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lodeko\Documents\Wnioski_UE\Logistyka2025\2026_03\"/>
    </mc:Choice>
  </mc:AlternateContent>
  <xr:revisionPtr revIDLastSave="0" documentId="13_ncr:1_{F447A3F4-BB01-4EB7-802E-F598824E5501}" xr6:coauthVersionLast="47" xr6:coauthVersionMax="47" xr10:uidLastSave="{00000000-0000-0000-0000-000000000000}"/>
  <bookViews>
    <workbookView xWindow="22932" yWindow="-108" windowWidth="23256" windowHeight="12456" tabRatio="724" firstSheet="2" activeTab="3" xr2:uid="{00000000-000D-0000-FFFF-FFFF00000000}"/>
  </bookViews>
  <sheets>
    <sheet name="Zbiorczy" sheetId="20" state="hidden" r:id="rId1"/>
    <sheet name="Kopia" sheetId="21" state="hidden" r:id="rId2"/>
    <sheet name="Listy" sheetId="14" r:id="rId3"/>
    <sheet name="Schemat" sheetId="31" r:id="rId4"/>
    <sheet name="I_Wzorcowa_BD" sheetId="17" r:id="rId5"/>
    <sheet name="II_Baza_BDP" sheetId="22" r:id="rId6"/>
    <sheet name="IV_Baza_BDCB" sheetId="25" r:id="rId7"/>
    <sheet name="III_Model_PT" sheetId="4" r:id="rId8"/>
    <sheet name="V_Model_CB" sheetId="7" r:id="rId9"/>
    <sheet name="VI_Baza_BDKZ" sheetId="23" r:id="rId10"/>
    <sheet name="VIII_Baza_BDWMS" sheetId="24" r:id="rId11"/>
    <sheet name="VII_Model_PKZ" sheetId="6" r:id="rId12"/>
    <sheet name="IX_Model_MWS" sheetId="5" r:id="rId13"/>
    <sheet name="X_Platf_WMS" sheetId="27" r:id="rId14"/>
    <sheet name="XI_Wdrożenie" sheetId="28" r:id="rId15"/>
    <sheet name="XII_Zielony" sheetId="29" r:id="rId16"/>
    <sheet name="Karta" sheetId="26" r:id="rId17"/>
    <sheet name="Kalendarz" sheetId="30" r:id="rId18"/>
  </sheets>
  <definedNames>
    <definedName name="_xlnm._FilterDatabase" localSheetId="17" hidden="1">Kalendarz!$AE$2:$AE$301</definedName>
    <definedName name="_xlnm._FilterDatabase" localSheetId="0" hidden="1">Zbiorczy!$A$1:$CE$1299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5" i="30" l="1"/>
  <c r="D11" i="26"/>
  <c r="F11" i="26"/>
  <c r="G11" i="26"/>
  <c r="K11" i="26"/>
  <c r="M11" i="26"/>
  <c r="O11" i="26"/>
  <c r="AV11" i="26" s="1"/>
  <c r="AN11" i="26"/>
  <c r="AW11" i="26"/>
  <c r="AX11" i="26"/>
  <c r="AY11" i="26"/>
  <c r="AZ11" i="26"/>
  <c r="BA11" i="26"/>
  <c r="BD11" i="26"/>
  <c r="BJ11" i="26"/>
  <c r="BS11" i="26"/>
  <c r="CG11" i="26"/>
  <c r="CK11" i="26"/>
  <c r="CO11" i="26"/>
  <c r="D12" i="26"/>
  <c r="F12" i="26"/>
  <c r="G12" i="26"/>
  <c r="K12" i="26"/>
  <c r="M12" i="26"/>
  <c r="O12" i="26"/>
  <c r="AL12" i="26" s="1"/>
  <c r="AM12" i="26"/>
  <c r="AO12" i="26"/>
  <c r="AP12" i="26"/>
  <c r="AQ12" i="26"/>
  <c r="AR12" i="26"/>
  <c r="AS12" i="26"/>
  <c r="AT12" i="26"/>
  <c r="AU12" i="26"/>
  <c r="AV12" i="26"/>
  <c r="AW12" i="26"/>
  <c r="AX12" i="26"/>
  <c r="AY12" i="26"/>
  <c r="AZ12" i="26"/>
  <c r="BA12" i="26"/>
  <c r="BC12" i="26"/>
  <c r="BE12" i="26"/>
  <c r="BF12" i="26"/>
  <c r="BG12" i="26"/>
  <c r="BJ12" i="26"/>
  <c r="BS12" i="26"/>
  <c r="CG12" i="26"/>
  <c r="CK12" i="26"/>
  <c r="CO12" i="26"/>
  <c r="D13" i="26"/>
  <c r="F13" i="26"/>
  <c r="G13" i="26"/>
  <c r="K13" i="26"/>
  <c r="M13" i="26"/>
  <c r="O13" i="26"/>
  <c r="AL13" i="26"/>
  <c r="AM13" i="26"/>
  <c r="BH13" i="26" s="1"/>
  <c r="BI13" i="26" s="1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BB13" i="26"/>
  <c r="BC13" i="26"/>
  <c r="BD13" i="26"/>
  <c r="BE13" i="26"/>
  <c r="BF13" i="26"/>
  <c r="BG13" i="26"/>
  <c r="BJ13" i="26"/>
  <c r="BS13" i="26"/>
  <c r="CG13" i="26"/>
  <c r="CK13" i="26"/>
  <c r="CO13" i="26"/>
  <c r="D14" i="26"/>
  <c r="F14" i="26"/>
  <c r="G14" i="26"/>
  <c r="K14" i="26"/>
  <c r="M14" i="26"/>
  <c r="O14" i="26"/>
  <c r="AW14" i="26" s="1"/>
  <c r="AM14" i="26"/>
  <c r="AN14" i="26"/>
  <c r="AO14" i="26"/>
  <c r="AX14" i="26"/>
  <c r="AY14" i="26"/>
  <c r="AZ14" i="26"/>
  <c r="BA14" i="26"/>
  <c r="BC14" i="26"/>
  <c r="BD14" i="26"/>
  <c r="BE14" i="26"/>
  <c r="BJ14" i="26"/>
  <c r="BS14" i="26"/>
  <c r="CG14" i="26"/>
  <c r="CK14" i="26"/>
  <c r="CO14" i="26"/>
  <c r="D15" i="26"/>
  <c r="F15" i="26"/>
  <c r="G15" i="26"/>
  <c r="K15" i="26"/>
  <c r="M15" i="26"/>
  <c r="O15" i="26"/>
  <c r="AR15" i="26" s="1"/>
  <c r="AO15" i="26"/>
  <c r="AS15" i="26"/>
  <c r="AT15" i="26"/>
  <c r="AU15" i="26"/>
  <c r="AV15" i="26"/>
  <c r="AW15" i="26"/>
  <c r="AX15" i="26"/>
  <c r="AY15" i="26"/>
  <c r="AZ15" i="26"/>
  <c r="BA15" i="26"/>
  <c r="BE15" i="26"/>
  <c r="BJ15" i="26"/>
  <c r="BS15" i="26"/>
  <c r="CG15" i="26"/>
  <c r="CK15" i="26"/>
  <c r="CO15" i="26"/>
  <c r="D16" i="26"/>
  <c r="F16" i="26"/>
  <c r="G16" i="26"/>
  <c r="K16" i="26"/>
  <c r="M16" i="26"/>
  <c r="O16" i="26"/>
  <c r="AW16" i="26" s="1"/>
  <c r="AM16" i="26"/>
  <c r="AN16" i="26"/>
  <c r="AO16" i="26"/>
  <c r="AP16" i="26"/>
  <c r="AQ16" i="26"/>
  <c r="AR16" i="26"/>
  <c r="AS16" i="26"/>
  <c r="AT16" i="26"/>
  <c r="AU16" i="26"/>
  <c r="AV16" i="26"/>
  <c r="AX16" i="26"/>
  <c r="AY16" i="26"/>
  <c r="AZ16" i="26"/>
  <c r="BA16" i="26"/>
  <c r="BC16" i="26"/>
  <c r="BD16" i="26"/>
  <c r="BE16" i="26"/>
  <c r="BF16" i="26"/>
  <c r="BG16" i="26"/>
  <c r="BJ16" i="26"/>
  <c r="BS16" i="26"/>
  <c r="CG16" i="26"/>
  <c r="CK16" i="26"/>
  <c r="CO16" i="26"/>
  <c r="D17" i="26"/>
  <c r="F17" i="26"/>
  <c r="G17" i="26"/>
  <c r="K17" i="26"/>
  <c r="M17" i="26"/>
  <c r="O17" i="26"/>
  <c r="AX17" i="26" s="1"/>
  <c r="AN17" i="26"/>
  <c r="AO17" i="26"/>
  <c r="AP17" i="26"/>
  <c r="AY17" i="26"/>
  <c r="AZ17" i="26"/>
  <c r="BA17" i="26"/>
  <c r="BD17" i="26"/>
  <c r="BE17" i="26"/>
  <c r="BF17" i="26"/>
  <c r="BJ17" i="26"/>
  <c r="BS17" i="26"/>
  <c r="CG17" i="26"/>
  <c r="CK17" i="26"/>
  <c r="CO17" i="26"/>
  <c r="D18" i="26"/>
  <c r="F18" i="26"/>
  <c r="G18" i="26"/>
  <c r="K18" i="26"/>
  <c r="M18" i="26"/>
  <c r="O18" i="26"/>
  <c r="AT18" i="26" s="1"/>
  <c r="BJ18" i="26"/>
  <c r="BS18" i="26"/>
  <c r="CG18" i="26"/>
  <c r="CK18" i="26"/>
  <c r="CO18" i="26"/>
  <c r="D19" i="26"/>
  <c r="F19" i="26"/>
  <c r="G19" i="26"/>
  <c r="K19" i="26"/>
  <c r="M19" i="26"/>
  <c r="O19" i="26"/>
  <c r="AN19" i="26" s="1"/>
  <c r="AO19" i="26"/>
  <c r="AP19" i="26"/>
  <c r="AQ19" i="26"/>
  <c r="AR19" i="26"/>
  <c r="AS19" i="26"/>
  <c r="AT19" i="26"/>
  <c r="AU19" i="26"/>
  <c r="AV19" i="26"/>
  <c r="AX19" i="26"/>
  <c r="BA19" i="26"/>
  <c r="BE19" i="26"/>
  <c r="BF19" i="26"/>
  <c r="BG19" i="26"/>
  <c r="BJ19" i="26"/>
  <c r="BS19" i="26"/>
  <c r="CG19" i="26"/>
  <c r="CK19" i="26"/>
  <c r="CO19" i="26"/>
  <c r="D20" i="26"/>
  <c r="F20" i="26"/>
  <c r="G20" i="26"/>
  <c r="K20" i="26"/>
  <c r="M20" i="26"/>
  <c r="O20" i="26"/>
  <c r="AL20" i="26" s="1"/>
  <c r="BA20" i="26"/>
  <c r="BB20" i="26"/>
  <c r="BC20" i="26"/>
  <c r="BD20" i="26"/>
  <c r="BE20" i="26"/>
  <c r="BF20" i="26"/>
  <c r="BG20" i="26"/>
  <c r="BJ20" i="26"/>
  <c r="BS20" i="26"/>
  <c r="CG20" i="26"/>
  <c r="CK20" i="26"/>
  <c r="CO20" i="26"/>
  <c r="D21" i="26"/>
  <c r="F21" i="26"/>
  <c r="G21" i="26"/>
  <c r="K21" i="26"/>
  <c r="M21" i="26"/>
  <c r="O21" i="26"/>
  <c r="AL21" i="26" s="1"/>
  <c r="AN21" i="26"/>
  <c r="AV21" i="26"/>
  <c r="BJ21" i="26"/>
  <c r="BS21" i="26"/>
  <c r="CG21" i="26"/>
  <c r="CK21" i="26"/>
  <c r="CO21" i="26"/>
  <c r="D22" i="26"/>
  <c r="F22" i="26"/>
  <c r="G22" i="26"/>
  <c r="K22" i="26"/>
  <c r="M22" i="26"/>
  <c r="O22" i="26"/>
  <c r="AO22" i="26" s="1"/>
  <c r="AL22" i="26"/>
  <c r="AP22" i="26"/>
  <c r="AQ22" i="26"/>
  <c r="AR22" i="26"/>
  <c r="AS22" i="26"/>
  <c r="AT22" i="26"/>
  <c r="AU22" i="26"/>
  <c r="AV22" i="26"/>
  <c r="AW22" i="26"/>
  <c r="AX22" i="26"/>
  <c r="AY22" i="26"/>
  <c r="AZ22" i="26"/>
  <c r="BA22" i="26"/>
  <c r="BB22" i="26"/>
  <c r="BF22" i="26"/>
  <c r="BG22" i="26"/>
  <c r="BJ22" i="26"/>
  <c r="BS22" i="26"/>
  <c r="CG22" i="26"/>
  <c r="CK22" i="26"/>
  <c r="CO22" i="26"/>
  <c r="D23" i="26"/>
  <c r="F23" i="26"/>
  <c r="G23" i="26"/>
  <c r="K23" i="26"/>
  <c r="M23" i="26"/>
  <c r="O23" i="26"/>
  <c r="AN23" i="26" s="1"/>
  <c r="AL23" i="26"/>
  <c r="AM23" i="26"/>
  <c r="AO23" i="26"/>
  <c r="AP23" i="26"/>
  <c r="AQ23" i="26"/>
  <c r="AR23" i="26"/>
  <c r="AT23" i="26"/>
  <c r="BA23" i="26"/>
  <c r="BB23" i="26"/>
  <c r="BC23" i="26"/>
  <c r="BD23" i="26"/>
  <c r="BE23" i="26"/>
  <c r="BF23" i="26"/>
  <c r="BG23" i="26"/>
  <c r="BJ23" i="26"/>
  <c r="BS23" i="26"/>
  <c r="CG23" i="26"/>
  <c r="CK23" i="26"/>
  <c r="CO23" i="26"/>
  <c r="D24" i="26"/>
  <c r="F24" i="26"/>
  <c r="G24" i="26"/>
  <c r="K24" i="26"/>
  <c r="M24" i="26"/>
  <c r="O24" i="26"/>
  <c r="AL24" i="26" s="1"/>
  <c r="AM24" i="26"/>
  <c r="BE24" i="26"/>
  <c r="BJ24" i="26"/>
  <c r="BS24" i="26"/>
  <c r="CG24" i="26"/>
  <c r="CK24" i="26"/>
  <c r="CO24" i="26"/>
  <c r="D25" i="26"/>
  <c r="F25" i="26"/>
  <c r="G25" i="26"/>
  <c r="K25" i="26"/>
  <c r="M25" i="26"/>
  <c r="O25" i="26"/>
  <c r="AL25" i="26" s="1"/>
  <c r="AM25" i="26"/>
  <c r="AP25" i="26"/>
  <c r="AQ25" i="26"/>
  <c r="AR25" i="26"/>
  <c r="AS25" i="26"/>
  <c r="AT25" i="26"/>
  <c r="AU25" i="26"/>
  <c r="AV25" i="26"/>
  <c r="AW25" i="26"/>
  <c r="AX25" i="26"/>
  <c r="AY25" i="26"/>
  <c r="AZ25" i="26"/>
  <c r="BA25" i="26"/>
  <c r="BB25" i="26"/>
  <c r="BC25" i="26"/>
  <c r="BF25" i="26"/>
  <c r="BG25" i="26"/>
  <c r="BJ25" i="26"/>
  <c r="BS25" i="26"/>
  <c r="CG25" i="26"/>
  <c r="CK25" i="26"/>
  <c r="CO25" i="26"/>
  <c r="D26" i="26"/>
  <c r="F26" i="26"/>
  <c r="G26" i="26"/>
  <c r="K26" i="26"/>
  <c r="M26" i="26"/>
  <c r="O26" i="26"/>
  <c r="AY26" i="26" s="1"/>
  <c r="AL26" i="26"/>
  <c r="AM26" i="26"/>
  <c r="AN26" i="26"/>
  <c r="AO26" i="26"/>
  <c r="BH26" i="26" s="1"/>
  <c r="BI26" i="26" s="1"/>
  <c r="AP26" i="26"/>
  <c r="AQ26" i="26"/>
  <c r="AR26" i="26"/>
  <c r="AS26" i="26"/>
  <c r="AT26" i="26"/>
  <c r="AU26" i="26"/>
  <c r="AV26" i="26"/>
  <c r="AW26" i="26"/>
  <c r="AX26" i="26"/>
  <c r="BA26" i="26"/>
  <c r="BB26" i="26"/>
  <c r="BC26" i="26"/>
  <c r="BD26" i="26"/>
  <c r="BE26" i="26"/>
  <c r="BF26" i="26"/>
  <c r="BG26" i="26"/>
  <c r="BJ26" i="26"/>
  <c r="BS26" i="26"/>
  <c r="CG26" i="26"/>
  <c r="CK26" i="26"/>
  <c r="CO26" i="26"/>
  <c r="D27" i="26"/>
  <c r="F27" i="26"/>
  <c r="G27" i="26"/>
  <c r="K27" i="26"/>
  <c r="M27" i="26"/>
  <c r="O27" i="26"/>
  <c r="BC27" i="26" s="1"/>
  <c r="AL27" i="26"/>
  <c r="AM27" i="26"/>
  <c r="AN27" i="26"/>
  <c r="AP27" i="26"/>
  <c r="AW27" i="26"/>
  <c r="AX27" i="26"/>
  <c r="AY27" i="26"/>
  <c r="AZ27" i="26"/>
  <c r="BA27" i="26"/>
  <c r="BB27" i="26"/>
  <c r="BF27" i="26"/>
  <c r="BJ27" i="26"/>
  <c r="BS27" i="26"/>
  <c r="CG27" i="26"/>
  <c r="CK27" i="26"/>
  <c r="CO27" i="26"/>
  <c r="D28" i="26"/>
  <c r="F28" i="26"/>
  <c r="G28" i="26"/>
  <c r="K28" i="26"/>
  <c r="M28" i="26"/>
  <c r="O28" i="26"/>
  <c r="AR28" i="26" s="1"/>
  <c r="BJ28" i="26"/>
  <c r="BS28" i="26"/>
  <c r="CG28" i="26"/>
  <c r="CK28" i="26"/>
  <c r="CO28" i="26"/>
  <c r="D29" i="26"/>
  <c r="F29" i="26"/>
  <c r="G29" i="26"/>
  <c r="K29" i="26"/>
  <c r="M29" i="26"/>
  <c r="O29" i="26"/>
  <c r="AL29" i="26"/>
  <c r="AM29" i="26"/>
  <c r="BH29" i="26" s="1"/>
  <c r="BI29" i="26" s="1"/>
  <c r="AN29" i="26"/>
  <c r="AO29" i="26"/>
  <c r="AP29" i="26"/>
  <c r="AQ29" i="26"/>
  <c r="AR29" i="26"/>
  <c r="AS29" i="26"/>
  <c r="AT29" i="26"/>
  <c r="AU29" i="26"/>
  <c r="AV29" i="26"/>
  <c r="AW29" i="26"/>
  <c r="AX29" i="26"/>
  <c r="AY29" i="26"/>
  <c r="AZ29" i="26"/>
  <c r="BA29" i="26"/>
  <c r="BB29" i="26"/>
  <c r="BC29" i="26"/>
  <c r="BD29" i="26"/>
  <c r="BE29" i="26"/>
  <c r="BF29" i="26"/>
  <c r="BG29" i="26"/>
  <c r="BJ29" i="26"/>
  <c r="BS29" i="26"/>
  <c r="CG29" i="26"/>
  <c r="CK29" i="26"/>
  <c r="CO29" i="26"/>
  <c r="D30" i="26"/>
  <c r="F30" i="26"/>
  <c r="G30" i="26"/>
  <c r="K30" i="26"/>
  <c r="M30" i="26"/>
  <c r="O30" i="26"/>
  <c r="AL30" i="26" s="1"/>
  <c r="AM30" i="26"/>
  <c r="AO30" i="26"/>
  <c r="BG30" i="26"/>
  <c r="BJ30" i="26"/>
  <c r="BS30" i="26"/>
  <c r="CG30" i="26"/>
  <c r="CK30" i="26"/>
  <c r="CO30" i="26"/>
  <c r="D31" i="26"/>
  <c r="F31" i="26"/>
  <c r="G31" i="26"/>
  <c r="K31" i="26"/>
  <c r="M31" i="26"/>
  <c r="O31" i="26"/>
  <c r="AR31" i="26" s="1"/>
  <c r="AL31" i="26"/>
  <c r="AO31" i="26"/>
  <c r="AS31" i="26"/>
  <c r="AT31" i="26"/>
  <c r="AU31" i="26"/>
  <c r="AV31" i="26"/>
  <c r="AW31" i="26"/>
  <c r="AX31" i="26"/>
  <c r="AY31" i="26"/>
  <c r="AZ31" i="26"/>
  <c r="BA31" i="26"/>
  <c r="BB31" i="26"/>
  <c r="BE31" i="26"/>
  <c r="BJ31" i="26"/>
  <c r="BS31" i="26"/>
  <c r="CG31" i="26"/>
  <c r="CK31" i="26"/>
  <c r="CO31" i="26"/>
  <c r="D32" i="26"/>
  <c r="F32" i="26"/>
  <c r="G32" i="26"/>
  <c r="K32" i="26"/>
  <c r="M32" i="26"/>
  <c r="O32" i="26"/>
  <c r="AL32" i="26" s="1"/>
  <c r="BH32" i="26" s="1"/>
  <c r="BI32" i="26" s="1"/>
  <c r="AM32" i="26"/>
  <c r="AN32" i="26"/>
  <c r="AO32" i="26"/>
  <c r="AP32" i="26"/>
  <c r="AQ32" i="26"/>
  <c r="AR32" i="26"/>
  <c r="AS32" i="26"/>
  <c r="AT32" i="26"/>
  <c r="AU32" i="26"/>
  <c r="AV32" i="26"/>
  <c r="AW32" i="26"/>
  <c r="AX32" i="26"/>
  <c r="AY32" i="26"/>
  <c r="AZ32" i="26"/>
  <c r="BA32" i="26"/>
  <c r="BC32" i="26"/>
  <c r="BD32" i="26"/>
  <c r="BE32" i="26"/>
  <c r="BF32" i="26"/>
  <c r="BG32" i="26"/>
  <c r="BJ32" i="26"/>
  <c r="BS32" i="26"/>
  <c r="CG32" i="26"/>
  <c r="CK32" i="26"/>
  <c r="CO32" i="26"/>
  <c r="D33" i="26"/>
  <c r="F33" i="26"/>
  <c r="G33" i="26"/>
  <c r="K33" i="26"/>
  <c r="M33" i="26"/>
  <c r="O33" i="26"/>
  <c r="AL33" i="26" s="1"/>
  <c r="AN33" i="26"/>
  <c r="AY33" i="26"/>
  <c r="AZ33" i="26"/>
  <c r="BA33" i="26"/>
  <c r="BB33" i="26"/>
  <c r="BC33" i="26"/>
  <c r="BD33" i="26"/>
  <c r="BE33" i="26"/>
  <c r="BF33" i="26"/>
  <c r="BJ33" i="26"/>
  <c r="BS33" i="26"/>
  <c r="CG33" i="26"/>
  <c r="CK33" i="26"/>
  <c r="CO33" i="26"/>
  <c r="D34" i="26"/>
  <c r="F34" i="26"/>
  <c r="G34" i="26"/>
  <c r="K34" i="26"/>
  <c r="M34" i="26"/>
  <c r="O34" i="26"/>
  <c r="AM34" i="26" s="1"/>
  <c r="AV34" i="26"/>
  <c r="BJ34" i="26"/>
  <c r="BS34" i="26"/>
  <c r="CG34" i="26"/>
  <c r="CK34" i="26"/>
  <c r="CO34" i="26"/>
  <c r="D35" i="26"/>
  <c r="F35" i="26"/>
  <c r="G35" i="26"/>
  <c r="K35" i="26"/>
  <c r="M35" i="26"/>
  <c r="O35" i="26"/>
  <c r="AN35" i="26" s="1"/>
  <c r="AO35" i="26"/>
  <c r="AP35" i="26"/>
  <c r="AQ35" i="26"/>
  <c r="AR35" i="26"/>
  <c r="AS35" i="26"/>
  <c r="AT35" i="26"/>
  <c r="AU35" i="26"/>
  <c r="AV35" i="26"/>
  <c r="AX35" i="26"/>
  <c r="BA35" i="26"/>
  <c r="BE35" i="26"/>
  <c r="BF35" i="26"/>
  <c r="BG35" i="26"/>
  <c r="BJ35" i="26"/>
  <c r="BS35" i="26"/>
  <c r="CG35" i="26"/>
  <c r="CK35" i="26"/>
  <c r="CO35" i="26"/>
  <c r="D36" i="26"/>
  <c r="F36" i="26"/>
  <c r="G36" i="26"/>
  <c r="K36" i="26"/>
  <c r="M36" i="26"/>
  <c r="O36" i="26"/>
  <c r="AN36" i="26" s="1"/>
  <c r="AL36" i="26"/>
  <c r="AM36" i="26"/>
  <c r="BB36" i="26"/>
  <c r="BC36" i="26"/>
  <c r="BD36" i="26"/>
  <c r="BE36" i="26"/>
  <c r="BF36" i="26"/>
  <c r="BG36" i="26"/>
  <c r="BJ36" i="26"/>
  <c r="BS36" i="26"/>
  <c r="CG36" i="26"/>
  <c r="CK36" i="26"/>
  <c r="CO36" i="26"/>
  <c r="D37" i="26"/>
  <c r="F37" i="26"/>
  <c r="G37" i="26"/>
  <c r="K37" i="26"/>
  <c r="M37" i="26"/>
  <c r="O37" i="26"/>
  <c r="AL37" i="26" s="1"/>
  <c r="AN37" i="26"/>
  <c r="AU37" i="26"/>
  <c r="BJ37" i="26"/>
  <c r="BS37" i="26"/>
  <c r="CG37" i="26"/>
  <c r="CK37" i="26"/>
  <c r="CO37" i="26"/>
  <c r="D38" i="26"/>
  <c r="F38" i="26"/>
  <c r="G38" i="26"/>
  <c r="K38" i="26"/>
  <c r="M38" i="26"/>
  <c r="O38" i="26"/>
  <c r="AO38" i="26" s="1"/>
  <c r="AL38" i="26"/>
  <c r="AP38" i="26"/>
  <c r="AQ38" i="26"/>
  <c r="AR38" i="26"/>
  <c r="AS38" i="26"/>
  <c r="AT38" i="26"/>
  <c r="AU38" i="26"/>
  <c r="AV38" i="26"/>
  <c r="AW38" i="26"/>
  <c r="AX38" i="26"/>
  <c r="AY38" i="26"/>
  <c r="AZ38" i="26"/>
  <c r="BA38" i="26"/>
  <c r="BB38" i="26"/>
  <c r="BF38" i="26"/>
  <c r="BG38" i="26"/>
  <c r="BJ38" i="26"/>
  <c r="BS38" i="26"/>
  <c r="CG38" i="26"/>
  <c r="CK38" i="26"/>
  <c r="CO38" i="26"/>
  <c r="D39" i="26"/>
  <c r="F39" i="26"/>
  <c r="G39" i="26"/>
  <c r="K39" i="26"/>
  <c r="M39" i="26"/>
  <c r="O39" i="26"/>
  <c r="AL39" i="26" s="1"/>
  <c r="AO39" i="26"/>
  <c r="AP39" i="26"/>
  <c r="AQ39" i="26"/>
  <c r="AR39" i="26"/>
  <c r="AT39" i="26"/>
  <c r="AW39" i="26"/>
  <c r="BA39" i="26"/>
  <c r="BB39" i="26"/>
  <c r="BC39" i="26"/>
  <c r="BG39" i="26"/>
  <c r="BJ39" i="26"/>
  <c r="BS39" i="26"/>
  <c r="CG39" i="26"/>
  <c r="CK39" i="26"/>
  <c r="CO39" i="26"/>
  <c r="D40" i="26"/>
  <c r="F40" i="26"/>
  <c r="G40" i="26"/>
  <c r="K40" i="26"/>
  <c r="M40" i="26"/>
  <c r="O40" i="26"/>
  <c r="AL40" i="26" s="1"/>
  <c r="AZ40" i="26"/>
  <c r="BA40" i="26"/>
  <c r="BB40" i="26"/>
  <c r="BE40" i="26"/>
  <c r="BJ40" i="26"/>
  <c r="BS40" i="26"/>
  <c r="CG40" i="26"/>
  <c r="CK40" i="26"/>
  <c r="CO40" i="26"/>
  <c r="D41" i="26"/>
  <c r="F41" i="26"/>
  <c r="G41" i="26"/>
  <c r="K41" i="26"/>
  <c r="M41" i="26"/>
  <c r="O41" i="26"/>
  <c r="AP41" i="26" s="1"/>
  <c r="AM41" i="26"/>
  <c r="AQ41" i="26"/>
  <c r="AR41" i="26"/>
  <c r="AS41" i="26"/>
  <c r="AT41" i="26"/>
  <c r="AU41" i="26"/>
  <c r="AV41" i="26"/>
  <c r="AW41" i="26"/>
  <c r="AX41" i="26"/>
  <c r="AY41" i="26"/>
  <c r="AZ41" i="26"/>
  <c r="BA41" i="26"/>
  <c r="BC41" i="26"/>
  <c r="BG41" i="26"/>
  <c r="BJ41" i="26"/>
  <c r="BS41" i="26"/>
  <c r="CG41" i="26"/>
  <c r="CK41" i="26"/>
  <c r="CO41" i="26"/>
  <c r="D42" i="26"/>
  <c r="F42" i="26"/>
  <c r="G42" i="26"/>
  <c r="K42" i="26"/>
  <c r="M42" i="26"/>
  <c r="O42" i="26"/>
  <c r="AY42" i="26" s="1"/>
  <c r="AL42" i="26"/>
  <c r="AM42" i="26"/>
  <c r="BH42" i="26" s="1"/>
  <c r="BI42" i="26" s="1"/>
  <c r="AN42" i="26"/>
  <c r="AO42" i="26"/>
  <c r="AP42" i="26"/>
  <c r="AQ42" i="26"/>
  <c r="AR42" i="26"/>
  <c r="AS42" i="26"/>
  <c r="AT42" i="26"/>
  <c r="AU42" i="26"/>
  <c r="AV42" i="26"/>
  <c r="AW42" i="26"/>
  <c r="AX42" i="26"/>
  <c r="BA42" i="26"/>
  <c r="BB42" i="26"/>
  <c r="BC42" i="26"/>
  <c r="BD42" i="26"/>
  <c r="BE42" i="26"/>
  <c r="BF42" i="26"/>
  <c r="BG42" i="26"/>
  <c r="BJ42" i="26"/>
  <c r="BS42" i="26"/>
  <c r="CG42" i="26"/>
  <c r="CK42" i="26"/>
  <c r="CO42" i="26"/>
  <c r="D43" i="26"/>
  <c r="F43" i="26"/>
  <c r="G43" i="26"/>
  <c r="K43" i="26"/>
  <c r="M43" i="26"/>
  <c r="O43" i="26"/>
  <c r="AL43" i="26" s="1"/>
  <c r="AO43" i="26"/>
  <c r="AS43" i="26"/>
  <c r="BA43" i="26"/>
  <c r="BF43" i="26"/>
  <c r="BJ43" i="26"/>
  <c r="BS43" i="26"/>
  <c r="CG43" i="26"/>
  <c r="CK43" i="26"/>
  <c r="CO43" i="26"/>
  <c r="D44" i="26"/>
  <c r="F44" i="26"/>
  <c r="G44" i="26"/>
  <c r="K44" i="26"/>
  <c r="M44" i="26"/>
  <c r="O44" i="26"/>
  <c r="AN44" i="26"/>
  <c r="AR44" i="26"/>
  <c r="AS44" i="26"/>
  <c r="AT44" i="26"/>
  <c r="AU44" i="26"/>
  <c r="AV44" i="26"/>
  <c r="AW44" i="26"/>
  <c r="AX44" i="26"/>
  <c r="AY44" i="26"/>
  <c r="AZ44" i="26"/>
  <c r="BA44" i="26"/>
  <c r="BD44" i="26"/>
  <c r="BJ44" i="26"/>
  <c r="BS44" i="26"/>
  <c r="CG44" i="26"/>
  <c r="CK44" i="26"/>
  <c r="CO44" i="26"/>
  <c r="D45" i="26"/>
  <c r="F45" i="26"/>
  <c r="G45" i="26"/>
  <c r="K45" i="26"/>
  <c r="M45" i="26"/>
  <c r="O45" i="26"/>
  <c r="AL45" i="26"/>
  <c r="AM45" i="26"/>
  <c r="AN45" i="26"/>
  <c r="AO45" i="26"/>
  <c r="BH45" i="26" s="1"/>
  <c r="BI45" i="26" s="1"/>
  <c r="AP45" i="26"/>
  <c r="AQ45" i="26"/>
  <c r="AR45" i="26"/>
  <c r="AS45" i="26"/>
  <c r="AT45" i="26"/>
  <c r="AU45" i="26"/>
  <c r="AV45" i="26"/>
  <c r="AW45" i="26"/>
  <c r="AX45" i="26"/>
  <c r="AY45" i="26"/>
  <c r="AZ45" i="26"/>
  <c r="BA45" i="26"/>
  <c r="BB45" i="26"/>
  <c r="BC45" i="26"/>
  <c r="BD45" i="26"/>
  <c r="BE45" i="26"/>
  <c r="BF45" i="26"/>
  <c r="BG45" i="26"/>
  <c r="BJ45" i="26"/>
  <c r="BS45" i="26"/>
  <c r="CG45" i="26"/>
  <c r="CK45" i="26"/>
  <c r="CO45" i="26"/>
  <c r="D46" i="26"/>
  <c r="F46" i="26"/>
  <c r="G46" i="26"/>
  <c r="K46" i="26"/>
  <c r="M46" i="26"/>
  <c r="O46" i="26"/>
  <c r="AL46" i="26"/>
  <c r="AM46" i="26"/>
  <c r="AN46" i="26"/>
  <c r="AO46" i="26"/>
  <c r="AP46" i="26"/>
  <c r="AQ46" i="26"/>
  <c r="AT46" i="26"/>
  <c r="AX46" i="26"/>
  <c r="AY46" i="26"/>
  <c r="AZ46" i="26"/>
  <c r="BA46" i="26"/>
  <c r="BB46" i="26"/>
  <c r="BC46" i="26"/>
  <c r="BD46" i="26"/>
  <c r="BE46" i="26"/>
  <c r="BF46" i="26"/>
  <c r="BG46" i="26"/>
  <c r="BJ46" i="26"/>
  <c r="BS46" i="26"/>
  <c r="CG46" i="26"/>
  <c r="CK46" i="26"/>
  <c r="CO46" i="26"/>
  <c r="D47" i="26"/>
  <c r="F47" i="26"/>
  <c r="G47" i="26"/>
  <c r="K47" i="26"/>
  <c r="M47" i="26"/>
  <c r="O47" i="26"/>
  <c r="AL47" i="26" s="1"/>
  <c r="AS47" i="26"/>
  <c r="BJ47" i="26"/>
  <c r="BS47" i="26"/>
  <c r="CG47" i="26"/>
  <c r="CK47" i="26"/>
  <c r="CO47" i="26"/>
  <c r="D48" i="26"/>
  <c r="F48" i="26"/>
  <c r="G48" i="26"/>
  <c r="K48" i="26"/>
  <c r="M48" i="26"/>
  <c r="O48" i="26"/>
  <c r="AL48" i="26" s="1"/>
  <c r="AM48" i="26"/>
  <c r="AN48" i="26"/>
  <c r="AO48" i="26"/>
  <c r="AP48" i="26"/>
  <c r="AQ48" i="26"/>
  <c r="AR48" i="26"/>
  <c r="AS48" i="26"/>
  <c r="AT48" i="26"/>
  <c r="BH48" i="26" s="1"/>
  <c r="BI48" i="26" s="1"/>
  <c r="AU48" i="26"/>
  <c r="AV48" i="26"/>
  <c r="AW48" i="26"/>
  <c r="AX48" i="26"/>
  <c r="AY48" i="26"/>
  <c r="AZ48" i="26"/>
  <c r="BA48" i="26"/>
  <c r="BC48" i="26"/>
  <c r="BD48" i="26"/>
  <c r="BE48" i="26"/>
  <c r="BF48" i="26"/>
  <c r="BG48" i="26"/>
  <c r="BJ48" i="26"/>
  <c r="BS48" i="26"/>
  <c r="CG48" i="26"/>
  <c r="CK48" i="26"/>
  <c r="CO48" i="26"/>
  <c r="D49" i="26"/>
  <c r="F49" i="26"/>
  <c r="G49" i="26"/>
  <c r="K49" i="26"/>
  <c r="M49" i="26"/>
  <c r="O49" i="26"/>
  <c r="AL49" i="26" s="1"/>
  <c r="AM49" i="26"/>
  <c r="AP49" i="26"/>
  <c r="BC49" i="26"/>
  <c r="BE49" i="26"/>
  <c r="BG49" i="26"/>
  <c r="BJ49" i="26"/>
  <c r="BS49" i="26"/>
  <c r="CG49" i="26"/>
  <c r="CK49" i="26"/>
  <c r="CO49" i="26"/>
  <c r="D50" i="26"/>
  <c r="F50" i="26"/>
  <c r="G50" i="26"/>
  <c r="K50" i="26"/>
  <c r="M50" i="26"/>
  <c r="O50" i="26"/>
  <c r="AP50" i="26" s="1"/>
  <c r="AL50" i="26"/>
  <c r="AM50" i="26"/>
  <c r="AO50" i="26"/>
  <c r="AU50" i="26"/>
  <c r="AZ50" i="26"/>
  <c r="BA50" i="26"/>
  <c r="BB50" i="26"/>
  <c r="BE50" i="26"/>
  <c r="BF50" i="26"/>
  <c r="BJ50" i="26"/>
  <c r="BS50" i="26"/>
  <c r="CG50" i="26"/>
  <c r="CK50" i="26"/>
  <c r="CO50" i="26"/>
  <c r="D51" i="26"/>
  <c r="F51" i="26"/>
  <c r="G51" i="26"/>
  <c r="K51" i="26"/>
  <c r="M51" i="26"/>
  <c r="O51" i="26"/>
  <c r="AN51" i="26" s="1"/>
  <c r="AO51" i="26"/>
  <c r="AQ51" i="26"/>
  <c r="AS51" i="26"/>
  <c r="AV51" i="26"/>
  <c r="BE51" i="26"/>
  <c r="BG51" i="26"/>
  <c r="BJ51" i="26"/>
  <c r="BS51" i="26"/>
  <c r="CG51" i="26"/>
  <c r="CK51" i="26"/>
  <c r="CO51" i="26"/>
  <c r="D52" i="26"/>
  <c r="F52" i="26"/>
  <c r="G52" i="26"/>
  <c r="K52" i="26"/>
  <c r="M52" i="26"/>
  <c r="O52" i="26"/>
  <c r="AQ52" i="26" s="1"/>
  <c r="AL52" i="26"/>
  <c r="AM52" i="26"/>
  <c r="AN52" i="26"/>
  <c r="AO52" i="26"/>
  <c r="AP52" i="26"/>
  <c r="AS52" i="26"/>
  <c r="AZ52" i="26"/>
  <c r="BA52" i="26"/>
  <c r="BB52" i="26"/>
  <c r="BC52" i="26"/>
  <c r="BD52" i="26"/>
  <c r="BE52" i="26"/>
  <c r="BF52" i="26"/>
  <c r="BG52" i="26"/>
  <c r="BJ52" i="26"/>
  <c r="BS52" i="26"/>
  <c r="CG52" i="26"/>
  <c r="CK52" i="26"/>
  <c r="CO52" i="26"/>
  <c r="D53" i="26"/>
  <c r="F53" i="26"/>
  <c r="G53" i="26"/>
  <c r="K53" i="26"/>
  <c r="M53" i="26"/>
  <c r="O53" i="26"/>
  <c r="AL53" i="26" s="1"/>
  <c r="AM53" i="26"/>
  <c r="AP53" i="26"/>
  <c r="AY53" i="26"/>
  <c r="BA53" i="26"/>
  <c r="BC53" i="26"/>
  <c r="BE53" i="26"/>
  <c r="BJ53" i="26"/>
  <c r="BS53" i="26"/>
  <c r="CG53" i="26"/>
  <c r="CK53" i="26"/>
  <c r="CO53" i="26"/>
  <c r="D54" i="26"/>
  <c r="F54" i="26"/>
  <c r="G54" i="26"/>
  <c r="K54" i="26"/>
  <c r="M54" i="26"/>
  <c r="O54" i="26"/>
  <c r="AO54" i="26" s="1"/>
  <c r="AL54" i="26"/>
  <c r="AQ54" i="26"/>
  <c r="AV54" i="26"/>
  <c r="AW54" i="26"/>
  <c r="AX54" i="26"/>
  <c r="AY54" i="26"/>
  <c r="AZ54" i="26"/>
  <c r="BA54" i="26"/>
  <c r="BB54" i="26"/>
  <c r="BE54" i="26"/>
  <c r="BF54" i="26"/>
  <c r="BJ54" i="26"/>
  <c r="BS54" i="26"/>
  <c r="CG54" i="26"/>
  <c r="CK54" i="26"/>
  <c r="CO54" i="26"/>
  <c r="D55" i="26"/>
  <c r="F55" i="26"/>
  <c r="G55" i="26"/>
  <c r="K55" i="26"/>
  <c r="M55" i="26"/>
  <c r="O55" i="26"/>
  <c r="AL55" i="26" s="1"/>
  <c r="AN55" i="26"/>
  <c r="BC55" i="26"/>
  <c r="BF55" i="26"/>
  <c r="BJ55" i="26"/>
  <c r="BS55" i="26"/>
  <c r="CG55" i="26"/>
  <c r="CK55" i="26"/>
  <c r="CO55" i="26"/>
  <c r="D56" i="26"/>
  <c r="F56" i="26"/>
  <c r="G56" i="26"/>
  <c r="K56" i="26"/>
  <c r="M56" i="26"/>
  <c r="O56" i="26"/>
  <c r="AL56" i="26" s="1"/>
  <c r="BC56" i="26"/>
  <c r="BJ56" i="26"/>
  <c r="BS56" i="26"/>
  <c r="CG56" i="26"/>
  <c r="CK56" i="26"/>
  <c r="CO56" i="26"/>
  <c r="D57" i="26"/>
  <c r="F57" i="26"/>
  <c r="G57" i="26"/>
  <c r="K57" i="26"/>
  <c r="M57" i="26"/>
  <c r="O57" i="26"/>
  <c r="AL57" i="26"/>
  <c r="AM57" i="26"/>
  <c r="AP57" i="26"/>
  <c r="AQ57" i="26"/>
  <c r="AR57" i="26"/>
  <c r="AS57" i="26"/>
  <c r="AT57" i="26"/>
  <c r="AU57" i="26"/>
  <c r="AV57" i="26"/>
  <c r="AW57" i="26"/>
  <c r="AX57" i="26"/>
  <c r="AY57" i="26"/>
  <c r="AZ57" i="26"/>
  <c r="BA57" i="26"/>
  <c r="BB57" i="26"/>
  <c r="BC57" i="26"/>
  <c r="BF57" i="26"/>
  <c r="BG57" i="26"/>
  <c r="BJ57" i="26"/>
  <c r="BS57" i="26"/>
  <c r="CG57" i="26"/>
  <c r="CK57" i="26"/>
  <c r="CO57" i="26"/>
  <c r="D58" i="26"/>
  <c r="F58" i="26"/>
  <c r="G58" i="26"/>
  <c r="K58" i="26"/>
  <c r="M58" i="26"/>
  <c r="O58" i="26"/>
  <c r="AW58" i="26" s="1"/>
  <c r="AL58" i="26"/>
  <c r="AM58" i="26"/>
  <c r="BH58" i="26" s="1"/>
  <c r="BI58" i="26" s="1"/>
  <c r="AN58" i="26"/>
  <c r="AO58" i="26"/>
  <c r="AP58" i="26"/>
  <c r="AQ58" i="26"/>
  <c r="AR58" i="26"/>
  <c r="AS58" i="26"/>
  <c r="AT58" i="26"/>
  <c r="AU58" i="26"/>
  <c r="AV58" i="26"/>
  <c r="AX58" i="26"/>
  <c r="BA58" i="26"/>
  <c r="BC58" i="26"/>
  <c r="BD58" i="26"/>
  <c r="BE58" i="26"/>
  <c r="BF58" i="26"/>
  <c r="BG58" i="26"/>
  <c r="BJ58" i="26"/>
  <c r="BS58" i="26"/>
  <c r="CG58" i="26"/>
  <c r="CK58" i="26"/>
  <c r="CO58" i="26"/>
  <c r="D59" i="26"/>
  <c r="F59" i="26"/>
  <c r="G59" i="26"/>
  <c r="K59" i="26"/>
  <c r="M59" i="26"/>
  <c r="O59" i="26"/>
  <c r="AM59" i="26" s="1"/>
  <c r="AL59" i="26"/>
  <c r="AN59" i="26"/>
  <c r="AP59" i="26"/>
  <c r="AR59" i="26"/>
  <c r="AS59" i="26"/>
  <c r="AW59" i="26"/>
  <c r="AX59" i="26"/>
  <c r="BC59" i="26"/>
  <c r="BD59" i="26"/>
  <c r="BF59" i="26"/>
  <c r="BJ59" i="26"/>
  <c r="BS59" i="26"/>
  <c r="CG59" i="26"/>
  <c r="CK59" i="26"/>
  <c r="CO59" i="26"/>
  <c r="D60" i="26"/>
  <c r="F60" i="26"/>
  <c r="G60" i="26"/>
  <c r="K60" i="26"/>
  <c r="M60" i="26"/>
  <c r="O60" i="26"/>
  <c r="AM60" i="26" s="1"/>
  <c r="AL60" i="26"/>
  <c r="AN60" i="26"/>
  <c r="AQ60" i="26"/>
  <c r="AR60" i="26"/>
  <c r="AS60" i="26"/>
  <c r="AU60" i="26"/>
  <c r="AV60" i="26"/>
  <c r="AZ60" i="26"/>
  <c r="BA60" i="26"/>
  <c r="BB60" i="26"/>
  <c r="BC60" i="26"/>
  <c r="BD60" i="26"/>
  <c r="BG60" i="26"/>
  <c r="BJ60" i="26"/>
  <c r="BS60" i="26"/>
  <c r="CG60" i="26"/>
  <c r="CK60" i="26"/>
  <c r="CO60" i="26"/>
  <c r="D61" i="26"/>
  <c r="F61" i="26"/>
  <c r="G61" i="26"/>
  <c r="K61" i="26"/>
  <c r="M61" i="26"/>
  <c r="O61" i="26"/>
  <c r="AL61" i="26"/>
  <c r="AM61" i="26"/>
  <c r="AN61" i="26"/>
  <c r="AO61" i="26"/>
  <c r="AP61" i="26"/>
  <c r="AQ61" i="26"/>
  <c r="AR61" i="26"/>
  <c r="AS61" i="26"/>
  <c r="BH61" i="26" s="1"/>
  <c r="BI61" i="26" s="1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G61" i="26"/>
  <c r="BJ61" i="26"/>
  <c r="BS61" i="26"/>
  <c r="CG61" i="26"/>
  <c r="CK61" i="26"/>
  <c r="CO61" i="26"/>
  <c r="D62" i="26"/>
  <c r="F62" i="26"/>
  <c r="G62" i="26"/>
  <c r="K62" i="26"/>
  <c r="M62" i="26"/>
  <c r="O62" i="26"/>
  <c r="AS62" i="26" s="1"/>
  <c r="AM62" i="26"/>
  <c r="AN62" i="26"/>
  <c r="BC62" i="26"/>
  <c r="BE62" i="26"/>
  <c r="BF62" i="26"/>
  <c r="BJ62" i="26"/>
  <c r="BS62" i="26"/>
  <c r="CG62" i="26"/>
  <c r="CK62" i="26"/>
  <c r="CO62" i="26"/>
  <c r="D63" i="26"/>
  <c r="F63" i="26"/>
  <c r="G63" i="26"/>
  <c r="K63" i="26"/>
  <c r="M63" i="26"/>
  <c r="O63" i="26"/>
  <c r="AL63" i="26"/>
  <c r="BB63" i="26"/>
  <c r="BC63" i="26"/>
  <c r="BJ63" i="26"/>
  <c r="BS63" i="26"/>
  <c r="CG63" i="26"/>
  <c r="CK63" i="26"/>
  <c r="CO63" i="26"/>
  <c r="D64" i="26"/>
  <c r="F64" i="26"/>
  <c r="G64" i="26"/>
  <c r="K64" i="26"/>
  <c r="M64" i="26"/>
  <c r="O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C64" i="26"/>
  <c r="BD64" i="26"/>
  <c r="BE64" i="26"/>
  <c r="BF64" i="26"/>
  <c r="BG64" i="26"/>
  <c r="BJ64" i="26"/>
  <c r="BS64" i="26"/>
  <c r="CG64" i="26"/>
  <c r="CK64" i="26"/>
  <c r="CO64" i="26"/>
  <c r="D65" i="26"/>
  <c r="F65" i="26"/>
  <c r="G65" i="26"/>
  <c r="K65" i="26"/>
  <c r="M65" i="26"/>
  <c r="O65" i="26"/>
  <c r="AW65" i="26" s="1"/>
  <c r="AL65" i="26"/>
  <c r="AN65" i="26"/>
  <c r="AP65" i="26"/>
  <c r="AR65" i="26"/>
  <c r="AS65" i="26"/>
  <c r="AT65" i="26"/>
  <c r="AU65" i="26"/>
  <c r="AV65" i="26"/>
  <c r="BB65" i="26"/>
  <c r="BC65" i="26"/>
  <c r="BE65" i="26"/>
  <c r="BG65" i="26"/>
  <c r="BJ65" i="26"/>
  <c r="BS65" i="26"/>
  <c r="CG65" i="26"/>
  <c r="CK65" i="26"/>
  <c r="CO65" i="26"/>
  <c r="D66" i="26"/>
  <c r="F66" i="26"/>
  <c r="G66" i="26"/>
  <c r="K66" i="26"/>
  <c r="M66" i="26"/>
  <c r="O66" i="26"/>
  <c r="AR66" i="26" s="1"/>
  <c r="AL66" i="26"/>
  <c r="AM66" i="26"/>
  <c r="AN66" i="26"/>
  <c r="AO66" i="26"/>
  <c r="AP66" i="26"/>
  <c r="AQ66" i="26"/>
  <c r="AS66" i="26"/>
  <c r="AW66" i="26"/>
  <c r="AX66" i="26"/>
  <c r="AY66" i="26"/>
  <c r="BA66" i="26"/>
  <c r="BB66" i="26"/>
  <c r="BC66" i="26"/>
  <c r="BD66" i="26"/>
  <c r="BE66" i="26"/>
  <c r="BF66" i="26"/>
  <c r="BG66" i="26"/>
  <c r="BJ66" i="26"/>
  <c r="BS66" i="26"/>
  <c r="CG66" i="26"/>
  <c r="CK66" i="26"/>
  <c r="CO66" i="26"/>
  <c r="D67" i="26"/>
  <c r="F67" i="26"/>
  <c r="G67" i="26"/>
  <c r="K67" i="26"/>
  <c r="M67" i="26"/>
  <c r="O67" i="26"/>
  <c r="AO67" i="26" s="1"/>
  <c r="AL67" i="26"/>
  <c r="AM67" i="26"/>
  <c r="AN67" i="26"/>
  <c r="BA67" i="26"/>
  <c r="BB67" i="26"/>
  <c r="BC67" i="26"/>
  <c r="BD67" i="26"/>
  <c r="BJ67" i="26"/>
  <c r="BS67" i="26"/>
  <c r="CG67" i="26"/>
  <c r="CK67" i="26"/>
  <c r="CO67" i="26"/>
  <c r="D68" i="26"/>
  <c r="F68" i="26"/>
  <c r="G68" i="26"/>
  <c r="K68" i="26"/>
  <c r="M68" i="26"/>
  <c r="O68" i="26"/>
  <c r="AL68" i="26"/>
  <c r="AM68" i="26"/>
  <c r="BH68" i="26" s="1"/>
  <c r="BI68" i="26" s="1"/>
  <c r="AN68" i="26"/>
  <c r="AO68" i="26"/>
  <c r="AP68" i="26"/>
  <c r="AQ68" i="26"/>
  <c r="AR68" i="26"/>
  <c r="AS68" i="26"/>
  <c r="AT68" i="26"/>
  <c r="AU68" i="26"/>
  <c r="AV68" i="26"/>
  <c r="AW68" i="26"/>
  <c r="AX68" i="26"/>
  <c r="AY68" i="26"/>
  <c r="AZ68" i="26"/>
  <c r="BA68" i="26"/>
  <c r="BB68" i="26"/>
  <c r="BC68" i="26"/>
  <c r="BD68" i="26"/>
  <c r="BE68" i="26"/>
  <c r="BF68" i="26"/>
  <c r="BG68" i="26"/>
  <c r="BJ68" i="26"/>
  <c r="BS68" i="26"/>
  <c r="CG68" i="26"/>
  <c r="CK68" i="26"/>
  <c r="CO68" i="26"/>
  <c r="D69" i="26"/>
  <c r="F69" i="26"/>
  <c r="G69" i="26"/>
  <c r="K69" i="26"/>
  <c r="M69" i="26"/>
  <c r="O69" i="26"/>
  <c r="AV69" i="26" s="1"/>
  <c r="AL69" i="26"/>
  <c r="AM69" i="26"/>
  <c r="AN69" i="26"/>
  <c r="AO69" i="26"/>
  <c r="AP69" i="26"/>
  <c r="AQ69" i="26"/>
  <c r="AR69" i="26"/>
  <c r="AS69" i="26"/>
  <c r="BH69" i="26" s="1"/>
  <c r="BI69" i="26" s="1"/>
  <c r="AT69" i="26"/>
  <c r="AU69" i="26"/>
  <c r="AX69" i="26"/>
  <c r="AY69" i="26"/>
  <c r="AZ69" i="26"/>
  <c r="BA69" i="26"/>
  <c r="BB69" i="26"/>
  <c r="BC69" i="26"/>
  <c r="BD69" i="26"/>
  <c r="BE69" i="26"/>
  <c r="BF69" i="26"/>
  <c r="BG69" i="26"/>
  <c r="BJ69" i="26"/>
  <c r="BS69" i="26"/>
  <c r="CG69" i="26"/>
  <c r="CK69" i="26"/>
  <c r="CO69" i="26"/>
  <c r="D70" i="26"/>
  <c r="F70" i="26"/>
  <c r="G70" i="26"/>
  <c r="K70" i="26"/>
  <c r="M70" i="26"/>
  <c r="O70" i="26"/>
  <c r="AQ70" i="26" s="1"/>
  <c r="AL70" i="26"/>
  <c r="AM70" i="26"/>
  <c r="AN70" i="26"/>
  <c r="AO70" i="26"/>
  <c r="AP70" i="26"/>
  <c r="BA70" i="26"/>
  <c r="BB70" i="26"/>
  <c r="BC70" i="26"/>
  <c r="BD70" i="26"/>
  <c r="BE70" i="26"/>
  <c r="BF70" i="26"/>
  <c r="BJ70" i="26"/>
  <c r="BS70" i="26"/>
  <c r="CG70" i="26"/>
  <c r="CK70" i="26"/>
  <c r="CO70" i="26"/>
  <c r="D71" i="26"/>
  <c r="F71" i="26"/>
  <c r="G71" i="26"/>
  <c r="K71" i="26"/>
  <c r="M71" i="26"/>
  <c r="O71" i="26"/>
  <c r="AL71" i="26" s="1"/>
  <c r="BA71" i="26"/>
  <c r="BJ71" i="26"/>
  <c r="BS71" i="26"/>
  <c r="CG71" i="26"/>
  <c r="CK71" i="26"/>
  <c r="CO71" i="26"/>
  <c r="D72" i="26"/>
  <c r="F72" i="26"/>
  <c r="G72" i="26"/>
  <c r="K72" i="26"/>
  <c r="M72" i="26"/>
  <c r="O72" i="26"/>
  <c r="AW72" i="26" s="1"/>
  <c r="AM72" i="26"/>
  <c r="AO72" i="26"/>
  <c r="AQ72" i="26"/>
  <c r="AR72" i="26"/>
  <c r="AS72" i="26"/>
  <c r="AT72" i="26"/>
  <c r="AU72" i="26"/>
  <c r="AV72" i="26"/>
  <c r="BC72" i="26"/>
  <c r="BE72" i="26"/>
  <c r="BG72" i="26"/>
  <c r="BJ72" i="26"/>
  <c r="BS72" i="26"/>
  <c r="CG72" i="26"/>
  <c r="CK72" i="26"/>
  <c r="CO72" i="26"/>
  <c r="D73" i="26"/>
  <c r="F73" i="26"/>
  <c r="G73" i="26"/>
  <c r="K73" i="26"/>
  <c r="M73" i="26"/>
  <c r="O73" i="26"/>
  <c r="AR73" i="26" s="1"/>
  <c r="AL73" i="26"/>
  <c r="AM73" i="26"/>
  <c r="AN73" i="26"/>
  <c r="AO73" i="26"/>
  <c r="AP73" i="26"/>
  <c r="AQ73" i="26"/>
  <c r="AU73" i="26"/>
  <c r="AV73" i="26"/>
  <c r="AX73" i="26"/>
  <c r="AZ73" i="26"/>
  <c r="BA73" i="26"/>
  <c r="BB73" i="26"/>
  <c r="BC73" i="26"/>
  <c r="BD73" i="26"/>
  <c r="BE73" i="26"/>
  <c r="BF73" i="26"/>
  <c r="BG73" i="26"/>
  <c r="BJ73" i="26"/>
  <c r="BS73" i="26"/>
  <c r="CG73" i="26"/>
  <c r="CK73" i="26"/>
  <c r="CO73" i="26"/>
  <c r="D74" i="26"/>
  <c r="F74" i="26"/>
  <c r="G74" i="26"/>
  <c r="K74" i="26"/>
  <c r="M74" i="26"/>
  <c r="O74" i="26"/>
  <c r="AM74" i="26" s="1"/>
  <c r="AL74" i="26"/>
  <c r="BA74" i="26"/>
  <c r="BB74" i="26"/>
  <c r="BJ74" i="26"/>
  <c r="BS74" i="26"/>
  <c r="CG74" i="26"/>
  <c r="CK74" i="26"/>
  <c r="CO74" i="26"/>
  <c r="D75" i="26"/>
  <c r="F75" i="26"/>
  <c r="G75" i="26"/>
  <c r="K75" i="26"/>
  <c r="M75" i="26"/>
  <c r="O75" i="26"/>
  <c r="AX75" i="26" s="1"/>
  <c r="AL75" i="26"/>
  <c r="AN75" i="26"/>
  <c r="AP75" i="26"/>
  <c r="AQ75" i="26"/>
  <c r="AR75" i="26"/>
  <c r="AS75" i="26"/>
  <c r="AT75" i="26"/>
  <c r="AU75" i="26"/>
  <c r="AV75" i="26"/>
  <c r="AW75" i="26"/>
  <c r="BA75" i="26"/>
  <c r="BB75" i="26"/>
  <c r="BD75" i="26"/>
  <c r="BF75" i="26"/>
  <c r="BG75" i="26"/>
  <c r="BJ75" i="26"/>
  <c r="BS75" i="26"/>
  <c r="CG75" i="26"/>
  <c r="CK75" i="26"/>
  <c r="CO75" i="26"/>
  <c r="D76" i="26"/>
  <c r="F76" i="26"/>
  <c r="G76" i="26"/>
  <c r="K76" i="26"/>
  <c r="M76" i="26"/>
  <c r="O76" i="26"/>
  <c r="AS76" i="26" s="1"/>
  <c r="AM76" i="26"/>
  <c r="AN76" i="26"/>
  <c r="AO76" i="26"/>
  <c r="AP76" i="26"/>
  <c r="AQ76" i="26"/>
  <c r="AR76" i="26"/>
  <c r="BC76" i="26"/>
  <c r="BD76" i="26"/>
  <c r="BE76" i="26"/>
  <c r="BF76" i="26"/>
  <c r="BG76" i="26"/>
  <c r="BJ76" i="26"/>
  <c r="BS76" i="26"/>
  <c r="CG76" i="26"/>
  <c r="CK76" i="26"/>
  <c r="CO76" i="26"/>
  <c r="D77" i="26"/>
  <c r="F77" i="26"/>
  <c r="G77" i="26"/>
  <c r="K77" i="26"/>
  <c r="M77" i="26"/>
  <c r="O77" i="26"/>
  <c r="AN77" i="26" s="1"/>
  <c r="AL77" i="26"/>
  <c r="AM77" i="26"/>
  <c r="AZ77" i="26"/>
  <c r="BA77" i="26"/>
  <c r="BB77" i="26"/>
  <c r="BC77" i="26"/>
  <c r="BJ77" i="26"/>
  <c r="BS77" i="26"/>
  <c r="CG77" i="26"/>
  <c r="CK77" i="26"/>
  <c r="CO77" i="26"/>
  <c r="BG2" i="26"/>
  <c r="AK2" i="26"/>
  <c r="BB2" i="26"/>
  <c r="BA2" i="26"/>
  <c r="AZ2" i="26"/>
  <c r="AY2" i="26"/>
  <c r="AX2" i="26"/>
  <c r="AW2" i="26"/>
  <c r="AV2" i="26"/>
  <c r="AU2" i="26"/>
  <c r="AF2" i="26"/>
  <c r="AE2" i="26"/>
  <c r="AD2" i="26"/>
  <c r="AC2" i="26"/>
  <c r="N29" i="22"/>
  <c r="BH60" i="26" l="1"/>
  <c r="BI60" i="26" s="1"/>
  <c r="BK45" i="26"/>
  <c r="BL45" i="26" s="1"/>
  <c r="BH23" i="26"/>
  <c r="BI23" i="26" s="1"/>
  <c r="BK69" i="26"/>
  <c r="BL69" i="26" s="1"/>
  <c r="BK68" i="26"/>
  <c r="BL68" i="26" s="1"/>
  <c r="BH70" i="26"/>
  <c r="BI70" i="26" s="1"/>
  <c r="BK48" i="26"/>
  <c r="BL48" i="26" s="1"/>
  <c r="BL42" i="26"/>
  <c r="BK42" i="26"/>
  <c r="BK13" i="26"/>
  <c r="BL13" i="26"/>
  <c r="BK26" i="26"/>
  <c r="BL26" i="26" s="1"/>
  <c r="BL32" i="26"/>
  <c r="BK32" i="26"/>
  <c r="BK29" i="26"/>
  <c r="BL29" i="26" s="1"/>
  <c r="BK61" i="26"/>
  <c r="BL61" i="26" s="1"/>
  <c r="BK58" i="26"/>
  <c r="BL58" i="26" s="1"/>
  <c r="BD56" i="26"/>
  <c r="BG55" i="26"/>
  <c r="AO55" i="26"/>
  <c r="AR54" i="26"/>
  <c r="AQ53" i="26"/>
  <c r="AT52" i="26"/>
  <c r="AW51" i="26"/>
  <c r="AV50" i="26"/>
  <c r="AQ49" i="26"/>
  <c r="AT47" i="26"/>
  <c r="AW46" i="26"/>
  <c r="AR46" i="26"/>
  <c r="AS46" i="26"/>
  <c r="AU46" i="26"/>
  <c r="AV46" i="26"/>
  <c r="AQ44" i="26"/>
  <c r="BG44" i="26"/>
  <c r="AL44" i="26"/>
  <c r="BH44" i="26" s="1"/>
  <c r="BI44" i="26" s="1"/>
  <c r="BB44" i="26"/>
  <c r="AM44" i="26"/>
  <c r="BC44" i="26"/>
  <c r="AO44" i="26"/>
  <c r="BE44" i="26"/>
  <c r="AP44" i="26"/>
  <c r="BF44" i="26"/>
  <c r="BB43" i="26"/>
  <c r="AV40" i="26"/>
  <c r="BA37" i="26"/>
  <c r="AS36" i="26"/>
  <c r="BC34" i="26"/>
  <c r="AO33" i="26"/>
  <c r="BB30" i="26"/>
  <c r="AW28" i="26"/>
  <c r="AZ24" i="26"/>
  <c r="BB21" i="26"/>
  <c r="AP20" i="26"/>
  <c r="AY18" i="26"/>
  <c r="AZ71" i="26"/>
  <c r="AZ74" i="26"/>
  <c r="AY71" i="26"/>
  <c r="AQ63" i="26"/>
  <c r="BG63" i="26"/>
  <c r="AS56" i="26"/>
  <c r="AT56" i="26"/>
  <c r="AR40" i="26"/>
  <c r="AZ39" i="26"/>
  <c r="AS39" i="26"/>
  <c r="AU39" i="26"/>
  <c r="AV39" i="26"/>
  <c r="AX39" i="26"/>
  <c r="AY39" i="26"/>
  <c r="AZ37" i="26"/>
  <c r="AQ36" i="26"/>
  <c r="BA34" i="26"/>
  <c r="BA30" i="26"/>
  <c r="AV28" i="26"/>
  <c r="AY24" i="26"/>
  <c r="BA21" i="26"/>
  <c r="AO20" i="26"/>
  <c r="AX18" i="26"/>
  <c r="BD62" i="26"/>
  <c r="AL62" i="26"/>
  <c r="AT60" i="26"/>
  <c r="AV59" i="26"/>
  <c r="BB56" i="26"/>
  <c r="BE55" i="26"/>
  <c r="AM55" i="26"/>
  <c r="BH55" i="26" s="1"/>
  <c r="BI55" i="26" s="1"/>
  <c r="AP54" i="26"/>
  <c r="BG53" i="26"/>
  <c r="AO53" i="26"/>
  <c r="AR52" i="26"/>
  <c r="BH52" i="26" s="1"/>
  <c r="BI52" i="26" s="1"/>
  <c r="AU51" i="26"/>
  <c r="AT50" i="26"/>
  <c r="AO49" i="26"/>
  <c r="AO47" i="26"/>
  <c r="AZ43" i="26"/>
  <c r="AO40" i="26"/>
  <c r="BF39" i="26"/>
  <c r="AY37" i="26"/>
  <c r="AP36" i="26"/>
  <c r="AZ34" i="26"/>
  <c r="AM33" i="26"/>
  <c r="BH33" i="26" s="1"/>
  <c r="BI33" i="26" s="1"/>
  <c r="AZ30" i="26"/>
  <c r="AU28" i="26"/>
  <c r="BD27" i="26"/>
  <c r="AX24" i="26"/>
  <c r="AZ21" i="26"/>
  <c r="AN20" i="26"/>
  <c r="AW18" i="26"/>
  <c r="BD55" i="26"/>
  <c r="BG54" i="26"/>
  <c r="BF53" i="26"/>
  <c r="AN53" i="26"/>
  <c r="BH53" i="26" s="1"/>
  <c r="BI53" i="26" s="1"/>
  <c r="AT51" i="26"/>
  <c r="AN49" i="26"/>
  <c r="AY43" i="26"/>
  <c r="AM40" i="26"/>
  <c r="BH40" i="26" s="1"/>
  <c r="BI40" i="26" s="1"/>
  <c r="BE39" i="26"/>
  <c r="AX37" i="26"/>
  <c r="AO36" i="26"/>
  <c r="AY34" i="26"/>
  <c r="AY30" i="26"/>
  <c r="AT28" i="26"/>
  <c r="AW24" i="26"/>
  <c r="AZ23" i="26"/>
  <c r="AS23" i="26"/>
  <c r="AU23" i="26"/>
  <c r="AV23" i="26"/>
  <c r="AW23" i="26"/>
  <c r="AX23" i="26"/>
  <c r="AY23" i="26"/>
  <c r="AY21" i="26"/>
  <c r="AM20" i="26"/>
  <c r="BH20" i="26" s="1"/>
  <c r="BI20" i="26" s="1"/>
  <c r="AV18" i="26"/>
  <c r="AX43" i="26"/>
  <c r="BD39" i="26"/>
  <c r="AW37" i="26"/>
  <c r="AX34" i="26"/>
  <c r="AX33" i="26"/>
  <c r="AQ33" i="26"/>
  <c r="BG33" i="26"/>
  <c r="AS33" i="26"/>
  <c r="AT33" i="26"/>
  <c r="AU33" i="26"/>
  <c r="AV33" i="26"/>
  <c r="AW33" i="26"/>
  <c r="AX30" i="26"/>
  <c r="AS28" i="26"/>
  <c r="AV24" i="26"/>
  <c r="AX21" i="26"/>
  <c r="AU18" i="26"/>
  <c r="AX55" i="26"/>
  <c r="AY55" i="26"/>
  <c r="AR47" i="26"/>
  <c r="AM47" i="26"/>
  <c r="BH47" i="26" s="1"/>
  <c r="BI47" i="26" s="1"/>
  <c r="BC47" i="26"/>
  <c r="AN47" i="26"/>
  <c r="BD47" i="26"/>
  <c r="AP47" i="26"/>
  <c r="BF47" i="26"/>
  <c r="AQ47" i="26"/>
  <c r="BG47" i="26"/>
  <c r="AW77" i="26"/>
  <c r="BB76" i="26"/>
  <c r="AL76" i="26"/>
  <c r="AV74" i="26"/>
  <c r="BF72" i="26"/>
  <c r="AP72" i="26"/>
  <c r="AU71" i="26"/>
  <c r="AZ70" i="26"/>
  <c r="AY67" i="26"/>
  <c r="AQ65" i="26"/>
  <c r="AX63" i="26"/>
  <c r="BA62" i="26"/>
  <c r="AQ59" i="26"/>
  <c r="AY56" i="26"/>
  <c r="BB55" i="26"/>
  <c r="AM54" i="26"/>
  <c r="BC54" i="26"/>
  <c r="AN54" i="26"/>
  <c r="BH54" i="26" s="1"/>
  <c r="BI54" i="26" s="1"/>
  <c r="BD54" i="26"/>
  <c r="BD53" i="26"/>
  <c r="AR51" i="26"/>
  <c r="BF49" i="26"/>
  <c r="AW43" i="26"/>
  <c r="AU40" i="26"/>
  <c r="AN40" i="26"/>
  <c r="BD40" i="26"/>
  <c r="AP40" i="26"/>
  <c r="BF40" i="26"/>
  <c r="AQ40" i="26"/>
  <c r="BG40" i="26"/>
  <c r="AS40" i="26"/>
  <c r="AT40" i="26"/>
  <c r="AV37" i="26"/>
  <c r="AW34" i="26"/>
  <c r="AQ30" i="26"/>
  <c r="AO24" i="26"/>
  <c r="AW21" i="26"/>
  <c r="AY20" i="26"/>
  <c r="AR20" i="26"/>
  <c r="AT20" i="26"/>
  <c r="AU20" i="26"/>
  <c r="AV20" i="26"/>
  <c r="AW20" i="26"/>
  <c r="AX20" i="26"/>
  <c r="AX56" i="26"/>
  <c r="BA55" i="26"/>
  <c r="AR53" i="26"/>
  <c r="AS53" i="26"/>
  <c r="BH50" i="26"/>
  <c r="BI50" i="26" s="1"/>
  <c r="AX49" i="26"/>
  <c r="AS49" i="26"/>
  <c r="AV49" i="26"/>
  <c r="AW49" i="26"/>
  <c r="AQ28" i="26"/>
  <c r="BG28" i="26"/>
  <c r="AZ28" i="26"/>
  <c r="AL28" i="26"/>
  <c r="BB28" i="26"/>
  <c r="AM28" i="26"/>
  <c r="BC28" i="26"/>
  <c r="AN28" i="26"/>
  <c r="BD28" i="26"/>
  <c r="AO28" i="26"/>
  <c r="BE28" i="26"/>
  <c r="AP28" i="26"/>
  <c r="BF28" i="26"/>
  <c r="AS18" i="26"/>
  <c r="AL18" i="26"/>
  <c r="BB18" i="26"/>
  <c r="AM18" i="26"/>
  <c r="BC18" i="26"/>
  <c r="AN18" i="26"/>
  <c r="BD18" i="26"/>
  <c r="AO18" i="26"/>
  <c r="BE18" i="26"/>
  <c r="AP18" i="26"/>
  <c r="BF18" i="26"/>
  <c r="AQ18" i="26"/>
  <c r="BG18" i="26"/>
  <c r="AR18" i="26"/>
  <c r="AX67" i="26"/>
  <c r="AW63" i="26"/>
  <c r="AZ62" i="26"/>
  <c r="AU77" i="26"/>
  <c r="AZ76" i="26"/>
  <c r="BE75" i="26"/>
  <c r="AO75" i="26"/>
  <c r="AT74" i="26"/>
  <c r="AY73" i="26"/>
  <c r="BD72" i="26"/>
  <c r="AN72" i="26"/>
  <c r="AS71" i="26"/>
  <c r="AX70" i="26"/>
  <c r="AW67" i="26"/>
  <c r="BF65" i="26"/>
  <c r="AO65" i="26"/>
  <c r="AV63" i="26"/>
  <c r="AY62" i="26"/>
  <c r="BG59" i="26"/>
  <c r="AO59" i="26"/>
  <c r="BH59" i="26" s="1"/>
  <c r="BI59" i="26" s="1"/>
  <c r="AW56" i="26"/>
  <c r="AZ55" i="26"/>
  <c r="BB53" i="26"/>
  <c r="AP51" i="26"/>
  <c r="AS50" i="26"/>
  <c r="AN50" i="26"/>
  <c r="BD50" i="26"/>
  <c r="AQ50" i="26"/>
  <c r="BG50" i="26"/>
  <c r="AR50" i="26"/>
  <c r="BD49" i="26"/>
  <c r="BE47" i="26"/>
  <c r="AP43" i="26"/>
  <c r="AQ37" i="26"/>
  <c r="AY36" i="26"/>
  <c r="AR36" i="26"/>
  <c r="BH36" i="26" s="1"/>
  <c r="BI36" i="26" s="1"/>
  <c r="AT36" i="26"/>
  <c r="AU36" i="26"/>
  <c r="AW36" i="26"/>
  <c r="AX36" i="26"/>
  <c r="AU34" i="26"/>
  <c r="AN30" i="26"/>
  <c r="AU21" i="26"/>
  <c r="AZ63" i="26"/>
  <c r="AY63" i="26"/>
  <c r="BA76" i="26"/>
  <c r="AU74" i="26"/>
  <c r="AX62" i="26"/>
  <c r="AV56" i="26"/>
  <c r="BB47" i="26"/>
  <c r="AT34" i="26"/>
  <c r="AU24" i="26"/>
  <c r="AN24" i="26"/>
  <c r="BH24" i="26" s="1"/>
  <c r="BI24" i="26" s="1"/>
  <c r="BD24" i="26"/>
  <c r="AP24" i="26"/>
  <c r="BF24" i="26"/>
  <c r="AQ24" i="26"/>
  <c r="BG24" i="26"/>
  <c r="AR24" i="26"/>
  <c r="AS24" i="26"/>
  <c r="AT24" i="26"/>
  <c r="AY74" i="26"/>
  <c r="AX74" i="26"/>
  <c r="AW71" i="26"/>
  <c r="AZ67" i="26"/>
  <c r="BB62" i="26"/>
  <c r="AR71" i="26"/>
  <c r="AW70" i="26"/>
  <c r="AV67" i="26"/>
  <c r="AU63" i="26"/>
  <c r="AW55" i="26"/>
  <c r="AS77" i="26"/>
  <c r="AX76" i="26"/>
  <c r="BC75" i="26"/>
  <c r="AM75" i="26"/>
  <c r="AR74" i="26"/>
  <c r="AW73" i="26"/>
  <c r="BB72" i="26"/>
  <c r="AL72" i="26"/>
  <c r="BG71" i="26"/>
  <c r="AQ71" i="26"/>
  <c r="AV70" i="26"/>
  <c r="AU67" i="26"/>
  <c r="AZ66" i="26"/>
  <c r="BD65" i="26"/>
  <c r="AM65" i="26"/>
  <c r="BH65" i="26" s="1"/>
  <c r="BI65" i="26" s="1"/>
  <c r="AT63" i="26"/>
  <c r="AW62" i="26"/>
  <c r="AO60" i="26"/>
  <c r="BE60" i="26"/>
  <c r="AP60" i="26"/>
  <c r="BF60" i="26"/>
  <c r="BE59" i="26"/>
  <c r="AU56" i="26"/>
  <c r="AV55" i="26"/>
  <c r="AZ53" i="26"/>
  <c r="AW52" i="26"/>
  <c r="AX52" i="26"/>
  <c r="BF51" i="26"/>
  <c r="BC50" i="26"/>
  <c r="BB49" i="26"/>
  <c r="BA47" i="26"/>
  <c r="AN43" i="26"/>
  <c r="BH43" i="26" s="1"/>
  <c r="BI43" i="26" s="1"/>
  <c r="BC40" i="26"/>
  <c r="BA63" i="26"/>
  <c r="AY77" i="26"/>
  <c r="AV71" i="26"/>
  <c r="AZ56" i="26"/>
  <c r="AV77" i="26"/>
  <c r="AS74" i="26"/>
  <c r="AR77" i="26"/>
  <c r="AW76" i="26"/>
  <c r="BG74" i="26"/>
  <c r="AS63" i="26"/>
  <c r="AT62" i="26"/>
  <c r="AR56" i="26"/>
  <c r="AU55" i="26"/>
  <c r="AL51" i="26"/>
  <c r="BH51" i="26" s="1"/>
  <c r="BI51" i="26" s="1"/>
  <c r="BB51" i="26"/>
  <c r="AM51" i="26"/>
  <c r="BC51" i="26"/>
  <c r="BA49" i="26"/>
  <c r="AZ47" i="26"/>
  <c r="AM43" i="26"/>
  <c r="AT37" i="26"/>
  <c r="AM37" i="26"/>
  <c r="BC37" i="26"/>
  <c r="AO37" i="26"/>
  <c r="BH37" i="26" s="1"/>
  <c r="BI37" i="26" s="1"/>
  <c r="BE37" i="26"/>
  <c r="AP37" i="26"/>
  <c r="BF37" i="26"/>
  <c r="AR37" i="26"/>
  <c r="AS37" i="26"/>
  <c r="AS34" i="26"/>
  <c r="AL34" i="26"/>
  <c r="BB34" i="26"/>
  <c r="AN34" i="26"/>
  <c r="BD34" i="26"/>
  <c r="AO34" i="26"/>
  <c r="BE34" i="26"/>
  <c r="AP34" i="26"/>
  <c r="BF34" i="26"/>
  <c r="AQ34" i="26"/>
  <c r="BG34" i="26"/>
  <c r="AR34" i="26"/>
  <c r="AW30" i="26"/>
  <c r="AP30" i="26"/>
  <c r="BH30" i="26" s="1"/>
  <c r="BI30" i="26" s="1"/>
  <c r="BF30" i="26"/>
  <c r="AR30" i="26"/>
  <c r="AS30" i="26"/>
  <c r="AT30" i="26"/>
  <c r="AU30" i="26"/>
  <c r="AV30" i="26"/>
  <c r="AT21" i="26"/>
  <c r="AM21" i="26"/>
  <c r="BC21" i="26"/>
  <c r="AO21" i="26"/>
  <c r="BE21" i="26"/>
  <c r="AP21" i="26"/>
  <c r="BH21" i="26" s="1"/>
  <c r="BI21" i="26" s="1"/>
  <c r="BF21" i="26"/>
  <c r="AQ21" i="26"/>
  <c r="BG21" i="26"/>
  <c r="AR21" i="26"/>
  <c r="AS21" i="26"/>
  <c r="AT67" i="26"/>
  <c r="BG77" i="26"/>
  <c r="AQ77" i="26"/>
  <c r="AV76" i="26"/>
  <c r="AS67" i="26"/>
  <c r="AR63" i="26"/>
  <c r="AT59" i="26"/>
  <c r="AU59" i="26"/>
  <c r="AQ56" i="26"/>
  <c r="AT55" i="26"/>
  <c r="AX53" i="26"/>
  <c r="BD51" i="26"/>
  <c r="AZ49" i="26"/>
  <c r="AY47" i="26"/>
  <c r="AX71" i="26"/>
  <c r="AU62" i="26"/>
  <c r="AV62" i="26"/>
  <c r="BA56" i="26"/>
  <c r="AX77" i="26"/>
  <c r="AW74" i="26"/>
  <c r="AT71" i="26"/>
  <c r="AY70" i="26"/>
  <c r="AT77" i="26"/>
  <c r="AY76" i="26"/>
  <c r="AQ74" i="26"/>
  <c r="BA72" i="26"/>
  <c r="BF71" i="26"/>
  <c r="AP71" i="26"/>
  <c r="AU70" i="26"/>
  <c r="BF74" i="26"/>
  <c r="AP74" i="26"/>
  <c r="AZ72" i="26"/>
  <c r="AO71" i="26"/>
  <c r="BE74" i="26"/>
  <c r="AO74" i="26"/>
  <c r="BH74" i="26" s="1"/>
  <c r="BI74" i="26" s="1"/>
  <c r="AT73" i="26"/>
  <c r="BH73" i="26" s="1"/>
  <c r="BI73" i="26" s="1"/>
  <c r="AY72" i="26"/>
  <c r="BD71" i="26"/>
  <c r="AS70" i="26"/>
  <c r="BB59" i="26"/>
  <c r="AY49" i="26"/>
  <c r="BE71" i="26"/>
  <c r="AT70" i="26"/>
  <c r="BF77" i="26"/>
  <c r="AP77" i="26"/>
  <c r="AU76" i="26"/>
  <c r="AZ75" i="26"/>
  <c r="AN71" i="26"/>
  <c r="AR67" i="26"/>
  <c r="BH67" i="26" s="1"/>
  <c r="BI67" i="26" s="1"/>
  <c r="BA65" i="26"/>
  <c r="AP63" i="26"/>
  <c r="AR62" i="26"/>
  <c r="AP56" i="26"/>
  <c r="AS55" i="26"/>
  <c r="AW53" i="26"/>
  <c r="BA51" i="26"/>
  <c r="AX47" i="26"/>
  <c r="AV43" i="26"/>
  <c r="AQ43" i="26"/>
  <c r="BG43" i="26"/>
  <c r="AR43" i="26"/>
  <c r="AT43" i="26"/>
  <c r="AU43" i="26"/>
  <c r="BE77" i="26"/>
  <c r="AO77" i="26"/>
  <c r="BH77" i="26" s="1"/>
  <c r="BI77" i="26" s="1"/>
  <c r="AT76" i="26"/>
  <c r="AY75" i="26"/>
  <c r="BD74" i="26"/>
  <c r="AN74" i="26"/>
  <c r="AS73" i="26"/>
  <c r="AX72" i="26"/>
  <c r="BC71" i="26"/>
  <c r="AM71" i="26"/>
  <c r="BH71" i="26" s="1"/>
  <c r="BI71" i="26" s="1"/>
  <c r="AR70" i="26"/>
  <c r="AW69" i="26"/>
  <c r="BG67" i="26"/>
  <c r="AQ67" i="26"/>
  <c r="AV66" i="26"/>
  <c r="AZ65" i="26"/>
  <c r="BA59" i="26"/>
  <c r="AY52" i="26"/>
  <c r="AZ51" i="26"/>
  <c r="BE43" i="26"/>
  <c r="BA36" i="26"/>
  <c r="BA28" i="26"/>
  <c r="BC24" i="26"/>
  <c r="AZ20" i="26"/>
  <c r="BF63" i="26"/>
  <c r="AO63" i="26"/>
  <c r="AQ62" i="26"/>
  <c r="AY60" i="26"/>
  <c r="BG56" i="26"/>
  <c r="AO56" i="26"/>
  <c r="BH56" i="26" s="1"/>
  <c r="BI56" i="26" s="1"/>
  <c r="AR55" i="26"/>
  <c r="AU54" i="26"/>
  <c r="AV53" i="26"/>
  <c r="AY50" i="26"/>
  <c r="AU49" i="26"/>
  <c r="AW47" i="26"/>
  <c r="AY40" i="26"/>
  <c r="BG37" i="26"/>
  <c r="BE30" i="26"/>
  <c r="BD77" i="26"/>
  <c r="BC74" i="26"/>
  <c r="BB71" i="26"/>
  <c r="BG70" i="26"/>
  <c r="BF67" i="26"/>
  <c r="AP67" i="26"/>
  <c r="AU66" i="26"/>
  <c r="AY65" i="26"/>
  <c r="AL64" i="26"/>
  <c r="BH64" i="26" s="1"/>
  <c r="BI64" i="26" s="1"/>
  <c r="BB64" i="26"/>
  <c r="BE63" i="26"/>
  <c r="AN63" i="26"/>
  <c r="BH63" i="26" s="1"/>
  <c r="BI63" i="26" s="1"/>
  <c r="AP62" i="26"/>
  <c r="AX60" i="26"/>
  <c r="AZ59" i="26"/>
  <c r="AY58" i="26"/>
  <c r="AZ58" i="26"/>
  <c r="BF56" i="26"/>
  <c r="AN56" i="26"/>
  <c r="AQ55" i="26"/>
  <c r="AT54" i="26"/>
  <c r="AU53" i="26"/>
  <c r="AV52" i="26"/>
  <c r="AY51" i="26"/>
  <c r="AX50" i="26"/>
  <c r="AT49" i="26"/>
  <c r="AV47" i="26"/>
  <c r="BD43" i="26"/>
  <c r="AX40" i="26"/>
  <c r="AN39" i="26"/>
  <c r="BD37" i="26"/>
  <c r="AZ36" i="26"/>
  <c r="AR33" i="26"/>
  <c r="BD30" i="26"/>
  <c r="AY28" i="26"/>
  <c r="AV27" i="26"/>
  <c r="AO27" i="26"/>
  <c r="BH27" i="26" s="1"/>
  <c r="BI27" i="26" s="1"/>
  <c r="BE27" i="26"/>
  <c r="AQ27" i="26"/>
  <c r="BG27" i="26"/>
  <c r="AR27" i="26"/>
  <c r="AS27" i="26"/>
  <c r="AT27" i="26"/>
  <c r="AU27" i="26"/>
  <c r="BB24" i="26"/>
  <c r="AS20" i="26"/>
  <c r="BA18" i="26"/>
  <c r="BE67" i="26"/>
  <c r="AT66" i="26"/>
  <c r="BH66" i="26" s="1"/>
  <c r="BI66" i="26" s="1"/>
  <c r="AX65" i="26"/>
  <c r="BA64" i="26"/>
  <c r="BD63" i="26"/>
  <c r="AM63" i="26"/>
  <c r="BG62" i="26"/>
  <c r="AO62" i="26"/>
  <c r="AW60" i="26"/>
  <c r="AY59" i="26"/>
  <c r="BB58" i="26"/>
  <c r="AN57" i="26"/>
  <c r="BH57" i="26" s="1"/>
  <c r="BI57" i="26" s="1"/>
  <c r="BD57" i="26"/>
  <c r="AO57" i="26"/>
  <c r="BE57" i="26"/>
  <c r="BE56" i="26"/>
  <c r="AM56" i="26"/>
  <c r="AP55" i="26"/>
  <c r="AS54" i="26"/>
  <c r="AT53" i="26"/>
  <c r="AU52" i="26"/>
  <c r="AX51" i="26"/>
  <c r="AW50" i="26"/>
  <c r="AR49" i="26"/>
  <c r="BH49" i="26" s="1"/>
  <c r="BI49" i="26" s="1"/>
  <c r="AU47" i="26"/>
  <c r="BH46" i="26"/>
  <c r="BI46" i="26" s="1"/>
  <c r="BC43" i="26"/>
  <c r="AW40" i="26"/>
  <c r="AM39" i="26"/>
  <c r="BH39" i="26" s="1"/>
  <c r="BI39" i="26" s="1"/>
  <c r="BB37" i="26"/>
  <c r="AV36" i="26"/>
  <c r="AP33" i="26"/>
  <c r="BC30" i="26"/>
  <c r="AX28" i="26"/>
  <c r="BA24" i="26"/>
  <c r="BD21" i="26"/>
  <c r="AQ20" i="26"/>
  <c r="AZ18" i="26"/>
  <c r="BB48" i="26"/>
  <c r="AZ42" i="26"/>
  <c r="BE41" i="26"/>
  <c r="AO41" i="26"/>
  <c r="BD38" i="26"/>
  <c r="AN38" i="26"/>
  <c r="BC35" i="26"/>
  <c r="AM35" i="26"/>
  <c r="BB32" i="26"/>
  <c r="BG31" i="26"/>
  <c r="AQ31" i="26"/>
  <c r="AZ26" i="26"/>
  <c r="BE25" i="26"/>
  <c r="AO25" i="26"/>
  <c r="BD22" i="26"/>
  <c r="AN22" i="26"/>
  <c r="BC19" i="26"/>
  <c r="AM19" i="26"/>
  <c r="AW17" i="26"/>
  <c r="BB16" i="26"/>
  <c r="AL16" i="26"/>
  <c r="BH16" i="26" s="1"/>
  <c r="BI16" i="26" s="1"/>
  <c r="BG15" i="26"/>
  <c r="AQ15" i="26"/>
  <c r="AV14" i="26"/>
  <c r="AU11" i="26"/>
  <c r="BD41" i="26"/>
  <c r="AN41" i="26"/>
  <c r="BC38" i="26"/>
  <c r="AM38" i="26"/>
  <c r="BB35" i="26"/>
  <c r="AL35" i="26"/>
  <c r="BF31" i="26"/>
  <c r="AP31" i="26"/>
  <c r="BD25" i="26"/>
  <c r="AN25" i="26"/>
  <c r="BH25" i="26" s="1"/>
  <c r="BI25" i="26" s="1"/>
  <c r="BC22" i="26"/>
  <c r="AM22" i="26"/>
  <c r="BH22" i="26" s="1"/>
  <c r="BI22" i="26" s="1"/>
  <c r="BB19" i="26"/>
  <c r="AL19" i="26"/>
  <c r="BH19" i="26" s="1"/>
  <c r="BI19" i="26" s="1"/>
  <c r="AV17" i="26"/>
  <c r="BF15" i="26"/>
  <c r="AP15" i="26"/>
  <c r="AU14" i="26"/>
  <c r="AT11" i="26"/>
  <c r="AU17" i="26"/>
  <c r="AT14" i="26"/>
  <c r="BD12" i="26"/>
  <c r="AN12" i="26"/>
  <c r="BH12" i="26" s="1"/>
  <c r="BI12" i="26" s="1"/>
  <c r="AS11" i="26"/>
  <c r="BB41" i="26"/>
  <c r="AL41" i="26"/>
  <c r="AZ35" i="26"/>
  <c r="BD31" i="26"/>
  <c r="AN31" i="26"/>
  <c r="BH31" i="26" s="1"/>
  <c r="BI31" i="26" s="1"/>
  <c r="AZ19" i="26"/>
  <c r="AT17" i="26"/>
  <c r="BD15" i="26"/>
  <c r="AN15" i="26"/>
  <c r="AS14" i="26"/>
  <c r="AR11" i="26"/>
  <c r="AY35" i="26"/>
  <c r="BC31" i="26"/>
  <c r="AM31" i="26"/>
  <c r="AY19" i="26"/>
  <c r="AS17" i="26"/>
  <c r="BC15" i="26"/>
  <c r="AM15" i="26"/>
  <c r="AR14" i="26"/>
  <c r="BB12" i="26"/>
  <c r="BG11" i="26"/>
  <c r="AQ11" i="26"/>
  <c r="AR17" i="26"/>
  <c r="BB15" i="26"/>
  <c r="AL15" i="26"/>
  <c r="BG14" i="26"/>
  <c r="AQ14" i="26"/>
  <c r="BF11" i="26"/>
  <c r="AP11" i="26"/>
  <c r="AW35" i="26"/>
  <c r="AW19" i="26"/>
  <c r="BG17" i="26"/>
  <c r="AQ17" i="26"/>
  <c r="BF14" i="26"/>
  <c r="AP14" i="26"/>
  <c r="BE11" i="26"/>
  <c r="AO11" i="26"/>
  <c r="BC11" i="26"/>
  <c r="AM11" i="26"/>
  <c r="BB11" i="26"/>
  <c r="AL11" i="26"/>
  <c r="BC17" i="26"/>
  <c r="AM17" i="26"/>
  <c r="BB14" i="26"/>
  <c r="AL14" i="26"/>
  <c r="BB17" i="26"/>
  <c r="AL17" i="26"/>
  <c r="BF41" i="26"/>
  <c r="BE38" i="26"/>
  <c r="BD35" i="26"/>
  <c r="BE22" i="26"/>
  <c r="BD19" i="26"/>
  <c r="K8" i="31"/>
  <c r="K13" i="31"/>
  <c r="K4" i="31"/>
  <c r="B14" i="31"/>
  <c r="B10" i="31"/>
  <c r="B7" i="31"/>
  <c r="K17" i="31"/>
  <c r="K12" i="31"/>
  <c r="K7" i="31"/>
  <c r="D17" i="4"/>
  <c r="D18" i="4"/>
  <c r="BK49" i="26" l="1"/>
  <c r="BL49" i="26" s="1"/>
  <c r="BK56" i="26"/>
  <c r="BL56" i="26"/>
  <c r="BK21" i="26"/>
  <c r="BL21" i="26"/>
  <c r="BK53" i="26"/>
  <c r="BL53" i="26" s="1"/>
  <c r="BK37" i="26"/>
  <c r="BL37" i="26"/>
  <c r="BK12" i="26"/>
  <c r="BL12" i="26" s="1"/>
  <c r="BK27" i="26"/>
  <c r="BL27" i="26" s="1"/>
  <c r="BK71" i="26"/>
  <c r="BL71" i="26" s="1"/>
  <c r="BK66" i="26"/>
  <c r="BL66" i="26"/>
  <c r="BK52" i="26"/>
  <c r="BL52" i="26"/>
  <c r="BK74" i="26"/>
  <c r="BL74" i="26"/>
  <c r="BK43" i="26"/>
  <c r="BL43" i="26" s="1"/>
  <c r="BK63" i="26"/>
  <c r="BL63" i="26"/>
  <c r="BK67" i="26"/>
  <c r="BL67" i="26" s="1"/>
  <c r="BK36" i="26"/>
  <c r="BL36" i="26"/>
  <c r="BK59" i="26"/>
  <c r="BL59" i="26"/>
  <c r="BK33" i="26"/>
  <c r="BL33" i="26"/>
  <c r="BK47" i="26"/>
  <c r="BL47" i="26"/>
  <c r="BK39" i="26"/>
  <c r="BL39" i="26"/>
  <c r="BK31" i="26"/>
  <c r="BL31" i="26"/>
  <c r="BK24" i="26"/>
  <c r="BL24" i="26"/>
  <c r="BK30" i="26"/>
  <c r="BL30" i="26" s="1"/>
  <c r="BK20" i="26"/>
  <c r="BL20" i="26"/>
  <c r="BK40" i="26"/>
  <c r="BL40" i="26"/>
  <c r="BK73" i="26"/>
  <c r="BL73" i="26"/>
  <c r="BK65" i="26"/>
  <c r="BL65" i="26"/>
  <c r="BK77" i="26"/>
  <c r="BL77" i="26" s="1"/>
  <c r="BK55" i="26"/>
  <c r="BL55" i="26"/>
  <c r="BK54" i="26"/>
  <c r="BL54" i="26"/>
  <c r="BH14" i="26"/>
  <c r="BI14" i="26" s="1"/>
  <c r="BH38" i="26"/>
  <c r="BI38" i="26" s="1"/>
  <c r="BH17" i="26"/>
  <c r="BI17" i="26" s="1"/>
  <c r="BH72" i="26"/>
  <c r="BI72" i="26" s="1"/>
  <c r="BH75" i="26"/>
  <c r="BI75" i="26" s="1"/>
  <c r="BK25" i="26"/>
  <c r="BL25" i="26"/>
  <c r="BK44" i="26"/>
  <c r="BL44" i="26" s="1"/>
  <c r="BK50" i="26"/>
  <c r="BL50" i="26"/>
  <c r="BH35" i="26"/>
  <c r="BI35" i="26" s="1"/>
  <c r="BH11" i="26"/>
  <c r="BI11" i="26" s="1"/>
  <c r="BH15" i="26"/>
  <c r="BI15" i="26" s="1"/>
  <c r="BH28" i="26"/>
  <c r="BI28" i="26" s="1"/>
  <c r="BK16" i="26"/>
  <c r="BL16" i="26" s="1"/>
  <c r="BH34" i="26"/>
  <c r="BI34" i="26" s="1"/>
  <c r="BK51" i="26"/>
  <c r="BL51" i="26"/>
  <c r="BK23" i="26"/>
  <c r="BL23" i="26"/>
  <c r="BK19" i="26"/>
  <c r="BL19" i="26" s="1"/>
  <c r="BH18" i="26"/>
  <c r="BI18" i="26" s="1"/>
  <c r="BK57" i="26"/>
  <c r="BL57" i="26"/>
  <c r="BH41" i="26"/>
  <c r="BI41" i="26" s="1"/>
  <c r="BH76" i="26"/>
  <c r="BI76" i="26" s="1"/>
  <c r="BK60" i="26"/>
  <c r="BL60" i="26"/>
  <c r="BK22" i="26"/>
  <c r="BL22" i="26"/>
  <c r="BK64" i="26"/>
  <c r="BL64" i="26"/>
  <c r="BK70" i="26"/>
  <c r="BL70" i="26" s="1"/>
  <c r="BK46" i="26"/>
  <c r="BL46" i="26"/>
  <c r="BH62" i="26"/>
  <c r="BI62" i="26" s="1"/>
  <c r="N28" i="24"/>
  <c r="N29" i="24"/>
  <c r="AW31" i="23"/>
  <c r="AW1" i="23" s="1"/>
  <c r="AF1" i="23" s="1"/>
  <c r="AV31" i="23"/>
  <c r="AV1" i="23" s="1"/>
  <c r="AE1" i="23" s="1"/>
  <c r="AG31" i="23"/>
  <c r="AG1" i="23" s="1"/>
  <c r="P1" i="23" s="1"/>
  <c r="AX30" i="23"/>
  <c r="AX31" i="23" s="1"/>
  <c r="AW30" i="23"/>
  <c r="AV30" i="23"/>
  <c r="AU30" i="23"/>
  <c r="AU31" i="23" s="1"/>
  <c r="AU1" i="23" s="1"/>
  <c r="AD1" i="23" s="1"/>
  <c r="AT30" i="23"/>
  <c r="AT31" i="23" s="1"/>
  <c r="AT1" i="23" s="1"/>
  <c r="AC1" i="23" s="1"/>
  <c r="AS30" i="23"/>
  <c r="AS31" i="23" s="1"/>
  <c r="AS1" i="23" s="1"/>
  <c r="AB1" i="23" s="1"/>
  <c r="AR30" i="23"/>
  <c r="AR31" i="23" s="1"/>
  <c r="AR1" i="23" s="1"/>
  <c r="AA1" i="23" s="1"/>
  <c r="AQ30" i="23"/>
  <c r="AQ31" i="23" s="1"/>
  <c r="AQ1" i="23" s="1"/>
  <c r="Z1" i="23" s="1"/>
  <c r="AP30" i="23"/>
  <c r="AP31" i="23" s="1"/>
  <c r="AP1" i="23" s="1"/>
  <c r="Y1" i="23" s="1"/>
  <c r="AO30" i="23"/>
  <c r="AO31" i="23" s="1"/>
  <c r="AO1" i="23" s="1"/>
  <c r="X1" i="23" s="1"/>
  <c r="AN30" i="23"/>
  <c r="AM30" i="23"/>
  <c r="AL30" i="23"/>
  <c r="AK30" i="23"/>
  <c r="AJ30" i="23"/>
  <c r="AI30" i="23"/>
  <c r="AH30" i="23"/>
  <c r="AG30" i="23"/>
  <c r="AS90" i="7"/>
  <c r="AP71" i="4"/>
  <c r="AO71" i="4"/>
  <c r="AN71" i="4"/>
  <c r="AM71" i="4"/>
  <c r="AM1" i="4" s="1"/>
  <c r="V1" i="4" s="1"/>
  <c r="AJ71" i="4"/>
  <c r="AI71" i="4"/>
  <c r="AX70" i="4"/>
  <c r="AX71" i="4" s="1"/>
  <c r="AW70" i="4"/>
  <c r="AW71" i="4" s="1"/>
  <c r="AW1" i="4" s="1"/>
  <c r="AF1" i="4" s="1"/>
  <c r="AV70" i="4"/>
  <c r="AV71" i="4" s="1"/>
  <c r="AU70" i="4"/>
  <c r="AU71" i="4" s="1"/>
  <c r="AU1" i="4" s="1"/>
  <c r="AD1" i="4" s="1"/>
  <c r="AT70" i="4"/>
  <c r="AT71" i="4" s="1"/>
  <c r="AT1" i="4" s="1"/>
  <c r="AC1" i="4" s="1"/>
  <c r="AS70" i="4"/>
  <c r="AR70" i="4"/>
  <c r="AQ70" i="4"/>
  <c r="AP70" i="4"/>
  <c r="AP1" i="4" s="1"/>
  <c r="Y1" i="4" s="1"/>
  <c r="AO70" i="4"/>
  <c r="AO1" i="4" s="1"/>
  <c r="X1" i="4" s="1"/>
  <c r="AN70" i="4"/>
  <c r="AN1" i="4" s="1"/>
  <c r="W1" i="4" s="1"/>
  <c r="AM70" i="4"/>
  <c r="AL70" i="4"/>
  <c r="AL71" i="4" s="1"/>
  <c r="AL1" i="4" s="1"/>
  <c r="U1" i="4" s="1"/>
  <c r="AK70" i="4"/>
  <c r="AK71" i="4" s="1"/>
  <c r="AK1" i="4" s="1"/>
  <c r="T1" i="4" s="1"/>
  <c r="AJ70" i="4"/>
  <c r="AI70" i="4"/>
  <c r="AH70" i="4"/>
  <c r="AH71" i="4" s="1"/>
  <c r="AH1" i="4" s="1"/>
  <c r="Q1" i="4" s="1"/>
  <c r="AG70" i="4"/>
  <c r="AG71" i="4" s="1"/>
  <c r="AG1" i="4" s="1"/>
  <c r="P1" i="4" s="1"/>
  <c r="AN31" i="25"/>
  <c r="AN1" i="25" s="1"/>
  <c r="W1" i="25" s="1"/>
  <c r="AM31" i="25"/>
  <c r="AM1" i="25" s="1"/>
  <c r="V1" i="25" s="1"/>
  <c r="AK31" i="25"/>
  <c r="AX30" i="25"/>
  <c r="AX31" i="25" s="1"/>
  <c r="AW30" i="25"/>
  <c r="AV30" i="25"/>
  <c r="AV31" i="25" s="1"/>
  <c r="AU30" i="25"/>
  <c r="AT30" i="25"/>
  <c r="AS30" i="25"/>
  <c r="AR30" i="25"/>
  <c r="AQ30" i="25"/>
  <c r="AQ31" i="25" s="1"/>
  <c r="AP30" i="25"/>
  <c r="AP31" i="25" s="1"/>
  <c r="AO30" i="25"/>
  <c r="AO31" i="25" s="1"/>
  <c r="AN30" i="25"/>
  <c r="AM30" i="25"/>
  <c r="AL30" i="25"/>
  <c r="AL31" i="25" s="1"/>
  <c r="AL1" i="25" s="1"/>
  <c r="U1" i="25" s="1"/>
  <c r="AK30" i="25"/>
  <c r="AJ30" i="25"/>
  <c r="AJ31" i="25" s="1"/>
  <c r="AJ1" i="25" s="1"/>
  <c r="S1" i="25" s="1"/>
  <c r="AI30" i="25"/>
  <c r="AH30" i="25"/>
  <c r="AG30" i="25"/>
  <c r="AW1" i="28"/>
  <c r="AV1" i="28"/>
  <c r="AU1" i="28"/>
  <c r="AT1" i="28"/>
  <c r="AC1" i="28" s="1"/>
  <c r="AS1" i="28"/>
  <c r="AR1" i="28"/>
  <c r="AA1" i="28" s="1"/>
  <c r="AQ1" i="28"/>
  <c r="AM1" i="28"/>
  <c r="V1" i="28" s="1"/>
  <c r="AL1" i="28"/>
  <c r="AH1" i="28"/>
  <c r="Q1" i="28" s="1"/>
  <c r="AF1" i="28"/>
  <c r="AE1" i="28"/>
  <c r="AD1" i="28"/>
  <c r="AB1" i="28"/>
  <c r="Z1" i="28"/>
  <c r="U1" i="28"/>
  <c r="AW1" i="24"/>
  <c r="AV1" i="24"/>
  <c r="AU1" i="24"/>
  <c r="AT1" i="24"/>
  <c r="AC1" i="24" s="1"/>
  <c r="AS1" i="24"/>
  <c r="AR1" i="24"/>
  <c r="AQ1" i="24"/>
  <c r="Z1" i="24" s="1"/>
  <c r="AP1" i="24"/>
  <c r="AF1" i="24"/>
  <c r="AE1" i="24"/>
  <c r="AD1" i="24"/>
  <c r="AB1" i="24"/>
  <c r="AA1" i="24"/>
  <c r="Y1" i="24"/>
  <c r="AJ1" i="4"/>
  <c r="S1" i="4" s="1"/>
  <c r="AI1" i="4"/>
  <c r="R1" i="4" s="1"/>
  <c r="AK1" i="25"/>
  <c r="T1" i="25" s="1"/>
  <c r="AW1" i="22"/>
  <c r="AF1" i="22" s="1"/>
  <c r="AV1" i="22"/>
  <c r="AU1" i="22"/>
  <c r="AT1" i="22"/>
  <c r="AS1" i="22"/>
  <c r="AB1" i="22" s="1"/>
  <c r="AR1" i="22"/>
  <c r="AA1" i="22" s="1"/>
  <c r="AQ1" i="22"/>
  <c r="Z1" i="22" s="1"/>
  <c r="AH1" i="22"/>
  <c r="Q1" i="22" s="1"/>
  <c r="AG1" i="22"/>
  <c r="P1" i="22" s="1"/>
  <c r="AE1" i="22"/>
  <c r="AD1" i="22"/>
  <c r="AC1" i="22"/>
  <c r="Q1" i="17"/>
  <c r="R1" i="17"/>
  <c r="S1" i="17"/>
  <c r="T1" i="17"/>
  <c r="U1" i="17"/>
  <c r="V1" i="17"/>
  <c r="W1" i="17"/>
  <c r="X1" i="17"/>
  <c r="Y1" i="17"/>
  <c r="Z1" i="17"/>
  <c r="AA1" i="17"/>
  <c r="AB1" i="17"/>
  <c r="AC1" i="17"/>
  <c r="AD1" i="17"/>
  <c r="AE1" i="17"/>
  <c r="AF1" i="17"/>
  <c r="P1" i="17"/>
  <c r="AM39" i="28"/>
  <c r="AX38" i="28"/>
  <c r="AX39" i="28" s="1"/>
  <c r="AW38" i="28"/>
  <c r="AW39" i="28" s="1"/>
  <c r="AV38" i="28"/>
  <c r="AV39" i="28" s="1"/>
  <c r="AU38" i="28"/>
  <c r="AU39" i="28" s="1"/>
  <c r="AT38" i="28"/>
  <c r="AT39" i="28" s="1"/>
  <c r="AS38" i="28"/>
  <c r="AS39" i="28" s="1"/>
  <c r="AR38" i="28"/>
  <c r="AR39" i="28" s="1"/>
  <c r="AQ38" i="28"/>
  <c r="AQ39" i="28" s="1"/>
  <c r="AP38" i="28"/>
  <c r="AP39" i="28" s="1"/>
  <c r="AP1" i="28" s="1"/>
  <c r="Y1" i="28" s="1"/>
  <c r="AO38" i="28"/>
  <c r="AO39" i="28" s="1"/>
  <c r="AO1" i="28" s="1"/>
  <c r="X1" i="28" s="1"/>
  <c r="AN38" i="28"/>
  <c r="AN39" i="28" s="1"/>
  <c r="AN1" i="28" s="1"/>
  <c r="W1" i="28" s="1"/>
  <c r="AM38" i="28"/>
  <c r="AL38" i="28"/>
  <c r="AL39" i="28" s="1"/>
  <c r="AK38" i="28"/>
  <c r="AK39" i="28" s="1"/>
  <c r="AJ38" i="28"/>
  <c r="AI38" i="28"/>
  <c r="AI39" i="28" s="1"/>
  <c r="AI1" i="28" s="1"/>
  <c r="R1" i="28" s="1"/>
  <c r="AH38" i="28"/>
  <c r="AH39" i="28" s="1"/>
  <c r="AG38" i="28"/>
  <c r="AG39" i="28" s="1"/>
  <c r="AX77" i="5"/>
  <c r="AX78" i="5" s="1"/>
  <c r="AS77" i="5"/>
  <c r="AS78" i="5" s="1"/>
  <c r="AR77" i="5"/>
  <c r="AR78" i="5" s="1"/>
  <c r="AQ77" i="5"/>
  <c r="AQ78" i="5" s="1"/>
  <c r="AP77" i="5"/>
  <c r="AP78" i="5" s="1"/>
  <c r="AO77" i="5"/>
  <c r="AO78" i="5" s="1"/>
  <c r="AN77" i="5"/>
  <c r="AN78" i="5" s="1"/>
  <c r="AM77" i="5"/>
  <c r="AM78" i="5" s="1"/>
  <c r="AL77" i="5"/>
  <c r="AL78" i="5" s="1"/>
  <c r="AK77" i="5"/>
  <c r="AK78" i="5" s="1"/>
  <c r="AJ77" i="5"/>
  <c r="AJ78" i="5" s="1"/>
  <c r="AJ1" i="5" s="1"/>
  <c r="S1" i="5" s="1"/>
  <c r="AI77" i="5"/>
  <c r="AH77" i="5"/>
  <c r="AH78" i="5" s="1"/>
  <c r="AG77" i="5"/>
  <c r="AG78" i="5" s="1"/>
  <c r="AQ35" i="24"/>
  <c r="AP35" i="24"/>
  <c r="AX34" i="24"/>
  <c r="AX35" i="24" s="1"/>
  <c r="AW34" i="24"/>
  <c r="AW35" i="24" s="1"/>
  <c r="AV34" i="24"/>
  <c r="AV35" i="24" s="1"/>
  <c r="AU34" i="24"/>
  <c r="AU35" i="24" s="1"/>
  <c r="AT34" i="24"/>
  <c r="AT35" i="24" s="1"/>
  <c r="AS34" i="24"/>
  <c r="AS35" i="24" s="1"/>
  <c r="AR34" i="24"/>
  <c r="AR35" i="24" s="1"/>
  <c r="AQ34" i="24"/>
  <c r="AP34" i="24"/>
  <c r="AJ31" i="22"/>
  <c r="AX30" i="22"/>
  <c r="AX31" i="22" s="1"/>
  <c r="AW30" i="22"/>
  <c r="AW31" i="22" s="1"/>
  <c r="AV30" i="22"/>
  <c r="AV31" i="22" s="1"/>
  <c r="AU30" i="22"/>
  <c r="AU31" i="22" s="1"/>
  <c r="AT30" i="22"/>
  <c r="AT31" i="22" s="1"/>
  <c r="AS30" i="22"/>
  <c r="AS31" i="22" s="1"/>
  <c r="AR30" i="22"/>
  <c r="AR31" i="22" s="1"/>
  <c r="AQ30" i="22"/>
  <c r="AQ31" i="22" s="1"/>
  <c r="AP30" i="22"/>
  <c r="AP31" i="22" s="1"/>
  <c r="AP1" i="22" s="1"/>
  <c r="Y1" i="22" s="1"/>
  <c r="AO30" i="22"/>
  <c r="AO31" i="22" s="1"/>
  <c r="AO1" i="22" s="1"/>
  <c r="X1" i="22" s="1"/>
  <c r="AN30" i="22"/>
  <c r="AM30" i="22"/>
  <c r="AL30" i="22"/>
  <c r="AL31" i="22" s="1"/>
  <c r="AK30" i="22"/>
  <c r="AK31" i="22" s="1"/>
  <c r="AJ30" i="22"/>
  <c r="AI30" i="22"/>
  <c r="AH30" i="22"/>
  <c r="AH31" i="22" s="1"/>
  <c r="AG30" i="22"/>
  <c r="AG31" i="22" s="1"/>
  <c r="AP1" i="17"/>
  <c r="AQ1" i="17"/>
  <c r="AR1" i="17"/>
  <c r="AS1" i="17"/>
  <c r="AT1" i="17"/>
  <c r="AU1" i="17"/>
  <c r="AV1" i="17"/>
  <c r="AW1" i="17"/>
  <c r="AX30" i="17"/>
  <c r="AX31" i="17" s="1"/>
  <c r="AP30" i="17"/>
  <c r="AQ30" i="17"/>
  <c r="AR30" i="17"/>
  <c r="AR31" i="17" s="1"/>
  <c r="AS30" i="17"/>
  <c r="AS31" i="17" s="1"/>
  <c r="AT30" i="17"/>
  <c r="AT31" i="17" s="1"/>
  <c r="AU30" i="17"/>
  <c r="AU31" i="17" s="1"/>
  <c r="AV30" i="17"/>
  <c r="AV31" i="17" s="1"/>
  <c r="AW30" i="17"/>
  <c r="AW31" i="17" s="1"/>
  <c r="AP31" i="17"/>
  <c r="AQ31" i="17"/>
  <c r="AH1" i="17"/>
  <c r="AI1" i="17"/>
  <c r="AJ1" i="17"/>
  <c r="AK1" i="17"/>
  <c r="AL1" i="17"/>
  <c r="AM1" i="17"/>
  <c r="AN1" i="17"/>
  <c r="AO1" i="17"/>
  <c r="AG1" i="17"/>
  <c r="AG30" i="17"/>
  <c r="AG31" i="17" s="1"/>
  <c r="K1" i="31"/>
  <c r="AH30" i="17"/>
  <c r="AH31" i="17" s="1"/>
  <c r="AI30" i="17"/>
  <c r="AI31" i="17" s="1"/>
  <c r="AJ30" i="17"/>
  <c r="AJ31" i="17" s="1"/>
  <c r="AK30" i="17"/>
  <c r="AK31" i="17" s="1"/>
  <c r="AL30" i="17"/>
  <c r="AL31" i="17" s="1"/>
  <c r="AM30" i="17"/>
  <c r="AM31" i="17" s="1"/>
  <c r="AN30" i="17"/>
  <c r="AN31" i="17" s="1"/>
  <c r="AO30" i="17"/>
  <c r="AO31" i="17" s="1"/>
  <c r="M1" i="17"/>
  <c r="E2" i="31"/>
  <c r="J2" i="7"/>
  <c r="BK76" i="26" l="1"/>
  <c r="BL76" i="26" s="1"/>
  <c r="BK62" i="26"/>
  <c r="BL62" i="26" s="1"/>
  <c r="BK14" i="26"/>
  <c r="BL14" i="26" s="1"/>
  <c r="BK35" i="26"/>
  <c r="BL35" i="26"/>
  <c r="BK18" i="26"/>
  <c r="BL18" i="26" s="1"/>
  <c r="BK75" i="26"/>
  <c r="BL75" i="26" s="1"/>
  <c r="BK72" i="26"/>
  <c r="BL72" i="26"/>
  <c r="BK28" i="26"/>
  <c r="BL28" i="26" s="1"/>
  <c r="BK17" i="26"/>
  <c r="BL17" i="26" s="1"/>
  <c r="BK34" i="26"/>
  <c r="BL34" i="26"/>
  <c r="BK38" i="26"/>
  <c r="BL38" i="26" s="1"/>
  <c r="BK15" i="26"/>
  <c r="BL15" i="26"/>
  <c r="BL11" i="26"/>
  <c r="BK11" i="26"/>
  <c r="BK41" i="26"/>
  <c r="BL41" i="26" s="1"/>
  <c r="AJ1" i="22"/>
  <c r="S1" i="22" s="1"/>
  <c r="AM31" i="22"/>
  <c r="AM1" i="22" s="1"/>
  <c r="V1" i="22" s="1"/>
  <c r="AN31" i="22"/>
  <c r="AN1" i="22" s="1"/>
  <c r="W1" i="22" s="1"/>
  <c r="AK1" i="22"/>
  <c r="T1" i="22" s="1"/>
  <c r="AI31" i="22"/>
  <c r="AI1" i="22" s="1"/>
  <c r="R1" i="22" s="1"/>
  <c r="AL1" i="22"/>
  <c r="U1" i="22" s="1"/>
  <c r="AK1" i="5"/>
  <c r="T1" i="5" s="1"/>
  <c r="AL1" i="5"/>
  <c r="U1" i="5" s="1"/>
  <c r="AM1" i="5"/>
  <c r="V1" i="5" s="1"/>
  <c r="AN1" i="5"/>
  <c r="W1" i="5" s="1"/>
  <c r="AO1" i="5"/>
  <c r="X1" i="5" s="1"/>
  <c r="AP1" i="5"/>
  <c r="Y1" i="5" s="1"/>
  <c r="AQ1" i="5"/>
  <c r="Z1" i="5" s="1"/>
  <c r="AI78" i="5"/>
  <c r="AI1" i="5" s="1"/>
  <c r="R1" i="5" s="1"/>
  <c r="AR1" i="5"/>
  <c r="AA1" i="5" s="1"/>
  <c r="AS1" i="5"/>
  <c r="AB1" i="5" s="1"/>
  <c r="AG1" i="5"/>
  <c r="P1" i="5" s="1"/>
  <c r="AH1" i="5"/>
  <c r="Q1" i="5" s="1"/>
  <c r="AJ39" i="28"/>
  <c r="AJ1" i="28" s="1"/>
  <c r="S1" i="28" s="1"/>
  <c r="AG1" i="28"/>
  <c r="P1" i="28" s="1"/>
  <c r="AK1" i="28"/>
  <c r="T1" i="28" s="1"/>
  <c r="AH1" i="23"/>
  <c r="Q1" i="23" s="1"/>
  <c r="AJ1" i="23"/>
  <c r="S1" i="23" s="1"/>
  <c r="AH31" i="23"/>
  <c r="AI31" i="23"/>
  <c r="AI1" i="23" s="1"/>
  <c r="R1" i="23" s="1"/>
  <c r="AJ31" i="23"/>
  <c r="AK31" i="23"/>
  <c r="AK1" i="23" s="1"/>
  <c r="T1" i="23" s="1"/>
  <c r="AL31" i="23"/>
  <c r="AL1" i="23" s="1"/>
  <c r="U1" i="23" s="1"/>
  <c r="AM31" i="23"/>
  <c r="AM1" i="23" s="1"/>
  <c r="V1" i="23" s="1"/>
  <c r="AN31" i="23"/>
  <c r="AN1" i="23" s="1"/>
  <c r="W1" i="23" s="1"/>
  <c r="AS1" i="7"/>
  <c r="AB1" i="7" s="1"/>
  <c r="AS91" i="7"/>
  <c r="AV1" i="4"/>
  <c r="AE1" i="4" s="1"/>
  <c r="AQ71" i="4"/>
  <c r="AQ1" i="4" s="1"/>
  <c r="Z1" i="4" s="1"/>
  <c r="AR71" i="4"/>
  <c r="AR1" i="4" s="1"/>
  <c r="AA1" i="4" s="1"/>
  <c r="AS71" i="4"/>
  <c r="AS1" i="4" s="1"/>
  <c r="AB1" i="4" s="1"/>
  <c r="AR1" i="25"/>
  <c r="AA1" i="25" s="1"/>
  <c r="AG1" i="25"/>
  <c r="P1" i="25" s="1"/>
  <c r="AI1" i="25"/>
  <c r="R1" i="25" s="1"/>
  <c r="AU1" i="25"/>
  <c r="AD1" i="25" s="1"/>
  <c r="AH1" i="25"/>
  <c r="Q1" i="25" s="1"/>
  <c r="AP1" i="25"/>
  <c r="Y1" i="25" s="1"/>
  <c r="AQ1" i="25"/>
  <c r="Z1" i="25" s="1"/>
  <c r="AT31" i="25"/>
  <c r="AT1" i="25" s="1"/>
  <c r="AC1" i="25" s="1"/>
  <c r="AU31" i="25"/>
  <c r="AW31" i="25"/>
  <c r="AW1" i="25" s="1"/>
  <c r="AF1" i="25" s="1"/>
  <c r="AH31" i="25"/>
  <c r="AV1" i="25"/>
  <c r="AE1" i="25" s="1"/>
  <c r="AI31" i="25"/>
  <c r="AO1" i="25"/>
  <c r="X1" i="25" s="1"/>
  <c r="AR31" i="25"/>
  <c r="AS31" i="25"/>
  <c r="AS1" i="25" s="1"/>
  <c r="AB1" i="25" s="1"/>
  <c r="AG31" i="25"/>
  <c r="U6" i="14"/>
  <c r="U7" i="14"/>
  <c r="U8" i="14"/>
  <c r="U9" i="14"/>
  <c r="U10" i="14"/>
  <c r="M82" i="14"/>
  <c r="M73" i="14"/>
  <c r="M72" i="14"/>
  <c r="L71" i="14"/>
  <c r="M71" i="14"/>
  <c r="K71" i="14"/>
  <c r="N1" i="26"/>
  <c r="BM1299" i="20"/>
  <c r="AO16" i="17"/>
  <c r="AO15" i="17"/>
  <c r="BJ367" i="20"/>
  <c r="BK367" i="20"/>
  <c r="BJ368" i="20"/>
  <c r="BK368" i="20"/>
  <c r="BJ369" i="20"/>
  <c r="BK369" i="20"/>
  <c r="BJ370" i="20"/>
  <c r="BK370" i="20"/>
  <c r="BJ371" i="20"/>
  <c r="BK371" i="20"/>
  <c r="BJ372" i="20"/>
  <c r="BK372" i="20"/>
  <c r="BJ373" i="20"/>
  <c r="BK373" i="20"/>
  <c r="BJ374" i="20"/>
  <c r="BK374" i="20"/>
  <c r="BJ375" i="20"/>
  <c r="BK375" i="20"/>
  <c r="BJ376" i="20"/>
  <c r="BK376" i="20"/>
  <c r="BJ377" i="20"/>
  <c r="BK377" i="20"/>
  <c r="BJ378" i="20"/>
  <c r="BK378" i="20"/>
  <c r="BJ379" i="20"/>
  <c r="BK379" i="20"/>
  <c r="BJ380" i="20"/>
  <c r="BK380" i="20"/>
  <c r="BJ381" i="20"/>
  <c r="BK381" i="20"/>
  <c r="BJ382" i="20"/>
  <c r="BK382" i="20"/>
  <c r="BJ383" i="20"/>
  <c r="BK383" i="20"/>
  <c r="BJ384" i="20"/>
  <c r="BK384" i="20"/>
  <c r="BJ385" i="20"/>
  <c r="BK385" i="20"/>
  <c r="BJ386" i="20"/>
  <c r="BK386" i="20"/>
  <c r="BJ387" i="20"/>
  <c r="BK387" i="20"/>
  <c r="BJ388" i="20"/>
  <c r="BK388" i="20"/>
  <c r="BJ389" i="20"/>
  <c r="BK389" i="20"/>
  <c r="BJ390" i="20"/>
  <c r="BK390" i="20"/>
  <c r="BJ391" i="20"/>
  <c r="BK391" i="20"/>
  <c r="BJ392" i="20"/>
  <c r="BK392" i="20"/>
  <c r="BJ393" i="20"/>
  <c r="BK393" i="20"/>
  <c r="BJ394" i="20"/>
  <c r="BK394" i="20"/>
  <c r="BJ395" i="20"/>
  <c r="BK395" i="20"/>
  <c r="BJ396" i="20"/>
  <c r="BK396" i="20"/>
  <c r="BJ397" i="20"/>
  <c r="BK397" i="20"/>
  <c r="BJ398" i="20"/>
  <c r="BK398" i="20"/>
  <c r="BJ399" i="20"/>
  <c r="BK399" i="20"/>
  <c r="BJ400" i="20"/>
  <c r="BK400" i="20"/>
  <c r="BJ401" i="20"/>
  <c r="BK401" i="20"/>
  <c r="BJ402" i="20"/>
  <c r="BK402" i="20"/>
  <c r="BJ403" i="20"/>
  <c r="BK403" i="20"/>
  <c r="BJ404" i="20"/>
  <c r="BK404" i="20"/>
  <c r="BJ405" i="20"/>
  <c r="BK405" i="20"/>
  <c r="BJ406" i="20"/>
  <c r="BK406" i="20"/>
  <c r="BJ407" i="20"/>
  <c r="BK407" i="20"/>
  <c r="BJ408" i="20"/>
  <c r="BK408" i="20"/>
  <c r="BJ409" i="20"/>
  <c r="BK409" i="20"/>
  <c r="BJ410" i="20"/>
  <c r="BK410" i="20"/>
  <c r="BJ411" i="20"/>
  <c r="BK411" i="20"/>
  <c r="BJ412" i="20"/>
  <c r="BK412" i="20"/>
  <c r="BJ413" i="20"/>
  <c r="BK413" i="20"/>
  <c r="BJ414" i="20"/>
  <c r="BK414" i="20"/>
  <c r="BJ415" i="20"/>
  <c r="BK415" i="20"/>
  <c r="BJ416" i="20"/>
  <c r="BK416" i="20"/>
  <c r="BJ417" i="20"/>
  <c r="BK417" i="20"/>
  <c r="BJ418" i="20"/>
  <c r="BK418" i="20"/>
  <c r="BJ419" i="20"/>
  <c r="BK419" i="20"/>
  <c r="BJ420" i="20"/>
  <c r="BK420" i="20"/>
  <c r="BJ421" i="20"/>
  <c r="BK421" i="20"/>
  <c r="BJ422" i="20"/>
  <c r="BK422" i="20"/>
  <c r="BJ423" i="20"/>
  <c r="BK423" i="20"/>
  <c r="BJ424" i="20"/>
  <c r="BK424" i="20"/>
  <c r="BJ425" i="20"/>
  <c r="BK425" i="20"/>
  <c r="BJ426" i="20"/>
  <c r="BK426" i="20"/>
  <c r="BJ427" i="20"/>
  <c r="BK427" i="20"/>
  <c r="BJ428" i="20"/>
  <c r="BK428" i="20"/>
  <c r="BJ429" i="20"/>
  <c r="BK429" i="20"/>
  <c r="BJ430" i="20"/>
  <c r="BK430" i="20"/>
  <c r="BJ431" i="20"/>
  <c r="BK431" i="20"/>
  <c r="BJ432" i="20"/>
  <c r="BK432" i="20"/>
  <c r="BJ433" i="20"/>
  <c r="BK433" i="20"/>
  <c r="BJ434" i="20"/>
  <c r="BK434" i="20"/>
  <c r="BJ435" i="20"/>
  <c r="BK435" i="20"/>
  <c r="BJ436" i="20"/>
  <c r="BK436" i="20"/>
  <c r="BJ437" i="20"/>
  <c r="BK437" i="20"/>
  <c r="BJ438" i="20"/>
  <c r="BK438" i="20"/>
  <c r="BJ439" i="20"/>
  <c r="BK439" i="20"/>
  <c r="BJ440" i="20"/>
  <c r="BK440" i="20"/>
  <c r="BJ441" i="20"/>
  <c r="BK441" i="20"/>
  <c r="BJ442" i="20"/>
  <c r="BK442" i="20"/>
  <c r="BJ443" i="20"/>
  <c r="BK443" i="20"/>
  <c r="BJ444" i="20"/>
  <c r="BK444" i="20"/>
  <c r="BJ445" i="20"/>
  <c r="BK445" i="20"/>
  <c r="BJ446" i="20"/>
  <c r="BK446" i="20"/>
  <c r="BJ447" i="20"/>
  <c r="BK447" i="20"/>
  <c r="BJ448" i="20"/>
  <c r="BK448" i="20"/>
  <c r="BJ449" i="20"/>
  <c r="BK449" i="20"/>
  <c r="BJ450" i="20"/>
  <c r="BK450" i="20"/>
  <c r="BJ451" i="20"/>
  <c r="BK451" i="20"/>
  <c r="BJ452" i="20"/>
  <c r="BK452" i="20"/>
  <c r="BJ453" i="20"/>
  <c r="BK453" i="20"/>
  <c r="BJ454" i="20"/>
  <c r="BK454" i="20"/>
  <c r="BJ455" i="20"/>
  <c r="BK455" i="20"/>
  <c r="BJ456" i="20"/>
  <c r="BK456" i="20"/>
  <c r="BJ457" i="20"/>
  <c r="BK457" i="20"/>
  <c r="BJ458" i="20"/>
  <c r="BK458" i="20"/>
  <c r="BJ459" i="20"/>
  <c r="BK459" i="20"/>
  <c r="BJ460" i="20"/>
  <c r="BK460" i="20"/>
  <c r="BJ461" i="20"/>
  <c r="BK461" i="20"/>
  <c r="BJ462" i="20"/>
  <c r="BK462" i="20"/>
  <c r="BJ463" i="20"/>
  <c r="BK463" i="20"/>
  <c r="BJ464" i="20"/>
  <c r="BK464" i="20"/>
  <c r="BJ465" i="20"/>
  <c r="BK465" i="20"/>
  <c r="BJ466" i="20"/>
  <c r="BK466" i="20"/>
  <c r="BJ467" i="20"/>
  <c r="BK467" i="20"/>
  <c r="BJ468" i="20"/>
  <c r="BK468" i="20"/>
  <c r="BJ469" i="20"/>
  <c r="BK469" i="20"/>
  <c r="BJ470" i="20"/>
  <c r="BK470" i="20"/>
  <c r="BJ471" i="20"/>
  <c r="BK471" i="20"/>
  <c r="BJ472" i="20"/>
  <c r="BK472" i="20"/>
  <c r="BJ473" i="20"/>
  <c r="BK473" i="20"/>
  <c r="BJ474" i="20"/>
  <c r="BK474" i="20"/>
  <c r="BJ475" i="20"/>
  <c r="BK475" i="20"/>
  <c r="BJ476" i="20"/>
  <c r="BK476" i="20"/>
  <c r="BJ477" i="20"/>
  <c r="BK477" i="20"/>
  <c r="BJ478" i="20"/>
  <c r="BK478" i="20"/>
  <c r="BJ479" i="20"/>
  <c r="BK479" i="20"/>
  <c r="BJ480" i="20"/>
  <c r="BK480" i="20"/>
  <c r="BJ481" i="20"/>
  <c r="BK481" i="20"/>
  <c r="BJ482" i="20"/>
  <c r="BK482" i="20"/>
  <c r="BJ483" i="20"/>
  <c r="BK483" i="20"/>
  <c r="BJ484" i="20"/>
  <c r="BK484" i="20"/>
  <c r="BJ485" i="20"/>
  <c r="BK485" i="20"/>
  <c r="BJ486" i="20"/>
  <c r="BK486" i="20"/>
  <c r="BJ487" i="20"/>
  <c r="BK487" i="20"/>
  <c r="BJ488" i="20"/>
  <c r="BK488" i="20"/>
  <c r="BJ489" i="20"/>
  <c r="BK489" i="20"/>
  <c r="BJ490" i="20"/>
  <c r="BK490" i="20"/>
  <c r="BJ491" i="20"/>
  <c r="BK491" i="20"/>
  <c r="BJ492" i="20"/>
  <c r="BK492" i="20"/>
  <c r="BJ493" i="20"/>
  <c r="BK493" i="20"/>
  <c r="BJ494" i="20"/>
  <c r="BK494" i="20"/>
  <c r="BJ495" i="20"/>
  <c r="BK495" i="20"/>
  <c r="BJ496" i="20"/>
  <c r="BK496" i="20"/>
  <c r="BJ497" i="20"/>
  <c r="BK497" i="20"/>
  <c r="BJ498" i="20"/>
  <c r="BK498" i="20"/>
  <c r="BJ499" i="20"/>
  <c r="BK499" i="20"/>
  <c r="BJ500" i="20"/>
  <c r="BK500" i="20"/>
  <c r="BJ587" i="20"/>
  <c r="BK587" i="20"/>
  <c r="BJ588" i="20"/>
  <c r="BK588" i="20"/>
  <c r="BJ589" i="20"/>
  <c r="BK589" i="20"/>
  <c r="BJ590" i="20"/>
  <c r="BK590" i="20"/>
  <c r="BJ591" i="20"/>
  <c r="BK591" i="20"/>
  <c r="BJ592" i="20"/>
  <c r="BK592" i="20"/>
  <c r="BJ593" i="20"/>
  <c r="BK593" i="20"/>
  <c r="BJ594" i="20"/>
  <c r="BK594" i="20"/>
  <c r="BJ595" i="20"/>
  <c r="BK595" i="20"/>
  <c r="BJ596" i="20"/>
  <c r="BK596" i="20"/>
  <c r="BJ597" i="20"/>
  <c r="BK597" i="20"/>
  <c r="BJ598" i="20"/>
  <c r="BK598" i="20"/>
  <c r="BJ599" i="20"/>
  <c r="BK599" i="20"/>
  <c r="BJ600" i="20"/>
  <c r="BK600" i="20"/>
  <c r="BJ601" i="20"/>
  <c r="BK601" i="20"/>
  <c r="BJ602" i="20"/>
  <c r="BK602" i="20"/>
  <c r="BJ603" i="20"/>
  <c r="BK603" i="20"/>
  <c r="BJ604" i="20"/>
  <c r="BK604" i="20"/>
  <c r="BJ605" i="20"/>
  <c r="BK605" i="20"/>
  <c r="BJ606" i="20"/>
  <c r="BK606" i="20"/>
  <c r="BJ607" i="20"/>
  <c r="BK607" i="20"/>
  <c r="BJ608" i="20"/>
  <c r="BK608" i="20"/>
  <c r="BJ609" i="20"/>
  <c r="BK609" i="20"/>
  <c r="BJ610" i="20"/>
  <c r="BK610" i="20"/>
  <c r="BJ611" i="20"/>
  <c r="BK611" i="20"/>
  <c r="BJ612" i="20"/>
  <c r="BK612" i="20"/>
  <c r="BJ613" i="20"/>
  <c r="BK613" i="20"/>
  <c r="BJ614" i="20"/>
  <c r="BK614" i="20"/>
  <c r="BJ615" i="20"/>
  <c r="BK615" i="20"/>
  <c r="BJ616" i="20"/>
  <c r="BK616" i="20"/>
  <c r="BJ617" i="20"/>
  <c r="BK617" i="20"/>
  <c r="BJ618" i="20"/>
  <c r="BK618" i="20"/>
  <c r="BJ619" i="20"/>
  <c r="BK619" i="20"/>
  <c r="BJ620" i="20"/>
  <c r="BK620" i="20"/>
  <c r="BJ621" i="20"/>
  <c r="BK621" i="20"/>
  <c r="BJ622" i="20"/>
  <c r="BK622" i="20"/>
  <c r="BJ623" i="20"/>
  <c r="BK623" i="20"/>
  <c r="BJ624" i="20"/>
  <c r="BK624" i="20"/>
  <c r="BJ625" i="20"/>
  <c r="BK625" i="20"/>
  <c r="BJ626" i="20"/>
  <c r="BK626" i="20"/>
  <c r="BJ627" i="20"/>
  <c r="BK627" i="20"/>
  <c r="BJ628" i="20"/>
  <c r="BK628" i="20"/>
  <c r="BJ629" i="20"/>
  <c r="BK629" i="20"/>
  <c r="BJ630" i="20"/>
  <c r="BK630" i="20"/>
  <c r="BJ631" i="20"/>
  <c r="BK631" i="20"/>
  <c r="BJ632" i="20"/>
  <c r="BK632" i="20"/>
  <c r="BJ633" i="20"/>
  <c r="BK633" i="20"/>
  <c r="BJ634" i="20"/>
  <c r="BK634" i="20"/>
  <c r="BJ635" i="20"/>
  <c r="BK635" i="20"/>
  <c r="BJ636" i="20"/>
  <c r="BK636" i="20"/>
  <c r="BJ637" i="20"/>
  <c r="BK637" i="20"/>
  <c r="BJ638" i="20"/>
  <c r="BK638" i="20"/>
  <c r="BJ639" i="20"/>
  <c r="BK639" i="20"/>
  <c r="BJ640" i="20"/>
  <c r="BK640" i="20"/>
  <c r="BJ641" i="20"/>
  <c r="BK641" i="20"/>
  <c r="BJ642" i="20"/>
  <c r="BK642" i="20"/>
  <c r="BJ643" i="20"/>
  <c r="BK643" i="20"/>
  <c r="BJ644" i="20"/>
  <c r="BK644" i="20"/>
  <c r="BJ645" i="20"/>
  <c r="BK645" i="20"/>
  <c r="BJ646" i="20"/>
  <c r="BK646" i="20"/>
  <c r="BJ647" i="20"/>
  <c r="BK647" i="20"/>
  <c r="BJ648" i="20"/>
  <c r="BK648" i="20"/>
  <c r="BJ649" i="20"/>
  <c r="BK649" i="20"/>
  <c r="BJ650" i="20"/>
  <c r="BK650" i="20"/>
  <c r="BJ651" i="20"/>
  <c r="BK651" i="20"/>
  <c r="BJ652" i="20"/>
  <c r="BK652" i="20"/>
  <c r="BJ653" i="20"/>
  <c r="BK653" i="20"/>
  <c r="BJ654" i="20"/>
  <c r="BK654" i="20"/>
  <c r="BJ655" i="20"/>
  <c r="BK655" i="20"/>
  <c r="BJ656" i="20"/>
  <c r="BK656" i="20"/>
  <c r="BJ657" i="20"/>
  <c r="BK657" i="20"/>
  <c r="BJ658" i="20"/>
  <c r="BK658" i="20"/>
  <c r="BJ659" i="20"/>
  <c r="BK659" i="20"/>
  <c r="BJ660" i="20"/>
  <c r="BK660" i="20"/>
  <c r="BJ661" i="20"/>
  <c r="BK661" i="20"/>
  <c r="BJ662" i="20"/>
  <c r="BK662" i="20"/>
  <c r="BJ663" i="20"/>
  <c r="BK663" i="20"/>
  <c r="BJ664" i="20"/>
  <c r="BK664" i="20"/>
  <c r="BJ665" i="20"/>
  <c r="BK665" i="20"/>
  <c r="BJ666" i="20"/>
  <c r="BK666" i="20"/>
  <c r="BJ667" i="20"/>
  <c r="BK667" i="20"/>
  <c r="BJ668" i="20"/>
  <c r="BK668" i="20"/>
  <c r="BJ669" i="20"/>
  <c r="BK669" i="20"/>
  <c r="BJ670" i="20"/>
  <c r="BK670" i="20"/>
  <c r="BJ671" i="20"/>
  <c r="BK671" i="20"/>
  <c r="BJ672" i="20"/>
  <c r="BK672" i="20"/>
  <c r="BJ673" i="20"/>
  <c r="BK673" i="20"/>
  <c r="BJ674" i="20"/>
  <c r="BK674" i="20"/>
  <c r="BJ675" i="20"/>
  <c r="BK675" i="20"/>
  <c r="BJ676" i="20"/>
  <c r="BK676" i="20"/>
  <c r="BJ677" i="20"/>
  <c r="BK677" i="20"/>
  <c r="BJ678" i="20"/>
  <c r="BK678" i="20"/>
  <c r="BJ679" i="20"/>
  <c r="BK679" i="20"/>
  <c r="BJ680" i="20"/>
  <c r="BK680" i="20"/>
  <c r="BJ681" i="20"/>
  <c r="BK681" i="20"/>
  <c r="BJ682" i="20"/>
  <c r="BK682" i="20"/>
  <c r="BJ683" i="20"/>
  <c r="BK683" i="20"/>
  <c r="BJ684" i="20"/>
  <c r="BK684" i="20"/>
  <c r="BJ685" i="20"/>
  <c r="BK685" i="20"/>
  <c r="BJ686" i="20"/>
  <c r="BK686" i="20"/>
  <c r="BJ687" i="20"/>
  <c r="BK687" i="20"/>
  <c r="BJ688" i="20"/>
  <c r="BK688" i="20"/>
  <c r="BJ689" i="20"/>
  <c r="BK689" i="20"/>
  <c r="BJ690" i="20"/>
  <c r="BK690" i="20"/>
  <c r="BJ691" i="20"/>
  <c r="BK691" i="20"/>
  <c r="BJ692" i="20"/>
  <c r="BK692" i="20"/>
  <c r="BJ693" i="20"/>
  <c r="BK693" i="20"/>
  <c r="BJ694" i="20"/>
  <c r="BK694" i="20"/>
  <c r="BJ695" i="20"/>
  <c r="BK695" i="20"/>
  <c r="BJ696" i="20"/>
  <c r="BK696" i="20"/>
  <c r="BJ697" i="20"/>
  <c r="BK697" i="20"/>
  <c r="BJ698" i="20"/>
  <c r="BK698" i="20"/>
  <c r="BJ699" i="20"/>
  <c r="BK699" i="20"/>
  <c r="BJ700" i="20"/>
  <c r="BK700" i="20"/>
  <c r="BK701" i="20"/>
  <c r="BK708" i="20"/>
  <c r="BK709" i="20"/>
  <c r="BK720" i="20"/>
  <c r="BK728" i="20"/>
  <c r="BK734" i="20"/>
  <c r="BK739" i="20"/>
  <c r="BK743" i="20"/>
  <c r="BK749" i="20"/>
  <c r="BK753" i="20"/>
  <c r="BK760" i="20"/>
  <c r="BK766" i="20"/>
  <c r="BK769" i="20"/>
  <c r="BJ773" i="20"/>
  <c r="BK773" i="20"/>
  <c r="BJ774" i="20"/>
  <c r="BK774" i="20"/>
  <c r="BJ775" i="20"/>
  <c r="BK775" i="20"/>
  <c r="BJ776" i="20"/>
  <c r="BK776" i="20"/>
  <c r="BJ777" i="20"/>
  <c r="BK777" i="20"/>
  <c r="BJ778" i="20"/>
  <c r="BK778" i="20"/>
  <c r="BJ779" i="20"/>
  <c r="BK779" i="20"/>
  <c r="BJ780" i="20"/>
  <c r="BK780" i="20"/>
  <c r="BJ781" i="20"/>
  <c r="BK781" i="20"/>
  <c r="BJ782" i="20"/>
  <c r="BK782" i="20"/>
  <c r="BJ783" i="20"/>
  <c r="BK783" i="20"/>
  <c r="BJ784" i="20"/>
  <c r="BK784" i="20"/>
  <c r="BJ785" i="20"/>
  <c r="BK785" i="20"/>
  <c r="BJ786" i="20"/>
  <c r="BK786" i="20"/>
  <c r="BJ787" i="20"/>
  <c r="BK787" i="20"/>
  <c r="BJ788" i="20"/>
  <c r="BK788" i="20"/>
  <c r="BJ789" i="20"/>
  <c r="BK789" i="20"/>
  <c r="BJ790" i="20"/>
  <c r="BK790" i="20"/>
  <c r="BJ791" i="20"/>
  <c r="BK791" i="20"/>
  <c r="BJ792" i="20"/>
  <c r="BK792" i="20"/>
  <c r="BJ793" i="20"/>
  <c r="BK793" i="20"/>
  <c r="BJ794" i="20"/>
  <c r="BK794" i="20"/>
  <c r="BJ795" i="20"/>
  <c r="BK795" i="20"/>
  <c r="BJ796" i="20"/>
  <c r="BK796" i="20"/>
  <c r="BJ797" i="20"/>
  <c r="BK797" i="20"/>
  <c r="BJ798" i="20"/>
  <c r="BK798" i="20"/>
  <c r="BJ799" i="20"/>
  <c r="BK799" i="20"/>
  <c r="BJ800" i="20"/>
  <c r="BK800" i="20"/>
  <c r="BJ801" i="20"/>
  <c r="BK801" i="20"/>
  <c r="BJ802" i="20"/>
  <c r="BK802" i="20"/>
  <c r="BJ803" i="20"/>
  <c r="BK803" i="20"/>
  <c r="BJ804" i="20"/>
  <c r="BK804" i="20"/>
  <c r="BJ805" i="20"/>
  <c r="BK805" i="20"/>
  <c r="BJ806" i="20"/>
  <c r="BK806" i="20"/>
  <c r="BJ807" i="20"/>
  <c r="BK807" i="20"/>
  <c r="BJ808" i="20"/>
  <c r="BK808" i="20"/>
  <c r="BJ809" i="20"/>
  <c r="BK809" i="20"/>
  <c r="BJ810" i="20"/>
  <c r="BK810" i="20"/>
  <c r="BJ811" i="20"/>
  <c r="BK811" i="20"/>
  <c r="BJ812" i="20"/>
  <c r="BK812" i="20"/>
  <c r="BJ813" i="20"/>
  <c r="BK813" i="20"/>
  <c r="BJ814" i="20"/>
  <c r="BK814" i="20"/>
  <c r="BJ815" i="20"/>
  <c r="BK815" i="20"/>
  <c r="BJ816" i="20"/>
  <c r="BK816" i="20"/>
  <c r="BJ817" i="20"/>
  <c r="BK817" i="20"/>
  <c r="BJ818" i="20"/>
  <c r="BK818" i="20"/>
  <c r="BJ819" i="20"/>
  <c r="BK819" i="20"/>
  <c r="BJ820" i="20"/>
  <c r="BK820" i="20"/>
  <c r="BJ821" i="20"/>
  <c r="BK821" i="20"/>
  <c r="BJ822" i="20"/>
  <c r="BK822" i="20"/>
  <c r="BJ823" i="20"/>
  <c r="BK823" i="20"/>
  <c r="BJ824" i="20"/>
  <c r="BK824" i="20"/>
  <c r="BJ826" i="20"/>
  <c r="BK826" i="20"/>
  <c r="BJ827" i="20"/>
  <c r="BK827" i="20"/>
  <c r="BJ828" i="20"/>
  <c r="BK828" i="20"/>
  <c r="BJ829" i="20"/>
  <c r="BK829" i="20"/>
  <c r="BJ830" i="20"/>
  <c r="BK830" i="20"/>
  <c r="BJ831" i="20"/>
  <c r="BK831" i="20"/>
  <c r="BJ832" i="20"/>
  <c r="BK832" i="20"/>
  <c r="BJ833" i="20"/>
  <c r="BK833" i="20"/>
  <c r="BJ834" i="20"/>
  <c r="BK834" i="20"/>
  <c r="BJ835" i="20"/>
  <c r="BK835" i="20"/>
  <c r="BJ836" i="20"/>
  <c r="BK836" i="20"/>
  <c r="BJ837" i="20"/>
  <c r="BK837" i="20"/>
  <c r="BJ838" i="20"/>
  <c r="BK838" i="20"/>
  <c r="BJ839" i="20"/>
  <c r="BK839" i="20"/>
  <c r="BJ840" i="20"/>
  <c r="BK840" i="20"/>
  <c r="BJ841" i="20"/>
  <c r="BK841" i="20"/>
  <c r="BJ842" i="20"/>
  <c r="BK842" i="20"/>
  <c r="BJ843" i="20"/>
  <c r="BK843" i="20"/>
  <c r="BJ844" i="20"/>
  <c r="BK844" i="20"/>
  <c r="BJ845" i="20"/>
  <c r="BK845" i="20"/>
  <c r="BJ846" i="20"/>
  <c r="BK846" i="20"/>
  <c r="BJ847" i="20"/>
  <c r="BK847" i="20"/>
  <c r="BJ848" i="20"/>
  <c r="BK848" i="20"/>
  <c r="BJ849" i="20"/>
  <c r="BK849" i="20"/>
  <c r="BJ850" i="20"/>
  <c r="BK850" i="20"/>
  <c r="BJ851" i="20"/>
  <c r="BK851" i="20"/>
  <c r="BJ852" i="20"/>
  <c r="BK852" i="20"/>
  <c r="BJ853" i="20"/>
  <c r="BK853" i="20"/>
  <c r="BJ854" i="20"/>
  <c r="BK854" i="20"/>
  <c r="BJ855" i="20"/>
  <c r="BK855" i="20"/>
  <c r="BJ856" i="20"/>
  <c r="BK856" i="20"/>
  <c r="BJ857" i="20"/>
  <c r="BK857" i="20"/>
  <c r="BJ858" i="20"/>
  <c r="BK858" i="20"/>
  <c r="BJ859" i="20"/>
  <c r="BK859" i="20"/>
  <c r="BJ860" i="20"/>
  <c r="BK860" i="20"/>
  <c r="BJ861" i="20"/>
  <c r="BK861" i="20"/>
  <c r="BJ862" i="20"/>
  <c r="BK862" i="20"/>
  <c r="BJ863" i="20"/>
  <c r="BK863" i="20"/>
  <c r="BJ864" i="20"/>
  <c r="BK864" i="20"/>
  <c r="BJ865" i="20"/>
  <c r="BK865" i="20"/>
  <c r="BJ866" i="20"/>
  <c r="BK866" i="20"/>
  <c r="BJ867" i="20"/>
  <c r="BK867" i="20"/>
  <c r="BJ868" i="20"/>
  <c r="BK868" i="20"/>
  <c r="BJ869" i="20"/>
  <c r="BK869" i="20"/>
  <c r="BJ870" i="20"/>
  <c r="BK870" i="20"/>
  <c r="BJ871" i="20"/>
  <c r="BK871" i="20"/>
  <c r="BJ872" i="20"/>
  <c r="BK872" i="20"/>
  <c r="BJ873" i="20"/>
  <c r="BK873" i="20"/>
  <c r="BJ874" i="20"/>
  <c r="BK874" i="20"/>
  <c r="BJ875" i="20"/>
  <c r="BK875" i="20"/>
  <c r="BJ876" i="20"/>
  <c r="BK876" i="20"/>
  <c r="BJ877" i="20"/>
  <c r="BK877" i="20"/>
  <c r="BJ878" i="20"/>
  <c r="BK878" i="20"/>
  <c r="BJ879" i="20"/>
  <c r="BK879" i="20"/>
  <c r="BJ880" i="20"/>
  <c r="BK880" i="20"/>
  <c r="BJ881" i="20"/>
  <c r="BK881" i="20"/>
  <c r="BJ882" i="20"/>
  <c r="BK882" i="20"/>
  <c r="BJ883" i="20"/>
  <c r="BK883" i="20"/>
  <c r="BJ884" i="20"/>
  <c r="BK884" i="20"/>
  <c r="BJ885" i="20"/>
  <c r="BK885" i="20"/>
  <c r="BJ886" i="20"/>
  <c r="BK886" i="20"/>
  <c r="BJ887" i="20"/>
  <c r="BK887" i="20"/>
  <c r="BJ888" i="20"/>
  <c r="BK888" i="20"/>
  <c r="BJ889" i="20"/>
  <c r="BK889" i="20"/>
  <c r="BJ890" i="20"/>
  <c r="BK890" i="20"/>
  <c r="BJ891" i="20"/>
  <c r="BK891" i="20"/>
  <c r="BJ892" i="20"/>
  <c r="BK892" i="20"/>
  <c r="BJ893" i="20"/>
  <c r="BK893" i="20"/>
  <c r="BJ894" i="20"/>
  <c r="BK894" i="20"/>
  <c r="BJ895" i="20"/>
  <c r="BK895" i="20"/>
  <c r="BJ896" i="20"/>
  <c r="BK896" i="20"/>
  <c r="BJ897" i="20"/>
  <c r="BK897" i="20"/>
  <c r="BJ898" i="20"/>
  <c r="BK898" i="20"/>
  <c r="BJ899" i="20"/>
  <c r="BK899" i="20"/>
  <c r="BJ900" i="20"/>
  <c r="BK900" i="20"/>
  <c r="BJ901" i="20"/>
  <c r="BK901" i="20"/>
  <c r="BJ902" i="20"/>
  <c r="BK902" i="20"/>
  <c r="BJ903" i="20"/>
  <c r="BK903" i="20"/>
  <c r="BJ904" i="20"/>
  <c r="BK904" i="20"/>
  <c r="BJ905" i="20"/>
  <c r="BJ906" i="20"/>
  <c r="BK906" i="20"/>
  <c r="BJ907" i="20"/>
  <c r="BJ908" i="20"/>
  <c r="BK908" i="20"/>
  <c r="BJ910" i="20"/>
  <c r="BK910" i="20"/>
  <c r="BJ911" i="20"/>
  <c r="BK911" i="20"/>
  <c r="BJ912" i="20"/>
  <c r="BK912" i="20"/>
  <c r="BJ913" i="20"/>
  <c r="BK913" i="20"/>
  <c r="BJ914" i="20"/>
  <c r="BK914" i="20"/>
  <c r="BJ915" i="20"/>
  <c r="BK915" i="20"/>
  <c r="BJ916" i="20"/>
  <c r="BK916" i="20"/>
  <c r="BJ917" i="20"/>
  <c r="BK917" i="20"/>
  <c r="BJ918" i="20"/>
  <c r="BK918" i="20"/>
  <c r="BJ919" i="20"/>
  <c r="BK919" i="20"/>
  <c r="BJ920" i="20"/>
  <c r="BK920" i="20"/>
  <c r="BJ921" i="20"/>
  <c r="BK921" i="20"/>
  <c r="BJ922" i="20"/>
  <c r="BK922" i="20"/>
  <c r="BJ923" i="20"/>
  <c r="BK923" i="20"/>
  <c r="BJ924" i="20"/>
  <c r="BK924" i="20"/>
  <c r="BJ925" i="20"/>
  <c r="BK925" i="20"/>
  <c r="BJ926" i="20"/>
  <c r="BK926" i="20"/>
  <c r="BJ927" i="20"/>
  <c r="BK927" i="20"/>
  <c r="BJ929" i="20"/>
  <c r="BK929" i="20"/>
  <c r="BJ930" i="20"/>
  <c r="BK930" i="20"/>
  <c r="BJ931" i="20"/>
  <c r="BK931" i="20"/>
  <c r="BJ932" i="20"/>
  <c r="BK932" i="20"/>
  <c r="BJ933" i="20"/>
  <c r="BK933" i="20"/>
  <c r="BJ934" i="20"/>
  <c r="BK934" i="20"/>
  <c r="BJ936" i="20"/>
  <c r="BK936" i="20"/>
  <c r="BJ937" i="20"/>
  <c r="BK937" i="20"/>
  <c r="BJ938" i="20"/>
  <c r="BK938" i="20"/>
  <c r="BJ939" i="20"/>
  <c r="BK939" i="20"/>
  <c r="BJ941" i="20"/>
  <c r="BK941" i="20"/>
  <c r="BJ942" i="20"/>
  <c r="BK942" i="20"/>
  <c r="BJ943" i="20"/>
  <c r="BK943" i="20"/>
  <c r="BJ945" i="20"/>
  <c r="BK945" i="20"/>
  <c r="BJ946" i="20"/>
  <c r="BK946" i="20"/>
  <c r="BJ947" i="20"/>
  <c r="BK947" i="20"/>
  <c r="BJ948" i="20"/>
  <c r="BK948" i="20"/>
  <c r="BJ949" i="20"/>
  <c r="BK949" i="20"/>
  <c r="BJ951" i="20"/>
  <c r="BK951" i="20"/>
  <c r="BJ952" i="20"/>
  <c r="BK952" i="20"/>
  <c r="BJ953" i="20"/>
  <c r="BK953" i="20"/>
  <c r="BJ955" i="20"/>
  <c r="BK955" i="20"/>
  <c r="BJ956" i="20"/>
  <c r="BK956" i="20"/>
  <c r="BJ957" i="20"/>
  <c r="BK957" i="20"/>
  <c r="BJ958" i="20"/>
  <c r="BK958" i="20"/>
  <c r="BJ959" i="20"/>
  <c r="BK959" i="20"/>
  <c r="BJ960" i="20"/>
  <c r="BK960" i="20"/>
  <c r="BJ962" i="20"/>
  <c r="BK962" i="20"/>
  <c r="BJ963" i="20"/>
  <c r="BK963" i="20"/>
  <c r="BJ964" i="20"/>
  <c r="BK964" i="20"/>
  <c r="BJ965" i="20"/>
  <c r="BK965" i="20"/>
  <c r="BJ966" i="20"/>
  <c r="BK966" i="20"/>
  <c r="BJ968" i="20"/>
  <c r="BK968" i="20"/>
  <c r="BJ969" i="20"/>
  <c r="BK969" i="20"/>
  <c r="BJ971" i="20"/>
  <c r="BK971" i="20"/>
  <c r="BJ972" i="20"/>
  <c r="BK972" i="20"/>
  <c r="BJ973" i="20"/>
  <c r="BK973" i="20"/>
  <c r="BJ974" i="20"/>
  <c r="BK974" i="20"/>
  <c r="BJ975" i="20"/>
  <c r="BK975" i="20"/>
  <c r="BJ976" i="20"/>
  <c r="BK976" i="20"/>
  <c r="BJ977" i="20"/>
  <c r="BK977" i="20"/>
  <c r="BJ978" i="20"/>
  <c r="BK978" i="20"/>
  <c r="BJ979" i="20"/>
  <c r="BK979" i="20"/>
  <c r="BJ980" i="20"/>
  <c r="BK980" i="20"/>
  <c r="BJ981" i="20"/>
  <c r="BK981" i="20"/>
  <c r="BJ982" i="20"/>
  <c r="BK982" i="20"/>
  <c r="BJ983" i="20"/>
  <c r="BK983" i="20"/>
  <c r="BJ984" i="20"/>
  <c r="BK984" i="20"/>
  <c r="BJ985" i="20"/>
  <c r="BK985" i="20"/>
  <c r="BJ986" i="20"/>
  <c r="BK986" i="20"/>
  <c r="BJ987" i="20"/>
  <c r="BK987" i="20"/>
  <c r="BJ988" i="20"/>
  <c r="BK988" i="20"/>
  <c r="BJ989" i="20"/>
  <c r="BK989" i="20"/>
  <c r="BJ990" i="20"/>
  <c r="BK990" i="20"/>
  <c r="BJ991" i="20"/>
  <c r="BK991" i="20"/>
  <c r="BJ992" i="20"/>
  <c r="BK992" i="20"/>
  <c r="BJ993" i="20"/>
  <c r="BK993" i="20"/>
  <c r="BJ994" i="20"/>
  <c r="BK994" i="20"/>
  <c r="BJ995" i="20"/>
  <c r="BK995" i="20"/>
  <c r="BJ996" i="20"/>
  <c r="BK996" i="20"/>
  <c r="BJ997" i="20"/>
  <c r="BK997" i="20"/>
  <c r="BJ998" i="20"/>
  <c r="BK998" i="20"/>
  <c r="BJ999" i="20"/>
  <c r="BK999" i="20"/>
  <c r="BJ1000" i="20"/>
  <c r="BK1000" i="20"/>
  <c r="BJ1054" i="20"/>
  <c r="BK1054" i="20"/>
  <c r="BJ1055" i="20"/>
  <c r="BK1055" i="20"/>
  <c r="BJ1056" i="20"/>
  <c r="BK1056" i="20"/>
  <c r="BJ1057" i="20"/>
  <c r="BK1057" i="20"/>
  <c r="BJ1058" i="20"/>
  <c r="BK1058" i="20"/>
  <c r="BJ1059" i="20"/>
  <c r="BK1059" i="20"/>
  <c r="BJ1060" i="20"/>
  <c r="BK1060" i="20"/>
  <c r="BJ1061" i="20"/>
  <c r="BK1061" i="20"/>
  <c r="BJ1062" i="20"/>
  <c r="BK1062" i="20"/>
  <c r="BJ1063" i="20"/>
  <c r="BK1063" i="20"/>
  <c r="BJ1064" i="20"/>
  <c r="BK1064" i="20"/>
  <c r="BJ1065" i="20"/>
  <c r="BK1065" i="20"/>
  <c r="BJ1066" i="20"/>
  <c r="BK1066" i="20"/>
  <c r="BJ1067" i="20"/>
  <c r="BK1067" i="20"/>
  <c r="BJ1068" i="20"/>
  <c r="BK1068" i="20"/>
  <c r="BJ1069" i="20"/>
  <c r="BK1069" i="20"/>
  <c r="BJ1070" i="20"/>
  <c r="BK1070" i="20"/>
  <c r="BJ1071" i="20"/>
  <c r="BK1071" i="20"/>
  <c r="BJ1072" i="20"/>
  <c r="BK1072" i="20"/>
  <c r="BJ1073" i="20"/>
  <c r="BK1073" i="20"/>
  <c r="BJ1074" i="20"/>
  <c r="BK1074" i="20"/>
  <c r="BJ1075" i="20"/>
  <c r="BK1075" i="20"/>
  <c r="BJ1076" i="20"/>
  <c r="BK1076" i="20"/>
  <c r="BJ1077" i="20"/>
  <c r="BK1077" i="20"/>
  <c r="BJ1078" i="20"/>
  <c r="BK1078" i="20"/>
  <c r="BJ1079" i="20"/>
  <c r="BK1079" i="20"/>
  <c r="BJ1080" i="20"/>
  <c r="BK1080" i="20"/>
  <c r="BJ1081" i="20"/>
  <c r="BK1081" i="20"/>
  <c r="BJ1082" i="20"/>
  <c r="BK1082" i="20"/>
  <c r="BJ1083" i="20"/>
  <c r="BK1083" i="20"/>
  <c r="BJ1084" i="20"/>
  <c r="BK1084" i="20"/>
  <c r="BJ1085" i="20"/>
  <c r="BK1085" i="20"/>
  <c r="BJ1086" i="20"/>
  <c r="BK1086" i="20"/>
  <c r="BJ1087" i="20"/>
  <c r="BK1087" i="20"/>
  <c r="BJ1088" i="20"/>
  <c r="BK1088" i="20"/>
  <c r="BJ1089" i="20"/>
  <c r="BK1089" i="20"/>
  <c r="BJ1090" i="20"/>
  <c r="BK1090" i="20"/>
  <c r="BJ1091" i="20"/>
  <c r="BK1091" i="20"/>
  <c r="BJ1092" i="20"/>
  <c r="BK1092" i="20"/>
  <c r="BJ1093" i="20"/>
  <c r="BK1093" i="20"/>
  <c r="BJ1094" i="20"/>
  <c r="BK1094" i="20"/>
  <c r="BJ1095" i="20"/>
  <c r="BK1095" i="20"/>
  <c r="BJ1096" i="20"/>
  <c r="BK1096" i="20"/>
  <c r="BJ1097" i="20"/>
  <c r="BK1097" i="20"/>
  <c r="BJ1098" i="20"/>
  <c r="BK1098" i="20"/>
  <c r="BJ1099" i="20"/>
  <c r="BK1099" i="20"/>
  <c r="BJ1100" i="20"/>
  <c r="BK1100" i="20"/>
  <c r="BJ1101" i="20"/>
  <c r="BK1101" i="20"/>
  <c r="BJ1102" i="20"/>
  <c r="BK1102" i="20"/>
  <c r="BJ1103" i="20"/>
  <c r="BK1103" i="20"/>
  <c r="BJ1104" i="20"/>
  <c r="BK1104" i="20"/>
  <c r="BJ1105" i="20"/>
  <c r="BK1105" i="20"/>
  <c r="BJ1106" i="20"/>
  <c r="BK1106" i="20"/>
  <c r="BJ1107" i="20"/>
  <c r="BK1107" i="20"/>
  <c r="BJ1108" i="20"/>
  <c r="BK1108" i="20"/>
  <c r="BJ1109" i="20"/>
  <c r="BK1109" i="20"/>
  <c r="BJ1110" i="20"/>
  <c r="BK1110" i="20"/>
  <c r="BJ1111" i="20"/>
  <c r="BK1111" i="20"/>
  <c r="BJ1112" i="20"/>
  <c r="BK1112" i="20"/>
  <c r="BJ1113" i="20"/>
  <c r="BK1113" i="20"/>
  <c r="BJ1114" i="20"/>
  <c r="BK1114" i="20"/>
  <c r="BJ1115" i="20"/>
  <c r="BK1115" i="20"/>
  <c r="BJ1116" i="20"/>
  <c r="BK1116" i="20"/>
  <c r="BJ1117" i="20"/>
  <c r="BK1117" i="20"/>
  <c r="BJ1118" i="20"/>
  <c r="BK1118" i="20"/>
  <c r="BJ1119" i="20"/>
  <c r="BK1119" i="20"/>
  <c r="BJ1120" i="20"/>
  <c r="BK1120" i="20"/>
  <c r="BJ1121" i="20"/>
  <c r="BK1121" i="20"/>
  <c r="BJ1122" i="20"/>
  <c r="BK1122" i="20"/>
  <c r="BJ1123" i="20"/>
  <c r="BK1123" i="20"/>
  <c r="BJ1124" i="20"/>
  <c r="BK1124" i="20"/>
  <c r="BJ1125" i="20"/>
  <c r="BK1125" i="20"/>
  <c r="BJ1126" i="20"/>
  <c r="BK1126" i="20"/>
  <c r="BJ1127" i="20"/>
  <c r="BK1127" i="20"/>
  <c r="BJ1128" i="20"/>
  <c r="BK1128" i="20"/>
  <c r="BJ1129" i="20"/>
  <c r="BK1129" i="20"/>
  <c r="BJ1130" i="20"/>
  <c r="BK1130" i="20"/>
  <c r="BJ1131" i="20"/>
  <c r="BK1131" i="20"/>
  <c r="BJ1132" i="20"/>
  <c r="BJ1133" i="20"/>
  <c r="BK1133" i="20"/>
  <c r="BJ1134" i="20"/>
  <c r="BK1134" i="20"/>
  <c r="BJ1135" i="20"/>
  <c r="BK1135" i="20"/>
  <c r="BJ1136" i="20"/>
  <c r="BK1136" i="20"/>
  <c r="BJ1137" i="20"/>
  <c r="BK1137" i="20"/>
  <c r="BJ1138" i="20"/>
  <c r="BK1138" i="20"/>
  <c r="BJ1139" i="20"/>
  <c r="BK1139" i="20"/>
  <c r="BJ1140" i="20"/>
  <c r="BK1140" i="20"/>
  <c r="BJ1141" i="20"/>
  <c r="BK1141" i="20"/>
  <c r="BJ1142" i="20"/>
  <c r="BK1142" i="20"/>
  <c r="BJ1143" i="20"/>
  <c r="BK1143" i="20"/>
  <c r="BJ1144" i="20"/>
  <c r="BK1144" i="20"/>
  <c r="BJ1145" i="20"/>
  <c r="BK1145" i="20"/>
  <c r="BJ1146" i="20"/>
  <c r="BK1146" i="20"/>
  <c r="BJ1147" i="20"/>
  <c r="BK1147" i="20"/>
  <c r="BJ1148" i="20"/>
  <c r="BK1148" i="20"/>
  <c r="BJ1149" i="20"/>
  <c r="BK1149" i="20"/>
  <c r="BJ1150" i="20"/>
  <c r="BK1150" i="20"/>
  <c r="BJ1151" i="20"/>
  <c r="BK1151" i="20"/>
  <c r="BJ1152" i="20"/>
  <c r="BK1152" i="20"/>
  <c r="BJ1153" i="20"/>
  <c r="BK1153" i="20"/>
  <c r="BJ1154" i="20"/>
  <c r="BK1154" i="20"/>
  <c r="BJ1155" i="20"/>
  <c r="BK1155" i="20"/>
  <c r="BJ1156" i="20"/>
  <c r="BK1156" i="20"/>
  <c r="BJ1157" i="20"/>
  <c r="BK1157" i="20"/>
  <c r="BJ1158" i="20"/>
  <c r="BK1158" i="20"/>
  <c r="BJ1159" i="20"/>
  <c r="BK1159" i="20"/>
  <c r="BJ1160" i="20"/>
  <c r="BK1160" i="20"/>
  <c r="BJ1161" i="20"/>
  <c r="BK1161" i="20"/>
  <c r="BJ1162" i="20"/>
  <c r="BK1162" i="20"/>
  <c r="BJ1163" i="20"/>
  <c r="BK1163" i="20"/>
  <c r="BJ1164" i="20"/>
  <c r="BK1164" i="20"/>
  <c r="BJ1165" i="20"/>
  <c r="BK1165" i="20"/>
  <c r="BJ1166" i="20"/>
  <c r="BK1166" i="20"/>
  <c r="BJ1167" i="20"/>
  <c r="BK1167" i="20"/>
  <c r="BJ1168" i="20"/>
  <c r="BK1168" i="20"/>
  <c r="BJ1169" i="20"/>
  <c r="BK1169" i="20"/>
  <c r="BJ1170" i="20"/>
  <c r="BK1170" i="20"/>
  <c r="BJ1171" i="20"/>
  <c r="BK1171" i="20"/>
  <c r="BJ1172" i="20"/>
  <c r="BK1172" i="20"/>
  <c r="BJ1173" i="20"/>
  <c r="BK1173" i="20"/>
  <c r="BJ1174" i="20"/>
  <c r="BK1174" i="20"/>
  <c r="BJ1175" i="20"/>
  <c r="BK1175" i="20"/>
  <c r="BJ1176" i="20"/>
  <c r="BK1176" i="20"/>
  <c r="BJ1177" i="20"/>
  <c r="BK1177" i="20"/>
  <c r="BJ1178" i="20"/>
  <c r="BK1178" i="20"/>
  <c r="BJ1179" i="20"/>
  <c r="BK1179" i="20"/>
  <c r="BJ1180" i="20"/>
  <c r="BK1180" i="20"/>
  <c r="BJ1181" i="20"/>
  <c r="BK1181" i="20"/>
  <c r="BJ1182" i="20"/>
  <c r="BK1182" i="20"/>
  <c r="BJ1183" i="20"/>
  <c r="BK1183" i="20"/>
  <c r="BJ1184" i="20"/>
  <c r="BK1184" i="20"/>
  <c r="BJ1185" i="20"/>
  <c r="BK1185" i="20"/>
  <c r="BJ1186" i="20"/>
  <c r="BK1186" i="20"/>
  <c r="BJ1187" i="20"/>
  <c r="BK1187" i="20"/>
  <c r="BJ1188" i="20"/>
  <c r="BK1188" i="20"/>
  <c r="BJ1189" i="20"/>
  <c r="BK1189" i="20"/>
  <c r="BJ1190" i="20"/>
  <c r="BK1190" i="20"/>
  <c r="BJ1191" i="20"/>
  <c r="BK1191" i="20"/>
  <c r="BJ1192" i="20"/>
  <c r="BK1192" i="20"/>
  <c r="BJ1193" i="20"/>
  <c r="BK1193" i="20"/>
  <c r="BJ1194" i="20"/>
  <c r="BK1194" i="20"/>
  <c r="BJ1195" i="20"/>
  <c r="BK1195" i="20"/>
  <c r="BJ1196" i="20"/>
  <c r="BK1196" i="20"/>
  <c r="BJ1197" i="20"/>
  <c r="BK1197" i="20"/>
  <c r="BJ1198" i="20"/>
  <c r="BK1198" i="20"/>
  <c r="BJ1199" i="20"/>
  <c r="BK1199" i="20"/>
  <c r="BJ1200" i="20"/>
  <c r="BK1200" i="20"/>
  <c r="BJ1201" i="20"/>
  <c r="BK1201" i="20"/>
  <c r="BJ1202" i="20"/>
  <c r="BK1202" i="20"/>
  <c r="BJ1203" i="20"/>
  <c r="BK1203" i="20"/>
  <c r="BJ1204" i="20"/>
  <c r="BK1204" i="20"/>
  <c r="BJ1205" i="20"/>
  <c r="BK1205" i="20"/>
  <c r="BJ1206" i="20"/>
  <c r="BK1206" i="20"/>
  <c r="BJ1207" i="20"/>
  <c r="BK1207" i="20"/>
  <c r="BJ1208" i="20"/>
  <c r="BK1208" i="20"/>
  <c r="BJ1209" i="20"/>
  <c r="BK1209" i="20"/>
  <c r="BJ1210" i="20"/>
  <c r="BK1210" i="20"/>
  <c r="BJ1211" i="20"/>
  <c r="BK1211" i="20"/>
  <c r="BJ1212" i="20"/>
  <c r="BK1212" i="20"/>
  <c r="BJ1213" i="20"/>
  <c r="BK1213" i="20"/>
  <c r="BJ1214" i="20"/>
  <c r="BK1214" i="20"/>
  <c r="BJ1215" i="20"/>
  <c r="BK1215" i="20"/>
  <c r="BJ1216" i="20"/>
  <c r="BK1216" i="20"/>
  <c r="BJ1217" i="20"/>
  <c r="BK1217" i="20"/>
  <c r="BJ1218" i="20"/>
  <c r="BK1218" i="20"/>
  <c r="BJ1219" i="20"/>
  <c r="BK1219" i="20"/>
  <c r="BJ1220" i="20"/>
  <c r="BK1220" i="20"/>
  <c r="BJ1221" i="20"/>
  <c r="BK1221" i="20"/>
  <c r="BJ1222" i="20"/>
  <c r="BK1222" i="20"/>
  <c r="BJ1223" i="20"/>
  <c r="BK1223" i="20"/>
  <c r="BJ1224" i="20"/>
  <c r="BK1224" i="20"/>
  <c r="BJ1225" i="20"/>
  <c r="BK1225" i="20"/>
  <c r="BJ1226" i="20"/>
  <c r="BK1226" i="20"/>
  <c r="BJ1227" i="20"/>
  <c r="BK1227" i="20"/>
  <c r="BJ1228" i="20"/>
  <c r="BK1228" i="20"/>
  <c r="BJ1229" i="20"/>
  <c r="BK1229" i="20"/>
  <c r="BJ1230" i="20"/>
  <c r="BK1230" i="20"/>
  <c r="BJ1231" i="20"/>
  <c r="BK1231" i="20"/>
  <c r="BJ1232" i="20"/>
  <c r="BK1232" i="20"/>
  <c r="BJ1233" i="20"/>
  <c r="BK1233" i="20"/>
  <c r="BJ1234" i="20"/>
  <c r="BK1234" i="20"/>
  <c r="BJ1235" i="20"/>
  <c r="BK1235" i="20"/>
  <c r="BJ1236" i="20"/>
  <c r="BK1236" i="20"/>
  <c r="BJ1237" i="20"/>
  <c r="BK1237" i="20"/>
  <c r="BJ1238" i="20"/>
  <c r="BK1238" i="20"/>
  <c r="BJ1239" i="20"/>
  <c r="BK1239" i="20"/>
  <c r="BJ1240" i="20"/>
  <c r="BK1240" i="20"/>
  <c r="BJ1241" i="20"/>
  <c r="BK1241" i="20"/>
  <c r="BJ1242" i="20"/>
  <c r="BK1242" i="20"/>
  <c r="BJ1243" i="20"/>
  <c r="BK1243" i="20"/>
  <c r="BJ1244" i="20"/>
  <c r="BK1244" i="20"/>
  <c r="BJ1245" i="20"/>
  <c r="BK1245" i="20"/>
  <c r="BJ1246" i="20"/>
  <c r="BK1246" i="20"/>
  <c r="BJ1247" i="20"/>
  <c r="BK1247" i="20"/>
  <c r="BJ1248" i="20"/>
  <c r="BK1248" i="20"/>
  <c r="BJ1249" i="20"/>
  <c r="BK1249" i="20"/>
  <c r="BJ1250" i="20"/>
  <c r="BK1250" i="20"/>
  <c r="BJ1251" i="20"/>
  <c r="BK1251" i="20"/>
  <c r="BJ1252" i="20"/>
  <c r="BK1252" i="20"/>
  <c r="BJ1253" i="20"/>
  <c r="BK1253" i="20"/>
  <c r="BJ1254" i="20"/>
  <c r="BK1254" i="20"/>
  <c r="BJ1255" i="20"/>
  <c r="BK1255" i="20"/>
  <c r="BJ1256" i="20"/>
  <c r="BK1256" i="20"/>
  <c r="BJ1257" i="20"/>
  <c r="BK1257" i="20"/>
  <c r="BJ1258" i="20"/>
  <c r="BK1258" i="20"/>
  <c r="BJ1259" i="20"/>
  <c r="BK1259" i="20"/>
  <c r="BJ1260" i="20"/>
  <c r="BK1260" i="20"/>
  <c r="BJ1261" i="20"/>
  <c r="BK1261" i="20"/>
  <c r="BJ1262" i="20"/>
  <c r="BK1262" i="20"/>
  <c r="BJ1263" i="20"/>
  <c r="BK1263" i="20"/>
  <c r="BJ1264" i="20"/>
  <c r="BK1264" i="20"/>
  <c r="BJ1265" i="20"/>
  <c r="BK1265" i="20"/>
  <c r="BJ1266" i="20"/>
  <c r="BK1266" i="20"/>
  <c r="BJ1267" i="20"/>
  <c r="BK1267" i="20"/>
  <c r="BJ1268" i="20"/>
  <c r="BK1268" i="20"/>
  <c r="BJ1269" i="20"/>
  <c r="BK1269" i="20"/>
  <c r="BJ1270" i="20"/>
  <c r="BK1270" i="20"/>
  <c r="BJ1271" i="20"/>
  <c r="BK1271" i="20"/>
  <c r="BJ1272" i="20"/>
  <c r="BK1272" i="20"/>
  <c r="BJ1273" i="20"/>
  <c r="BK1273" i="20"/>
  <c r="BJ1274" i="20"/>
  <c r="BK1274" i="20"/>
  <c r="BJ1275" i="20"/>
  <c r="BK1275" i="20"/>
  <c r="BJ1276" i="20"/>
  <c r="BK1276" i="20"/>
  <c r="BJ1277" i="20"/>
  <c r="BK1277" i="20"/>
  <c r="BJ1278" i="20"/>
  <c r="BK1278" i="20"/>
  <c r="BJ1279" i="20"/>
  <c r="BK1279" i="20"/>
  <c r="BJ1280" i="20"/>
  <c r="BK1280" i="20"/>
  <c r="BJ1281" i="20"/>
  <c r="BK1281" i="20"/>
  <c r="BJ1282" i="20"/>
  <c r="BK1282" i="20"/>
  <c r="BJ1283" i="20"/>
  <c r="BK1283" i="20"/>
  <c r="BJ1284" i="20"/>
  <c r="BK1284" i="20"/>
  <c r="BJ1285" i="20"/>
  <c r="BK1285" i="20"/>
  <c r="BJ1286" i="20"/>
  <c r="BK1286" i="20"/>
  <c r="BJ1287" i="20"/>
  <c r="BK1287" i="20"/>
  <c r="BJ1288" i="20"/>
  <c r="BK1288" i="20"/>
  <c r="BJ1289" i="20"/>
  <c r="BK1289" i="20"/>
  <c r="BJ1290" i="20"/>
  <c r="BK1290" i="20"/>
  <c r="BJ1291" i="20"/>
  <c r="BK1291" i="20"/>
  <c r="BJ1292" i="20"/>
  <c r="BK1292" i="20"/>
  <c r="BJ1293" i="20"/>
  <c r="BK1293" i="20"/>
  <c r="BJ1294" i="20"/>
  <c r="BK1294" i="20"/>
  <c r="BJ1295" i="20"/>
  <c r="BK1295" i="20"/>
  <c r="BJ1296" i="20"/>
  <c r="BK1296" i="20"/>
  <c r="BJ1297" i="20"/>
  <c r="BK1297" i="20"/>
  <c r="BJ1298" i="20"/>
  <c r="BK1298" i="20"/>
  <c r="BJ1299" i="20"/>
  <c r="BK1299" i="20"/>
  <c r="BJ130" i="20"/>
  <c r="BK130" i="20"/>
  <c r="BJ131" i="20"/>
  <c r="BK131" i="20"/>
  <c r="BJ132" i="20"/>
  <c r="BK132" i="20"/>
  <c r="BJ133" i="20"/>
  <c r="BK133" i="20"/>
  <c r="BJ134" i="20"/>
  <c r="BK134" i="20"/>
  <c r="BJ135" i="20"/>
  <c r="BK135" i="20"/>
  <c r="BJ136" i="20"/>
  <c r="BK136" i="20"/>
  <c r="BJ137" i="20"/>
  <c r="BK137" i="20"/>
  <c r="BJ138" i="20"/>
  <c r="BK138" i="20"/>
  <c r="BJ139" i="20"/>
  <c r="BK139" i="20"/>
  <c r="BJ140" i="20"/>
  <c r="BK140" i="20"/>
  <c r="BJ141" i="20"/>
  <c r="BK141" i="20"/>
  <c r="BJ142" i="20"/>
  <c r="BK142" i="20"/>
  <c r="BJ143" i="20"/>
  <c r="BK143" i="20"/>
  <c r="BJ144" i="20"/>
  <c r="BK144" i="20"/>
  <c r="BJ145" i="20"/>
  <c r="BK145" i="20"/>
  <c r="BJ146" i="20"/>
  <c r="BK146" i="20"/>
  <c r="BJ147" i="20"/>
  <c r="BK147" i="20"/>
  <c r="BJ148" i="20"/>
  <c r="BK148" i="20"/>
  <c r="BJ149" i="20"/>
  <c r="BK149" i="20"/>
  <c r="BJ150" i="20"/>
  <c r="BK150" i="20"/>
  <c r="BJ151" i="20"/>
  <c r="BK151" i="20"/>
  <c r="BJ152" i="20"/>
  <c r="BK152" i="20"/>
  <c r="BJ153" i="20"/>
  <c r="BK153" i="20"/>
  <c r="BJ154" i="20"/>
  <c r="BK154" i="20"/>
  <c r="BJ155" i="20"/>
  <c r="BK155" i="20"/>
  <c r="BJ156" i="20"/>
  <c r="BK156" i="20"/>
  <c r="BJ157" i="20"/>
  <c r="BK157" i="20"/>
  <c r="BJ158" i="20"/>
  <c r="BK158" i="20"/>
  <c r="BJ159" i="20"/>
  <c r="BK159" i="20"/>
  <c r="BJ160" i="20"/>
  <c r="BK160" i="20"/>
  <c r="BJ161" i="20"/>
  <c r="BK161" i="20"/>
  <c r="BJ162" i="20"/>
  <c r="BK162" i="20"/>
  <c r="BJ163" i="20"/>
  <c r="BK163" i="20"/>
  <c r="BJ164" i="20"/>
  <c r="BK164" i="20"/>
  <c r="BJ165" i="20"/>
  <c r="BK165" i="20"/>
  <c r="BJ166" i="20"/>
  <c r="BK166" i="20"/>
  <c r="BJ167" i="20"/>
  <c r="BK167" i="20"/>
  <c r="BJ168" i="20"/>
  <c r="BK168" i="20"/>
  <c r="BJ169" i="20"/>
  <c r="BK169" i="20"/>
  <c r="BJ170" i="20"/>
  <c r="BK170" i="20"/>
  <c r="BJ171" i="20"/>
  <c r="BK171" i="20"/>
  <c r="BJ172" i="20"/>
  <c r="BK172" i="20"/>
  <c r="BJ173" i="20"/>
  <c r="BK173" i="20"/>
  <c r="BJ174" i="20"/>
  <c r="BK174" i="20"/>
  <c r="BJ175" i="20"/>
  <c r="BK175" i="20"/>
  <c r="BJ176" i="20"/>
  <c r="BK176" i="20"/>
  <c r="BJ177" i="20"/>
  <c r="BK177" i="20"/>
  <c r="BJ178" i="20"/>
  <c r="BK178" i="20"/>
  <c r="BJ179" i="20"/>
  <c r="BK179" i="20"/>
  <c r="BJ180" i="20"/>
  <c r="BK180" i="20"/>
  <c r="BJ181" i="20"/>
  <c r="BK181" i="20"/>
  <c r="BJ182" i="20"/>
  <c r="BK182" i="20"/>
  <c r="BJ183" i="20"/>
  <c r="BK183" i="20"/>
  <c r="BJ184" i="20"/>
  <c r="BK184" i="20"/>
  <c r="BJ185" i="20"/>
  <c r="BK185" i="20"/>
  <c r="BJ186" i="20"/>
  <c r="BK186" i="20"/>
  <c r="BJ187" i="20"/>
  <c r="BK187" i="20"/>
  <c r="BJ188" i="20"/>
  <c r="BK188" i="20"/>
  <c r="BJ189" i="20"/>
  <c r="BK189" i="20"/>
  <c r="BJ190" i="20"/>
  <c r="BK190" i="20"/>
  <c r="BJ191" i="20"/>
  <c r="BK191" i="20"/>
  <c r="BJ192" i="20"/>
  <c r="BK192" i="20"/>
  <c r="BJ193" i="20"/>
  <c r="BK193" i="20"/>
  <c r="BJ194" i="20"/>
  <c r="BK194" i="20"/>
  <c r="BJ195" i="20"/>
  <c r="BK195" i="20"/>
  <c r="BJ196" i="20"/>
  <c r="BK196" i="20"/>
  <c r="BJ197" i="20"/>
  <c r="BK197" i="20"/>
  <c r="BJ198" i="20"/>
  <c r="BK198" i="20"/>
  <c r="BJ199" i="20"/>
  <c r="BK199" i="20"/>
  <c r="BJ200" i="20"/>
  <c r="BK200" i="20"/>
  <c r="BJ201" i="20"/>
  <c r="BK201" i="20"/>
  <c r="BJ202" i="20"/>
  <c r="BK202" i="20"/>
  <c r="BJ203" i="20"/>
  <c r="BK203" i="20"/>
  <c r="BJ204" i="20"/>
  <c r="BK204" i="20"/>
  <c r="BJ205" i="20"/>
  <c r="BK205" i="20"/>
  <c r="BJ206" i="20"/>
  <c r="BK206" i="20"/>
  <c r="BJ207" i="20"/>
  <c r="BJ208" i="20"/>
  <c r="BK208" i="20"/>
  <c r="BJ209" i="20"/>
  <c r="BK209" i="20"/>
  <c r="BJ210" i="20"/>
  <c r="BK210" i="20"/>
  <c r="BJ211" i="20"/>
  <c r="BK211" i="20"/>
  <c r="BJ212" i="20"/>
  <c r="BK212" i="20"/>
  <c r="BJ213" i="20"/>
  <c r="BK213" i="20"/>
  <c r="BJ214" i="20"/>
  <c r="BJ215" i="20"/>
  <c r="BK215" i="20"/>
  <c r="BJ216" i="20"/>
  <c r="BK216" i="20"/>
  <c r="BJ217" i="20"/>
  <c r="BK217" i="20"/>
  <c r="BJ218" i="20"/>
  <c r="BK218" i="20"/>
  <c r="BJ219" i="20"/>
  <c r="BK219" i="20"/>
  <c r="BJ220" i="20"/>
  <c r="BK220" i="20"/>
  <c r="BJ221" i="20"/>
  <c r="BJ222" i="20"/>
  <c r="BK222" i="20"/>
  <c r="BJ223" i="20"/>
  <c r="BK223" i="20"/>
  <c r="BJ224" i="20"/>
  <c r="BK224" i="20"/>
  <c r="BJ225" i="20"/>
  <c r="BK225" i="20"/>
  <c r="BJ226" i="20"/>
  <c r="BK226" i="20"/>
  <c r="BJ227" i="20"/>
  <c r="BK227" i="20"/>
  <c r="BJ228" i="20"/>
  <c r="BK228" i="20"/>
  <c r="BJ229" i="20"/>
  <c r="BK229" i="20"/>
  <c r="BJ230" i="20"/>
  <c r="BK230" i="20"/>
  <c r="BJ231" i="20"/>
  <c r="BK231" i="20"/>
  <c r="BJ232" i="20"/>
  <c r="BK232" i="20"/>
  <c r="BJ233" i="20"/>
  <c r="BK233" i="20"/>
  <c r="BJ234" i="20"/>
  <c r="BK234" i="20"/>
  <c r="BJ235" i="20"/>
  <c r="BK235" i="20"/>
  <c r="BJ236" i="20"/>
  <c r="BK236" i="20"/>
  <c r="BJ237" i="20"/>
  <c r="BK237" i="20"/>
  <c r="BJ238" i="20"/>
  <c r="BK238" i="20"/>
  <c r="BJ239" i="20"/>
  <c r="BK239" i="20"/>
  <c r="BJ240" i="20"/>
  <c r="BK240" i="20"/>
  <c r="BJ241" i="20"/>
  <c r="BK241" i="20"/>
  <c r="BJ242" i="20"/>
  <c r="BK242" i="20"/>
  <c r="BJ243" i="20"/>
  <c r="BK243" i="20"/>
  <c r="BJ244" i="20"/>
  <c r="BK244" i="20"/>
  <c r="BJ245" i="20"/>
  <c r="BK245" i="20"/>
  <c r="BJ246" i="20"/>
  <c r="BK246" i="20"/>
  <c r="BJ247" i="20"/>
  <c r="BK247" i="20"/>
  <c r="BJ248" i="20"/>
  <c r="BK248" i="20"/>
  <c r="BJ249" i="20"/>
  <c r="BK249" i="20"/>
  <c r="BJ250" i="20"/>
  <c r="BK250" i="20"/>
  <c r="BJ251" i="20"/>
  <c r="BK251" i="20"/>
  <c r="BJ252" i="20"/>
  <c r="BK252" i="20"/>
  <c r="BJ253" i="20"/>
  <c r="BK253" i="20"/>
  <c r="BJ254" i="20"/>
  <c r="BK254" i="20"/>
  <c r="BJ255" i="20"/>
  <c r="BK255" i="20"/>
  <c r="BJ256" i="20"/>
  <c r="BK256" i="20"/>
  <c r="BJ257" i="20"/>
  <c r="BK257" i="20"/>
  <c r="BJ258" i="20"/>
  <c r="BK258" i="20"/>
  <c r="BJ259" i="20"/>
  <c r="BK259" i="20"/>
  <c r="BJ260" i="20"/>
  <c r="BK260" i="20"/>
  <c r="BJ261" i="20"/>
  <c r="BK261" i="20"/>
  <c r="BJ262" i="20"/>
  <c r="BK262" i="20"/>
  <c r="BJ263" i="20"/>
  <c r="BK263" i="20"/>
  <c r="BJ264" i="20"/>
  <c r="BK264" i="20"/>
  <c r="BJ265" i="20"/>
  <c r="BK265" i="20"/>
  <c r="BJ266" i="20"/>
  <c r="BK266" i="20"/>
  <c r="BJ267" i="20"/>
  <c r="BK267" i="20"/>
  <c r="BJ268" i="20"/>
  <c r="BK268" i="20"/>
  <c r="BJ269" i="20"/>
  <c r="BK269" i="20"/>
  <c r="BJ270" i="20"/>
  <c r="BK270" i="20"/>
  <c r="BJ271" i="20"/>
  <c r="BK271" i="20"/>
  <c r="BJ272" i="20"/>
  <c r="BK272" i="20"/>
  <c r="BJ273" i="20"/>
  <c r="BK273" i="20"/>
  <c r="BJ274" i="20"/>
  <c r="BK274" i="20"/>
  <c r="BJ275" i="20"/>
  <c r="BK275" i="20"/>
  <c r="BJ276" i="20"/>
  <c r="BK276" i="20"/>
  <c r="BJ277" i="20"/>
  <c r="BK277" i="20"/>
  <c r="BJ278" i="20"/>
  <c r="BK278" i="20"/>
  <c r="BJ279" i="20"/>
  <c r="BK279" i="20"/>
  <c r="BJ280" i="20"/>
  <c r="BK280" i="20"/>
  <c r="BJ281" i="20"/>
  <c r="BK281" i="20"/>
  <c r="BJ282" i="20"/>
  <c r="BK282" i="20"/>
  <c r="BJ283" i="20"/>
  <c r="BK283" i="20"/>
  <c r="BJ284" i="20"/>
  <c r="BK284" i="20"/>
  <c r="BJ285" i="20"/>
  <c r="BK285" i="20"/>
  <c r="BJ286" i="20"/>
  <c r="BK286" i="20"/>
  <c r="BJ287" i="20"/>
  <c r="BK287" i="20"/>
  <c r="BJ288" i="20"/>
  <c r="BK288" i="20"/>
  <c r="BJ289" i="20"/>
  <c r="BK289" i="20"/>
  <c r="BJ290" i="20"/>
  <c r="BK290" i="20"/>
  <c r="BJ291" i="20"/>
  <c r="BK291" i="20"/>
  <c r="BJ292" i="20"/>
  <c r="BK292" i="20"/>
  <c r="BJ293" i="20"/>
  <c r="BK293" i="20"/>
  <c r="BJ294" i="20"/>
  <c r="BK294" i="20"/>
  <c r="BJ295" i="20"/>
  <c r="BK295" i="20"/>
  <c r="BJ296" i="20"/>
  <c r="BK296" i="20"/>
  <c r="BJ297" i="20"/>
  <c r="BK297" i="20"/>
  <c r="BJ298" i="20"/>
  <c r="BK298" i="20"/>
  <c r="BJ299" i="20"/>
  <c r="BK299" i="20"/>
  <c r="BJ300" i="20"/>
  <c r="BK300" i="20"/>
  <c r="BJ301" i="20"/>
  <c r="BK301" i="20"/>
  <c r="BJ302" i="20"/>
  <c r="BK302" i="20"/>
  <c r="BJ303" i="20"/>
  <c r="BK303" i="20"/>
  <c r="BJ304" i="20"/>
  <c r="BK304" i="20"/>
  <c r="BJ305" i="20"/>
  <c r="BK305" i="20"/>
  <c r="BJ306" i="20"/>
  <c r="BK306" i="20"/>
  <c r="BJ307" i="20"/>
  <c r="BK307" i="20"/>
  <c r="BJ308" i="20"/>
  <c r="BK308" i="20"/>
  <c r="BJ309" i="20"/>
  <c r="BK309" i="20"/>
  <c r="BJ310" i="20"/>
  <c r="BK310" i="20"/>
  <c r="BJ311" i="20"/>
  <c r="BK311" i="20"/>
  <c r="BJ312" i="20"/>
  <c r="BK312" i="20"/>
  <c r="BJ313" i="20"/>
  <c r="BJ314" i="20"/>
  <c r="BK314" i="20"/>
  <c r="BJ315" i="20"/>
  <c r="BK315" i="20"/>
  <c r="BJ316" i="20"/>
  <c r="BK316" i="20"/>
  <c r="BJ317" i="20"/>
  <c r="BK317" i="20"/>
  <c r="BJ318" i="20"/>
  <c r="BK318" i="20"/>
  <c r="BJ319" i="20"/>
  <c r="BK319" i="20"/>
  <c r="BJ320" i="20"/>
  <c r="BK320" i="20"/>
  <c r="BJ321" i="20"/>
  <c r="BK321" i="20"/>
  <c r="BJ322" i="20"/>
  <c r="BK322" i="20"/>
  <c r="BJ323" i="20"/>
  <c r="BK323" i="20"/>
  <c r="BJ324" i="20"/>
  <c r="BK324" i="20"/>
  <c r="BJ325" i="20"/>
  <c r="BK325" i="20"/>
  <c r="BJ326" i="20"/>
  <c r="BK326" i="20"/>
  <c r="BJ327" i="20"/>
  <c r="BK327" i="20"/>
  <c r="BJ328" i="20"/>
  <c r="BK328" i="20"/>
  <c r="BJ329" i="20"/>
  <c r="BK329" i="20"/>
  <c r="BJ330" i="20"/>
  <c r="BK330" i="20"/>
  <c r="BJ331" i="20"/>
  <c r="BK331" i="20"/>
  <c r="BJ332" i="20"/>
  <c r="BK332" i="20"/>
  <c r="BJ333" i="20"/>
  <c r="BK333" i="20"/>
  <c r="BJ334" i="20"/>
  <c r="BK334" i="20"/>
  <c r="BJ335" i="20"/>
  <c r="BK335" i="20"/>
  <c r="BJ336" i="20"/>
  <c r="BK336" i="20"/>
  <c r="BJ337" i="20"/>
  <c r="BK337" i="20"/>
  <c r="BJ338" i="20"/>
  <c r="BK338" i="20"/>
  <c r="BJ339" i="20"/>
  <c r="BK339" i="20"/>
  <c r="BJ340" i="20"/>
  <c r="BK340" i="20"/>
  <c r="BJ341" i="20"/>
  <c r="BK341" i="20"/>
  <c r="BJ342" i="20"/>
  <c r="BK342" i="20"/>
  <c r="BJ343" i="20"/>
  <c r="BK343" i="20"/>
  <c r="BJ344" i="20"/>
  <c r="BJ345" i="20"/>
  <c r="BK345" i="20"/>
  <c r="BJ346" i="20"/>
  <c r="BK346" i="20"/>
  <c r="BJ347" i="20"/>
  <c r="BJ348" i="20"/>
  <c r="BJ349" i="20"/>
  <c r="BK349" i="20"/>
  <c r="BJ350" i="20"/>
  <c r="BK350" i="20"/>
  <c r="BJ351" i="20"/>
  <c r="BK351" i="20"/>
  <c r="BJ352" i="20"/>
  <c r="BK352" i="20"/>
  <c r="BJ353" i="20"/>
  <c r="BK353" i="20"/>
  <c r="BJ354" i="20"/>
  <c r="BK354" i="20"/>
  <c r="BJ355" i="20"/>
  <c r="BK355" i="20"/>
  <c r="BJ356" i="20"/>
  <c r="BK356" i="20"/>
  <c r="BJ357" i="20"/>
  <c r="BK357" i="20"/>
  <c r="BJ358" i="20"/>
  <c r="BK358" i="20"/>
  <c r="BJ359" i="20"/>
  <c r="BK359" i="20"/>
  <c r="BJ360" i="20"/>
  <c r="BK360" i="20"/>
  <c r="BJ361" i="20"/>
  <c r="BJ362" i="20"/>
  <c r="BK362" i="20"/>
  <c r="BJ363" i="20"/>
  <c r="BK363" i="20"/>
  <c r="BJ364" i="20"/>
  <c r="BK364" i="20"/>
  <c r="BJ365" i="20"/>
  <c r="BK365" i="20"/>
  <c r="BJ127" i="20"/>
  <c r="BK127" i="20"/>
  <c r="BJ128" i="20"/>
  <c r="BK128" i="20"/>
  <c r="BJ129" i="20"/>
  <c r="BK129" i="20"/>
  <c r="BL304" i="20" l="1"/>
  <c r="BL296" i="20"/>
  <c r="BL598" i="20"/>
  <c r="BL478" i="20"/>
  <c r="BL382" i="20"/>
  <c r="BL350" i="20"/>
  <c r="BL1230" i="20"/>
  <c r="BL1086" i="20"/>
  <c r="BL934" i="20"/>
  <c r="BL886" i="20"/>
  <c r="BL287" i="20"/>
  <c r="BL374" i="20"/>
  <c r="BL698" i="20"/>
  <c r="BL650" i="20"/>
  <c r="BL378" i="20"/>
  <c r="BL370" i="20"/>
  <c r="BL303" i="20"/>
  <c r="BL141" i="20"/>
  <c r="BL1295" i="20"/>
  <c r="BL1247" i="20"/>
  <c r="BL1231" i="20"/>
  <c r="BL1215" i="20"/>
  <c r="BL317" i="20"/>
  <c r="BL947" i="20"/>
  <c r="BL931" i="20"/>
  <c r="BL152" i="20"/>
  <c r="BL1154" i="20"/>
  <c r="BL1058" i="20"/>
  <c r="BL883" i="20"/>
  <c r="BL335" i="20"/>
  <c r="BL897" i="20"/>
  <c r="BL625" i="20"/>
  <c r="BL891" i="20"/>
  <c r="BL948" i="20"/>
  <c r="BL859" i="20"/>
  <c r="BL893" i="20"/>
  <c r="BL397" i="20"/>
  <c r="BL164" i="20"/>
  <c r="BL275" i="20"/>
  <c r="BL283" i="20"/>
  <c r="BL595" i="20"/>
  <c r="BL227" i="20"/>
  <c r="BL1259" i="20"/>
  <c r="BL1222" i="20"/>
  <c r="BL866" i="20"/>
  <c r="BL617" i="20"/>
  <c r="BL624" i="20"/>
  <c r="BL301" i="20"/>
  <c r="BL690" i="20"/>
  <c r="BL642" i="20"/>
  <c r="BL434" i="20"/>
  <c r="BL410" i="20"/>
  <c r="BL159" i="20"/>
  <c r="BL1097" i="20"/>
  <c r="BL286" i="20"/>
  <c r="BL1216" i="20"/>
  <c r="BL672" i="20"/>
  <c r="BL448" i="20"/>
  <c r="BL253" i="20"/>
  <c r="BL1119" i="20"/>
  <c r="BL927" i="20"/>
  <c r="BL911" i="20"/>
  <c r="BL639" i="20"/>
  <c r="BL1293" i="20"/>
  <c r="BL470" i="20"/>
  <c r="BL430" i="20"/>
  <c r="BL406" i="20"/>
  <c r="BL398" i="20"/>
  <c r="BL605" i="20"/>
  <c r="BL485" i="20"/>
  <c r="BL242" i="20"/>
  <c r="BL146" i="20"/>
  <c r="BL353" i="20"/>
  <c r="BL1075" i="20"/>
  <c r="BL306" i="20"/>
  <c r="BL314" i="20"/>
  <c r="BL241" i="20"/>
  <c r="BL459" i="20"/>
  <c r="BL336" i="20"/>
  <c r="BL1103" i="20"/>
  <c r="BL1190" i="20"/>
  <c r="BL1182" i="20"/>
  <c r="BL1135" i="20"/>
  <c r="BL1139" i="20"/>
  <c r="BL1123" i="20"/>
  <c r="BL1115" i="20"/>
  <c r="BL1278" i="20"/>
  <c r="BL337" i="20"/>
  <c r="BL329" i="20"/>
  <c r="BL324" i="20"/>
  <c r="BL773" i="20"/>
  <c r="BL693" i="20"/>
  <c r="BL606" i="20"/>
  <c r="BL1268" i="20"/>
  <c r="BL129" i="20"/>
  <c r="BL307" i="20"/>
  <c r="BL205" i="20"/>
  <c r="BL955" i="20"/>
  <c r="BL900" i="20"/>
  <c r="BL836" i="20"/>
  <c r="BL653" i="20"/>
  <c r="BL613" i="20"/>
  <c r="BL962" i="20"/>
  <c r="BL923" i="20"/>
  <c r="BL1088" i="20"/>
  <c r="BL321" i="20"/>
  <c r="BL273" i="20"/>
  <c r="BL131" i="20"/>
  <c r="BL1286" i="20"/>
  <c r="BL1126" i="20"/>
  <c r="BL969" i="20"/>
  <c r="BL914" i="20"/>
  <c r="BL898" i="20"/>
  <c r="BL802" i="20"/>
  <c r="BL280" i="20"/>
  <c r="BL1253" i="20"/>
  <c r="BL634" i="20"/>
  <c r="BL461" i="20"/>
  <c r="BL405" i="20"/>
  <c r="BL975" i="20"/>
  <c r="BL943" i="20"/>
  <c r="BL816" i="20"/>
  <c r="BL381" i="20"/>
  <c r="BL200" i="20"/>
  <c r="BL184" i="20"/>
  <c r="BL144" i="20"/>
  <c r="BL1203" i="20"/>
  <c r="BL847" i="20"/>
  <c r="BL640" i="20"/>
  <c r="BL593" i="20"/>
  <c r="BL490" i="20"/>
  <c r="BL411" i="20"/>
  <c r="BL271" i="20"/>
  <c r="BL1282" i="20"/>
  <c r="BL973" i="20"/>
  <c r="BL798" i="20"/>
  <c r="BL774" i="20"/>
  <c r="BL466" i="20"/>
  <c r="BL442" i="20"/>
  <c r="BL248" i="20"/>
  <c r="BL143" i="20"/>
  <c r="BL1218" i="20"/>
  <c r="BL941" i="20"/>
  <c r="BL339" i="20"/>
  <c r="BL225" i="20"/>
  <c r="BL217" i="20"/>
  <c r="BL209" i="20"/>
  <c r="BL148" i="20"/>
  <c r="BL870" i="20"/>
  <c r="BL862" i="20"/>
  <c r="BL783" i="20"/>
  <c r="BL603" i="20"/>
  <c r="BL447" i="20"/>
  <c r="BL416" i="20"/>
  <c r="BL394" i="20"/>
  <c r="BL386" i="20"/>
  <c r="BL338" i="20"/>
  <c r="BL254" i="20"/>
  <c r="BL201" i="20"/>
  <c r="BL194" i="20"/>
  <c r="BL1217" i="20"/>
  <c r="BL1101" i="20"/>
  <c r="BL291" i="20"/>
  <c r="BL276" i="20"/>
  <c r="BL269" i="20"/>
  <c r="BL177" i="20"/>
  <c r="BL1262" i="20"/>
  <c r="BL1130" i="20"/>
  <c r="BL1092" i="20"/>
  <c r="BL892" i="20"/>
  <c r="BL884" i="20"/>
  <c r="BL829" i="20"/>
  <c r="BL821" i="20"/>
  <c r="BL813" i="20"/>
  <c r="BL686" i="20"/>
  <c r="BL671" i="20"/>
  <c r="BL663" i="20"/>
  <c r="BL399" i="20"/>
  <c r="BL368" i="20"/>
  <c r="BL192" i="20"/>
  <c r="BL654" i="20"/>
  <c r="BL297" i="20"/>
  <c r="BL191" i="20"/>
  <c r="BL137" i="20"/>
  <c r="BL1192" i="20"/>
  <c r="BL1168" i="20"/>
  <c r="BL1099" i="20"/>
  <c r="BL1076" i="20"/>
  <c r="BL638" i="20"/>
  <c r="BL497" i="20"/>
  <c r="BL1245" i="20"/>
  <c r="BL803" i="20"/>
  <c r="BL334" i="20"/>
  <c r="BL136" i="20"/>
  <c r="BL1059" i="20"/>
  <c r="BL957" i="20"/>
  <c r="BL810" i="20"/>
  <c r="BL795" i="20"/>
  <c r="BL683" i="20"/>
  <c r="BL629" i="20"/>
  <c r="BL427" i="20"/>
  <c r="BL197" i="20"/>
  <c r="BL158" i="20"/>
  <c r="BL1251" i="20"/>
  <c r="BL1220" i="20"/>
  <c r="BL1165" i="20"/>
  <c r="BL1150" i="20"/>
  <c r="BL833" i="20"/>
  <c r="BL778" i="20"/>
  <c r="BL1266" i="20"/>
  <c r="BL1243" i="20"/>
  <c r="BL1235" i="20"/>
  <c r="BL426" i="20"/>
  <c r="BL418" i="20"/>
  <c r="BL204" i="20"/>
  <c r="BL142" i="20"/>
  <c r="BL1296" i="20"/>
  <c r="BL863" i="20"/>
  <c r="BL673" i="20"/>
  <c r="BL619" i="20"/>
  <c r="BL211" i="20"/>
  <c r="BL255" i="20"/>
  <c r="BL1087" i="20"/>
  <c r="BL978" i="20"/>
  <c r="BL832" i="20"/>
  <c r="BL784" i="20"/>
  <c r="BL966" i="20"/>
  <c r="BL607" i="20"/>
  <c r="BL238" i="20"/>
  <c r="BL185" i="20"/>
  <c r="BL1294" i="20"/>
  <c r="BL1211" i="20"/>
  <c r="BL674" i="20"/>
  <c r="BL1202" i="20"/>
  <c r="BL1063" i="20"/>
  <c r="BL383" i="20"/>
  <c r="BL228" i="20"/>
  <c r="BL1178" i="20"/>
  <c r="BL495" i="20"/>
  <c r="BL175" i="20"/>
  <c r="BL1185" i="20"/>
  <c r="BL1062" i="20"/>
  <c r="BL1055" i="20"/>
  <c r="BL902" i="20"/>
  <c r="BL604" i="20"/>
  <c r="BL487" i="20"/>
  <c r="BL465" i="20"/>
  <c r="BL390" i="20"/>
  <c r="BL1227" i="20"/>
  <c r="BL974" i="20"/>
  <c r="BL793" i="20"/>
  <c r="BL853" i="20"/>
  <c r="BL637" i="20"/>
  <c r="BL621" i="20"/>
  <c r="BL222" i="20"/>
  <c r="BL867" i="20"/>
  <c r="BL130" i="20"/>
  <c r="BL882" i="20"/>
  <c r="BL354" i="20"/>
  <c r="BL279" i="20"/>
  <c r="BL212" i="20"/>
  <c r="BL1284" i="20"/>
  <c r="BL1246" i="20"/>
  <c r="BL1153" i="20"/>
  <c r="BL1138" i="20"/>
  <c r="BL994" i="20"/>
  <c r="BL925" i="20"/>
  <c r="BL894" i="20"/>
  <c r="BL858" i="20"/>
  <c r="BL797" i="20"/>
  <c r="BL781" i="20"/>
  <c r="BL626" i="20"/>
  <c r="BL611" i="20"/>
  <c r="BL351" i="20"/>
  <c r="BL1280" i="20"/>
  <c r="BL1173" i="20"/>
  <c r="BL343" i="20"/>
  <c r="BL1242" i="20"/>
  <c r="BL785" i="20"/>
  <c r="BL614" i="20"/>
  <c r="BL365" i="20"/>
  <c r="BL258" i="20"/>
  <c r="BL1269" i="20"/>
  <c r="BL589" i="20"/>
  <c r="BL458" i="20"/>
  <c r="BL1275" i="20"/>
  <c r="BL1204" i="20"/>
  <c r="BL1249" i="20"/>
  <c r="BL229" i="20"/>
  <c r="BL1171" i="20"/>
  <c r="BL266" i="20"/>
  <c r="BL1186" i="20"/>
  <c r="BL145" i="20"/>
  <c r="BL939" i="20"/>
  <c r="BL373" i="20"/>
  <c r="BL328" i="20"/>
  <c r="BL290" i="20"/>
  <c r="BL998" i="20"/>
  <c r="BL498" i="20"/>
  <c r="BL260" i="20"/>
  <c r="BL1234" i="20"/>
  <c r="BL1264" i="20"/>
  <c r="BL682" i="20"/>
  <c r="BL161" i="20"/>
  <c r="BL1195" i="20"/>
  <c r="BL822" i="20"/>
  <c r="BL643" i="20"/>
  <c r="BL1263" i="20"/>
  <c r="BL1179" i="20"/>
  <c r="BL168" i="20"/>
  <c r="BL1117" i="20"/>
  <c r="BL1131" i="20"/>
  <c r="BL597" i="20"/>
  <c r="BL323" i="20"/>
  <c r="BL285" i="20"/>
  <c r="BL263" i="20"/>
  <c r="BL226" i="20"/>
  <c r="BL196" i="20"/>
  <c r="BL150" i="20"/>
  <c r="BL1267" i="20"/>
  <c r="BL1237" i="20"/>
  <c r="BL1114" i="20"/>
  <c r="BL1106" i="20"/>
  <c r="BL871" i="20"/>
  <c r="BL800" i="20"/>
  <c r="BL667" i="20"/>
  <c r="BL1248" i="20"/>
  <c r="BL875" i="20"/>
  <c r="BL414" i="20"/>
  <c r="BL1270" i="20"/>
  <c r="BL964" i="20"/>
  <c r="BL451" i="20"/>
  <c r="BL356" i="20"/>
  <c r="BL1285" i="20"/>
  <c r="BL987" i="20"/>
  <c r="BL635" i="20"/>
  <c r="BL367" i="20"/>
  <c r="BL302" i="20"/>
  <c r="BL322" i="20"/>
  <c r="BL233" i="20"/>
  <c r="BL180" i="20"/>
  <c r="BL157" i="20"/>
  <c r="BL1214" i="20"/>
  <c r="BL1198" i="20"/>
  <c r="BL1083" i="20"/>
  <c r="BL946" i="20"/>
  <c r="BL878" i="20"/>
  <c r="BL661" i="20"/>
  <c r="BL462" i="20"/>
  <c r="BL372" i="20"/>
  <c r="BL216" i="20"/>
  <c r="BL162" i="20"/>
  <c r="BL989" i="20"/>
  <c r="BL281" i="20"/>
  <c r="BL169" i="20"/>
  <c r="BL429" i="20"/>
  <c r="BL244" i="20"/>
  <c r="BL206" i="20"/>
  <c r="BL1078" i="20"/>
  <c r="BL352" i="20"/>
  <c r="BL1281" i="20"/>
  <c r="BL1213" i="20"/>
  <c r="BL1205" i="20"/>
  <c r="BL1089" i="20"/>
  <c r="BL178" i="20"/>
  <c r="BL861" i="20"/>
  <c r="BL630" i="20"/>
  <c r="BL400" i="20"/>
  <c r="BL319" i="20"/>
  <c r="BL680" i="20"/>
  <c r="BL1258" i="20"/>
  <c r="BL1142" i="20"/>
  <c r="BL1104" i="20"/>
  <c r="BL1074" i="20"/>
  <c r="BL877" i="20"/>
  <c r="BL623" i="20"/>
  <c r="BL446" i="20"/>
  <c r="BL232" i="20"/>
  <c r="BL151" i="20"/>
  <c r="BL1109" i="20"/>
  <c r="BL1102" i="20"/>
  <c r="BL819" i="20"/>
  <c r="BL692" i="20"/>
  <c r="BL239" i="20"/>
  <c r="BL218" i="20"/>
  <c r="BL170" i="20"/>
  <c r="BL163" i="20"/>
  <c r="BL986" i="20"/>
  <c r="BL841" i="20"/>
  <c r="BL826" i="20"/>
  <c r="BL971" i="20"/>
  <c r="BL315" i="20"/>
  <c r="BL245" i="20"/>
  <c r="BL1223" i="20"/>
  <c r="BL1174" i="20"/>
  <c r="BL1072" i="20"/>
  <c r="BL1064" i="20"/>
  <c r="BL848" i="20"/>
  <c r="BL699" i="20"/>
  <c r="BL453" i="20"/>
  <c r="BL316" i="20"/>
  <c r="BL1094" i="20"/>
  <c r="BL811" i="20"/>
  <c r="BL349" i="20"/>
  <c r="BL265" i="20"/>
  <c r="BL252" i="20"/>
  <c r="BL224" i="20"/>
  <c r="BL176" i="20"/>
  <c r="BL1166" i="20"/>
  <c r="BL1158" i="20"/>
  <c r="BL1136" i="20"/>
  <c r="BL1071" i="20"/>
  <c r="BL999" i="20"/>
  <c r="BL985" i="20"/>
  <c r="BL926" i="20"/>
  <c r="BL919" i="20"/>
  <c r="BL482" i="20"/>
  <c r="BL467" i="20"/>
  <c r="BL855" i="20"/>
  <c r="BL817" i="20"/>
  <c r="BL787" i="20"/>
  <c r="BL675" i="20"/>
  <c r="BL496" i="20"/>
  <c r="BL489" i="20"/>
  <c r="BL357" i="20"/>
  <c r="BL677" i="20"/>
  <c r="BL320" i="20"/>
  <c r="BL292" i="20"/>
  <c r="BL251" i="20"/>
  <c r="BL135" i="20"/>
  <c r="BL1229" i="20"/>
  <c r="BL1194" i="20"/>
  <c r="BL1070" i="20"/>
  <c r="BL976" i="20"/>
  <c r="BL312" i="20"/>
  <c r="BL305" i="20"/>
  <c r="BL256" i="20"/>
  <c r="BL243" i="20"/>
  <c r="BL1156" i="20"/>
  <c r="BL1120" i="20"/>
  <c r="BL1084" i="20"/>
  <c r="BL1069" i="20"/>
  <c r="BL960" i="20"/>
  <c r="BL938" i="20"/>
  <c r="BL895" i="20"/>
  <c r="BL846" i="20"/>
  <c r="BL838" i="20"/>
  <c r="BL823" i="20"/>
  <c r="BL815" i="20"/>
  <c r="BL631" i="20"/>
  <c r="BL450" i="20"/>
  <c r="BL311" i="20"/>
  <c r="BL270" i="20"/>
  <c r="BL249" i="20"/>
  <c r="BL160" i="20"/>
  <c r="BL154" i="20"/>
  <c r="BL147" i="20"/>
  <c r="BL1206" i="20"/>
  <c r="BL1200" i="20"/>
  <c r="BL1170" i="20"/>
  <c r="BL1163" i="20"/>
  <c r="BL1155" i="20"/>
  <c r="BL1133" i="20"/>
  <c r="BL959" i="20"/>
  <c r="BL916" i="20"/>
  <c r="BL799" i="20"/>
  <c r="BL666" i="20"/>
  <c r="BL658" i="20"/>
  <c r="BL479" i="20"/>
  <c r="BL464" i="20"/>
  <c r="BL132" i="20"/>
  <c r="BL588" i="20"/>
  <c r="BL500" i="20"/>
  <c r="BL371" i="20"/>
  <c r="BL139" i="20"/>
  <c r="BL1177" i="20"/>
  <c r="BL1067" i="20"/>
  <c r="BL995" i="20"/>
  <c r="BL776" i="20"/>
  <c r="BL615" i="20"/>
  <c r="BL608" i="20"/>
  <c r="BL463" i="20"/>
  <c r="BL456" i="20"/>
  <c r="BL419" i="20"/>
  <c r="BL981" i="20"/>
  <c r="BL958" i="20"/>
  <c r="BL330" i="20"/>
  <c r="BL309" i="20"/>
  <c r="BL288" i="20"/>
  <c r="BL179" i="20"/>
  <c r="BL1274" i="20"/>
  <c r="BL980" i="20"/>
  <c r="BL879" i="20"/>
  <c r="BL656" i="20"/>
  <c r="BL622" i="20"/>
  <c r="BL308" i="20"/>
  <c r="BL240" i="20"/>
  <c r="BL193" i="20"/>
  <c r="BL138" i="20"/>
  <c r="BL1095" i="20"/>
  <c r="BL949" i="20"/>
  <c r="BL942" i="20"/>
  <c r="BL790" i="20"/>
  <c r="BL782" i="20"/>
  <c r="BL775" i="20"/>
  <c r="BL641" i="20"/>
  <c r="BL628" i="20"/>
  <c r="BL477" i="20"/>
  <c r="BL433" i="20"/>
  <c r="BL930" i="20"/>
  <c r="BL1241" i="20"/>
  <c r="BL901" i="20"/>
  <c r="BL887" i="20"/>
  <c r="BL881" i="20"/>
  <c r="BL610" i="20"/>
  <c r="BL1233" i="20"/>
  <c r="BL364" i="20"/>
  <c r="BL153" i="20"/>
  <c r="BL1254" i="20"/>
  <c r="BL594" i="20"/>
  <c r="BL341" i="20"/>
  <c r="BL655" i="20"/>
  <c r="BL272" i="20"/>
  <c r="BL1151" i="20"/>
  <c r="BL670" i="20"/>
  <c r="BL190" i="20"/>
  <c r="BL210" i="20"/>
  <c r="BL223" i="20"/>
  <c r="BL1250" i="20"/>
  <c r="BL808" i="20"/>
  <c r="BL801" i="20"/>
  <c r="BL1091" i="20"/>
  <c r="BL990" i="20"/>
  <c r="BL236" i="20"/>
  <c r="BL1148" i="20"/>
  <c r="BL1113" i="20"/>
  <c r="BL1105" i="20"/>
  <c r="BL845" i="20"/>
  <c r="BL1098" i="20"/>
  <c r="BL340" i="20"/>
  <c r="BL295" i="20"/>
  <c r="BL282" i="20"/>
  <c r="BL235" i="20"/>
  <c r="BL1232" i="20"/>
  <c r="BL1225" i="20"/>
  <c r="BL1212" i="20"/>
  <c r="BL1191" i="20"/>
  <c r="BL1184" i="20"/>
  <c r="BL1169" i="20"/>
  <c r="BL1147" i="20"/>
  <c r="BL1090" i="20"/>
  <c r="BL1056" i="20"/>
  <c r="BL979" i="20"/>
  <c r="BL936" i="20"/>
  <c r="BL929" i="20"/>
  <c r="BL880" i="20"/>
  <c r="BL691" i="20"/>
  <c r="BL676" i="20"/>
  <c r="BL647" i="20"/>
  <c r="BL499" i="20"/>
  <c r="BL379" i="20"/>
  <c r="BL261" i="20"/>
  <c r="BL1000" i="20"/>
  <c r="BL851" i="20"/>
  <c r="BL385" i="20"/>
  <c r="BL587" i="20"/>
  <c r="BL493" i="20"/>
  <c r="BL421" i="20"/>
  <c r="BL289" i="20"/>
  <c r="BL203" i="20"/>
  <c r="BL1199" i="20"/>
  <c r="BL1162" i="20"/>
  <c r="BL1140" i="20"/>
  <c r="BL965" i="20"/>
  <c r="BL915" i="20"/>
  <c r="BL852" i="20"/>
  <c r="BL830" i="20"/>
  <c r="BL662" i="20"/>
  <c r="BL627" i="20"/>
  <c r="BL600" i="20"/>
  <c r="BL435" i="20"/>
  <c r="BL360" i="20"/>
  <c r="BL1161" i="20"/>
  <c r="BL922" i="20"/>
  <c r="BL872" i="20"/>
  <c r="BL620" i="20"/>
  <c r="BL599" i="20"/>
  <c r="BL413" i="20"/>
  <c r="BL294" i="20"/>
  <c r="BL268" i="20"/>
  <c r="BL234" i="20"/>
  <c r="BL195" i="20"/>
  <c r="BL188" i="20"/>
  <c r="BL181" i="20"/>
  <c r="BL1299" i="20"/>
  <c r="BL1279" i="20"/>
  <c r="BL1252" i="20"/>
  <c r="BL1239" i="20"/>
  <c r="BL1183" i="20"/>
  <c r="BL1118" i="20"/>
  <c r="BL1111" i="20"/>
  <c r="BL843" i="20"/>
  <c r="BL806" i="20"/>
  <c r="BL668" i="20"/>
  <c r="BL646" i="20"/>
  <c r="BL612" i="20"/>
  <c r="BL455" i="20"/>
  <c r="BL127" i="20"/>
  <c r="BL359" i="20"/>
  <c r="BL346" i="20"/>
  <c r="BL333" i="20"/>
  <c r="BL326" i="20"/>
  <c r="BL274" i="20"/>
  <c r="BL155" i="20"/>
  <c r="BL1271" i="20"/>
  <c r="BL992" i="20"/>
  <c r="BL963" i="20"/>
  <c r="BL956" i="20"/>
  <c r="BL921" i="20"/>
  <c r="BL850" i="20"/>
  <c r="BL660" i="20"/>
  <c r="BL592" i="20"/>
  <c r="BL469" i="20"/>
  <c r="BL412" i="20"/>
  <c r="BL391" i="20"/>
  <c r="BL384" i="20"/>
  <c r="BL267" i="20"/>
  <c r="BL174" i="20"/>
  <c r="BL1298" i="20"/>
  <c r="BL1265" i="20"/>
  <c r="BL1238" i="20"/>
  <c r="BL1175" i="20"/>
  <c r="BL1124" i="20"/>
  <c r="BL1110" i="20"/>
  <c r="BL977" i="20"/>
  <c r="BL913" i="20"/>
  <c r="BL864" i="20"/>
  <c r="BL820" i="20"/>
  <c r="BL805" i="20"/>
  <c r="BL791" i="20"/>
  <c r="BL377" i="20"/>
  <c r="BL345" i="20"/>
  <c r="BL332" i="20"/>
  <c r="BL325" i="20"/>
  <c r="BL246" i="20"/>
  <c r="BL220" i="20"/>
  <c r="BL213" i="20"/>
  <c r="BL1210" i="20"/>
  <c r="BL1196" i="20"/>
  <c r="BL1189" i="20"/>
  <c r="BL1167" i="20"/>
  <c r="BL1152" i="20"/>
  <c r="BL1054" i="20"/>
  <c r="BL991" i="20"/>
  <c r="BL827" i="20"/>
  <c r="BL812" i="20"/>
  <c r="BL689" i="20"/>
  <c r="BL468" i="20"/>
  <c r="BL259" i="20"/>
  <c r="BL173" i="20"/>
  <c r="BL166" i="20"/>
  <c r="BL134" i="20"/>
  <c r="BL1297" i="20"/>
  <c r="BL1291" i="20"/>
  <c r="BL1060" i="20"/>
  <c r="BL834" i="20"/>
  <c r="BL590" i="20"/>
  <c r="BL375" i="20"/>
  <c r="BL140" i="20"/>
  <c r="BL1187" i="20"/>
  <c r="BL932" i="20"/>
  <c r="BL818" i="20"/>
  <c r="BL488" i="20"/>
  <c r="BL438" i="20"/>
  <c r="BL171" i="20"/>
  <c r="BL1157" i="20"/>
  <c r="BL679" i="20"/>
  <c r="BL657" i="20"/>
  <c r="BL445" i="20"/>
  <c r="BL651" i="20"/>
  <c r="BL431" i="20"/>
  <c r="BL403" i="20"/>
  <c r="BL389" i="20"/>
  <c r="BL298" i="20"/>
  <c r="BL199" i="20"/>
  <c r="BL1122" i="20"/>
  <c r="BL918" i="20"/>
  <c r="BL198" i="20"/>
  <c r="BL1207" i="20"/>
  <c r="BL1201" i="20"/>
  <c r="BL1149" i="20"/>
  <c r="BL1128" i="20"/>
  <c r="BL1121" i="20"/>
  <c r="BL910" i="20"/>
  <c r="BL854" i="20"/>
  <c r="BL172" i="20"/>
  <c r="BL165" i="20"/>
  <c r="BL133" i="20"/>
  <c r="BL1236" i="20"/>
  <c r="BL1108" i="20"/>
  <c r="BL997" i="20"/>
  <c r="BL983" i="20"/>
  <c r="BL596" i="20"/>
  <c r="BL1276" i="20"/>
  <c r="BL687" i="20"/>
  <c r="BL278" i="20"/>
  <c r="BL1289" i="20"/>
  <c r="BL1172" i="20"/>
  <c r="BL1107" i="20"/>
  <c r="BL1079" i="20"/>
  <c r="BL1073" i="20"/>
  <c r="BL996" i="20"/>
  <c r="BL896" i="20"/>
  <c r="BL868" i="20"/>
  <c r="BL788" i="20"/>
  <c r="BL694" i="20"/>
  <c r="BL310" i="20"/>
  <c r="BL257" i="20"/>
  <c r="BL230" i="20"/>
  <c r="BL355" i="20"/>
  <c r="BL342" i="20"/>
  <c r="BL250" i="20"/>
  <c r="BL237" i="20"/>
  <c r="BL1261" i="20"/>
  <c r="BL1141" i="20"/>
  <c r="BL1085" i="20"/>
  <c r="BL831" i="20"/>
  <c r="BL982" i="20"/>
  <c r="BL857" i="20"/>
  <c r="BL849" i="20"/>
  <c r="BL695" i="20"/>
  <c r="BL688" i="20"/>
  <c r="BL681" i="20"/>
  <c r="BL645" i="20"/>
  <c r="BL632" i="20"/>
  <c r="BL480" i="20"/>
  <c r="BL452" i="20"/>
  <c r="BL439" i="20"/>
  <c r="BL432" i="20"/>
  <c r="BL363" i="20"/>
  <c r="BL318" i="20"/>
  <c r="BL299" i="20"/>
  <c r="BL247" i="20"/>
  <c r="BL215" i="20"/>
  <c r="BL189" i="20"/>
  <c r="BL182" i="20"/>
  <c r="BL1256" i="20"/>
  <c r="BL1188" i="20"/>
  <c r="BL1181" i="20"/>
  <c r="BL1159" i="20"/>
  <c r="BL1146" i="20"/>
  <c r="BL1125" i="20"/>
  <c r="BL1077" i="20"/>
  <c r="BL1057" i="20"/>
  <c r="BL912" i="20"/>
  <c r="BL842" i="20"/>
  <c r="BL835" i="20"/>
  <c r="BL786" i="20"/>
  <c r="BL779" i="20"/>
  <c r="BL659" i="20"/>
  <c r="BL591" i="20"/>
  <c r="BL486" i="20"/>
  <c r="BL473" i="20"/>
  <c r="BL425" i="20"/>
  <c r="BL417" i="20"/>
  <c r="BL404" i="20"/>
  <c r="BL492" i="20"/>
  <c r="BL471" i="20"/>
  <c r="BL437" i="20"/>
  <c r="BL423" i="20"/>
  <c r="BL402" i="20"/>
  <c r="BL388" i="20"/>
  <c r="BL457" i="20"/>
  <c r="BL395" i="20"/>
  <c r="BL128" i="20"/>
  <c r="BL284" i="20"/>
  <c r="BL277" i="20"/>
  <c r="BL264" i="20"/>
  <c r="BL219" i="20"/>
  <c r="BL186" i="20"/>
  <c r="BL167" i="20"/>
  <c r="BL1260" i="20"/>
  <c r="BL1226" i="20"/>
  <c r="BL1219" i="20"/>
  <c r="BL1082" i="20"/>
  <c r="BL1068" i="20"/>
  <c r="BL1061" i="20"/>
  <c r="BL993" i="20"/>
  <c r="BL874" i="20"/>
  <c r="BL839" i="20"/>
  <c r="BL804" i="20"/>
  <c r="BL685" i="20"/>
  <c r="BL636" i="20"/>
  <c r="BL491" i="20"/>
  <c r="BL484" i="20"/>
  <c r="BL415" i="20"/>
  <c r="BL401" i="20"/>
  <c r="BL358" i="20"/>
  <c r="BL327" i="20"/>
  <c r="BL208" i="20"/>
  <c r="BL202" i="20"/>
  <c r="BL183" i="20"/>
  <c r="BL1290" i="20"/>
  <c r="BL1283" i="20"/>
  <c r="BL1277" i="20"/>
  <c r="BL1197" i="20"/>
  <c r="BL1143" i="20"/>
  <c r="BL1137" i="20"/>
  <c r="BL933" i="20"/>
  <c r="BL906" i="20"/>
  <c r="BL899" i="20"/>
  <c r="BL885" i="20"/>
  <c r="BL865" i="20"/>
  <c r="BL837" i="20"/>
  <c r="BL789" i="20"/>
  <c r="BL678" i="20"/>
  <c r="BL644" i="20"/>
  <c r="BL618" i="20"/>
  <c r="BL483" i="20"/>
  <c r="BL449" i="20"/>
  <c r="BL443" i="20"/>
  <c r="BL436" i="20"/>
  <c r="BL422" i="20"/>
  <c r="BL369" i="20"/>
  <c r="BL481" i="20"/>
  <c r="BL475" i="20"/>
  <c r="BL454" i="20"/>
  <c r="BL420" i="20"/>
  <c r="BL362" i="20"/>
  <c r="BL331" i="20"/>
  <c r="BL300" i="20"/>
  <c r="BL293" i="20"/>
  <c r="BL262" i="20"/>
  <c r="BL231" i="20"/>
  <c r="BL187" i="20"/>
  <c r="BL156" i="20"/>
  <c r="BL149" i="20"/>
  <c r="BL1287" i="20"/>
  <c r="BL1255" i="20"/>
  <c r="BL1221" i="20"/>
  <c r="BL1134" i="20"/>
  <c r="BL1127" i="20"/>
  <c r="BL1093" i="20"/>
  <c r="BL1066" i="20"/>
  <c r="BL951" i="20"/>
  <c r="BL945" i="20"/>
  <c r="BL917" i="20"/>
  <c r="BL903" i="20"/>
  <c r="BL890" i="20"/>
  <c r="BL876" i="20"/>
  <c r="BL869" i="20"/>
  <c r="BL828" i="20"/>
  <c r="BL814" i="20"/>
  <c r="BL807" i="20"/>
  <c r="BL794" i="20"/>
  <c r="BL780" i="20"/>
  <c r="BL669" i="20"/>
  <c r="BL649" i="20"/>
  <c r="BL609" i="20"/>
  <c r="BL602" i="20"/>
  <c r="BL494" i="20"/>
  <c r="BL474" i="20"/>
  <c r="BL407" i="20"/>
  <c r="BL387" i="20"/>
  <c r="BL1273" i="20"/>
  <c r="BL1244" i="20"/>
  <c r="BL1209" i="20"/>
  <c r="BL1180" i="20"/>
  <c r="BL1145" i="20"/>
  <c r="BL1116" i="20"/>
  <c r="BL1081" i="20"/>
  <c r="BL988" i="20"/>
  <c r="BL953" i="20"/>
  <c r="BL924" i="20"/>
  <c r="BL889" i="20"/>
  <c r="BL860" i="20"/>
  <c r="BL796" i="20"/>
  <c r="BL665" i="20"/>
  <c r="BL409" i="20"/>
  <c r="BL1272" i="20"/>
  <c r="BL1208" i="20"/>
  <c r="BL1144" i="20"/>
  <c r="BL1080" i="20"/>
  <c r="BL952" i="20"/>
  <c r="BL888" i="20"/>
  <c r="BL824" i="20"/>
  <c r="BL700" i="20"/>
  <c r="BL664" i="20"/>
  <c r="BL444" i="20"/>
  <c r="BL408" i="20"/>
  <c r="BL396" i="20"/>
  <c r="BL777" i="20"/>
  <c r="BL652" i="20"/>
  <c r="BL616" i="20"/>
  <c r="BL1288" i="20"/>
  <c r="BL1224" i="20"/>
  <c r="BL1160" i="20"/>
  <c r="BL1096" i="20"/>
  <c r="BL968" i="20"/>
  <c r="BL904" i="20"/>
  <c r="BL840" i="20"/>
  <c r="BL633" i="20"/>
  <c r="BL472" i="20"/>
  <c r="BL376" i="20"/>
  <c r="BL460" i="20"/>
  <c r="BL424" i="20"/>
  <c r="BL1240" i="20"/>
  <c r="BL1176" i="20"/>
  <c r="BL1112" i="20"/>
  <c r="BL984" i="20"/>
  <c r="BL920" i="20"/>
  <c r="BL856" i="20"/>
  <c r="BL792" i="20"/>
  <c r="BL697" i="20"/>
  <c r="BL441" i="20"/>
  <c r="BL393" i="20"/>
  <c r="BL1193" i="20"/>
  <c r="BL809" i="20"/>
  <c r="BL440" i="20"/>
  <c r="BL392" i="20"/>
  <c r="BL380" i="20"/>
  <c r="BL1292" i="20"/>
  <c r="BL1257" i="20"/>
  <c r="BL1228" i="20"/>
  <c r="BL1164" i="20"/>
  <c r="BL1129" i="20"/>
  <c r="BL1100" i="20"/>
  <c r="BL1065" i="20"/>
  <c r="BL972" i="20"/>
  <c r="BL937" i="20"/>
  <c r="BL908" i="20"/>
  <c r="BL873" i="20"/>
  <c r="BL844" i="20"/>
  <c r="BL696" i="20"/>
  <c r="BL601" i="20"/>
  <c r="BL476" i="20"/>
  <c r="BL684" i="20"/>
  <c r="BL648" i="20"/>
  <c r="BL428" i="20"/>
  <c r="BM600" i="20" l="1"/>
  <c r="BM599" i="20"/>
  <c r="BM1199" i="20"/>
  <c r="BM1200" i="20"/>
  <c r="BM400" i="20"/>
  <c r="BM399" i="20"/>
  <c r="S25" i="14"/>
  <c r="S26" i="14"/>
  <c r="S27" i="14"/>
  <c r="S28" i="14"/>
  <c r="S29" i="14"/>
  <c r="S30" i="14"/>
  <c r="S31" i="14"/>
  <c r="S32" i="14"/>
  <c r="S24" i="14"/>
  <c r="AH6" i="6"/>
  <c r="AI6" i="6"/>
  <c r="AJ6" i="6"/>
  <c r="AK6" i="6"/>
  <c r="AL6" i="6"/>
  <c r="AM6" i="6"/>
  <c r="AN6" i="6"/>
  <c r="AO6" i="6"/>
  <c r="AH7" i="6"/>
  <c r="AI7" i="6"/>
  <c r="AJ7" i="6"/>
  <c r="AK7" i="6"/>
  <c r="AL7" i="6"/>
  <c r="AM7" i="6"/>
  <c r="AN7" i="6"/>
  <c r="AO7" i="6"/>
  <c r="AH8" i="6"/>
  <c r="AI8" i="6"/>
  <c r="AJ8" i="6"/>
  <c r="AK8" i="6"/>
  <c r="AL8" i="6"/>
  <c r="AM8" i="6"/>
  <c r="AN8" i="6"/>
  <c r="AO8" i="6"/>
  <c r="AH9" i="6"/>
  <c r="AI9" i="6"/>
  <c r="AJ9" i="6"/>
  <c r="AK9" i="6"/>
  <c r="AL9" i="6"/>
  <c r="AM9" i="6"/>
  <c r="AN9" i="6"/>
  <c r="AO9" i="6"/>
  <c r="AH10" i="6"/>
  <c r="AI10" i="6"/>
  <c r="AJ10" i="6"/>
  <c r="AK10" i="6"/>
  <c r="AL10" i="6"/>
  <c r="AM10" i="6"/>
  <c r="AN10" i="6"/>
  <c r="AO10" i="6"/>
  <c r="AH14" i="6"/>
  <c r="AI14" i="6"/>
  <c r="AJ14" i="6"/>
  <c r="AK14" i="6"/>
  <c r="AL14" i="6"/>
  <c r="AM14" i="6"/>
  <c r="AN14" i="6"/>
  <c r="AO14" i="6"/>
  <c r="AH16" i="6"/>
  <c r="AI16" i="6"/>
  <c r="AJ16" i="6"/>
  <c r="AK16" i="6"/>
  <c r="AL16" i="6"/>
  <c r="AM16" i="6"/>
  <c r="AN16" i="6"/>
  <c r="AO16" i="6"/>
  <c r="AH18" i="6"/>
  <c r="AI18" i="6"/>
  <c r="AJ18" i="6"/>
  <c r="AK18" i="6"/>
  <c r="AL18" i="6"/>
  <c r="AM18" i="6"/>
  <c r="AN18" i="6"/>
  <c r="AO18" i="6"/>
  <c r="AH20" i="6"/>
  <c r="AI20" i="6"/>
  <c r="AJ20" i="6"/>
  <c r="AK20" i="6"/>
  <c r="AL20" i="6"/>
  <c r="AM20" i="6"/>
  <c r="AN20" i="6"/>
  <c r="AO20" i="6"/>
  <c r="AH22" i="6"/>
  <c r="AI22" i="6"/>
  <c r="AJ22" i="6"/>
  <c r="AK22" i="6"/>
  <c r="AL22" i="6"/>
  <c r="AM22" i="6"/>
  <c r="AN22" i="6"/>
  <c r="AO22" i="6"/>
  <c r="AH25" i="6"/>
  <c r="AI25" i="6"/>
  <c r="AJ25" i="6"/>
  <c r="AK25" i="6"/>
  <c r="AL25" i="6"/>
  <c r="AM25" i="6"/>
  <c r="AN25" i="6"/>
  <c r="AO25" i="6"/>
  <c r="AH26" i="6"/>
  <c r="AI26" i="6"/>
  <c r="AJ26" i="6"/>
  <c r="AK26" i="6"/>
  <c r="AL26" i="6"/>
  <c r="AM26" i="6"/>
  <c r="AN26" i="6"/>
  <c r="AO26" i="6"/>
  <c r="AH27" i="6"/>
  <c r="AI27" i="6"/>
  <c r="AJ27" i="6"/>
  <c r="AK27" i="6"/>
  <c r="AL27" i="6"/>
  <c r="AM27" i="6"/>
  <c r="AN27" i="6"/>
  <c r="AO27" i="6"/>
  <c r="AH28" i="6"/>
  <c r="AI28" i="6"/>
  <c r="AJ28" i="6"/>
  <c r="AK28" i="6"/>
  <c r="AL28" i="6"/>
  <c r="AM28" i="6"/>
  <c r="AN28" i="6"/>
  <c r="AO28" i="6"/>
  <c r="AH29" i="6"/>
  <c r="AI29" i="6"/>
  <c r="AJ29" i="6"/>
  <c r="AK29" i="6"/>
  <c r="AL29" i="6"/>
  <c r="AM29" i="6"/>
  <c r="AN29" i="6"/>
  <c r="AO29" i="6"/>
  <c r="AH30" i="6"/>
  <c r="AI30" i="6"/>
  <c r="AJ30" i="6"/>
  <c r="AK30" i="6"/>
  <c r="AL30" i="6"/>
  <c r="AM30" i="6"/>
  <c r="AN30" i="6"/>
  <c r="AO30" i="6"/>
  <c r="AH33" i="6"/>
  <c r="AI33" i="6"/>
  <c r="AJ33" i="6"/>
  <c r="AK33" i="6"/>
  <c r="AL33" i="6"/>
  <c r="AM33" i="6"/>
  <c r="AN33" i="6"/>
  <c r="AO33" i="6"/>
  <c r="AH44" i="6"/>
  <c r="AI44" i="6"/>
  <c r="AJ44" i="6"/>
  <c r="AK44" i="6"/>
  <c r="AL44" i="6"/>
  <c r="AM44" i="6"/>
  <c r="AN44" i="6"/>
  <c r="AO44" i="6"/>
  <c r="AH45" i="6"/>
  <c r="AI45" i="6"/>
  <c r="AJ45" i="6"/>
  <c r="AK45" i="6"/>
  <c r="AL45" i="6"/>
  <c r="AM45" i="6"/>
  <c r="AN45" i="6"/>
  <c r="AO45" i="6"/>
  <c r="AH48" i="6"/>
  <c r="AI48" i="6"/>
  <c r="AJ48" i="6"/>
  <c r="AK48" i="6"/>
  <c r="AL48" i="6"/>
  <c r="AM48" i="6"/>
  <c r="AN48" i="6"/>
  <c r="AO48" i="6"/>
  <c r="AH58" i="6"/>
  <c r="AI58" i="6"/>
  <c r="AJ58" i="6"/>
  <c r="AK58" i="6"/>
  <c r="AL58" i="6"/>
  <c r="AM58" i="6"/>
  <c r="AN58" i="6"/>
  <c r="AO58" i="6"/>
  <c r="AH59" i="6"/>
  <c r="AI59" i="6"/>
  <c r="AJ59" i="6"/>
  <c r="AK59" i="6"/>
  <c r="AL59" i="6"/>
  <c r="AM59" i="6"/>
  <c r="AN59" i="6"/>
  <c r="AO59" i="6"/>
  <c r="AH60" i="6"/>
  <c r="AI60" i="6"/>
  <c r="AJ60" i="6"/>
  <c r="AK60" i="6"/>
  <c r="AL60" i="6"/>
  <c r="AM60" i="6"/>
  <c r="AN60" i="6"/>
  <c r="AO60" i="6"/>
  <c r="AH62" i="6"/>
  <c r="AI62" i="6"/>
  <c r="AJ62" i="6"/>
  <c r="AK62" i="6"/>
  <c r="AL62" i="6"/>
  <c r="AM62" i="6"/>
  <c r="AN62" i="6"/>
  <c r="AO62" i="6"/>
  <c r="AH68" i="6"/>
  <c r="AI68" i="6"/>
  <c r="AJ68" i="6"/>
  <c r="AK68" i="6"/>
  <c r="AL68" i="6"/>
  <c r="AM68" i="6"/>
  <c r="AN68" i="6"/>
  <c r="AO68" i="6"/>
  <c r="AH70" i="6"/>
  <c r="AI70" i="6"/>
  <c r="AJ70" i="6"/>
  <c r="AK70" i="6"/>
  <c r="AL70" i="6"/>
  <c r="AM70" i="6"/>
  <c r="AN70" i="6"/>
  <c r="AO70" i="6"/>
  <c r="AH71" i="6"/>
  <c r="AI71" i="6"/>
  <c r="AJ71" i="6"/>
  <c r="AK71" i="6"/>
  <c r="AL71" i="6"/>
  <c r="AM71" i="6"/>
  <c r="AN71" i="6"/>
  <c r="AO71" i="6"/>
  <c r="AH74" i="6"/>
  <c r="AI74" i="6"/>
  <c r="AJ74" i="6"/>
  <c r="AK74" i="6"/>
  <c r="AL74" i="6"/>
  <c r="AM74" i="6"/>
  <c r="AN74" i="6"/>
  <c r="AO74" i="6"/>
  <c r="AH75" i="6"/>
  <c r="AI75" i="6"/>
  <c r="AJ75" i="6"/>
  <c r="AK75" i="6"/>
  <c r="AL75" i="6"/>
  <c r="AM75" i="6"/>
  <c r="AN75" i="6"/>
  <c r="AO75" i="6"/>
  <c r="AK7" i="22"/>
  <c r="AL7" i="22"/>
  <c r="AM7" i="22"/>
  <c r="AN7" i="22"/>
  <c r="AO7" i="22"/>
  <c r="AK8" i="22"/>
  <c r="AL8" i="22"/>
  <c r="AM8" i="22"/>
  <c r="AN8" i="22"/>
  <c r="AO8" i="22"/>
  <c r="AO205" i="20" s="1"/>
  <c r="AK9" i="22"/>
  <c r="AL9" i="22"/>
  <c r="AM9" i="22"/>
  <c r="AN9" i="22"/>
  <c r="AO9" i="22"/>
  <c r="AN207" i="20"/>
  <c r="AK11" i="22"/>
  <c r="AL11" i="22"/>
  <c r="AM11" i="22"/>
  <c r="AN11" i="22"/>
  <c r="AO11" i="22"/>
  <c r="AK12" i="22"/>
  <c r="AL12" i="22"/>
  <c r="AM12" i="22"/>
  <c r="AN12" i="22"/>
  <c r="AO12" i="22"/>
  <c r="AK13" i="22"/>
  <c r="AL13" i="22"/>
  <c r="AM13" i="22"/>
  <c r="AN13" i="22"/>
  <c r="AO13" i="22"/>
  <c r="AK14" i="22"/>
  <c r="AL14" i="22"/>
  <c r="AM14" i="22"/>
  <c r="AN14" i="22"/>
  <c r="AO14" i="22"/>
  <c r="AK15" i="22"/>
  <c r="AL15" i="22"/>
  <c r="AM15" i="22"/>
  <c r="AN15" i="22"/>
  <c r="AO15" i="22"/>
  <c r="AK16" i="22"/>
  <c r="AK213" i="20" s="1"/>
  <c r="AL16" i="22"/>
  <c r="AM16" i="22"/>
  <c r="AN16" i="22"/>
  <c r="AO16" i="22"/>
  <c r="AK18" i="22"/>
  <c r="AL18" i="22"/>
  <c r="AM18" i="22"/>
  <c r="AN18" i="22"/>
  <c r="AO18" i="22"/>
  <c r="AK19" i="22"/>
  <c r="AL19" i="22"/>
  <c r="AM19" i="22"/>
  <c r="AN19" i="22"/>
  <c r="AO19" i="22"/>
  <c r="AK20" i="22"/>
  <c r="AL20" i="22"/>
  <c r="AM20" i="22"/>
  <c r="AN20" i="22"/>
  <c r="AO20" i="22"/>
  <c r="AK21" i="22"/>
  <c r="AL21" i="22"/>
  <c r="AM21" i="22"/>
  <c r="AN21" i="22"/>
  <c r="AO21" i="22"/>
  <c r="AK22" i="22"/>
  <c r="AL22" i="22"/>
  <c r="AL219" i="20" s="1"/>
  <c r="AM22" i="22"/>
  <c r="AM219" i="20" s="1"/>
  <c r="AN22" i="22"/>
  <c r="AN219" i="20" s="1"/>
  <c r="AO22" i="22"/>
  <c r="AK23" i="22"/>
  <c r="AL23" i="22"/>
  <c r="AM23" i="22"/>
  <c r="AM220" i="20" s="1"/>
  <c r="AN23" i="22"/>
  <c r="AO23" i="22"/>
  <c r="AN221" i="20"/>
  <c r="AO221" i="20"/>
  <c r="AK25" i="22"/>
  <c r="AL25" i="22"/>
  <c r="AM25" i="22"/>
  <c r="AN25" i="22"/>
  <c r="AO25" i="22"/>
  <c r="AK26" i="22"/>
  <c r="AL26" i="22"/>
  <c r="AM26" i="22"/>
  <c r="AN26" i="22"/>
  <c r="AN223" i="20" s="1"/>
  <c r="AO26" i="22"/>
  <c r="AK27" i="22"/>
  <c r="AL27" i="22"/>
  <c r="AM27" i="22"/>
  <c r="AN27" i="22"/>
  <c r="AO27" i="22"/>
  <c r="AK28" i="22"/>
  <c r="AL28" i="22"/>
  <c r="AM28" i="22"/>
  <c r="AN28" i="22"/>
  <c r="AO28" i="22"/>
  <c r="AK29" i="22"/>
  <c r="AL29" i="22"/>
  <c r="AM29" i="22"/>
  <c r="AN29" i="22"/>
  <c r="AO29" i="22"/>
  <c r="A299" i="20"/>
  <c r="A227" i="20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M101" i="20"/>
  <c r="M102" i="20"/>
  <c r="B1101" i="20"/>
  <c r="C1101" i="20"/>
  <c r="D1101" i="20"/>
  <c r="E1101" i="20"/>
  <c r="F1101" i="20"/>
  <c r="G1101" i="20"/>
  <c r="H1101" i="20"/>
  <c r="I1101" i="20"/>
  <c r="J1101" i="20"/>
  <c r="K1101" i="20"/>
  <c r="L1101" i="20"/>
  <c r="M1101" i="20"/>
  <c r="N1101" i="20"/>
  <c r="O1101" i="20"/>
  <c r="P1101" i="20"/>
  <c r="Q1101" i="20"/>
  <c r="R1101" i="20"/>
  <c r="S1101" i="20"/>
  <c r="T1101" i="20"/>
  <c r="U1101" i="20"/>
  <c r="V1101" i="20"/>
  <c r="W1101" i="20"/>
  <c r="X1101" i="20"/>
  <c r="Y1101" i="20"/>
  <c r="Z1101" i="20"/>
  <c r="AA1101" i="20"/>
  <c r="AB1101" i="20"/>
  <c r="AC1101" i="20"/>
  <c r="AD1101" i="20"/>
  <c r="AE1101" i="20"/>
  <c r="AF1101" i="20"/>
  <c r="AG1101" i="20"/>
  <c r="AH1101" i="20"/>
  <c r="AI1101" i="20"/>
  <c r="AJ1101" i="20"/>
  <c r="AK1101" i="20"/>
  <c r="AL1101" i="20"/>
  <c r="AM1101" i="20"/>
  <c r="AN1101" i="20"/>
  <c r="AO1101" i="20"/>
  <c r="AP1101" i="20"/>
  <c r="AQ1101" i="20"/>
  <c r="AR1101" i="20"/>
  <c r="AS1101" i="20"/>
  <c r="AT1101" i="20"/>
  <c r="AU1101" i="20"/>
  <c r="AV1101" i="20"/>
  <c r="AW1101" i="20"/>
  <c r="AX1101" i="20"/>
  <c r="AY1101" i="20"/>
  <c r="AZ1101" i="20"/>
  <c r="BA1101" i="20"/>
  <c r="BC1101" i="20"/>
  <c r="BD1101" i="20"/>
  <c r="BE1101" i="20"/>
  <c r="BF1101" i="20"/>
  <c r="BG1101" i="20"/>
  <c r="BH1101" i="20"/>
  <c r="BI1101" i="20"/>
  <c r="B1102" i="20"/>
  <c r="C1102" i="20"/>
  <c r="D1102" i="20"/>
  <c r="E1102" i="20"/>
  <c r="H1102" i="20"/>
  <c r="I1102" i="20"/>
  <c r="O1102" i="20"/>
  <c r="P1102" i="20"/>
  <c r="Q1102" i="20"/>
  <c r="R1102" i="20"/>
  <c r="S1102" i="20"/>
  <c r="T1102" i="20"/>
  <c r="U1102" i="20"/>
  <c r="V1102" i="20"/>
  <c r="W1102" i="20"/>
  <c r="X1102" i="20"/>
  <c r="Y1102" i="20"/>
  <c r="Z1102" i="20"/>
  <c r="AA1102" i="20"/>
  <c r="AB1102" i="20"/>
  <c r="AC1102" i="20"/>
  <c r="AD1102" i="20"/>
  <c r="AE1102" i="20"/>
  <c r="AF1102" i="20"/>
  <c r="AG1102" i="20"/>
  <c r="AH1102" i="20"/>
  <c r="AI1102" i="20"/>
  <c r="AJ1102" i="20"/>
  <c r="AK1102" i="20"/>
  <c r="AL1102" i="20"/>
  <c r="AM1102" i="20"/>
  <c r="AN1102" i="20"/>
  <c r="AO1102" i="20"/>
  <c r="AP1102" i="20"/>
  <c r="AQ1102" i="20"/>
  <c r="AR1102" i="20"/>
  <c r="AS1102" i="20"/>
  <c r="AT1102" i="20"/>
  <c r="AU1102" i="20"/>
  <c r="AV1102" i="20"/>
  <c r="AW1102" i="20"/>
  <c r="AX1102" i="20"/>
  <c r="AY1102" i="20"/>
  <c r="BC1102" i="20"/>
  <c r="BD1102" i="20"/>
  <c r="BE1102" i="20"/>
  <c r="BF1102" i="20"/>
  <c r="BG1102" i="20"/>
  <c r="BH1102" i="20"/>
  <c r="BI1102" i="20"/>
  <c r="B1103" i="20"/>
  <c r="C1103" i="20"/>
  <c r="D1103" i="20"/>
  <c r="E1103" i="20"/>
  <c r="H1103" i="20"/>
  <c r="I1103" i="20"/>
  <c r="O1103" i="20"/>
  <c r="P1103" i="20"/>
  <c r="Q1103" i="20"/>
  <c r="R1103" i="20"/>
  <c r="S1103" i="20"/>
  <c r="T1103" i="20"/>
  <c r="U1103" i="20"/>
  <c r="V1103" i="20"/>
  <c r="W1103" i="20"/>
  <c r="X1103" i="20"/>
  <c r="Y1103" i="20"/>
  <c r="Z1103" i="20"/>
  <c r="AA1103" i="20"/>
  <c r="AB1103" i="20"/>
  <c r="AC1103" i="20"/>
  <c r="AD1103" i="20"/>
  <c r="AE1103" i="20"/>
  <c r="AF1103" i="20"/>
  <c r="AG1103" i="20"/>
  <c r="AH1103" i="20"/>
  <c r="AI1103" i="20"/>
  <c r="AJ1103" i="20"/>
  <c r="AK1103" i="20"/>
  <c r="AL1103" i="20"/>
  <c r="AM1103" i="20"/>
  <c r="AN1103" i="20"/>
  <c r="AO1103" i="20"/>
  <c r="AP1103" i="20"/>
  <c r="AQ1103" i="20"/>
  <c r="AR1103" i="20"/>
  <c r="AS1103" i="20"/>
  <c r="AT1103" i="20"/>
  <c r="AU1103" i="20"/>
  <c r="AV1103" i="20"/>
  <c r="AW1103" i="20"/>
  <c r="AX1103" i="20"/>
  <c r="AY1103" i="20"/>
  <c r="BC1103" i="20"/>
  <c r="BD1103" i="20"/>
  <c r="BE1103" i="20"/>
  <c r="BF1103" i="20"/>
  <c r="BG1103" i="20"/>
  <c r="BH1103" i="20"/>
  <c r="BI1103" i="20"/>
  <c r="B1104" i="20"/>
  <c r="C1104" i="20"/>
  <c r="D1104" i="20"/>
  <c r="E1104" i="20"/>
  <c r="H1104" i="20"/>
  <c r="I1104" i="20"/>
  <c r="O1104" i="20"/>
  <c r="P1104" i="20"/>
  <c r="Q1104" i="20"/>
  <c r="R1104" i="20"/>
  <c r="S1104" i="20"/>
  <c r="T1104" i="20"/>
  <c r="U1104" i="20"/>
  <c r="V1104" i="20"/>
  <c r="W1104" i="20"/>
  <c r="X1104" i="20"/>
  <c r="Y1104" i="20"/>
  <c r="Z1104" i="20"/>
  <c r="AA1104" i="20"/>
  <c r="AB1104" i="20"/>
  <c r="AC1104" i="20"/>
  <c r="AD1104" i="20"/>
  <c r="AE1104" i="20"/>
  <c r="AF1104" i="20"/>
  <c r="AG1104" i="20"/>
  <c r="AH1104" i="20"/>
  <c r="AI1104" i="20"/>
  <c r="AJ1104" i="20"/>
  <c r="AK1104" i="20"/>
  <c r="AL1104" i="20"/>
  <c r="AM1104" i="20"/>
  <c r="AN1104" i="20"/>
  <c r="AO1104" i="20"/>
  <c r="AP1104" i="20"/>
  <c r="AQ1104" i="20"/>
  <c r="AR1104" i="20"/>
  <c r="AS1104" i="20"/>
  <c r="AT1104" i="20"/>
  <c r="AU1104" i="20"/>
  <c r="AV1104" i="20"/>
  <c r="AW1104" i="20"/>
  <c r="AX1104" i="20"/>
  <c r="AY1104" i="20"/>
  <c r="BC1104" i="20"/>
  <c r="BD1104" i="20"/>
  <c r="BE1104" i="20"/>
  <c r="BF1104" i="20"/>
  <c r="BG1104" i="20"/>
  <c r="BH1104" i="20"/>
  <c r="BI1104" i="20"/>
  <c r="B1105" i="20"/>
  <c r="C1105" i="20"/>
  <c r="D1105" i="20"/>
  <c r="E1105" i="20"/>
  <c r="H1105" i="20"/>
  <c r="I1105" i="20"/>
  <c r="O1105" i="20"/>
  <c r="P1105" i="20"/>
  <c r="Q1105" i="20"/>
  <c r="R1105" i="20"/>
  <c r="S1105" i="20"/>
  <c r="T1105" i="20"/>
  <c r="U1105" i="20"/>
  <c r="V1105" i="20"/>
  <c r="W1105" i="20"/>
  <c r="X1105" i="20"/>
  <c r="Y1105" i="20"/>
  <c r="Z1105" i="20"/>
  <c r="AA1105" i="20"/>
  <c r="AB1105" i="20"/>
  <c r="AC1105" i="20"/>
  <c r="AD1105" i="20"/>
  <c r="AE1105" i="20"/>
  <c r="AF1105" i="20"/>
  <c r="AG1105" i="20"/>
  <c r="AH1105" i="20"/>
  <c r="AI1105" i="20"/>
  <c r="AJ1105" i="20"/>
  <c r="AK1105" i="20"/>
  <c r="AL1105" i="20"/>
  <c r="AM1105" i="20"/>
  <c r="AN1105" i="20"/>
  <c r="AO1105" i="20"/>
  <c r="AP1105" i="20"/>
  <c r="AQ1105" i="20"/>
  <c r="AR1105" i="20"/>
  <c r="AS1105" i="20"/>
  <c r="AT1105" i="20"/>
  <c r="AU1105" i="20"/>
  <c r="AV1105" i="20"/>
  <c r="AW1105" i="20"/>
  <c r="AX1105" i="20"/>
  <c r="AY1105" i="20"/>
  <c r="BC1105" i="20"/>
  <c r="BD1105" i="20"/>
  <c r="BE1105" i="20"/>
  <c r="BF1105" i="20"/>
  <c r="BG1105" i="20"/>
  <c r="BH1105" i="20"/>
  <c r="BI1105" i="20"/>
  <c r="B1106" i="20"/>
  <c r="C1106" i="20"/>
  <c r="D1106" i="20"/>
  <c r="E1106" i="20"/>
  <c r="F1106" i="20"/>
  <c r="G1106" i="20"/>
  <c r="H1106" i="20"/>
  <c r="I1106" i="20"/>
  <c r="O1106" i="20"/>
  <c r="P1106" i="20"/>
  <c r="Q1106" i="20"/>
  <c r="R1106" i="20"/>
  <c r="S1106" i="20"/>
  <c r="T1106" i="20"/>
  <c r="U1106" i="20"/>
  <c r="V1106" i="20"/>
  <c r="W1106" i="20"/>
  <c r="X1106" i="20"/>
  <c r="Y1106" i="20"/>
  <c r="Z1106" i="20"/>
  <c r="AA1106" i="20"/>
  <c r="AB1106" i="20"/>
  <c r="AC1106" i="20"/>
  <c r="AD1106" i="20"/>
  <c r="AE1106" i="20"/>
  <c r="AF1106" i="20"/>
  <c r="AG1106" i="20"/>
  <c r="AH1106" i="20"/>
  <c r="AI1106" i="20"/>
  <c r="AJ1106" i="20"/>
  <c r="AK1106" i="20"/>
  <c r="AL1106" i="20"/>
  <c r="AM1106" i="20"/>
  <c r="AN1106" i="20"/>
  <c r="AO1106" i="20"/>
  <c r="AP1106" i="20"/>
  <c r="AQ1106" i="20"/>
  <c r="AR1106" i="20"/>
  <c r="AS1106" i="20"/>
  <c r="AT1106" i="20"/>
  <c r="AU1106" i="20"/>
  <c r="AV1106" i="20"/>
  <c r="AW1106" i="20"/>
  <c r="AX1106" i="20"/>
  <c r="AY1106" i="20"/>
  <c r="AZ1106" i="20"/>
  <c r="BA1106" i="20"/>
  <c r="BB1106" i="20"/>
  <c r="BC1106" i="20"/>
  <c r="BD1106" i="20"/>
  <c r="BE1106" i="20"/>
  <c r="BF1106" i="20"/>
  <c r="BG1106" i="20"/>
  <c r="BH1106" i="20"/>
  <c r="BI1106" i="20"/>
  <c r="B1107" i="20"/>
  <c r="C1107" i="20"/>
  <c r="D1107" i="20"/>
  <c r="E1107" i="20"/>
  <c r="H1107" i="20"/>
  <c r="I1107" i="20"/>
  <c r="O1107" i="20"/>
  <c r="P1107" i="20"/>
  <c r="Q1107" i="20"/>
  <c r="R1107" i="20"/>
  <c r="S1107" i="20"/>
  <c r="T1107" i="20"/>
  <c r="U1107" i="20"/>
  <c r="V1107" i="20"/>
  <c r="W1107" i="20"/>
  <c r="X1107" i="20"/>
  <c r="Y1107" i="20"/>
  <c r="Z1107" i="20"/>
  <c r="AA1107" i="20"/>
  <c r="AB1107" i="20"/>
  <c r="AC1107" i="20"/>
  <c r="AD1107" i="20"/>
  <c r="AE1107" i="20"/>
  <c r="AF1107" i="20"/>
  <c r="AG1107" i="20"/>
  <c r="AH1107" i="20"/>
  <c r="AI1107" i="20"/>
  <c r="AJ1107" i="20"/>
  <c r="AK1107" i="20"/>
  <c r="AL1107" i="20"/>
  <c r="AM1107" i="20"/>
  <c r="AN1107" i="20"/>
  <c r="AO1107" i="20"/>
  <c r="AP1107" i="20"/>
  <c r="AQ1107" i="20"/>
  <c r="AR1107" i="20"/>
  <c r="AS1107" i="20"/>
  <c r="AT1107" i="20"/>
  <c r="AU1107" i="20"/>
  <c r="AV1107" i="20"/>
  <c r="AW1107" i="20"/>
  <c r="AX1107" i="20"/>
  <c r="AY1107" i="20"/>
  <c r="BC1107" i="20"/>
  <c r="BD1107" i="20"/>
  <c r="BE1107" i="20"/>
  <c r="BF1107" i="20"/>
  <c r="BG1107" i="20"/>
  <c r="BH1107" i="20"/>
  <c r="BI1107" i="20"/>
  <c r="B1108" i="20"/>
  <c r="C1108" i="20"/>
  <c r="D1108" i="20"/>
  <c r="E1108" i="20"/>
  <c r="H1108" i="20"/>
  <c r="I1108" i="20"/>
  <c r="O1108" i="20"/>
  <c r="P1108" i="20"/>
  <c r="Q1108" i="20"/>
  <c r="R1108" i="20"/>
  <c r="S1108" i="20"/>
  <c r="T1108" i="20"/>
  <c r="U1108" i="20"/>
  <c r="V1108" i="20"/>
  <c r="W1108" i="20"/>
  <c r="X1108" i="20"/>
  <c r="Y1108" i="20"/>
  <c r="Z1108" i="20"/>
  <c r="AA1108" i="20"/>
  <c r="AB1108" i="20"/>
  <c r="AC1108" i="20"/>
  <c r="AD1108" i="20"/>
  <c r="AE1108" i="20"/>
  <c r="AF1108" i="20"/>
  <c r="AG1108" i="20"/>
  <c r="AH1108" i="20"/>
  <c r="AI1108" i="20"/>
  <c r="AJ1108" i="20"/>
  <c r="AK1108" i="20"/>
  <c r="AL1108" i="20"/>
  <c r="AM1108" i="20"/>
  <c r="AN1108" i="20"/>
  <c r="AO1108" i="20"/>
  <c r="AP1108" i="20"/>
  <c r="AQ1108" i="20"/>
  <c r="AR1108" i="20"/>
  <c r="AS1108" i="20"/>
  <c r="AT1108" i="20"/>
  <c r="AU1108" i="20"/>
  <c r="AV1108" i="20"/>
  <c r="AW1108" i="20"/>
  <c r="AX1108" i="20"/>
  <c r="AY1108" i="20"/>
  <c r="BC1108" i="20"/>
  <c r="BD1108" i="20"/>
  <c r="BE1108" i="20"/>
  <c r="BF1108" i="20"/>
  <c r="BG1108" i="20"/>
  <c r="BH1108" i="20"/>
  <c r="BI1108" i="20"/>
  <c r="B1109" i="20"/>
  <c r="C1109" i="20"/>
  <c r="D1109" i="20"/>
  <c r="E1109" i="20"/>
  <c r="H1109" i="20"/>
  <c r="I1109" i="20"/>
  <c r="O1109" i="20"/>
  <c r="P1109" i="20"/>
  <c r="Q1109" i="20"/>
  <c r="R1109" i="20"/>
  <c r="S1109" i="20"/>
  <c r="T1109" i="20"/>
  <c r="U1109" i="20"/>
  <c r="V1109" i="20"/>
  <c r="W1109" i="20"/>
  <c r="X1109" i="20"/>
  <c r="Y1109" i="20"/>
  <c r="Z1109" i="20"/>
  <c r="AA1109" i="20"/>
  <c r="AB1109" i="20"/>
  <c r="AC1109" i="20"/>
  <c r="AD1109" i="20"/>
  <c r="AE1109" i="20"/>
  <c r="AF1109" i="20"/>
  <c r="AG1109" i="20"/>
  <c r="AH1109" i="20"/>
  <c r="AI1109" i="20"/>
  <c r="AJ1109" i="20"/>
  <c r="AK1109" i="20"/>
  <c r="AL1109" i="20"/>
  <c r="AM1109" i="20"/>
  <c r="AN1109" i="20"/>
  <c r="AO1109" i="20"/>
  <c r="AP1109" i="20"/>
  <c r="AQ1109" i="20"/>
  <c r="AR1109" i="20"/>
  <c r="AS1109" i="20"/>
  <c r="AT1109" i="20"/>
  <c r="AU1109" i="20"/>
  <c r="AV1109" i="20"/>
  <c r="AW1109" i="20"/>
  <c r="AX1109" i="20"/>
  <c r="AY1109" i="20"/>
  <c r="BC1109" i="20"/>
  <c r="BD1109" i="20"/>
  <c r="BE1109" i="20"/>
  <c r="BF1109" i="20"/>
  <c r="BG1109" i="20"/>
  <c r="BH1109" i="20"/>
  <c r="BI1109" i="20"/>
  <c r="B1110" i="20"/>
  <c r="C1110" i="20"/>
  <c r="D1110" i="20"/>
  <c r="E1110" i="20"/>
  <c r="H1110" i="20"/>
  <c r="I1110" i="20"/>
  <c r="O1110" i="20"/>
  <c r="P1110" i="20"/>
  <c r="Q1110" i="20"/>
  <c r="R1110" i="20"/>
  <c r="S1110" i="20"/>
  <c r="T1110" i="20"/>
  <c r="U1110" i="20"/>
  <c r="V1110" i="20"/>
  <c r="W1110" i="20"/>
  <c r="X1110" i="20"/>
  <c r="Y1110" i="20"/>
  <c r="Z1110" i="20"/>
  <c r="AA1110" i="20"/>
  <c r="AB1110" i="20"/>
  <c r="AC1110" i="20"/>
  <c r="AD1110" i="20"/>
  <c r="AE1110" i="20"/>
  <c r="AF1110" i="20"/>
  <c r="AG1110" i="20"/>
  <c r="AH1110" i="20"/>
  <c r="AI1110" i="20"/>
  <c r="AJ1110" i="20"/>
  <c r="AK1110" i="20"/>
  <c r="AL1110" i="20"/>
  <c r="AM1110" i="20"/>
  <c r="AN1110" i="20"/>
  <c r="AO1110" i="20"/>
  <c r="AP1110" i="20"/>
  <c r="AQ1110" i="20"/>
  <c r="AR1110" i="20"/>
  <c r="AS1110" i="20"/>
  <c r="AT1110" i="20"/>
  <c r="AU1110" i="20"/>
  <c r="AV1110" i="20"/>
  <c r="AW1110" i="20"/>
  <c r="AX1110" i="20"/>
  <c r="AY1110" i="20"/>
  <c r="BC1110" i="20"/>
  <c r="BD1110" i="20"/>
  <c r="BE1110" i="20"/>
  <c r="BF1110" i="20"/>
  <c r="BG1110" i="20"/>
  <c r="BH1110" i="20"/>
  <c r="BI1110" i="20"/>
  <c r="B1111" i="20"/>
  <c r="C1111" i="20"/>
  <c r="D1111" i="20"/>
  <c r="E1111" i="20"/>
  <c r="H1111" i="20"/>
  <c r="I1111" i="20"/>
  <c r="O1111" i="20"/>
  <c r="P1111" i="20"/>
  <c r="Q1111" i="20"/>
  <c r="R1111" i="20"/>
  <c r="S1111" i="20"/>
  <c r="T1111" i="20"/>
  <c r="U1111" i="20"/>
  <c r="V1111" i="20"/>
  <c r="W1111" i="20"/>
  <c r="X1111" i="20"/>
  <c r="Y1111" i="20"/>
  <c r="Z1111" i="20"/>
  <c r="AA1111" i="20"/>
  <c r="AB1111" i="20"/>
  <c r="AC1111" i="20"/>
  <c r="AD1111" i="20"/>
  <c r="AE1111" i="20"/>
  <c r="AF1111" i="20"/>
  <c r="AG1111" i="20"/>
  <c r="AH1111" i="20"/>
  <c r="AI1111" i="20"/>
  <c r="AJ1111" i="20"/>
  <c r="AK1111" i="20"/>
  <c r="AL1111" i="20"/>
  <c r="AM1111" i="20"/>
  <c r="AN1111" i="20"/>
  <c r="AO1111" i="20"/>
  <c r="AP1111" i="20"/>
  <c r="AQ1111" i="20"/>
  <c r="AR1111" i="20"/>
  <c r="AS1111" i="20"/>
  <c r="AT1111" i="20"/>
  <c r="AU1111" i="20"/>
  <c r="AV1111" i="20"/>
  <c r="AW1111" i="20"/>
  <c r="AX1111" i="20"/>
  <c r="AY1111" i="20"/>
  <c r="BC1111" i="20"/>
  <c r="BD1111" i="20"/>
  <c r="BE1111" i="20"/>
  <c r="BF1111" i="20"/>
  <c r="BG1111" i="20"/>
  <c r="BH1111" i="20"/>
  <c r="BI1111" i="20"/>
  <c r="B1112" i="20"/>
  <c r="C1112" i="20"/>
  <c r="D1112" i="20"/>
  <c r="E1112" i="20"/>
  <c r="F1112" i="20"/>
  <c r="G1112" i="20"/>
  <c r="H1112" i="20"/>
  <c r="I1112" i="20"/>
  <c r="O1112" i="20"/>
  <c r="P1112" i="20"/>
  <c r="Q1112" i="20"/>
  <c r="R1112" i="20"/>
  <c r="S1112" i="20"/>
  <c r="T1112" i="20"/>
  <c r="U1112" i="20"/>
  <c r="V1112" i="20"/>
  <c r="W1112" i="20"/>
  <c r="X1112" i="20"/>
  <c r="Y1112" i="20"/>
  <c r="Z1112" i="20"/>
  <c r="AA1112" i="20"/>
  <c r="AB1112" i="20"/>
  <c r="AC1112" i="20"/>
  <c r="AD1112" i="20"/>
  <c r="AE1112" i="20"/>
  <c r="AF1112" i="20"/>
  <c r="AG1112" i="20"/>
  <c r="AH1112" i="20"/>
  <c r="AI1112" i="20"/>
  <c r="AJ1112" i="20"/>
  <c r="AK1112" i="20"/>
  <c r="AL1112" i="20"/>
  <c r="AM1112" i="20"/>
  <c r="AN1112" i="20"/>
  <c r="AO1112" i="20"/>
  <c r="AP1112" i="20"/>
  <c r="AQ1112" i="20"/>
  <c r="AR1112" i="20"/>
  <c r="AS1112" i="20"/>
  <c r="AT1112" i="20"/>
  <c r="AU1112" i="20"/>
  <c r="AV1112" i="20"/>
  <c r="AW1112" i="20"/>
  <c r="AX1112" i="20"/>
  <c r="AY1112" i="20"/>
  <c r="AZ1112" i="20"/>
  <c r="BA1112" i="20"/>
  <c r="BB1112" i="20"/>
  <c r="BC1112" i="20"/>
  <c r="BD1112" i="20"/>
  <c r="BE1112" i="20"/>
  <c r="BF1112" i="20"/>
  <c r="BG1112" i="20"/>
  <c r="BH1112" i="20"/>
  <c r="BI1112" i="20"/>
  <c r="B1113" i="20"/>
  <c r="C1113" i="20"/>
  <c r="D1113" i="20"/>
  <c r="E1113" i="20"/>
  <c r="H1113" i="20"/>
  <c r="I1113" i="20"/>
  <c r="O1113" i="20"/>
  <c r="P1113" i="20"/>
  <c r="Q1113" i="20"/>
  <c r="R1113" i="20"/>
  <c r="S1113" i="20"/>
  <c r="T1113" i="20"/>
  <c r="U1113" i="20"/>
  <c r="V1113" i="20"/>
  <c r="W1113" i="20"/>
  <c r="X1113" i="20"/>
  <c r="Y1113" i="20"/>
  <c r="Z1113" i="20"/>
  <c r="AA1113" i="20"/>
  <c r="AB1113" i="20"/>
  <c r="AC1113" i="20"/>
  <c r="AD1113" i="20"/>
  <c r="AE1113" i="20"/>
  <c r="AF1113" i="20"/>
  <c r="AG1113" i="20"/>
  <c r="AH1113" i="20"/>
  <c r="AI1113" i="20"/>
  <c r="AJ1113" i="20"/>
  <c r="AK1113" i="20"/>
  <c r="AL1113" i="20"/>
  <c r="AM1113" i="20"/>
  <c r="AN1113" i="20"/>
  <c r="AO1113" i="20"/>
  <c r="AP1113" i="20"/>
  <c r="AQ1113" i="20"/>
  <c r="AR1113" i="20"/>
  <c r="AS1113" i="20"/>
  <c r="AT1113" i="20"/>
  <c r="AU1113" i="20"/>
  <c r="AV1113" i="20"/>
  <c r="AW1113" i="20"/>
  <c r="AX1113" i="20"/>
  <c r="AY1113" i="20"/>
  <c r="BC1113" i="20"/>
  <c r="BD1113" i="20"/>
  <c r="BE1113" i="20"/>
  <c r="BF1113" i="20"/>
  <c r="BG1113" i="20"/>
  <c r="BH1113" i="20"/>
  <c r="BI1113" i="20"/>
  <c r="B1114" i="20"/>
  <c r="C1114" i="20"/>
  <c r="D1114" i="20"/>
  <c r="E1114" i="20"/>
  <c r="H1114" i="20"/>
  <c r="I1114" i="20"/>
  <c r="O1114" i="20"/>
  <c r="P1114" i="20"/>
  <c r="Q1114" i="20"/>
  <c r="R1114" i="20"/>
  <c r="S1114" i="20"/>
  <c r="T1114" i="20"/>
  <c r="U1114" i="20"/>
  <c r="V1114" i="20"/>
  <c r="W1114" i="20"/>
  <c r="X1114" i="20"/>
  <c r="Y1114" i="20"/>
  <c r="Z1114" i="20"/>
  <c r="AA1114" i="20"/>
  <c r="AB1114" i="20"/>
  <c r="AC1114" i="20"/>
  <c r="AD1114" i="20"/>
  <c r="AE1114" i="20"/>
  <c r="AF1114" i="20"/>
  <c r="AG1114" i="20"/>
  <c r="AH1114" i="20"/>
  <c r="AI1114" i="20"/>
  <c r="AJ1114" i="20"/>
  <c r="AK1114" i="20"/>
  <c r="AL1114" i="20"/>
  <c r="AM1114" i="20"/>
  <c r="AN1114" i="20"/>
  <c r="AO1114" i="20"/>
  <c r="AP1114" i="20"/>
  <c r="AQ1114" i="20"/>
  <c r="AR1114" i="20"/>
  <c r="AS1114" i="20"/>
  <c r="AT1114" i="20"/>
  <c r="AU1114" i="20"/>
  <c r="AV1114" i="20"/>
  <c r="AW1114" i="20"/>
  <c r="AX1114" i="20"/>
  <c r="AY1114" i="20"/>
  <c r="BC1114" i="20"/>
  <c r="BD1114" i="20"/>
  <c r="BE1114" i="20"/>
  <c r="BF1114" i="20"/>
  <c r="BG1114" i="20"/>
  <c r="BH1114" i="20"/>
  <c r="BI1114" i="20"/>
  <c r="B1115" i="20"/>
  <c r="C1115" i="20"/>
  <c r="D1115" i="20"/>
  <c r="E1115" i="20"/>
  <c r="H1115" i="20"/>
  <c r="I1115" i="20"/>
  <c r="O1115" i="20"/>
  <c r="P1115" i="20"/>
  <c r="Q1115" i="20"/>
  <c r="R1115" i="20"/>
  <c r="S1115" i="20"/>
  <c r="T1115" i="20"/>
  <c r="U1115" i="20"/>
  <c r="V1115" i="20"/>
  <c r="W1115" i="20"/>
  <c r="X1115" i="20"/>
  <c r="Y1115" i="20"/>
  <c r="Z1115" i="20"/>
  <c r="AA1115" i="20"/>
  <c r="AB1115" i="20"/>
  <c r="AC1115" i="20"/>
  <c r="AD1115" i="20"/>
  <c r="AE1115" i="20"/>
  <c r="AF1115" i="20"/>
  <c r="AG1115" i="20"/>
  <c r="AH1115" i="20"/>
  <c r="AI1115" i="20"/>
  <c r="AJ1115" i="20"/>
  <c r="AK1115" i="20"/>
  <c r="AL1115" i="20"/>
  <c r="AM1115" i="20"/>
  <c r="AN1115" i="20"/>
  <c r="AO1115" i="20"/>
  <c r="AP1115" i="20"/>
  <c r="AQ1115" i="20"/>
  <c r="AR1115" i="20"/>
  <c r="AS1115" i="20"/>
  <c r="AT1115" i="20"/>
  <c r="AU1115" i="20"/>
  <c r="AV1115" i="20"/>
  <c r="AW1115" i="20"/>
  <c r="AX1115" i="20"/>
  <c r="AY1115" i="20"/>
  <c r="BC1115" i="20"/>
  <c r="BD1115" i="20"/>
  <c r="BE1115" i="20"/>
  <c r="BF1115" i="20"/>
  <c r="BG1115" i="20"/>
  <c r="BH1115" i="20"/>
  <c r="BI1115" i="20"/>
  <c r="B1116" i="20"/>
  <c r="C1116" i="20"/>
  <c r="D1116" i="20"/>
  <c r="E1116" i="20"/>
  <c r="F1116" i="20"/>
  <c r="G1116" i="20"/>
  <c r="H1116" i="20"/>
  <c r="I1116" i="20"/>
  <c r="O1116" i="20"/>
  <c r="P1116" i="20"/>
  <c r="Q1116" i="20"/>
  <c r="R1116" i="20"/>
  <c r="S1116" i="20"/>
  <c r="T1116" i="20"/>
  <c r="U1116" i="20"/>
  <c r="V1116" i="20"/>
  <c r="W1116" i="20"/>
  <c r="X1116" i="20"/>
  <c r="Y1116" i="20"/>
  <c r="Z1116" i="20"/>
  <c r="AA1116" i="20"/>
  <c r="AB1116" i="20"/>
  <c r="AC1116" i="20"/>
  <c r="AD1116" i="20"/>
  <c r="AE1116" i="20"/>
  <c r="AF1116" i="20"/>
  <c r="AG1116" i="20"/>
  <c r="AH1116" i="20"/>
  <c r="AI1116" i="20"/>
  <c r="AJ1116" i="20"/>
  <c r="AK1116" i="20"/>
  <c r="AL1116" i="20"/>
  <c r="AM1116" i="20"/>
  <c r="AN1116" i="20"/>
  <c r="AO1116" i="20"/>
  <c r="AP1116" i="20"/>
  <c r="AQ1116" i="20"/>
  <c r="AR1116" i="20"/>
  <c r="AS1116" i="20"/>
  <c r="AT1116" i="20"/>
  <c r="AU1116" i="20"/>
  <c r="AV1116" i="20"/>
  <c r="AW1116" i="20"/>
  <c r="AX1116" i="20"/>
  <c r="AY1116" i="20"/>
  <c r="AZ1116" i="20"/>
  <c r="BA1116" i="20"/>
  <c r="BB1116" i="20"/>
  <c r="BC1116" i="20"/>
  <c r="BD1116" i="20"/>
  <c r="BE1116" i="20"/>
  <c r="BF1116" i="20"/>
  <c r="BG1116" i="20"/>
  <c r="BH1116" i="20"/>
  <c r="BI1116" i="20"/>
  <c r="B1117" i="20"/>
  <c r="C1117" i="20"/>
  <c r="D1117" i="20"/>
  <c r="E1117" i="20"/>
  <c r="F1117" i="20"/>
  <c r="G1117" i="20"/>
  <c r="H1117" i="20"/>
  <c r="I1117" i="20"/>
  <c r="O1117" i="20"/>
  <c r="P1117" i="20"/>
  <c r="Q1117" i="20"/>
  <c r="R1117" i="20"/>
  <c r="S1117" i="20"/>
  <c r="T1117" i="20"/>
  <c r="U1117" i="20"/>
  <c r="V1117" i="20"/>
  <c r="W1117" i="20"/>
  <c r="X1117" i="20"/>
  <c r="Y1117" i="20"/>
  <c r="Z1117" i="20"/>
  <c r="AA1117" i="20"/>
  <c r="AB1117" i="20"/>
  <c r="AC1117" i="20"/>
  <c r="AD1117" i="20"/>
  <c r="AE1117" i="20"/>
  <c r="AF1117" i="20"/>
  <c r="AG1117" i="20"/>
  <c r="AH1117" i="20"/>
  <c r="AI1117" i="20"/>
  <c r="AJ1117" i="20"/>
  <c r="AK1117" i="20"/>
  <c r="AL1117" i="20"/>
  <c r="AM1117" i="20"/>
  <c r="AN1117" i="20"/>
  <c r="AO1117" i="20"/>
  <c r="AP1117" i="20"/>
  <c r="AQ1117" i="20"/>
  <c r="AR1117" i="20"/>
  <c r="AS1117" i="20"/>
  <c r="AT1117" i="20"/>
  <c r="AU1117" i="20"/>
  <c r="AV1117" i="20"/>
  <c r="AW1117" i="20"/>
  <c r="AX1117" i="20"/>
  <c r="AY1117" i="20"/>
  <c r="BC1117" i="20"/>
  <c r="BD1117" i="20"/>
  <c r="BE1117" i="20"/>
  <c r="BF1117" i="20"/>
  <c r="BG1117" i="20"/>
  <c r="BH1117" i="20"/>
  <c r="BI1117" i="20"/>
  <c r="B1118" i="20"/>
  <c r="C1118" i="20"/>
  <c r="D1118" i="20"/>
  <c r="E1118" i="20"/>
  <c r="F1118" i="20"/>
  <c r="G1118" i="20"/>
  <c r="H1118" i="20"/>
  <c r="I1118" i="20"/>
  <c r="O1118" i="20"/>
  <c r="P1118" i="20"/>
  <c r="Q1118" i="20"/>
  <c r="R1118" i="20"/>
  <c r="S1118" i="20"/>
  <c r="T1118" i="20"/>
  <c r="U1118" i="20"/>
  <c r="V1118" i="20"/>
  <c r="W1118" i="20"/>
  <c r="X1118" i="20"/>
  <c r="Y1118" i="20"/>
  <c r="Z1118" i="20"/>
  <c r="AA1118" i="20"/>
  <c r="AB1118" i="20"/>
  <c r="AC1118" i="20"/>
  <c r="AD1118" i="20"/>
  <c r="AE1118" i="20"/>
  <c r="AF1118" i="20"/>
  <c r="AG1118" i="20"/>
  <c r="AH1118" i="20"/>
  <c r="AI1118" i="20"/>
  <c r="AJ1118" i="20"/>
  <c r="AK1118" i="20"/>
  <c r="AL1118" i="20"/>
  <c r="AM1118" i="20"/>
  <c r="AN1118" i="20"/>
  <c r="AO1118" i="20"/>
  <c r="AP1118" i="20"/>
  <c r="AQ1118" i="20"/>
  <c r="AR1118" i="20"/>
  <c r="AS1118" i="20"/>
  <c r="AT1118" i="20"/>
  <c r="AU1118" i="20"/>
  <c r="AV1118" i="20"/>
  <c r="AW1118" i="20"/>
  <c r="AX1118" i="20"/>
  <c r="AY1118" i="20"/>
  <c r="AZ1118" i="20"/>
  <c r="BA1118" i="20"/>
  <c r="BB1118" i="20"/>
  <c r="BC1118" i="20"/>
  <c r="BD1118" i="20"/>
  <c r="BE1118" i="20"/>
  <c r="BF1118" i="20"/>
  <c r="BG1118" i="20"/>
  <c r="BH1118" i="20"/>
  <c r="BI1118" i="20"/>
  <c r="B1119" i="20"/>
  <c r="C1119" i="20"/>
  <c r="D1119" i="20"/>
  <c r="E1119" i="20"/>
  <c r="F1119" i="20"/>
  <c r="G1119" i="20"/>
  <c r="H1119" i="20"/>
  <c r="I1119" i="20"/>
  <c r="O1119" i="20"/>
  <c r="P1119" i="20"/>
  <c r="Q1119" i="20"/>
  <c r="R1119" i="20"/>
  <c r="S1119" i="20"/>
  <c r="T1119" i="20"/>
  <c r="U1119" i="20"/>
  <c r="V1119" i="20"/>
  <c r="W1119" i="20"/>
  <c r="X1119" i="20"/>
  <c r="Y1119" i="20"/>
  <c r="Z1119" i="20"/>
  <c r="AA1119" i="20"/>
  <c r="AB1119" i="20"/>
  <c r="AC1119" i="20"/>
  <c r="AD1119" i="20"/>
  <c r="AE1119" i="20"/>
  <c r="AF1119" i="20"/>
  <c r="AG1119" i="20"/>
  <c r="AH1119" i="20"/>
  <c r="AI1119" i="20"/>
  <c r="AJ1119" i="20"/>
  <c r="AK1119" i="20"/>
  <c r="AL1119" i="20"/>
  <c r="AM1119" i="20"/>
  <c r="AN1119" i="20"/>
  <c r="AO1119" i="20"/>
  <c r="AP1119" i="20"/>
  <c r="AQ1119" i="20"/>
  <c r="AR1119" i="20"/>
  <c r="AS1119" i="20"/>
  <c r="AT1119" i="20"/>
  <c r="AU1119" i="20"/>
  <c r="AV1119" i="20"/>
  <c r="AW1119" i="20"/>
  <c r="AX1119" i="20"/>
  <c r="AY1119" i="20"/>
  <c r="BC1119" i="20"/>
  <c r="BD1119" i="20"/>
  <c r="BE1119" i="20"/>
  <c r="BF1119" i="20"/>
  <c r="BG1119" i="20"/>
  <c r="BH1119" i="20"/>
  <c r="BI1119" i="20"/>
  <c r="B1120" i="20"/>
  <c r="C1120" i="20"/>
  <c r="D1120" i="20"/>
  <c r="E1120" i="20"/>
  <c r="F1120" i="20"/>
  <c r="G1120" i="20"/>
  <c r="H1120" i="20"/>
  <c r="I1120" i="20"/>
  <c r="O1120" i="20"/>
  <c r="P1120" i="20"/>
  <c r="Q1120" i="20"/>
  <c r="R1120" i="20"/>
  <c r="S1120" i="20"/>
  <c r="T1120" i="20"/>
  <c r="U1120" i="20"/>
  <c r="V1120" i="20"/>
  <c r="W1120" i="20"/>
  <c r="X1120" i="20"/>
  <c r="Y1120" i="20"/>
  <c r="Z1120" i="20"/>
  <c r="AA1120" i="20"/>
  <c r="AB1120" i="20"/>
  <c r="AC1120" i="20"/>
  <c r="AD1120" i="20"/>
  <c r="AE1120" i="20"/>
  <c r="AF1120" i="20"/>
  <c r="AG1120" i="20"/>
  <c r="AH1120" i="20"/>
  <c r="AI1120" i="20"/>
  <c r="AJ1120" i="20"/>
  <c r="AK1120" i="20"/>
  <c r="AL1120" i="20"/>
  <c r="AM1120" i="20"/>
  <c r="AN1120" i="20"/>
  <c r="AO1120" i="20"/>
  <c r="AP1120" i="20"/>
  <c r="AQ1120" i="20"/>
  <c r="AR1120" i="20"/>
  <c r="AS1120" i="20"/>
  <c r="AT1120" i="20"/>
  <c r="AU1120" i="20"/>
  <c r="AV1120" i="20"/>
  <c r="AW1120" i="20"/>
  <c r="AX1120" i="20"/>
  <c r="AY1120" i="20"/>
  <c r="AZ1120" i="20"/>
  <c r="BA1120" i="20"/>
  <c r="BB1120" i="20"/>
  <c r="BC1120" i="20"/>
  <c r="BD1120" i="20"/>
  <c r="BE1120" i="20"/>
  <c r="BF1120" i="20"/>
  <c r="BG1120" i="20"/>
  <c r="BH1120" i="20"/>
  <c r="BI1120" i="20"/>
  <c r="B1121" i="20"/>
  <c r="C1121" i="20"/>
  <c r="D1121" i="20"/>
  <c r="E1121" i="20"/>
  <c r="H1121" i="20"/>
  <c r="I1121" i="20"/>
  <c r="O1121" i="20"/>
  <c r="P1121" i="20"/>
  <c r="Q1121" i="20"/>
  <c r="R1121" i="20"/>
  <c r="S1121" i="20"/>
  <c r="T1121" i="20"/>
  <c r="U1121" i="20"/>
  <c r="V1121" i="20"/>
  <c r="W1121" i="20"/>
  <c r="X1121" i="20"/>
  <c r="Y1121" i="20"/>
  <c r="Z1121" i="20"/>
  <c r="AA1121" i="20"/>
  <c r="AB1121" i="20"/>
  <c r="AC1121" i="20"/>
  <c r="AD1121" i="20"/>
  <c r="AE1121" i="20"/>
  <c r="AF1121" i="20"/>
  <c r="AG1121" i="20"/>
  <c r="AH1121" i="20"/>
  <c r="AI1121" i="20"/>
  <c r="AJ1121" i="20"/>
  <c r="AK1121" i="20"/>
  <c r="AL1121" i="20"/>
  <c r="AM1121" i="20"/>
  <c r="AN1121" i="20"/>
  <c r="AO1121" i="20"/>
  <c r="AP1121" i="20"/>
  <c r="AQ1121" i="20"/>
  <c r="AR1121" i="20"/>
  <c r="AS1121" i="20"/>
  <c r="AT1121" i="20"/>
  <c r="AU1121" i="20"/>
  <c r="AV1121" i="20"/>
  <c r="AW1121" i="20"/>
  <c r="AX1121" i="20"/>
  <c r="AY1121" i="20"/>
  <c r="BC1121" i="20"/>
  <c r="BD1121" i="20"/>
  <c r="BE1121" i="20"/>
  <c r="BF1121" i="20"/>
  <c r="BG1121" i="20"/>
  <c r="BH1121" i="20"/>
  <c r="BI1121" i="20"/>
  <c r="B1122" i="20"/>
  <c r="C1122" i="20"/>
  <c r="D1122" i="20"/>
  <c r="E1122" i="20"/>
  <c r="H1122" i="20"/>
  <c r="I1122" i="20"/>
  <c r="O1122" i="20"/>
  <c r="P1122" i="20"/>
  <c r="Q1122" i="20"/>
  <c r="R1122" i="20"/>
  <c r="S1122" i="20"/>
  <c r="T1122" i="20"/>
  <c r="U1122" i="20"/>
  <c r="V1122" i="20"/>
  <c r="W1122" i="20"/>
  <c r="X1122" i="20"/>
  <c r="Y1122" i="20"/>
  <c r="Z1122" i="20"/>
  <c r="AA1122" i="20"/>
  <c r="AB1122" i="20"/>
  <c r="AC1122" i="20"/>
  <c r="AD1122" i="20"/>
  <c r="AE1122" i="20"/>
  <c r="AF1122" i="20"/>
  <c r="AG1122" i="20"/>
  <c r="AH1122" i="20"/>
  <c r="AI1122" i="20"/>
  <c r="AJ1122" i="20"/>
  <c r="AK1122" i="20"/>
  <c r="AL1122" i="20"/>
  <c r="AM1122" i="20"/>
  <c r="AN1122" i="20"/>
  <c r="AO1122" i="20"/>
  <c r="AP1122" i="20"/>
  <c r="AQ1122" i="20"/>
  <c r="AR1122" i="20"/>
  <c r="AS1122" i="20"/>
  <c r="AT1122" i="20"/>
  <c r="AU1122" i="20"/>
  <c r="AV1122" i="20"/>
  <c r="AW1122" i="20"/>
  <c r="AX1122" i="20"/>
  <c r="AY1122" i="20"/>
  <c r="BC1122" i="20"/>
  <c r="BD1122" i="20"/>
  <c r="BE1122" i="20"/>
  <c r="BF1122" i="20"/>
  <c r="BG1122" i="20"/>
  <c r="BH1122" i="20"/>
  <c r="BI1122" i="20"/>
  <c r="B1123" i="20"/>
  <c r="C1123" i="20"/>
  <c r="D1123" i="20"/>
  <c r="E1123" i="20"/>
  <c r="H1123" i="20"/>
  <c r="I1123" i="20"/>
  <c r="O1123" i="20"/>
  <c r="P1123" i="20"/>
  <c r="Q1123" i="20"/>
  <c r="R1123" i="20"/>
  <c r="S1123" i="20"/>
  <c r="T1123" i="20"/>
  <c r="U1123" i="20"/>
  <c r="V1123" i="20"/>
  <c r="W1123" i="20"/>
  <c r="X1123" i="20"/>
  <c r="Y1123" i="20"/>
  <c r="Z1123" i="20"/>
  <c r="AA1123" i="20"/>
  <c r="AB1123" i="20"/>
  <c r="AC1123" i="20"/>
  <c r="AD1123" i="20"/>
  <c r="AE1123" i="20"/>
  <c r="AF1123" i="20"/>
  <c r="AG1123" i="20"/>
  <c r="AH1123" i="20"/>
  <c r="AI1123" i="20"/>
  <c r="AJ1123" i="20"/>
  <c r="AK1123" i="20"/>
  <c r="AL1123" i="20"/>
  <c r="AM1123" i="20"/>
  <c r="AN1123" i="20"/>
  <c r="AO1123" i="20"/>
  <c r="AP1123" i="20"/>
  <c r="AQ1123" i="20"/>
  <c r="AR1123" i="20"/>
  <c r="AS1123" i="20"/>
  <c r="AT1123" i="20"/>
  <c r="AU1123" i="20"/>
  <c r="AV1123" i="20"/>
  <c r="AW1123" i="20"/>
  <c r="AX1123" i="20"/>
  <c r="AY1123" i="20"/>
  <c r="BC1123" i="20"/>
  <c r="BD1123" i="20"/>
  <c r="BE1123" i="20"/>
  <c r="BF1123" i="20"/>
  <c r="BG1123" i="20"/>
  <c r="BH1123" i="20"/>
  <c r="BI1123" i="20"/>
  <c r="B1124" i="20"/>
  <c r="C1124" i="20"/>
  <c r="D1124" i="20"/>
  <c r="E1124" i="20"/>
  <c r="H1124" i="20"/>
  <c r="I1124" i="20"/>
  <c r="O1124" i="20"/>
  <c r="P1124" i="20"/>
  <c r="Q1124" i="20"/>
  <c r="R1124" i="20"/>
  <c r="S1124" i="20"/>
  <c r="T1124" i="20"/>
  <c r="U1124" i="20"/>
  <c r="V1124" i="20"/>
  <c r="W1124" i="20"/>
  <c r="X1124" i="20"/>
  <c r="Y1124" i="20"/>
  <c r="Z1124" i="20"/>
  <c r="AA1124" i="20"/>
  <c r="AB1124" i="20"/>
  <c r="AC1124" i="20"/>
  <c r="AD1124" i="20"/>
  <c r="AE1124" i="20"/>
  <c r="AF1124" i="20"/>
  <c r="AG1124" i="20"/>
  <c r="AH1124" i="20"/>
  <c r="AI1124" i="20"/>
  <c r="AJ1124" i="20"/>
  <c r="AK1124" i="20"/>
  <c r="AL1124" i="20"/>
  <c r="AM1124" i="20"/>
  <c r="AN1124" i="20"/>
  <c r="AO1124" i="20"/>
  <c r="AP1124" i="20"/>
  <c r="AQ1124" i="20"/>
  <c r="AR1124" i="20"/>
  <c r="AS1124" i="20"/>
  <c r="AT1124" i="20"/>
  <c r="AU1124" i="20"/>
  <c r="AV1124" i="20"/>
  <c r="AW1124" i="20"/>
  <c r="AX1124" i="20"/>
  <c r="AY1124" i="20"/>
  <c r="BC1124" i="20"/>
  <c r="BD1124" i="20"/>
  <c r="BE1124" i="20"/>
  <c r="BF1124" i="20"/>
  <c r="BG1124" i="20"/>
  <c r="BH1124" i="20"/>
  <c r="BI1124" i="20"/>
  <c r="B1125" i="20"/>
  <c r="C1125" i="20"/>
  <c r="D1125" i="20"/>
  <c r="E1125" i="20"/>
  <c r="F1125" i="20"/>
  <c r="G1125" i="20"/>
  <c r="H1125" i="20"/>
  <c r="I1125" i="20"/>
  <c r="O1125" i="20"/>
  <c r="P1125" i="20"/>
  <c r="Q1125" i="20"/>
  <c r="R1125" i="20"/>
  <c r="S1125" i="20"/>
  <c r="T1125" i="20"/>
  <c r="U1125" i="20"/>
  <c r="V1125" i="20"/>
  <c r="W1125" i="20"/>
  <c r="X1125" i="20"/>
  <c r="Y1125" i="20"/>
  <c r="Z1125" i="20"/>
  <c r="AA1125" i="20"/>
  <c r="AB1125" i="20"/>
  <c r="AC1125" i="20"/>
  <c r="AD1125" i="20"/>
  <c r="AE1125" i="20"/>
  <c r="AF1125" i="20"/>
  <c r="AG1125" i="20"/>
  <c r="AH1125" i="20"/>
  <c r="AI1125" i="20"/>
  <c r="AJ1125" i="20"/>
  <c r="AK1125" i="20"/>
  <c r="AL1125" i="20"/>
  <c r="AM1125" i="20"/>
  <c r="AN1125" i="20"/>
  <c r="AO1125" i="20"/>
  <c r="AP1125" i="20"/>
  <c r="AQ1125" i="20"/>
  <c r="AR1125" i="20"/>
  <c r="AS1125" i="20"/>
  <c r="AT1125" i="20"/>
  <c r="AU1125" i="20"/>
  <c r="AV1125" i="20"/>
  <c r="AW1125" i="20"/>
  <c r="AX1125" i="20"/>
  <c r="AY1125" i="20"/>
  <c r="AZ1125" i="20"/>
  <c r="BA1125" i="20"/>
  <c r="BB1125" i="20"/>
  <c r="BC1125" i="20"/>
  <c r="BD1125" i="20"/>
  <c r="BE1125" i="20"/>
  <c r="BF1125" i="20"/>
  <c r="BG1125" i="20"/>
  <c r="BH1125" i="20"/>
  <c r="BI1125" i="20"/>
  <c r="B1126" i="20"/>
  <c r="C1126" i="20"/>
  <c r="D1126" i="20"/>
  <c r="E1126" i="20"/>
  <c r="H1126" i="20"/>
  <c r="I1126" i="20"/>
  <c r="O1126" i="20"/>
  <c r="P1126" i="20"/>
  <c r="Q1126" i="20"/>
  <c r="R1126" i="20"/>
  <c r="S1126" i="20"/>
  <c r="T1126" i="20"/>
  <c r="U1126" i="20"/>
  <c r="V1126" i="20"/>
  <c r="W1126" i="20"/>
  <c r="X1126" i="20"/>
  <c r="Y1126" i="20"/>
  <c r="Z1126" i="20"/>
  <c r="AA1126" i="20"/>
  <c r="AB1126" i="20"/>
  <c r="AC1126" i="20"/>
  <c r="AD1126" i="20"/>
  <c r="AE1126" i="20"/>
  <c r="AF1126" i="20"/>
  <c r="AG1126" i="20"/>
  <c r="AH1126" i="20"/>
  <c r="AI1126" i="20"/>
  <c r="AJ1126" i="20"/>
  <c r="AK1126" i="20"/>
  <c r="AL1126" i="20"/>
  <c r="AM1126" i="20"/>
  <c r="AN1126" i="20"/>
  <c r="AO1126" i="20"/>
  <c r="AP1126" i="20"/>
  <c r="AQ1126" i="20"/>
  <c r="AR1126" i="20"/>
  <c r="AS1126" i="20"/>
  <c r="AT1126" i="20"/>
  <c r="AU1126" i="20"/>
  <c r="AV1126" i="20"/>
  <c r="AW1126" i="20"/>
  <c r="AX1126" i="20"/>
  <c r="AY1126" i="20"/>
  <c r="BC1126" i="20"/>
  <c r="BD1126" i="20"/>
  <c r="BE1126" i="20"/>
  <c r="BF1126" i="20"/>
  <c r="BG1126" i="20"/>
  <c r="BH1126" i="20"/>
  <c r="BI1126" i="20"/>
  <c r="B1127" i="20"/>
  <c r="C1127" i="20"/>
  <c r="D1127" i="20"/>
  <c r="E1127" i="20"/>
  <c r="H1127" i="20"/>
  <c r="I1127" i="20"/>
  <c r="O1127" i="20"/>
  <c r="P1127" i="20"/>
  <c r="Q1127" i="20"/>
  <c r="R1127" i="20"/>
  <c r="S1127" i="20"/>
  <c r="T1127" i="20"/>
  <c r="U1127" i="20"/>
  <c r="V1127" i="20"/>
  <c r="W1127" i="20"/>
  <c r="X1127" i="20"/>
  <c r="Y1127" i="20"/>
  <c r="Z1127" i="20"/>
  <c r="AA1127" i="20"/>
  <c r="AB1127" i="20"/>
  <c r="AC1127" i="20"/>
  <c r="AD1127" i="20"/>
  <c r="AE1127" i="20"/>
  <c r="AF1127" i="20"/>
  <c r="AG1127" i="20"/>
  <c r="AH1127" i="20"/>
  <c r="AI1127" i="20"/>
  <c r="AJ1127" i="20"/>
  <c r="AK1127" i="20"/>
  <c r="AL1127" i="20"/>
  <c r="AM1127" i="20"/>
  <c r="AN1127" i="20"/>
  <c r="AO1127" i="20"/>
  <c r="AP1127" i="20"/>
  <c r="AQ1127" i="20"/>
  <c r="AR1127" i="20"/>
  <c r="AS1127" i="20"/>
  <c r="AT1127" i="20"/>
  <c r="AU1127" i="20"/>
  <c r="AV1127" i="20"/>
  <c r="AW1127" i="20"/>
  <c r="AX1127" i="20"/>
  <c r="AY1127" i="20"/>
  <c r="BC1127" i="20"/>
  <c r="BD1127" i="20"/>
  <c r="BE1127" i="20"/>
  <c r="BF1127" i="20"/>
  <c r="BG1127" i="20"/>
  <c r="BH1127" i="20"/>
  <c r="BI1127" i="20"/>
  <c r="B1128" i="20"/>
  <c r="C1128" i="20"/>
  <c r="D1128" i="20"/>
  <c r="E1128" i="20"/>
  <c r="H1128" i="20"/>
  <c r="I1128" i="20"/>
  <c r="O1128" i="20"/>
  <c r="P1128" i="20"/>
  <c r="Q1128" i="20"/>
  <c r="R1128" i="20"/>
  <c r="S1128" i="20"/>
  <c r="T1128" i="20"/>
  <c r="U1128" i="20"/>
  <c r="V1128" i="20"/>
  <c r="W1128" i="20"/>
  <c r="X1128" i="20"/>
  <c r="Y1128" i="20"/>
  <c r="Z1128" i="20"/>
  <c r="AA1128" i="20"/>
  <c r="AB1128" i="20"/>
  <c r="AC1128" i="20"/>
  <c r="AD1128" i="20"/>
  <c r="AE1128" i="20"/>
  <c r="AF1128" i="20"/>
  <c r="AG1128" i="20"/>
  <c r="AH1128" i="20"/>
  <c r="AI1128" i="20"/>
  <c r="AJ1128" i="20"/>
  <c r="AK1128" i="20"/>
  <c r="AL1128" i="20"/>
  <c r="AM1128" i="20"/>
  <c r="AN1128" i="20"/>
  <c r="AO1128" i="20"/>
  <c r="AP1128" i="20"/>
  <c r="AQ1128" i="20"/>
  <c r="AR1128" i="20"/>
  <c r="AS1128" i="20"/>
  <c r="AT1128" i="20"/>
  <c r="AU1128" i="20"/>
  <c r="AV1128" i="20"/>
  <c r="AW1128" i="20"/>
  <c r="AX1128" i="20"/>
  <c r="AY1128" i="20"/>
  <c r="BC1128" i="20"/>
  <c r="BD1128" i="20"/>
  <c r="BE1128" i="20"/>
  <c r="BF1128" i="20"/>
  <c r="BG1128" i="20"/>
  <c r="BH1128" i="20"/>
  <c r="BI1128" i="20"/>
  <c r="B1129" i="20"/>
  <c r="C1129" i="20"/>
  <c r="D1129" i="20"/>
  <c r="E1129" i="20"/>
  <c r="F1129" i="20"/>
  <c r="G1129" i="20"/>
  <c r="H1129" i="20"/>
  <c r="I1129" i="20"/>
  <c r="O1129" i="20"/>
  <c r="P1129" i="20"/>
  <c r="Q1129" i="20"/>
  <c r="R1129" i="20"/>
  <c r="S1129" i="20"/>
  <c r="T1129" i="20"/>
  <c r="U1129" i="20"/>
  <c r="V1129" i="20"/>
  <c r="W1129" i="20"/>
  <c r="X1129" i="20"/>
  <c r="Y1129" i="20"/>
  <c r="Z1129" i="20"/>
  <c r="AA1129" i="20"/>
  <c r="AB1129" i="20"/>
  <c r="AC1129" i="20"/>
  <c r="AD1129" i="20"/>
  <c r="AE1129" i="20"/>
  <c r="AF1129" i="20"/>
  <c r="AG1129" i="20"/>
  <c r="AH1129" i="20"/>
  <c r="AI1129" i="20"/>
  <c r="AJ1129" i="20"/>
  <c r="AK1129" i="20"/>
  <c r="AL1129" i="20"/>
  <c r="AM1129" i="20"/>
  <c r="AN1129" i="20"/>
  <c r="AO1129" i="20"/>
  <c r="AP1129" i="20"/>
  <c r="AQ1129" i="20"/>
  <c r="AR1129" i="20"/>
  <c r="AS1129" i="20"/>
  <c r="AT1129" i="20"/>
  <c r="AU1129" i="20"/>
  <c r="AV1129" i="20"/>
  <c r="AW1129" i="20"/>
  <c r="AX1129" i="20"/>
  <c r="AY1129" i="20"/>
  <c r="AZ1129" i="20"/>
  <c r="BA1129" i="20"/>
  <c r="BB1129" i="20"/>
  <c r="BC1129" i="20"/>
  <c r="BD1129" i="20"/>
  <c r="BE1129" i="20"/>
  <c r="BF1129" i="20"/>
  <c r="BG1129" i="20"/>
  <c r="BH1129" i="20"/>
  <c r="BI1129" i="20"/>
  <c r="B1130" i="20"/>
  <c r="C1130" i="20"/>
  <c r="D1130" i="20"/>
  <c r="E1130" i="20"/>
  <c r="H1130" i="20"/>
  <c r="I1130" i="20"/>
  <c r="O1130" i="20"/>
  <c r="P1130" i="20"/>
  <c r="Q1130" i="20"/>
  <c r="R1130" i="20"/>
  <c r="S1130" i="20"/>
  <c r="T1130" i="20"/>
  <c r="U1130" i="20"/>
  <c r="V1130" i="20"/>
  <c r="W1130" i="20"/>
  <c r="X1130" i="20"/>
  <c r="Y1130" i="20"/>
  <c r="Z1130" i="20"/>
  <c r="AA1130" i="20"/>
  <c r="AB1130" i="20"/>
  <c r="AC1130" i="20"/>
  <c r="AD1130" i="20"/>
  <c r="AE1130" i="20"/>
  <c r="AF1130" i="20"/>
  <c r="AG1130" i="20"/>
  <c r="AH1130" i="20"/>
  <c r="AI1130" i="20"/>
  <c r="AJ1130" i="20"/>
  <c r="AK1130" i="20"/>
  <c r="AL1130" i="20"/>
  <c r="AM1130" i="20"/>
  <c r="AN1130" i="20"/>
  <c r="AO1130" i="20"/>
  <c r="AP1130" i="20"/>
  <c r="AQ1130" i="20"/>
  <c r="AR1130" i="20"/>
  <c r="AS1130" i="20"/>
  <c r="AT1130" i="20"/>
  <c r="AU1130" i="20"/>
  <c r="AV1130" i="20"/>
  <c r="AW1130" i="20"/>
  <c r="AX1130" i="20"/>
  <c r="AY1130" i="20"/>
  <c r="BC1130" i="20"/>
  <c r="BD1130" i="20"/>
  <c r="BE1130" i="20"/>
  <c r="BF1130" i="20"/>
  <c r="BG1130" i="20"/>
  <c r="BH1130" i="20"/>
  <c r="BI1130" i="20"/>
  <c r="B1131" i="20"/>
  <c r="C1131" i="20"/>
  <c r="D1131" i="20"/>
  <c r="E1131" i="20"/>
  <c r="H1131" i="20"/>
  <c r="I1131" i="20"/>
  <c r="N1131" i="20"/>
  <c r="O1131" i="20"/>
  <c r="P1131" i="20"/>
  <c r="Q1131" i="20"/>
  <c r="R1131" i="20"/>
  <c r="S1131" i="20"/>
  <c r="T1131" i="20"/>
  <c r="U1131" i="20"/>
  <c r="V1131" i="20"/>
  <c r="W1131" i="20"/>
  <c r="X1131" i="20"/>
  <c r="Y1131" i="20"/>
  <c r="Z1131" i="20"/>
  <c r="AA1131" i="20"/>
  <c r="AB1131" i="20"/>
  <c r="AC1131" i="20"/>
  <c r="AD1131" i="20"/>
  <c r="AE1131" i="20"/>
  <c r="AF1131" i="20"/>
  <c r="AG1131" i="20"/>
  <c r="AH1131" i="20"/>
  <c r="AI1131" i="20"/>
  <c r="AJ1131" i="20"/>
  <c r="AK1131" i="20"/>
  <c r="AL1131" i="20"/>
  <c r="AM1131" i="20"/>
  <c r="AN1131" i="20"/>
  <c r="AO1131" i="20"/>
  <c r="AP1131" i="20"/>
  <c r="AQ1131" i="20"/>
  <c r="AR1131" i="20"/>
  <c r="AS1131" i="20"/>
  <c r="AT1131" i="20"/>
  <c r="AU1131" i="20"/>
  <c r="AV1131" i="20"/>
  <c r="AW1131" i="20"/>
  <c r="AX1131" i="20"/>
  <c r="AY1131" i="20"/>
  <c r="BC1131" i="20"/>
  <c r="BD1131" i="20"/>
  <c r="BE1131" i="20"/>
  <c r="BF1131" i="20"/>
  <c r="BG1131" i="20"/>
  <c r="BH1131" i="20"/>
  <c r="BI1131" i="20"/>
  <c r="B1132" i="20"/>
  <c r="C1132" i="20"/>
  <c r="D1132" i="20"/>
  <c r="E1132" i="20"/>
  <c r="F1132" i="20"/>
  <c r="G1132" i="20"/>
  <c r="H1132" i="20"/>
  <c r="I1132" i="20"/>
  <c r="O1132" i="20"/>
  <c r="P1132" i="20"/>
  <c r="Q1132" i="20"/>
  <c r="R1132" i="20"/>
  <c r="S1132" i="20"/>
  <c r="T1132" i="20"/>
  <c r="U1132" i="20"/>
  <c r="V1132" i="20"/>
  <c r="W1132" i="20"/>
  <c r="X1132" i="20"/>
  <c r="Y1132" i="20"/>
  <c r="Z1132" i="20"/>
  <c r="AA1132" i="20"/>
  <c r="AB1132" i="20"/>
  <c r="AC1132" i="20"/>
  <c r="AD1132" i="20"/>
  <c r="AE1132" i="20"/>
  <c r="AF1132" i="20"/>
  <c r="AG1132" i="20"/>
  <c r="AH1132" i="20"/>
  <c r="AI1132" i="20"/>
  <c r="AJ1132" i="20"/>
  <c r="AK1132" i="20"/>
  <c r="AL1132" i="20"/>
  <c r="AM1132" i="20"/>
  <c r="AN1132" i="20"/>
  <c r="AO1132" i="20"/>
  <c r="AP1132" i="20"/>
  <c r="AQ1132" i="20"/>
  <c r="AR1132" i="20"/>
  <c r="AS1132" i="20"/>
  <c r="AT1132" i="20"/>
  <c r="AU1132" i="20"/>
  <c r="AV1132" i="20"/>
  <c r="AW1132" i="20"/>
  <c r="AX1132" i="20"/>
  <c r="AY1132" i="20"/>
  <c r="AZ1132" i="20"/>
  <c r="BA1132" i="20"/>
  <c r="BB1132" i="20"/>
  <c r="BC1132" i="20"/>
  <c r="BD1132" i="20"/>
  <c r="BE1132" i="20"/>
  <c r="BF1132" i="20"/>
  <c r="BG1132" i="20"/>
  <c r="BH1132" i="20"/>
  <c r="BI1132" i="20"/>
  <c r="B1133" i="20"/>
  <c r="C1133" i="20"/>
  <c r="D1133" i="20"/>
  <c r="E1133" i="20"/>
  <c r="H1133" i="20"/>
  <c r="I1133" i="20"/>
  <c r="O1133" i="20"/>
  <c r="P1133" i="20"/>
  <c r="Q1133" i="20"/>
  <c r="R1133" i="20"/>
  <c r="S1133" i="20"/>
  <c r="T1133" i="20"/>
  <c r="U1133" i="20"/>
  <c r="V1133" i="20"/>
  <c r="W1133" i="20"/>
  <c r="X1133" i="20"/>
  <c r="Y1133" i="20"/>
  <c r="Z1133" i="20"/>
  <c r="AA1133" i="20"/>
  <c r="AB1133" i="20"/>
  <c r="AC1133" i="20"/>
  <c r="AD1133" i="20"/>
  <c r="AE1133" i="20"/>
  <c r="AF1133" i="20"/>
  <c r="AG1133" i="20"/>
  <c r="AH1133" i="20"/>
  <c r="AI1133" i="20"/>
  <c r="AJ1133" i="20"/>
  <c r="AK1133" i="20"/>
  <c r="AL1133" i="20"/>
  <c r="AM1133" i="20"/>
  <c r="AN1133" i="20"/>
  <c r="AO1133" i="20"/>
  <c r="AP1133" i="20"/>
  <c r="AQ1133" i="20"/>
  <c r="AR1133" i="20"/>
  <c r="AS1133" i="20"/>
  <c r="AT1133" i="20"/>
  <c r="AU1133" i="20"/>
  <c r="AV1133" i="20"/>
  <c r="AW1133" i="20"/>
  <c r="AX1133" i="20"/>
  <c r="AY1133" i="20"/>
  <c r="BC1133" i="20"/>
  <c r="BD1133" i="20"/>
  <c r="BE1133" i="20"/>
  <c r="BF1133" i="20"/>
  <c r="BG1133" i="20"/>
  <c r="BH1133" i="20"/>
  <c r="BI1133" i="20"/>
  <c r="B1134" i="20"/>
  <c r="C1134" i="20"/>
  <c r="D1134" i="20"/>
  <c r="E1134" i="20"/>
  <c r="H1134" i="20"/>
  <c r="I1134" i="20"/>
  <c r="O1134" i="20"/>
  <c r="P1134" i="20"/>
  <c r="Q1134" i="20"/>
  <c r="R1134" i="20"/>
  <c r="S1134" i="20"/>
  <c r="T1134" i="20"/>
  <c r="U1134" i="20"/>
  <c r="V1134" i="20"/>
  <c r="W1134" i="20"/>
  <c r="X1134" i="20"/>
  <c r="Y1134" i="20"/>
  <c r="Z1134" i="20"/>
  <c r="AA1134" i="20"/>
  <c r="AB1134" i="20"/>
  <c r="AC1134" i="20"/>
  <c r="AD1134" i="20"/>
  <c r="AE1134" i="20"/>
  <c r="AF1134" i="20"/>
  <c r="AG1134" i="20"/>
  <c r="AH1134" i="20"/>
  <c r="AI1134" i="20"/>
  <c r="AJ1134" i="20"/>
  <c r="AK1134" i="20"/>
  <c r="AL1134" i="20"/>
  <c r="AM1134" i="20"/>
  <c r="AN1134" i="20"/>
  <c r="AO1134" i="20"/>
  <c r="AP1134" i="20"/>
  <c r="AQ1134" i="20"/>
  <c r="AR1134" i="20"/>
  <c r="AS1134" i="20"/>
  <c r="AT1134" i="20"/>
  <c r="AU1134" i="20"/>
  <c r="AV1134" i="20"/>
  <c r="AW1134" i="20"/>
  <c r="AX1134" i="20"/>
  <c r="AY1134" i="20"/>
  <c r="BC1134" i="20"/>
  <c r="BD1134" i="20"/>
  <c r="BE1134" i="20"/>
  <c r="BF1134" i="20"/>
  <c r="BG1134" i="20"/>
  <c r="BH1134" i="20"/>
  <c r="BI1134" i="20"/>
  <c r="A1102" i="20"/>
  <c r="A1103" i="20"/>
  <c r="A1104" i="20"/>
  <c r="A1105" i="20"/>
  <c r="A1106" i="20"/>
  <c r="A1107" i="20"/>
  <c r="A1108" i="20"/>
  <c r="A1109" i="20"/>
  <c r="A1110" i="20"/>
  <c r="A1111" i="20"/>
  <c r="A1112" i="20"/>
  <c r="A1113" i="20"/>
  <c r="A1114" i="20"/>
  <c r="A1115" i="20"/>
  <c r="A1116" i="20"/>
  <c r="A1117" i="20"/>
  <c r="A1118" i="20"/>
  <c r="A1119" i="20"/>
  <c r="A1120" i="20"/>
  <c r="A1121" i="20"/>
  <c r="A1122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01" i="20"/>
  <c r="A1100" i="20"/>
  <c r="B1001" i="20"/>
  <c r="C1001" i="20"/>
  <c r="E1001" i="20"/>
  <c r="F1001" i="20"/>
  <c r="G1001" i="20"/>
  <c r="H1001" i="20"/>
  <c r="I1001" i="20"/>
  <c r="J1001" i="20"/>
  <c r="K1001" i="20"/>
  <c r="L1001" i="20"/>
  <c r="M1001" i="20"/>
  <c r="N1001" i="20"/>
  <c r="O1001" i="20"/>
  <c r="BJ1001" i="20" s="1"/>
  <c r="P1001" i="20"/>
  <c r="Q1001" i="20"/>
  <c r="R1001" i="20"/>
  <c r="S1001" i="20"/>
  <c r="T1001" i="20"/>
  <c r="U1001" i="20"/>
  <c r="V1001" i="20"/>
  <c r="W1001" i="20"/>
  <c r="X1001" i="20"/>
  <c r="Y1001" i="20"/>
  <c r="Z1001" i="20"/>
  <c r="AA1001" i="20"/>
  <c r="AB1001" i="20"/>
  <c r="AC1001" i="20"/>
  <c r="AD1001" i="20"/>
  <c r="AE1001" i="20"/>
  <c r="AF1001" i="20"/>
  <c r="AG1001" i="20"/>
  <c r="AH1001" i="20"/>
  <c r="AI1001" i="20"/>
  <c r="AJ1001" i="20"/>
  <c r="AK1001" i="20"/>
  <c r="AL1001" i="20"/>
  <c r="AM1001" i="20"/>
  <c r="AN1001" i="20"/>
  <c r="AO1001" i="20"/>
  <c r="AP1001" i="20"/>
  <c r="AQ1001" i="20"/>
  <c r="AR1001" i="20"/>
  <c r="AS1001" i="20"/>
  <c r="AT1001" i="20"/>
  <c r="AU1001" i="20"/>
  <c r="AV1001" i="20"/>
  <c r="AW1001" i="20"/>
  <c r="AX1001" i="20"/>
  <c r="AY1001" i="20"/>
  <c r="AZ1001" i="20"/>
  <c r="BA1001" i="20"/>
  <c r="BC1001" i="20"/>
  <c r="BD1001" i="20"/>
  <c r="BE1001" i="20"/>
  <c r="BF1001" i="20"/>
  <c r="BG1001" i="20"/>
  <c r="BH1001" i="20"/>
  <c r="B1002" i="20"/>
  <c r="C1002" i="20"/>
  <c r="E1002" i="20"/>
  <c r="H1002" i="20"/>
  <c r="I1002" i="20"/>
  <c r="O1002" i="20"/>
  <c r="BJ1002" i="20" s="1"/>
  <c r="P1002" i="20"/>
  <c r="Q1002" i="20"/>
  <c r="R1002" i="20"/>
  <c r="S1002" i="20"/>
  <c r="T1002" i="20"/>
  <c r="U1002" i="20"/>
  <c r="V1002" i="20"/>
  <c r="W1002" i="20"/>
  <c r="X1002" i="20"/>
  <c r="Y1002" i="20"/>
  <c r="Z1002" i="20"/>
  <c r="AA1002" i="20"/>
  <c r="AB1002" i="20"/>
  <c r="AC1002" i="20"/>
  <c r="AD1002" i="20"/>
  <c r="AE1002" i="20"/>
  <c r="AF1002" i="20"/>
  <c r="AT1002" i="20"/>
  <c r="AU1002" i="20"/>
  <c r="AV1002" i="20"/>
  <c r="AW1002" i="20"/>
  <c r="BC1002" i="20"/>
  <c r="BD1002" i="20"/>
  <c r="BE1002" i="20"/>
  <c r="BF1002" i="20"/>
  <c r="BG1002" i="20"/>
  <c r="BH1002" i="20"/>
  <c r="B1003" i="20"/>
  <c r="C1003" i="20"/>
  <c r="E1003" i="20"/>
  <c r="H1003" i="20"/>
  <c r="I1003" i="20"/>
  <c r="O1003" i="20"/>
  <c r="BJ1003" i="20" s="1"/>
  <c r="P1003" i="20"/>
  <c r="Q1003" i="20"/>
  <c r="R1003" i="20"/>
  <c r="S1003" i="20"/>
  <c r="T1003" i="20"/>
  <c r="U1003" i="20"/>
  <c r="V1003" i="20"/>
  <c r="W1003" i="20"/>
  <c r="X1003" i="20"/>
  <c r="Y1003" i="20"/>
  <c r="Z1003" i="20"/>
  <c r="AA1003" i="20"/>
  <c r="AB1003" i="20"/>
  <c r="AC1003" i="20"/>
  <c r="AD1003" i="20"/>
  <c r="AE1003" i="20"/>
  <c r="AF1003" i="20"/>
  <c r="BC1003" i="20"/>
  <c r="BD1003" i="20"/>
  <c r="BE1003" i="20"/>
  <c r="BF1003" i="20"/>
  <c r="BG1003" i="20"/>
  <c r="BH1003" i="20"/>
  <c r="B1004" i="20"/>
  <c r="C1004" i="20"/>
  <c r="E1004" i="20"/>
  <c r="H1004" i="20"/>
  <c r="I1004" i="20"/>
  <c r="O1004" i="20"/>
  <c r="BJ1004" i="20" s="1"/>
  <c r="P1004" i="20"/>
  <c r="Q1004" i="20"/>
  <c r="R1004" i="20"/>
  <c r="S1004" i="20"/>
  <c r="T1004" i="20"/>
  <c r="U1004" i="20"/>
  <c r="V1004" i="20"/>
  <c r="W1004" i="20"/>
  <c r="X1004" i="20"/>
  <c r="Y1004" i="20"/>
  <c r="Z1004" i="20"/>
  <c r="AA1004" i="20"/>
  <c r="AB1004" i="20"/>
  <c r="AC1004" i="20"/>
  <c r="AD1004" i="20"/>
  <c r="AE1004" i="20"/>
  <c r="AF1004" i="20"/>
  <c r="AT1004" i="20"/>
  <c r="AU1004" i="20"/>
  <c r="AV1004" i="20"/>
  <c r="AW1004" i="20"/>
  <c r="BC1004" i="20"/>
  <c r="BD1004" i="20"/>
  <c r="BE1004" i="20"/>
  <c r="BF1004" i="20"/>
  <c r="BG1004" i="20"/>
  <c r="BH1004" i="20"/>
  <c r="B1005" i="20"/>
  <c r="C1005" i="20"/>
  <c r="E1005" i="20"/>
  <c r="H1005" i="20"/>
  <c r="I1005" i="20"/>
  <c r="O1005" i="20"/>
  <c r="BJ1005" i="20" s="1"/>
  <c r="P1005" i="20"/>
  <c r="Q1005" i="20"/>
  <c r="R1005" i="20"/>
  <c r="S1005" i="20"/>
  <c r="T1005" i="20"/>
  <c r="U1005" i="20"/>
  <c r="V1005" i="20"/>
  <c r="W1005" i="20"/>
  <c r="X1005" i="20"/>
  <c r="Y1005" i="20"/>
  <c r="Z1005" i="20"/>
  <c r="AA1005" i="20"/>
  <c r="AB1005" i="20"/>
  <c r="AC1005" i="20"/>
  <c r="AD1005" i="20"/>
  <c r="AE1005" i="20"/>
  <c r="AF1005" i="20"/>
  <c r="BC1005" i="20"/>
  <c r="BD1005" i="20"/>
  <c r="BE1005" i="20"/>
  <c r="BF1005" i="20"/>
  <c r="BG1005" i="20"/>
  <c r="BH1005" i="20"/>
  <c r="B1006" i="20"/>
  <c r="C1006" i="20"/>
  <c r="E1006" i="20"/>
  <c r="H1006" i="20"/>
  <c r="I1006" i="20"/>
  <c r="O1006" i="20"/>
  <c r="BJ1006" i="20" s="1"/>
  <c r="P1006" i="20"/>
  <c r="Q1006" i="20"/>
  <c r="R1006" i="20"/>
  <c r="S1006" i="20"/>
  <c r="T1006" i="20"/>
  <c r="U1006" i="20"/>
  <c r="V1006" i="20"/>
  <c r="W1006" i="20"/>
  <c r="X1006" i="20"/>
  <c r="Y1006" i="20"/>
  <c r="Z1006" i="20"/>
  <c r="AA1006" i="20"/>
  <c r="AB1006" i="20"/>
  <c r="AC1006" i="20"/>
  <c r="AD1006" i="20"/>
  <c r="AE1006" i="20"/>
  <c r="AF1006" i="20"/>
  <c r="AT1006" i="20"/>
  <c r="AU1006" i="20"/>
  <c r="AV1006" i="20"/>
  <c r="AW1006" i="20"/>
  <c r="AX1006" i="20"/>
  <c r="AY1006" i="20"/>
  <c r="AZ1006" i="20"/>
  <c r="BA1006" i="20"/>
  <c r="BB1006" i="20"/>
  <c r="BC1006" i="20"/>
  <c r="BD1006" i="20"/>
  <c r="BE1006" i="20"/>
  <c r="BF1006" i="20"/>
  <c r="BG1006" i="20"/>
  <c r="BH1006" i="20"/>
  <c r="B1007" i="20"/>
  <c r="C1007" i="20"/>
  <c r="E1007" i="20"/>
  <c r="F1007" i="20"/>
  <c r="G1007" i="20"/>
  <c r="H1007" i="20"/>
  <c r="I1007" i="20"/>
  <c r="O1007" i="20"/>
  <c r="BJ1007" i="20" s="1"/>
  <c r="P1007" i="20"/>
  <c r="Q1007" i="20"/>
  <c r="R1007" i="20"/>
  <c r="S1007" i="20"/>
  <c r="T1007" i="20"/>
  <c r="U1007" i="20"/>
  <c r="V1007" i="20"/>
  <c r="W1007" i="20"/>
  <c r="X1007" i="20"/>
  <c r="Y1007" i="20"/>
  <c r="Z1007" i="20"/>
  <c r="AA1007" i="20"/>
  <c r="AB1007" i="20"/>
  <c r="AC1007" i="20"/>
  <c r="AD1007" i="20"/>
  <c r="AE1007" i="20"/>
  <c r="AF1007" i="20"/>
  <c r="AG1007" i="20"/>
  <c r="AH1007" i="20"/>
  <c r="AI1007" i="20"/>
  <c r="AJ1007" i="20"/>
  <c r="AK1007" i="20"/>
  <c r="AL1007" i="20"/>
  <c r="AM1007" i="20"/>
  <c r="AN1007" i="20"/>
  <c r="AO1007" i="20"/>
  <c r="AP1007" i="20"/>
  <c r="AQ1007" i="20"/>
  <c r="AR1007" i="20"/>
  <c r="AS1007" i="20"/>
  <c r="AT1007" i="20"/>
  <c r="AU1007" i="20"/>
  <c r="AV1007" i="20"/>
  <c r="AW1007" i="20"/>
  <c r="AX1007" i="20"/>
  <c r="AY1007" i="20"/>
  <c r="AZ1007" i="20"/>
  <c r="BA1007" i="20"/>
  <c r="BB1007" i="20"/>
  <c r="BC1007" i="20"/>
  <c r="BD1007" i="20"/>
  <c r="BE1007" i="20"/>
  <c r="BF1007" i="20"/>
  <c r="BG1007" i="20"/>
  <c r="BH1007" i="20"/>
  <c r="BI1007" i="20"/>
  <c r="B1008" i="20"/>
  <c r="C1008" i="20"/>
  <c r="E1008" i="20"/>
  <c r="H1008" i="20"/>
  <c r="I1008" i="20"/>
  <c r="O1008" i="20"/>
  <c r="BJ1008" i="20" s="1"/>
  <c r="P1008" i="20"/>
  <c r="Q1008" i="20"/>
  <c r="R1008" i="20"/>
  <c r="S1008" i="20"/>
  <c r="T1008" i="20"/>
  <c r="U1008" i="20"/>
  <c r="V1008" i="20"/>
  <c r="W1008" i="20"/>
  <c r="X1008" i="20"/>
  <c r="Y1008" i="20"/>
  <c r="Z1008" i="20"/>
  <c r="AA1008" i="20"/>
  <c r="AB1008" i="20"/>
  <c r="AC1008" i="20"/>
  <c r="AD1008" i="20"/>
  <c r="AE1008" i="20"/>
  <c r="AF1008" i="20"/>
  <c r="AT1008" i="20"/>
  <c r="AU1008" i="20"/>
  <c r="AV1008" i="20"/>
  <c r="AW1008" i="20"/>
  <c r="BC1008" i="20"/>
  <c r="BD1008" i="20"/>
  <c r="BE1008" i="20"/>
  <c r="BF1008" i="20"/>
  <c r="BG1008" i="20"/>
  <c r="BH1008" i="20"/>
  <c r="B1009" i="20"/>
  <c r="C1009" i="20"/>
  <c r="E1009" i="20"/>
  <c r="H1009" i="20"/>
  <c r="I1009" i="20"/>
  <c r="O1009" i="20"/>
  <c r="BJ1009" i="20" s="1"/>
  <c r="P1009" i="20"/>
  <c r="Q1009" i="20"/>
  <c r="R1009" i="20"/>
  <c r="S1009" i="20"/>
  <c r="T1009" i="20"/>
  <c r="U1009" i="20"/>
  <c r="V1009" i="20"/>
  <c r="W1009" i="20"/>
  <c r="X1009" i="20"/>
  <c r="Y1009" i="20"/>
  <c r="Z1009" i="20"/>
  <c r="AA1009" i="20"/>
  <c r="AB1009" i="20"/>
  <c r="AC1009" i="20"/>
  <c r="AD1009" i="20"/>
  <c r="AE1009" i="20"/>
  <c r="AF1009" i="20"/>
  <c r="BC1009" i="20"/>
  <c r="BD1009" i="20"/>
  <c r="BE1009" i="20"/>
  <c r="BF1009" i="20"/>
  <c r="BG1009" i="20"/>
  <c r="BH1009" i="20"/>
  <c r="B1010" i="20"/>
  <c r="C1010" i="20"/>
  <c r="E1010" i="20"/>
  <c r="H1010" i="20"/>
  <c r="I1010" i="20"/>
  <c r="O1010" i="20"/>
  <c r="BJ1010" i="20" s="1"/>
  <c r="P1010" i="20"/>
  <c r="Q1010" i="20"/>
  <c r="R1010" i="20"/>
  <c r="S1010" i="20"/>
  <c r="T1010" i="20"/>
  <c r="U1010" i="20"/>
  <c r="V1010" i="20"/>
  <c r="W1010" i="20"/>
  <c r="X1010" i="20"/>
  <c r="Y1010" i="20"/>
  <c r="Z1010" i="20"/>
  <c r="AA1010" i="20"/>
  <c r="AB1010" i="20"/>
  <c r="AC1010" i="20"/>
  <c r="AD1010" i="20"/>
  <c r="AE1010" i="20"/>
  <c r="AF1010" i="20"/>
  <c r="AT1010" i="20"/>
  <c r="AU1010" i="20"/>
  <c r="AV1010" i="20"/>
  <c r="AW1010" i="20"/>
  <c r="BC1010" i="20"/>
  <c r="BD1010" i="20"/>
  <c r="BE1010" i="20"/>
  <c r="BF1010" i="20"/>
  <c r="BG1010" i="20"/>
  <c r="BH1010" i="20"/>
  <c r="B1011" i="20"/>
  <c r="C1011" i="20"/>
  <c r="E1011" i="20"/>
  <c r="H1011" i="20"/>
  <c r="I1011" i="20"/>
  <c r="O1011" i="20"/>
  <c r="BJ1011" i="20" s="1"/>
  <c r="P1011" i="20"/>
  <c r="Q1011" i="20"/>
  <c r="R1011" i="20"/>
  <c r="S1011" i="20"/>
  <c r="T1011" i="20"/>
  <c r="U1011" i="20"/>
  <c r="V1011" i="20"/>
  <c r="W1011" i="20"/>
  <c r="X1011" i="20"/>
  <c r="Y1011" i="20"/>
  <c r="Z1011" i="20"/>
  <c r="AA1011" i="20"/>
  <c r="AB1011" i="20"/>
  <c r="AC1011" i="20"/>
  <c r="AD1011" i="20"/>
  <c r="AE1011" i="20"/>
  <c r="AF1011" i="20"/>
  <c r="BC1011" i="20"/>
  <c r="BD1011" i="20"/>
  <c r="BE1011" i="20"/>
  <c r="BF1011" i="20"/>
  <c r="BG1011" i="20"/>
  <c r="BH1011" i="20"/>
  <c r="B1012" i="20"/>
  <c r="C1012" i="20"/>
  <c r="E1012" i="20"/>
  <c r="H1012" i="20"/>
  <c r="I1012" i="20"/>
  <c r="O1012" i="20"/>
  <c r="BJ1012" i="20" s="1"/>
  <c r="P1012" i="20"/>
  <c r="Q1012" i="20"/>
  <c r="R1012" i="20"/>
  <c r="S1012" i="20"/>
  <c r="T1012" i="20"/>
  <c r="U1012" i="20"/>
  <c r="V1012" i="20"/>
  <c r="W1012" i="20"/>
  <c r="X1012" i="20"/>
  <c r="Y1012" i="20"/>
  <c r="Z1012" i="20"/>
  <c r="AA1012" i="20"/>
  <c r="AB1012" i="20"/>
  <c r="AC1012" i="20"/>
  <c r="AD1012" i="20"/>
  <c r="AE1012" i="20"/>
  <c r="AF1012" i="20"/>
  <c r="AT1012" i="20"/>
  <c r="AU1012" i="20"/>
  <c r="AV1012" i="20"/>
  <c r="AW1012" i="20"/>
  <c r="BC1012" i="20"/>
  <c r="BD1012" i="20"/>
  <c r="BE1012" i="20"/>
  <c r="BF1012" i="20"/>
  <c r="BG1012" i="20"/>
  <c r="BH1012" i="20"/>
  <c r="B1013" i="20"/>
  <c r="C1013" i="20"/>
  <c r="E1013" i="20"/>
  <c r="H1013" i="20"/>
  <c r="I1013" i="20"/>
  <c r="O1013" i="20"/>
  <c r="BJ1013" i="20" s="1"/>
  <c r="P1013" i="20"/>
  <c r="Q1013" i="20"/>
  <c r="R1013" i="20"/>
  <c r="S1013" i="20"/>
  <c r="T1013" i="20"/>
  <c r="U1013" i="20"/>
  <c r="V1013" i="20"/>
  <c r="W1013" i="20"/>
  <c r="X1013" i="20"/>
  <c r="Y1013" i="20"/>
  <c r="Z1013" i="20"/>
  <c r="AA1013" i="20"/>
  <c r="AB1013" i="20"/>
  <c r="AC1013" i="20"/>
  <c r="AD1013" i="20"/>
  <c r="AE1013" i="20"/>
  <c r="AF1013" i="20"/>
  <c r="BC1013" i="20"/>
  <c r="BD1013" i="20"/>
  <c r="BE1013" i="20"/>
  <c r="BF1013" i="20"/>
  <c r="BG1013" i="20"/>
  <c r="BH1013" i="20"/>
  <c r="B1014" i="20"/>
  <c r="C1014" i="20"/>
  <c r="E1014" i="20"/>
  <c r="H1014" i="20"/>
  <c r="I1014" i="20"/>
  <c r="O1014" i="20"/>
  <c r="BJ1014" i="20" s="1"/>
  <c r="P1014" i="20"/>
  <c r="Q1014" i="20"/>
  <c r="R1014" i="20"/>
  <c r="S1014" i="20"/>
  <c r="T1014" i="20"/>
  <c r="U1014" i="20"/>
  <c r="V1014" i="20"/>
  <c r="W1014" i="20"/>
  <c r="X1014" i="20"/>
  <c r="Y1014" i="20"/>
  <c r="Z1014" i="20"/>
  <c r="AA1014" i="20"/>
  <c r="AB1014" i="20"/>
  <c r="AC1014" i="20"/>
  <c r="AD1014" i="20"/>
  <c r="AE1014" i="20"/>
  <c r="AF1014" i="20"/>
  <c r="AT1014" i="20"/>
  <c r="AU1014" i="20"/>
  <c r="AV1014" i="20"/>
  <c r="AW1014" i="20"/>
  <c r="BC1014" i="20"/>
  <c r="BD1014" i="20"/>
  <c r="BE1014" i="20"/>
  <c r="BF1014" i="20"/>
  <c r="BG1014" i="20"/>
  <c r="BH1014" i="20"/>
  <c r="B1015" i="20"/>
  <c r="C1015" i="20"/>
  <c r="E1015" i="20"/>
  <c r="H1015" i="20"/>
  <c r="I1015" i="20"/>
  <c r="O1015" i="20"/>
  <c r="BJ1015" i="20" s="1"/>
  <c r="P1015" i="20"/>
  <c r="Q1015" i="20"/>
  <c r="R1015" i="20"/>
  <c r="S1015" i="20"/>
  <c r="T1015" i="20"/>
  <c r="U1015" i="20"/>
  <c r="V1015" i="20"/>
  <c r="W1015" i="20"/>
  <c r="X1015" i="20"/>
  <c r="Y1015" i="20"/>
  <c r="Z1015" i="20"/>
  <c r="AA1015" i="20"/>
  <c r="AB1015" i="20"/>
  <c r="AC1015" i="20"/>
  <c r="AD1015" i="20"/>
  <c r="AE1015" i="20"/>
  <c r="AF1015" i="20"/>
  <c r="BC1015" i="20"/>
  <c r="BD1015" i="20"/>
  <c r="BE1015" i="20"/>
  <c r="BF1015" i="20"/>
  <c r="BG1015" i="20"/>
  <c r="BH1015" i="20"/>
  <c r="B1016" i="20"/>
  <c r="C1016" i="20"/>
  <c r="E1016" i="20"/>
  <c r="H1016" i="20"/>
  <c r="I1016" i="20"/>
  <c r="O1016" i="20"/>
  <c r="BJ1016" i="20" s="1"/>
  <c r="P1016" i="20"/>
  <c r="Q1016" i="20"/>
  <c r="R1016" i="20"/>
  <c r="S1016" i="20"/>
  <c r="T1016" i="20"/>
  <c r="U1016" i="20"/>
  <c r="V1016" i="20"/>
  <c r="W1016" i="20"/>
  <c r="X1016" i="20"/>
  <c r="Y1016" i="20"/>
  <c r="Z1016" i="20"/>
  <c r="AA1016" i="20"/>
  <c r="AB1016" i="20"/>
  <c r="AC1016" i="20"/>
  <c r="AD1016" i="20"/>
  <c r="AE1016" i="20"/>
  <c r="AF1016" i="20"/>
  <c r="AT1016" i="20"/>
  <c r="AU1016" i="20"/>
  <c r="AV1016" i="20"/>
  <c r="AW1016" i="20"/>
  <c r="BC1016" i="20"/>
  <c r="BD1016" i="20"/>
  <c r="BE1016" i="20"/>
  <c r="BF1016" i="20"/>
  <c r="BG1016" i="20"/>
  <c r="BH1016" i="20"/>
  <c r="B1017" i="20"/>
  <c r="C1017" i="20"/>
  <c r="E1017" i="20"/>
  <c r="F1017" i="20"/>
  <c r="G1017" i="20"/>
  <c r="H1017" i="20"/>
  <c r="I1017" i="20"/>
  <c r="O1017" i="20"/>
  <c r="BJ1017" i="20" s="1"/>
  <c r="P1017" i="20"/>
  <c r="Q1017" i="20"/>
  <c r="R1017" i="20"/>
  <c r="S1017" i="20"/>
  <c r="T1017" i="20"/>
  <c r="U1017" i="20"/>
  <c r="V1017" i="20"/>
  <c r="W1017" i="20"/>
  <c r="X1017" i="20"/>
  <c r="Y1017" i="20"/>
  <c r="Z1017" i="20"/>
  <c r="AA1017" i="20"/>
  <c r="AB1017" i="20"/>
  <c r="AC1017" i="20"/>
  <c r="AD1017" i="20"/>
  <c r="AE1017" i="20"/>
  <c r="AF1017" i="20"/>
  <c r="AG1017" i="20"/>
  <c r="AH1017" i="20"/>
  <c r="AI1017" i="20"/>
  <c r="AJ1017" i="20"/>
  <c r="AK1017" i="20"/>
  <c r="AL1017" i="20"/>
  <c r="AM1017" i="20"/>
  <c r="AN1017" i="20"/>
  <c r="AO1017" i="20"/>
  <c r="AP1017" i="20"/>
  <c r="AQ1017" i="20"/>
  <c r="AR1017" i="20"/>
  <c r="AS1017" i="20"/>
  <c r="AT1017" i="20"/>
  <c r="AU1017" i="20"/>
  <c r="AV1017" i="20"/>
  <c r="AW1017" i="20"/>
  <c r="AX1017" i="20"/>
  <c r="AY1017" i="20"/>
  <c r="AZ1017" i="20"/>
  <c r="BA1017" i="20"/>
  <c r="BB1017" i="20"/>
  <c r="BC1017" i="20"/>
  <c r="BD1017" i="20"/>
  <c r="BE1017" i="20"/>
  <c r="BF1017" i="20"/>
  <c r="BG1017" i="20"/>
  <c r="BH1017" i="20"/>
  <c r="BI1017" i="20"/>
  <c r="B1018" i="20"/>
  <c r="C1018" i="20"/>
  <c r="E1018" i="20"/>
  <c r="H1018" i="20"/>
  <c r="I1018" i="20"/>
  <c r="O1018" i="20"/>
  <c r="BJ1018" i="20" s="1"/>
  <c r="P1018" i="20"/>
  <c r="Q1018" i="20"/>
  <c r="R1018" i="20"/>
  <c r="S1018" i="20"/>
  <c r="T1018" i="20"/>
  <c r="U1018" i="20"/>
  <c r="V1018" i="20"/>
  <c r="W1018" i="20"/>
  <c r="X1018" i="20"/>
  <c r="Y1018" i="20"/>
  <c r="Z1018" i="20"/>
  <c r="AA1018" i="20"/>
  <c r="AB1018" i="20"/>
  <c r="AC1018" i="20"/>
  <c r="AD1018" i="20"/>
  <c r="AE1018" i="20"/>
  <c r="AF1018" i="20"/>
  <c r="AT1018" i="20"/>
  <c r="AU1018" i="20"/>
  <c r="AV1018" i="20"/>
  <c r="AW1018" i="20"/>
  <c r="BC1018" i="20"/>
  <c r="BD1018" i="20"/>
  <c r="BE1018" i="20"/>
  <c r="BF1018" i="20"/>
  <c r="BG1018" i="20"/>
  <c r="BH1018" i="20"/>
  <c r="B1019" i="20"/>
  <c r="C1019" i="20"/>
  <c r="E1019" i="20"/>
  <c r="H1019" i="20"/>
  <c r="I1019" i="20"/>
  <c r="O1019" i="20"/>
  <c r="BJ1019" i="20" s="1"/>
  <c r="P1019" i="20"/>
  <c r="Q1019" i="20"/>
  <c r="R1019" i="20"/>
  <c r="S1019" i="20"/>
  <c r="T1019" i="20"/>
  <c r="U1019" i="20"/>
  <c r="V1019" i="20"/>
  <c r="W1019" i="20"/>
  <c r="X1019" i="20"/>
  <c r="Y1019" i="20"/>
  <c r="Z1019" i="20"/>
  <c r="AA1019" i="20"/>
  <c r="AB1019" i="20"/>
  <c r="AC1019" i="20"/>
  <c r="AD1019" i="20"/>
  <c r="AE1019" i="20"/>
  <c r="AF1019" i="20"/>
  <c r="BC1019" i="20"/>
  <c r="BD1019" i="20"/>
  <c r="BE1019" i="20"/>
  <c r="BF1019" i="20"/>
  <c r="BG1019" i="20"/>
  <c r="BH1019" i="20"/>
  <c r="B1020" i="20"/>
  <c r="C1020" i="20"/>
  <c r="E1020" i="20"/>
  <c r="H1020" i="20"/>
  <c r="I1020" i="20"/>
  <c r="O1020" i="20"/>
  <c r="BJ1020" i="20" s="1"/>
  <c r="P1020" i="20"/>
  <c r="Q1020" i="20"/>
  <c r="R1020" i="20"/>
  <c r="S1020" i="20"/>
  <c r="T1020" i="20"/>
  <c r="U1020" i="20"/>
  <c r="V1020" i="20"/>
  <c r="W1020" i="20"/>
  <c r="X1020" i="20"/>
  <c r="Y1020" i="20"/>
  <c r="Z1020" i="20"/>
  <c r="AA1020" i="20"/>
  <c r="AB1020" i="20"/>
  <c r="AC1020" i="20"/>
  <c r="AD1020" i="20"/>
  <c r="AE1020" i="20"/>
  <c r="AF1020" i="20"/>
  <c r="AT1020" i="20"/>
  <c r="AU1020" i="20"/>
  <c r="AV1020" i="20"/>
  <c r="AW1020" i="20"/>
  <c r="BC1020" i="20"/>
  <c r="BD1020" i="20"/>
  <c r="BE1020" i="20"/>
  <c r="BF1020" i="20"/>
  <c r="BG1020" i="20"/>
  <c r="BH1020" i="20"/>
  <c r="B1021" i="20"/>
  <c r="C1021" i="20"/>
  <c r="E1021" i="20"/>
  <c r="H1021" i="20"/>
  <c r="I1021" i="20"/>
  <c r="O1021" i="20"/>
  <c r="BJ1021" i="20" s="1"/>
  <c r="P1021" i="20"/>
  <c r="Q1021" i="20"/>
  <c r="R1021" i="20"/>
  <c r="S1021" i="20"/>
  <c r="T1021" i="20"/>
  <c r="U1021" i="20"/>
  <c r="V1021" i="20"/>
  <c r="W1021" i="20"/>
  <c r="X1021" i="20"/>
  <c r="Y1021" i="20"/>
  <c r="Z1021" i="20"/>
  <c r="AA1021" i="20"/>
  <c r="AB1021" i="20"/>
  <c r="AC1021" i="20"/>
  <c r="AD1021" i="20"/>
  <c r="AE1021" i="20"/>
  <c r="AF1021" i="20"/>
  <c r="BC1021" i="20"/>
  <c r="BD1021" i="20"/>
  <c r="BE1021" i="20"/>
  <c r="BF1021" i="20"/>
  <c r="BG1021" i="20"/>
  <c r="BH1021" i="20"/>
  <c r="B1022" i="20"/>
  <c r="C1022" i="20"/>
  <c r="E1022" i="20"/>
  <c r="H1022" i="20"/>
  <c r="I1022" i="20"/>
  <c r="O1022" i="20"/>
  <c r="BJ1022" i="20" s="1"/>
  <c r="P1022" i="20"/>
  <c r="Q1022" i="20"/>
  <c r="R1022" i="20"/>
  <c r="S1022" i="20"/>
  <c r="T1022" i="20"/>
  <c r="U1022" i="20"/>
  <c r="V1022" i="20"/>
  <c r="W1022" i="20"/>
  <c r="X1022" i="20"/>
  <c r="Y1022" i="20"/>
  <c r="Z1022" i="20"/>
  <c r="AA1022" i="20"/>
  <c r="AB1022" i="20"/>
  <c r="AC1022" i="20"/>
  <c r="AD1022" i="20"/>
  <c r="AE1022" i="20"/>
  <c r="AF1022" i="20"/>
  <c r="AT1022" i="20"/>
  <c r="AU1022" i="20"/>
  <c r="AV1022" i="20"/>
  <c r="AW1022" i="20"/>
  <c r="BC1022" i="20"/>
  <c r="BD1022" i="20"/>
  <c r="BE1022" i="20"/>
  <c r="BF1022" i="20"/>
  <c r="BG1022" i="20"/>
  <c r="BH1022" i="20"/>
  <c r="B1023" i="20"/>
  <c r="C1023" i="20"/>
  <c r="E1023" i="20"/>
  <c r="F1023" i="20"/>
  <c r="G1023" i="20"/>
  <c r="H1023" i="20"/>
  <c r="I1023" i="20"/>
  <c r="O1023" i="20"/>
  <c r="BJ1023" i="20" s="1"/>
  <c r="P1023" i="20"/>
  <c r="Q1023" i="20"/>
  <c r="R1023" i="20"/>
  <c r="S1023" i="20"/>
  <c r="T1023" i="20"/>
  <c r="U1023" i="20"/>
  <c r="V1023" i="20"/>
  <c r="W1023" i="20"/>
  <c r="X1023" i="20"/>
  <c r="Y1023" i="20"/>
  <c r="Z1023" i="20"/>
  <c r="AA1023" i="20"/>
  <c r="AB1023" i="20"/>
  <c r="AC1023" i="20"/>
  <c r="AD1023" i="20"/>
  <c r="AE1023" i="20"/>
  <c r="AF1023" i="20"/>
  <c r="AG1023" i="20"/>
  <c r="AH1023" i="20"/>
  <c r="AI1023" i="20"/>
  <c r="AJ1023" i="20"/>
  <c r="AK1023" i="20"/>
  <c r="AL1023" i="20"/>
  <c r="AM1023" i="20"/>
  <c r="AN1023" i="20"/>
  <c r="AO1023" i="20"/>
  <c r="AP1023" i="20"/>
  <c r="AQ1023" i="20"/>
  <c r="AR1023" i="20"/>
  <c r="AS1023" i="20"/>
  <c r="AT1023" i="20"/>
  <c r="AU1023" i="20"/>
  <c r="AV1023" i="20"/>
  <c r="AW1023" i="20"/>
  <c r="AX1023" i="20"/>
  <c r="AY1023" i="20"/>
  <c r="AZ1023" i="20"/>
  <c r="BA1023" i="20"/>
  <c r="BB1023" i="20"/>
  <c r="BC1023" i="20"/>
  <c r="BD1023" i="20"/>
  <c r="BE1023" i="20"/>
  <c r="BF1023" i="20"/>
  <c r="BG1023" i="20"/>
  <c r="BH1023" i="20"/>
  <c r="BI1023" i="20"/>
  <c r="B1024" i="20"/>
  <c r="C1024" i="20"/>
  <c r="E1024" i="20"/>
  <c r="H1024" i="20"/>
  <c r="I1024" i="20"/>
  <c r="O1024" i="20"/>
  <c r="BJ1024" i="20" s="1"/>
  <c r="P1024" i="20"/>
  <c r="Q1024" i="20"/>
  <c r="R1024" i="20"/>
  <c r="S1024" i="20"/>
  <c r="T1024" i="20"/>
  <c r="U1024" i="20"/>
  <c r="V1024" i="20"/>
  <c r="W1024" i="20"/>
  <c r="X1024" i="20"/>
  <c r="Y1024" i="20"/>
  <c r="Z1024" i="20"/>
  <c r="AA1024" i="20"/>
  <c r="AB1024" i="20"/>
  <c r="AC1024" i="20"/>
  <c r="AD1024" i="20"/>
  <c r="AE1024" i="20"/>
  <c r="AF1024" i="20"/>
  <c r="AT1024" i="20"/>
  <c r="AU1024" i="20"/>
  <c r="AV1024" i="20"/>
  <c r="AW1024" i="20"/>
  <c r="BC1024" i="20"/>
  <c r="BD1024" i="20"/>
  <c r="BE1024" i="20"/>
  <c r="BF1024" i="20"/>
  <c r="BG1024" i="20"/>
  <c r="BH1024" i="20"/>
  <c r="B1025" i="20"/>
  <c r="C1025" i="20"/>
  <c r="E1025" i="20"/>
  <c r="H1025" i="20"/>
  <c r="I1025" i="20"/>
  <c r="O1025" i="20"/>
  <c r="BJ1025" i="20" s="1"/>
  <c r="P1025" i="20"/>
  <c r="Q1025" i="20"/>
  <c r="R1025" i="20"/>
  <c r="S1025" i="20"/>
  <c r="T1025" i="20"/>
  <c r="U1025" i="20"/>
  <c r="V1025" i="20"/>
  <c r="W1025" i="20"/>
  <c r="X1025" i="20"/>
  <c r="Y1025" i="20"/>
  <c r="Z1025" i="20"/>
  <c r="AA1025" i="20"/>
  <c r="AB1025" i="20"/>
  <c r="AC1025" i="20"/>
  <c r="AD1025" i="20"/>
  <c r="AE1025" i="20"/>
  <c r="AF1025" i="20"/>
  <c r="BC1025" i="20"/>
  <c r="BD1025" i="20"/>
  <c r="BE1025" i="20"/>
  <c r="BF1025" i="20"/>
  <c r="BG1025" i="20"/>
  <c r="BH1025" i="20"/>
  <c r="B1026" i="20"/>
  <c r="C1026" i="20"/>
  <c r="E1026" i="20"/>
  <c r="H1026" i="20"/>
  <c r="I1026" i="20"/>
  <c r="O1026" i="20"/>
  <c r="BJ1026" i="20" s="1"/>
  <c r="P1026" i="20"/>
  <c r="Q1026" i="20"/>
  <c r="R1026" i="20"/>
  <c r="S1026" i="20"/>
  <c r="T1026" i="20"/>
  <c r="U1026" i="20"/>
  <c r="V1026" i="20"/>
  <c r="W1026" i="20"/>
  <c r="X1026" i="20"/>
  <c r="Y1026" i="20"/>
  <c r="Z1026" i="20"/>
  <c r="AA1026" i="20"/>
  <c r="AB1026" i="20"/>
  <c r="AC1026" i="20"/>
  <c r="AD1026" i="20"/>
  <c r="AE1026" i="20"/>
  <c r="AF1026" i="20"/>
  <c r="AT1026" i="20"/>
  <c r="AU1026" i="20"/>
  <c r="AV1026" i="20"/>
  <c r="AW1026" i="20"/>
  <c r="AX1026" i="20"/>
  <c r="AY1026" i="20"/>
  <c r="AZ1026" i="20"/>
  <c r="BA1026" i="20"/>
  <c r="BB1026" i="20"/>
  <c r="BC1026" i="20"/>
  <c r="BD1026" i="20"/>
  <c r="BE1026" i="20"/>
  <c r="BF1026" i="20"/>
  <c r="BG1026" i="20"/>
  <c r="BH1026" i="20"/>
  <c r="B1027" i="20"/>
  <c r="C1027" i="20"/>
  <c r="E1027" i="20"/>
  <c r="F1027" i="20"/>
  <c r="G1027" i="20"/>
  <c r="H1027" i="20"/>
  <c r="I1027" i="20"/>
  <c r="O1027" i="20"/>
  <c r="BJ1027" i="20" s="1"/>
  <c r="P1027" i="20"/>
  <c r="Q1027" i="20"/>
  <c r="R1027" i="20"/>
  <c r="S1027" i="20"/>
  <c r="T1027" i="20"/>
  <c r="U1027" i="20"/>
  <c r="V1027" i="20"/>
  <c r="W1027" i="20"/>
  <c r="X1027" i="20"/>
  <c r="Y1027" i="20"/>
  <c r="Z1027" i="20"/>
  <c r="AA1027" i="20"/>
  <c r="AB1027" i="20"/>
  <c r="AC1027" i="20"/>
  <c r="AD1027" i="20"/>
  <c r="AE1027" i="20"/>
  <c r="AF1027" i="20"/>
  <c r="AG1027" i="20"/>
  <c r="AH1027" i="20"/>
  <c r="AI1027" i="20"/>
  <c r="AJ1027" i="20"/>
  <c r="AK1027" i="20"/>
  <c r="AL1027" i="20"/>
  <c r="AM1027" i="20"/>
  <c r="AN1027" i="20"/>
  <c r="AO1027" i="20"/>
  <c r="AP1027" i="20"/>
  <c r="AQ1027" i="20"/>
  <c r="AR1027" i="20"/>
  <c r="AS1027" i="20"/>
  <c r="AT1027" i="20"/>
  <c r="AU1027" i="20"/>
  <c r="AV1027" i="20"/>
  <c r="AW1027" i="20"/>
  <c r="AX1027" i="20"/>
  <c r="AY1027" i="20"/>
  <c r="AZ1027" i="20"/>
  <c r="BA1027" i="20"/>
  <c r="BB1027" i="20"/>
  <c r="BC1027" i="20"/>
  <c r="BD1027" i="20"/>
  <c r="BE1027" i="20"/>
  <c r="BF1027" i="20"/>
  <c r="BG1027" i="20"/>
  <c r="BH1027" i="20"/>
  <c r="BI1027" i="20"/>
  <c r="B1028" i="20"/>
  <c r="C1028" i="20"/>
  <c r="E1028" i="20"/>
  <c r="H1028" i="20"/>
  <c r="I1028" i="20"/>
  <c r="O1028" i="20"/>
  <c r="BJ1028" i="20" s="1"/>
  <c r="P1028" i="20"/>
  <c r="Q1028" i="20"/>
  <c r="R1028" i="20"/>
  <c r="S1028" i="20"/>
  <c r="T1028" i="20"/>
  <c r="U1028" i="20"/>
  <c r="V1028" i="20"/>
  <c r="W1028" i="20"/>
  <c r="X1028" i="20"/>
  <c r="Y1028" i="20"/>
  <c r="Z1028" i="20"/>
  <c r="AA1028" i="20"/>
  <c r="AB1028" i="20"/>
  <c r="AC1028" i="20"/>
  <c r="AD1028" i="20"/>
  <c r="AE1028" i="20"/>
  <c r="AF1028" i="20"/>
  <c r="AT1028" i="20"/>
  <c r="AU1028" i="20"/>
  <c r="AV1028" i="20"/>
  <c r="AW1028" i="20"/>
  <c r="BC1028" i="20"/>
  <c r="BD1028" i="20"/>
  <c r="BE1028" i="20"/>
  <c r="BF1028" i="20"/>
  <c r="BG1028" i="20"/>
  <c r="BH1028" i="20"/>
  <c r="B1029" i="20"/>
  <c r="C1029" i="20"/>
  <c r="E1029" i="20"/>
  <c r="H1029" i="20"/>
  <c r="I1029" i="20"/>
  <c r="O1029" i="20"/>
  <c r="BJ1029" i="20" s="1"/>
  <c r="P1029" i="20"/>
  <c r="Q1029" i="20"/>
  <c r="R1029" i="20"/>
  <c r="S1029" i="20"/>
  <c r="T1029" i="20"/>
  <c r="U1029" i="20"/>
  <c r="V1029" i="20"/>
  <c r="W1029" i="20"/>
  <c r="X1029" i="20"/>
  <c r="Y1029" i="20"/>
  <c r="Z1029" i="20"/>
  <c r="AA1029" i="20"/>
  <c r="AB1029" i="20"/>
  <c r="AC1029" i="20"/>
  <c r="AD1029" i="20"/>
  <c r="AE1029" i="20"/>
  <c r="AF1029" i="20"/>
  <c r="BC1029" i="20"/>
  <c r="BD1029" i="20"/>
  <c r="BE1029" i="20"/>
  <c r="BF1029" i="20"/>
  <c r="BG1029" i="20"/>
  <c r="BH1029" i="20"/>
  <c r="B1030" i="20"/>
  <c r="C1030" i="20"/>
  <c r="E1030" i="20"/>
  <c r="H1030" i="20"/>
  <c r="I1030" i="20"/>
  <c r="O1030" i="20"/>
  <c r="BJ1030" i="20" s="1"/>
  <c r="P1030" i="20"/>
  <c r="Q1030" i="20"/>
  <c r="R1030" i="20"/>
  <c r="S1030" i="20"/>
  <c r="T1030" i="20"/>
  <c r="U1030" i="20"/>
  <c r="V1030" i="20"/>
  <c r="W1030" i="20"/>
  <c r="X1030" i="20"/>
  <c r="Y1030" i="20"/>
  <c r="Z1030" i="20"/>
  <c r="AA1030" i="20"/>
  <c r="AB1030" i="20"/>
  <c r="AC1030" i="20"/>
  <c r="AD1030" i="20"/>
  <c r="AE1030" i="20"/>
  <c r="AF1030" i="20"/>
  <c r="AT1030" i="20"/>
  <c r="AU1030" i="20"/>
  <c r="AV1030" i="20"/>
  <c r="AW1030" i="20"/>
  <c r="BC1030" i="20"/>
  <c r="BD1030" i="20"/>
  <c r="BE1030" i="20"/>
  <c r="BF1030" i="20"/>
  <c r="BG1030" i="20"/>
  <c r="BH1030" i="20"/>
  <c r="B1031" i="20"/>
  <c r="C1031" i="20"/>
  <c r="E1031" i="20"/>
  <c r="H1031" i="20"/>
  <c r="I1031" i="20"/>
  <c r="O1031" i="20"/>
  <c r="BJ1031" i="20" s="1"/>
  <c r="P1031" i="20"/>
  <c r="Q1031" i="20"/>
  <c r="R1031" i="20"/>
  <c r="S1031" i="20"/>
  <c r="T1031" i="20"/>
  <c r="U1031" i="20"/>
  <c r="V1031" i="20"/>
  <c r="W1031" i="20"/>
  <c r="X1031" i="20"/>
  <c r="Y1031" i="20"/>
  <c r="Z1031" i="20"/>
  <c r="AA1031" i="20"/>
  <c r="AB1031" i="20"/>
  <c r="AC1031" i="20"/>
  <c r="AD1031" i="20"/>
  <c r="AE1031" i="20"/>
  <c r="AF1031" i="20"/>
  <c r="BC1031" i="20"/>
  <c r="BD1031" i="20"/>
  <c r="BE1031" i="20"/>
  <c r="BF1031" i="20"/>
  <c r="BG1031" i="20"/>
  <c r="BH1031" i="20"/>
  <c r="B1032" i="20"/>
  <c r="C1032" i="20"/>
  <c r="E1032" i="20"/>
  <c r="F1032" i="20"/>
  <c r="G1032" i="20"/>
  <c r="H1032" i="20"/>
  <c r="I1032" i="20"/>
  <c r="O1032" i="20"/>
  <c r="BJ1032" i="20" s="1"/>
  <c r="P1032" i="20"/>
  <c r="Q1032" i="20"/>
  <c r="R1032" i="20"/>
  <c r="S1032" i="20"/>
  <c r="T1032" i="20"/>
  <c r="U1032" i="20"/>
  <c r="V1032" i="20"/>
  <c r="W1032" i="20"/>
  <c r="X1032" i="20"/>
  <c r="Y1032" i="20"/>
  <c r="Z1032" i="20"/>
  <c r="AA1032" i="20"/>
  <c r="AB1032" i="20"/>
  <c r="AC1032" i="20"/>
  <c r="AD1032" i="20"/>
  <c r="AE1032" i="20"/>
  <c r="AF1032" i="20"/>
  <c r="AG1032" i="20"/>
  <c r="AH1032" i="20"/>
  <c r="AI1032" i="20"/>
  <c r="AJ1032" i="20"/>
  <c r="AK1032" i="20"/>
  <c r="AL1032" i="20"/>
  <c r="AM1032" i="20"/>
  <c r="AN1032" i="20"/>
  <c r="AO1032" i="20"/>
  <c r="AP1032" i="20"/>
  <c r="AQ1032" i="20"/>
  <c r="AR1032" i="20"/>
  <c r="AS1032" i="20"/>
  <c r="AT1032" i="20"/>
  <c r="AU1032" i="20"/>
  <c r="AV1032" i="20"/>
  <c r="AW1032" i="20"/>
  <c r="AX1032" i="20"/>
  <c r="AY1032" i="20"/>
  <c r="AZ1032" i="20"/>
  <c r="BA1032" i="20"/>
  <c r="BB1032" i="20"/>
  <c r="BC1032" i="20"/>
  <c r="BD1032" i="20"/>
  <c r="BE1032" i="20"/>
  <c r="BF1032" i="20"/>
  <c r="BG1032" i="20"/>
  <c r="BH1032" i="20"/>
  <c r="BI1032" i="20"/>
  <c r="B1033" i="20"/>
  <c r="C1033" i="20"/>
  <c r="E1033" i="20"/>
  <c r="H1033" i="20"/>
  <c r="I1033" i="20"/>
  <c r="O1033" i="20"/>
  <c r="BJ1033" i="20" s="1"/>
  <c r="P1033" i="20"/>
  <c r="Q1033" i="20"/>
  <c r="R1033" i="20"/>
  <c r="S1033" i="20"/>
  <c r="T1033" i="20"/>
  <c r="U1033" i="20"/>
  <c r="V1033" i="20"/>
  <c r="W1033" i="20"/>
  <c r="X1033" i="20"/>
  <c r="Y1033" i="20"/>
  <c r="Z1033" i="20"/>
  <c r="AA1033" i="20"/>
  <c r="AB1033" i="20"/>
  <c r="AC1033" i="20"/>
  <c r="AD1033" i="20"/>
  <c r="AE1033" i="20"/>
  <c r="AF1033" i="20"/>
  <c r="BC1033" i="20"/>
  <c r="BD1033" i="20"/>
  <c r="BE1033" i="20"/>
  <c r="BF1033" i="20"/>
  <c r="BG1033" i="20"/>
  <c r="BH1033" i="20"/>
  <c r="B1034" i="20"/>
  <c r="C1034" i="20"/>
  <c r="E1034" i="20"/>
  <c r="H1034" i="20"/>
  <c r="I1034" i="20"/>
  <c r="O1034" i="20"/>
  <c r="BJ1034" i="20" s="1"/>
  <c r="P1034" i="20"/>
  <c r="Q1034" i="20"/>
  <c r="R1034" i="20"/>
  <c r="S1034" i="20"/>
  <c r="T1034" i="20"/>
  <c r="U1034" i="20"/>
  <c r="V1034" i="20"/>
  <c r="W1034" i="20"/>
  <c r="X1034" i="20"/>
  <c r="Y1034" i="20"/>
  <c r="Z1034" i="20"/>
  <c r="AA1034" i="20"/>
  <c r="AB1034" i="20"/>
  <c r="AC1034" i="20"/>
  <c r="AD1034" i="20"/>
  <c r="AE1034" i="20"/>
  <c r="AF1034" i="20"/>
  <c r="AT1034" i="20"/>
  <c r="AU1034" i="20"/>
  <c r="AV1034" i="20"/>
  <c r="AW1034" i="20"/>
  <c r="BC1034" i="20"/>
  <c r="BD1034" i="20"/>
  <c r="BE1034" i="20"/>
  <c r="BF1034" i="20"/>
  <c r="BG1034" i="20"/>
  <c r="BH1034" i="20"/>
  <c r="B1035" i="20"/>
  <c r="C1035" i="20"/>
  <c r="E1035" i="20"/>
  <c r="H1035" i="20"/>
  <c r="I1035" i="20"/>
  <c r="O1035" i="20"/>
  <c r="BJ1035" i="20" s="1"/>
  <c r="P1035" i="20"/>
  <c r="Q1035" i="20"/>
  <c r="R1035" i="20"/>
  <c r="S1035" i="20"/>
  <c r="T1035" i="20"/>
  <c r="U1035" i="20"/>
  <c r="V1035" i="20"/>
  <c r="W1035" i="20"/>
  <c r="X1035" i="20"/>
  <c r="Y1035" i="20"/>
  <c r="Z1035" i="20"/>
  <c r="AA1035" i="20"/>
  <c r="AB1035" i="20"/>
  <c r="AC1035" i="20"/>
  <c r="AD1035" i="20"/>
  <c r="AE1035" i="20"/>
  <c r="AF1035" i="20"/>
  <c r="BC1035" i="20"/>
  <c r="BD1035" i="20"/>
  <c r="BE1035" i="20"/>
  <c r="BF1035" i="20"/>
  <c r="BG1035" i="20"/>
  <c r="BH1035" i="20"/>
  <c r="B1036" i="20"/>
  <c r="C1036" i="20"/>
  <c r="E1036" i="20"/>
  <c r="H1036" i="20"/>
  <c r="I1036" i="20"/>
  <c r="O1036" i="20"/>
  <c r="BJ1036" i="20" s="1"/>
  <c r="P1036" i="20"/>
  <c r="Q1036" i="20"/>
  <c r="R1036" i="20"/>
  <c r="S1036" i="20"/>
  <c r="T1036" i="20"/>
  <c r="U1036" i="20"/>
  <c r="V1036" i="20"/>
  <c r="W1036" i="20"/>
  <c r="X1036" i="20"/>
  <c r="Y1036" i="20"/>
  <c r="Z1036" i="20"/>
  <c r="AA1036" i="20"/>
  <c r="AB1036" i="20"/>
  <c r="AC1036" i="20"/>
  <c r="AD1036" i="20"/>
  <c r="AE1036" i="20"/>
  <c r="AF1036" i="20"/>
  <c r="AT1036" i="20"/>
  <c r="AU1036" i="20"/>
  <c r="AV1036" i="20"/>
  <c r="AW1036" i="20"/>
  <c r="BC1036" i="20"/>
  <c r="BD1036" i="20"/>
  <c r="BE1036" i="20"/>
  <c r="BF1036" i="20"/>
  <c r="BG1036" i="20"/>
  <c r="BH1036" i="20"/>
  <c r="B1037" i="20"/>
  <c r="C1037" i="20"/>
  <c r="E1037" i="20"/>
  <c r="H1037" i="20"/>
  <c r="I1037" i="20"/>
  <c r="O1037" i="20"/>
  <c r="BJ1037" i="20" s="1"/>
  <c r="P1037" i="20"/>
  <c r="Q1037" i="20"/>
  <c r="R1037" i="20"/>
  <c r="S1037" i="20"/>
  <c r="T1037" i="20"/>
  <c r="U1037" i="20"/>
  <c r="V1037" i="20"/>
  <c r="W1037" i="20"/>
  <c r="X1037" i="20"/>
  <c r="Y1037" i="20"/>
  <c r="Z1037" i="20"/>
  <c r="AA1037" i="20"/>
  <c r="AB1037" i="20"/>
  <c r="AC1037" i="20"/>
  <c r="AD1037" i="20"/>
  <c r="AE1037" i="20"/>
  <c r="AF1037" i="20"/>
  <c r="BC1037" i="20"/>
  <c r="BD1037" i="20"/>
  <c r="BE1037" i="20"/>
  <c r="BF1037" i="20"/>
  <c r="BG1037" i="20"/>
  <c r="BH1037" i="20"/>
  <c r="B1038" i="20"/>
  <c r="C1038" i="20"/>
  <c r="E1038" i="20"/>
  <c r="H1038" i="20"/>
  <c r="I1038" i="20"/>
  <c r="O1038" i="20"/>
  <c r="BJ1038" i="20" s="1"/>
  <c r="P1038" i="20"/>
  <c r="Q1038" i="20"/>
  <c r="R1038" i="20"/>
  <c r="S1038" i="20"/>
  <c r="T1038" i="20"/>
  <c r="U1038" i="20"/>
  <c r="V1038" i="20"/>
  <c r="W1038" i="20"/>
  <c r="X1038" i="20"/>
  <c r="Y1038" i="20"/>
  <c r="Z1038" i="20"/>
  <c r="AA1038" i="20"/>
  <c r="AB1038" i="20"/>
  <c r="AC1038" i="20"/>
  <c r="AD1038" i="20"/>
  <c r="AE1038" i="20"/>
  <c r="AF1038" i="20"/>
  <c r="AT1038" i="20"/>
  <c r="AU1038" i="20"/>
  <c r="AV1038" i="20"/>
  <c r="AW1038" i="20"/>
  <c r="BC1038" i="20"/>
  <c r="BD1038" i="20"/>
  <c r="BE1038" i="20"/>
  <c r="BF1038" i="20"/>
  <c r="BG1038" i="20"/>
  <c r="BH1038" i="20"/>
  <c r="B1039" i="20"/>
  <c r="C1039" i="20"/>
  <c r="E1039" i="20"/>
  <c r="F1039" i="20"/>
  <c r="G1039" i="20"/>
  <c r="H1039" i="20"/>
  <c r="I1039" i="20"/>
  <c r="O1039" i="20"/>
  <c r="BJ1039" i="20" s="1"/>
  <c r="P1039" i="20"/>
  <c r="Q1039" i="20"/>
  <c r="R1039" i="20"/>
  <c r="S1039" i="20"/>
  <c r="T1039" i="20"/>
  <c r="U1039" i="20"/>
  <c r="V1039" i="20"/>
  <c r="W1039" i="20"/>
  <c r="X1039" i="20"/>
  <c r="Y1039" i="20"/>
  <c r="Z1039" i="20"/>
  <c r="AA1039" i="20"/>
  <c r="AB1039" i="20"/>
  <c r="AC1039" i="20"/>
  <c r="AD1039" i="20"/>
  <c r="AE1039" i="20"/>
  <c r="AF1039" i="20"/>
  <c r="AG1039" i="20"/>
  <c r="AH1039" i="20"/>
  <c r="AI1039" i="20"/>
  <c r="AJ1039" i="20"/>
  <c r="AK1039" i="20"/>
  <c r="AL1039" i="20"/>
  <c r="AM1039" i="20"/>
  <c r="AN1039" i="20"/>
  <c r="AO1039" i="20"/>
  <c r="AP1039" i="20"/>
  <c r="AQ1039" i="20"/>
  <c r="AR1039" i="20"/>
  <c r="AS1039" i="20"/>
  <c r="AT1039" i="20"/>
  <c r="AU1039" i="20"/>
  <c r="AV1039" i="20"/>
  <c r="AW1039" i="20"/>
  <c r="AX1039" i="20"/>
  <c r="AY1039" i="20"/>
  <c r="AZ1039" i="20"/>
  <c r="BA1039" i="20"/>
  <c r="BB1039" i="20"/>
  <c r="BC1039" i="20"/>
  <c r="BD1039" i="20"/>
  <c r="BE1039" i="20"/>
  <c r="BF1039" i="20"/>
  <c r="BG1039" i="20"/>
  <c r="BH1039" i="20"/>
  <c r="BI1039" i="20"/>
  <c r="B1040" i="20"/>
  <c r="C1040" i="20"/>
  <c r="E1040" i="20"/>
  <c r="H1040" i="20"/>
  <c r="I1040" i="20"/>
  <c r="O1040" i="20"/>
  <c r="BJ1040" i="20" s="1"/>
  <c r="P1040" i="20"/>
  <c r="Q1040" i="20"/>
  <c r="R1040" i="20"/>
  <c r="S1040" i="20"/>
  <c r="T1040" i="20"/>
  <c r="U1040" i="20"/>
  <c r="V1040" i="20"/>
  <c r="W1040" i="20"/>
  <c r="X1040" i="20"/>
  <c r="Y1040" i="20"/>
  <c r="Z1040" i="20"/>
  <c r="AA1040" i="20"/>
  <c r="AB1040" i="20"/>
  <c r="AC1040" i="20"/>
  <c r="AD1040" i="20"/>
  <c r="AE1040" i="20"/>
  <c r="AF1040" i="20"/>
  <c r="AT1040" i="20"/>
  <c r="AU1040" i="20"/>
  <c r="AV1040" i="20"/>
  <c r="AW1040" i="20"/>
  <c r="BC1040" i="20"/>
  <c r="BD1040" i="20"/>
  <c r="BE1040" i="20"/>
  <c r="BF1040" i="20"/>
  <c r="BG1040" i="20"/>
  <c r="BH1040" i="20"/>
  <c r="B1041" i="20"/>
  <c r="C1041" i="20"/>
  <c r="E1041" i="20"/>
  <c r="H1041" i="20"/>
  <c r="I1041" i="20"/>
  <c r="O1041" i="20"/>
  <c r="BJ1041" i="20" s="1"/>
  <c r="P1041" i="20"/>
  <c r="Q1041" i="20"/>
  <c r="R1041" i="20"/>
  <c r="S1041" i="20"/>
  <c r="T1041" i="20"/>
  <c r="U1041" i="20"/>
  <c r="V1041" i="20"/>
  <c r="W1041" i="20"/>
  <c r="X1041" i="20"/>
  <c r="Y1041" i="20"/>
  <c r="Z1041" i="20"/>
  <c r="AA1041" i="20"/>
  <c r="AB1041" i="20"/>
  <c r="AC1041" i="20"/>
  <c r="AD1041" i="20"/>
  <c r="AE1041" i="20"/>
  <c r="AF1041" i="20"/>
  <c r="BC1041" i="20"/>
  <c r="BD1041" i="20"/>
  <c r="BE1041" i="20"/>
  <c r="BF1041" i="20"/>
  <c r="BG1041" i="20"/>
  <c r="BH1041" i="20"/>
  <c r="B1042" i="20"/>
  <c r="C1042" i="20"/>
  <c r="E1042" i="20"/>
  <c r="H1042" i="20"/>
  <c r="I1042" i="20"/>
  <c r="O1042" i="20"/>
  <c r="BJ1042" i="20" s="1"/>
  <c r="P1042" i="20"/>
  <c r="Q1042" i="20"/>
  <c r="R1042" i="20"/>
  <c r="S1042" i="20"/>
  <c r="T1042" i="20"/>
  <c r="U1042" i="20"/>
  <c r="V1042" i="20"/>
  <c r="W1042" i="20"/>
  <c r="X1042" i="20"/>
  <c r="Y1042" i="20"/>
  <c r="Z1042" i="20"/>
  <c r="AA1042" i="20"/>
  <c r="AB1042" i="20"/>
  <c r="AC1042" i="20"/>
  <c r="AD1042" i="20"/>
  <c r="AE1042" i="20"/>
  <c r="AF1042" i="20"/>
  <c r="AT1042" i="20"/>
  <c r="AU1042" i="20"/>
  <c r="AV1042" i="20"/>
  <c r="AW1042" i="20"/>
  <c r="BC1042" i="20"/>
  <c r="BD1042" i="20"/>
  <c r="BE1042" i="20"/>
  <c r="BF1042" i="20"/>
  <c r="BG1042" i="20"/>
  <c r="BH1042" i="20"/>
  <c r="B1043" i="20"/>
  <c r="C1043" i="20"/>
  <c r="E1043" i="20"/>
  <c r="F1043" i="20"/>
  <c r="G1043" i="20"/>
  <c r="H1043" i="20"/>
  <c r="I1043" i="20"/>
  <c r="O1043" i="20"/>
  <c r="BJ1043" i="20" s="1"/>
  <c r="P1043" i="20"/>
  <c r="Q1043" i="20"/>
  <c r="R1043" i="20"/>
  <c r="S1043" i="20"/>
  <c r="T1043" i="20"/>
  <c r="U1043" i="20"/>
  <c r="V1043" i="20"/>
  <c r="W1043" i="20"/>
  <c r="X1043" i="20"/>
  <c r="Y1043" i="20"/>
  <c r="Z1043" i="20"/>
  <c r="AA1043" i="20"/>
  <c r="AB1043" i="20"/>
  <c r="AC1043" i="20"/>
  <c r="AD1043" i="20"/>
  <c r="AE1043" i="20"/>
  <c r="AF1043" i="20"/>
  <c r="AG1043" i="20"/>
  <c r="AH1043" i="20"/>
  <c r="AI1043" i="20"/>
  <c r="AJ1043" i="20"/>
  <c r="AK1043" i="20"/>
  <c r="AL1043" i="20"/>
  <c r="AM1043" i="20"/>
  <c r="AN1043" i="20"/>
  <c r="AO1043" i="20"/>
  <c r="AP1043" i="20"/>
  <c r="AQ1043" i="20"/>
  <c r="AR1043" i="20"/>
  <c r="AS1043" i="20"/>
  <c r="AT1043" i="20"/>
  <c r="AU1043" i="20"/>
  <c r="AV1043" i="20"/>
  <c r="AW1043" i="20"/>
  <c r="AX1043" i="20"/>
  <c r="AY1043" i="20"/>
  <c r="AZ1043" i="20"/>
  <c r="BA1043" i="20"/>
  <c r="BB1043" i="20"/>
  <c r="BC1043" i="20"/>
  <c r="BD1043" i="20"/>
  <c r="BE1043" i="20"/>
  <c r="BF1043" i="20"/>
  <c r="BG1043" i="20"/>
  <c r="BH1043" i="20"/>
  <c r="BI1043" i="20"/>
  <c r="B1044" i="20"/>
  <c r="C1044" i="20"/>
  <c r="E1044" i="20"/>
  <c r="H1044" i="20"/>
  <c r="I1044" i="20"/>
  <c r="O1044" i="20"/>
  <c r="BJ1044" i="20" s="1"/>
  <c r="P1044" i="20"/>
  <c r="Q1044" i="20"/>
  <c r="R1044" i="20"/>
  <c r="S1044" i="20"/>
  <c r="T1044" i="20"/>
  <c r="U1044" i="20"/>
  <c r="V1044" i="20"/>
  <c r="W1044" i="20"/>
  <c r="X1044" i="20"/>
  <c r="Y1044" i="20"/>
  <c r="Z1044" i="20"/>
  <c r="AA1044" i="20"/>
  <c r="AB1044" i="20"/>
  <c r="AC1044" i="20"/>
  <c r="AD1044" i="20"/>
  <c r="AE1044" i="20"/>
  <c r="AF1044" i="20"/>
  <c r="AT1044" i="20"/>
  <c r="AU1044" i="20"/>
  <c r="AV1044" i="20"/>
  <c r="AW1044" i="20"/>
  <c r="BC1044" i="20"/>
  <c r="BD1044" i="20"/>
  <c r="BE1044" i="20"/>
  <c r="BF1044" i="20"/>
  <c r="BG1044" i="20"/>
  <c r="BH1044" i="20"/>
  <c r="B1045" i="20"/>
  <c r="C1045" i="20"/>
  <c r="E1045" i="20"/>
  <c r="H1045" i="20"/>
  <c r="I1045" i="20"/>
  <c r="O1045" i="20"/>
  <c r="BJ1045" i="20" s="1"/>
  <c r="P1045" i="20"/>
  <c r="Q1045" i="20"/>
  <c r="R1045" i="20"/>
  <c r="S1045" i="20"/>
  <c r="T1045" i="20"/>
  <c r="U1045" i="20"/>
  <c r="V1045" i="20"/>
  <c r="W1045" i="20"/>
  <c r="X1045" i="20"/>
  <c r="Y1045" i="20"/>
  <c r="Z1045" i="20"/>
  <c r="AA1045" i="20"/>
  <c r="AB1045" i="20"/>
  <c r="AC1045" i="20"/>
  <c r="AD1045" i="20"/>
  <c r="AE1045" i="20"/>
  <c r="AF1045" i="20"/>
  <c r="BC1045" i="20"/>
  <c r="BD1045" i="20"/>
  <c r="BE1045" i="20"/>
  <c r="BF1045" i="20"/>
  <c r="BG1045" i="20"/>
  <c r="BH1045" i="20"/>
  <c r="B1046" i="20"/>
  <c r="C1046" i="20"/>
  <c r="E1046" i="20"/>
  <c r="F1046" i="20"/>
  <c r="G1046" i="20"/>
  <c r="H1046" i="20"/>
  <c r="I1046" i="20"/>
  <c r="O1046" i="20"/>
  <c r="BJ1046" i="20" s="1"/>
  <c r="P1046" i="20"/>
  <c r="Q1046" i="20"/>
  <c r="R1046" i="20"/>
  <c r="S1046" i="20"/>
  <c r="T1046" i="20"/>
  <c r="U1046" i="20"/>
  <c r="V1046" i="20"/>
  <c r="W1046" i="20"/>
  <c r="X1046" i="20"/>
  <c r="Y1046" i="20"/>
  <c r="Z1046" i="20"/>
  <c r="AA1046" i="20"/>
  <c r="AB1046" i="20"/>
  <c r="AC1046" i="20"/>
  <c r="AD1046" i="20"/>
  <c r="AE1046" i="20"/>
  <c r="AF1046" i="20"/>
  <c r="AP1046" i="20"/>
  <c r="AQ1046" i="20"/>
  <c r="AR1046" i="20"/>
  <c r="AS1046" i="20"/>
  <c r="AT1046" i="20"/>
  <c r="AU1046" i="20"/>
  <c r="AV1046" i="20"/>
  <c r="AW1046" i="20"/>
  <c r="AX1046" i="20"/>
  <c r="AY1046" i="20"/>
  <c r="AZ1046" i="20"/>
  <c r="BA1046" i="20"/>
  <c r="BB1046" i="20"/>
  <c r="BC1046" i="20"/>
  <c r="BD1046" i="20"/>
  <c r="BE1046" i="20"/>
  <c r="BF1046" i="20"/>
  <c r="BG1046" i="20"/>
  <c r="BH1046" i="20"/>
  <c r="BI1046" i="20"/>
  <c r="B1047" i="20"/>
  <c r="C1047" i="20"/>
  <c r="E1047" i="20"/>
  <c r="H1047" i="20"/>
  <c r="I1047" i="20"/>
  <c r="O1047" i="20"/>
  <c r="BJ1047" i="20" s="1"/>
  <c r="P1047" i="20"/>
  <c r="Q1047" i="20"/>
  <c r="R1047" i="20"/>
  <c r="S1047" i="20"/>
  <c r="T1047" i="20"/>
  <c r="U1047" i="20"/>
  <c r="V1047" i="20"/>
  <c r="W1047" i="20"/>
  <c r="X1047" i="20"/>
  <c r="Y1047" i="20"/>
  <c r="Z1047" i="20"/>
  <c r="AA1047" i="20"/>
  <c r="AB1047" i="20"/>
  <c r="AC1047" i="20"/>
  <c r="AD1047" i="20"/>
  <c r="AE1047" i="20"/>
  <c r="AF1047" i="20"/>
  <c r="BC1047" i="20"/>
  <c r="BD1047" i="20"/>
  <c r="BE1047" i="20"/>
  <c r="BF1047" i="20"/>
  <c r="BG1047" i="20"/>
  <c r="BH1047" i="20"/>
  <c r="B1048" i="20"/>
  <c r="C1048" i="20"/>
  <c r="E1048" i="20"/>
  <c r="H1048" i="20"/>
  <c r="I1048" i="20"/>
  <c r="O1048" i="20"/>
  <c r="BJ1048" i="20" s="1"/>
  <c r="P1048" i="20"/>
  <c r="Q1048" i="20"/>
  <c r="R1048" i="20"/>
  <c r="S1048" i="20"/>
  <c r="T1048" i="20"/>
  <c r="U1048" i="20"/>
  <c r="V1048" i="20"/>
  <c r="W1048" i="20"/>
  <c r="X1048" i="20"/>
  <c r="Y1048" i="20"/>
  <c r="Z1048" i="20"/>
  <c r="AA1048" i="20"/>
  <c r="AB1048" i="20"/>
  <c r="AC1048" i="20"/>
  <c r="AD1048" i="20"/>
  <c r="AE1048" i="20"/>
  <c r="AF1048" i="20"/>
  <c r="AT1048" i="20"/>
  <c r="AU1048" i="20"/>
  <c r="AV1048" i="20"/>
  <c r="AW1048" i="20"/>
  <c r="BC1048" i="20"/>
  <c r="BD1048" i="20"/>
  <c r="BE1048" i="20"/>
  <c r="BF1048" i="20"/>
  <c r="BG1048" i="20"/>
  <c r="BH1048" i="20"/>
  <c r="B1049" i="20"/>
  <c r="C1049" i="20"/>
  <c r="E1049" i="20"/>
  <c r="F1049" i="20"/>
  <c r="G1049" i="20"/>
  <c r="H1049" i="20"/>
  <c r="I1049" i="20"/>
  <c r="O1049" i="20"/>
  <c r="BJ1049" i="20" s="1"/>
  <c r="P1049" i="20"/>
  <c r="Q1049" i="20"/>
  <c r="R1049" i="20"/>
  <c r="S1049" i="20"/>
  <c r="T1049" i="20"/>
  <c r="U1049" i="20"/>
  <c r="V1049" i="20"/>
  <c r="W1049" i="20"/>
  <c r="X1049" i="20"/>
  <c r="Y1049" i="20"/>
  <c r="Z1049" i="20"/>
  <c r="AA1049" i="20"/>
  <c r="AB1049" i="20"/>
  <c r="AC1049" i="20"/>
  <c r="AD1049" i="20"/>
  <c r="AE1049" i="20"/>
  <c r="AF1049" i="20"/>
  <c r="AG1049" i="20"/>
  <c r="AH1049" i="20"/>
  <c r="AI1049" i="20"/>
  <c r="AJ1049" i="20"/>
  <c r="AK1049" i="20"/>
  <c r="AL1049" i="20"/>
  <c r="AM1049" i="20"/>
  <c r="AN1049" i="20"/>
  <c r="AO1049" i="20"/>
  <c r="AP1049" i="20"/>
  <c r="AQ1049" i="20"/>
  <c r="AR1049" i="20"/>
  <c r="AS1049" i="20"/>
  <c r="AT1049" i="20"/>
  <c r="AU1049" i="20"/>
  <c r="AV1049" i="20"/>
  <c r="AW1049" i="20"/>
  <c r="AX1049" i="20"/>
  <c r="AY1049" i="20"/>
  <c r="AZ1049" i="20"/>
  <c r="BA1049" i="20"/>
  <c r="BB1049" i="20"/>
  <c r="BC1049" i="20"/>
  <c r="BD1049" i="20"/>
  <c r="BE1049" i="20"/>
  <c r="BF1049" i="20"/>
  <c r="BG1049" i="20"/>
  <c r="BH1049" i="20"/>
  <c r="BI1049" i="20"/>
  <c r="B1050" i="20"/>
  <c r="C1050" i="20"/>
  <c r="E1050" i="20"/>
  <c r="H1050" i="20"/>
  <c r="I1050" i="20"/>
  <c r="O1050" i="20"/>
  <c r="BJ1050" i="20" s="1"/>
  <c r="P1050" i="20"/>
  <c r="Q1050" i="20"/>
  <c r="R1050" i="20"/>
  <c r="S1050" i="20"/>
  <c r="T1050" i="20"/>
  <c r="U1050" i="20"/>
  <c r="V1050" i="20"/>
  <c r="W1050" i="20"/>
  <c r="X1050" i="20"/>
  <c r="Y1050" i="20"/>
  <c r="Z1050" i="20"/>
  <c r="AA1050" i="20"/>
  <c r="AB1050" i="20"/>
  <c r="AC1050" i="20"/>
  <c r="AD1050" i="20"/>
  <c r="AE1050" i="20"/>
  <c r="AF1050" i="20"/>
  <c r="AT1050" i="20"/>
  <c r="AU1050" i="20"/>
  <c r="AV1050" i="20"/>
  <c r="AW1050" i="20"/>
  <c r="BC1050" i="20"/>
  <c r="BD1050" i="20"/>
  <c r="BE1050" i="20"/>
  <c r="BF1050" i="20"/>
  <c r="BG1050" i="20"/>
  <c r="BH1050" i="20"/>
  <c r="B1051" i="20"/>
  <c r="C1051" i="20"/>
  <c r="E1051" i="20"/>
  <c r="H1051" i="20"/>
  <c r="I1051" i="20"/>
  <c r="O1051" i="20"/>
  <c r="BJ1051" i="20" s="1"/>
  <c r="P1051" i="20"/>
  <c r="Q1051" i="20"/>
  <c r="R1051" i="20"/>
  <c r="S1051" i="20"/>
  <c r="T1051" i="20"/>
  <c r="U1051" i="20"/>
  <c r="V1051" i="20"/>
  <c r="W1051" i="20"/>
  <c r="X1051" i="20"/>
  <c r="Y1051" i="20"/>
  <c r="Z1051" i="20"/>
  <c r="AA1051" i="20"/>
  <c r="AB1051" i="20"/>
  <c r="AC1051" i="20"/>
  <c r="AD1051" i="20"/>
  <c r="AE1051" i="20"/>
  <c r="AF1051" i="20"/>
  <c r="BC1051" i="20"/>
  <c r="BD1051" i="20"/>
  <c r="BE1051" i="20"/>
  <c r="BF1051" i="20"/>
  <c r="BG1051" i="20"/>
  <c r="BH1051" i="20"/>
  <c r="B1052" i="20"/>
  <c r="C1052" i="20"/>
  <c r="E1052" i="20"/>
  <c r="H1052" i="20"/>
  <c r="I1052" i="20"/>
  <c r="O1052" i="20"/>
  <c r="BJ1052" i="20" s="1"/>
  <c r="P1052" i="20"/>
  <c r="Q1052" i="20"/>
  <c r="R1052" i="20"/>
  <c r="S1052" i="20"/>
  <c r="T1052" i="20"/>
  <c r="U1052" i="20"/>
  <c r="V1052" i="20"/>
  <c r="W1052" i="20"/>
  <c r="X1052" i="20"/>
  <c r="Y1052" i="20"/>
  <c r="Z1052" i="20"/>
  <c r="AA1052" i="20"/>
  <c r="AB1052" i="20"/>
  <c r="AC1052" i="20"/>
  <c r="AD1052" i="20"/>
  <c r="AE1052" i="20"/>
  <c r="AF1052" i="20"/>
  <c r="AT1052" i="20"/>
  <c r="AU1052" i="20"/>
  <c r="AV1052" i="20"/>
  <c r="AW1052" i="20"/>
  <c r="AX1052" i="20"/>
  <c r="AY1052" i="20"/>
  <c r="AZ1052" i="20"/>
  <c r="BA1052" i="20"/>
  <c r="BB1052" i="20"/>
  <c r="BC1052" i="20"/>
  <c r="BD1052" i="20"/>
  <c r="BE1052" i="20"/>
  <c r="BF1052" i="20"/>
  <c r="BG1052" i="20"/>
  <c r="BH1052" i="20"/>
  <c r="B1053" i="20"/>
  <c r="C1053" i="20"/>
  <c r="E1053" i="20"/>
  <c r="H1053" i="20"/>
  <c r="I1053" i="20"/>
  <c r="O1053" i="20"/>
  <c r="BJ1053" i="20" s="1"/>
  <c r="P1053" i="20"/>
  <c r="Q1053" i="20"/>
  <c r="R1053" i="20"/>
  <c r="S1053" i="20"/>
  <c r="T1053" i="20"/>
  <c r="U1053" i="20"/>
  <c r="V1053" i="20"/>
  <c r="W1053" i="20"/>
  <c r="X1053" i="20"/>
  <c r="Y1053" i="20"/>
  <c r="Z1053" i="20"/>
  <c r="AA1053" i="20"/>
  <c r="AB1053" i="20"/>
  <c r="AC1053" i="20"/>
  <c r="AD1053" i="20"/>
  <c r="AE1053" i="20"/>
  <c r="AF1053" i="20"/>
  <c r="BC1053" i="20"/>
  <c r="BD1053" i="20"/>
  <c r="BE1053" i="20"/>
  <c r="BF1053" i="20"/>
  <c r="BG1053" i="20"/>
  <c r="BH1053" i="20"/>
  <c r="A1053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29" i="20"/>
  <c r="A1030" i="20"/>
  <c r="A1031" i="20"/>
  <c r="A1032" i="20"/>
  <c r="A1033" i="20"/>
  <c r="A1034" i="20"/>
  <c r="A1035" i="20"/>
  <c r="A1036" i="20"/>
  <c r="A1037" i="20"/>
  <c r="A1038" i="20"/>
  <c r="A1039" i="20"/>
  <c r="A1040" i="20"/>
  <c r="A1002" i="20"/>
  <c r="A1003" i="20"/>
  <c r="A1004" i="20"/>
  <c r="A1005" i="20"/>
  <c r="A1006" i="20"/>
  <c r="A1007" i="20"/>
  <c r="A1008" i="20"/>
  <c r="A1009" i="20"/>
  <c r="A1010" i="20"/>
  <c r="A1011" i="20"/>
  <c r="A1012" i="20"/>
  <c r="A1013" i="20"/>
  <c r="A1014" i="20"/>
  <c r="A1015" i="20"/>
  <c r="A1016" i="20"/>
  <c r="A1017" i="20"/>
  <c r="A1018" i="20"/>
  <c r="A1019" i="20"/>
  <c r="A1020" i="20"/>
  <c r="A1021" i="20"/>
  <c r="A1022" i="20"/>
  <c r="A1023" i="20"/>
  <c r="A1024" i="20"/>
  <c r="A1025" i="20"/>
  <c r="A1026" i="20"/>
  <c r="A1027" i="20"/>
  <c r="A1028" i="20"/>
  <c r="A1001" i="20"/>
  <c r="A1000" i="20"/>
  <c r="B901" i="20"/>
  <c r="C901" i="20"/>
  <c r="E901" i="20"/>
  <c r="F901" i="20"/>
  <c r="G901" i="20"/>
  <c r="H901" i="20"/>
  <c r="I901" i="20"/>
  <c r="J901" i="20"/>
  <c r="K901" i="20"/>
  <c r="L901" i="20"/>
  <c r="M901" i="20"/>
  <c r="N901" i="20"/>
  <c r="O901" i="20"/>
  <c r="P901" i="20"/>
  <c r="Q901" i="20"/>
  <c r="R901" i="20"/>
  <c r="S901" i="20"/>
  <c r="T901" i="20"/>
  <c r="U901" i="20"/>
  <c r="V901" i="20"/>
  <c r="W901" i="20"/>
  <c r="X901" i="20"/>
  <c r="Y901" i="20"/>
  <c r="Z901" i="20"/>
  <c r="AA901" i="20"/>
  <c r="AB901" i="20"/>
  <c r="AC901" i="20"/>
  <c r="AD901" i="20"/>
  <c r="AE901" i="20"/>
  <c r="AF901" i="20"/>
  <c r="AG901" i="20"/>
  <c r="AH901" i="20"/>
  <c r="AI901" i="20"/>
  <c r="AJ901" i="20"/>
  <c r="AK901" i="20"/>
  <c r="AL901" i="20"/>
  <c r="AM901" i="20"/>
  <c r="AN901" i="20"/>
  <c r="AO901" i="20"/>
  <c r="AP901" i="20"/>
  <c r="AQ901" i="20"/>
  <c r="AR901" i="20"/>
  <c r="AS901" i="20"/>
  <c r="AT901" i="20"/>
  <c r="AU901" i="20"/>
  <c r="AV901" i="20"/>
  <c r="AW901" i="20"/>
  <c r="AX901" i="20"/>
  <c r="AY901" i="20"/>
  <c r="AZ901" i="20"/>
  <c r="BA901" i="20"/>
  <c r="BB901" i="20"/>
  <c r="BC901" i="20"/>
  <c r="BD901" i="20"/>
  <c r="BE901" i="20"/>
  <c r="BF901" i="20"/>
  <c r="BG901" i="20"/>
  <c r="BH901" i="20"/>
  <c r="BI901" i="20"/>
  <c r="B902" i="20"/>
  <c r="C902" i="20"/>
  <c r="D902" i="20"/>
  <c r="E902" i="20"/>
  <c r="H902" i="20"/>
  <c r="I902" i="20"/>
  <c r="O902" i="20"/>
  <c r="P902" i="20"/>
  <c r="Q902" i="20"/>
  <c r="R902" i="20"/>
  <c r="S902" i="20"/>
  <c r="T902" i="20"/>
  <c r="U902" i="20"/>
  <c r="V902" i="20"/>
  <c r="W902" i="20"/>
  <c r="X902" i="20"/>
  <c r="Y902" i="20"/>
  <c r="Z902" i="20"/>
  <c r="AA902" i="20"/>
  <c r="AB902" i="20"/>
  <c r="AC902" i="20"/>
  <c r="AD902" i="20"/>
  <c r="AE902" i="20"/>
  <c r="AF902" i="20"/>
  <c r="AT902" i="20"/>
  <c r="AU902" i="20"/>
  <c r="AV902" i="20"/>
  <c r="AW902" i="20"/>
  <c r="AX902" i="20"/>
  <c r="AY902" i="20"/>
  <c r="AZ902" i="20"/>
  <c r="BA902" i="20"/>
  <c r="BB902" i="20"/>
  <c r="BC902" i="20"/>
  <c r="BD902" i="20"/>
  <c r="BE902" i="20"/>
  <c r="BF902" i="20"/>
  <c r="BG902" i="20"/>
  <c r="BH902" i="20"/>
  <c r="BI902" i="20"/>
  <c r="B903" i="20"/>
  <c r="C903" i="20"/>
  <c r="D903" i="20"/>
  <c r="E903" i="20"/>
  <c r="H903" i="20"/>
  <c r="I903" i="20"/>
  <c r="N903" i="20"/>
  <c r="O903" i="20"/>
  <c r="P903" i="20"/>
  <c r="Q903" i="20"/>
  <c r="R903" i="20"/>
  <c r="S903" i="20"/>
  <c r="T903" i="20"/>
  <c r="U903" i="20"/>
  <c r="V903" i="20"/>
  <c r="W903" i="20"/>
  <c r="X903" i="20"/>
  <c r="Y903" i="20"/>
  <c r="Z903" i="20"/>
  <c r="AA903" i="20"/>
  <c r="AB903" i="20"/>
  <c r="AC903" i="20"/>
  <c r="AD903" i="20"/>
  <c r="AE903" i="20"/>
  <c r="AF903" i="20"/>
  <c r="AT903" i="20"/>
  <c r="AU903" i="20"/>
  <c r="AV903" i="20"/>
  <c r="AW903" i="20"/>
  <c r="AX903" i="20"/>
  <c r="AY903" i="20"/>
  <c r="AZ903" i="20"/>
  <c r="BA903" i="20"/>
  <c r="BB903" i="20"/>
  <c r="BC903" i="20"/>
  <c r="BD903" i="20"/>
  <c r="BE903" i="20"/>
  <c r="BF903" i="20"/>
  <c r="BG903" i="20"/>
  <c r="BH903" i="20"/>
  <c r="BI903" i="20"/>
  <c r="B904" i="20"/>
  <c r="C904" i="20"/>
  <c r="D904" i="20"/>
  <c r="E904" i="20"/>
  <c r="H904" i="20"/>
  <c r="I904" i="20"/>
  <c r="N904" i="20"/>
  <c r="O904" i="20"/>
  <c r="P904" i="20"/>
  <c r="Q904" i="20"/>
  <c r="R904" i="20"/>
  <c r="S904" i="20"/>
  <c r="T904" i="20"/>
  <c r="U904" i="20"/>
  <c r="V904" i="20"/>
  <c r="W904" i="20"/>
  <c r="X904" i="20"/>
  <c r="Y904" i="20"/>
  <c r="Z904" i="20"/>
  <c r="AA904" i="20"/>
  <c r="AB904" i="20"/>
  <c r="AC904" i="20"/>
  <c r="AD904" i="20"/>
  <c r="AE904" i="20"/>
  <c r="AF904" i="20"/>
  <c r="AT904" i="20"/>
  <c r="AU904" i="20"/>
  <c r="AV904" i="20"/>
  <c r="AW904" i="20"/>
  <c r="AX904" i="20"/>
  <c r="AY904" i="20"/>
  <c r="AZ904" i="20"/>
  <c r="BA904" i="20"/>
  <c r="BB904" i="20"/>
  <c r="BC904" i="20"/>
  <c r="BD904" i="20"/>
  <c r="BE904" i="20"/>
  <c r="BF904" i="20"/>
  <c r="BG904" i="20"/>
  <c r="BH904" i="20"/>
  <c r="BI904" i="20"/>
  <c r="B905" i="20"/>
  <c r="C905" i="20"/>
  <c r="D905" i="20"/>
  <c r="E905" i="20"/>
  <c r="H905" i="20"/>
  <c r="I905" i="20"/>
  <c r="N905" i="20"/>
  <c r="O905" i="20"/>
  <c r="P905" i="20"/>
  <c r="Q905" i="20"/>
  <c r="R905" i="20"/>
  <c r="S905" i="20"/>
  <c r="T905" i="20"/>
  <c r="U905" i="20"/>
  <c r="V905" i="20"/>
  <c r="W905" i="20"/>
  <c r="X905" i="20"/>
  <c r="Y905" i="20"/>
  <c r="Z905" i="20"/>
  <c r="AA905" i="20"/>
  <c r="AB905" i="20"/>
  <c r="AC905" i="20"/>
  <c r="AD905" i="20"/>
  <c r="AE905" i="20"/>
  <c r="AF905" i="20"/>
  <c r="AT905" i="20"/>
  <c r="AU905" i="20"/>
  <c r="AV905" i="20"/>
  <c r="AW905" i="20"/>
  <c r="AX905" i="20"/>
  <c r="AY905" i="20"/>
  <c r="AZ905" i="20"/>
  <c r="BA905" i="20"/>
  <c r="BB905" i="20"/>
  <c r="BC905" i="20"/>
  <c r="BD905" i="20"/>
  <c r="BE905" i="20"/>
  <c r="BF905" i="20"/>
  <c r="BG905" i="20"/>
  <c r="BH905" i="20"/>
  <c r="BI905" i="20"/>
  <c r="B906" i="20"/>
  <c r="C906" i="20"/>
  <c r="D906" i="20"/>
  <c r="E906" i="20"/>
  <c r="H906" i="20"/>
  <c r="I906" i="20"/>
  <c r="N906" i="20"/>
  <c r="O906" i="20"/>
  <c r="P906" i="20"/>
  <c r="Q906" i="20"/>
  <c r="R906" i="20"/>
  <c r="S906" i="20"/>
  <c r="T906" i="20"/>
  <c r="U906" i="20"/>
  <c r="V906" i="20"/>
  <c r="W906" i="20"/>
  <c r="X906" i="20"/>
  <c r="Y906" i="20"/>
  <c r="Z906" i="20"/>
  <c r="AA906" i="20"/>
  <c r="AB906" i="20"/>
  <c r="AC906" i="20"/>
  <c r="AD906" i="20"/>
  <c r="AE906" i="20"/>
  <c r="AF906" i="20"/>
  <c r="AT906" i="20"/>
  <c r="AU906" i="20"/>
  <c r="AV906" i="20"/>
  <c r="AW906" i="20"/>
  <c r="AX906" i="20"/>
  <c r="AY906" i="20"/>
  <c r="AZ906" i="20"/>
  <c r="BA906" i="20"/>
  <c r="BB906" i="20"/>
  <c r="BC906" i="20"/>
  <c r="BD906" i="20"/>
  <c r="BE906" i="20"/>
  <c r="BF906" i="20"/>
  <c r="BG906" i="20"/>
  <c r="BH906" i="20"/>
  <c r="BI906" i="20"/>
  <c r="B907" i="20"/>
  <c r="C907" i="20"/>
  <c r="D907" i="20"/>
  <c r="E907" i="20"/>
  <c r="H907" i="20"/>
  <c r="I907" i="20"/>
  <c r="N907" i="20"/>
  <c r="O907" i="20"/>
  <c r="P907" i="20"/>
  <c r="Q907" i="20"/>
  <c r="R907" i="20"/>
  <c r="S907" i="20"/>
  <c r="T907" i="20"/>
  <c r="U907" i="20"/>
  <c r="V907" i="20"/>
  <c r="W907" i="20"/>
  <c r="X907" i="20"/>
  <c r="Y907" i="20"/>
  <c r="Z907" i="20"/>
  <c r="AA907" i="20"/>
  <c r="AB907" i="20"/>
  <c r="AC907" i="20"/>
  <c r="AD907" i="20"/>
  <c r="AE907" i="20"/>
  <c r="AF907" i="20"/>
  <c r="AT907" i="20"/>
  <c r="AU907" i="20"/>
  <c r="AV907" i="20"/>
  <c r="AW907" i="20"/>
  <c r="AX907" i="20"/>
  <c r="AY907" i="20"/>
  <c r="AZ907" i="20"/>
  <c r="BA907" i="20"/>
  <c r="BB907" i="20"/>
  <c r="BC907" i="20"/>
  <c r="BD907" i="20"/>
  <c r="BE907" i="20"/>
  <c r="BF907" i="20"/>
  <c r="BG907" i="20"/>
  <c r="BH907" i="20"/>
  <c r="BI907" i="20"/>
  <c r="B908" i="20"/>
  <c r="C908" i="20"/>
  <c r="D908" i="20"/>
  <c r="E908" i="20"/>
  <c r="F908" i="20"/>
  <c r="G908" i="20"/>
  <c r="H908" i="20"/>
  <c r="I908" i="20"/>
  <c r="N908" i="20"/>
  <c r="O908" i="20"/>
  <c r="P908" i="20"/>
  <c r="Q908" i="20"/>
  <c r="R908" i="20"/>
  <c r="S908" i="20"/>
  <c r="T908" i="20"/>
  <c r="U908" i="20"/>
  <c r="V908" i="20"/>
  <c r="W908" i="20"/>
  <c r="X908" i="20"/>
  <c r="Y908" i="20"/>
  <c r="Z908" i="20"/>
  <c r="AA908" i="20"/>
  <c r="AB908" i="20"/>
  <c r="AC908" i="20"/>
  <c r="AD908" i="20"/>
  <c r="AE908" i="20"/>
  <c r="AF908" i="20"/>
  <c r="AP908" i="20"/>
  <c r="AQ908" i="20"/>
  <c r="AR908" i="20"/>
  <c r="AS908" i="20"/>
  <c r="AT908" i="20"/>
  <c r="AU908" i="20"/>
  <c r="AV908" i="20"/>
  <c r="AW908" i="20"/>
  <c r="AX908" i="20"/>
  <c r="AZ908" i="20"/>
  <c r="BA908" i="20"/>
  <c r="BB908" i="20"/>
  <c r="BC908" i="20"/>
  <c r="BD908" i="20"/>
  <c r="BE908" i="20"/>
  <c r="BF908" i="20"/>
  <c r="BG908" i="20"/>
  <c r="BH908" i="20"/>
  <c r="BI908" i="20"/>
  <c r="B909" i="20"/>
  <c r="C909" i="20"/>
  <c r="E909" i="20"/>
  <c r="F909" i="20"/>
  <c r="G909" i="20"/>
  <c r="H909" i="20"/>
  <c r="I909" i="20"/>
  <c r="N909" i="20"/>
  <c r="O909" i="20"/>
  <c r="BJ909" i="20" s="1"/>
  <c r="P909" i="20"/>
  <c r="Q909" i="20"/>
  <c r="R909" i="20"/>
  <c r="S909" i="20"/>
  <c r="T909" i="20"/>
  <c r="U909" i="20"/>
  <c r="V909" i="20"/>
  <c r="W909" i="20"/>
  <c r="X909" i="20"/>
  <c r="Y909" i="20"/>
  <c r="Z909" i="20"/>
  <c r="AA909" i="20"/>
  <c r="AB909" i="20"/>
  <c r="AC909" i="20"/>
  <c r="AD909" i="20"/>
  <c r="AE909" i="20"/>
  <c r="AF909" i="20"/>
  <c r="AP909" i="20"/>
  <c r="AQ909" i="20"/>
  <c r="AR909" i="20"/>
  <c r="AS909" i="20"/>
  <c r="AT909" i="20"/>
  <c r="AU909" i="20"/>
  <c r="AV909" i="20"/>
  <c r="AX909" i="20"/>
  <c r="AZ909" i="20"/>
  <c r="BA909" i="20"/>
  <c r="BB909" i="20"/>
  <c r="BC909" i="20"/>
  <c r="BD909" i="20"/>
  <c r="BE909" i="20"/>
  <c r="BF909" i="20"/>
  <c r="BG909" i="20"/>
  <c r="BH909" i="20"/>
  <c r="BI909" i="20"/>
  <c r="B910" i="20"/>
  <c r="C910" i="20"/>
  <c r="D910" i="20"/>
  <c r="E910" i="20"/>
  <c r="F910" i="20"/>
  <c r="G910" i="20"/>
  <c r="H910" i="20"/>
  <c r="I910" i="20"/>
  <c r="O910" i="20"/>
  <c r="P910" i="20"/>
  <c r="Q910" i="20"/>
  <c r="R910" i="20"/>
  <c r="S910" i="20"/>
  <c r="T910" i="20"/>
  <c r="U910" i="20"/>
  <c r="V910" i="20"/>
  <c r="W910" i="20"/>
  <c r="X910" i="20"/>
  <c r="Y910" i="20"/>
  <c r="Z910" i="20"/>
  <c r="AA910" i="20"/>
  <c r="AB910" i="20"/>
  <c r="AC910" i="20"/>
  <c r="AD910" i="20"/>
  <c r="AE910" i="20"/>
  <c r="AF910" i="20"/>
  <c r="AT910" i="20"/>
  <c r="AU910" i="20"/>
  <c r="AV910" i="20"/>
  <c r="AW910" i="20"/>
  <c r="AX910" i="20"/>
  <c r="AY910" i="20"/>
  <c r="AZ910" i="20"/>
  <c r="BA910" i="20"/>
  <c r="BB910" i="20"/>
  <c r="BC910" i="20"/>
  <c r="BD910" i="20"/>
  <c r="BE910" i="20"/>
  <c r="BF910" i="20"/>
  <c r="BG910" i="20"/>
  <c r="BH910" i="20"/>
  <c r="BI910" i="20"/>
  <c r="B911" i="20"/>
  <c r="C911" i="20"/>
  <c r="D911" i="20"/>
  <c r="E911" i="20"/>
  <c r="F911" i="20"/>
  <c r="G911" i="20"/>
  <c r="H911" i="20"/>
  <c r="I911" i="20"/>
  <c r="O911" i="20"/>
  <c r="P911" i="20"/>
  <c r="Q911" i="20"/>
  <c r="R911" i="20"/>
  <c r="S911" i="20"/>
  <c r="T911" i="20"/>
  <c r="U911" i="20"/>
  <c r="V911" i="20"/>
  <c r="W911" i="20"/>
  <c r="X911" i="20"/>
  <c r="Y911" i="20"/>
  <c r="Z911" i="20"/>
  <c r="AA911" i="20"/>
  <c r="AB911" i="20"/>
  <c r="AC911" i="20"/>
  <c r="AD911" i="20"/>
  <c r="AE911" i="20"/>
  <c r="AF911" i="20"/>
  <c r="AT911" i="20"/>
  <c r="AU911" i="20"/>
  <c r="AV911" i="20"/>
  <c r="AW911" i="20"/>
  <c r="AX911" i="20"/>
  <c r="AY911" i="20"/>
  <c r="AZ911" i="20"/>
  <c r="BA911" i="20"/>
  <c r="BB911" i="20"/>
  <c r="BC911" i="20"/>
  <c r="BD911" i="20"/>
  <c r="BE911" i="20"/>
  <c r="BF911" i="20"/>
  <c r="BG911" i="20"/>
  <c r="BH911" i="20"/>
  <c r="BI911" i="20"/>
  <c r="B912" i="20"/>
  <c r="C912" i="20"/>
  <c r="D912" i="20"/>
  <c r="E912" i="20"/>
  <c r="F912" i="20"/>
  <c r="G912" i="20"/>
  <c r="H912" i="20"/>
  <c r="I912" i="20"/>
  <c r="O912" i="20"/>
  <c r="P912" i="20"/>
  <c r="Q912" i="20"/>
  <c r="R912" i="20"/>
  <c r="S912" i="20"/>
  <c r="T912" i="20"/>
  <c r="U912" i="20"/>
  <c r="V912" i="20"/>
  <c r="W912" i="20"/>
  <c r="X912" i="20"/>
  <c r="Y912" i="20"/>
  <c r="Z912" i="20"/>
  <c r="AA912" i="20"/>
  <c r="AB912" i="20"/>
  <c r="AC912" i="20"/>
  <c r="AD912" i="20"/>
  <c r="AE912" i="20"/>
  <c r="AF912" i="20"/>
  <c r="AT912" i="20"/>
  <c r="AU912" i="20"/>
  <c r="AV912" i="20"/>
  <c r="AW912" i="20"/>
  <c r="AX912" i="20"/>
  <c r="AY912" i="20"/>
  <c r="AZ912" i="20"/>
  <c r="BA912" i="20"/>
  <c r="BB912" i="20"/>
  <c r="BC912" i="20"/>
  <c r="BD912" i="20"/>
  <c r="BE912" i="20"/>
  <c r="BF912" i="20"/>
  <c r="BG912" i="20"/>
  <c r="BH912" i="20"/>
  <c r="BI912" i="20"/>
  <c r="B913" i="20"/>
  <c r="C913" i="20"/>
  <c r="D913" i="20"/>
  <c r="E913" i="20"/>
  <c r="F913" i="20"/>
  <c r="G913" i="20"/>
  <c r="H913" i="20"/>
  <c r="I913" i="20"/>
  <c r="O913" i="20"/>
  <c r="P913" i="20"/>
  <c r="Q913" i="20"/>
  <c r="R913" i="20"/>
  <c r="S913" i="20"/>
  <c r="T913" i="20"/>
  <c r="U913" i="20"/>
  <c r="V913" i="20"/>
  <c r="W913" i="20"/>
  <c r="X913" i="20"/>
  <c r="Y913" i="20"/>
  <c r="Z913" i="20"/>
  <c r="AA913" i="20"/>
  <c r="AB913" i="20"/>
  <c r="AC913" i="20"/>
  <c r="AD913" i="20"/>
  <c r="AE913" i="20"/>
  <c r="AF913" i="20"/>
  <c r="AT913" i="20"/>
  <c r="AU913" i="20"/>
  <c r="AV913" i="20"/>
  <c r="AW913" i="20"/>
  <c r="AX913" i="20"/>
  <c r="AY913" i="20"/>
  <c r="AZ913" i="20"/>
  <c r="BA913" i="20"/>
  <c r="BB913" i="20"/>
  <c r="BC913" i="20"/>
  <c r="BD913" i="20"/>
  <c r="BE913" i="20"/>
  <c r="BF913" i="20"/>
  <c r="BG913" i="20"/>
  <c r="BH913" i="20"/>
  <c r="BI913" i="20"/>
  <c r="B914" i="20"/>
  <c r="C914" i="20"/>
  <c r="D914" i="20"/>
  <c r="E914" i="20"/>
  <c r="F914" i="20"/>
  <c r="G914" i="20"/>
  <c r="H914" i="20"/>
  <c r="I914" i="20"/>
  <c r="O914" i="20"/>
  <c r="P914" i="20"/>
  <c r="Q914" i="20"/>
  <c r="R914" i="20"/>
  <c r="S914" i="20"/>
  <c r="T914" i="20"/>
  <c r="U914" i="20"/>
  <c r="V914" i="20"/>
  <c r="W914" i="20"/>
  <c r="X914" i="20"/>
  <c r="Y914" i="20"/>
  <c r="Z914" i="20"/>
  <c r="AA914" i="20"/>
  <c r="AB914" i="20"/>
  <c r="AC914" i="20"/>
  <c r="AD914" i="20"/>
  <c r="AE914" i="20"/>
  <c r="AF914" i="20"/>
  <c r="AT914" i="20"/>
  <c r="AU914" i="20"/>
  <c r="AV914" i="20"/>
  <c r="AW914" i="20"/>
  <c r="AX914" i="20"/>
  <c r="AY914" i="20"/>
  <c r="AZ914" i="20"/>
  <c r="BA914" i="20"/>
  <c r="BB914" i="20"/>
  <c r="BC914" i="20"/>
  <c r="BD914" i="20"/>
  <c r="BE914" i="20"/>
  <c r="BF914" i="20"/>
  <c r="BG914" i="20"/>
  <c r="BH914" i="20"/>
  <c r="BI914" i="20"/>
  <c r="B915" i="20"/>
  <c r="C915" i="20"/>
  <c r="D915" i="20"/>
  <c r="E915" i="20"/>
  <c r="F915" i="20"/>
  <c r="G915" i="20"/>
  <c r="H915" i="20"/>
  <c r="I915" i="20"/>
  <c r="O915" i="20"/>
  <c r="P915" i="20"/>
  <c r="Q915" i="20"/>
  <c r="R915" i="20"/>
  <c r="S915" i="20"/>
  <c r="T915" i="20"/>
  <c r="U915" i="20"/>
  <c r="V915" i="20"/>
  <c r="W915" i="20"/>
  <c r="X915" i="20"/>
  <c r="Y915" i="20"/>
  <c r="Z915" i="20"/>
  <c r="AA915" i="20"/>
  <c r="AB915" i="20"/>
  <c r="AC915" i="20"/>
  <c r="AD915" i="20"/>
  <c r="AE915" i="20"/>
  <c r="AF915" i="20"/>
  <c r="AT915" i="20"/>
  <c r="AU915" i="20"/>
  <c r="AV915" i="20"/>
  <c r="AW915" i="20"/>
  <c r="AX915" i="20"/>
  <c r="AY915" i="20"/>
  <c r="AZ915" i="20"/>
  <c r="BA915" i="20"/>
  <c r="BB915" i="20"/>
  <c r="BC915" i="20"/>
  <c r="BD915" i="20"/>
  <c r="BE915" i="20"/>
  <c r="BF915" i="20"/>
  <c r="BG915" i="20"/>
  <c r="BH915" i="20"/>
  <c r="BI915" i="20"/>
  <c r="B916" i="20"/>
  <c r="C916" i="20"/>
  <c r="D916" i="20"/>
  <c r="E916" i="20"/>
  <c r="F916" i="20"/>
  <c r="G916" i="20"/>
  <c r="H916" i="20"/>
  <c r="I916" i="20"/>
  <c r="O916" i="20"/>
  <c r="P916" i="20"/>
  <c r="Q916" i="20"/>
  <c r="R916" i="20"/>
  <c r="S916" i="20"/>
  <c r="T916" i="20"/>
  <c r="U916" i="20"/>
  <c r="V916" i="20"/>
  <c r="W916" i="20"/>
  <c r="X916" i="20"/>
  <c r="Y916" i="20"/>
  <c r="Z916" i="20"/>
  <c r="AA916" i="20"/>
  <c r="AB916" i="20"/>
  <c r="AC916" i="20"/>
  <c r="AD916" i="20"/>
  <c r="AE916" i="20"/>
  <c r="AF916" i="20"/>
  <c r="AT916" i="20"/>
  <c r="AU916" i="20"/>
  <c r="AV916" i="20"/>
  <c r="AW916" i="20"/>
  <c r="AX916" i="20"/>
  <c r="AY916" i="20"/>
  <c r="AZ916" i="20"/>
  <c r="BA916" i="20"/>
  <c r="BB916" i="20"/>
  <c r="BC916" i="20"/>
  <c r="BD916" i="20"/>
  <c r="BE916" i="20"/>
  <c r="BF916" i="20"/>
  <c r="BG916" i="20"/>
  <c r="BH916" i="20"/>
  <c r="BI916" i="20"/>
  <c r="B917" i="20"/>
  <c r="C917" i="20"/>
  <c r="D917" i="20"/>
  <c r="E917" i="20"/>
  <c r="F917" i="20"/>
  <c r="G917" i="20"/>
  <c r="H917" i="20"/>
  <c r="I917" i="20"/>
  <c r="O917" i="20"/>
  <c r="P917" i="20"/>
  <c r="Q917" i="20"/>
  <c r="R917" i="20"/>
  <c r="S917" i="20"/>
  <c r="T917" i="20"/>
  <c r="U917" i="20"/>
  <c r="V917" i="20"/>
  <c r="W917" i="20"/>
  <c r="X917" i="20"/>
  <c r="Y917" i="20"/>
  <c r="Z917" i="20"/>
  <c r="AA917" i="20"/>
  <c r="AB917" i="20"/>
  <c r="AC917" i="20"/>
  <c r="AD917" i="20"/>
  <c r="AE917" i="20"/>
  <c r="AF917" i="20"/>
  <c r="AT917" i="20"/>
  <c r="AU917" i="20"/>
  <c r="AV917" i="20"/>
  <c r="AW917" i="20"/>
  <c r="AX917" i="20"/>
  <c r="AY917" i="20"/>
  <c r="AZ917" i="20"/>
  <c r="BA917" i="20"/>
  <c r="BB917" i="20"/>
  <c r="BC917" i="20"/>
  <c r="BD917" i="20"/>
  <c r="BE917" i="20"/>
  <c r="BF917" i="20"/>
  <c r="BG917" i="20"/>
  <c r="BH917" i="20"/>
  <c r="BI917" i="20"/>
  <c r="B918" i="20"/>
  <c r="C918" i="20"/>
  <c r="D918" i="20"/>
  <c r="E918" i="20"/>
  <c r="F918" i="20"/>
  <c r="G918" i="20"/>
  <c r="H918" i="20"/>
  <c r="I918" i="20"/>
  <c r="O918" i="20"/>
  <c r="P918" i="20"/>
  <c r="Q918" i="20"/>
  <c r="R918" i="20"/>
  <c r="S918" i="20"/>
  <c r="T918" i="20"/>
  <c r="U918" i="20"/>
  <c r="V918" i="20"/>
  <c r="W918" i="20"/>
  <c r="X918" i="20"/>
  <c r="Y918" i="20"/>
  <c r="Z918" i="20"/>
  <c r="AA918" i="20"/>
  <c r="AB918" i="20"/>
  <c r="AC918" i="20"/>
  <c r="AD918" i="20"/>
  <c r="AE918" i="20"/>
  <c r="AF918" i="20"/>
  <c r="AT918" i="20"/>
  <c r="AU918" i="20"/>
  <c r="AV918" i="20"/>
  <c r="AW918" i="20"/>
  <c r="AX918" i="20"/>
  <c r="AY918" i="20"/>
  <c r="AZ918" i="20"/>
  <c r="BA918" i="20"/>
  <c r="BB918" i="20"/>
  <c r="BC918" i="20"/>
  <c r="BD918" i="20"/>
  <c r="BE918" i="20"/>
  <c r="BF918" i="20"/>
  <c r="BG918" i="20"/>
  <c r="BH918" i="20"/>
  <c r="BI918" i="20"/>
  <c r="B919" i="20"/>
  <c r="C919" i="20"/>
  <c r="D919" i="20"/>
  <c r="E919" i="20"/>
  <c r="F919" i="20"/>
  <c r="G919" i="20"/>
  <c r="H919" i="20"/>
  <c r="I919" i="20"/>
  <c r="O919" i="20"/>
  <c r="P919" i="20"/>
  <c r="Q919" i="20"/>
  <c r="R919" i="20"/>
  <c r="S919" i="20"/>
  <c r="T919" i="20"/>
  <c r="U919" i="20"/>
  <c r="V919" i="20"/>
  <c r="W919" i="20"/>
  <c r="X919" i="20"/>
  <c r="Y919" i="20"/>
  <c r="Z919" i="20"/>
  <c r="AA919" i="20"/>
  <c r="AB919" i="20"/>
  <c r="AC919" i="20"/>
  <c r="AD919" i="20"/>
  <c r="AE919" i="20"/>
  <c r="AF919" i="20"/>
  <c r="AT919" i="20"/>
  <c r="AU919" i="20"/>
  <c r="AV919" i="20"/>
  <c r="AW919" i="20"/>
  <c r="AX919" i="20"/>
  <c r="AY919" i="20"/>
  <c r="AZ919" i="20"/>
  <c r="BA919" i="20"/>
  <c r="BB919" i="20"/>
  <c r="BC919" i="20"/>
  <c r="BD919" i="20"/>
  <c r="BE919" i="20"/>
  <c r="BF919" i="20"/>
  <c r="BG919" i="20"/>
  <c r="BH919" i="20"/>
  <c r="BI919" i="20"/>
  <c r="B920" i="20"/>
  <c r="C920" i="20"/>
  <c r="E920" i="20"/>
  <c r="F920" i="20"/>
  <c r="G920" i="20"/>
  <c r="H920" i="20"/>
  <c r="I920" i="20"/>
  <c r="O920" i="20"/>
  <c r="P920" i="20"/>
  <c r="Q920" i="20"/>
  <c r="R920" i="20"/>
  <c r="S920" i="20"/>
  <c r="T920" i="20"/>
  <c r="U920" i="20"/>
  <c r="V920" i="20"/>
  <c r="W920" i="20"/>
  <c r="X920" i="20"/>
  <c r="Y920" i="20"/>
  <c r="Z920" i="20"/>
  <c r="AA920" i="20"/>
  <c r="AB920" i="20"/>
  <c r="AC920" i="20"/>
  <c r="AD920" i="20"/>
  <c r="AE920" i="20"/>
  <c r="AF920" i="20"/>
  <c r="AT920" i="20"/>
  <c r="AU920" i="20"/>
  <c r="AV920" i="20"/>
  <c r="AW920" i="20"/>
  <c r="AX920" i="20"/>
  <c r="AY920" i="20"/>
  <c r="AZ920" i="20"/>
  <c r="BA920" i="20"/>
  <c r="BB920" i="20"/>
  <c r="BC920" i="20"/>
  <c r="BD920" i="20"/>
  <c r="BE920" i="20"/>
  <c r="BF920" i="20"/>
  <c r="BG920" i="20"/>
  <c r="BH920" i="20"/>
  <c r="BI920" i="20"/>
  <c r="B921" i="20"/>
  <c r="C921" i="20"/>
  <c r="D921" i="20"/>
  <c r="E921" i="20"/>
  <c r="F921" i="20"/>
  <c r="G921" i="20"/>
  <c r="H921" i="20"/>
  <c r="I921" i="20"/>
  <c r="O921" i="20"/>
  <c r="P921" i="20"/>
  <c r="Q921" i="20"/>
  <c r="R921" i="20"/>
  <c r="S921" i="20"/>
  <c r="T921" i="20"/>
  <c r="U921" i="20"/>
  <c r="V921" i="20"/>
  <c r="W921" i="20"/>
  <c r="X921" i="20"/>
  <c r="Y921" i="20"/>
  <c r="Z921" i="20"/>
  <c r="AA921" i="20"/>
  <c r="AB921" i="20"/>
  <c r="AC921" i="20"/>
  <c r="AD921" i="20"/>
  <c r="AE921" i="20"/>
  <c r="AF921" i="20"/>
  <c r="AT921" i="20"/>
  <c r="AU921" i="20"/>
  <c r="AV921" i="20"/>
  <c r="AW921" i="20"/>
  <c r="AX921" i="20"/>
  <c r="AY921" i="20"/>
  <c r="AZ921" i="20"/>
  <c r="BA921" i="20"/>
  <c r="BB921" i="20"/>
  <c r="BC921" i="20"/>
  <c r="BD921" i="20"/>
  <c r="BE921" i="20"/>
  <c r="BF921" i="20"/>
  <c r="BG921" i="20"/>
  <c r="BH921" i="20"/>
  <c r="BI921" i="20"/>
  <c r="B922" i="20"/>
  <c r="C922" i="20"/>
  <c r="D922" i="20"/>
  <c r="E922" i="20"/>
  <c r="F922" i="20"/>
  <c r="G922" i="20"/>
  <c r="H922" i="20"/>
  <c r="I922" i="20"/>
  <c r="O922" i="20"/>
  <c r="P922" i="20"/>
  <c r="Q922" i="20"/>
  <c r="R922" i="20"/>
  <c r="S922" i="20"/>
  <c r="T922" i="20"/>
  <c r="U922" i="20"/>
  <c r="V922" i="20"/>
  <c r="W922" i="20"/>
  <c r="X922" i="20"/>
  <c r="Y922" i="20"/>
  <c r="Z922" i="20"/>
  <c r="AA922" i="20"/>
  <c r="AB922" i="20"/>
  <c r="AC922" i="20"/>
  <c r="AD922" i="20"/>
  <c r="AE922" i="20"/>
  <c r="AF922" i="20"/>
  <c r="AT922" i="20"/>
  <c r="AU922" i="20"/>
  <c r="AV922" i="20"/>
  <c r="AW922" i="20"/>
  <c r="AX922" i="20"/>
  <c r="AY922" i="20"/>
  <c r="AZ922" i="20"/>
  <c r="BA922" i="20"/>
  <c r="BB922" i="20"/>
  <c r="BC922" i="20"/>
  <c r="BD922" i="20"/>
  <c r="BE922" i="20"/>
  <c r="BF922" i="20"/>
  <c r="BG922" i="20"/>
  <c r="BH922" i="20"/>
  <c r="BI922" i="20"/>
  <c r="B923" i="20"/>
  <c r="C923" i="20"/>
  <c r="D923" i="20"/>
  <c r="E923" i="20"/>
  <c r="F923" i="20"/>
  <c r="G923" i="20"/>
  <c r="H923" i="20"/>
  <c r="I923" i="20"/>
  <c r="O923" i="20"/>
  <c r="P923" i="20"/>
  <c r="Q923" i="20"/>
  <c r="R923" i="20"/>
  <c r="S923" i="20"/>
  <c r="T923" i="20"/>
  <c r="U923" i="20"/>
  <c r="V923" i="20"/>
  <c r="W923" i="20"/>
  <c r="X923" i="20"/>
  <c r="Y923" i="20"/>
  <c r="Z923" i="20"/>
  <c r="AA923" i="20"/>
  <c r="AB923" i="20"/>
  <c r="AC923" i="20"/>
  <c r="AD923" i="20"/>
  <c r="AE923" i="20"/>
  <c r="AF923" i="20"/>
  <c r="AT923" i="20"/>
  <c r="AU923" i="20"/>
  <c r="AV923" i="20"/>
  <c r="AW923" i="20"/>
  <c r="AX923" i="20"/>
  <c r="AY923" i="20"/>
  <c r="AZ923" i="20"/>
  <c r="BA923" i="20"/>
  <c r="BB923" i="20"/>
  <c r="BC923" i="20"/>
  <c r="BD923" i="20"/>
  <c r="BE923" i="20"/>
  <c r="BF923" i="20"/>
  <c r="BG923" i="20"/>
  <c r="BH923" i="20"/>
  <c r="BI923" i="20"/>
  <c r="B924" i="20"/>
  <c r="C924" i="20"/>
  <c r="D924" i="20"/>
  <c r="E924" i="20"/>
  <c r="F924" i="20"/>
  <c r="G924" i="20"/>
  <c r="H924" i="20"/>
  <c r="I924" i="20"/>
  <c r="O924" i="20"/>
  <c r="P924" i="20"/>
  <c r="Q924" i="20"/>
  <c r="R924" i="20"/>
  <c r="S924" i="20"/>
  <c r="T924" i="20"/>
  <c r="U924" i="20"/>
  <c r="V924" i="20"/>
  <c r="W924" i="20"/>
  <c r="X924" i="20"/>
  <c r="Y924" i="20"/>
  <c r="Z924" i="20"/>
  <c r="AA924" i="20"/>
  <c r="AB924" i="20"/>
  <c r="AC924" i="20"/>
  <c r="AD924" i="20"/>
  <c r="AE924" i="20"/>
  <c r="AF924" i="20"/>
  <c r="AT924" i="20"/>
  <c r="AU924" i="20"/>
  <c r="AV924" i="20"/>
  <c r="AW924" i="20"/>
  <c r="AX924" i="20"/>
  <c r="AY924" i="20"/>
  <c r="AZ924" i="20"/>
  <c r="BA924" i="20"/>
  <c r="BB924" i="20"/>
  <c r="BC924" i="20"/>
  <c r="BD924" i="20"/>
  <c r="BE924" i="20"/>
  <c r="BF924" i="20"/>
  <c r="BG924" i="20"/>
  <c r="BH924" i="20"/>
  <c r="BI924" i="20"/>
  <c r="B925" i="20"/>
  <c r="C925" i="20"/>
  <c r="D925" i="20"/>
  <c r="E925" i="20"/>
  <c r="F925" i="20"/>
  <c r="G925" i="20"/>
  <c r="H925" i="20"/>
  <c r="I925" i="20"/>
  <c r="O925" i="20"/>
  <c r="P925" i="20"/>
  <c r="Q925" i="20"/>
  <c r="R925" i="20"/>
  <c r="S925" i="20"/>
  <c r="T925" i="20"/>
  <c r="U925" i="20"/>
  <c r="V925" i="20"/>
  <c r="W925" i="20"/>
  <c r="X925" i="20"/>
  <c r="Y925" i="20"/>
  <c r="Z925" i="20"/>
  <c r="AA925" i="20"/>
  <c r="AB925" i="20"/>
  <c r="AC925" i="20"/>
  <c r="AD925" i="20"/>
  <c r="AE925" i="20"/>
  <c r="AF925" i="20"/>
  <c r="AT925" i="20"/>
  <c r="AU925" i="20"/>
  <c r="AV925" i="20"/>
  <c r="AW925" i="20"/>
  <c r="AX925" i="20"/>
  <c r="AY925" i="20"/>
  <c r="AZ925" i="20"/>
  <c r="BA925" i="20"/>
  <c r="BB925" i="20"/>
  <c r="BC925" i="20"/>
  <c r="BD925" i="20"/>
  <c r="BE925" i="20"/>
  <c r="BF925" i="20"/>
  <c r="BG925" i="20"/>
  <c r="BH925" i="20"/>
  <c r="BI925" i="20"/>
  <c r="B926" i="20"/>
  <c r="C926" i="20"/>
  <c r="D926" i="20"/>
  <c r="E926" i="20"/>
  <c r="F926" i="20"/>
  <c r="G926" i="20"/>
  <c r="H926" i="20"/>
  <c r="I926" i="20"/>
  <c r="O926" i="20"/>
  <c r="P926" i="20"/>
  <c r="Q926" i="20"/>
  <c r="R926" i="20"/>
  <c r="S926" i="20"/>
  <c r="T926" i="20"/>
  <c r="U926" i="20"/>
  <c r="V926" i="20"/>
  <c r="W926" i="20"/>
  <c r="X926" i="20"/>
  <c r="Y926" i="20"/>
  <c r="Z926" i="20"/>
  <c r="AA926" i="20"/>
  <c r="AB926" i="20"/>
  <c r="AC926" i="20"/>
  <c r="AD926" i="20"/>
  <c r="AE926" i="20"/>
  <c r="AF926" i="20"/>
  <c r="AT926" i="20"/>
  <c r="AU926" i="20"/>
  <c r="AV926" i="20"/>
  <c r="AW926" i="20"/>
  <c r="AX926" i="20"/>
  <c r="AY926" i="20"/>
  <c r="AZ926" i="20"/>
  <c r="BA926" i="20"/>
  <c r="BB926" i="20"/>
  <c r="BC926" i="20"/>
  <c r="BD926" i="20"/>
  <c r="BE926" i="20"/>
  <c r="BF926" i="20"/>
  <c r="BG926" i="20"/>
  <c r="BH926" i="20"/>
  <c r="BI926" i="20"/>
  <c r="B927" i="20"/>
  <c r="C927" i="20"/>
  <c r="D927" i="20"/>
  <c r="E927" i="20"/>
  <c r="F927" i="20"/>
  <c r="G927" i="20"/>
  <c r="H927" i="20"/>
  <c r="I927" i="20"/>
  <c r="O927" i="20"/>
  <c r="P927" i="20"/>
  <c r="Q927" i="20"/>
  <c r="R927" i="20"/>
  <c r="S927" i="20"/>
  <c r="T927" i="20"/>
  <c r="U927" i="20"/>
  <c r="V927" i="20"/>
  <c r="W927" i="20"/>
  <c r="X927" i="20"/>
  <c r="Y927" i="20"/>
  <c r="Z927" i="20"/>
  <c r="AA927" i="20"/>
  <c r="AB927" i="20"/>
  <c r="AC927" i="20"/>
  <c r="AD927" i="20"/>
  <c r="AE927" i="20"/>
  <c r="AF927" i="20"/>
  <c r="AT927" i="20"/>
  <c r="AU927" i="20"/>
  <c r="AV927" i="20"/>
  <c r="AW927" i="20"/>
  <c r="AX927" i="20"/>
  <c r="AY927" i="20"/>
  <c r="AZ927" i="20"/>
  <c r="BA927" i="20"/>
  <c r="BB927" i="20"/>
  <c r="BC927" i="20"/>
  <c r="BD927" i="20"/>
  <c r="BE927" i="20"/>
  <c r="BF927" i="20"/>
  <c r="BG927" i="20"/>
  <c r="BH927" i="20"/>
  <c r="BI927" i="20"/>
  <c r="B928" i="20"/>
  <c r="C928" i="20"/>
  <c r="E928" i="20"/>
  <c r="F928" i="20"/>
  <c r="G928" i="20"/>
  <c r="H928" i="20"/>
  <c r="I928" i="20"/>
  <c r="O928" i="20"/>
  <c r="BJ928" i="20" s="1"/>
  <c r="P928" i="20"/>
  <c r="Q928" i="20"/>
  <c r="R928" i="20"/>
  <c r="S928" i="20"/>
  <c r="T928" i="20"/>
  <c r="U928" i="20"/>
  <c r="V928" i="20"/>
  <c r="W928" i="20"/>
  <c r="X928" i="20"/>
  <c r="Y928" i="20"/>
  <c r="Z928" i="20"/>
  <c r="AA928" i="20"/>
  <c r="AB928" i="20"/>
  <c r="AC928" i="20"/>
  <c r="AD928" i="20"/>
  <c r="AE928" i="20"/>
  <c r="AF928" i="20"/>
  <c r="AP928" i="20"/>
  <c r="AQ928" i="20"/>
  <c r="AR928" i="20"/>
  <c r="AS928" i="20"/>
  <c r="AT928" i="20"/>
  <c r="AU928" i="20"/>
  <c r="AV928" i="20"/>
  <c r="AW928" i="20"/>
  <c r="AX928" i="20"/>
  <c r="AY928" i="20"/>
  <c r="AZ928" i="20"/>
  <c r="BA928" i="20"/>
  <c r="BB928" i="20"/>
  <c r="BC928" i="20"/>
  <c r="BD928" i="20"/>
  <c r="BE928" i="20"/>
  <c r="BF928" i="20"/>
  <c r="BG928" i="20"/>
  <c r="BH928" i="20"/>
  <c r="BI928" i="20"/>
  <c r="B929" i="20"/>
  <c r="C929" i="20"/>
  <c r="D929" i="20"/>
  <c r="E929" i="20"/>
  <c r="F929" i="20"/>
  <c r="G929" i="20"/>
  <c r="H929" i="20"/>
  <c r="I929" i="20"/>
  <c r="O929" i="20"/>
  <c r="P929" i="20"/>
  <c r="Q929" i="20"/>
  <c r="R929" i="20"/>
  <c r="S929" i="20"/>
  <c r="T929" i="20"/>
  <c r="U929" i="20"/>
  <c r="V929" i="20"/>
  <c r="W929" i="20"/>
  <c r="X929" i="20"/>
  <c r="Y929" i="20"/>
  <c r="Z929" i="20"/>
  <c r="AA929" i="20"/>
  <c r="AB929" i="20"/>
  <c r="AC929" i="20"/>
  <c r="AD929" i="20"/>
  <c r="AE929" i="20"/>
  <c r="AF929" i="20"/>
  <c r="AT929" i="20"/>
  <c r="AU929" i="20"/>
  <c r="AV929" i="20"/>
  <c r="AW929" i="20"/>
  <c r="AX929" i="20"/>
  <c r="AY929" i="20"/>
  <c r="AZ929" i="20"/>
  <c r="BA929" i="20"/>
  <c r="BB929" i="20"/>
  <c r="BC929" i="20"/>
  <c r="BD929" i="20"/>
  <c r="BE929" i="20"/>
  <c r="BF929" i="20"/>
  <c r="BG929" i="20"/>
  <c r="BH929" i="20"/>
  <c r="BI929" i="20"/>
  <c r="B930" i="20"/>
  <c r="C930" i="20"/>
  <c r="D930" i="20"/>
  <c r="E930" i="20"/>
  <c r="F930" i="20"/>
  <c r="G930" i="20"/>
  <c r="H930" i="20"/>
  <c r="I930" i="20"/>
  <c r="O930" i="20"/>
  <c r="P930" i="20"/>
  <c r="Q930" i="20"/>
  <c r="R930" i="20"/>
  <c r="S930" i="20"/>
  <c r="T930" i="20"/>
  <c r="U930" i="20"/>
  <c r="V930" i="20"/>
  <c r="W930" i="20"/>
  <c r="X930" i="20"/>
  <c r="Y930" i="20"/>
  <c r="Z930" i="20"/>
  <c r="AA930" i="20"/>
  <c r="AB930" i="20"/>
  <c r="AC930" i="20"/>
  <c r="AD930" i="20"/>
  <c r="AE930" i="20"/>
  <c r="AF930" i="20"/>
  <c r="AT930" i="20"/>
  <c r="AU930" i="20"/>
  <c r="AV930" i="20"/>
  <c r="AW930" i="20"/>
  <c r="AX930" i="20"/>
  <c r="AY930" i="20"/>
  <c r="AZ930" i="20"/>
  <c r="BA930" i="20"/>
  <c r="BB930" i="20"/>
  <c r="BC930" i="20"/>
  <c r="BD930" i="20"/>
  <c r="BE930" i="20"/>
  <c r="BF930" i="20"/>
  <c r="BG930" i="20"/>
  <c r="BH930" i="20"/>
  <c r="BI930" i="20"/>
  <c r="B931" i="20"/>
  <c r="C931" i="20"/>
  <c r="D931" i="20"/>
  <c r="E931" i="20"/>
  <c r="F931" i="20"/>
  <c r="G931" i="20"/>
  <c r="H931" i="20"/>
  <c r="I931" i="20"/>
  <c r="O931" i="20"/>
  <c r="P931" i="20"/>
  <c r="Q931" i="20"/>
  <c r="R931" i="20"/>
  <c r="S931" i="20"/>
  <c r="T931" i="20"/>
  <c r="U931" i="20"/>
  <c r="V931" i="20"/>
  <c r="W931" i="20"/>
  <c r="X931" i="20"/>
  <c r="Y931" i="20"/>
  <c r="Z931" i="20"/>
  <c r="AA931" i="20"/>
  <c r="AB931" i="20"/>
  <c r="AC931" i="20"/>
  <c r="AD931" i="20"/>
  <c r="AE931" i="20"/>
  <c r="AF931" i="20"/>
  <c r="AT931" i="20"/>
  <c r="AU931" i="20"/>
  <c r="AV931" i="20"/>
  <c r="AW931" i="20"/>
  <c r="AX931" i="20"/>
  <c r="AY931" i="20"/>
  <c r="AZ931" i="20"/>
  <c r="BA931" i="20"/>
  <c r="BB931" i="20"/>
  <c r="BC931" i="20"/>
  <c r="BD931" i="20"/>
  <c r="BE931" i="20"/>
  <c r="BF931" i="20"/>
  <c r="BG931" i="20"/>
  <c r="BH931" i="20"/>
  <c r="BI931" i="20"/>
  <c r="B932" i="20"/>
  <c r="C932" i="20"/>
  <c r="D932" i="20"/>
  <c r="E932" i="20"/>
  <c r="F932" i="20"/>
  <c r="G932" i="20"/>
  <c r="H932" i="20"/>
  <c r="I932" i="20"/>
  <c r="O932" i="20"/>
  <c r="P932" i="20"/>
  <c r="Q932" i="20"/>
  <c r="R932" i="20"/>
  <c r="S932" i="20"/>
  <c r="T932" i="20"/>
  <c r="U932" i="20"/>
  <c r="V932" i="20"/>
  <c r="W932" i="20"/>
  <c r="X932" i="20"/>
  <c r="Y932" i="20"/>
  <c r="Z932" i="20"/>
  <c r="AA932" i="20"/>
  <c r="AB932" i="20"/>
  <c r="AC932" i="20"/>
  <c r="AD932" i="20"/>
  <c r="AE932" i="20"/>
  <c r="AF932" i="20"/>
  <c r="AT932" i="20"/>
  <c r="AU932" i="20"/>
  <c r="AV932" i="20"/>
  <c r="AW932" i="20"/>
  <c r="AX932" i="20"/>
  <c r="AY932" i="20"/>
  <c r="AZ932" i="20"/>
  <c r="BA932" i="20"/>
  <c r="BB932" i="20"/>
  <c r="BC932" i="20"/>
  <c r="BD932" i="20"/>
  <c r="BE932" i="20"/>
  <c r="BF932" i="20"/>
  <c r="BG932" i="20"/>
  <c r="BH932" i="20"/>
  <c r="BI932" i="20"/>
  <c r="B933" i="20"/>
  <c r="C933" i="20"/>
  <c r="D933" i="20"/>
  <c r="E933" i="20"/>
  <c r="F933" i="20"/>
  <c r="G933" i="20"/>
  <c r="H933" i="20"/>
  <c r="I933" i="20"/>
  <c r="O933" i="20"/>
  <c r="P933" i="20"/>
  <c r="Q933" i="20"/>
  <c r="R933" i="20"/>
  <c r="S933" i="20"/>
  <c r="T933" i="20"/>
  <c r="U933" i="20"/>
  <c r="V933" i="20"/>
  <c r="W933" i="20"/>
  <c r="X933" i="20"/>
  <c r="Y933" i="20"/>
  <c r="Z933" i="20"/>
  <c r="AA933" i="20"/>
  <c r="AB933" i="20"/>
  <c r="AC933" i="20"/>
  <c r="AD933" i="20"/>
  <c r="AE933" i="20"/>
  <c r="AF933" i="20"/>
  <c r="AT933" i="20"/>
  <c r="AU933" i="20"/>
  <c r="AV933" i="20"/>
  <c r="AW933" i="20"/>
  <c r="AX933" i="20"/>
  <c r="AY933" i="20"/>
  <c r="AZ933" i="20"/>
  <c r="BA933" i="20"/>
  <c r="BB933" i="20"/>
  <c r="BC933" i="20"/>
  <c r="BD933" i="20"/>
  <c r="BE933" i="20"/>
  <c r="BF933" i="20"/>
  <c r="BG933" i="20"/>
  <c r="BH933" i="20"/>
  <c r="BI933" i="20"/>
  <c r="B934" i="20"/>
  <c r="C934" i="20"/>
  <c r="D934" i="20"/>
  <c r="E934" i="20"/>
  <c r="F934" i="20"/>
  <c r="G934" i="20"/>
  <c r="H934" i="20"/>
  <c r="I934" i="20"/>
  <c r="O934" i="20"/>
  <c r="P934" i="20"/>
  <c r="Q934" i="20"/>
  <c r="R934" i="20"/>
  <c r="S934" i="20"/>
  <c r="T934" i="20"/>
  <c r="U934" i="20"/>
  <c r="V934" i="20"/>
  <c r="W934" i="20"/>
  <c r="X934" i="20"/>
  <c r="Y934" i="20"/>
  <c r="Z934" i="20"/>
  <c r="AA934" i="20"/>
  <c r="AB934" i="20"/>
  <c r="AC934" i="20"/>
  <c r="AD934" i="20"/>
  <c r="AE934" i="20"/>
  <c r="AF934" i="20"/>
  <c r="AT934" i="20"/>
  <c r="AU934" i="20"/>
  <c r="AV934" i="20"/>
  <c r="AW934" i="20"/>
  <c r="AX934" i="20"/>
  <c r="AY934" i="20"/>
  <c r="AZ934" i="20"/>
  <c r="BA934" i="20"/>
  <c r="BB934" i="20"/>
  <c r="BC934" i="20"/>
  <c r="BD934" i="20"/>
  <c r="BE934" i="20"/>
  <c r="BF934" i="20"/>
  <c r="BG934" i="20"/>
  <c r="BH934" i="20"/>
  <c r="BI934" i="20"/>
  <c r="B935" i="20"/>
  <c r="C935" i="20"/>
  <c r="E935" i="20"/>
  <c r="F935" i="20"/>
  <c r="G935" i="20"/>
  <c r="H935" i="20"/>
  <c r="I935" i="20"/>
  <c r="O935" i="20"/>
  <c r="BJ935" i="20" s="1"/>
  <c r="P935" i="20"/>
  <c r="Q935" i="20"/>
  <c r="R935" i="20"/>
  <c r="S935" i="20"/>
  <c r="T935" i="20"/>
  <c r="U935" i="20"/>
  <c r="V935" i="20"/>
  <c r="W935" i="20"/>
  <c r="X935" i="20"/>
  <c r="Y935" i="20"/>
  <c r="Z935" i="20"/>
  <c r="AA935" i="20"/>
  <c r="AB935" i="20"/>
  <c r="AC935" i="20"/>
  <c r="AD935" i="20"/>
  <c r="AE935" i="20"/>
  <c r="AF935" i="20"/>
  <c r="AP935" i="20"/>
  <c r="AQ935" i="20"/>
  <c r="AR935" i="20"/>
  <c r="AS935" i="20"/>
  <c r="AX935" i="20"/>
  <c r="AY935" i="20"/>
  <c r="AZ935" i="20"/>
  <c r="BA935" i="20"/>
  <c r="BB935" i="20"/>
  <c r="BC935" i="20"/>
  <c r="BD935" i="20"/>
  <c r="BE935" i="20"/>
  <c r="BF935" i="20"/>
  <c r="BG935" i="20"/>
  <c r="BH935" i="20"/>
  <c r="BI935" i="20"/>
  <c r="B936" i="20"/>
  <c r="C936" i="20"/>
  <c r="D936" i="20"/>
  <c r="E936" i="20"/>
  <c r="F936" i="20"/>
  <c r="G936" i="20"/>
  <c r="H936" i="20"/>
  <c r="I936" i="20"/>
  <c r="O936" i="20"/>
  <c r="P936" i="20"/>
  <c r="Q936" i="20"/>
  <c r="R936" i="20"/>
  <c r="S936" i="20"/>
  <c r="T936" i="20"/>
  <c r="U936" i="20"/>
  <c r="V936" i="20"/>
  <c r="W936" i="20"/>
  <c r="X936" i="20"/>
  <c r="Y936" i="20"/>
  <c r="Z936" i="20"/>
  <c r="AA936" i="20"/>
  <c r="AB936" i="20"/>
  <c r="AC936" i="20"/>
  <c r="AD936" i="20"/>
  <c r="AE936" i="20"/>
  <c r="AF936" i="20"/>
  <c r="AT936" i="20"/>
  <c r="AU936" i="20"/>
  <c r="AV936" i="20"/>
  <c r="AW936" i="20"/>
  <c r="AX936" i="20"/>
  <c r="AY936" i="20"/>
  <c r="AZ936" i="20"/>
  <c r="BA936" i="20"/>
  <c r="BB936" i="20"/>
  <c r="BC936" i="20"/>
  <c r="BD936" i="20"/>
  <c r="BE936" i="20"/>
  <c r="BF936" i="20"/>
  <c r="BG936" i="20"/>
  <c r="BH936" i="20"/>
  <c r="BI936" i="20"/>
  <c r="B937" i="20"/>
  <c r="C937" i="20"/>
  <c r="D937" i="20"/>
  <c r="E937" i="20"/>
  <c r="F937" i="20"/>
  <c r="G937" i="20"/>
  <c r="H937" i="20"/>
  <c r="I937" i="20"/>
  <c r="O937" i="20"/>
  <c r="P937" i="20"/>
  <c r="Q937" i="20"/>
  <c r="R937" i="20"/>
  <c r="S937" i="20"/>
  <c r="T937" i="20"/>
  <c r="U937" i="20"/>
  <c r="V937" i="20"/>
  <c r="W937" i="20"/>
  <c r="X937" i="20"/>
  <c r="Y937" i="20"/>
  <c r="Z937" i="20"/>
  <c r="AA937" i="20"/>
  <c r="AB937" i="20"/>
  <c r="AC937" i="20"/>
  <c r="AD937" i="20"/>
  <c r="AE937" i="20"/>
  <c r="AF937" i="20"/>
  <c r="AT937" i="20"/>
  <c r="AU937" i="20"/>
  <c r="AV937" i="20"/>
  <c r="AW937" i="20"/>
  <c r="AX937" i="20"/>
  <c r="AY937" i="20"/>
  <c r="AZ937" i="20"/>
  <c r="BA937" i="20"/>
  <c r="BB937" i="20"/>
  <c r="BC937" i="20"/>
  <c r="BD937" i="20"/>
  <c r="BE937" i="20"/>
  <c r="BF937" i="20"/>
  <c r="BG937" i="20"/>
  <c r="BH937" i="20"/>
  <c r="BI937" i="20"/>
  <c r="B938" i="20"/>
  <c r="C938" i="20"/>
  <c r="D938" i="20"/>
  <c r="E938" i="20"/>
  <c r="F938" i="20"/>
  <c r="G938" i="20"/>
  <c r="H938" i="20"/>
  <c r="I938" i="20"/>
  <c r="O938" i="20"/>
  <c r="P938" i="20"/>
  <c r="Q938" i="20"/>
  <c r="R938" i="20"/>
  <c r="S938" i="20"/>
  <c r="T938" i="20"/>
  <c r="U938" i="20"/>
  <c r="V938" i="20"/>
  <c r="W938" i="20"/>
  <c r="X938" i="20"/>
  <c r="Y938" i="20"/>
  <c r="Z938" i="20"/>
  <c r="AA938" i="20"/>
  <c r="AB938" i="20"/>
  <c r="AC938" i="20"/>
  <c r="AD938" i="20"/>
  <c r="AE938" i="20"/>
  <c r="AF938" i="20"/>
  <c r="AT938" i="20"/>
  <c r="AU938" i="20"/>
  <c r="AV938" i="20"/>
  <c r="AW938" i="20"/>
  <c r="AX938" i="20"/>
  <c r="AY938" i="20"/>
  <c r="AZ938" i="20"/>
  <c r="BA938" i="20"/>
  <c r="BB938" i="20"/>
  <c r="BC938" i="20"/>
  <c r="BD938" i="20"/>
  <c r="BE938" i="20"/>
  <c r="BF938" i="20"/>
  <c r="BG938" i="20"/>
  <c r="BH938" i="20"/>
  <c r="BI938" i="20"/>
  <c r="B939" i="20"/>
  <c r="C939" i="20"/>
  <c r="D939" i="20"/>
  <c r="E939" i="20"/>
  <c r="F939" i="20"/>
  <c r="G939" i="20"/>
  <c r="H939" i="20"/>
  <c r="I939" i="20"/>
  <c r="O939" i="20"/>
  <c r="P939" i="20"/>
  <c r="Q939" i="20"/>
  <c r="R939" i="20"/>
  <c r="S939" i="20"/>
  <c r="T939" i="20"/>
  <c r="U939" i="20"/>
  <c r="V939" i="20"/>
  <c r="W939" i="20"/>
  <c r="X939" i="20"/>
  <c r="Y939" i="20"/>
  <c r="Z939" i="20"/>
  <c r="AA939" i="20"/>
  <c r="AB939" i="20"/>
  <c r="AC939" i="20"/>
  <c r="AD939" i="20"/>
  <c r="AE939" i="20"/>
  <c r="AF939" i="20"/>
  <c r="AT939" i="20"/>
  <c r="AU939" i="20"/>
  <c r="AV939" i="20"/>
  <c r="AW939" i="20"/>
  <c r="AX939" i="20"/>
  <c r="AY939" i="20"/>
  <c r="AZ939" i="20"/>
  <c r="BA939" i="20"/>
  <c r="BB939" i="20"/>
  <c r="BC939" i="20"/>
  <c r="BD939" i="20"/>
  <c r="BE939" i="20"/>
  <c r="BF939" i="20"/>
  <c r="BG939" i="20"/>
  <c r="BH939" i="20"/>
  <c r="BI939" i="20"/>
  <c r="B940" i="20"/>
  <c r="C940" i="20"/>
  <c r="E940" i="20"/>
  <c r="F940" i="20"/>
  <c r="G940" i="20"/>
  <c r="H940" i="20"/>
  <c r="I940" i="20"/>
  <c r="O940" i="20"/>
  <c r="BJ940" i="20" s="1"/>
  <c r="P940" i="20"/>
  <c r="Q940" i="20"/>
  <c r="R940" i="20"/>
  <c r="S940" i="20"/>
  <c r="T940" i="20"/>
  <c r="U940" i="20"/>
  <c r="V940" i="20"/>
  <c r="W940" i="20"/>
  <c r="X940" i="20"/>
  <c r="Y940" i="20"/>
  <c r="Z940" i="20"/>
  <c r="AA940" i="20"/>
  <c r="AB940" i="20"/>
  <c r="AC940" i="20"/>
  <c r="AD940" i="20"/>
  <c r="AE940" i="20"/>
  <c r="AF940" i="20"/>
  <c r="AP940" i="20"/>
  <c r="AQ940" i="20"/>
  <c r="AR940" i="20"/>
  <c r="AS940" i="20"/>
  <c r="AT940" i="20"/>
  <c r="AU940" i="20"/>
  <c r="AV940" i="20"/>
  <c r="AW940" i="20"/>
  <c r="AX940" i="20"/>
  <c r="AY940" i="20"/>
  <c r="AZ940" i="20"/>
  <c r="BA940" i="20"/>
  <c r="BB940" i="20"/>
  <c r="BC940" i="20"/>
  <c r="BD940" i="20"/>
  <c r="BE940" i="20"/>
  <c r="BF940" i="20"/>
  <c r="BG940" i="20"/>
  <c r="BH940" i="20"/>
  <c r="BI940" i="20"/>
  <c r="B941" i="20"/>
  <c r="C941" i="20"/>
  <c r="E941" i="20"/>
  <c r="F941" i="20"/>
  <c r="G941" i="20"/>
  <c r="H941" i="20"/>
  <c r="I941" i="20"/>
  <c r="O941" i="20"/>
  <c r="P941" i="20"/>
  <c r="Q941" i="20"/>
  <c r="R941" i="20"/>
  <c r="S941" i="20"/>
  <c r="T941" i="20"/>
  <c r="U941" i="20"/>
  <c r="V941" i="20"/>
  <c r="W941" i="20"/>
  <c r="X941" i="20"/>
  <c r="Y941" i="20"/>
  <c r="Z941" i="20"/>
  <c r="AA941" i="20"/>
  <c r="AB941" i="20"/>
  <c r="AC941" i="20"/>
  <c r="AD941" i="20"/>
  <c r="AE941" i="20"/>
  <c r="AF941" i="20"/>
  <c r="AT941" i="20"/>
  <c r="AU941" i="20"/>
  <c r="AV941" i="20"/>
  <c r="AW941" i="20"/>
  <c r="AX941" i="20"/>
  <c r="AY941" i="20"/>
  <c r="AZ941" i="20"/>
  <c r="BA941" i="20"/>
  <c r="BB941" i="20"/>
  <c r="BC941" i="20"/>
  <c r="BD941" i="20"/>
  <c r="BE941" i="20"/>
  <c r="BF941" i="20"/>
  <c r="BG941" i="20"/>
  <c r="BH941" i="20"/>
  <c r="BI941" i="20"/>
  <c r="B942" i="20"/>
  <c r="C942" i="20"/>
  <c r="D942" i="20"/>
  <c r="E942" i="20"/>
  <c r="F942" i="20"/>
  <c r="G942" i="20"/>
  <c r="H942" i="20"/>
  <c r="I942" i="20"/>
  <c r="O942" i="20"/>
  <c r="P942" i="20"/>
  <c r="Q942" i="20"/>
  <c r="R942" i="20"/>
  <c r="S942" i="20"/>
  <c r="T942" i="20"/>
  <c r="U942" i="20"/>
  <c r="V942" i="20"/>
  <c r="W942" i="20"/>
  <c r="X942" i="20"/>
  <c r="Y942" i="20"/>
  <c r="Z942" i="20"/>
  <c r="AA942" i="20"/>
  <c r="AB942" i="20"/>
  <c r="AC942" i="20"/>
  <c r="AD942" i="20"/>
  <c r="AE942" i="20"/>
  <c r="AF942" i="20"/>
  <c r="AT942" i="20"/>
  <c r="AU942" i="20"/>
  <c r="AV942" i="20"/>
  <c r="AW942" i="20"/>
  <c r="AX942" i="20"/>
  <c r="AY942" i="20"/>
  <c r="AZ942" i="20"/>
  <c r="BA942" i="20"/>
  <c r="BB942" i="20"/>
  <c r="BC942" i="20"/>
  <c r="BD942" i="20"/>
  <c r="BE942" i="20"/>
  <c r="BF942" i="20"/>
  <c r="BG942" i="20"/>
  <c r="BH942" i="20"/>
  <c r="BI942" i="20"/>
  <c r="B943" i="20"/>
  <c r="C943" i="20"/>
  <c r="D943" i="20"/>
  <c r="E943" i="20"/>
  <c r="F943" i="20"/>
  <c r="G943" i="20"/>
  <c r="H943" i="20"/>
  <c r="I943" i="20"/>
  <c r="O943" i="20"/>
  <c r="P943" i="20"/>
  <c r="Q943" i="20"/>
  <c r="R943" i="20"/>
  <c r="S943" i="20"/>
  <c r="T943" i="20"/>
  <c r="U943" i="20"/>
  <c r="V943" i="20"/>
  <c r="W943" i="20"/>
  <c r="X943" i="20"/>
  <c r="Y943" i="20"/>
  <c r="Z943" i="20"/>
  <c r="AA943" i="20"/>
  <c r="AB943" i="20"/>
  <c r="AC943" i="20"/>
  <c r="AD943" i="20"/>
  <c r="AE943" i="20"/>
  <c r="AF943" i="20"/>
  <c r="AT943" i="20"/>
  <c r="AU943" i="20"/>
  <c r="AV943" i="20"/>
  <c r="AW943" i="20"/>
  <c r="AX943" i="20"/>
  <c r="AY943" i="20"/>
  <c r="AZ943" i="20"/>
  <c r="BA943" i="20"/>
  <c r="BB943" i="20"/>
  <c r="BC943" i="20"/>
  <c r="BD943" i="20"/>
  <c r="BE943" i="20"/>
  <c r="BF943" i="20"/>
  <c r="BG943" i="20"/>
  <c r="BH943" i="20"/>
  <c r="BI943" i="20"/>
  <c r="B944" i="20"/>
  <c r="C944" i="20"/>
  <c r="E944" i="20"/>
  <c r="F944" i="20"/>
  <c r="G944" i="20"/>
  <c r="H944" i="20"/>
  <c r="I944" i="20"/>
  <c r="O944" i="20"/>
  <c r="BJ944" i="20" s="1"/>
  <c r="P944" i="20"/>
  <c r="Q944" i="20"/>
  <c r="R944" i="20"/>
  <c r="S944" i="20"/>
  <c r="T944" i="20"/>
  <c r="U944" i="20"/>
  <c r="V944" i="20"/>
  <c r="W944" i="20"/>
  <c r="X944" i="20"/>
  <c r="Y944" i="20"/>
  <c r="Z944" i="20"/>
  <c r="AA944" i="20"/>
  <c r="AB944" i="20"/>
  <c r="AC944" i="20"/>
  <c r="AD944" i="20"/>
  <c r="AE944" i="20"/>
  <c r="AF944" i="20"/>
  <c r="AP944" i="20"/>
  <c r="AQ944" i="20"/>
  <c r="AR944" i="20"/>
  <c r="AS944" i="20"/>
  <c r="AT944" i="20"/>
  <c r="AU944" i="20"/>
  <c r="AV944" i="20"/>
  <c r="AW944" i="20"/>
  <c r="AX944" i="20"/>
  <c r="AZ944" i="20"/>
  <c r="BA944" i="20"/>
  <c r="BB944" i="20"/>
  <c r="BC944" i="20"/>
  <c r="BD944" i="20"/>
  <c r="BE944" i="20"/>
  <c r="BF944" i="20"/>
  <c r="BG944" i="20"/>
  <c r="BH944" i="20"/>
  <c r="BI944" i="20"/>
  <c r="B945" i="20"/>
  <c r="C945" i="20"/>
  <c r="E945" i="20"/>
  <c r="F945" i="20"/>
  <c r="G945" i="20"/>
  <c r="H945" i="20"/>
  <c r="I945" i="20"/>
  <c r="O945" i="20"/>
  <c r="P945" i="20"/>
  <c r="Q945" i="20"/>
  <c r="R945" i="20"/>
  <c r="S945" i="20"/>
  <c r="T945" i="20"/>
  <c r="U945" i="20"/>
  <c r="V945" i="20"/>
  <c r="W945" i="20"/>
  <c r="X945" i="20"/>
  <c r="Y945" i="20"/>
  <c r="Z945" i="20"/>
  <c r="AA945" i="20"/>
  <c r="AB945" i="20"/>
  <c r="AC945" i="20"/>
  <c r="AD945" i="20"/>
  <c r="AE945" i="20"/>
  <c r="AF945" i="20"/>
  <c r="AT945" i="20"/>
  <c r="AU945" i="20"/>
  <c r="AV945" i="20"/>
  <c r="AW945" i="20"/>
  <c r="AX945" i="20"/>
  <c r="AZ945" i="20"/>
  <c r="BA945" i="20"/>
  <c r="BB945" i="20"/>
  <c r="BC945" i="20"/>
  <c r="BD945" i="20"/>
  <c r="BE945" i="20"/>
  <c r="BF945" i="20"/>
  <c r="BG945" i="20"/>
  <c r="BH945" i="20"/>
  <c r="BI945" i="20"/>
  <c r="B946" i="20"/>
  <c r="C946" i="20"/>
  <c r="D946" i="20"/>
  <c r="E946" i="20"/>
  <c r="F946" i="20"/>
  <c r="G946" i="20"/>
  <c r="H946" i="20"/>
  <c r="I946" i="20"/>
  <c r="O946" i="20"/>
  <c r="P946" i="20"/>
  <c r="Q946" i="20"/>
  <c r="R946" i="20"/>
  <c r="S946" i="20"/>
  <c r="T946" i="20"/>
  <c r="U946" i="20"/>
  <c r="V946" i="20"/>
  <c r="W946" i="20"/>
  <c r="X946" i="20"/>
  <c r="Y946" i="20"/>
  <c r="Z946" i="20"/>
  <c r="AA946" i="20"/>
  <c r="AB946" i="20"/>
  <c r="AC946" i="20"/>
  <c r="AD946" i="20"/>
  <c r="AE946" i="20"/>
  <c r="AF946" i="20"/>
  <c r="AT946" i="20"/>
  <c r="AU946" i="20"/>
  <c r="AV946" i="20"/>
  <c r="AW946" i="20"/>
  <c r="AX946" i="20"/>
  <c r="AY946" i="20"/>
  <c r="AZ946" i="20"/>
  <c r="BA946" i="20"/>
  <c r="BB946" i="20"/>
  <c r="BC946" i="20"/>
  <c r="BD946" i="20"/>
  <c r="BE946" i="20"/>
  <c r="BF946" i="20"/>
  <c r="BG946" i="20"/>
  <c r="BH946" i="20"/>
  <c r="BI946" i="20"/>
  <c r="B947" i="20"/>
  <c r="C947" i="20"/>
  <c r="D947" i="20"/>
  <c r="E947" i="20"/>
  <c r="F947" i="20"/>
  <c r="G947" i="20"/>
  <c r="H947" i="20"/>
  <c r="I947" i="20"/>
  <c r="O947" i="20"/>
  <c r="P947" i="20"/>
  <c r="Q947" i="20"/>
  <c r="R947" i="20"/>
  <c r="S947" i="20"/>
  <c r="T947" i="20"/>
  <c r="U947" i="20"/>
  <c r="V947" i="20"/>
  <c r="W947" i="20"/>
  <c r="X947" i="20"/>
  <c r="Y947" i="20"/>
  <c r="Z947" i="20"/>
  <c r="AA947" i="20"/>
  <c r="AB947" i="20"/>
  <c r="AC947" i="20"/>
  <c r="AD947" i="20"/>
  <c r="AE947" i="20"/>
  <c r="AF947" i="20"/>
  <c r="AT947" i="20"/>
  <c r="AU947" i="20"/>
  <c r="AV947" i="20"/>
  <c r="AW947" i="20"/>
  <c r="AX947" i="20"/>
  <c r="AY947" i="20"/>
  <c r="AZ947" i="20"/>
  <c r="BA947" i="20"/>
  <c r="BB947" i="20"/>
  <c r="BC947" i="20"/>
  <c r="BD947" i="20"/>
  <c r="BE947" i="20"/>
  <c r="BF947" i="20"/>
  <c r="BG947" i="20"/>
  <c r="BH947" i="20"/>
  <c r="BI947" i="20"/>
  <c r="B948" i="20"/>
  <c r="C948" i="20"/>
  <c r="D948" i="20"/>
  <c r="E948" i="20"/>
  <c r="F948" i="20"/>
  <c r="G948" i="20"/>
  <c r="H948" i="20"/>
  <c r="I948" i="20"/>
  <c r="O948" i="20"/>
  <c r="P948" i="20"/>
  <c r="Q948" i="20"/>
  <c r="R948" i="20"/>
  <c r="S948" i="20"/>
  <c r="T948" i="20"/>
  <c r="U948" i="20"/>
  <c r="V948" i="20"/>
  <c r="W948" i="20"/>
  <c r="X948" i="20"/>
  <c r="Y948" i="20"/>
  <c r="Z948" i="20"/>
  <c r="AA948" i="20"/>
  <c r="AB948" i="20"/>
  <c r="AC948" i="20"/>
  <c r="AD948" i="20"/>
  <c r="AE948" i="20"/>
  <c r="AF948" i="20"/>
  <c r="AT948" i="20"/>
  <c r="AU948" i="20"/>
  <c r="AV948" i="20"/>
  <c r="AW948" i="20"/>
  <c r="AX948" i="20"/>
  <c r="AY948" i="20"/>
  <c r="AZ948" i="20"/>
  <c r="BA948" i="20"/>
  <c r="BB948" i="20"/>
  <c r="BC948" i="20"/>
  <c r="BD948" i="20"/>
  <c r="BE948" i="20"/>
  <c r="BF948" i="20"/>
  <c r="BG948" i="20"/>
  <c r="BH948" i="20"/>
  <c r="BI948" i="20"/>
  <c r="B949" i="20"/>
  <c r="C949" i="20"/>
  <c r="D949" i="20"/>
  <c r="E949" i="20"/>
  <c r="F949" i="20"/>
  <c r="G949" i="20"/>
  <c r="H949" i="20"/>
  <c r="I949" i="20"/>
  <c r="O949" i="20"/>
  <c r="P949" i="20"/>
  <c r="Q949" i="20"/>
  <c r="R949" i="20"/>
  <c r="S949" i="20"/>
  <c r="T949" i="20"/>
  <c r="U949" i="20"/>
  <c r="V949" i="20"/>
  <c r="W949" i="20"/>
  <c r="X949" i="20"/>
  <c r="Y949" i="20"/>
  <c r="Z949" i="20"/>
  <c r="AA949" i="20"/>
  <c r="AB949" i="20"/>
  <c r="AC949" i="20"/>
  <c r="AD949" i="20"/>
  <c r="AE949" i="20"/>
  <c r="AF949" i="20"/>
  <c r="AT949" i="20"/>
  <c r="AU949" i="20"/>
  <c r="AV949" i="20"/>
  <c r="AW949" i="20"/>
  <c r="AX949" i="20"/>
  <c r="AY949" i="20"/>
  <c r="AZ949" i="20"/>
  <c r="BA949" i="20"/>
  <c r="BB949" i="20"/>
  <c r="BC949" i="20"/>
  <c r="BD949" i="20"/>
  <c r="BE949" i="20"/>
  <c r="BF949" i="20"/>
  <c r="BG949" i="20"/>
  <c r="BH949" i="20"/>
  <c r="BI949" i="20"/>
  <c r="B950" i="20"/>
  <c r="C950" i="20"/>
  <c r="D950" i="20"/>
  <c r="E950" i="20"/>
  <c r="F950" i="20"/>
  <c r="G950" i="20"/>
  <c r="H950" i="20"/>
  <c r="I950" i="20"/>
  <c r="O950" i="20"/>
  <c r="BJ950" i="20" s="1"/>
  <c r="P950" i="20"/>
  <c r="Q950" i="20"/>
  <c r="R950" i="20"/>
  <c r="S950" i="20"/>
  <c r="T950" i="20"/>
  <c r="U950" i="20"/>
  <c r="V950" i="20"/>
  <c r="W950" i="20"/>
  <c r="X950" i="20"/>
  <c r="Y950" i="20"/>
  <c r="Z950" i="20"/>
  <c r="AA950" i="20"/>
  <c r="AB950" i="20"/>
  <c r="AC950" i="20"/>
  <c r="AD950" i="20"/>
  <c r="AE950" i="20"/>
  <c r="AF950" i="20"/>
  <c r="AP950" i="20"/>
  <c r="AQ950" i="20"/>
  <c r="AR950" i="20"/>
  <c r="AS950" i="20"/>
  <c r="AX950" i="20"/>
  <c r="AY950" i="20"/>
  <c r="AZ950" i="20"/>
  <c r="BA950" i="20"/>
  <c r="BB950" i="20"/>
  <c r="BC950" i="20"/>
  <c r="BD950" i="20"/>
  <c r="BE950" i="20"/>
  <c r="BF950" i="20"/>
  <c r="BG950" i="20"/>
  <c r="BH950" i="20"/>
  <c r="BI950" i="20"/>
  <c r="B951" i="20"/>
  <c r="C951" i="20"/>
  <c r="D951" i="20"/>
  <c r="E951" i="20"/>
  <c r="F951" i="20"/>
  <c r="G951" i="20"/>
  <c r="H951" i="20"/>
  <c r="I951" i="20"/>
  <c r="O951" i="20"/>
  <c r="P951" i="20"/>
  <c r="Q951" i="20"/>
  <c r="R951" i="20"/>
  <c r="S951" i="20"/>
  <c r="T951" i="20"/>
  <c r="U951" i="20"/>
  <c r="V951" i="20"/>
  <c r="W951" i="20"/>
  <c r="X951" i="20"/>
  <c r="Y951" i="20"/>
  <c r="Z951" i="20"/>
  <c r="AA951" i="20"/>
  <c r="AB951" i="20"/>
  <c r="AC951" i="20"/>
  <c r="AD951" i="20"/>
  <c r="AE951" i="20"/>
  <c r="AF951" i="20"/>
  <c r="AT951" i="20"/>
  <c r="AU951" i="20"/>
  <c r="AV951" i="20"/>
  <c r="AW951" i="20"/>
  <c r="AX951" i="20"/>
  <c r="AY951" i="20"/>
  <c r="AZ951" i="20"/>
  <c r="BA951" i="20"/>
  <c r="BB951" i="20"/>
  <c r="BC951" i="20"/>
  <c r="BD951" i="20"/>
  <c r="BE951" i="20"/>
  <c r="BF951" i="20"/>
  <c r="BG951" i="20"/>
  <c r="BH951" i="20"/>
  <c r="BI951" i="20"/>
  <c r="B952" i="20"/>
  <c r="C952" i="20"/>
  <c r="D952" i="20"/>
  <c r="E952" i="20"/>
  <c r="F952" i="20"/>
  <c r="G952" i="20"/>
  <c r="H952" i="20"/>
  <c r="I952" i="20"/>
  <c r="O952" i="20"/>
  <c r="P952" i="20"/>
  <c r="Q952" i="20"/>
  <c r="R952" i="20"/>
  <c r="S952" i="20"/>
  <c r="T952" i="20"/>
  <c r="U952" i="20"/>
  <c r="V952" i="20"/>
  <c r="W952" i="20"/>
  <c r="X952" i="20"/>
  <c r="Y952" i="20"/>
  <c r="Z952" i="20"/>
  <c r="AA952" i="20"/>
  <c r="AB952" i="20"/>
  <c r="AC952" i="20"/>
  <c r="AD952" i="20"/>
  <c r="AE952" i="20"/>
  <c r="AF952" i="20"/>
  <c r="AT952" i="20"/>
  <c r="AU952" i="20"/>
  <c r="AV952" i="20"/>
  <c r="AW952" i="20"/>
  <c r="AX952" i="20"/>
  <c r="AY952" i="20"/>
  <c r="AZ952" i="20"/>
  <c r="BA952" i="20"/>
  <c r="BB952" i="20"/>
  <c r="BC952" i="20"/>
  <c r="BD952" i="20"/>
  <c r="BE952" i="20"/>
  <c r="BF952" i="20"/>
  <c r="BG952" i="20"/>
  <c r="BH952" i="20"/>
  <c r="BI952" i="20"/>
  <c r="B953" i="20"/>
  <c r="C953" i="20"/>
  <c r="D953" i="20"/>
  <c r="E953" i="20"/>
  <c r="F953" i="20"/>
  <c r="G953" i="20"/>
  <c r="H953" i="20"/>
  <c r="I953" i="20"/>
  <c r="O953" i="20"/>
  <c r="P953" i="20"/>
  <c r="Q953" i="20"/>
  <c r="R953" i="20"/>
  <c r="S953" i="20"/>
  <c r="T953" i="20"/>
  <c r="U953" i="20"/>
  <c r="V953" i="20"/>
  <c r="W953" i="20"/>
  <c r="X953" i="20"/>
  <c r="Y953" i="20"/>
  <c r="Z953" i="20"/>
  <c r="AA953" i="20"/>
  <c r="AB953" i="20"/>
  <c r="AC953" i="20"/>
  <c r="AD953" i="20"/>
  <c r="AE953" i="20"/>
  <c r="AF953" i="20"/>
  <c r="AT953" i="20"/>
  <c r="AU953" i="20"/>
  <c r="AV953" i="20"/>
  <c r="AW953" i="20"/>
  <c r="AX953" i="20"/>
  <c r="AY953" i="20"/>
  <c r="AZ953" i="20"/>
  <c r="BA953" i="20"/>
  <c r="BB953" i="20"/>
  <c r="BC953" i="20"/>
  <c r="BD953" i="20"/>
  <c r="BE953" i="20"/>
  <c r="BF953" i="20"/>
  <c r="BG953" i="20"/>
  <c r="BH953" i="20"/>
  <c r="BI953" i="20"/>
  <c r="B954" i="20"/>
  <c r="C954" i="20"/>
  <c r="E954" i="20"/>
  <c r="F954" i="20"/>
  <c r="G954" i="20"/>
  <c r="H954" i="20"/>
  <c r="I954" i="20"/>
  <c r="O954" i="20"/>
  <c r="BJ954" i="20" s="1"/>
  <c r="P954" i="20"/>
  <c r="Q954" i="20"/>
  <c r="R954" i="20"/>
  <c r="S954" i="20"/>
  <c r="T954" i="20"/>
  <c r="U954" i="20"/>
  <c r="V954" i="20"/>
  <c r="W954" i="20"/>
  <c r="X954" i="20"/>
  <c r="Y954" i="20"/>
  <c r="Z954" i="20"/>
  <c r="AA954" i="20"/>
  <c r="AB954" i="20"/>
  <c r="AC954" i="20"/>
  <c r="AD954" i="20"/>
  <c r="AE954" i="20"/>
  <c r="AF954" i="20"/>
  <c r="AX954" i="20"/>
  <c r="AZ954" i="20"/>
  <c r="BA954" i="20"/>
  <c r="BB954" i="20"/>
  <c r="BC954" i="20"/>
  <c r="BD954" i="20"/>
  <c r="BE954" i="20"/>
  <c r="BF954" i="20"/>
  <c r="BG954" i="20"/>
  <c r="BH954" i="20"/>
  <c r="BI954" i="20"/>
  <c r="B955" i="20"/>
  <c r="C955" i="20"/>
  <c r="D955" i="20"/>
  <c r="E955" i="20"/>
  <c r="F955" i="20"/>
  <c r="G955" i="20"/>
  <c r="H955" i="20"/>
  <c r="I955" i="20"/>
  <c r="O955" i="20"/>
  <c r="P955" i="20"/>
  <c r="Q955" i="20"/>
  <c r="R955" i="20"/>
  <c r="S955" i="20"/>
  <c r="T955" i="20"/>
  <c r="U955" i="20"/>
  <c r="V955" i="20"/>
  <c r="W955" i="20"/>
  <c r="X955" i="20"/>
  <c r="Y955" i="20"/>
  <c r="Z955" i="20"/>
  <c r="AA955" i="20"/>
  <c r="AB955" i="20"/>
  <c r="AC955" i="20"/>
  <c r="AD955" i="20"/>
  <c r="AE955" i="20"/>
  <c r="AF955" i="20"/>
  <c r="AT955" i="20"/>
  <c r="AU955" i="20"/>
  <c r="AV955" i="20"/>
  <c r="AW955" i="20"/>
  <c r="AX955" i="20"/>
  <c r="AZ955" i="20"/>
  <c r="BA955" i="20"/>
  <c r="BB955" i="20"/>
  <c r="BC955" i="20"/>
  <c r="BD955" i="20"/>
  <c r="BE955" i="20"/>
  <c r="BF955" i="20"/>
  <c r="BG955" i="20"/>
  <c r="BH955" i="20"/>
  <c r="BI955" i="20"/>
  <c r="B956" i="20"/>
  <c r="C956" i="20"/>
  <c r="D956" i="20"/>
  <c r="E956" i="20"/>
  <c r="F956" i="20"/>
  <c r="G956" i="20"/>
  <c r="H956" i="20"/>
  <c r="I956" i="20"/>
  <c r="O956" i="20"/>
  <c r="P956" i="20"/>
  <c r="Q956" i="20"/>
  <c r="R956" i="20"/>
  <c r="S956" i="20"/>
  <c r="T956" i="20"/>
  <c r="U956" i="20"/>
  <c r="V956" i="20"/>
  <c r="W956" i="20"/>
  <c r="X956" i="20"/>
  <c r="Y956" i="20"/>
  <c r="Z956" i="20"/>
  <c r="AA956" i="20"/>
  <c r="AB956" i="20"/>
  <c r="AC956" i="20"/>
  <c r="AD956" i="20"/>
  <c r="AE956" i="20"/>
  <c r="AF956" i="20"/>
  <c r="AT956" i="20"/>
  <c r="AU956" i="20"/>
  <c r="AV956" i="20"/>
  <c r="AW956" i="20"/>
  <c r="AX956" i="20"/>
  <c r="AY956" i="20"/>
  <c r="AZ956" i="20"/>
  <c r="BA956" i="20"/>
  <c r="BB956" i="20"/>
  <c r="BC956" i="20"/>
  <c r="BD956" i="20"/>
  <c r="BE956" i="20"/>
  <c r="BF956" i="20"/>
  <c r="BG956" i="20"/>
  <c r="BH956" i="20"/>
  <c r="BI956" i="20"/>
  <c r="B957" i="20"/>
  <c r="C957" i="20"/>
  <c r="D957" i="20"/>
  <c r="E957" i="20"/>
  <c r="F957" i="20"/>
  <c r="G957" i="20"/>
  <c r="H957" i="20"/>
  <c r="I957" i="20"/>
  <c r="O957" i="20"/>
  <c r="P957" i="20"/>
  <c r="Q957" i="20"/>
  <c r="R957" i="20"/>
  <c r="S957" i="20"/>
  <c r="T957" i="20"/>
  <c r="U957" i="20"/>
  <c r="V957" i="20"/>
  <c r="W957" i="20"/>
  <c r="X957" i="20"/>
  <c r="Y957" i="20"/>
  <c r="Z957" i="20"/>
  <c r="AA957" i="20"/>
  <c r="AB957" i="20"/>
  <c r="AC957" i="20"/>
  <c r="AD957" i="20"/>
  <c r="AE957" i="20"/>
  <c r="AF957" i="20"/>
  <c r="AT957" i="20"/>
  <c r="AU957" i="20"/>
  <c r="AV957" i="20"/>
  <c r="AW957" i="20"/>
  <c r="AX957" i="20"/>
  <c r="AY957" i="20"/>
  <c r="AZ957" i="20"/>
  <c r="BA957" i="20"/>
  <c r="BB957" i="20"/>
  <c r="BC957" i="20"/>
  <c r="BD957" i="20"/>
  <c r="BE957" i="20"/>
  <c r="BF957" i="20"/>
  <c r="BG957" i="20"/>
  <c r="BH957" i="20"/>
  <c r="BI957" i="20"/>
  <c r="B958" i="20"/>
  <c r="C958" i="20"/>
  <c r="D958" i="20"/>
  <c r="E958" i="20"/>
  <c r="F958" i="20"/>
  <c r="G958" i="20"/>
  <c r="H958" i="20"/>
  <c r="I958" i="20"/>
  <c r="O958" i="20"/>
  <c r="P958" i="20"/>
  <c r="Q958" i="20"/>
  <c r="R958" i="20"/>
  <c r="S958" i="20"/>
  <c r="T958" i="20"/>
  <c r="U958" i="20"/>
  <c r="V958" i="20"/>
  <c r="W958" i="20"/>
  <c r="X958" i="20"/>
  <c r="Y958" i="20"/>
  <c r="Z958" i="20"/>
  <c r="AA958" i="20"/>
  <c r="AB958" i="20"/>
  <c r="AC958" i="20"/>
  <c r="AD958" i="20"/>
  <c r="AE958" i="20"/>
  <c r="AF958" i="20"/>
  <c r="AT958" i="20"/>
  <c r="AU958" i="20"/>
  <c r="AV958" i="20"/>
  <c r="AW958" i="20"/>
  <c r="AX958" i="20"/>
  <c r="AY958" i="20"/>
  <c r="AZ958" i="20"/>
  <c r="BA958" i="20"/>
  <c r="BB958" i="20"/>
  <c r="BC958" i="20"/>
  <c r="BD958" i="20"/>
  <c r="BE958" i="20"/>
  <c r="BF958" i="20"/>
  <c r="BG958" i="20"/>
  <c r="BH958" i="20"/>
  <c r="BI958" i="20"/>
  <c r="B959" i="20"/>
  <c r="C959" i="20"/>
  <c r="D959" i="20"/>
  <c r="E959" i="20"/>
  <c r="F959" i="20"/>
  <c r="G959" i="20"/>
  <c r="H959" i="20"/>
  <c r="I959" i="20"/>
  <c r="O959" i="20"/>
  <c r="P959" i="20"/>
  <c r="Q959" i="20"/>
  <c r="R959" i="20"/>
  <c r="S959" i="20"/>
  <c r="T959" i="20"/>
  <c r="U959" i="20"/>
  <c r="V959" i="20"/>
  <c r="W959" i="20"/>
  <c r="X959" i="20"/>
  <c r="Y959" i="20"/>
  <c r="Z959" i="20"/>
  <c r="AA959" i="20"/>
  <c r="AB959" i="20"/>
  <c r="AC959" i="20"/>
  <c r="AD959" i="20"/>
  <c r="AE959" i="20"/>
  <c r="AF959" i="20"/>
  <c r="AT959" i="20"/>
  <c r="AU959" i="20"/>
  <c r="AV959" i="20"/>
  <c r="AW959" i="20"/>
  <c r="AX959" i="20"/>
  <c r="AY959" i="20"/>
  <c r="AZ959" i="20"/>
  <c r="BA959" i="20"/>
  <c r="BB959" i="20"/>
  <c r="BC959" i="20"/>
  <c r="BD959" i="20"/>
  <c r="BE959" i="20"/>
  <c r="BF959" i="20"/>
  <c r="BG959" i="20"/>
  <c r="BH959" i="20"/>
  <c r="BI959" i="20"/>
  <c r="B960" i="20"/>
  <c r="C960" i="20"/>
  <c r="D960" i="20"/>
  <c r="E960" i="20"/>
  <c r="F960" i="20"/>
  <c r="G960" i="20"/>
  <c r="H960" i="20"/>
  <c r="I960" i="20"/>
  <c r="O960" i="20"/>
  <c r="P960" i="20"/>
  <c r="Q960" i="20"/>
  <c r="R960" i="20"/>
  <c r="S960" i="20"/>
  <c r="T960" i="20"/>
  <c r="U960" i="20"/>
  <c r="V960" i="20"/>
  <c r="W960" i="20"/>
  <c r="X960" i="20"/>
  <c r="Y960" i="20"/>
  <c r="Z960" i="20"/>
  <c r="AA960" i="20"/>
  <c r="AB960" i="20"/>
  <c r="AC960" i="20"/>
  <c r="AD960" i="20"/>
  <c r="AE960" i="20"/>
  <c r="AF960" i="20"/>
  <c r="AT960" i="20"/>
  <c r="AU960" i="20"/>
  <c r="AV960" i="20"/>
  <c r="AW960" i="20"/>
  <c r="AX960" i="20"/>
  <c r="AY960" i="20"/>
  <c r="AZ960" i="20"/>
  <c r="BA960" i="20"/>
  <c r="BB960" i="20"/>
  <c r="BC960" i="20"/>
  <c r="BD960" i="20"/>
  <c r="BE960" i="20"/>
  <c r="BF960" i="20"/>
  <c r="BG960" i="20"/>
  <c r="BH960" i="20"/>
  <c r="BI960" i="20"/>
  <c r="B961" i="20"/>
  <c r="C961" i="20"/>
  <c r="E961" i="20"/>
  <c r="F961" i="20"/>
  <c r="G961" i="20"/>
  <c r="H961" i="20"/>
  <c r="I961" i="20"/>
  <c r="O961" i="20"/>
  <c r="BJ961" i="20" s="1"/>
  <c r="P961" i="20"/>
  <c r="Q961" i="20"/>
  <c r="R961" i="20"/>
  <c r="S961" i="20"/>
  <c r="T961" i="20"/>
  <c r="U961" i="20"/>
  <c r="V961" i="20"/>
  <c r="W961" i="20"/>
  <c r="X961" i="20"/>
  <c r="Y961" i="20"/>
  <c r="Z961" i="20"/>
  <c r="AA961" i="20"/>
  <c r="AB961" i="20"/>
  <c r="AC961" i="20"/>
  <c r="AD961" i="20"/>
  <c r="AE961" i="20"/>
  <c r="AF961" i="20"/>
  <c r="AP961" i="20"/>
  <c r="AQ961" i="20"/>
  <c r="AR961" i="20"/>
  <c r="AS961" i="20"/>
  <c r="AT961" i="20"/>
  <c r="AU961" i="20"/>
  <c r="AV961" i="20"/>
  <c r="AW961" i="20"/>
  <c r="AX961" i="20"/>
  <c r="AY961" i="20"/>
  <c r="AZ961" i="20"/>
  <c r="BA961" i="20"/>
  <c r="BB961" i="20"/>
  <c r="BC961" i="20"/>
  <c r="BD961" i="20"/>
  <c r="BE961" i="20"/>
  <c r="BF961" i="20"/>
  <c r="BG961" i="20"/>
  <c r="BH961" i="20"/>
  <c r="BI961" i="20"/>
  <c r="B962" i="20"/>
  <c r="C962" i="20"/>
  <c r="D962" i="20"/>
  <c r="E962" i="20"/>
  <c r="F962" i="20"/>
  <c r="G962" i="20"/>
  <c r="H962" i="20"/>
  <c r="I962" i="20"/>
  <c r="O962" i="20"/>
  <c r="P962" i="20"/>
  <c r="Q962" i="20"/>
  <c r="R962" i="20"/>
  <c r="S962" i="20"/>
  <c r="T962" i="20"/>
  <c r="U962" i="20"/>
  <c r="V962" i="20"/>
  <c r="W962" i="20"/>
  <c r="X962" i="20"/>
  <c r="Y962" i="20"/>
  <c r="Z962" i="20"/>
  <c r="AA962" i="20"/>
  <c r="AB962" i="20"/>
  <c r="AC962" i="20"/>
  <c r="AD962" i="20"/>
  <c r="AE962" i="20"/>
  <c r="AF962" i="20"/>
  <c r="AT962" i="20"/>
  <c r="AU962" i="20"/>
  <c r="AV962" i="20"/>
  <c r="AW962" i="20"/>
  <c r="AX962" i="20"/>
  <c r="AY962" i="20"/>
  <c r="AZ962" i="20"/>
  <c r="BA962" i="20"/>
  <c r="BB962" i="20"/>
  <c r="BC962" i="20"/>
  <c r="BD962" i="20"/>
  <c r="BE962" i="20"/>
  <c r="BF962" i="20"/>
  <c r="BG962" i="20"/>
  <c r="BH962" i="20"/>
  <c r="BI962" i="20"/>
  <c r="B963" i="20"/>
  <c r="C963" i="20"/>
  <c r="D963" i="20"/>
  <c r="E963" i="20"/>
  <c r="F963" i="20"/>
  <c r="G963" i="20"/>
  <c r="H963" i="20"/>
  <c r="I963" i="20"/>
  <c r="O963" i="20"/>
  <c r="P963" i="20"/>
  <c r="Q963" i="20"/>
  <c r="R963" i="20"/>
  <c r="S963" i="20"/>
  <c r="T963" i="20"/>
  <c r="U963" i="20"/>
  <c r="V963" i="20"/>
  <c r="W963" i="20"/>
  <c r="X963" i="20"/>
  <c r="Y963" i="20"/>
  <c r="Z963" i="20"/>
  <c r="AA963" i="20"/>
  <c r="AB963" i="20"/>
  <c r="AC963" i="20"/>
  <c r="AD963" i="20"/>
  <c r="AE963" i="20"/>
  <c r="AF963" i="20"/>
  <c r="AT963" i="20"/>
  <c r="AU963" i="20"/>
  <c r="AV963" i="20"/>
  <c r="AW963" i="20"/>
  <c r="AX963" i="20"/>
  <c r="AY963" i="20"/>
  <c r="AZ963" i="20"/>
  <c r="BA963" i="20"/>
  <c r="BB963" i="20"/>
  <c r="BC963" i="20"/>
  <c r="BD963" i="20"/>
  <c r="BE963" i="20"/>
  <c r="BF963" i="20"/>
  <c r="BG963" i="20"/>
  <c r="BH963" i="20"/>
  <c r="BI963" i="20"/>
  <c r="B964" i="20"/>
  <c r="C964" i="20"/>
  <c r="D964" i="20"/>
  <c r="E964" i="20"/>
  <c r="F964" i="20"/>
  <c r="G964" i="20"/>
  <c r="H964" i="20"/>
  <c r="I964" i="20"/>
  <c r="N964" i="20"/>
  <c r="O964" i="20"/>
  <c r="P964" i="20"/>
  <c r="Q964" i="20"/>
  <c r="R964" i="20"/>
  <c r="S964" i="20"/>
  <c r="T964" i="20"/>
  <c r="U964" i="20"/>
  <c r="V964" i="20"/>
  <c r="W964" i="20"/>
  <c r="X964" i="20"/>
  <c r="Y964" i="20"/>
  <c r="Z964" i="20"/>
  <c r="AA964" i="20"/>
  <c r="AB964" i="20"/>
  <c r="AC964" i="20"/>
  <c r="AD964" i="20"/>
  <c r="AE964" i="20"/>
  <c r="AF964" i="20"/>
  <c r="AT964" i="20"/>
  <c r="AU964" i="20"/>
  <c r="AV964" i="20"/>
  <c r="AW964" i="20"/>
  <c r="AX964" i="20"/>
  <c r="AY964" i="20"/>
  <c r="AZ964" i="20"/>
  <c r="BA964" i="20"/>
  <c r="BB964" i="20"/>
  <c r="BC964" i="20"/>
  <c r="BD964" i="20"/>
  <c r="BE964" i="20"/>
  <c r="BF964" i="20"/>
  <c r="BG964" i="20"/>
  <c r="BH964" i="20"/>
  <c r="BI964" i="20"/>
  <c r="B965" i="20"/>
  <c r="C965" i="20"/>
  <c r="D965" i="20"/>
  <c r="E965" i="20"/>
  <c r="F965" i="20"/>
  <c r="G965" i="20"/>
  <c r="H965" i="20"/>
  <c r="I965" i="20"/>
  <c r="O965" i="20"/>
  <c r="P965" i="20"/>
  <c r="Q965" i="20"/>
  <c r="R965" i="20"/>
  <c r="S965" i="20"/>
  <c r="T965" i="20"/>
  <c r="U965" i="20"/>
  <c r="V965" i="20"/>
  <c r="W965" i="20"/>
  <c r="X965" i="20"/>
  <c r="Y965" i="20"/>
  <c r="Z965" i="20"/>
  <c r="AA965" i="20"/>
  <c r="AB965" i="20"/>
  <c r="AC965" i="20"/>
  <c r="AD965" i="20"/>
  <c r="AE965" i="20"/>
  <c r="AF965" i="20"/>
  <c r="AT965" i="20"/>
  <c r="AU965" i="20"/>
  <c r="AV965" i="20"/>
  <c r="AW965" i="20"/>
  <c r="AX965" i="20"/>
  <c r="AY965" i="20"/>
  <c r="AZ965" i="20"/>
  <c r="BA965" i="20"/>
  <c r="BB965" i="20"/>
  <c r="BC965" i="20"/>
  <c r="BD965" i="20"/>
  <c r="BE965" i="20"/>
  <c r="BF965" i="20"/>
  <c r="BG965" i="20"/>
  <c r="BH965" i="20"/>
  <c r="BI965" i="20"/>
  <c r="B966" i="20"/>
  <c r="C966" i="20"/>
  <c r="D966" i="20"/>
  <c r="E966" i="20"/>
  <c r="F966" i="20"/>
  <c r="G966" i="20"/>
  <c r="H966" i="20"/>
  <c r="I966" i="20"/>
  <c r="O966" i="20"/>
  <c r="P966" i="20"/>
  <c r="Q966" i="20"/>
  <c r="R966" i="20"/>
  <c r="S966" i="20"/>
  <c r="T966" i="20"/>
  <c r="U966" i="20"/>
  <c r="V966" i="20"/>
  <c r="W966" i="20"/>
  <c r="X966" i="20"/>
  <c r="Y966" i="20"/>
  <c r="Z966" i="20"/>
  <c r="AA966" i="20"/>
  <c r="AB966" i="20"/>
  <c r="AC966" i="20"/>
  <c r="AD966" i="20"/>
  <c r="AE966" i="20"/>
  <c r="AF966" i="20"/>
  <c r="AT966" i="20"/>
  <c r="AU966" i="20"/>
  <c r="AV966" i="20"/>
  <c r="AW966" i="20"/>
  <c r="AX966" i="20"/>
  <c r="AY966" i="20"/>
  <c r="AZ966" i="20"/>
  <c r="BA966" i="20"/>
  <c r="BB966" i="20"/>
  <c r="BC966" i="20"/>
  <c r="BD966" i="20"/>
  <c r="BE966" i="20"/>
  <c r="BF966" i="20"/>
  <c r="BG966" i="20"/>
  <c r="BH966" i="20"/>
  <c r="BI966" i="20"/>
  <c r="B967" i="20"/>
  <c r="C967" i="20"/>
  <c r="E967" i="20"/>
  <c r="F967" i="20"/>
  <c r="G967" i="20"/>
  <c r="H967" i="20"/>
  <c r="I967" i="20"/>
  <c r="O967" i="20"/>
  <c r="BJ967" i="20" s="1"/>
  <c r="P967" i="20"/>
  <c r="Q967" i="20"/>
  <c r="R967" i="20"/>
  <c r="S967" i="20"/>
  <c r="T967" i="20"/>
  <c r="U967" i="20"/>
  <c r="V967" i="20"/>
  <c r="W967" i="20"/>
  <c r="X967" i="20"/>
  <c r="Y967" i="20"/>
  <c r="Z967" i="20"/>
  <c r="AA967" i="20"/>
  <c r="AB967" i="20"/>
  <c r="AC967" i="20"/>
  <c r="AD967" i="20"/>
  <c r="AE967" i="20"/>
  <c r="AF967" i="20"/>
  <c r="AP967" i="20"/>
  <c r="AQ967" i="20"/>
  <c r="AR967" i="20"/>
  <c r="AS967" i="20"/>
  <c r="AT967" i="20"/>
  <c r="AU967" i="20"/>
  <c r="AV967" i="20"/>
  <c r="AW967" i="20"/>
  <c r="AX967" i="20"/>
  <c r="AZ967" i="20"/>
  <c r="BA967" i="20"/>
  <c r="BB967" i="20"/>
  <c r="BC967" i="20"/>
  <c r="BD967" i="20"/>
  <c r="BE967" i="20"/>
  <c r="BF967" i="20"/>
  <c r="BG967" i="20"/>
  <c r="BH967" i="20"/>
  <c r="BI967" i="20"/>
  <c r="B968" i="20"/>
  <c r="C968" i="20"/>
  <c r="D968" i="20"/>
  <c r="E968" i="20"/>
  <c r="F968" i="20"/>
  <c r="G968" i="20"/>
  <c r="H968" i="20"/>
  <c r="I968" i="20"/>
  <c r="O968" i="20"/>
  <c r="P968" i="20"/>
  <c r="Q968" i="20"/>
  <c r="R968" i="20"/>
  <c r="S968" i="20"/>
  <c r="T968" i="20"/>
  <c r="U968" i="20"/>
  <c r="V968" i="20"/>
  <c r="W968" i="20"/>
  <c r="X968" i="20"/>
  <c r="Y968" i="20"/>
  <c r="Z968" i="20"/>
  <c r="AA968" i="20"/>
  <c r="AB968" i="20"/>
  <c r="AC968" i="20"/>
  <c r="AD968" i="20"/>
  <c r="AE968" i="20"/>
  <c r="AF968" i="20"/>
  <c r="AT968" i="20"/>
  <c r="AU968" i="20"/>
  <c r="AV968" i="20"/>
  <c r="AW968" i="20"/>
  <c r="AX968" i="20"/>
  <c r="AY968" i="20"/>
  <c r="AZ968" i="20"/>
  <c r="BA968" i="20"/>
  <c r="BB968" i="20"/>
  <c r="BC968" i="20"/>
  <c r="BD968" i="20"/>
  <c r="BE968" i="20"/>
  <c r="BF968" i="20"/>
  <c r="BG968" i="20"/>
  <c r="BH968" i="20"/>
  <c r="BI968" i="20"/>
  <c r="B969" i="20"/>
  <c r="C969" i="20"/>
  <c r="D969" i="20"/>
  <c r="E969" i="20"/>
  <c r="F969" i="20"/>
  <c r="G969" i="20"/>
  <c r="H969" i="20"/>
  <c r="I969" i="20"/>
  <c r="O969" i="20"/>
  <c r="P969" i="20"/>
  <c r="Q969" i="20"/>
  <c r="R969" i="20"/>
  <c r="S969" i="20"/>
  <c r="T969" i="20"/>
  <c r="U969" i="20"/>
  <c r="V969" i="20"/>
  <c r="W969" i="20"/>
  <c r="X969" i="20"/>
  <c r="Y969" i="20"/>
  <c r="Z969" i="20"/>
  <c r="AA969" i="20"/>
  <c r="AB969" i="20"/>
  <c r="AC969" i="20"/>
  <c r="AD969" i="20"/>
  <c r="AE969" i="20"/>
  <c r="AF969" i="20"/>
  <c r="AT969" i="20"/>
  <c r="AU969" i="20"/>
  <c r="AV969" i="20"/>
  <c r="AW969" i="20"/>
  <c r="AX969" i="20"/>
  <c r="AZ969" i="20"/>
  <c r="BA969" i="20"/>
  <c r="BB969" i="20"/>
  <c r="BC969" i="20"/>
  <c r="BD969" i="20"/>
  <c r="BE969" i="20"/>
  <c r="BF969" i="20"/>
  <c r="BG969" i="20"/>
  <c r="BH969" i="20"/>
  <c r="BI969" i="20"/>
  <c r="B970" i="20"/>
  <c r="C970" i="20"/>
  <c r="E970" i="20"/>
  <c r="F970" i="20"/>
  <c r="G970" i="20"/>
  <c r="H970" i="20"/>
  <c r="I970" i="20"/>
  <c r="O970" i="20"/>
  <c r="BJ970" i="20" s="1"/>
  <c r="P970" i="20"/>
  <c r="Q970" i="20"/>
  <c r="R970" i="20"/>
  <c r="S970" i="20"/>
  <c r="T970" i="20"/>
  <c r="U970" i="20"/>
  <c r="V970" i="20"/>
  <c r="W970" i="20"/>
  <c r="X970" i="20"/>
  <c r="Y970" i="20"/>
  <c r="Z970" i="20"/>
  <c r="AA970" i="20"/>
  <c r="AB970" i="20"/>
  <c r="AC970" i="20"/>
  <c r="AD970" i="20"/>
  <c r="AE970" i="20"/>
  <c r="AF970" i="20"/>
  <c r="AP970" i="20"/>
  <c r="AQ970" i="20"/>
  <c r="AR970" i="20"/>
  <c r="AS970" i="20"/>
  <c r="AT970" i="20"/>
  <c r="AU970" i="20"/>
  <c r="AV970" i="20"/>
  <c r="AW970" i="20"/>
  <c r="AX970" i="20"/>
  <c r="AY970" i="20"/>
  <c r="AZ970" i="20"/>
  <c r="BA970" i="20"/>
  <c r="BB970" i="20"/>
  <c r="BC970" i="20"/>
  <c r="BD970" i="20"/>
  <c r="BE970" i="20"/>
  <c r="BF970" i="20"/>
  <c r="BG970" i="20"/>
  <c r="BH970" i="20"/>
  <c r="BI970" i="20"/>
  <c r="B971" i="20"/>
  <c r="C971" i="20"/>
  <c r="D971" i="20"/>
  <c r="E971" i="20"/>
  <c r="F971" i="20"/>
  <c r="G971" i="20"/>
  <c r="H971" i="20"/>
  <c r="I971" i="20"/>
  <c r="O971" i="20"/>
  <c r="P971" i="20"/>
  <c r="Q971" i="20"/>
  <c r="R971" i="20"/>
  <c r="S971" i="20"/>
  <c r="T971" i="20"/>
  <c r="U971" i="20"/>
  <c r="V971" i="20"/>
  <c r="W971" i="20"/>
  <c r="X971" i="20"/>
  <c r="Y971" i="20"/>
  <c r="Z971" i="20"/>
  <c r="AA971" i="20"/>
  <c r="AB971" i="20"/>
  <c r="AC971" i="20"/>
  <c r="AD971" i="20"/>
  <c r="AE971" i="20"/>
  <c r="AF971" i="20"/>
  <c r="AT971" i="20"/>
  <c r="AU971" i="20"/>
  <c r="AV971" i="20"/>
  <c r="AW971" i="20"/>
  <c r="AX971" i="20"/>
  <c r="AY971" i="20"/>
  <c r="AZ971" i="20"/>
  <c r="BA971" i="20"/>
  <c r="BB971" i="20"/>
  <c r="BC971" i="20"/>
  <c r="BD971" i="20"/>
  <c r="BE971" i="20"/>
  <c r="BF971" i="20"/>
  <c r="BG971" i="20"/>
  <c r="BH971" i="20"/>
  <c r="BI971" i="20"/>
  <c r="B972" i="20"/>
  <c r="C972" i="20"/>
  <c r="D972" i="20"/>
  <c r="E972" i="20"/>
  <c r="F972" i="20"/>
  <c r="G972" i="20"/>
  <c r="H972" i="20"/>
  <c r="I972" i="20"/>
  <c r="N972" i="20"/>
  <c r="O972" i="20"/>
  <c r="P972" i="20"/>
  <c r="Q972" i="20"/>
  <c r="R972" i="20"/>
  <c r="S972" i="20"/>
  <c r="T972" i="20"/>
  <c r="U972" i="20"/>
  <c r="V972" i="20"/>
  <c r="W972" i="20"/>
  <c r="X972" i="20"/>
  <c r="Y972" i="20"/>
  <c r="Z972" i="20"/>
  <c r="AA972" i="20"/>
  <c r="AB972" i="20"/>
  <c r="AC972" i="20"/>
  <c r="AD972" i="20"/>
  <c r="AE972" i="20"/>
  <c r="AF972" i="20"/>
  <c r="AT972" i="20"/>
  <c r="AU972" i="20"/>
  <c r="AV972" i="20"/>
  <c r="AW972" i="20"/>
  <c r="AX972" i="20"/>
  <c r="AY972" i="20"/>
  <c r="AZ972" i="20"/>
  <c r="BA972" i="20"/>
  <c r="BB972" i="20"/>
  <c r="BC972" i="20"/>
  <c r="BD972" i="20"/>
  <c r="BE972" i="20"/>
  <c r="BF972" i="20"/>
  <c r="BG972" i="20"/>
  <c r="BH972" i="20"/>
  <c r="BI972" i="20"/>
  <c r="B973" i="20"/>
  <c r="C973" i="20"/>
  <c r="D973" i="20"/>
  <c r="E973" i="20"/>
  <c r="F973" i="20"/>
  <c r="G973" i="20"/>
  <c r="H973" i="20"/>
  <c r="I973" i="20"/>
  <c r="N973" i="20"/>
  <c r="O973" i="20"/>
  <c r="P973" i="20"/>
  <c r="Q973" i="20"/>
  <c r="R973" i="20"/>
  <c r="S973" i="20"/>
  <c r="T973" i="20"/>
  <c r="U973" i="20"/>
  <c r="V973" i="20"/>
  <c r="W973" i="20"/>
  <c r="X973" i="20"/>
  <c r="Y973" i="20"/>
  <c r="Z973" i="20"/>
  <c r="AA973" i="20"/>
  <c r="AB973" i="20"/>
  <c r="AC973" i="20"/>
  <c r="AD973" i="20"/>
  <c r="AE973" i="20"/>
  <c r="AF973" i="20"/>
  <c r="AT973" i="20"/>
  <c r="AU973" i="20"/>
  <c r="AV973" i="20"/>
  <c r="AW973" i="20"/>
  <c r="AX973" i="20"/>
  <c r="AY973" i="20"/>
  <c r="AZ973" i="20"/>
  <c r="BA973" i="20"/>
  <c r="BB973" i="20"/>
  <c r="BC973" i="20"/>
  <c r="BD973" i="20"/>
  <c r="BE973" i="20"/>
  <c r="BF973" i="20"/>
  <c r="BG973" i="20"/>
  <c r="BH973" i="20"/>
  <c r="BI973" i="20"/>
  <c r="A971" i="20"/>
  <c r="A972" i="20"/>
  <c r="A973" i="20"/>
  <c r="A966" i="20"/>
  <c r="A967" i="20"/>
  <c r="A968" i="20"/>
  <c r="A969" i="20"/>
  <c r="A970" i="20"/>
  <c r="A959" i="20"/>
  <c r="A960" i="20"/>
  <c r="A961" i="20"/>
  <c r="A962" i="20"/>
  <c r="A963" i="20"/>
  <c r="A964" i="20"/>
  <c r="A965" i="20"/>
  <c r="A954" i="20"/>
  <c r="A955" i="20"/>
  <c r="A956" i="20"/>
  <c r="A957" i="20"/>
  <c r="A958" i="20"/>
  <c r="A945" i="20"/>
  <c r="A946" i="20"/>
  <c r="A947" i="20"/>
  <c r="A948" i="20"/>
  <c r="A949" i="20"/>
  <c r="A950" i="20"/>
  <c r="A951" i="20"/>
  <c r="A952" i="20"/>
  <c r="A953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A928" i="20"/>
  <c r="A929" i="20"/>
  <c r="A930" i="20"/>
  <c r="A901" i="20"/>
  <c r="A900" i="20"/>
  <c r="B801" i="20"/>
  <c r="C801" i="20"/>
  <c r="D801" i="20"/>
  <c r="E801" i="20"/>
  <c r="F801" i="20"/>
  <c r="G801" i="20"/>
  <c r="H801" i="20"/>
  <c r="I801" i="20"/>
  <c r="O801" i="20"/>
  <c r="P801" i="20"/>
  <c r="Q801" i="20"/>
  <c r="R801" i="20"/>
  <c r="S801" i="20"/>
  <c r="T801" i="20"/>
  <c r="U801" i="20"/>
  <c r="V801" i="20"/>
  <c r="W801" i="20"/>
  <c r="X801" i="20"/>
  <c r="Y801" i="20"/>
  <c r="Z801" i="20"/>
  <c r="AA801" i="20"/>
  <c r="AB801" i="20"/>
  <c r="AC801" i="20"/>
  <c r="AD801" i="20"/>
  <c r="AE801" i="20"/>
  <c r="AF801" i="20"/>
  <c r="AG801" i="20"/>
  <c r="AH801" i="20"/>
  <c r="AI801" i="20"/>
  <c r="AJ801" i="20"/>
  <c r="AK801" i="20"/>
  <c r="AL801" i="20"/>
  <c r="AM801" i="20"/>
  <c r="AN801" i="20"/>
  <c r="AO801" i="20"/>
  <c r="AP801" i="20"/>
  <c r="AQ801" i="20"/>
  <c r="AR801" i="20"/>
  <c r="AS801" i="20"/>
  <c r="AT801" i="20"/>
  <c r="AU801" i="20"/>
  <c r="AV801" i="20"/>
  <c r="AW801" i="20"/>
  <c r="AX801" i="20"/>
  <c r="AY801" i="20"/>
  <c r="AZ801" i="20"/>
  <c r="BA801" i="20"/>
  <c r="BB801" i="20"/>
  <c r="BC801" i="20"/>
  <c r="BD801" i="20"/>
  <c r="BE801" i="20"/>
  <c r="BF801" i="20"/>
  <c r="BG801" i="20"/>
  <c r="BH801" i="20"/>
  <c r="BI801" i="20"/>
  <c r="B802" i="20"/>
  <c r="C802" i="20"/>
  <c r="D802" i="20"/>
  <c r="E802" i="20"/>
  <c r="F802" i="20"/>
  <c r="G802" i="20"/>
  <c r="H802" i="20"/>
  <c r="I802" i="20"/>
  <c r="O802" i="20"/>
  <c r="P802" i="20"/>
  <c r="Q802" i="20"/>
  <c r="R802" i="20"/>
  <c r="S802" i="20"/>
  <c r="T802" i="20"/>
  <c r="U802" i="20"/>
  <c r="V802" i="20"/>
  <c r="W802" i="20"/>
  <c r="X802" i="20"/>
  <c r="Y802" i="20"/>
  <c r="Z802" i="20"/>
  <c r="AA802" i="20"/>
  <c r="AB802" i="20"/>
  <c r="AC802" i="20"/>
  <c r="AD802" i="20"/>
  <c r="AE802" i="20"/>
  <c r="AF802" i="20"/>
  <c r="AG802" i="20"/>
  <c r="AH802" i="20"/>
  <c r="AI802" i="20"/>
  <c r="AJ802" i="20"/>
  <c r="AK802" i="20"/>
  <c r="AL802" i="20"/>
  <c r="AM802" i="20"/>
  <c r="AN802" i="20"/>
  <c r="AO802" i="20"/>
  <c r="AP802" i="20"/>
  <c r="AQ802" i="20"/>
  <c r="AR802" i="20"/>
  <c r="AS802" i="20"/>
  <c r="AT802" i="20"/>
  <c r="AU802" i="20"/>
  <c r="AV802" i="20"/>
  <c r="AW802" i="20"/>
  <c r="AX802" i="20"/>
  <c r="AY802" i="20"/>
  <c r="AZ802" i="20"/>
  <c r="BA802" i="20"/>
  <c r="BB802" i="20"/>
  <c r="BC802" i="20"/>
  <c r="BD802" i="20"/>
  <c r="BE802" i="20"/>
  <c r="BF802" i="20"/>
  <c r="BG802" i="20"/>
  <c r="BH802" i="20"/>
  <c r="BI802" i="20"/>
  <c r="B803" i="20"/>
  <c r="C803" i="20"/>
  <c r="D803" i="20"/>
  <c r="E803" i="20"/>
  <c r="H803" i="20"/>
  <c r="I803" i="20"/>
  <c r="O803" i="20"/>
  <c r="P803" i="20"/>
  <c r="Q803" i="20"/>
  <c r="R803" i="20"/>
  <c r="S803" i="20"/>
  <c r="T803" i="20"/>
  <c r="U803" i="20"/>
  <c r="V803" i="20"/>
  <c r="W803" i="20"/>
  <c r="X803" i="20"/>
  <c r="Y803" i="20"/>
  <c r="Z803" i="20"/>
  <c r="AA803" i="20"/>
  <c r="AB803" i="20"/>
  <c r="AC803" i="20"/>
  <c r="AD803" i="20"/>
  <c r="AE803" i="20"/>
  <c r="AF803" i="20"/>
  <c r="AG803" i="20"/>
  <c r="AH803" i="20"/>
  <c r="AI803" i="20"/>
  <c r="AJ803" i="20"/>
  <c r="AK803" i="20"/>
  <c r="AL803" i="20"/>
  <c r="AM803" i="20"/>
  <c r="AN803" i="20"/>
  <c r="AO803" i="20"/>
  <c r="AP803" i="20"/>
  <c r="AQ803" i="20"/>
  <c r="AR803" i="20"/>
  <c r="AS803" i="20"/>
  <c r="AT803" i="20"/>
  <c r="AU803" i="20"/>
  <c r="AV803" i="20"/>
  <c r="AW803" i="20"/>
  <c r="AX803" i="20"/>
  <c r="AY803" i="20"/>
  <c r="BC803" i="20"/>
  <c r="BD803" i="20"/>
  <c r="BE803" i="20"/>
  <c r="BF803" i="20"/>
  <c r="BG803" i="20"/>
  <c r="BH803" i="20"/>
  <c r="BI803" i="20"/>
  <c r="B804" i="20"/>
  <c r="C804" i="20"/>
  <c r="D804" i="20"/>
  <c r="E804" i="20"/>
  <c r="H804" i="20"/>
  <c r="I804" i="20"/>
  <c r="O804" i="20"/>
  <c r="P804" i="20"/>
  <c r="Q804" i="20"/>
  <c r="R804" i="20"/>
  <c r="S804" i="20"/>
  <c r="T804" i="20"/>
  <c r="U804" i="20"/>
  <c r="V804" i="20"/>
  <c r="W804" i="20"/>
  <c r="X804" i="20"/>
  <c r="Y804" i="20"/>
  <c r="Z804" i="20"/>
  <c r="AA804" i="20"/>
  <c r="AB804" i="20"/>
  <c r="AC804" i="20"/>
  <c r="AD804" i="20"/>
  <c r="AE804" i="20"/>
  <c r="AF804" i="20"/>
  <c r="AG804" i="20"/>
  <c r="AH804" i="20"/>
  <c r="AI804" i="20"/>
  <c r="AJ804" i="20"/>
  <c r="AK804" i="20"/>
  <c r="AL804" i="20"/>
  <c r="AM804" i="20"/>
  <c r="AN804" i="20"/>
  <c r="AO804" i="20"/>
  <c r="AP804" i="20"/>
  <c r="AQ804" i="20"/>
  <c r="AR804" i="20"/>
  <c r="AS804" i="20"/>
  <c r="AT804" i="20"/>
  <c r="AU804" i="20"/>
  <c r="AV804" i="20"/>
  <c r="AW804" i="20"/>
  <c r="AX804" i="20"/>
  <c r="AY804" i="20"/>
  <c r="BC804" i="20"/>
  <c r="BD804" i="20"/>
  <c r="BE804" i="20"/>
  <c r="BF804" i="20"/>
  <c r="BG804" i="20"/>
  <c r="BH804" i="20"/>
  <c r="BI804" i="20"/>
  <c r="B805" i="20"/>
  <c r="C805" i="20"/>
  <c r="D805" i="20"/>
  <c r="E805" i="20"/>
  <c r="H805" i="20"/>
  <c r="I805" i="20"/>
  <c r="O805" i="20"/>
  <c r="P805" i="20"/>
  <c r="Q805" i="20"/>
  <c r="R805" i="20"/>
  <c r="S805" i="20"/>
  <c r="T805" i="20"/>
  <c r="U805" i="20"/>
  <c r="V805" i="20"/>
  <c r="W805" i="20"/>
  <c r="X805" i="20"/>
  <c r="Y805" i="20"/>
  <c r="Z805" i="20"/>
  <c r="AA805" i="20"/>
  <c r="AB805" i="20"/>
  <c r="AC805" i="20"/>
  <c r="AD805" i="20"/>
  <c r="AE805" i="20"/>
  <c r="AF805" i="20"/>
  <c r="AG805" i="20"/>
  <c r="AH805" i="20"/>
  <c r="AI805" i="20"/>
  <c r="AJ805" i="20"/>
  <c r="AK805" i="20"/>
  <c r="AL805" i="20"/>
  <c r="AM805" i="20"/>
  <c r="AN805" i="20"/>
  <c r="AO805" i="20"/>
  <c r="AP805" i="20"/>
  <c r="AQ805" i="20"/>
  <c r="AR805" i="20"/>
  <c r="AS805" i="20"/>
  <c r="AT805" i="20"/>
  <c r="AU805" i="20"/>
  <c r="AV805" i="20"/>
  <c r="AW805" i="20"/>
  <c r="AX805" i="20"/>
  <c r="AY805" i="20"/>
  <c r="BC805" i="20"/>
  <c r="BD805" i="20"/>
  <c r="BE805" i="20"/>
  <c r="BF805" i="20"/>
  <c r="BG805" i="20"/>
  <c r="BH805" i="20"/>
  <c r="BI805" i="20"/>
  <c r="B806" i="20"/>
  <c r="C806" i="20"/>
  <c r="D806" i="20"/>
  <c r="E806" i="20"/>
  <c r="H806" i="20"/>
  <c r="I806" i="20"/>
  <c r="O806" i="20"/>
  <c r="P806" i="20"/>
  <c r="Q806" i="20"/>
  <c r="R806" i="20"/>
  <c r="S806" i="20"/>
  <c r="T806" i="20"/>
  <c r="U806" i="20"/>
  <c r="V806" i="20"/>
  <c r="W806" i="20"/>
  <c r="X806" i="20"/>
  <c r="Y806" i="20"/>
  <c r="Z806" i="20"/>
  <c r="AA806" i="20"/>
  <c r="AB806" i="20"/>
  <c r="AC806" i="20"/>
  <c r="AD806" i="20"/>
  <c r="AE806" i="20"/>
  <c r="AF806" i="20"/>
  <c r="AG806" i="20"/>
  <c r="AH806" i="20"/>
  <c r="AI806" i="20"/>
  <c r="AJ806" i="20"/>
  <c r="AK806" i="20"/>
  <c r="AL806" i="20"/>
  <c r="AM806" i="20"/>
  <c r="AN806" i="20"/>
  <c r="AO806" i="20"/>
  <c r="AP806" i="20"/>
  <c r="AQ806" i="20"/>
  <c r="AR806" i="20"/>
  <c r="AS806" i="20"/>
  <c r="AT806" i="20"/>
  <c r="AU806" i="20"/>
  <c r="AV806" i="20"/>
  <c r="AW806" i="20"/>
  <c r="AX806" i="20"/>
  <c r="AY806" i="20"/>
  <c r="BC806" i="20"/>
  <c r="BD806" i="20"/>
  <c r="BE806" i="20"/>
  <c r="BF806" i="20"/>
  <c r="BG806" i="20"/>
  <c r="BH806" i="20"/>
  <c r="BI806" i="20"/>
  <c r="B807" i="20"/>
  <c r="C807" i="20"/>
  <c r="D807" i="20"/>
  <c r="E807" i="20"/>
  <c r="F807" i="20"/>
  <c r="G807" i="20"/>
  <c r="H807" i="20"/>
  <c r="I807" i="20"/>
  <c r="O807" i="20"/>
  <c r="P807" i="20"/>
  <c r="Q807" i="20"/>
  <c r="R807" i="20"/>
  <c r="S807" i="20"/>
  <c r="T807" i="20"/>
  <c r="U807" i="20"/>
  <c r="V807" i="20"/>
  <c r="W807" i="20"/>
  <c r="X807" i="20"/>
  <c r="Y807" i="20"/>
  <c r="Z807" i="20"/>
  <c r="AA807" i="20"/>
  <c r="AB807" i="20"/>
  <c r="AC807" i="20"/>
  <c r="AD807" i="20"/>
  <c r="AE807" i="20"/>
  <c r="AF807" i="20"/>
  <c r="AG807" i="20"/>
  <c r="AH807" i="20"/>
  <c r="AI807" i="20"/>
  <c r="AJ807" i="20"/>
  <c r="AK807" i="20"/>
  <c r="AL807" i="20"/>
  <c r="AM807" i="20"/>
  <c r="AN807" i="20"/>
  <c r="AO807" i="20"/>
  <c r="AP807" i="20"/>
  <c r="AQ807" i="20"/>
  <c r="AR807" i="20"/>
  <c r="AS807" i="20"/>
  <c r="AT807" i="20"/>
  <c r="AU807" i="20"/>
  <c r="AV807" i="20"/>
  <c r="AW807" i="20"/>
  <c r="AX807" i="20"/>
  <c r="AY807" i="20"/>
  <c r="AZ807" i="20"/>
  <c r="BA807" i="20"/>
  <c r="BB807" i="20"/>
  <c r="BC807" i="20"/>
  <c r="BD807" i="20"/>
  <c r="BE807" i="20"/>
  <c r="BF807" i="20"/>
  <c r="BG807" i="20"/>
  <c r="BH807" i="20"/>
  <c r="BI807" i="20"/>
  <c r="B808" i="20"/>
  <c r="C808" i="20"/>
  <c r="D808" i="20"/>
  <c r="E808" i="20"/>
  <c r="H808" i="20"/>
  <c r="I808" i="20"/>
  <c r="O808" i="20"/>
  <c r="P808" i="20"/>
  <c r="Q808" i="20"/>
  <c r="R808" i="20"/>
  <c r="S808" i="20"/>
  <c r="T808" i="20"/>
  <c r="U808" i="20"/>
  <c r="V808" i="20"/>
  <c r="W808" i="20"/>
  <c r="X808" i="20"/>
  <c r="Y808" i="20"/>
  <c r="Z808" i="20"/>
  <c r="AA808" i="20"/>
  <c r="AB808" i="20"/>
  <c r="AC808" i="20"/>
  <c r="AD808" i="20"/>
  <c r="AE808" i="20"/>
  <c r="AF808" i="20"/>
  <c r="AG808" i="20"/>
  <c r="AH808" i="20"/>
  <c r="AI808" i="20"/>
  <c r="AJ808" i="20"/>
  <c r="AK808" i="20"/>
  <c r="AL808" i="20"/>
  <c r="AM808" i="20"/>
  <c r="AN808" i="20"/>
  <c r="AO808" i="20"/>
  <c r="AP808" i="20"/>
  <c r="AQ808" i="20"/>
  <c r="AR808" i="20"/>
  <c r="AS808" i="20"/>
  <c r="AT808" i="20"/>
  <c r="AU808" i="20"/>
  <c r="AV808" i="20"/>
  <c r="AW808" i="20"/>
  <c r="AX808" i="20"/>
  <c r="AY808" i="20"/>
  <c r="BC808" i="20"/>
  <c r="BD808" i="20"/>
  <c r="BE808" i="20"/>
  <c r="BF808" i="20"/>
  <c r="BG808" i="20"/>
  <c r="BH808" i="20"/>
  <c r="BI808" i="20"/>
  <c r="B809" i="20"/>
  <c r="C809" i="20"/>
  <c r="D809" i="20"/>
  <c r="E809" i="20"/>
  <c r="H809" i="20"/>
  <c r="I809" i="20"/>
  <c r="O809" i="20"/>
  <c r="P809" i="20"/>
  <c r="Q809" i="20"/>
  <c r="R809" i="20"/>
  <c r="S809" i="20"/>
  <c r="T809" i="20"/>
  <c r="U809" i="20"/>
  <c r="V809" i="20"/>
  <c r="W809" i="20"/>
  <c r="X809" i="20"/>
  <c r="Y809" i="20"/>
  <c r="Z809" i="20"/>
  <c r="AA809" i="20"/>
  <c r="AB809" i="20"/>
  <c r="AC809" i="20"/>
  <c r="AD809" i="20"/>
  <c r="AE809" i="20"/>
  <c r="AF809" i="20"/>
  <c r="AG809" i="20"/>
  <c r="AH809" i="20"/>
  <c r="AI809" i="20"/>
  <c r="AJ809" i="20"/>
  <c r="AK809" i="20"/>
  <c r="AL809" i="20"/>
  <c r="AM809" i="20"/>
  <c r="AN809" i="20"/>
  <c r="AO809" i="20"/>
  <c r="AP809" i="20"/>
  <c r="AQ809" i="20"/>
  <c r="AR809" i="20"/>
  <c r="AS809" i="20"/>
  <c r="AT809" i="20"/>
  <c r="AU809" i="20"/>
  <c r="AV809" i="20"/>
  <c r="AW809" i="20"/>
  <c r="AX809" i="20"/>
  <c r="AY809" i="20"/>
  <c r="BC809" i="20"/>
  <c r="BD809" i="20"/>
  <c r="BE809" i="20"/>
  <c r="BF809" i="20"/>
  <c r="BG809" i="20"/>
  <c r="BH809" i="20"/>
  <c r="BI809" i="20"/>
  <c r="B810" i="20"/>
  <c r="C810" i="20"/>
  <c r="D810" i="20"/>
  <c r="E810" i="20"/>
  <c r="H810" i="20"/>
  <c r="I810" i="20"/>
  <c r="O810" i="20"/>
  <c r="P810" i="20"/>
  <c r="Q810" i="20"/>
  <c r="R810" i="20"/>
  <c r="S810" i="20"/>
  <c r="T810" i="20"/>
  <c r="U810" i="20"/>
  <c r="V810" i="20"/>
  <c r="W810" i="20"/>
  <c r="X810" i="20"/>
  <c r="Y810" i="20"/>
  <c r="Z810" i="20"/>
  <c r="AA810" i="20"/>
  <c r="AB810" i="20"/>
  <c r="AC810" i="20"/>
  <c r="AD810" i="20"/>
  <c r="AE810" i="20"/>
  <c r="AF810" i="20"/>
  <c r="AG810" i="20"/>
  <c r="AH810" i="20"/>
  <c r="AI810" i="20"/>
  <c r="AJ810" i="20"/>
  <c r="AK810" i="20"/>
  <c r="AL810" i="20"/>
  <c r="AM810" i="20"/>
  <c r="AN810" i="20"/>
  <c r="AO810" i="20"/>
  <c r="AP810" i="20"/>
  <c r="AQ810" i="20"/>
  <c r="AR810" i="20"/>
  <c r="AS810" i="20"/>
  <c r="AT810" i="20"/>
  <c r="AU810" i="20"/>
  <c r="AV810" i="20"/>
  <c r="AW810" i="20"/>
  <c r="AX810" i="20"/>
  <c r="AY810" i="20"/>
  <c r="BC810" i="20"/>
  <c r="BD810" i="20"/>
  <c r="BE810" i="20"/>
  <c r="BF810" i="20"/>
  <c r="BG810" i="20"/>
  <c r="BH810" i="20"/>
  <c r="BI810" i="20"/>
  <c r="B811" i="20"/>
  <c r="C811" i="20"/>
  <c r="D811" i="20"/>
  <c r="E811" i="20"/>
  <c r="H811" i="20"/>
  <c r="I811" i="20"/>
  <c r="O811" i="20"/>
  <c r="P811" i="20"/>
  <c r="Q811" i="20"/>
  <c r="R811" i="20"/>
  <c r="S811" i="20"/>
  <c r="T811" i="20"/>
  <c r="U811" i="20"/>
  <c r="V811" i="20"/>
  <c r="W811" i="20"/>
  <c r="X811" i="20"/>
  <c r="Y811" i="20"/>
  <c r="Z811" i="20"/>
  <c r="AA811" i="20"/>
  <c r="AB811" i="20"/>
  <c r="AC811" i="20"/>
  <c r="AD811" i="20"/>
  <c r="AE811" i="20"/>
  <c r="AF811" i="20"/>
  <c r="AG811" i="20"/>
  <c r="AH811" i="20"/>
  <c r="AI811" i="20"/>
  <c r="AJ811" i="20"/>
  <c r="AK811" i="20"/>
  <c r="AL811" i="20"/>
  <c r="AM811" i="20"/>
  <c r="AN811" i="20"/>
  <c r="AO811" i="20"/>
  <c r="AP811" i="20"/>
  <c r="AQ811" i="20"/>
  <c r="AR811" i="20"/>
  <c r="AS811" i="20"/>
  <c r="AT811" i="20"/>
  <c r="AU811" i="20"/>
  <c r="AV811" i="20"/>
  <c r="AW811" i="20"/>
  <c r="AX811" i="20"/>
  <c r="AY811" i="20"/>
  <c r="BC811" i="20"/>
  <c r="BD811" i="20"/>
  <c r="BE811" i="20"/>
  <c r="BF811" i="20"/>
  <c r="BG811" i="20"/>
  <c r="BH811" i="20"/>
  <c r="BI811" i="20"/>
  <c r="B812" i="20"/>
  <c r="C812" i="20"/>
  <c r="D812" i="20"/>
  <c r="E812" i="20"/>
  <c r="F812" i="20"/>
  <c r="G812" i="20"/>
  <c r="H812" i="20"/>
  <c r="I812" i="20"/>
  <c r="O812" i="20"/>
  <c r="P812" i="20"/>
  <c r="Q812" i="20"/>
  <c r="R812" i="20"/>
  <c r="S812" i="20"/>
  <c r="T812" i="20"/>
  <c r="U812" i="20"/>
  <c r="V812" i="20"/>
  <c r="W812" i="20"/>
  <c r="X812" i="20"/>
  <c r="Y812" i="20"/>
  <c r="Z812" i="20"/>
  <c r="AA812" i="20"/>
  <c r="AB812" i="20"/>
  <c r="AC812" i="20"/>
  <c r="AD812" i="20"/>
  <c r="AE812" i="20"/>
  <c r="AF812" i="20"/>
  <c r="AG812" i="20"/>
  <c r="AH812" i="20"/>
  <c r="AI812" i="20"/>
  <c r="AJ812" i="20"/>
  <c r="AK812" i="20"/>
  <c r="AL812" i="20"/>
  <c r="AM812" i="20"/>
  <c r="AN812" i="20"/>
  <c r="AO812" i="20"/>
  <c r="AP812" i="20"/>
  <c r="AQ812" i="20"/>
  <c r="AR812" i="20"/>
  <c r="AS812" i="20"/>
  <c r="AT812" i="20"/>
  <c r="AU812" i="20"/>
  <c r="AV812" i="20"/>
  <c r="AW812" i="20"/>
  <c r="AX812" i="20"/>
  <c r="AY812" i="20"/>
  <c r="AZ812" i="20"/>
  <c r="BA812" i="20"/>
  <c r="BB812" i="20"/>
  <c r="BC812" i="20"/>
  <c r="BD812" i="20"/>
  <c r="BE812" i="20"/>
  <c r="BF812" i="20"/>
  <c r="BG812" i="20"/>
  <c r="BH812" i="20"/>
  <c r="BI812" i="20"/>
  <c r="B813" i="20"/>
  <c r="C813" i="20"/>
  <c r="D813" i="20"/>
  <c r="E813" i="20"/>
  <c r="H813" i="20"/>
  <c r="I813" i="20"/>
  <c r="O813" i="20"/>
  <c r="P813" i="20"/>
  <c r="Q813" i="20"/>
  <c r="R813" i="20"/>
  <c r="S813" i="20"/>
  <c r="T813" i="20"/>
  <c r="U813" i="20"/>
  <c r="V813" i="20"/>
  <c r="W813" i="20"/>
  <c r="X813" i="20"/>
  <c r="Y813" i="20"/>
  <c r="Z813" i="20"/>
  <c r="AA813" i="20"/>
  <c r="AB813" i="20"/>
  <c r="AC813" i="20"/>
  <c r="AD813" i="20"/>
  <c r="AE813" i="20"/>
  <c r="AF813" i="20"/>
  <c r="AG813" i="20"/>
  <c r="AH813" i="20"/>
  <c r="AI813" i="20"/>
  <c r="AJ813" i="20"/>
  <c r="AK813" i="20"/>
  <c r="AL813" i="20"/>
  <c r="AM813" i="20"/>
  <c r="AN813" i="20"/>
  <c r="AO813" i="20"/>
  <c r="AP813" i="20"/>
  <c r="AQ813" i="20"/>
  <c r="AR813" i="20"/>
  <c r="AS813" i="20"/>
  <c r="AT813" i="20"/>
  <c r="AU813" i="20"/>
  <c r="AV813" i="20"/>
  <c r="AW813" i="20"/>
  <c r="AX813" i="20"/>
  <c r="AY813" i="20"/>
  <c r="BC813" i="20"/>
  <c r="BD813" i="20"/>
  <c r="BE813" i="20"/>
  <c r="BF813" i="20"/>
  <c r="BG813" i="20"/>
  <c r="BH813" i="20"/>
  <c r="BI813" i="20"/>
  <c r="B814" i="20"/>
  <c r="C814" i="20"/>
  <c r="D814" i="20"/>
  <c r="E814" i="20"/>
  <c r="H814" i="20"/>
  <c r="I814" i="20"/>
  <c r="O814" i="20"/>
  <c r="P814" i="20"/>
  <c r="Q814" i="20"/>
  <c r="R814" i="20"/>
  <c r="S814" i="20"/>
  <c r="T814" i="20"/>
  <c r="U814" i="20"/>
  <c r="V814" i="20"/>
  <c r="W814" i="20"/>
  <c r="X814" i="20"/>
  <c r="Y814" i="20"/>
  <c r="Z814" i="20"/>
  <c r="AA814" i="20"/>
  <c r="AB814" i="20"/>
  <c r="AC814" i="20"/>
  <c r="AD814" i="20"/>
  <c r="AE814" i="20"/>
  <c r="AF814" i="20"/>
  <c r="AG814" i="20"/>
  <c r="AH814" i="20"/>
  <c r="AI814" i="20"/>
  <c r="AJ814" i="20"/>
  <c r="AK814" i="20"/>
  <c r="AL814" i="20"/>
  <c r="AM814" i="20"/>
  <c r="AN814" i="20"/>
  <c r="AO814" i="20"/>
  <c r="AP814" i="20"/>
  <c r="AQ814" i="20"/>
  <c r="AR814" i="20"/>
  <c r="AS814" i="20"/>
  <c r="AT814" i="20"/>
  <c r="AU814" i="20"/>
  <c r="AV814" i="20"/>
  <c r="AW814" i="20"/>
  <c r="AX814" i="20"/>
  <c r="AY814" i="20"/>
  <c r="BC814" i="20"/>
  <c r="BD814" i="20"/>
  <c r="BE814" i="20"/>
  <c r="BF814" i="20"/>
  <c r="BG814" i="20"/>
  <c r="BH814" i="20"/>
  <c r="BI814" i="20"/>
  <c r="B815" i="20"/>
  <c r="C815" i="20"/>
  <c r="D815" i="20"/>
  <c r="E815" i="20"/>
  <c r="H815" i="20"/>
  <c r="I815" i="20"/>
  <c r="O815" i="20"/>
  <c r="P815" i="20"/>
  <c r="Q815" i="20"/>
  <c r="R815" i="20"/>
  <c r="S815" i="20"/>
  <c r="T815" i="20"/>
  <c r="U815" i="20"/>
  <c r="V815" i="20"/>
  <c r="W815" i="20"/>
  <c r="X815" i="20"/>
  <c r="Y815" i="20"/>
  <c r="Z815" i="20"/>
  <c r="AA815" i="20"/>
  <c r="AB815" i="20"/>
  <c r="AC815" i="20"/>
  <c r="AD815" i="20"/>
  <c r="AE815" i="20"/>
  <c r="AF815" i="20"/>
  <c r="AG815" i="20"/>
  <c r="AH815" i="20"/>
  <c r="AI815" i="20"/>
  <c r="AJ815" i="20"/>
  <c r="AK815" i="20"/>
  <c r="AL815" i="20"/>
  <c r="AM815" i="20"/>
  <c r="AN815" i="20"/>
  <c r="AO815" i="20"/>
  <c r="AP815" i="20"/>
  <c r="AQ815" i="20"/>
  <c r="AR815" i="20"/>
  <c r="AS815" i="20"/>
  <c r="AT815" i="20"/>
  <c r="AU815" i="20"/>
  <c r="AV815" i="20"/>
  <c r="AW815" i="20"/>
  <c r="AX815" i="20"/>
  <c r="AY815" i="20"/>
  <c r="BC815" i="20"/>
  <c r="BD815" i="20"/>
  <c r="BE815" i="20"/>
  <c r="BF815" i="20"/>
  <c r="BG815" i="20"/>
  <c r="BH815" i="20"/>
  <c r="BI815" i="20"/>
  <c r="B816" i="20"/>
  <c r="C816" i="20"/>
  <c r="D816" i="20"/>
  <c r="E816" i="20"/>
  <c r="H816" i="20"/>
  <c r="I816" i="20"/>
  <c r="O816" i="20"/>
  <c r="P816" i="20"/>
  <c r="Q816" i="20"/>
  <c r="R816" i="20"/>
  <c r="S816" i="20"/>
  <c r="T816" i="20"/>
  <c r="U816" i="20"/>
  <c r="V816" i="20"/>
  <c r="W816" i="20"/>
  <c r="X816" i="20"/>
  <c r="Y816" i="20"/>
  <c r="Z816" i="20"/>
  <c r="AA816" i="20"/>
  <c r="AB816" i="20"/>
  <c r="AC816" i="20"/>
  <c r="AD816" i="20"/>
  <c r="AE816" i="20"/>
  <c r="AF816" i="20"/>
  <c r="AG816" i="20"/>
  <c r="AH816" i="20"/>
  <c r="AI816" i="20"/>
  <c r="AJ816" i="20"/>
  <c r="AK816" i="20"/>
  <c r="AL816" i="20"/>
  <c r="AM816" i="20"/>
  <c r="AN816" i="20"/>
  <c r="AO816" i="20"/>
  <c r="AP816" i="20"/>
  <c r="AQ816" i="20"/>
  <c r="AR816" i="20"/>
  <c r="AS816" i="20"/>
  <c r="AT816" i="20"/>
  <c r="AU816" i="20"/>
  <c r="AV816" i="20"/>
  <c r="AW816" i="20"/>
  <c r="AX816" i="20"/>
  <c r="AY816" i="20"/>
  <c r="BC816" i="20"/>
  <c r="BD816" i="20"/>
  <c r="BE816" i="20"/>
  <c r="BF816" i="20"/>
  <c r="BG816" i="20"/>
  <c r="BH816" i="20"/>
  <c r="BI816" i="20"/>
  <c r="B817" i="20"/>
  <c r="C817" i="20"/>
  <c r="D817" i="20"/>
  <c r="E817" i="20"/>
  <c r="H817" i="20"/>
  <c r="I817" i="20"/>
  <c r="O817" i="20"/>
  <c r="P817" i="20"/>
  <c r="Q817" i="20"/>
  <c r="R817" i="20"/>
  <c r="S817" i="20"/>
  <c r="T817" i="20"/>
  <c r="U817" i="20"/>
  <c r="V817" i="20"/>
  <c r="W817" i="20"/>
  <c r="X817" i="20"/>
  <c r="Y817" i="20"/>
  <c r="Z817" i="20"/>
  <c r="AA817" i="20"/>
  <c r="AB817" i="20"/>
  <c r="AC817" i="20"/>
  <c r="AD817" i="20"/>
  <c r="AE817" i="20"/>
  <c r="AF817" i="20"/>
  <c r="AG817" i="20"/>
  <c r="AH817" i="20"/>
  <c r="AI817" i="20"/>
  <c r="AJ817" i="20"/>
  <c r="AK817" i="20"/>
  <c r="AL817" i="20"/>
  <c r="AM817" i="20"/>
  <c r="AN817" i="20"/>
  <c r="AO817" i="20"/>
  <c r="AP817" i="20"/>
  <c r="AQ817" i="20"/>
  <c r="AR817" i="20"/>
  <c r="AS817" i="20"/>
  <c r="AT817" i="20"/>
  <c r="AU817" i="20"/>
  <c r="AV817" i="20"/>
  <c r="AW817" i="20"/>
  <c r="AX817" i="20"/>
  <c r="AY817" i="20"/>
  <c r="BC817" i="20"/>
  <c r="BD817" i="20"/>
  <c r="BE817" i="20"/>
  <c r="BF817" i="20"/>
  <c r="BG817" i="20"/>
  <c r="BH817" i="20"/>
  <c r="BI817" i="20"/>
  <c r="B818" i="20"/>
  <c r="C818" i="20"/>
  <c r="D818" i="20"/>
  <c r="E818" i="20"/>
  <c r="F818" i="20"/>
  <c r="G818" i="20"/>
  <c r="H818" i="20"/>
  <c r="I818" i="20"/>
  <c r="O818" i="20"/>
  <c r="P818" i="20"/>
  <c r="Q818" i="20"/>
  <c r="R818" i="20"/>
  <c r="S818" i="20"/>
  <c r="T818" i="20"/>
  <c r="U818" i="20"/>
  <c r="V818" i="20"/>
  <c r="W818" i="20"/>
  <c r="X818" i="20"/>
  <c r="Y818" i="20"/>
  <c r="Z818" i="20"/>
  <c r="AA818" i="20"/>
  <c r="AB818" i="20"/>
  <c r="AC818" i="20"/>
  <c r="AD818" i="20"/>
  <c r="AE818" i="20"/>
  <c r="AF818" i="20"/>
  <c r="AG818" i="20"/>
  <c r="AH818" i="20"/>
  <c r="AI818" i="20"/>
  <c r="AJ818" i="20"/>
  <c r="AK818" i="20"/>
  <c r="AL818" i="20"/>
  <c r="AM818" i="20"/>
  <c r="AN818" i="20"/>
  <c r="AO818" i="20"/>
  <c r="AP818" i="20"/>
  <c r="AQ818" i="20"/>
  <c r="AR818" i="20"/>
  <c r="AS818" i="20"/>
  <c r="AT818" i="20"/>
  <c r="AU818" i="20"/>
  <c r="AV818" i="20"/>
  <c r="AW818" i="20"/>
  <c r="AX818" i="20"/>
  <c r="AY818" i="20"/>
  <c r="AZ818" i="20"/>
  <c r="BA818" i="20"/>
  <c r="BB818" i="20"/>
  <c r="BC818" i="20"/>
  <c r="BD818" i="20"/>
  <c r="BE818" i="20"/>
  <c r="BF818" i="20"/>
  <c r="BG818" i="20"/>
  <c r="BH818" i="20"/>
  <c r="BI818" i="20"/>
  <c r="B819" i="20"/>
  <c r="C819" i="20"/>
  <c r="D819" i="20"/>
  <c r="E819" i="20"/>
  <c r="H819" i="20"/>
  <c r="I819" i="20"/>
  <c r="O819" i="20"/>
  <c r="P819" i="20"/>
  <c r="Q819" i="20"/>
  <c r="R819" i="20"/>
  <c r="S819" i="20"/>
  <c r="T819" i="20"/>
  <c r="U819" i="20"/>
  <c r="V819" i="20"/>
  <c r="W819" i="20"/>
  <c r="X819" i="20"/>
  <c r="Y819" i="20"/>
  <c r="Z819" i="20"/>
  <c r="AA819" i="20"/>
  <c r="AB819" i="20"/>
  <c r="AC819" i="20"/>
  <c r="AD819" i="20"/>
  <c r="AE819" i="20"/>
  <c r="AF819" i="20"/>
  <c r="AG819" i="20"/>
  <c r="AH819" i="20"/>
  <c r="AI819" i="20"/>
  <c r="AJ819" i="20"/>
  <c r="AK819" i="20"/>
  <c r="AL819" i="20"/>
  <c r="AM819" i="20"/>
  <c r="AN819" i="20"/>
  <c r="AO819" i="20"/>
  <c r="AP819" i="20"/>
  <c r="AQ819" i="20"/>
  <c r="AR819" i="20"/>
  <c r="AS819" i="20"/>
  <c r="AT819" i="20"/>
  <c r="AU819" i="20"/>
  <c r="AV819" i="20"/>
  <c r="AW819" i="20"/>
  <c r="AX819" i="20"/>
  <c r="AY819" i="20"/>
  <c r="BC819" i="20"/>
  <c r="BD819" i="20"/>
  <c r="BE819" i="20"/>
  <c r="BF819" i="20"/>
  <c r="BG819" i="20"/>
  <c r="BH819" i="20"/>
  <c r="BI819" i="20"/>
  <c r="B820" i="20"/>
  <c r="C820" i="20"/>
  <c r="D820" i="20"/>
  <c r="E820" i="20"/>
  <c r="H820" i="20"/>
  <c r="I820" i="20"/>
  <c r="O820" i="20"/>
  <c r="P820" i="20"/>
  <c r="Q820" i="20"/>
  <c r="R820" i="20"/>
  <c r="S820" i="20"/>
  <c r="T820" i="20"/>
  <c r="U820" i="20"/>
  <c r="V820" i="20"/>
  <c r="W820" i="20"/>
  <c r="X820" i="20"/>
  <c r="Y820" i="20"/>
  <c r="Z820" i="20"/>
  <c r="AA820" i="20"/>
  <c r="AB820" i="20"/>
  <c r="AC820" i="20"/>
  <c r="AD820" i="20"/>
  <c r="AE820" i="20"/>
  <c r="AF820" i="20"/>
  <c r="AG820" i="20"/>
  <c r="AH820" i="20"/>
  <c r="AI820" i="20"/>
  <c r="AJ820" i="20"/>
  <c r="AK820" i="20"/>
  <c r="AL820" i="20"/>
  <c r="AM820" i="20"/>
  <c r="AN820" i="20"/>
  <c r="AO820" i="20"/>
  <c r="AP820" i="20"/>
  <c r="AQ820" i="20"/>
  <c r="AR820" i="20"/>
  <c r="AS820" i="20"/>
  <c r="AT820" i="20"/>
  <c r="AU820" i="20"/>
  <c r="AV820" i="20"/>
  <c r="AW820" i="20"/>
  <c r="AX820" i="20"/>
  <c r="AY820" i="20"/>
  <c r="BC820" i="20"/>
  <c r="BD820" i="20"/>
  <c r="BE820" i="20"/>
  <c r="BF820" i="20"/>
  <c r="BG820" i="20"/>
  <c r="BH820" i="20"/>
  <c r="BI820" i="20"/>
  <c r="B821" i="20"/>
  <c r="C821" i="20"/>
  <c r="D821" i="20"/>
  <c r="E821" i="20"/>
  <c r="H821" i="20"/>
  <c r="I821" i="20"/>
  <c r="O821" i="20"/>
  <c r="P821" i="20"/>
  <c r="Q821" i="20"/>
  <c r="R821" i="20"/>
  <c r="S821" i="20"/>
  <c r="T821" i="20"/>
  <c r="U821" i="20"/>
  <c r="V821" i="20"/>
  <c r="W821" i="20"/>
  <c r="X821" i="20"/>
  <c r="Y821" i="20"/>
  <c r="Z821" i="20"/>
  <c r="AA821" i="20"/>
  <c r="AB821" i="20"/>
  <c r="AC821" i="20"/>
  <c r="AD821" i="20"/>
  <c r="AE821" i="20"/>
  <c r="AF821" i="20"/>
  <c r="AG821" i="20"/>
  <c r="AH821" i="20"/>
  <c r="AI821" i="20"/>
  <c r="AJ821" i="20"/>
  <c r="AK821" i="20"/>
  <c r="AL821" i="20"/>
  <c r="AM821" i="20"/>
  <c r="AN821" i="20"/>
  <c r="AO821" i="20"/>
  <c r="AP821" i="20"/>
  <c r="AQ821" i="20"/>
  <c r="AR821" i="20"/>
  <c r="AS821" i="20"/>
  <c r="AT821" i="20"/>
  <c r="AU821" i="20"/>
  <c r="AV821" i="20"/>
  <c r="AW821" i="20"/>
  <c r="AX821" i="20"/>
  <c r="AY821" i="20"/>
  <c r="BC821" i="20"/>
  <c r="BD821" i="20"/>
  <c r="BE821" i="20"/>
  <c r="BF821" i="20"/>
  <c r="BG821" i="20"/>
  <c r="BH821" i="20"/>
  <c r="BI821" i="20"/>
  <c r="B822" i="20"/>
  <c r="C822" i="20"/>
  <c r="D822" i="20"/>
  <c r="E822" i="20"/>
  <c r="H822" i="20"/>
  <c r="I822" i="20"/>
  <c r="O822" i="20"/>
  <c r="P822" i="20"/>
  <c r="Q822" i="20"/>
  <c r="R822" i="20"/>
  <c r="S822" i="20"/>
  <c r="T822" i="20"/>
  <c r="U822" i="20"/>
  <c r="V822" i="20"/>
  <c r="W822" i="20"/>
  <c r="X822" i="20"/>
  <c r="Y822" i="20"/>
  <c r="Z822" i="20"/>
  <c r="AA822" i="20"/>
  <c r="AB822" i="20"/>
  <c r="AC822" i="20"/>
  <c r="AD822" i="20"/>
  <c r="AE822" i="20"/>
  <c r="AF822" i="20"/>
  <c r="AG822" i="20"/>
  <c r="AH822" i="20"/>
  <c r="AI822" i="20"/>
  <c r="AJ822" i="20"/>
  <c r="AK822" i="20"/>
  <c r="AL822" i="20"/>
  <c r="AM822" i="20"/>
  <c r="AN822" i="20"/>
  <c r="AO822" i="20"/>
  <c r="AP822" i="20"/>
  <c r="AQ822" i="20"/>
  <c r="AR822" i="20"/>
  <c r="AS822" i="20"/>
  <c r="AT822" i="20"/>
  <c r="AU822" i="20"/>
  <c r="AV822" i="20"/>
  <c r="AW822" i="20"/>
  <c r="AX822" i="20"/>
  <c r="AY822" i="20"/>
  <c r="BC822" i="20"/>
  <c r="BD822" i="20"/>
  <c r="BE822" i="20"/>
  <c r="BF822" i="20"/>
  <c r="BG822" i="20"/>
  <c r="BH822" i="20"/>
  <c r="BI822" i="20"/>
  <c r="B823" i="20"/>
  <c r="C823" i="20"/>
  <c r="D823" i="20"/>
  <c r="E823" i="20"/>
  <c r="H823" i="20"/>
  <c r="I823" i="20"/>
  <c r="O823" i="20"/>
  <c r="P823" i="20"/>
  <c r="Q823" i="20"/>
  <c r="R823" i="20"/>
  <c r="S823" i="20"/>
  <c r="T823" i="20"/>
  <c r="U823" i="20"/>
  <c r="V823" i="20"/>
  <c r="W823" i="20"/>
  <c r="X823" i="20"/>
  <c r="Y823" i="20"/>
  <c r="Z823" i="20"/>
  <c r="AA823" i="20"/>
  <c r="AB823" i="20"/>
  <c r="AC823" i="20"/>
  <c r="AD823" i="20"/>
  <c r="AE823" i="20"/>
  <c r="AF823" i="20"/>
  <c r="AG823" i="20"/>
  <c r="AH823" i="20"/>
  <c r="AI823" i="20"/>
  <c r="AJ823" i="20"/>
  <c r="AK823" i="20"/>
  <c r="AL823" i="20"/>
  <c r="AM823" i="20"/>
  <c r="AN823" i="20"/>
  <c r="AO823" i="20"/>
  <c r="AP823" i="20"/>
  <c r="AQ823" i="20"/>
  <c r="AR823" i="20"/>
  <c r="AS823" i="20"/>
  <c r="AT823" i="20"/>
  <c r="AU823" i="20"/>
  <c r="AV823" i="20"/>
  <c r="AW823" i="20"/>
  <c r="AX823" i="20"/>
  <c r="AY823" i="20"/>
  <c r="BC823" i="20"/>
  <c r="BD823" i="20"/>
  <c r="BE823" i="20"/>
  <c r="BF823" i="20"/>
  <c r="BG823" i="20"/>
  <c r="BH823" i="20"/>
  <c r="BI823" i="20"/>
  <c r="B824" i="20"/>
  <c r="C824" i="20"/>
  <c r="D824" i="20"/>
  <c r="E824" i="20"/>
  <c r="H824" i="20"/>
  <c r="I824" i="20"/>
  <c r="O824" i="20"/>
  <c r="P824" i="20"/>
  <c r="Q824" i="20"/>
  <c r="R824" i="20"/>
  <c r="S824" i="20"/>
  <c r="T824" i="20"/>
  <c r="U824" i="20"/>
  <c r="V824" i="20"/>
  <c r="W824" i="20"/>
  <c r="X824" i="20"/>
  <c r="Y824" i="20"/>
  <c r="Z824" i="20"/>
  <c r="AA824" i="20"/>
  <c r="AB824" i="20"/>
  <c r="AC824" i="20"/>
  <c r="AD824" i="20"/>
  <c r="AE824" i="20"/>
  <c r="AF824" i="20"/>
  <c r="AG824" i="20"/>
  <c r="AH824" i="20"/>
  <c r="AI824" i="20"/>
  <c r="AJ824" i="20"/>
  <c r="AK824" i="20"/>
  <c r="AL824" i="20"/>
  <c r="AM824" i="20"/>
  <c r="AN824" i="20"/>
  <c r="AO824" i="20"/>
  <c r="AP824" i="20"/>
  <c r="AQ824" i="20"/>
  <c r="AR824" i="20"/>
  <c r="AS824" i="20"/>
  <c r="AT824" i="20"/>
  <c r="AU824" i="20"/>
  <c r="AV824" i="20"/>
  <c r="AW824" i="20"/>
  <c r="AX824" i="20"/>
  <c r="AY824" i="20"/>
  <c r="BC824" i="20"/>
  <c r="BD824" i="20"/>
  <c r="BE824" i="20"/>
  <c r="BF824" i="20"/>
  <c r="BG824" i="20"/>
  <c r="BH824" i="20"/>
  <c r="BI824" i="20"/>
  <c r="B825" i="20"/>
  <c r="C825" i="20"/>
  <c r="D825" i="20"/>
  <c r="E825" i="20"/>
  <c r="F825" i="20"/>
  <c r="G825" i="20"/>
  <c r="H825" i="20"/>
  <c r="I825" i="20"/>
  <c r="O825" i="20"/>
  <c r="BJ825" i="20" s="1"/>
  <c r="P825" i="20"/>
  <c r="Q825" i="20"/>
  <c r="R825" i="20"/>
  <c r="S825" i="20"/>
  <c r="T825" i="20"/>
  <c r="U825" i="20"/>
  <c r="V825" i="20"/>
  <c r="W825" i="20"/>
  <c r="X825" i="20"/>
  <c r="Y825" i="20"/>
  <c r="Z825" i="20"/>
  <c r="AA825" i="20"/>
  <c r="AB825" i="20"/>
  <c r="AC825" i="20"/>
  <c r="AD825" i="20"/>
  <c r="AE825" i="20"/>
  <c r="AF825" i="20"/>
  <c r="AP825" i="20"/>
  <c r="AQ825" i="20"/>
  <c r="AR825" i="20"/>
  <c r="AS825" i="20"/>
  <c r="AT825" i="20"/>
  <c r="AU825" i="20"/>
  <c r="AV825" i="20"/>
  <c r="AW825" i="20"/>
  <c r="AX825" i="20"/>
  <c r="AY825" i="20"/>
  <c r="AZ825" i="20"/>
  <c r="BA825" i="20"/>
  <c r="BB825" i="20"/>
  <c r="BC825" i="20"/>
  <c r="BD825" i="20"/>
  <c r="BE825" i="20"/>
  <c r="BF825" i="20"/>
  <c r="BG825" i="20"/>
  <c r="BH825" i="20"/>
  <c r="BI825" i="20"/>
  <c r="B826" i="20"/>
  <c r="C826" i="20"/>
  <c r="D826" i="20"/>
  <c r="E826" i="20"/>
  <c r="H826" i="20"/>
  <c r="I826" i="20"/>
  <c r="O826" i="20"/>
  <c r="P826" i="20"/>
  <c r="Q826" i="20"/>
  <c r="R826" i="20"/>
  <c r="S826" i="20"/>
  <c r="T826" i="20"/>
  <c r="U826" i="20"/>
  <c r="V826" i="20"/>
  <c r="W826" i="20"/>
  <c r="X826" i="20"/>
  <c r="Y826" i="20"/>
  <c r="Z826" i="20"/>
  <c r="AA826" i="20"/>
  <c r="AB826" i="20"/>
  <c r="AC826" i="20"/>
  <c r="AD826" i="20"/>
  <c r="AE826" i="20"/>
  <c r="AF826" i="20"/>
  <c r="AG826" i="20"/>
  <c r="AH826" i="20"/>
  <c r="AI826" i="20"/>
  <c r="AJ826" i="20"/>
  <c r="AK826" i="20"/>
  <c r="AL826" i="20"/>
  <c r="AM826" i="20"/>
  <c r="AN826" i="20"/>
  <c r="AO826" i="20"/>
  <c r="AP826" i="20"/>
  <c r="AQ826" i="20"/>
  <c r="AR826" i="20"/>
  <c r="AS826" i="20"/>
  <c r="AT826" i="20"/>
  <c r="AU826" i="20"/>
  <c r="AV826" i="20"/>
  <c r="AW826" i="20"/>
  <c r="AX826" i="20"/>
  <c r="AY826" i="20"/>
  <c r="BC826" i="20"/>
  <c r="BD826" i="20"/>
  <c r="BE826" i="20"/>
  <c r="BF826" i="20"/>
  <c r="BG826" i="20"/>
  <c r="BH826" i="20"/>
  <c r="BI826" i="20"/>
  <c r="B827" i="20"/>
  <c r="C827" i="20"/>
  <c r="D827" i="20"/>
  <c r="E827" i="20"/>
  <c r="H827" i="20"/>
  <c r="I827" i="20"/>
  <c r="O827" i="20"/>
  <c r="P827" i="20"/>
  <c r="Q827" i="20"/>
  <c r="R827" i="20"/>
  <c r="S827" i="20"/>
  <c r="T827" i="20"/>
  <c r="U827" i="20"/>
  <c r="V827" i="20"/>
  <c r="W827" i="20"/>
  <c r="X827" i="20"/>
  <c r="Y827" i="20"/>
  <c r="Z827" i="20"/>
  <c r="AA827" i="20"/>
  <c r="AB827" i="20"/>
  <c r="AC827" i="20"/>
  <c r="AD827" i="20"/>
  <c r="AE827" i="20"/>
  <c r="AF827" i="20"/>
  <c r="AG827" i="20"/>
  <c r="AH827" i="20"/>
  <c r="AI827" i="20"/>
  <c r="AJ827" i="20"/>
  <c r="AK827" i="20"/>
  <c r="AL827" i="20"/>
  <c r="AM827" i="20"/>
  <c r="AN827" i="20"/>
  <c r="AO827" i="20"/>
  <c r="AP827" i="20"/>
  <c r="AQ827" i="20"/>
  <c r="AR827" i="20"/>
  <c r="AS827" i="20"/>
  <c r="AT827" i="20"/>
  <c r="AU827" i="20"/>
  <c r="AV827" i="20"/>
  <c r="AW827" i="20"/>
  <c r="AX827" i="20"/>
  <c r="AY827" i="20"/>
  <c r="BC827" i="20"/>
  <c r="BD827" i="20"/>
  <c r="BE827" i="20"/>
  <c r="BF827" i="20"/>
  <c r="BG827" i="20"/>
  <c r="BH827" i="20"/>
  <c r="BI827" i="20"/>
  <c r="B828" i="20"/>
  <c r="C828" i="20"/>
  <c r="D828" i="20"/>
  <c r="E828" i="20"/>
  <c r="H828" i="20"/>
  <c r="I828" i="20"/>
  <c r="O828" i="20"/>
  <c r="P828" i="20"/>
  <c r="Q828" i="20"/>
  <c r="R828" i="20"/>
  <c r="S828" i="20"/>
  <c r="T828" i="20"/>
  <c r="U828" i="20"/>
  <c r="V828" i="20"/>
  <c r="W828" i="20"/>
  <c r="X828" i="20"/>
  <c r="Y828" i="20"/>
  <c r="Z828" i="20"/>
  <c r="AA828" i="20"/>
  <c r="AB828" i="20"/>
  <c r="AC828" i="20"/>
  <c r="AD828" i="20"/>
  <c r="AE828" i="20"/>
  <c r="AF828" i="20"/>
  <c r="AG828" i="20"/>
  <c r="AH828" i="20"/>
  <c r="AI828" i="20"/>
  <c r="AJ828" i="20"/>
  <c r="AK828" i="20"/>
  <c r="AL828" i="20"/>
  <c r="AM828" i="20"/>
  <c r="AN828" i="20"/>
  <c r="AO828" i="20"/>
  <c r="AP828" i="20"/>
  <c r="AQ828" i="20"/>
  <c r="AR828" i="20"/>
  <c r="AS828" i="20"/>
  <c r="AT828" i="20"/>
  <c r="AU828" i="20"/>
  <c r="AV828" i="20"/>
  <c r="AW828" i="20"/>
  <c r="AX828" i="20"/>
  <c r="AY828" i="20"/>
  <c r="BC828" i="20"/>
  <c r="BD828" i="20"/>
  <c r="BE828" i="20"/>
  <c r="BF828" i="20"/>
  <c r="BG828" i="20"/>
  <c r="BH828" i="20"/>
  <c r="BI828" i="20"/>
  <c r="B829" i="20"/>
  <c r="C829" i="20"/>
  <c r="D829" i="20"/>
  <c r="E829" i="20"/>
  <c r="H829" i="20"/>
  <c r="I829" i="20"/>
  <c r="O829" i="20"/>
  <c r="P829" i="20"/>
  <c r="Q829" i="20"/>
  <c r="R829" i="20"/>
  <c r="S829" i="20"/>
  <c r="T829" i="20"/>
  <c r="U829" i="20"/>
  <c r="V829" i="20"/>
  <c r="W829" i="20"/>
  <c r="X829" i="20"/>
  <c r="Y829" i="20"/>
  <c r="Z829" i="20"/>
  <c r="AA829" i="20"/>
  <c r="AB829" i="20"/>
  <c r="AC829" i="20"/>
  <c r="AD829" i="20"/>
  <c r="AE829" i="20"/>
  <c r="AF829" i="20"/>
  <c r="AG829" i="20"/>
  <c r="AH829" i="20"/>
  <c r="AI829" i="20"/>
  <c r="AJ829" i="20"/>
  <c r="AK829" i="20"/>
  <c r="AL829" i="20"/>
  <c r="AM829" i="20"/>
  <c r="AN829" i="20"/>
  <c r="AO829" i="20"/>
  <c r="AP829" i="20"/>
  <c r="AQ829" i="20"/>
  <c r="AR829" i="20"/>
  <c r="AS829" i="20"/>
  <c r="AT829" i="20"/>
  <c r="AU829" i="20"/>
  <c r="AV829" i="20"/>
  <c r="AW829" i="20"/>
  <c r="AX829" i="20"/>
  <c r="AY829" i="20"/>
  <c r="BC829" i="20"/>
  <c r="BD829" i="20"/>
  <c r="BE829" i="20"/>
  <c r="BF829" i="20"/>
  <c r="BG829" i="20"/>
  <c r="BH829" i="20"/>
  <c r="BI829" i="20"/>
  <c r="B830" i="20"/>
  <c r="C830" i="20"/>
  <c r="D830" i="20"/>
  <c r="E830" i="20"/>
  <c r="H830" i="20"/>
  <c r="I830" i="20"/>
  <c r="O830" i="20"/>
  <c r="P830" i="20"/>
  <c r="Q830" i="20"/>
  <c r="R830" i="20"/>
  <c r="S830" i="20"/>
  <c r="T830" i="20"/>
  <c r="U830" i="20"/>
  <c r="V830" i="20"/>
  <c r="W830" i="20"/>
  <c r="X830" i="20"/>
  <c r="Y830" i="20"/>
  <c r="Z830" i="20"/>
  <c r="AA830" i="20"/>
  <c r="AB830" i="20"/>
  <c r="AC830" i="20"/>
  <c r="AD830" i="20"/>
  <c r="AE830" i="20"/>
  <c r="AF830" i="20"/>
  <c r="AG830" i="20"/>
  <c r="AH830" i="20"/>
  <c r="AI830" i="20"/>
  <c r="AJ830" i="20"/>
  <c r="AK830" i="20"/>
  <c r="AL830" i="20"/>
  <c r="AM830" i="20"/>
  <c r="AN830" i="20"/>
  <c r="AO830" i="20"/>
  <c r="AP830" i="20"/>
  <c r="AQ830" i="20"/>
  <c r="AR830" i="20"/>
  <c r="AS830" i="20"/>
  <c r="AT830" i="20"/>
  <c r="AU830" i="20"/>
  <c r="AV830" i="20"/>
  <c r="AW830" i="20"/>
  <c r="AX830" i="20"/>
  <c r="AY830" i="20"/>
  <c r="BC830" i="20"/>
  <c r="BD830" i="20"/>
  <c r="BE830" i="20"/>
  <c r="BF830" i="20"/>
  <c r="BG830" i="20"/>
  <c r="BH830" i="20"/>
  <c r="BI830" i="20"/>
  <c r="A802" i="20"/>
  <c r="A803" i="20"/>
  <c r="A804" i="20"/>
  <c r="A805" i="20"/>
  <c r="A806" i="20"/>
  <c r="A807" i="20"/>
  <c r="A808" i="20"/>
  <c r="A809" i="20"/>
  <c r="A810" i="20"/>
  <c r="A811" i="20"/>
  <c r="A812" i="20"/>
  <c r="A813" i="20"/>
  <c r="A814" i="20"/>
  <c r="A815" i="20"/>
  <c r="A816" i="20"/>
  <c r="A817" i="20"/>
  <c r="A818" i="20"/>
  <c r="A819" i="20"/>
  <c r="A820" i="20"/>
  <c r="A821" i="20"/>
  <c r="A822" i="20"/>
  <c r="A823" i="20"/>
  <c r="A824" i="20"/>
  <c r="A825" i="20"/>
  <c r="A826" i="20"/>
  <c r="A827" i="20"/>
  <c r="A828" i="20"/>
  <c r="A829" i="20"/>
  <c r="A830" i="20"/>
  <c r="A801" i="20"/>
  <c r="A800" i="20"/>
  <c r="B701" i="20"/>
  <c r="C701" i="20"/>
  <c r="D701" i="20"/>
  <c r="E701" i="20"/>
  <c r="F701" i="20"/>
  <c r="G701" i="20"/>
  <c r="H701" i="20"/>
  <c r="I701" i="20"/>
  <c r="J701" i="20"/>
  <c r="K701" i="20"/>
  <c r="L701" i="20"/>
  <c r="M701" i="20"/>
  <c r="N701" i="20"/>
  <c r="P701" i="20"/>
  <c r="Q701" i="20"/>
  <c r="R701" i="20"/>
  <c r="S701" i="20"/>
  <c r="T701" i="20"/>
  <c r="U701" i="20"/>
  <c r="V701" i="20"/>
  <c r="W701" i="20"/>
  <c r="X701" i="20"/>
  <c r="Y701" i="20"/>
  <c r="Z701" i="20"/>
  <c r="AA701" i="20"/>
  <c r="AB701" i="20"/>
  <c r="AC701" i="20"/>
  <c r="AD701" i="20"/>
  <c r="AE701" i="20"/>
  <c r="AF701" i="20"/>
  <c r="AG701" i="20"/>
  <c r="AH701" i="20"/>
  <c r="AI701" i="20"/>
  <c r="AJ701" i="20"/>
  <c r="AK701" i="20"/>
  <c r="AL701" i="20"/>
  <c r="AM701" i="20"/>
  <c r="AN701" i="20"/>
  <c r="AO701" i="20"/>
  <c r="AP701" i="20"/>
  <c r="AQ701" i="20"/>
  <c r="AR701" i="20"/>
  <c r="AS701" i="20"/>
  <c r="AT701" i="20"/>
  <c r="AU701" i="20"/>
  <c r="AV701" i="20"/>
  <c r="AW701" i="20"/>
  <c r="AX701" i="20"/>
  <c r="AY701" i="20"/>
  <c r="AZ701" i="20"/>
  <c r="BA701" i="20"/>
  <c r="BB701" i="20"/>
  <c r="BC701" i="20"/>
  <c r="BD701" i="20"/>
  <c r="BE701" i="20"/>
  <c r="BF701" i="20"/>
  <c r="BG701" i="20"/>
  <c r="BH701" i="20"/>
  <c r="BI701" i="20"/>
  <c r="B702" i="20"/>
  <c r="C702" i="20"/>
  <c r="D702" i="20"/>
  <c r="E702" i="20"/>
  <c r="H702" i="20"/>
  <c r="I702" i="20"/>
  <c r="P702" i="20"/>
  <c r="Q702" i="20"/>
  <c r="R702" i="20"/>
  <c r="S702" i="20"/>
  <c r="T702" i="20"/>
  <c r="U702" i="20"/>
  <c r="V702" i="20"/>
  <c r="W702" i="20"/>
  <c r="X702" i="20"/>
  <c r="Y702" i="20"/>
  <c r="Z702" i="20"/>
  <c r="AA702" i="20"/>
  <c r="AB702" i="20"/>
  <c r="AC702" i="20"/>
  <c r="AD702" i="20"/>
  <c r="AE702" i="20"/>
  <c r="AF702" i="20"/>
  <c r="BC702" i="20"/>
  <c r="BD702" i="20"/>
  <c r="BE702" i="20"/>
  <c r="BF702" i="20"/>
  <c r="BG702" i="20"/>
  <c r="BH702" i="20"/>
  <c r="BI702" i="20"/>
  <c r="B703" i="20"/>
  <c r="C703" i="20"/>
  <c r="D703" i="20"/>
  <c r="E703" i="20"/>
  <c r="H703" i="20"/>
  <c r="I703" i="20"/>
  <c r="N703" i="20"/>
  <c r="O703" i="20"/>
  <c r="BJ703" i="20" s="1"/>
  <c r="P703" i="20"/>
  <c r="Q703" i="20"/>
  <c r="R703" i="20"/>
  <c r="S703" i="20"/>
  <c r="T703" i="20"/>
  <c r="U703" i="20"/>
  <c r="V703" i="20"/>
  <c r="W703" i="20"/>
  <c r="X703" i="20"/>
  <c r="Y703" i="20"/>
  <c r="Z703" i="20"/>
  <c r="AA703" i="20"/>
  <c r="AB703" i="20"/>
  <c r="AC703" i="20"/>
  <c r="AD703" i="20"/>
  <c r="AE703" i="20"/>
  <c r="AF703" i="20"/>
  <c r="BC703" i="20"/>
  <c r="BD703" i="20"/>
  <c r="BE703" i="20"/>
  <c r="BF703" i="20"/>
  <c r="BG703" i="20"/>
  <c r="BH703" i="20"/>
  <c r="BI703" i="20"/>
  <c r="B704" i="20"/>
  <c r="C704" i="20"/>
  <c r="D704" i="20"/>
  <c r="E704" i="20"/>
  <c r="H704" i="20"/>
  <c r="I704" i="20"/>
  <c r="N704" i="20"/>
  <c r="O704" i="20"/>
  <c r="BJ704" i="20" s="1"/>
  <c r="P704" i="20"/>
  <c r="Q704" i="20"/>
  <c r="R704" i="20"/>
  <c r="S704" i="20"/>
  <c r="T704" i="20"/>
  <c r="U704" i="20"/>
  <c r="V704" i="20"/>
  <c r="W704" i="20"/>
  <c r="X704" i="20"/>
  <c r="Y704" i="20"/>
  <c r="Z704" i="20"/>
  <c r="AA704" i="20"/>
  <c r="AB704" i="20"/>
  <c r="AC704" i="20"/>
  <c r="AD704" i="20"/>
  <c r="AE704" i="20"/>
  <c r="AF704" i="20"/>
  <c r="BC704" i="20"/>
  <c r="BD704" i="20"/>
  <c r="BE704" i="20"/>
  <c r="BF704" i="20"/>
  <c r="BG704" i="20"/>
  <c r="BH704" i="20"/>
  <c r="BI704" i="20"/>
  <c r="B705" i="20"/>
  <c r="C705" i="20"/>
  <c r="D705" i="20"/>
  <c r="E705" i="20"/>
  <c r="H705" i="20"/>
  <c r="I705" i="20"/>
  <c r="N705" i="20"/>
  <c r="O705" i="20"/>
  <c r="BJ705" i="20" s="1"/>
  <c r="P705" i="20"/>
  <c r="Q705" i="20"/>
  <c r="R705" i="20"/>
  <c r="S705" i="20"/>
  <c r="T705" i="20"/>
  <c r="U705" i="20"/>
  <c r="V705" i="20"/>
  <c r="W705" i="20"/>
  <c r="X705" i="20"/>
  <c r="Y705" i="20"/>
  <c r="Z705" i="20"/>
  <c r="AA705" i="20"/>
  <c r="AB705" i="20"/>
  <c r="AC705" i="20"/>
  <c r="AD705" i="20"/>
  <c r="AE705" i="20"/>
  <c r="AF705" i="20"/>
  <c r="BC705" i="20"/>
  <c r="BD705" i="20"/>
  <c r="BE705" i="20"/>
  <c r="BF705" i="20"/>
  <c r="BG705" i="20"/>
  <c r="BH705" i="20"/>
  <c r="BI705" i="20"/>
  <c r="B706" i="20"/>
  <c r="C706" i="20"/>
  <c r="D706" i="20"/>
  <c r="E706" i="20"/>
  <c r="H706" i="20"/>
  <c r="I706" i="20"/>
  <c r="N706" i="20"/>
  <c r="O706" i="20"/>
  <c r="BJ706" i="20" s="1"/>
  <c r="P706" i="20"/>
  <c r="Q706" i="20"/>
  <c r="R706" i="20"/>
  <c r="S706" i="20"/>
  <c r="T706" i="20"/>
  <c r="U706" i="20"/>
  <c r="V706" i="20"/>
  <c r="W706" i="20"/>
  <c r="X706" i="20"/>
  <c r="Y706" i="20"/>
  <c r="Z706" i="20"/>
  <c r="AA706" i="20"/>
  <c r="AB706" i="20"/>
  <c r="AC706" i="20"/>
  <c r="AD706" i="20"/>
  <c r="AE706" i="20"/>
  <c r="AF706" i="20"/>
  <c r="BC706" i="20"/>
  <c r="BD706" i="20"/>
  <c r="BE706" i="20"/>
  <c r="BF706" i="20"/>
  <c r="BG706" i="20"/>
  <c r="BH706" i="20"/>
  <c r="BI706" i="20"/>
  <c r="B707" i="20"/>
  <c r="C707" i="20"/>
  <c r="D707" i="20"/>
  <c r="E707" i="20"/>
  <c r="H707" i="20"/>
  <c r="I707" i="20"/>
  <c r="N707" i="20"/>
  <c r="O707" i="20"/>
  <c r="BJ707" i="20" s="1"/>
  <c r="P707" i="20"/>
  <c r="Q707" i="20"/>
  <c r="R707" i="20"/>
  <c r="S707" i="20"/>
  <c r="T707" i="20"/>
  <c r="U707" i="20"/>
  <c r="V707" i="20"/>
  <c r="W707" i="20"/>
  <c r="X707" i="20"/>
  <c r="Y707" i="20"/>
  <c r="Z707" i="20"/>
  <c r="AA707" i="20"/>
  <c r="AB707" i="20"/>
  <c r="AC707" i="20"/>
  <c r="AD707" i="20"/>
  <c r="AE707" i="20"/>
  <c r="AF707" i="20"/>
  <c r="BC707" i="20"/>
  <c r="BD707" i="20"/>
  <c r="BE707" i="20"/>
  <c r="BF707" i="20"/>
  <c r="BG707" i="20"/>
  <c r="BH707" i="20"/>
  <c r="BI707" i="20"/>
  <c r="B708" i="20"/>
  <c r="C708" i="20"/>
  <c r="D708" i="20"/>
  <c r="E708" i="20"/>
  <c r="F708" i="20"/>
  <c r="G708" i="20"/>
  <c r="H708" i="20"/>
  <c r="I708" i="20"/>
  <c r="P708" i="20"/>
  <c r="Q708" i="20"/>
  <c r="R708" i="20"/>
  <c r="S708" i="20"/>
  <c r="T708" i="20"/>
  <c r="U708" i="20"/>
  <c r="V708" i="20"/>
  <c r="W708" i="20"/>
  <c r="X708" i="20"/>
  <c r="Y708" i="20"/>
  <c r="Z708" i="20"/>
  <c r="AA708" i="20"/>
  <c r="AB708" i="20"/>
  <c r="AC708" i="20"/>
  <c r="AD708" i="20"/>
  <c r="AE708" i="20"/>
  <c r="AF708" i="20"/>
  <c r="AG708" i="20"/>
  <c r="AH708" i="20"/>
  <c r="AI708" i="20"/>
  <c r="AJ708" i="20"/>
  <c r="AK708" i="20"/>
  <c r="AL708" i="20"/>
  <c r="AM708" i="20"/>
  <c r="AN708" i="20"/>
  <c r="AO708" i="20"/>
  <c r="AP708" i="20"/>
  <c r="AQ708" i="20"/>
  <c r="AR708" i="20"/>
  <c r="AS708" i="20"/>
  <c r="AT708" i="20"/>
  <c r="AU708" i="20"/>
  <c r="AV708" i="20"/>
  <c r="AW708" i="20"/>
  <c r="AX708" i="20"/>
  <c r="AY708" i="20"/>
  <c r="AZ708" i="20"/>
  <c r="BA708" i="20"/>
  <c r="BB708" i="20"/>
  <c r="BC708" i="20"/>
  <c r="BD708" i="20"/>
  <c r="BE708" i="20"/>
  <c r="BF708" i="20"/>
  <c r="BG708" i="20"/>
  <c r="BH708" i="20"/>
  <c r="BI708" i="20"/>
  <c r="B709" i="20"/>
  <c r="C709" i="20"/>
  <c r="D709" i="20"/>
  <c r="E709" i="20"/>
  <c r="F709" i="20"/>
  <c r="G709" i="20"/>
  <c r="H709" i="20"/>
  <c r="I709" i="20"/>
  <c r="O709" i="20"/>
  <c r="BJ709" i="20" s="1"/>
  <c r="BL709" i="20" s="1"/>
  <c r="P709" i="20"/>
  <c r="Q709" i="20"/>
  <c r="R709" i="20"/>
  <c r="S709" i="20"/>
  <c r="T709" i="20"/>
  <c r="U709" i="20"/>
  <c r="V709" i="20"/>
  <c r="W709" i="20"/>
  <c r="X709" i="20"/>
  <c r="Y709" i="20"/>
  <c r="Z709" i="20"/>
  <c r="AA709" i="20"/>
  <c r="AB709" i="20"/>
  <c r="AC709" i="20"/>
  <c r="AD709" i="20"/>
  <c r="AE709" i="20"/>
  <c r="AF709" i="20"/>
  <c r="AG709" i="20"/>
  <c r="AH709" i="20"/>
  <c r="AI709" i="20"/>
  <c r="AJ709" i="20"/>
  <c r="AK709" i="20"/>
  <c r="AL709" i="20"/>
  <c r="AM709" i="20"/>
  <c r="AN709" i="20"/>
  <c r="AO709" i="20"/>
  <c r="AP709" i="20"/>
  <c r="AQ709" i="20"/>
  <c r="AR709" i="20"/>
  <c r="AS709" i="20"/>
  <c r="AT709" i="20"/>
  <c r="AU709" i="20"/>
  <c r="AV709" i="20"/>
  <c r="AW709" i="20"/>
  <c r="AX709" i="20"/>
  <c r="AY709" i="20"/>
  <c r="AZ709" i="20"/>
  <c r="BA709" i="20"/>
  <c r="BB709" i="20"/>
  <c r="BC709" i="20"/>
  <c r="BD709" i="20"/>
  <c r="BE709" i="20"/>
  <c r="BF709" i="20"/>
  <c r="BG709" i="20"/>
  <c r="BH709" i="20"/>
  <c r="BI709" i="20"/>
  <c r="B710" i="20"/>
  <c r="C710" i="20"/>
  <c r="D710" i="20"/>
  <c r="E710" i="20"/>
  <c r="F710" i="20"/>
  <c r="G710" i="20"/>
  <c r="H710" i="20"/>
  <c r="I710" i="20"/>
  <c r="P710" i="20"/>
  <c r="Q710" i="20"/>
  <c r="R710" i="20"/>
  <c r="S710" i="20"/>
  <c r="T710" i="20"/>
  <c r="U710" i="20"/>
  <c r="V710" i="20"/>
  <c r="W710" i="20"/>
  <c r="X710" i="20"/>
  <c r="Y710" i="20"/>
  <c r="Z710" i="20"/>
  <c r="AA710" i="20"/>
  <c r="AB710" i="20"/>
  <c r="AC710" i="20"/>
  <c r="AD710" i="20"/>
  <c r="AE710" i="20"/>
  <c r="AF710" i="20"/>
  <c r="BC710" i="20"/>
  <c r="BD710" i="20"/>
  <c r="BE710" i="20"/>
  <c r="BF710" i="20"/>
  <c r="BG710" i="20"/>
  <c r="BH710" i="20"/>
  <c r="BI710" i="20"/>
  <c r="B711" i="20"/>
  <c r="C711" i="20"/>
  <c r="D711" i="20"/>
  <c r="E711" i="20"/>
  <c r="F711" i="20"/>
  <c r="G711" i="20"/>
  <c r="H711" i="20"/>
  <c r="I711" i="20"/>
  <c r="O711" i="20"/>
  <c r="BJ711" i="20" s="1"/>
  <c r="P711" i="20"/>
  <c r="Q711" i="20"/>
  <c r="R711" i="20"/>
  <c r="S711" i="20"/>
  <c r="T711" i="20"/>
  <c r="U711" i="20"/>
  <c r="V711" i="20"/>
  <c r="W711" i="20"/>
  <c r="X711" i="20"/>
  <c r="Y711" i="20"/>
  <c r="Z711" i="20"/>
  <c r="AA711" i="20"/>
  <c r="AB711" i="20"/>
  <c r="AC711" i="20"/>
  <c r="AD711" i="20"/>
  <c r="AE711" i="20"/>
  <c r="AF711" i="20"/>
  <c r="BC711" i="20"/>
  <c r="BD711" i="20"/>
  <c r="BE711" i="20"/>
  <c r="BF711" i="20"/>
  <c r="BG711" i="20"/>
  <c r="BH711" i="20"/>
  <c r="BI711" i="20"/>
  <c r="B712" i="20"/>
  <c r="C712" i="20"/>
  <c r="D712" i="20"/>
  <c r="E712" i="20"/>
  <c r="F712" i="20"/>
  <c r="G712" i="20"/>
  <c r="H712" i="20"/>
  <c r="I712" i="20"/>
  <c r="P712" i="20"/>
  <c r="Q712" i="20"/>
  <c r="R712" i="20"/>
  <c r="S712" i="20"/>
  <c r="T712" i="20"/>
  <c r="U712" i="20"/>
  <c r="V712" i="20"/>
  <c r="W712" i="20"/>
  <c r="X712" i="20"/>
  <c r="Y712" i="20"/>
  <c r="Z712" i="20"/>
  <c r="AA712" i="20"/>
  <c r="AB712" i="20"/>
  <c r="AC712" i="20"/>
  <c r="AD712" i="20"/>
  <c r="AE712" i="20"/>
  <c r="AF712" i="20"/>
  <c r="BC712" i="20"/>
  <c r="BD712" i="20"/>
  <c r="BE712" i="20"/>
  <c r="BF712" i="20"/>
  <c r="BG712" i="20"/>
  <c r="BH712" i="20"/>
  <c r="BI712" i="20"/>
  <c r="B713" i="20"/>
  <c r="C713" i="20"/>
  <c r="D713" i="20"/>
  <c r="E713" i="20"/>
  <c r="F713" i="20"/>
  <c r="G713" i="20"/>
  <c r="H713" i="20"/>
  <c r="I713" i="20"/>
  <c r="O713" i="20"/>
  <c r="BJ713" i="20" s="1"/>
  <c r="P713" i="20"/>
  <c r="Q713" i="20"/>
  <c r="R713" i="20"/>
  <c r="S713" i="20"/>
  <c r="T713" i="20"/>
  <c r="U713" i="20"/>
  <c r="V713" i="20"/>
  <c r="W713" i="20"/>
  <c r="X713" i="20"/>
  <c r="Y713" i="20"/>
  <c r="Z713" i="20"/>
  <c r="AA713" i="20"/>
  <c r="AB713" i="20"/>
  <c r="AC713" i="20"/>
  <c r="AD713" i="20"/>
  <c r="AE713" i="20"/>
  <c r="AF713" i="20"/>
  <c r="BC713" i="20"/>
  <c r="BD713" i="20"/>
  <c r="BE713" i="20"/>
  <c r="BF713" i="20"/>
  <c r="BG713" i="20"/>
  <c r="BH713" i="20"/>
  <c r="BI713" i="20"/>
  <c r="B714" i="20"/>
  <c r="C714" i="20"/>
  <c r="D714" i="20"/>
  <c r="E714" i="20"/>
  <c r="F714" i="20"/>
  <c r="G714" i="20"/>
  <c r="H714" i="20"/>
  <c r="I714" i="20"/>
  <c r="P714" i="20"/>
  <c r="Q714" i="20"/>
  <c r="R714" i="20"/>
  <c r="S714" i="20"/>
  <c r="T714" i="20"/>
  <c r="U714" i="20"/>
  <c r="V714" i="20"/>
  <c r="W714" i="20"/>
  <c r="X714" i="20"/>
  <c r="Y714" i="20"/>
  <c r="Z714" i="20"/>
  <c r="AA714" i="20"/>
  <c r="AB714" i="20"/>
  <c r="AC714" i="20"/>
  <c r="AD714" i="20"/>
  <c r="AE714" i="20"/>
  <c r="AF714" i="20"/>
  <c r="BC714" i="20"/>
  <c r="BD714" i="20"/>
  <c r="BE714" i="20"/>
  <c r="BF714" i="20"/>
  <c r="BG714" i="20"/>
  <c r="BH714" i="20"/>
  <c r="BI714" i="20"/>
  <c r="B715" i="20"/>
  <c r="C715" i="20"/>
  <c r="D715" i="20"/>
  <c r="E715" i="20"/>
  <c r="F715" i="20"/>
  <c r="G715" i="20"/>
  <c r="H715" i="20"/>
  <c r="I715" i="20"/>
  <c r="O715" i="20"/>
  <c r="BJ715" i="20" s="1"/>
  <c r="P715" i="20"/>
  <c r="Q715" i="20"/>
  <c r="R715" i="20"/>
  <c r="S715" i="20"/>
  <c r="T715" i="20"/>
  <c r="U715" i="20"/>
  <c r="V715" i="20"/>
  <c r="W715" i="20"/>
  <c r="X715" i="20"/>
  <c r="Y715" i="20"/>
  <c r="Z715" i="20"/>
  <c r="AA715" i="20"/>
  <c r="AB715" i="20"/>
  <c r="AC715" i="20"/>
  <c r="AD715" i="20"/>
  <c r="AE715" i="20"/>
  <c r="AF715" i="20"/>
  <c r="BC715" i="20"/>
  <c r="BD715" i="20"/>
  <c r="BE715" i="20"/>
  <c r="BF715" i="20"/>
  <c r="BG715" i="20"/>
  <c r="BH715" i="20"/>
  <c r="BI715" i="20"/>
  <c r="B716" i="20"/>
  <c r="C716" i="20"/>
  <c r="D716" i="20"/>
  <c r="E716" i="20"/>
  <c r="F716" i="20"/>
  <c r="G716" i="20"/>
  <c r="H716" i="20"/>
  <c r="I716" i="20"/>
  <c r="P716" i="20"/>
  <c r="Q716" i="20"/>
  <c r="R716" i="20"/>
  <c r="S716" i="20"/>
  <c r="T716" i="20"/>
  <c r="U716" i="20"/>
  <c r="V716" i="20"/>
  <c r="W716" i="20"/>
  <c r="X716" i="20"/>
  <c r="Y716" i="20"/>
  <c r="Z716" i="20"/>
  <c r="AA716" i="20"/>
  <c r="AB716" i="20"/>
  <c r="AC716" i="20"/>
  <c r="AD716" i="20"/>
  <c r="AE716" i="20"/>
  <c r="AF716" i="20"/>
  <c r="BC716" i="20"/>
  <c r="BD716" i="20"/>
  <c r="BE716" i="20"/>
  <c r="BF716" i="20"/>
  <c r="BG716" i="20"/>
  <c r="BH716" i="20"/>
  <c r="BI716" i="20"/>
  <c r="B717" i="20"/>
  <c r="C717" i="20"/>
  <c r="D717" i="20"/>
  <c r="E717" i="20"/>
  <c r="F717" i="20"/>
  <c r="G717" i="20"/>
  <c r="H717" i="20"/>
  <c r="I717" i="20"/>
  <c r="O717" i="20"/>
  <c r="BJ717" i="20" s="1"/>
  <c r="P717" i="20"/>
  <c r="Q717" i="20"/>
  <c r="R717" i="20"/>
  <c r="S717" i="20"/>
  <c r="T717" i="20"/>
  <c r="U717" i="20"/>
  <c r="V717" i="20"/>
  <c r="W717" i="20"/>
  <c r="X717" i="20"/>
  <c r="Y717" i="20"/>
  <c r="Z717" i="20"/>
  <c r="AA717" i="20"/>
  <c r="AB717" i="20"/>
  <c r="AC717" i="20"/>
  <c r="AD717" i="20"/>
  <c r="AE717" i="20"/>
  <c r="AF717" i="20"/>
  <c r="BC717" i="20"/>
  <c r="BD717" i="20"/>
  <c r="BE717" i="20"/>
  <c r="BF717" i="20"/>
  <c r="BG717" i="20"/>
  <c r="BH717" i="20"/>
  <c r="BI717" i="20"/>
  <c r="B718" i="20"/>
  <c r="C718" i="20"/>
  <c r="D718" i="20"/>
  <c r="E718" i="20"/>
  <c r="F718" i="20"/>
  <c r="G718" i="20"/>
  <c r="H718" i="20"/>
  <c r="I718" i="20"/>
  <c r="P718" i="20"/>
  <c r="Q718" i="20"/>
  <c r="R718" i="20"/>
  <c r="S718" i="20"/>
  <c r="T718" i="20"/>
  <c r="U718" i="20"/>
  <c r="V718" i="20"/>
  <c r="W718" i="20"/>
  <c r="X718" i="20"/>
  <c r="Y718" i="20"/>
  <c r="Z718" i="20"/>
  <c r="AA718" i="20"/>
  <c r="AB718" i="20"/>
  <c r="AC718" i="20"/>
  <c r="AD718" i="20"/>
  <c r="AE718" i="20"/>
  <c r="AF718" i="20"/>
  <c r="BC718" i="20"/>
  <c r="BD718" i="20"/>
  <c r="BE718" i="20"/>
  <c r="BF718" i="20"/>
  <c r="BG718" i="20"/>
  <c r="BH718" i="20"/>
  <c r="BI718" i="20"/>
  <c r="B719" i="20"/>
  <c r="C719" i="20"/>
  <c r="D719" i="20"/>
  <c r="E719" i="20"/>
  <c r="F719" i="20"/>
  <c r="G719" i="20"/>
  <c r="H719" i="20"/>
  <c r="I719" i="20"/>
  <c r="O719" i="20"/>
  <c r="BJ719" i="20" s="1"/>
  <c r="P719" i="20"/>
  <c r="Q719" i="20"/>
  <c r="R719" i="20"/>
  <c r="S719" i="20"/>
  <c r="T719" i="20"/>
  <c r="U719" i="20"/>
  <c r="V719" i="20"/>
  <c r="W719" i="20"/>
  <c r="X719" i="20"/>
  <c r="Y719" i="20"/>
  <c r="Z719" i="20"/>
  <c r="AA719" i="20"/>
  <c r="AB719" i="20"/>
  <c r="AC719" i="20"/>
  <c r="AD719" i="20"/>
  <c r="AE719" i="20"/>
  <c r="AF719" i="20"/>
  <c r="BC719" i="20"/>
  <c r="BD719" i="20"/>
  <c r="BE719" i="20"/>
  <c r="BF719" i="20"/>
  <c r="BG719" i="20"/>
  <c r="BH719" i="20"/>
  <c r="BI719" i="20"/>
  <c r="B720" i="20"/>
  <c r="C720" i="20"/>
  <c r="D720" i="20"/>
  <c r="E720" i="20"/>
  <c r="F720" i="20"/>
  <c r="G720" i="20"/>
  <c r="H720" i="20"/>
  <c r="I720" i="20"/>
  <c r="O720" i="20"/>
  <c r="BJ720" i="20" s="1"/>
  <c r="BL720" i="20" s="1"/>
  <c r="P720" i="20"/>
  <c r="Q720" i="20"/>
  <c r="R720" i="20"/>
  <c r="S720" i="20"/>
  <c r="T720" i="20"/>
  <c r="U720" i="20"/>
  <c r="V720" i="20"/>
  <c r="W720" i="20"/>
  <c r="X720" i="20"/>
  <c r="Y720" i="20"/>
  <c r="Z720" i="20"/>
  <c r="AA720" i="20"/>
  <c r="AB720" i="20"/>
  <c r="AC720" i="20"/>
  <c r="AD720" i="20"/>
  <c r="AE720" i="20"/>
  <c r="AF720" i="20"/>
  <c r="AG720" i="20"/>
  <c r="AH720" i="20"/>
  <c r="AI720" i="20"/>
  <c r="AJ720" i="20"/>
  <c r="AK720" i="20"/>
  <c r="AL720" i="20"/>
  <c r="AM720" i="20"/>
  <c r="AN720" i="20"/>
  <c r="AO720" i="20"/>
  <c r="AP720" i="20"/>
  <c r="AQ720" i="20"/>
  <c r="AR720" i="20"/>
  <c r="AS720" i="20"/>
  <c r="AT720" i="20"/>
  <c r="AU720" i="20"/>
  <c r="AV720" i="20"/>
  <c r="AW720" i="20"/>
  <c r="AX720" i="20"/>
  <c r="AY720" i="20"/>
  <c r="AZ720" i="20"/>
  <c r="BA720" i="20"/>
  <c r="BB720" i="20"/>
  <c r="BC720" i="20"/>
  <c r="BD720" i="20"/>
  <c r="BE720" i="20"/>
  <c r="BF720" i="20"/>
  <c r="BG720" i="20"/>
  <c r="BH720" i="20"/>
  <c r="BI720" i="20"/>
  <c r="B721" i="20"/>
  <c r="C721" i="20"/>
  <c r="D721" i="20"/>
  <c r="E721" i="20"/>
  <c r="F721" i="20"/>
  <c r="G721" i="20"/>
  <c r="H721" i="20"/>
  <c r="I721" i="20"/>
  <c r="P721" i="20"/>
  <c r="Q721" i="20"/>
  <c r="R721" i="20"/>
  <c r="S721" i="20"/>
  <c r="T721" i="20"/>
  <c r="U721" i="20"/>
  <c r="V721" i="20"/>
  <c r="W721" i="20"/>
  <c r="X721" i="20"/>
  <c r="Y721" i="20"/>
  <c r="Z721" i="20"/>
  <c r="AA721" i="20"/>
  <c r="AB721" i="20"/>
  <c r="AC721" i="20"/>
  <c r="AD721" i="20"/>
  <c r="AE721" i="20"/>
  <c r="AF721" i="20"/>
  <c r="BC721" i="20"/>
  <c r="BD721" i="20"/>
  <c r="BE721" i="20"/>
  <c r="BF721" i="20"/>
  <c r="BG721" i="20"/>
  <c r="BH721" i="20"/>
  <c r="BI721" i="20"/>
  <c r="B722" i="20"/>
  <c r="C722" i="20"/>
  <c r="D722" i="20"/>
  <c r="E722" i="20"/>
  <c r="F722" i="20"/>
  <c r="G722" i="20"/>
  <c r="H722" i="20"/>
  <c r="I722" i="20"/>
  <c r="O722" i="20"/>
  <c r="BJ722" i="20" s="1"/>
  <c r="P722" i="20"/>
  <c r="Q722" i="20"/>
  <c r="R722" i="20"/>
  <c r="S722" i="20"/>
  <c r="T722" i="20"/>
  <c r="U722" i="20"/>
  <c r="V722" i="20"/>
  <c r="W722" i="20"/>
  <c r="X722" i="20"/>
  <c r="Y722" i="20"/>
  <c r="Z722" i="20"/>
  <c r="AA722" i="20"/>
  <c r="AB722" i="20"/>
  <c r="AC722" i="20"/>
  <c r="AD722" i="20"/>
  <c r="AE722" i="20"/>
  <c r="AF722" i="20"/>
  <c r="BC722" i="20"/>
  <c r="BD722" i="20"/>
  <c r="BE722" i="20"/>
  <c r="BF722" i="20"/>
  <c r="BG722" i="20"/>
  <c r="BH722" i="20"/>
  <c r="BI722" i="20"/>
  <c r="B723" i="20"/>
  <c r="C723" i="20"/>
  <c r="D723" i="20"/>
  <c r="E723" i="20"/>
  <c r="F723" i="20"/>
  <c r="G723" i="20"/>
  <c r="H723" i="20"/>
  <c r="I723" i="20"/>
  <c r="O723" i="20"/>
  <c r="BJ723" i="20" s="1"/>
  <c r="P723" i="20"/>
  <c r="Q723" i="20"/>
  <c r="R723" i="20"/>
  <c r="S723" i="20"/>
  <c r="T723" i="20"/>
  <c r="U723" i="20"/>
  <c r="V723" i="20"/>
  <c r="W723" i="20"/>
  <c r="X723" i="20"/>
  <c r="Y723" i="20"/>
  <c r="Z723" i="20"/>
  <c r="AA723" i="20"/>
  <c r="AB723" i="20"/>
  <c r="AC723" i="20"/>
  <c r="AD723" i="20"/>
  <c r="AE723" i="20"/>
  <c r="AF723" i="20"/>
  <c r="BC723" i="20"/>
  <c r="BD723" i="20"/>
  <c r="BE723" i="20"/>
  <c r="BF723" i="20"/>
  <c r="BG723" i="20"/>
  <c r="BH723" i="20"/>
  <c r="BI723" i="20"/>
  <c r="B724" i="20"/>
  <c r="C724" i="20"/>
  <c r="D724" i="20"/>
  <c r="E724" i="20"/>
  <c r="F724" i="20"/>
  <c r="G724" i="20"/>
  <c r="H724" i="20"/>
  <c r="I724" i="20"/>
  <c r="O724" i="20"/>
  <c r="BJ724" i="20" s="1"/>
  <c r="P724" i="20"/>
  <c r="Q724" i="20"/>
  <c r="R724" i="20"/>
  <c r="S724" i="20"/>
  <c r="T724" i="20"/>
  <c r="U724" i="20"/>
  <c r="V724" i="20"/>
  <c r="W724" i="20"/>
  <c r="X724" i="20"/>
  <c r="Y724" i="20"/>
  <c r="Z724" i="20"/>
  <c r="AA724" i="20"/>
  <c r="AB724" i="20"/>
  <c r="AC724" i="20"/>
  <c r="AD724" i="20"/>
  <c r="AE724" i="20"/>
  <c r="AF724" i="20"/>
  <c r="BC724" i="20"/>
  <c r="BD724" i="20"/>
  <c r="BE724" i="20"/>
  <c r="BF724" i="20"/>
  <c r="BG724" i="20"/>
  <c r="BH724" i="20"/>
  <c r="BI724" i="20"/>
  <c r="B725" i="20"/>
  <c r="C725" i="20"/>
  <c r="D725" i="20"/>
  <c r="E725" i="20"/>
  <c r="F725" i="20"/>
  <c r="G725" i="20"/>
  <c r="H725" i="20"/>
  <c r="I725" i="20"/>
  <c r="O725" i="20"/>
  <c r="BJ725" i="20" s="1"/>
  <c r="P725" i="20"/>
  <c r="Q725" i="20"/>
  <c r="R725" i="20"/>
  <c r="S725" i="20"/>
  <c r="T725" i="20"/>
  <c r="U725" i="20"/>
  <c r="V725" i="20"/>
  <c r="W725" i="20"/>
  <c r="X725" i="20"/>
  <c r="Y725" i="20"/>
  <c r="Z725" i="20"/>
  <c r="AA725" i="20"/>
  <c r="AB725" i="20"/>
  <c r="AC725" i="20"/>
  <c r="AD725" i="20"/>
  <c r="AE725" i="20"/>
  <c r="AF725" i="20"/>
  <c r="BC725" i="20"/>
  <c r="BD725" i="20"/>
  <c r="BE725" i="20"/>
  <c r="BF725" i="20"/>
  <c r="BG725" i="20"/>
  <c r="BH725" i="20"/>
  <c r="BI725" i="20"/>
  <c r="B726" i="20"/>
  <c r="C726" i="20"/>
  <c r="D726" i="20"/>
  <c r="E726" i="20"/>
  <c r="F726" i="20"/>
  <c r="G726" i="20"/>
  <c r="H726" i="20"/>
  <c r="I726" i="20"/>
  <c r="O726" i="20"/>
  <c r="BJ726" i="20" s="1"/>
  <c r="P726" i="20"/>
  <c r="Q726" i="20"/>
  <c r="R726" i="20"/>
  <c r="S726" i="20"/>
  <c r="T726" i="20"/>
  <c r="U726" i="20"/>
  <c r="V726" i="20"/>
  <c r="W726" i="20"/>
  <c r="X726" i="20"/>
  <c r="Y726" i="20"/>
  <c r="Z726" i="20"/>
  <c r="AA726" i="20"/>
  <c r="AB726" i="20"/>
  <c r="AC726" i="20"/>
  <c r="AD726" i="20"/>
  <c r="AE726" i="20"/>
  <c r="AF726" i="20"/>
  <c r="BC726" i="20"/>
  <c r="BD726" i="20"/>
  <c r="BE726" i="20"/>
  <c r="BF726" i="20"/>
  <c r="BG726" i="20"/>
  <c r="BH726" i="20"/>
  <c r="BI726" i="20"/>
  <c r="B727" i="20"/>
  <c r="C727" i="20"/>
  <c r="D727" i="20"/>
  <c r="E727" i="20"/>
  <c r="F727" i="20"/>
  <c r="G727" i="20"/>
  <c r="H727" i="20"/>
  <c r="I727" i="20"/>
  <c r="O727" i="20"/>
  <c r="BJ727" i="20" s="1"/>
  <c r="P727" i="20"/>
  <c r="Q727" i="20"/>
  <c r="R727" i="20"/>
  <c r="S727" i="20"/>
  <c r="T727" i="20"/>
  <c r="U727" i="20"/>
  <c r="V727" i="20"/>
  <c r="W727" i="20"/>
  <c r="X727" i="20"/>
  <c r="Y727" i="20"/>
  <c r="Z727" i="20"/>
  <c r="AA727" i="20"/>
  <c r="AB727" i="20"/>
  <c r="AC727" i="20"/>
  <c r="AD727" i="20"/>
  <c r="AE727" i="20"/>
  <c r="AF727" i="20"/>
  <c r="BC727" i="20"/>
  <c r="BD727" i="20"/>
  <c r="BE727" i="20"/>
  <c r="BF727" i="20"/>
  <c r="BG727" i="20"/>
  <c r="BH727" i="20"/>
  <c r="BI727" i="20"/>
  <c r="B728" i="20"/>
  <c r="C728" i="20"/>
  <c r="D728" i="20"/>
  <c r="E728" i="20"/>
  <c r="F728" i="20"/>
  <c r="G728" i="20"/>
  <c r="H728" i="20"/>
  <c r="I728" i="20"/>
  <c r="P728" i="20"/>
  <c r="Q728" i="20"/>
  <c r="R728" i="20"/>
  <c r="S728" i="20"/>
  <c r="T728" i="20"/>
  <c r="U728" i="20"/>
  <c r="V728" i="20"/>
  <c r="W728" i="20"/>
  <c r="X728" i="20"/>
  <c r="Y728" i="20"/>
  <c r="Z728" i="20"/>
  <c r="AA728" i="20"/>
  <c r="AB728" i="20"/>
  <c r="AC728" i="20"/>
  <c r="AD728" i="20"/>
  <c r="AE728" i="20"/>
  <c r="AF728" i="20"/>
  <c r="AG728" i="20"/>
  <c r="AH728" i="20"/>
  <c r="AI728" i="20"/>
  <c r="AJ728" i="20"/>
  <c r="AK728" i="20"/>
  <c r="AL728" i="20"/>
  <c r="AM728" i="20"/>
  <c r="AN728" i="20"/>
  <c r="AO728" i="20"/>
  <c r="AP728" i="20"/>
  <c r="AQ728" i="20"/>
  <c r="AR728" i="20"/>
  <c r="AS728" i="20"/>
  <c r="AT728" i="20"/>
  <c r="AU728" i="20"/>
  <c r="AV728" i="20"/>
  <c r="AW728" i="20"/>
  <c r="AX728" i="20"/>
  <c r="AY728" i="20"/>
  <c r="AZ728" i="20"/>
  <c r="BA728" i="20"/>
  <c r="BB728" i="20"/>
  <c r="BC728" i="20"/>
  <c r="BD728" i="20"/>
  <c r="BE728" i="20"/>
  <c r="BF728" i="20"/>
  <c r="BG728" i="20"/>
  <c r="BH728" i="20"/>
  <c r="BI728" i="20"/>
  <c r="B729" i="20"/>
  <c r="C729" i="20"/>
  <c r="D729" i="20"/>
  <c r="E729" i="20"/>
  <c r="F729" i="20"/>
  <c r="G729" i="20"/>
  <c r="H729" i="20"/>
  <c r="I729" i="20"/>
  <c r="P729" i="20"/>
  <c r="Q729" i="20"/>
  <c r="R729" i="20"/>
  <c r="S729" i="20"/>
  <c r="T729" i="20"/>
  <c r="U729" i="20"/>
  <c r="V729" i="20"/>
  <c r="W729" i="20"/>
  <c r="X729" i="20"/>
  <c r="Y729" i="20"/>
  <c r="Z729" i="20"/>
  <c r="AA729" i="20"/>
  <c r="AB729" i="20"/>
  <c r="AC729" i="20"/>
  <c r="AD729" i="20"/>
  <c r="AE729" i="20"/>
  <c r="AF729" i="20"/>
  <c r="BC729" i="20"/>
  <c r="BD729" i="20"/>
  <c r="BE729" i="20"/>
  <c r="BF729" i="20"/>
  <c r="BG729" i="20"/>
  <c r="BH729" i="20"/>
  <c r="BI729" i="20"/>
  <c r="B730" i="20"/>
  <c r="C730" i="20"/>
  <c r="D730" i="20"/>
  <c r="E730" i="20"/>
  <c r="F730" i="20"/>
  <c r="G730" i="20"/>
  <c r="H730" i="20"/>
  <c r="I730" i="20"/>
  <c r="O730" i="20"/>
  <c r="BJ730" i="20" s="1"/>
  <c r="P730" i="20"/>
  <c r="Q730" i="20"/>
  <c r="R730" i="20"/>
  <c r="S730" i="20"/>
  <c r="T730" i="20"/>
  <c r="U730" i="20"/>
  <c r="V730" i="20"/>
  <c r="W730" i="20"/>
  <c r="X730" i="20"/>
  <c r="Y730" i="20"/>
  <c r="Z730" i="20"/>
  <c r="AA730" i="20"/>
  <c r="AB730" i="20"/>
  <c r="AC730" i="20"/>
  <c r="AD730" i="20"/>
  <c r="AE730" i="20"/>
  <c r="AF730" i="20"/>
  <c r="BC730" i="20"/>
  <c r="BD730" i="20"/>
  <c r="BE730" i="20"/>
  <c r="BF730" i="20"/>
  <c r="BG730" i="20"/>
  <c r="BH730" i="20"/>
  <c r="BI730" i="20"/>
  <c r="B731" i="20"/>
  <c r="C731" i="20"/>
  <c r="D731" i="20"/>
  <c r="E731" i="20"/>
  <c r="F731" i="20"/>
  <c r="G731" i="20"/>
  <c r="H731" i="20"/>
  <c r="I731" i="20"/>
  <c r="P731" i="20"/>
  <c r="Q731" i="20"/>
  <c r="R731" i="20"/>
  <c r="S731" i="20"/>
  <c r="T731" i="20"/>
  <c r="U731" i="20"/>
  <c r="V731" i="20"/>
  <c r="W731" i="20"/>
  <c r="X731" i="20"/>
  <c r="Y731" i="20"/>
  <c r="Z731" i="20"/>
  <c r="AA731" i="20"/>
  <c r="AB731" i="20"/>
  <c r="AC731" i="20"/>
  <c r="AD731" i="20"/>
  <c r="AE731" i="20"/>
  <c r="AF731" i="20"/>
  <c r="BC731" i="20"/>
  <c r="BD731" i="20"/>
  <c r="BE731" i="20"/>
  <c r="BF731" i="20"/>
  <c r="BG731" i="20"/>
  <c r="BH731" i="20"/>
  <c r="BI731" i="20"/>
  <c r="B732" i="20"/>
  <c r="C732" i="20"/>
  <c r="D732" i="20"/>
  <c r="E732" i="20"/>
  <c r="F732" i="20"/>
  <c r="G732" i="20"/>
  <c r="H732" i="20"/>
  <c r="I732" i="20"/>
  <c r="P732" i="20"/>
  <c r="Q732" i="20"/>
  <c r="R732" i="20"/>
  <c r="S732" i="20"/>
  <c r="T732" i="20"/>
  <c r="U732" i="20"/>
  <c r="V732" i="20"/>
  <c r="W732" i="20"/>
  <c r="X732" i="20"/>
  <c r="Y732" i="20"/>
  <c r="Z732" i="20"/>
  <c r="AA732" i="20"/>
  <c r="AB732" i="20"/>
  <c r="AC732" i="20"/>
  <c r="AD732" i="20"/>
  <c r="AE732" i="20"/>
  <c r="AF732" i="20"/>
  <c r="BC732" i="20"/>
  <c r="BD732" i="20"/>
  <c r="BE732" i="20"/>
  <c r="BF732" i="20"/>
  <c r="BG732" i="20"/>
  <c r="BH732" i="20"/>
  <c r="BI732" i="20"/>
  <c r="B733" i="20"/>
  <c r="C733" i="20"/>
  <c r="D733" i="20"/>
  <c r="E733" i="20"/>
  <c r="F733" i="20"/>
  <c r="G733" i="20"/>
  <c r="H733" i="20"/>
  <c r="I733" i="20"/>
  <c r="P733" i="20"/>
  <c r="Q733" i="20"/>
  <c r="R733" i="20"/>
  <c r="S733" i="20"/>
  <c r="T733" i="20"/>
  <c r="U733" i="20"/>
  <c r="V733" i="20"/>
  <c r="W733" i="20"/>
  <c r="X733" i="20"/>
  <c r="Y733" i="20"/>
  <c r="Z733" i="20"/>
  <c r="AA733" i="20"/>
  <c r="AB733" i="20"/>
  <c r="AC733" i="20"/>
  <c r="AD733" i="20"/>
  <c r="AE733" i="20"/>
  <c r="AF733" i="20"/>
  <c r="BC733" i="20"/>
  <c r="BD733" i="20"/>
  <c r="BE733" i="20"/>
  <c r="BF733" i="20"/>
  <c r="BG733" i="20"/>
  <c r="BH733" i="20"/>
  <c r="BI733" i="20"/>
  <c r="B734" i="20"/>
  <c r="C734" i="20"/>
  <c r="D734" i="20"/>
  <c r="E734" i="20"/>
  <c r="F734" i="20"/>
  <c r="G734" i="20"/>
  <c r="H734" i="20"/>
  <c r="I734" i="20"/>
  <c r="P734" i="20"/>
  <c r="Q734" i="20"/>
  <c r="R734" i="20"/>
  <c r="S734" i="20"/>
  <c r="T734" i="20"/>
  <c r="U734" i="20"/>
  <c r="V734" i="20"/>
  <c r="W734" i="20"/>
  <c r="X734" i="20"/>
  <c r="Y734" i="20"/>
  <c r="Z734" i="20"/>
  <c r="AA734" i="20"/>
  <c r="AB734" i="20"/>
  <c r="AC734" i="20"/>
  <c r="AD734" i="20"/>
  <c r="AE734" i="20"/>
  <c r="AF734" i="20"/>
  <c r="AG734" i="20"/>
  <c r="AH734" i="20"/>
  <c r="AI734" i="20"/>
  <c r="AJ734" i="20"/>
  <c r="AK734" i="20"/>
  <c r="AL734" i="20"/>
  <c r="AM734" i="20"/>
  <c r="AN734" i="20"/>
  <c r="AO734" i="20"/>
  <c r="AP734" i="20"/>
  <c r="AQ734" i="20"/>
  <c r="AR734" i="20"/>
  <c r="AS734" i="20"/>
  <c r="AT734" i="20"/>
  <c r="AU734" i="20"/>
  <c r="AV734" i="20"/>
  <c r="AW734" i="20"/>
  <c r="AX734" i="20"/>
  <c r="AY734" i="20"/>
  <c r="AZ734" i="20"/>
  <c r="BA734" i="20"/>
  <c r="BB734" i="20"/>
  <c r="BC734" i="20"/>
  <c r="BD734" i="20"/>
  <c r="BE734" i="20"/>
  <c r="BF734" i="20"/>
  <c r="BG734" i="20"/>
  <c r="BH734" i="20"/>
  <c r="BI734" i="20"/>
  <c r="B735" i="20"/>
  <c r="C735" i="20"/>
  <c r="D735" i="20"/>
  <c r="E735" i="20"/>
  <c r="F735" i="20"/>
  <c r="G735" i="20"/>
  <c r="H735" i="20"/>
  <c r="I735" i="20"/>
  <c r="P735" i="20"/>
  <c r="Q735" i="20"/>
  <c r="R735" i="20"/>
  <c r="S735" i="20"/>
  <c r="T735" i="20"/>
  <c r="U735" i="20"/>
  <c r="V735" i="20"/>
  <c r="W735" i="20"/>
  <c r="X735" i="20"/>
  <c r="Y735" i="20"/>
  <c r="Z735" i="20"/>
  <c r="AA735" i="20"/>
  <c r="AB735" i="20"/>
  <c r="AC735" i="20"/>
  <c r="AD735" i="20"/>
  <c r="AE735" i="20"/>
  <c r="AF735" i="20"/>
  <c r="BC735" i="20"/>
  <c r="BD735" i="20"/>
  <c r="BE735" i="20"/>
  <c r="BF735" i="20"/>
  <c r="BG735" i="20"/>
  <c r="BH735" i="20"/>
  <c r="BI735" i="20"/>
  <c r="B736" i="20"/>
  <c r="C736" i="20"/>
  <c r="D736" i="20"/>
  <c r="E736" i="20"/>
  <c r="F736" i="20"/>
  <c r="G736" i="20"/>
  <c r="H736" i="20"/>
  <c r="I736" i="20"/>
  <c r="P736" i="20"/>
  <c r="Q736" i="20"/>
  <c r="R736" i="20"/>
  <c r="S736" i="20"/>
  <c r="T736" i="20"/>
  <c r="U736" i="20"/>
  <c r="V736" i="20"/>
  <c r="W736" i="20"/>
  <c r="X736" i="20"/>
  <c r="Y736" i="20"/>
  <c r="Z736" i="20"/>
  <c r="AA736" i="20"/>
  <c r="AB736" i="20"/>
  <c r="AC736" i="20"/>
  <c r="AD736" i="20"/>
  <c r="AE736" i="20"/>
  <c r="AF736" i="20"/>
  <c r="BC736" i="20"/>
  <c r="BD736" i="20"/>
  <c r="BE736" i="20"/>
  <c r="BF736" i="20"/>
  <c r="BG736" i="20"/>
  <c r="BH736" i="20"/>
  <c r="BI736" i="20"/>
  <c r="B737" i="20"/>
  <c r="C737" i="20"/>
  <c r="D737" i="20"/>
  <c r="E737" i="20"/>
  <c r="F737" i="20"/>
  <c r="G737" i="20"/>
  <c r="H737" i="20"/>
  <c r="I737" i="20"/>
  <c r="P737" i="20"/>
  <c r="Q737" i="20"/>
  <c r="R737" i="20"/>
  <c r="S737" i="20"/>
  <c r="T737" i="20"/>
  <c r="U737" i="20"/>
  <c r="V737" i="20"/>
  <c r="W737" i="20"/>
  <c r="X737" i="20"/>
  <c r="Y737" i="20"/>
  <c r="Z737" i="20"/>
  <c r="AA737" i="20"/>
  <c r="AB737" i="20"/>
  <c r="AC737" i="20"/>
  <c r="AD737" i="20"/>
  <c r="AE737" i="20"/>
  <c r="AF737" i="20"/>
  <c r="BC737" i="20"/>
  <c r="BD737" i="20"/>
  <c r="BE737" i="20"/>
  <c r="BF737" i="20"/>
  <c r="BG737" i="20"/>
  <c r="BH737" i="20"/>
  <c r="BI737" i="20"/>
  <c r="B738" i="20"/>
  <c r="C738" i="20"/>
  <c r="D738" i="20"/>
  <c r="E738" i="20"/>
  <c r="F738" i="20"/>
  <c r="G738" i="20"/>
  <c r="H738" i="20"/>
  <c r="I738" i="20"/>
  <c r="P738" i="20"/>
  <c r="Q738" i="20"/>
  <c r="R738" i="20"/>
  <c r="S738" i="20"/>
  <c r="T738" i="20"/>
  <c r="U738" i="20"/>
  <c r="V738" i="20"/>
  <c r="W738" i="20"/>
  <c r="X738" i="20"/>
  <c r="Y738" i="20"/>
  <c r="Z738" i="20"/>
  <c r="AA738" i="20"/>
  <c r="AB738" i="20"/>
  <c r="AC738" i="20"/>
  <c r="AD738" i="20"/>
  <c r="AE738" i="20"/>
  <c r="AF738" i="20"/>
  <c r="BC738" i="20"/>
  <c r="BD738" i="20"/>
  <c r="BE738" i="20"/>
  <c r="BF738" i="20"/>
  <c r="BG738" i="20"/>
  <c r="BH738" i="20"/>
  <c r="BI738" i="20"/>
  <c r="B739" i="20"/>
  <c r="C739" i="20"/>
  <c r="D739" i="20"/>
  <c r="E739" i="20"/>
  <c r="F739" i="20"/>
  <c r="G739" i="20"/>
  <c r="H739" i="20"/>
  <c r="I739" i="20"/>
  <c r="P739" i="20"/>
  <c r="Q739" i="20"/>
  <c r="R739" i="20"/>
  <c r="S739" i="20"/>
  <c r="T739" i="20"/>
  <c r="U739" i="20"/>
  <c r="V739" i="20"/>
  <c r="W739" i="20"/>
  <c r="X739" i="20"/>
  <c r="Y739" i="20"/>
  <c r="Z739" i="20"/>
  <c r="AA739" i="20"/>
  <c r="AB739" i="20"/>
  <c r="AC739" i="20"/>
  <c r="AD739" i="20"/>
  <c r="AE739" i="20"/>
  <c r="AF739" i="20"/>
  <c r="AG739" i="20"/>
  <c r="AH739" i="20"/>
  <c r="AI739" i="20"/>
  <c r="AJ739" i="20"/>
  <c r="AK739" i="20"/>
  <c r="AL739" i="20"/>
  <c r="AM739" i="20"/>
  <c r="AN739" i="20"/>
  <c r="AO739" i="20"/>
  <c r="AP739" i="20"/>
  <c r="AQ739" i="20"/>
  <c r="AR739" i="20"/>
  <c r="AS739" i="20"/>
  <c r="AT739" i="20"/>
  <c r="AU739" i="20"/>
  <c r="AV739" i="20"/>
  <c r="AW739" i="20"/>
  <c r="AX739" i="20"/>
  <c r="AY739" i="20"/>
  <c r="AZ739" i="20"/>
  <c r="BA739" i="20"/>
  <c r="BB739" i="20"/>
  <c r="BC739" i="20"/>
  <c r="BD739" i="20"/>
  <c r="BE739" i="20"/>
  <c r="BF739" i="20"/>
  <c r="BG739" i="20"/>
  <c r="BH739" i="20"/>
  <c r="BI739" i="20"/>
  <c r="B740" i="20"/>
  <c r="C740" i="20"/>
  <c r="D740" i="20"/>
  <c r="E740" i="20"/>
  <c r="F740" i="20"/>
  <c r="G740" i="20"/>
  <c r="H740" i="20"/>
  <c r="I740" i="20"/>
  <c r="P740" i="20"/>
  <c r="Q740" i="20"/>
  <c r="R740" i="20"/>
  <c r="S740" i="20"/>
  <c r="T740" i="20"/>
  <c r="U740" i="20"/>
  <c r="V740" i="20"/>
  <c r="W740" i="20"/>
  <c r="X740" i="20"/>
  <c r="Y740" i="20"/>
  <c r="Z740" i="20"/>
  <c r="AA740" i="20"/>
  <c r="AB740" i="20"/>
  <c r="AC740" i="20"/>
  <c r="AD740" i="20"/>
  <c r="AE740" i="20"/>
  <c r="AF740" i="20"/>
  <c r="BC740" i="20"/>
  <c r="BD740" i="20"/>
  <c r="BE740" i="20"/>
  <c r="BF740" i="20"/>
  <c r="BG740" i="20"/>
  <c r="BH740" i="20"/>
  <c r="BI740" i="20"/>
  <c r="B741" i="20"/>
  <c r="C741" i="20"/>
  <c r="D741" i="20"/>
  <c r="E741" i="20"/>
  <c r="F741" i="20"/>
  <c r="G741" i="20"/>
  <c r="H741" i="20"/>
  <c r="I741" i="20"/>
  <c r="O741" i="20"/>
  <c r="BJ741" i="20" s="1"/>
  <c r="P741" i="20"/>
  <c r="Q741" i="20"/>
  <c r="R741" i="20"/>
  <c r="S741" i="20"/>
  <c r="T741" i="20"/>
  <c r="U741" i="20"/>
  <c r="V741" i="20"/>
  <c r="W741" i="20"/>
  <c r="X741" i="20"/>
  <c r="Y741" i="20"/>
  <c r="Z741" i="20"/>
  <c r="AA741" i="20"/>
  <c r="AB741" i="20"/>
  <c r="AC741" i="20"/>
  <c r="AD741" i="20"/>
  <c r="AE741" i="20"/>
  <c r="AF741" i="20"/>
  <c r="BC741" i="20"/>
  <c r="BD741" i="20"/>
  <c r="BE741" i="20"/>
  <c r="BF741" i="20"/>
  <c r="BG741" i="20"/>
  <c r="BH741" i="20"/>
  <c r="BI741" i="20"/>
  <c r="B742" i="20"/>
  <c r="C742" i="20"/>
  <c r="D742" i="20"/>
  <c r="E742" i="20"/>
  <c r="F742" i="20"/>
  <c r="G742" i="20"/>
  <c r="H742" i="20"/>
  <c r="I742" i="20"/>
  <c r="O742" i="20"/>
  <c r="BJ742" i="20" s="1"/>
  <c r="P742" i="20"/>
  <c r="Q742" i="20"/>
  <c r="R742" i="20"/>
  <c r="S742" i="20"/>
  <c r="T742" i="20"/>
  <c r="U742" i="20"/>
  <c r="V742" i="20"/>
  <c r="W742" i="20"/>
  <c r="X742" i="20"/>
  <c r="Y742" i="20"/>
  <c r="Z742" i="20"/>
  <c r="AA742" i="20"/>
  <c r="AB742" i="20"/>
  <c r="AC742" i="20"/>
  <c r="AD742" i="20"/>
  <c r="AE742" i="20"/>
  <c r="AF742" i="20"/>
  <c r="BC742" i="20"/>
  <c r="BD742" i="20"/>
  <c r="BE742" i="20"/>
  <c r="BF742" i="20"/>
  <c r="BG742" i="20"/>
  <c r="BH742" i="20"/>
  <c r="BI742" i="20"/>
  <c r="B743" i="20"/>
  <c r="C743" i="20"/>
  <c r="D743" i="20"/>
  <c r="E743" i="20"/>
  <c r="F743" i="20"/>
  <c r="G743" i="20"/>
  <c r="H743" i="20"/>
  <c r="I743" i="20"/>
  <c r="P743" i="20"/>
  <c r="Q743" i="20"/>
  <c r="R743" i="20"/>
  <c r="S743" i="20"/>
  <c r="T743" i="20"/>
  <c r="U743" i="20"/>
  <c r="V743" i="20"/>
  <c r="W743" i="20"/>
  <c r="X743" i="20"/>
  <c r="Y743" i="20"/>
  <c r="Z743" i="20"/>
  <c r="AA743" i="20"/>
  <c r="AB743" i="20"/>
  <c r="AC743" i="20"/>
  <c r="AD743" i="20"/>
  <c r="AE743" i="20"/>
  <c r="AF743" i="20"/>
  <c r="AG743" i="20"/>
  <c r="AH743" i="20"/>
  <c r="AI743" i="20"/>
  <c r="AJ743" i="20"/>
  <c r="AK743" i="20"/>
  <c r="AL743" i="20"/>
  <c r="AM743" i="20"/>
  <c r="AN743" i="20"/>
  <c r="AO743" i="20"/>
  <c r="AP743" i="20"/>
  <c r="AQ743" i="20"/>
  <c r="AR743" i="20"/>
  <c r="AS743" i="20"/>
  <c r="AT743" i="20"/>
  <c r="AU743" i="20"/>
  <c r="AV743" i="20"/>
  <c r="AW743" i="20"/>
  <c r="AX743" i="20"/>
  <c r="AY743" i="20"/>
  <c r="AZ743" i="20"/>
  <c r="BA743" i="20"/>
  <c r="BB743" i="20"/>
  <c r="BC743" i="20"/>
  <c r="BD743" i="20"/>
  <c r="BE743" i="20"/>
  <c r="BF743" i="20"/>
  <c r="BG743" i="20"/>
  <c r="BH743" i="20"/>
  <c r="BI743" i="20"/>
  <c r="B744" i="20"/>
  <c r="C744" i="20"/>
  <c r="D744" i="20"/>
  <c r="E744" i="20"/>
  <c r="F744" i="20"/>
  <c r="G744" i="20"/>
  <c r="H744" i="20"/>
  <c r="I744" i="20"/>
  <c r="P744" i="20"/>
  <c r="Q744" i="20"/>
  <c r="R744" i="20"/>
  <c r="S744" i="20"/>
  <c r="T744" i="20"/>
  <c r="U744" i="20"/>
  <c r="V744" i="20"/>
  <c r="W744" i="20"/>
  <c r="X744" i="20"/>
  <c r="Y744" i="20"/>
  <c r="Z744" i="20"/>
  <c r="AA744" i="20"/>
  <c r="AB744" i="20"/>
  <c r="AC744" i="20"/>
  <c r="AD744" i="20"/>
  <c r="AE744" i="20"/>
  <c r="AF744" i="20"/>
  <c r="BC744" i="20"/>
  <c r="BD744" i="20"/>
  <c r="BE744" i="20"/>
  <c r="BF744" i="20"/>
  <c r="BG744" i="20"/>
  <c r="BH744" i="20"/>
  <c r="BI744" i="20"/>
  <c r="B745" i="20"/>
  <c r="C745" i="20"/>
  <c r="D745" i="20"/>
  <c r="E745" i="20"/>
  <c r="F745" i="20"/>
  <c r="G745" i="20"/>
  <c r="H745" i="20"/>
  <c r="I745" i="20"/>
  <c r="O745" i="20"/>
  <c r="BJ745" i="20" s="1"/>
  <c r="P745" i="20"/>
  <c r="Q745" i="20"/>
  <c r="R745" i="20"/>
  <c r="S745" i="20"/>
  <c r="T745" i="20"/>
  <c r="U745" i="20"/>
  <c r="V745" i="20"/>
  <c r="W745" i="20"/>
  <c r="X745" i="20"/>
  <c r="Y745" i="20"/>
  <c r="Z745" i="20"/>
  <c r="AA745" i="20"/>
  <c r="AB745" i="20"/>
  <c r="AC745" i="20"/>
  <c r="AD745" i="20"/>
  <c r="AE745" i="20"/>
  <c r="AF745" i="20"/>
  <c r="BC745" i="20"/>
  <c r="BD745" i="20"/>
  <c r="BE745" i="20"/>
  <c r="BF745" i="20"/>
  <c r="BG745" i="20"/>
  <c r="BH745" i="20"/>
  <c r="BI745" i="20"/>
  <c r="B746" i="20"/>
  <c r="C746" i="20"/>
  <c r="D746" i="20"/>
  <c r="E746" i="20"/>
  <c r="F746" i="20"/>
  <c r="G746" i="20"/>
  <c r="H746" i="20"/>
  <c r="I746" i="20"/>
  <c r="P746" i="20"/>
  <c r="Q746" i="20"/>
  <c r="R746" i="20"/>
  <c r="S746" i="20"/>
  <c r="T746" i="20"/>
  <c r="U746" i="20"/>
  <c r="V746" i="20"/>
  <c r="W746" i="20"/>
  <c r="X746" i="20"/>
  <c r="Y746" i="20"/>
  <c r="Z746" i="20"/>
  <c r="AA746" i="20"/>
  <c r="AB746" i="20"/>
  <c r="AC746" i="20"/>
  <c r="AD746" i="20"/>
  <c r="AE746" i="20"/>
  <c r="AF746" i="20"/>
  <c r="BC746" i="20"/>
  <c r="BD746" i="20"/>
  <c r="BE746" i="20"/>
  <c r="BF746" i="20"/>
  <c r="BG746" i="20"/>
  <c r="BH746" i="20"/>
  <c r="BI746" i="20"/>
  <c r="B747" i="20"/>
  <c r="C747" i="20"/>
  <c r="D747" i="20"/>
  <c r="E747" i="20"/>
  <c r="F747" i="20"/>
  <c r="G747" i="20"/>
  <c r="H747" i="20"/>
  <c r="I747" i="20"/>
  <c r="P747" i="20"/>
  <c r="Q747" i="20"/>
  <c r="R747" i="20"/>
  <c r="S747" i="20"/>
  <c r="T747" i="20"/>
  <c r="U747" i="20"/>
  <c r="V747" i="20"/>
  <c r="W747" i="20"/>
  <c r="X747" i="20"/>
  <c r="Y747" i="20"/>
  <c r="Z747" i="20"/>
  <c r="AA747" i="20"/>
  <c r="AB747" i="20"/>
  <c r="AC747" i="20"/>
  <c r="AD747" i="20"/>
  <c r="AE747" i="20"/>
  <c r="AF747" i="20"/>
  <c r="BC747" i="20"/>
  <c r="BD747" i="20"/>
  <c r="BE747" i="20"/>
  <c r="BF747" i="20"/>
  <c r="BG747" i="20"/>
  <c r="BH747" i="20"/>
  <c r="BI747" i="20"/>
  <c r="B748" i="20"/>
  <c r="C748" i="20"/>
  <c r="D748" i="20"/>
  <c r="E748" i="20"/>
  <c r="F748" i="20"/>
  <c r="G748" i="20"/>
  <c r="H748" i="20"/>
  <c r="I748" i="20"/>
  <c r="P748" i="20"/>
  <c r="Q748" i="20"/>
  <c r="R748" i="20"/>
  <c r="S748" i="20"/>
  <c r="T748" i="20"/>
  <c r="U748" i="20"/>
  <c r="V748" i="20"/>
  <c r="W748" i="20"/>
  <c r="X748" i="20"/>
  <c r="Y748" i="20"/>
  <c r="Z748" i="20"/>
  <c r="AA748" i="20"/>
  <c r="AB748" i="20"/>
  <c r="AC748" i="20"/>
  <c r="AD748" i="20"/>
  <c r="AE748" i="20"/>
  <c r="AF748" i="20"/>
  <c r="BC748" i="20"/>
  <c r="BD748" i="20"/>
  <c r="BE748" i="20"/>
  <c r="BF748" i="20"/>
  <c r="BG748" i="20"/>
  <c r="BH748" i="20"/>
  <c r="BI748" i="20"/>
  <c r="B749" i="20"/>
  <c r="C749" i="20"/>
  <c r="D749" i="20"/>
  <c r="E749" i="20"/>
  <c r="F749" i="20"/>
  <c r="G749" i="20"/>
  <c r="H749" i="20"/>
  <c r="I749" i="20"/>
  <c r="P749" i="20"/>
  <c r="Q749" i="20"/>
  <c r="R749" i="20"/>
  <c r="S749" i="20"/>
  <c r="T749" i="20"/>
  <c r="U749" i="20"/>
  <c r="V749" i="20"/>
  <c r="W749" i="20"/>
  <c r="X749" i="20"/>
  <c r="Y749" i="20"/>
  <c r="Z749" i="20"/>
  <c r="AA749" i="20"/>
  <c r="AB749" i="20"/>
  <c r="AC749" i="20"/>
  <c r="AD749" i="20"/>
  <c r="AE749" i="20"/>
  <c r="AF749" i="20"/>
  <c r="AG749" i="20"/>
  <c r="AH749" i="20"/>
  <c r="AI749" i="20"/>
  <c r="AJ749" i="20"/>
  <c r="AK749" i="20"/>
  <c r="AL749" i="20"/>
  <c r="AM749" i="20"/>
  <c r="AN749" i="20"/>
  <c r="AO749" i="20"/>
  <c r="AP749" i="20"/>
  <c r="AQ749" i="20"/>
  <c r="AR749" i="20"/>
  <c r="AS749" i="20"/>
  <c r="AT749" i="20"/>
  <c r="AU749" i="20"/>
  <c r="AV749" i="20"/>
  <c r="AW749" i="20"/>
  <c r="AX749" i="20"/>
  <c r="AY749" i="20"/>
  <c r="AZ749" i="20"/>
  <c r="BA749" i="20"/>
  <c r="BB749" i="20"/>
  <c r="BC749" i="20"/>
  <c r="BD749" i="20"/>
  <c r="BE749" i="20"/>
  <c r="BF749" i="20"/>
  <c r="BG749" i="20"/>
  <c r="BH749" i="20"/>
  <c r="BI749" i="20"/>
  <c r="B750" i="20"/>
  <c r="C750" i="20"/>
  <c r="D750" i="20"/>
  <c r="E750" i="20"/>
  <c r="F750" i="20"/>
  <c r="G750" i="20"/>
  <c r="H750" i="20"/>
  <c r="I750" i="20"/>
  <c r="P750" i="20"/>
  <c r="Q750" i="20"/>
  <c r="R750" i="20"/>
  <c r="S750" i="20"/>
  <c r="T750" i="20"/>
  <c r="U750" i="20"/>
  <c r="V750" i="20"/>
  <c r="W750" i="20"/>
  <c r="X750" i="20"/>
  <c r="Y750" i="20"/>
  <c r="Z750" i="20"/>
  <c r="AA750" i="20"/>
  <c r="AB750" i="20"/>
  <c r="AC750" i="20"/>
  <c r="AD750" i="20"/>
  <c r="AE750" i="20"/>
  <c r="AF750" i="20"/>
  <c r="BC750" i="20"/>
  <c r="BD750" i="20"/>
  <c r="BE750" i="20"/>
  <c r="BF750" i="20"/>
  <c r="BG750" i="20"/>
  <c r="BH750" i="20"/>
  <c r="BI750" i="20"/>
  <c r="B751" i="20"/>
  <c r="C751" i="20"/>
  <c r="D751" i="20"/>
  <c r="E751" i="20"/>
  <c r="F751" i="20"/>
  <c r="G751" i="20"/>
  <c r="H751" i="20"/>
  <c r="I751" i="20"/>
  <c r="P751" i="20"/>
  <c r="Q751" i="20"/>
  <c r="R751" i="20"/>
  <c r="S751" i="20"/>
  <c r="T751" i="20"/>
  <c r="U751" i="20"/>
  <c r="V751" i="20"/>
  <c r="W751" i="20"/>
  <c r="X751" i="20"/>
  <c r="Y751" i="20"/>
  <c r="Z751" i="20"/>
  <c r="AA751" i="20"/>
  <c r="AB751" i="20"/>
  <c r="AC751" i="20"/>
  <c r="AD751" i="20"/>
  <c r="AE751" i="20"/>
  <c r="AF751" i="20"/>
  <c r="BC751" i="20"/>
  <c r="BD751" i="20"/>
  <c r="BE751" i="20"/>
  <c r="BF751" i="20"/>
  <c r="BG751" i="20"/>
  <c r="BH751" i="20"/>
  <c r="BI751" i="20"/>
  <c r="B752" i="20"/>
  <c r="C752" i="20"/>
  <c r="D752" i="20"/>
  <c r="E752" i="20"/>
  <c r="F752" i="20"/>
  <c r="G752" i="20"/>
  <c r="H752" i="20"/>
  <c r="I752" i="20"/>
  <c r="P752" i="20"/>
  <c r="Q752" i="20"/>
  <c r="R752" i="20"/>
  <c r="S752" i="20"/>
  <c r="T752" i="20"/>
  <c r="U752" i="20"/>
  <c r="V752" i="20"/>
  <c r="W752" i="20"/>
  <c r="X752" i="20"/>
  <c r="Y752" i="20"/>
  <c r="Z752" i="20"/>
  <c r="AA752" i="20"/>
  <c r="AB752" i="20"/>
  <c r="AC752" i="20"/>
  <c r="AD752" i="20"/>
  <c r="AE752" i="20"/>
  <c r="AF752" i="20"/>
  <c r="BC752" i="20"/>
  <c r="BD752" i="20"/>
  <c r="BE752" i="20"/>
  <c r="BF752" i="20"/>
  <c r="BG752" i="20"/>
  <c r="BH752" i="20"/>
  <c r="BI752" i="20"/>
  <c r="B753" i="20"/>
  <c r="C753" i="20"/>
  <c r="D753" i="20"/>
  <c r="E753" i="20"/>
  <c r="F753" i="20"/>
  <c r="G753" i="20"/>
  <c r="H753" i="20"/>
  <c r="I753" i="20"/>
  <c r="P753" i="20"/>
  <c r="Q753" i="20"/>
  <c r="R753" i="20"/>
  <c r="S753" i="20"/>
  <c r="T753" i="20"/>
  <c r="U753" i="20"/>
  <c r="V753" i="20"/>
  <c r="W753" i="20"/>
  <c r="X753" i="20"/>
  <c r="Y753" i="20"/>
  <c r="Z753" i="20"/>
  <c r="AA753" i="20"/>
  <c r="AB753" i="20"/>
  <c r="AC753" i="20"/>
  <c r="AD753" i="20"/>
  <c r="AE753" i="20"/>
  <c r="AF753" i="20"/>
  <c r="AG753" i="20"/>
  <c r="AH753" i="20"/>
  <c r="AI753" i="20"/>
  <c r="AJ753" i="20"/>
  <c r="AK753" i="20"/>
  <c r="AL753" i="20"/>
  <c r="AM753" i="20"/>
  <c r="AN753" i="20"/>
  <c r="AO753" i="20"/>
  <c r="AP753" i="20"/>
  <c r="AQ753" i="20"/>
  <c r="AR753" i="20"/>
  <c r="AS753" i="20"/>
  <c r="AT753" i="20"/>
  <c r="AU753" i="20"/>
  <c r="AV753" i="20"/>
  <c r="AW753" i="20"/>
  <c r="AX753" i="20"/>
  <c r="AY753" i="20"/>
  <c r="AZ753" i="20"/>
  <c r="BA753" i="20"/>
  <c r="BB753" i="20"/>
  <c r="BC753" i="20"/>
  <c r="BD753" i="20"/>
  <c r="BE753" i="20"/>
  <c r="BF753" i="20"/>
  <c r="BG753" i="20"/>
  <c r="BH753" i="20"/>
  <c r="BI753" i="20"/>
  <c r="B754" i="20"/>
  <c r="C754" i="20"/>
  <c r="D754" i="20"/>
  <c r="E754" i="20"/>
  <c r="F754" i="20"/>
  <c r="G754" i="20"/>
  <c r="H754" i="20"/>
  <c r="I754" i="20"/>
  <c r="P754" i="20"/>
  <c r="Q754" i="20"/>
  <c r="R754" i="20"/>
  <c r="S754" i="20"/>
  <c r="T754" i="20"/>
  <c r="U754" i="20"/>
  <c r="V754" i="20"/>
  <c r="W754" i="20"/>
  <c r="X754" i="20"/>
  <c r="Y754" i="20"/>
  <c r="Z754" i="20"/>
  <c r="AA754" i="20"/>
  <c r="AB754" i="20"/>
  <c r="AC754" i="20"/>
  <c r="AD754" i="20"/>
  <c r="AE754" i="20"/>
  <c r="AF754" i="20"/>
  <c r="BC754" i="20"/>
  <c r="BD754" i="20"/>
  <c r="BE754" i="20"/>
  <c r="BF754" i="20"/>
  <c r="BG754" i="20"/>
  <c r="BH754" i="20"/>
  <c r="BI754" i="20"/>
  <c r="B755" i="20"/>
  <c r="C755" i="20"/>
  <c r="D755" i="20"/>
  <c r="E755" i="20"/>
  <c r="F755" i="20"/>
  <c r="G755" i="20"/>
  <c r="H755" i="20"/>
  <c r="I755" i="20"/>
  <c r="O755" i="20"/>
  <c r="BJ755" i="20" s="1"/>
  <c r="P755" i="20"/>
  <c r="Q755" i="20"/>
  <c r="R755" i="20"/>
  <c r="S755" i="20"/>
  <c r="T755" i="20"/>
  <c r="U755" i="20"/>
  <c r="V755" i="20"/>
  <c r="W755" i="20"/>
  <c r="X755" i="20"/>
  <c r="Y755" i="20"/>
  <c r="Z755" i="20"/>
  <c r="AA755" i="20"/>
  <c r="AB755" i="20"/>
  <c r="AC755" i="20"/>
  <c r="AD755" i="20"/>
  <c r="AE755" i="20"/>
  <c r="AF755" i="20"/>
  <c r="BC755" i="20"/>
  <c r="BD755" i="20"/>
  <c r="BE755" i="20"/>
  <c r="BF755" i="20"/>
  <c r="BG755" i="20"/>
  <c r="BH755" i="20"/>
  <c r="BI755" i="20"/>
  <c r="B756" i="20"/>
  <c r="C756" i="20"/>
  <c r="D756" i="20"/>
  <c r="E756" i="20"/>
  <c r="F756" i="20"/>
  <c r="G756" i="20"/>
  <c r="H756" i="20"/>
  <c r="I756" i="20"/>
  <c r="O756" i="20"/>
  <c r="BJ756" i="20" s="1"/>
  <c r="P756" i="20"/>
  <c r="Q756" i="20"/>
  <c r="R756" i="20"/>
  <c r="S756" i="20"/>
  <c r="T756" i="20"/>
  <c r="U756" i="20"/>
  <c r="V756" i="20"/>
  <c r="W756" i="20"/>
  <c r="X756" i="20"/>
  <c r="Y756" i="20"/>
  <c r="Z756" i="20"/>
  <c r="AA756" i="20"/>
  <c r="AB756" i="20"/>
  <c r="AC756" i="20"/>
  <c r="AD756" i="20"/>
  <c r="AE756" i="20"/>
  <c r="AF756" i="20"/>
  <c r="BC756" i="20"/>
  <c r="BD756" i="20"/>
  <c r="BE756" i="20"/>
  <c r="BF756" i="20"/>
  <c r="BG756" i="20"/>
  <c r="BH756" i="20"/>
  <c r="BI756" i="20"/>
  <c r="B757" i="20"/>
  <c r="C757" i="20"/>
  <c r="D757" i="20"/>
  <c r="E757" i="20"/>
  <c r="F757" i="20"/>
  <c r="G757" i="20"/>
  <c r="H757" i="20"/>
  <c r="I757" i="20"/>
  <c r="O757" i="20"/>
  <c r="BJ757" i="20" s="1"/>
  <c r="P757" i="20"/>
  <c r="Q757" i="20"/>
  <c r="R757" i="20"/>
  <c r="S757" i="20"/>
  <c r="T757" i="20"/>
  <c r="U757" i="20"/>
  <c r="V757" i="20"/>
  <c r="W757" i="20"/>
  <c r="X757" i="20"/>
  <c r="Y757" i="20"/>
  <c r="Z757" i="20"/>
  <c r="AA757" i="20"/>
  <c r="AB757" i="20"/>
  <c r="AC757" i="20"/>
  <c r="AD757" i="20"/>
  <c r="AE757" i="20"/>
  <c r="AF757" i="20"/>
  <c r="BC757" i="20"/>
  <c r="BD757" i="20"/>
  <c r="BE757" i="20"/>
  <c r="BF757" i="20"/>
  <c r="BG757" i="20"/>
  <c r="BH757" i="20"/>
  <c r="BI757" i="20"/>
  <c r="B758" i="20"/>
  <c r="C758" i="20"/>
  <c r="D758" i="20"/>
  <c r="E758" i="20"/>
  <c r="F758" i="20"/>
  <c r="G758" i="20"/>
  <c r="H758" i="20"/>
  <c r="I758" i="20"/>
  <c r="P758" i="20"/>
  <c r="Q758" i="20"/>
  <c r="R758" i="20"/>
  <c r="S758" i="20"/>
  <c r="T758" i="20"/>
  <c r="U758" i="20"/>
  <c r="V758" i="20"/>
  <c r="W758" i="20"/>
  <c r="X758" i="20"/>
  <c r="Y758" i="20"/>
  <c r="Z758" i="20"/>
  <c r="AA758" i="20"/>
  <c r="AB758" i="20"/>
  <c r="AC758" i="20"/>
  <c r="AD758" i="20"/>
  <c r="AE758" i="20"/>
  <c r="AF758" i="20"/>
  <c r="BC758" i="20"/>
  <c r="BD758" i="20"/>
  <c r="BE758" i="20"/>
  <c r="BF758" i="20"/>
  <c r="BG758" i="20"/>
  <c r="BH758" i="20"/>
  <c r="BI758" i="20"/>
  <c r="B759" i="20"/>
  <c r="C759" i="20"/>
  <c r="D759" i="20"/>
  <c r="E759" i="20"/>
  <c r="F759" i="20"/>
  <c r="G759" i="20"/>
  <c r="H759" i="20"/>
  <c r="I759" i="20"/>
  <c r="O759" i="20"/>
  <c r="BJ759" i="20" s="1"/>
  <c r="P759" i="20"/>
  <c r="Q759" i="20"/>
  <c r="R759" i="20"/>
  <c r="S759" i="20"/>
  <c r="T759" i="20"/>
  <c r="U759" i="20"/>
  <c r="V759" i="20"/>
  <c r="W759" i="20"/>
  <c r="X759" i="20"/>
  <c r="Y759" i="20"/>
  <c r="Z759" i="20"/>
  <c r="AA759" i="20"/>
  <c r="AB759" i="20"/>
  <c r="AC759" i="20"/>
  <c r="AD759" i="20"/>
  <c r="AE759" i="20"/>
  <c r="AF759" i="20"/>
  <c r="BC759" i="20"/>
  <c r="BD759" i="20"/>
  <c r="BE759" i="20"/>
  <c r="BF759" i="20"/>
  <c r="BG759" i="20"/>
  <c r="BH759" i="20"/>
  <c r="BI759" i="20"/>
  <c r="B760" i="20"/>
  <c r="C760" i="20"/>
  <c r="D760" i="20"/>
  <c r="E760" i="20"/>
  <c r="F760" i="20"/>
  <c r="G760" i="20"/>
  <c r="H760" i="20"/>
  <c r="I760" i="20"/>
  <c r="P760" i="20"/>
  <c r="Q760" i="20"/>
  <c r="R760" i="20"/>
  <c r="S760" i="20"/>
  <c r="T760" i="20"/>
  <c r="U760" i="20"/>
  <c r="V760" i="20"/>
  <c r="W760" i="20"/>
  <c r="X760" i="20"/>
  <c r="Y760" i="20"/>
  <c r="Z760" i="20"/>
  <c r="AA760" i="20"/>
  <c r="AB760" i="20"/>
  <c r="AC760" i="20"/>
  <c r="AD760" i="20"/>
  <c r="AE760" i="20"/>
  <c r="AF760" i="20"/>
  <c r="AG760" i="20"/>
  <c r="AH760" i="20"/>
  <c r="AI760" i="20"/>
  <c r="AJ760" i="20"/>
  <c r="AK760" i="20"/>
  <c r="AL760" i="20"/>
  <c r="AM760" i="20"/>
  <c r="AN760" i="20"/>
  <c r="AO760" i="20"/>
  <c r="AP760" i="20"/>
  <c r="AQ760" i="20"/>
  <c r="AR760" i="20"/>
  <c r="AS760" i="20"/>
  <c r="AT760" i="20"/>
  <c r="AU760" i="20"/>
  <c r="AV760" i="20"/>
  <c r="AW760" i="20"/>
  <c r="AX760" i="20"/>
  <c r="AY760" i="20"/>
  <c r="AZ760" i="20"/>
  <c r="BA760" i="20"/>
  <c r="BB760" i="20"/>
  <c r="BC760" i="20"/>
  <c r="BD760" i="20"/>
  <c r="BE760" i="20"/>
  <c r="BF760" i="20"/>
  <c r="BG760" i="20"/>
  <c r="BH760" i="20"/>
  <c r="BI760" i="20"/>
  <c r="B761" i="20"/>
  <c r="C761" i="20"/>
  <c r="D761" i="20"/>
  <c r="E761" i="20"/>
  <c r="F761" i="20"/>
  <c r="G761" i="20"/>
  <c r="H761" i="20"/>
  <c r="I761" i="20"/>
  <c r="P761" i="20"/>
  <c r="Q761" i="20"/>
  <c r="R761" i="20"/>
  <c r="S761" i="20"/>
  <c r="T761" i="20"/>
  <c r="U761" i="20"/>
  <c r="V761" i="20"/>
  <c r="W761" i="20"/>
  <c r="X761" i="20"/>
  <c r="Y761" i="20"/>
  <c r="Z761" i="20"/>
  <c r="AA761" i="20"/>
  <c r="AB761" i="20"/>
  <c r="AC761" i="20"/>
  <c r="AD761" i="20"/>
  <c r="AE761" i="20"/>
  <c r="AF761" i="20"/>
  <c r="BC761" i="20"/>
  <c r="BD761" i="20"/>
  <c r="BE761" i="20"/>
  <c r="BF761" i="20"/>
  <c r="BG761" i="20"/>
  <c r="BH761" i="20"/>
  <c r="BI761" i="20"/>
  <c r="B762" i="20"/>
  <c r="C762" i="20"/>
  <c r="D762" i="20"/>
  <c r="E762" i="20"/>
  <c r="F762" i="20"/>
  <c r="G762" i="20"/>
  <c r="H762" i="20"/>
  <c r="I762" i="20"/>
  <c r="P762" i="20"/>
  <c r="Q762" i="20"/>
  <c r="R762" i="20"/>
  <c r="S762" i="20"/>
  <c r="T762" i="20"/>
  <c r="U762" i="20"/>
  <c r="V762" i="20"/>
  <c r="W762" i="20"/>
  <c r="X762" i="20"/>
  <c r="Y762" i="20"/>
  <c r="Z762" i="20"/>
  <c r="AA762" i="20"/>
  <c r="AB762" i="20"/>
  <c r="AC762" i="20"/>
  <c r="AD762" i="20"/>
  <c r="AE762" i="20"/>
  <c r="AF762" i="20"/>
  <c r="BC762" i="20"/>
  <c r="BD762" i="20"/>
  <c r="BE762" i="20"/>
  <c r="BF762" i="20"/>
  <c r="BG762" i="20"/>
  <c r="BH762" i="20"/>
  <c r="BI762" i="20"/>
  <c r="B763" i="20"/>
  <c r="C763" i="20"/>
  <c r="D763" i="20"/>
  <c r="E763" i="20"/>
  <c r="F763" i="20"/>
  <c r="G763" i="20"/>
  <c r="H763" i="20"/>
  <c r="I763" i="20"/>
  <c r="P763" i="20"/>
  <c r="Q763" i="20"/>
  <c r="R763" i="20"/>
  <c r="S763" i="20"/>
  <c r="T763" i="20"/>
  <c r="U763" i="20"/>
  <c r="V763" i="20"/>
  <c r="W763" i="20"/>
  <c r="X763" i="20"/>
  <c r="Y763" i="20"/>
  <c r="Z763" i="20"/>
  <c r="AA763" i="20"/>
  <c r="AB763" i="20"/>
  <c r="AC763" i="20"/>
  <c r="AD763" i="20"/>
  <c r="AE763" i="20"/>
  <c r="AF763" i="20"/>
  <c r="BC763" i="20"/>
  <c r="BD763" i="20"/>
  <c r="BE763" i="20"/>
  <c r="BF763" i="20"/>
  <c r="BG763" i="20"/>
  <c r="BH763" i="20"/>
  <c r="BI763" i="20"/>
  <c r="B764" i="20"/>
  <c r="C764" i="20"/>
  <c r="D764" i="20"/>
  <c r="E764" i="20"/>
  <c r="F764" i="20"/>
  <c r="G764" i="20"/>
  <c r="H764" i="20"/>
  <c r="I764" i="20"/>
  <c r="P764" i="20"/>
  <c r="Q764" i="20"/>
  <c r="R764" i="20"/>
  <c r="S764" i="20"/>
  <c r="T764" i="20"/>
  <c r="U764" i="20"/>
  <c r="V764" i="20"/>
  <c r="W764" i="20"/>
  <c r="X764" i="20"/>
  <c r="Y764" i="20"/>
  <c r="Z764" i="20"/>
  <c r="AA764" i="20"/>
  <c r="AB764" i="20"/>
  <c r="AC764" i="20"/>
  <c r="AD764" i="20"/>
  <c r="AE764" i="20"/>
  <c r="AF764" i="20"/>
  <c r="BC764" i="20"/>
  <c r="BD764" i="20"/>
  <c r="BE764" i="20"/>
  <c r="BF764" i="20"/>
  <c r="BG764" i="20"/>
  <c r="BH764" i="20"/>
  <c r="BI764" i="20"/>
  <c r="B765" i="20"/>
  <c r="C765" i="20"/>
  <c r="D765" i="20"/>
  <c r="E765" i="20"/>
  <c r="F765" i="20"/>
  <c r="G765" i="20"/>
  <c r="H765" i="20"/>
  <c r="I765" i="20"/>
  <c r="O765" i="20"/>
  <c r="BJ765" i="20" s="1"/>
  <c r="P765" i="20"/>
  <c r="Q765" i="20"/>
  <c r="R765" i="20"/>
  <c r="S765" i="20"/>
  <c r="T765" i="20"/>
  <c r="U765" i="20"/>
  <c r="V765" i="20"/>
  <c r="W765" i="20"/>
  <c r="X765" i="20"/>
  <c r="Y765" i="20"/>
  <c r="Z765" i="20"/>
  <c r="AA765" i="20"/>
  <c r="AB765" i="20"/>
  <c r="AC765" i="20"/>
  <c r="AD765" i="20"/>
  <c r="AE765" i="20"/>
  <c r="AF765" i="20"/>
  <c r="BC765" i="20"/>
  <c r="BD765" i="20"/>
  <c r="BE765" i="20"/>
  <c r="BF765" i="20"/>
  <c r="BG765" i="20"/>
  <c r="BH765" i="20"/>
  <c r="BI765" i="20"/>
  <c r="B766" i="20"/>
  <c r="C766" i="20"/>
  <c r="D766" i="20"/>
  <c r="E766" i="20"/>
  <c r="F766" i="20"/>
  <c r="G766" i="20"/>
  <c r="H766" i="20"/>
  <c r="I766" i="20"/>
  <c r="O766" i="20"/>
  <c r="BJ766" i="20" s="1"/>
  <c r="BL766" i="20" s="1"/>
  <c r="P766" i="20"/>
  <c r="Q766" i="20"/>
  <c r="R766" i="20"/>
  <c r="S766" i="20"/>
  <c r="T766" i="20"/>
  <c r="U766" i="20"/>
  <c r="V766" i="20"/>
  <c r="W766" i="20"/>
  <c r="X766" i="20"/>
  <c r="Y766" i="20"/>
  <c r="Z766" i="20"/>
  <c r="AA766" i="20"/>
  <c r="AB766" i="20"/>
  <c r="AC766" i="20"/>
  <c r="AD766" i="20"/>
  <c r="AE766" i="20"/>
  <c r="AF766" i="20"/>
  <c r="AG766" i="20"/>
  <c r="AH766" i="20"/>
  <c r="AI766" i="20"/>
  <c r="AJ766" i="20"/>
  <c r="AK766" i="20"/>
  <c r="AL766" i="20"/>
  <c r="AM766" i="20"/>
  <c r="AN766" i="20"/>
  <c r="AO766" i="20"/>
  <c r="AP766" i="20"/>
  <c r="AQ766" i="20"/>
  <c r="AR766" i="20"/>
  <c r="AS766" i="20"/>
  <c r="AT766" i="20"/>
  <c r="AU766" i="20"/>
  <c r="AV766" i="20"/>
  <c r="AW766" i="20"/>
  <c r="AX766" i="20"/>
  <c r="AY766" i="20"/>
  <c r="AZ766" i="20"/>
  <c r="BA766" i="20"/>
  <c r="BB766" i="20"/>
  <c r="BC766" i="20"/>
  <c r="BD766" i="20"/>
  <c r="BE766" i="20"/>
  <c r="BF766" i="20"/>
  <c r="BG766" i="20"/>
  <c r="BH766" i="20"/>
  <c r="BI766" i="20"/>
  <c r="B767" i="20"/>
  <c r="C767" i="20"/>
  <c r="D767" i="20"/>
  <c r="E767" i="20"/>
  <c r="F767" i="20"/>
  <c r="G767" i="20"/>
  <c r="H767" i="20"/>
  <c r="I767" i="20"/>
  <c r="O767" i="20"/>
  <c r="BJ767" i="20" s="1"/>
  <c r="P767" i="20"/>
  <c r="Q767" i="20"/>
  <c r="R767" i="20"/>
  <c r="S767" i="20"/>
  <c r="T767" i="20"/>
  <c r="U767" i="20"/>
  <c r="V767" i="20"/>
  <c r="W767" i="20"/>
  <c r="X767" i="20"/>
  <c r="Y767" i="20"/>
  <c r="Z767" i="20"/>
  <c r="AA767" i="20"/>
  <c r="AB767" i="20"/>
  <c r="AC767" i="20"/>
  <c r="AD767" i="20"/>
  <c r="AE767" i="20"/>
  <c r="AF767" i="20"/>
  <c r="BC767" i="20"/>
  <c r="BD767" i="20"/>
  <c r="BE767" i="20"/>
  <c r="BF767" i="20"/>
  <c r="BG767" i="20"/>
  <c r="BH767" i="20"/>
  <c r="BI767" i="20"/>
  <c r="B768" i="20"/>
  <c r="C768" i="20"/>
  <c r="D768" i="20"/>
  <c r="E768" i="20"/>
  <c r="F768" i="20"/>
  <c r="G768" i="20"/>
  <c r="H768" i="20"/>
  <c r="I768" i="20"/>
  <c r="O768" i="20"/>
  <c r="BJ768" i="20" s="1"/>
  <c r="P768" i="20"/>
  <c r="Q768" i="20"/>
  <c r="R768" i="20"/>
  <c r="S768" i="20"/>
  <c r="T768" i="20"/>
  <c r="U768" i="20"/>
  <c r="V768" i="20"/>
  <c r="W768" i="20"/>
  <c r="X768" i="20"/>
  <c r="Y768" i="20"/>
  <c r="Z768" i="20"/>
  <c r="AA768" i="20"/>
  <c r="AB768" i="20"/>
  <c r="AC768" i="20"/>
  <c r="AD768" i="20"/>
  <c r="AE768" i="20"/>
  <c r="AF768" i="20"/>
  <c r="BC768" i="20"/>
  <c r="BD768" i="20"/>
  <c r="BE768" i="20"/>
  <c r="BF768" i="20"/>
  <c r="BG768" i="20"/>
  <c r="BH768" i="20"/>
  <c r="BI768" i="20"/>
  <c r="B769" i="20"/>
  <c r="C769" i="20"/>
  <c r="D769" i="20"/>
  <c r="E769" i="20"/>
  <c r="F769" i="20"/>
  <c r="G769" i="20"/>
  <c r="H769" i="20"/>
  <c r="I769" i="20"/>
  <c r="P769" i="20"/>
  <c r="Q769" i="20"/>
  <c r="R769" i="20"/>
  <c r="S769" i="20"/>
  <c r="T769" i="20"/>
  <c r="U769" i="20"/>
  <c r="V769" i="20"/>
  <c r="W769" i="20"/>
  <c r="X769" i="20"/>
  <c r="Y769" i="20"/>
  <c r="Z769" i="20"/>
  <c r="AA769" i="20"/>
  <c r="AB769" i="20"/>
  <c r="AC769" i="20"/>
  <c r="AD769" i="20"/>
  <c r="AE769" i="20"/>
  <c r="AF769" i="20"/>
  <c r="AG769" i="20"/>
  <c r="AH769" i="20"/>
  <c r="AI769" i="20"/>
  <c r="AJ769" i="20"/>
  <c r="AK769" i="20"/>
  <c r="AL769" i="20"/>
  <c r="AM769" i="20"/>
  <c r="AN769" i="20"/>
  <c r="AO769" i="20"/>
  <c r="AP769" i="20"/>
  <c r="AQ769" i="20"/>
  <c r="AR769" i="20"/>
  <c r="AS769" i="20"/>
  <c r="AT769" i="20"/>
  <c r="AU769" i="20"/>
  <c r="AV769" i="20"/>
  <c r="AW769" i="20"/>
  <c r="AX769" i="20"/>
  <c r="AY769" i="20"/>
  <c r="AZ769" i="20"/>
  <c r="BA769" i="20"/>
  <c r="BB769" i="20"/>
  <c r="BC769" i="20"/>
  <c r="BD769" i="20"/>
  <c r="BE769" i="20"/>
  <c r="BF769" i="20"/>
  <c r="BG769" i="20"/>
  <c r="BH769" i="20"/>
  <c r="BI769" i="20"/>
  <c r="B770" i="20"/>
  <c r="C770" i="20"/>
  <c r="D770" i="20"/>
  <c r="E770" i="20"/>
  <c r="F770" i="20"/>
  <c r="G770" i="20"/>
  <c r="H770" i="20"/>
  <c r="I770" i="20"/>
  <c r="P770" i="20"/>
  <c r="Q770" i="20"/>
  <c r="R770" i="20"/>
  <c r="S770" i="20"/>
  <c r="T770" i="20"/>
  <c r="U770" i="20"/>
  <c r="V770" i="20"/>
  <c r="W770" i="20"/>
  <c r="X770" i="20"/>
  <c r="Y770" i="20"/>
  <c r="Z770" i="20"/>
  <c r="AA770" i="20"/>
  <c r="AB770" i="20"/>
  <c r="AC770" i="20"/>
  <c r="AD770" i="20"/>
  <c r="AE770" i="20"/>
  <c r="AF770" i="20"/>
  <c r="BC770" i="20"/>
  <c r="BD770" i="20"/>
  <c r="BE770" i="20"/>
  <c r="BF770" i="20"/>
  <c r="BG770" i="20"/>
  <c r="BH770" i="20"/>
  <c r="BI770" i="20"/>
  <c r="B771" i="20"/>
  <c r="C771" i="20"/>
  <c r="D771" i="20"/>
  <c r="E771" i="20"/>
  <c r="F771" i="20"/>
  <c r="G771" i="20"/>
  <c r="H771" i="20"/>
  <c r="I771" i="20"/>
  <c r="O771" i="20"/>
  <c r="BJ771" i="20" s="1"/>
  <c r="P771" i="20"/>
  <c r="Q771" i="20"/>
  <c r="R771" i="20"/>
  <c r="S771" i="20"/>
  <c r="T771" i="20"/>
  <c r="U771" i="20"/>
  <c r="V771" i="20"/>
  <c r="W771" i="20"/>
  <c r="X771" i="20"/>
  <c r="Y771" i="20"/>
  <c r="Z771" i="20"/>
  <c r="AA771" i="20"/>
  <c r="AB771" i="20"/>
  <c r="AC771" i="20"/>
  <c r="AD771" i="20"/>
  <c r="AE771" i="20"/>
  <c r="AF771" i="20"/>
  <c r="BC771" i="20"/>
  <c r="BD771" i="20"/>
  <c r="BE771" i="20"/>
  <c r="BF771" i="20"/>
  <c r="BG771" i="20"/>
  <c r="BH771" i="20"/>
  <c r="BI771" i="20"/>
  <c r="B772" i="20"/>
  <c r="C772" i="20"/>
  <c r="D772" i="20"/>
  <c r="E772" i="20"/>
  <c r="F772" i="20"/>
  <c r="G772" i="20"/>
  <c r="H772" i="20"/>
  <c r="I772" i="20"/>
  <c r="O772" i="20"/>
  <c r="BJ772" i="20" s="1"/>
  <c r="P772" i="20"/>
  <c r="Q772" i="20"/>
  <c r="R772" i="20"/>
  <c r="S772" i="20"/>
  <c r="T772" i="20"/>
  <c r="U772" i="20"/>
  <c r="V772" i="20"/>
  <c r="W772" i="20"/>
  <c r="X772" i="20"/>
  <c r="Y772" i="20"/>
  <c r="Z772" i="20"/>
  <c r="AA772" i="20"/>
  <c r="AB772" i="20"/>
  <c r="AC772" i="20"/>
  <c r="AD772" i="20"/>
  <c r="AE772" i="20"/>
  <c r="AF772" i="20"/>
  <c r="BC772" i="20"/>
  <c r="BD772" i="20"/>
  <c r="BE772" i="20"/>
  <c r="BF772" i="20"/>
  <c r="BG772" i="20"/>
  <c r="BH772" i="20"/>
  <c r="BI772" i="20"/>
  <c r="A770" i="20"/>
  <c r="A771" i="20"/>
  <c r="A772" i="20"/>
  <c r="A765" i="20"/>
  <c r="A766" i="20"/>
  <c r="A767" i="20"/>
  <c r="A768" i="20"/>
  <c r="A769" i="20"/>
  <c r="A733" i="20"/>
  <c r="A734" i="20"/>
  <c r="A735" i="20"/>
  <c r="A736" i="20"/>
  <c r="A737" i="20"/>
  <c r="A738" i="20"/>
  <c r="A739" i="20"/>
  <c r="A740" i="20"/>
  <c r="A741" i="20"/>
  <c r="A742" i="20"/>
  <c r="A743" i="20"/>
  <c r="A744" i="20"/>
  <c r="A745" i="20"/>
  <c r="A746" i="20"/>
  <c r="A747" i="20"/>
  <c r="A748" i="20"/>
  <c r="A749" i="20"/>
  <c r="A750" i="20"/>
  <c r="A751" i="20"/>
  <c r="A752" i="20"/>
  <c r="A753" i="20"/>
  <c r="A754" i="20"/>
  <c r="A755" i="20"/>
  <c r="A756" i="20"/>
  <c r="A757" i="20"/>
  <c r="A758" i="20"/>
  <c r="A759" i="20"/>
  <c r="A760" i="20"/>
  <c r="A761" i="20"/>
  <c r="A762" i="20"/>
  <c r="A763" i="20"/>
  <c r="A764" i="20"/>
  <c r="A720" i="20"/>
  <c r="A721" i="20"/>
  <c r="A722" i="20"/>
  <c r="A723" i="20"/>
  <c r="A724" i="20"/>
  <c r="A725" i="20"/>
  <c r="A726" i="20"/>
  <c r="A727" i="20"/>
  <c r="A728" i="20"/>
  <c r="A729" i="20"/>
  <c r="A730" i="20"/>
  <c r="A731" i="20"/>
  <c r="A732" i="20"/>
  <c r="A702" i="20"/>
  <c r="A703" i="20"/>
  <c r="A704" i="20"/>
  <c r="A705" i="20"/>
  <c r="A706" i="20"/>
  <c r="A707" i="20"/>
  <c r="A708" i="20"/>
  <c r="A709" i="20"/>
  <c r="A710" i="20"/>
  <c r="A711" i="20"/>
  <c r="A712" i="20"/>
  <c r="A713" i="20"/>
  <c r="A714" i="20"/>
  <c r="A715" i="20"/>
  <c r="A716" i="20"/>
  <c r="A717" i="20"/>
  <c r="A718" i="20"/>
  <c r="A719" i="20"/>
  <c r="A701" i="20"/>
  <c r="A700" i="20"/>
  <c r="E3" i="6"/>
  <c r="B601" i="20"/>
  <c r="C601" i="20"/>
  <c r="D601" i="20"/>
  <c r="E601" i="20"/>
  <c r="F601" i="20"/>
  <c r="G601" i="20"/>
  <c r="H601" i="20"/>
  <c r="I601" i="20"/>
  <c r="J601" i="20"/>
  <c r="K601" i="20"/>
  <c r="L601" i="20"/>
  <c r="M601" i="20"/>
  <c r="N601" i="20"/>
  <c r="O601" i="20"/>
  <c r="P601" i="20"/>
  <c r="Q601" i="20"/>
  <c r="R601" i="20"/>
  <c r="S601" i="20"/>
  <c r="T601" i="20"/>
  <c r="U601" i="20"/>
  <c r="V601" i="20"/>
  <c r="W601" i="20"/>
  <c r="X601" i="20"/>
  <c r="Y601" i="20"/>
  <c r="Z601" i="20"/>
  <c r="AA601" i="20"/>
  <c r="AB601" i="20"/>
  <c r="AC601" i="20"/>
  <c r="AD601" i="20"/>
  <c r="AE601" i="20"/>
  <c r="AF601" i="20"/>
  <c r="AG601" i="20"/>
  <c r="AH601" i="20"/>
  <c r="AI601" i="20"/>
  <c r="AJ601" i="20"/>
  <c r="AK601" i="20"/>
  <c r="AL601" i="20"/>
  <c r="AM601" i="20"/>
  <c r="AN601" i="20"/>
  <c r="AO601" i="20"/>
  <c r="AP601" i="20"/>
  <c r="AQ601" i="20"/>
  <c r="AR601" i="20"/>
  <c r="AS601" i="20"/>
  <c r="AT601" i="20"/>
  <c r="AU601" i="20"/>
  <c r="AV601" i="20"/>
  <c r="AW601" i="20"/>
  <c r="AX601" i="20"/>
  <c r="AY601" i="20"/>
  <c r="AZ601" i="20"/>
  <c r="BA601" i="20"/>
  <c r="BC601" i="20"/>
  <c r="BD601" i="20"/>
  <c r="BE601" i="20"/>
  <c r="BF601" i="20"/>
  <c r="BG601" i="20"/>
  <c r="BH601" i="20"/>
  <c r="BI601" i="20"/>
  <c r="B602" i="20"/>
  <c r="C602" i="20"/>
  <c r="D602" i="20"/>
  <c r="E602" i="20"/>
  <c r="F602" i="20"/>
  <c r="G602" i="20"/>
  <c r="H602" i="20"/>
  <c r="I602" i="20"/>
  <c r="J602" i="20"/>
  <c r="K602" i="20"/>
  <c r="L602" i="20"/>
  <c r="M602" i="20"/>
  <c r="N602" i="20"/>
  <c r="O602" i="20"/>
  <c r="P602" i="20"/>
  <c r="Q602" i="20"/>
  <c r="R602" i="20"/>
  <c r="S602" i="20"/>
  <c r="T602" i="20"/>
  <c r="U602" i="20"/>
  <c r="V602" i="20"/>
  <c r="W602" i="20"/>
  <c r="X602" i="20"/>
  <c r="Y602" i="20"/>
  <c r="Z602" i="20"/>
  <c r="AA602" i="20"/>
  <c r="AB602" i="20"/>
  <c r="AC602" i="20"/>
  <c r="AD602" i="20"/>
  <c r="AE602" i="20"/>
  <c r="AF602" i="20"/>
  <c r="AG602" i="20"/>
  <c r="AH602" i="20"/>
  <c r="AI602" i="20"/>
  <c r="AJ602" i="20"/>
  <c r="AK602" i="20"/>
  <c r="AL602" i="20"/>
  <c r="AM602" i="20"/>
  <c r="AN602" i="20"/>
  <c r="AO602" i="20"/>
  <c r="AP602" i="20"/>
  <c r="AQ602" i="20"/>
  <c r="AR602" i="20"/>
  <c r="AS602" i="20"/>
  <c r="AT602" i="20"/>
  <c r="AU602" i="20"/>
  <c r="AV602" i="20"/>
  <c r="AW602" i="20"/>
  <c r="AX602" i="20"/>
  <c r="AY602" i="20"/>
  <c r="AZ602" i="20"/>
  <c r="BA602" i="20"/>
  <c r="BB602" i="20"/>
  <c r="BC602" i="20"/>
  <c r="BD602" i="20"/>
  <c r="BE602" i="20"/>
  <c r="BF602" i="20"/>
  <c r="BG602" i="20"/>
  <c r="BH602" i="20"/>
  <c r="BI602" i="20"/>
  <c r="B603" i="20"/>
  <c r="C603" i="20"/>
  <c r="D603" i="20"/>
  <c r="E603" i="20"/>
  <c r="H603" i="20"/>
  <c r="I603" i="20"/>
  <c r="O603" i="20"/>
  <c r="P603" i="20"/>
  <c r="Q603" i="20"/>
  <c r="R603" i="20"/>
  <c r="S603" i="20"/>
  <c r="T603" i="20"/>
  <c r="U603" i="20"/>
  <c r="V603" i="20"/>
  <c r="W603" i="20"/>
  <c r="X603" i="20"/>
  <c r="Y603" i="20"/>
  <c r="Z603" i="20"/>
  <c r="AA603" i="20"/>
  <c r="AB603" i="20"/>
  <c r="AC603" i="20"/>
  <c r="AD603" i="20"/>
  <c r="AE603" i="20"/>
  <c r="AF603" i="20"/>
  <c r="AG603" i="20"/>
  <c r="AH603" i="20"/>
  <c r="AI603" i="20"/>
  <c r="AJ603" i="20"/>
  <c r="AK603" i="20"/>
  <c r="AL603" i="20"/>
  <c r="AM603" i="20"/>
  <c r="AN603" i="20"/>
  <c r="AO603" i="20"/>
  <c r="AP603" i="20"/>
  <c r="AQ603" i="20"/>
  <c r="AR603" i="20"/>
  <c r="AS603" i="20"/>
  <c r="AT603" i="20"/>
  <c r="AU603" i="20"/>
  <c r="AV603" i="20"/>
  <c r="AW603" i="20"/>
  <c r="AX603" i="20"/>
  <c r="AY603" i="20"/>
  <c r="BC603" i="20"/>
  <c r="BD603" i="20"/>
  <c r="BE603" i="20"/>
  <c r="BF603" i="20"/>
  <c r="BG603" i="20"/>
  <c r="BH603" i="20"/>
  <c r="BI603" i="20"/>
  <c r="B604" i="20"/>
  <c r="C604" i="20"/>
  <c r="D604" i="20"/>
  <c r="E604" i="20"/>
  <c r="H604" i="20"/>
  <c r="I604" i="20"/>
  <c r="O604" i="20"/>
  <c r="P604" i="20"/>
  <c r="Q604" i="20"/>
  <c r="R604" i="20"/>
  <c r="S604" i="20"/>
  <c r="T604" i="20"/>
  <c r="U604" i="20"/>
  <c r="V604" i="20"/>
  <c r="W604" i="20"/>
  <c r="X604" i="20"/>
  <c r="Y604" i="20"/>
  <c r="Z604" i="20"/>
  <c r="AA604" i="20"/>
  <c r="AB604" i="20"/>
  <c r="AC604" i="20"/>
  <c r="AD604" i="20"/>
  <c r="AE604" i="20"/>
  <c r="AF604" i="20"/>
  <c r="AG604" i="20"/>
  <c r="AH604" i="20"/>
  <c r="AI604" i="20"/>
  <c r="AJ604" i="20"/>
  <c r="AK604" i="20"/>
  <c r="AL604" i="20"/>
  <c r="AM604" i="20"/>
  <c r="AN604" i="20"/>
  <c r="AO604" i="20"/>
  <c r="AP604" i="20"/>
  <c r="AQ604" i="20"/>
  <c r="AR604" i="20"/>
  <c r="AS604" i="20"/>
  <c r="AT604" i="20"/>
  <c r="AU604" i="20"/>
  <c r="AV604" i="20"/>
  <c r="AW604" i="20"/>
  <c r="AX604" i="20"/>
  <c r="AY604" i="20"/>
  <c r="BC604" i="20"/>
  <c r="BD604" i="20"/>
  <c r="BE604" i="20"/>
  <c r="BF604" i="20"/>
  <c r="BG604" i="20"/>
  <c r="BH604" i="20"/>
  <c r="BI604" i="20"/>
  <c r="B605" i="20"/>
  <c r="C605" i="20"/>
  <c r="D605" i="20"/>
  <c r="E605" i="20"/>
  <c r="H605" i="20"/>
  <c r="I605" i="20"/>
  <c r="O605" i="20"/>
  <c r="P605" i="20"/>
  <c r="Q605" i="20"/>
  <c r="R605" i="20"/>
  <c r="S605" i="20"/>
  <c r="T605" i="20"/>
  <c r="U605" i="20"/>
  <c r="V605" i="20"/>
  <c r="W605" i="20"/>
  <c r="X605" i="20"/>
  <c r="Y605" i="20"/>
  <c r="Z605" i="20"/>
  <c r="AA605" i="20"/>
  <c r="AB605" i="20"/>
  <c r="AC605" i="20"/>
  <c r="AD605" i="20"/>
  <c r="AE605" i="20"/>
  <c r="AF605" i="20"/>
  <c r="AG605" i="20"/>
  <c r="AH605" i="20"/>
  <c r="AI605" i="20"/>
  <c r="AJ605" i="20"/>
  <c r="AK605" i="20"/>
  <c r="AL605" i="20"/>
  <c r="AM605" i="20"/>
  <c r="AN605" i="20"/>
  <c r="AO605" i="20"/>
  <c r="AP605" i="20"/>
  <c r="AQ605" i="20"/>
  <c r="AR605" i="20"/>
  <c r="AS605" i="20"/>
  <c r="AT605" i="20"/>
  <c r="AU605" i="20"/>
  <c r="AV605" i="20"/>
  <c r="AW605" i="20"/>
  <c r="AX605" i="20"/>
  <c r="AY605" i="20"/>
  <c r="BC605" i="20"/>
  <c r="BD605" i="20"/>
  <c r="BE605" i="20"/>
  <c r="BF605" i="20"/>
  <c r="BG605" i="20"/>
  <c r="BH605" i="20"/>
  <c r="BI605" i="20"/>
  <c r="B606" i="20"/>
  <c r="C606" i="20"/>
  <c r="D606" i="20"/>
  <c r="E606" i="20"/>
  <c r="H606" i="20"/>
  <c r="I606" i="20"/>
  <c r="O606" i="20"/>
  <c r="P606" i="20"/>
  <c r="Q606" i="20"/>
  <c r="R606" i="20"/>
  <c r="S606" i="20"/>
  <c r="T606" i="20"/>
  <c r="U606" i="20"/>
  <c r="V606" i="20"/>
  <c r="W606" i="20"/>
  <c r="X606" i="20"/>
  <c r="Y606" i="20"/>
  <c r="Z606" i="20"/>
  <c r="AA606" i="20"/>
  <c r="AB606" i="20"/>
  <c r="AC606" i="20"/>
  <c r="AD606" i="20"/>
  <c r="AE606" i="20"/>
  <c r="AF606" i="20"/>
  <c r="AG606" i="20"/>
  <c r="AH606" i="20"/>
  <c r="AI606" i="20"/>
  <c r="AJ606" i="20"/>
  <c r="AK606" i="20"/>
  <c r="AL606" i="20"/>
  <c r="AM606" i="20"/>
  <c r="AN606" i="20"/>
  <c r="AO606" i="20"/>
  <c r="AP606" i="20"/>
  <c r="AQ606" i="20"/>
  <c r="AR606" i="20"/>
  <c r="AS606" i="20"/>
  <c r="AT606" i="20"/>
  <c r="AU606" i="20"/>
  <c r="AV606" i="20"/>
  <c r="AW606" i="20"/>
  <c r="AX606" i="20"/>
  <c r="AY606" i="20"/>
  <c r="BC606" i="20"/>
  <c r="BD606" i="20"/>
  <c r="BE606" i="20"/>
  <c r="BF606" i="20"/>
  <c r="BG606" i="20"/>
  <c r="BH606" i="20"/>
  <c r="BI606" i="20"/>
  <c r="B607" i="20"/>
  <c r="C607" i="20"/>
  <c r="D607" i="20"/>
  <c r="E607" i="20"/>
  <c r="F607" i="20"/>
  <c r="G607" i="20"/>
  <c r="H607" i="20"/>
  <c r="I607" i="20"/>
  <c r="O607" i="20"/>
  <c r="P607" i="20"/>
  <c r="Q607" i="20"/>
  <c r="R607" i="20"/>
  <c r="S607" i="20"/>
  <c r="T607" i="20"/>
  <c r="U607" i="20"/>
  <c r="V607" i="20"/>
  <c r="W607" i="20"/>
  <c r="X607" i="20"/>
  <c r="Y607" i="20"/>
  <c r="Z607" i="20"/>
  <c r="AA607" i="20"/>
  <c r="AB607" i="20"/>
  <c r="AC607" i="20"/>
  <c r="AD607" i="20"/>
  <c r="AE607" i="20"/>
  <c r="AF607" i="20"/>
  <c r="AG607" i="20"/>
  <c r="AH607" i="20"/>
  <c r="AI607" i="20"/>
  <c r="AJ607" i="20"/>
  <c r="AK607" i="20"/>
  <c r="AL607" i="20"/>
  <c r="AM607" i="20"/>
  <c r="AN607" i="20"/>
  <c r="AO607" i="20"/>
  <c r="AP607" i="20"/>
  <c r="AQ607" i="20"/>
  <c r="AR607" i="20"/>
  <c r="AS607" i="20"/>
  <c r="AT607" i="20"/>
  <c r="AU607" i="20"/>
  <c r="AV607" i="20"/>
  <c r="AW607" i="20"/>
  <c r="AX607" i="20"/>
  <c r="AY607" i="20"/>
  <c r="AZ607" i="20"/>
  <c r="BA607" i="20"/>
  <c r="BB607" i="20"/>
  <c r="BC607" i="20"/>
  <c r="BD607" i="20"/>
  <c r="BE607" i="20"/>
  <c r="BF607" i="20"/>
  <c r="BG607" i="20"/>
  <c r="BH607" i="20"/>
  <c r="BI607" i="20"/>
  <c r="B608" i="20"/>
  <c r="C608" i="20"/>
  <c r="D608" i="20"/>
  <c r="E608" i="20"/>
  <c r="H608" i="20"/>
  <c r="I608" i="20"/>
  <c r="O608" i="20"/>
  <c r="P608" i="20"/>
  <c r="Q608" i="20"/>
  <c r="R608" i="20"/>
  <c r="S608" i="20"/>
  <c r="T608" i="20"/>
  <c r="U608" i="20"/>
  <c r="V608" i="20"/>
  <c r="W608" i="20"/>
  <c r="X608" i="20"/>
  <c r="Y608" i="20"/>
  <c r="Z608" i="20"/>
  <c r="AA608" i="20"/>
  <c r="AB608" i="20"/>
  <c r="AC608" i="20"/>
  <c r="AD608" i="20"/>
  <c r="AE608" i="20"/>
  <c r="AF608" i="20"/>
  <c r="AG608" i="20"/>
  <c r="AH608" i="20"/>
  <c r="AI608" i="20"/>
  <c r="AJ608" i="20"/>
  <c r="AK608" i="20"/>
  <c r="AL608" i="20"/>
  <c r="AM608" i="20"/>
  <c r="AN608" i="20"/>
  <c r="AO608" i="20"/>
  <c r="AP608" i="20"/>
  <c r="AQ608" i="20"/>
  <c r="AR608" i="20"/>
  <c r="AS608" i="20"/>
  <c r="AT608" i="20"/>
  <c r="AU608" i="20"/>
  <c r="AV608" i="20"/>
  <c r="AW608" i="20"/>
  <c r="AX608" i="20"/>
  <c r="AY608" i="20"/>
  <c r="BC608" i="20"/>
  <c r="BD608" i="20"/>
  <c r="BE608" i="20"/>
  <c r="BF608" i="20"/>
  <c r="BG608" i="20"/>
  <c r="BH608" i="20"/>
  <c r="BI608" i="20"/>
  <c r="B609" i="20"/>
  <c r="C609" i="20"/>
  <c r="D609" i="20"/>
  <c r="E609" i="20"/>
  <c r="H609" i="20"/>
  <c r="I609" i="20"/>
  <c r="O609" i="20"/>
  <c r="P609" i="20"/>
  <c r="Q609" i="20"/>
  <c r="R609" i="20"/>
  <c r="S609" i="20"/>
  <c r="T609" i="20"/>
  <c r="U609" i="20"/>
  <c r="V609" i="20"/>
  <c r="W609" i="20"/>
  <c r="X609" i="20"/>
  <c r="Y609" i="20"/>
  <c r="Z609" i="20"/>
  <c r="AA609" i="20"/>
  <c r="AB609" i="20"/>
  <c r="AC609" i="20"/>
  <c r="AD609" i="20"/>
  <c r="AE609" i="20"/>
  <c r="AF609" i="20"/>
  <c r="AG609" i="20"/>
  <c r="AH609" i="20"/>
  <c r="AI609" i="20"/>
  <c r="AJ609" i="20"/>
  <c r="AK609" i="20"/>
  <c r="AL609" i="20"/>
  <c r="AM609" i="20"/>
  <c r="AN609" i="20"/>
  <c r="AO609" i="20"/>
  <c r="AP609" i="20"/>
  <c r="AQ609" i="20"/>
  <c r="AR609" i="20"/>
  <c r="AS609" i="20"/>
  <c r="AT609" i="20"/>
  <c r="AU609" i="20"/>
  <c r="AV609" i="20"/>
  <c r="AW609" i="20"/>
  <c r="AX609" i="20"/>
  <c r="AY609" i="20"/>
  <c r="BC609" i="20"/>
  <c r="BD609" i="20"/>
  <c r="BE609" i="20"/>
  <c r="BF609" i="20"/>
  <c r="BG609" i="20"/>
  <c r="BH609" i="20"/>
  <c r="BI609" i="20"/>
  <c r="B610" i="20"/>
  <c r="C610" i="20"/>
  <c r="D610" i="20"/>
  <c r="E610" i="20"/>
  <c r="H610" i="20"/>
  <c r="I610" i="20"/>
  <c r="O610" i="20"/>
  <c r="P610" i="20"/>
  <c r="Q610" i="20"/>
  <c r="R610" i="20"/>
  <c r="S610" i="20"/>
  <c r="T610" i="20"/>
  <c r="U610" i="20"/>
  <c r="V610" i="20"/>
  <c r="W610" i="20"/>
  <c r="X610" i="20"/>
  <c r="Y610" i="20"/>
  <c r="Z610" i="20"/>
  <c r="AA610" i="20"/>
  <c r="AB610" i="20"/>
  <c r="AC610" i="20"/>
  <c r="AD610" i="20"/>
  <c r="AE610" i="20"/>
  <c r="AF610" i="20"/>
  <c r="AG610" i="20"/>
  <c r="AH610" i="20"/>
  <c r="AI610" i="20"/>
  <c r="AJ610" i="20"/>
  <c r="AK610" i="20"/>
  <c r="AL610" i="20"/>
  <c r="AM610" i="20"/>
  <c r="AN610" i="20"/>
  <c r="AO610" i="20"/>
  <c r="AP610" i="20"/>
  <c r="AQ610" i="20"/>
  <c r="AR610" i="20"/>
  <c r="AS610" i="20"/>
  <c r="AT610" i="20"/>
  <c r="AU610" i="20"/>
  <c r="AV610" i="20"/>
  <c r="AW610" i="20"/>
  <c r="AX610" i="20"/>
  <c r="AY610" i="20"/>
  <c r="BC610" i="20"/>
  <c r="BD610" i="20"/>
  <c r="BE610" i="20"/>
  <c r="BF610" i="20"/>
  <c r="BG610" i="20"/>
  <c r="BH610" i="20"/>
  <c r="BI610" i="20"/>
  <c r="B611" i="20"/>
  <c r="C611" i="20"/>
  <c r="D611" i="20"/>
  <c r="E611" i="20"/>
  <c r="H611" i="20"/>
  <c r="I611" i="20"/>
  <c r="O611" i="20"/>
  <c r="P611" i="20"/>
  <c r="Q611" i="20"/>
  <c r="R611" i="20"/>
  <c r="S611" i="20"/>
  <c r="T611" i="20"/>
  <c r="U611" i="20"/>
  <c r="V611" i="20"/>
  <c r="W611" i="20"/>
  <c r="X611" i="20"/>
  <c r="Y611" i="20"/>
  <c r="Z611" i="20"/>
  <c r="AA611" i="20"/>
  <c r="AB611" i="20"/>
  <c r="AC611" i="20"/>
  <c r="AD611" i="20"/>
  <c r="AE611" i="20"/>
  <c r="AF611" i="20"/>
  <c r="AG611" i="20"/>
  <c r="AH611" i="20"/>
  <c r="AI611" i="20"/>
  <c r="AJ611" i="20"/>
  <c r="AK611" i="20"/>
  <c r="AL611" i="20"/>
  <c r="AM611" i="20"/>
  <c r="AN611" i="20"/>
  <c r="AO611" i="20"/>
  <c r="AP611" i="20"/>
  <c r="AQ611" i="20"/>
  <c r="AR611" i="20"/>
  <c r="AS611" i="20"/>
  <c r="AT611" i="20"/>
  <c r="AU611" i="20"/>
  <c r="AV611" i="20"/>
  <c r="AW611" i="20"/>
  <c r="AX611" i="20"/>
  <c r="AY611" i="20"/>
  <c r="BC611" i="20"/>
  <c r="BD611" i="20"/>
  <c r="BE611" i="20"/>
  <c r="BF611" i="20"/>
  <c r="BG611" i="20"/>
  <c r="BH611" i="20"/>
  <c r="BI611" i="20"/>
  <c r="B612" i="20"/>
  <c r="C612" i="20"/>
  <c r="D612" i="20"/>
  <c r="E612" i="20"/>
  <c r="H612" i="20"/>
  <c r="I612" i="20"/>
  <c r="O612" i="20"/>
  <c r="P612" i="20"/>
  <c r="Q612" i="20"/>
  <c r="R612" i="20"/>
  <c r="S612" i="20"/>
  <c r="T612" i="20"/>
  <c r="U612" i="20"/>
  <c r="V612" i="20"/>
  <c r="W612" i="20"/>
  <c r="X612" i="20"/>
  <c r="Y612" i="20"/>
  <c r="Z612" i="20"/>
  <c r="AA612" i="20"/>
  <c r="AB612" i="20"/>
  <c r="AC612" i="20"/>
  <c r="AD612" i="20"/>
  <c r="AE612" i="20"/>
  <c r="AF612" i="20"/>
  <c r="AG612" i="20"/>
  <c r="AH612" i="20"/>
  <c r="AI612" i="20"/>
  <c r="AJ612" i="20"/>
  <c r="AK612" i="20"/>
  <c r="AL612" i="20"/>
  <c r="AM612" i="20"/>
  <c r="AN612" i="20"/>
  <c r="AO612" i="20"/>
  <c r="AP612" i="20"/>
  <c r="AQ612" i="20"/>
  <c r="AR612" i="20"/>
  <c r="AS612" i="20"/>
  <c r="AT612" i="20"/>
  <c r="AU612" i="20"/>
  <c r="AV612" i="20"/>
  <c r="AW612" i="20"/>
  <c r="AX612" i="20"/>
  <c r="AY612" i="20"/>
  <c r="BC612" i="20"/>
  <c r="BD612" i="20"/>
  <c r="BE612" i="20"/>
  <c r="BF612" i="20"/>
  <c r="BG612" i="20"/>
  <c r="BH612" i="20"/>
  <c r="BI612" i="20"/>
  <c r="B613" i="20"/>
  <c r="C613" i="20"/>
  <c r="D613" i="20"/>
  <c r="E613" i="20"/>
  <c r="H613" i="20"/>
  <c r="I613" i="20"/>
  <c r="O613" i="20"/>
  <c r="P613" i="20"/>
  <c r="Q613" i="20"/>
  <c r="R613" i="20"/>
  <c r="S613" i="20"/>
  <c r="T613" i="20"/>
  <c r="U613" i="20"/>
  <c r="V613" i="20"/>
  <c r="W613" i="20"/>
  <c r="X613" i="20"/>
  <c r="Y613" i="20"/>
  <c r="Z613" i="20"/>
  <c r="AA613" i="20"/>
  <c r="AB613" i="20"/>
  <c r="AC613" i="20"/>
  <c r="AD613" i="20"/>
  <c r="AE613" i="20"/>
  <c r="AF613" i="20"/>
  <c r="AG613" i="20"/>
  <c r="AH613" i="20"/>
  <c r="AI613" i="20"/>
  <c r="AJ613" i="20"/>
  <c r="AK613" i="20"/>
  <c r="AL613" i="20"/>
  <c r="AM613" i="20"/>
  <c r="AN613" i="20"/>
  <c r="AO613" i="20"/>
  <c r="AP613" i="20"/>
  <c r="AQ613" i="20"/>
  <c r="AR613" i="20"/>
  <c r="AS613" i="20"/>
  <c r="AT613" i="20"/>
  <c r="AU613" i="20"/>
  <c r="AV613" i="20"/>
  <c r="AW613" i="20"/>
  <c r="AX613" i="20"/>
  <c r="AY613" i="20"/>
  <c r="BC613" i="20"/>
  <c r="BD613" i="20"/>
  <c r="BE613" i="20"/>
  <c r="BF613" i="20"/>
  <c r="BG613" i="20"/>
  <c r="BH613" i="20"/>
  <c r="BI613" i="20"/>
  <c r="B614" i="20"/>
  <c r="C614" i="20"/>
  <c r="D614" i="20"/>
  <c r="E614" i="20"/>
  <c r="F614" i="20"/>
  <c r="G614" i="20"/>
  <c r="H614" i="20"/>
  <c r="I614" i="20"/>
  <c r="O614" i="20"/>
  <c r="P614" i="20"/>
  <c r="Q614" i="20"/>
  <c r="R614" i="20"/>
  <c r="S614" i="20"/>
  <c r="T614" i="20"/>
  <c r="U614" i="20"/>
  <c r="V614" i="20"/>
  <c r="W614" i="20"/>
  <c r="X614" i="20"/>
  <c r="Y614" i="20"/>
  <c r="Z614" i="20"/>
  <c r="AA614" i="20"/>
  <c r="AB614" i="20"/>
  <c r="AC614" i="20"/>
  <c r="AD614" i="20"/>
  <c r="AE614" i="20"/>
  <c r="AF614" i="20"/>
  <c r="AG614" i="20"/>
  <c r="AH614" i="20"/>
  <c r="AI614" i="20"/>
  <c r="AJ614" i="20"/>
  <c r="AK614" i="20"/>
  <c r="AL614" i="20"/>
  <c r="AM614" i="20"/>
  <c r="AN614" i="20"/>
  <c r="AO614" i="20"/>
  <c r="AP614" i="20"/>
  <c r="AQ614" i="20"/>
  <c r="AR614" i="20"/>
  <c r="AS614" i="20"/>
  <c r="AT614" i="20"/>
  <c r="AU614" i="20"/>
  <c r="AV614" i="20"/>
  <c r="AW614" i="20"/>
  <c r="AX614" i="20"/>
  <c r="AY614" i="20"/>
  <c r="AZ614" i="20"/>
  <c r="BA614" i="20"/>
  <c r="BB614" i="20"/>
  <c r="BC614" i="20"/>
  <c r="BD614" i="20"/>
  <c r="BE614" i="20"/>
  <c r="BF614" i="20"/>
  <c r="BG614" i="20"/>
  <c r="BH614" i="20"/>
  <c r="BI614" i="20"/>
  <c r="B615" i="20"/>
  <c r="C615" i="20"/>
  <c r="D615" i="20"/>
  <c r="E615" i="20"/>
  <c r="H615" i="20"/>
  <c r="I615" i="20"/>
  <c r="O615" i="20"/>
  <c r="P615" i="20"/>
  <c r="Q615" i="20"/>
  <c r="R615" i="20"/>
  <c r="S615" i="20"/>
  <c r="T615" i="20"/>
  <c r="U615" i="20"/>
  <c r="V615" i="20"/>
  <c r="W615" i="20"/>
  <c r="X615" i="20"/>
  <c r="Y615" i="20"/>
  <c r="Z615" i="20"/>
  <c r="AA615" i="20"/>
  <c r="AB615" i="20"/>
  <c r="AC615" i="20"/>
  <c r="AD615" i="20"/>
  <c r="AE615" i="20"/>
  <c r="AF615" i="20"/>
  <c r="AG615" i="20"/>
  <c r="AH615" i="20"/>
  <c r="AI615" i="20"/>
  <c r="AJ615" i="20"/>
  <c r="AK615" i="20"/>
  <c r="AL615" i="20"/>
  <c r="AM615" i="20"/>
  <c r="AN615" i="20"/>
  <c r="AO615" i="20"/>
  <c r="AP615" i="20"/>
  <c r="AQ615" i="20"/>
  <c r="AR615" i="20"/>
  <c r="AS615" i="20"/>
  <c r="AT615" i="20"/>
  <c r="AU615" i="20"/>
  <c r="AV615" i="20"/>
  <c r="AW615" i="20"/>
  <c r="AX615" i="20"/>
  <c r="AY615" i="20"/>
  <c r="BC615" i="20"/>
  <c r="BD615" i="20"/>
  <c r="BE615" i="20"/>
  <c r="BF615" i="20"/>
  <c r="BG615" i="20"/>
  <c r="BH615" i="20"/>
  <c r="BI615" i="20"/>
  <c r="B616" i="20"/>
  <c r="C616" i="20"/>
  <c r="D616" i="20"/>
  <c r="E616" i="20"/>
  <c r="H616" i="20"/>
  <c r="I616" i="20"/>
  <c r="O616" i="20"/>
  <c r="P616" i="20"/>
  <c r="Q616" i="20"/>
  <c r="R616" i="20"/>
  <c r="S616" i="20"/>
  <c r="T616" i="20"/>
  <c r="U616" i="20"/>
  <c r="V616" i="20"/>
  <c r="W616" i="20"/>
  <c r="X616" i="20"/>
  <c r="Y616" i="20"/>
  <c r="Z616" i="20"/>
  <c r="AA616" i="20"/>
  <c r="AB616" i="20"/>
  <c r="AC616" i="20"/>
  <c r="AD616" i="20"/>
  <c r="AE616" i="20"/>
  <c r="AF616" i="20"/>
  <c r="AG616" i="20"/>
  <c r="AH616" i="20"/>
  <c r="AI616" i="20"/>
  <c r="AJ616" i="20"/>
  <c r="AK616" i="20"/>
  <c r="AL616" i="20"/>
  <c r="AM616" i="20"/>
  <c r="AN616" i="20"/>
  <c r="AO616" i="20"/>
  <c r="AP616" i="20"/>
  <c r="AQ616" i="20"/>
  <c r="AR616" i="20"/>
  <c r="AS616" i="20"/>
  <c r="AT616" i="20"/>
  <c r="AU616" i="20"/>
  <c r="AV616" i="20"/>
  <c r="AW616" i="20"/>
  <c r="AX616" i="20"/>
  <c r="AY616" i="20"/>
  <c r="BC616" i="20"/>
  <c r="BD616" i="20"/>
  <c r="BE616" i="20"/>
  <c r="BF616" i="20"/>
  <c r="BG616" i="20"/>
  <c r="BH616" i="20"/>
  <c r="BI616" i="20"/>
  <c r="B617" i="20"/>
  <c r="C617" i="20"/>
  <c r="D617" i="20"/>
  <c r="E617" i="20"/>
  <c r="H617" i="20"/>
  <c r="I617" i="20"/>
  <c r="O617" i="20"/>
  <c r="P617" i="20"/>
  <c r="Q617" i="20"/>
  <c r="R617" i="20"/>
  <c r="S617" i="20"/>
  <c r="T617" i="20"/>
  <c r="U617" i="20"/>
  <c r="V617" i="20"/>
  <c r="W617" i="20"/>
  <c r="X617" i="20"/>
  <c r="Y617" i="20"/>
  <c r="Z617" i="20"/>
  <c r="AA617" i="20"/>
  <c r="AB617" i="20"/>
  <c r="AC617" i="20"/>
  <c r="AD617" i="20"/>
  <c r="AE617" i="20"/>
  <c r="AF617" i="20"/>
  <c r="AG617" i="20"/>
  <c r="AH617" i="20"/>
  <c r="AI617" i="20"/>
  <c r="AJ617" i="20"/>
  <c r="AK617" i="20"/>
  <c r="AL617" i="20"/>
  <c r="AM617" i="20"/>
  <c r="AN617" i="20"/>
  <c r="AO617" i="20"/>
  <c r="AP617" i="20"/>
  <c r="AQ617" i="20"/>
  <c r="AR617" i="20"/>
  <c r="AS617" i="20"/>
  <c r="AT617" i="20"/>
  <c r="AU617" i="20"/>
  <c r="AV617" i="20"/>
  <c r="AW617" i="20"/>
  <c r="AX617" i="20"/>
  <c r="AY617" i="20"/>
  <c r="BC617" i="20"/>
  <c r="BD617" i="20"/>
  <c r="BE617" i="20"/>
  <c r="BF617" i="20"/>
  <c r="BG617" i="20"/>
  <c r="BH617" i="20"/>
  <c r="BI617" i="20"/>
  <c r="B618" i="20"/>
  <c r="C618" i="20"/>
  <c r="D618" i="20"/>
  <c r="E618" i="20"/>
  <c r="H618" i="20"/>
  <c r="I618" i="20"/>
  <c r="O618" i="20"/>
  <c r="P618" i="20"/>
  <c r="Q618" i="20"/>
  <c r="R618" i="20"/>
  <c r="S618" i="20"/>
  <c r="T618" i="20"/>
  <c r="U618" i="20"/>
  <c r="V618" i="20"/>
  <c r="W618" i="20"/>
  <c r="X618" i="20"/>
  <c r="Y618" i="20"/>
  <c r="Z618" i="20"/>
  <c r="AA618" i="20"/>
  <c r="AB618" i="20"/>
  <c r="AC618" i="20"/>
  <c r="AD618" i="20"/>
  <c r="AE618" i="20"/>
  <c r="AF618" i="20"/>
  <c r="AG618" i="20"/>
  <c r="AH618" i="20"/>
  <c r="AI618" i="20"/>
  <c r="AJ618" i="20"/>
  <c r="AK618" i="20"/>
  <c r="AL618" i="20"/>
  <c r="AM618" i="20"/>
  <c r="AN618" i="20"/>
  <c r="AO618" i="20"/>
  <c r="AP618" i="20"/>
  <c r="AQ618" i="20"/>
  <c r="AR618" i="20"/>
  <c r="AS618" i="20"/>
  <c r="AT618" i="20"/>
  <c r="AU618" i="20"/>
  <c r="AV618" i="20"/>
  <c r="AW618" i="20"/>
  <c r="AX618" i="20"/>
  <c r="AY618" i="20"/>
  <c r="BC618" i="20"/>
  <c r="BD618" i="20"/>
  <c r="BE618" i="20"/>
  <c r="BF618" i="20"/>
  <c r="BG618" i="20"/>
  <c r="BH618" i="20"/>
  <c r="BI618" i="20"/>
  <c r="B619" i="20"/>
  <c r="C619" i="20"/>
  <c r="D619" i="20"/>
  <c r="E619" i="20"/>
  <c r="H619" i="20"/>
  <c r="I619" i="20"/>
  <c r="O619" i="20"/>
  <c r="P619" i="20"/>
  <c r="Q619" i="20"/>
  <c r="R619" i="20"/>
  <c r="S619" i="20"/>
  <c r="T619" i="20"/>
  <c r="U619" i="20"/>
  <c r="V619" i="20"/>
  <c r="W619" i="20"/>
  <c r="X619" i="20"/>
  <c r="Y619" i="20"/>
  <c r="Z619" i="20"/>
  <c r="AA619" i="20"/>
  <c r="AB619" i="20"/>
  <c r="AC619" i="20"/>
  <c r="AD619" i="20"/>
  <c r="AE619" i="20"/>
  <c r="AF619" i="20"/>
  <c r="AG619" i="20"/>
  <c r="AH619" i="20"/>
  <c r="AI619" i="20"/>
  <c r="AJ619" i="20"/>
  <c r="AK619" i="20"/>
  <c r="AL619" i="20"/>
  <c r="AM619" i="20"/>
  <c r="AN619" i="20"/>
  <c r="AO619" i="20"/>
  <c r="AP619" i="20"/>
  <c r="AQ619" i="20"/>
  <c r="AR619" i="20"/>
  <c r="AS619" i="20"/>
  <c r="AT619" i="20"/>
  <c r="AU619" i="20"/>
  <c r="AV619" i="20"/>
  <c r="AW619" i="20"/>
  <c r="AX619" i="20"/>
  <c r="AY619" i="20"/>
  <c r="BC619" i="20"/>
  <c r="BD619" i="20"/>
  <c r="BE619" i="20"/>
  <c r="BF619" i="20"/>
  <c r="BG619" i="20"/>
  <c r="BH619" i="20"/>
  <c r="BI619" i="20"/>
  <c r="B620" i="20"/>
  <c r="C620" i="20"/>
  <c r="D620" i="20"/>
  <c r="E620" i="20"/>
  <c r="H620" i="20"/>
  <c r="I620" i="20"/>
  <c r="O620" i="20"/>
  <c r="P620" i="20"/>
  <c r="Q620" i="20"/>
  <c r="R620" i="20"/>
  <c r="S620" i="20"/>
  <c r="T620" i="20"/>
  <c r="U620" i="20"/>
  <c r="V620" i="20"/>
  <c r="W620" i="20"/>
  <c r="X620" i="20"/>
  <c r="Y620" i="20"/>
  <c r="Z620" i="20"/>
  <c r="AA620" i="20"/>
  <c r="AB620" i="20"/>
  <c r="AC620" i="20"/>
  <c r="AD620" i="20"/>
  <c r="AE620" i="20"/>
  <c r="AF620" i="20"/>
  <c r="AG620" i="20"/>
  <c r="AH620" i="20"/>
  <c r="AI620" i="20"/>
  <c r="AJ620" i="20"/>
  <c r="AK620" i="20"/>
  <c r="AL620" i="20"/>
  <c r="AM620" i="20"/>
  <c r="AN620" i="20"/>
  <c r="AO620" i="20"/>
  <c r="AP620" i="20"/>
  <c r="AQ620" i="20"/>
  <c r="AR620" i="20"/>
  <c r="AS620" i="20"/>
  <c r="AT620" i="20"/>
  <c r="AU620" i="20"/>
  <c r="AV620" i="20"/>
  <c r="AW620" i="20"/>
  <c r="AX620" i="20"/>
  <c r="AY620" i="20"/>
  <c r="BC620" i="20"/>
  <c r="BD620" i="20"/>
  <c r="BE620" i="20"/>
  <c r="BF620" i="20"/>
  <c r="BG620" i="20"/>
  <c r="BH620" i="20"/>
  <c r="BI620" i="20"/>
  <c r="B621" i="20"/>
  <c r="C621" i="20"/>
  <c r="D621" i="20"/>
  <c r="E621" i="20"/>
  <c r="F621" i="20"/>
  <c r="G621" i="20"/>
  <c r="H621" i="20"/>
  <c r="I621" i="20"/>
  <c r="O621" i="20"/>
  <c r="P621" i="20"/>
  <c r="Q621" i="20"/>
  <c r="R621" i="20"/>
  <c r="S621" i="20"/>
  <c r="T621" i="20"/>
  <c r="U621" i="20"/>
  <c r="V621" i="20"/>
  <c r="W621" i="20"/>
  <c r="X621" i="20"/>
  <c r="Y621" i="20"/>
  <c r="Z621" i="20"/>
  <c r="AA621" i="20"/>
  <c r="AB621" i="20"/>
  <c r="AC621" i="20"/>
  <c r="AD621" i="20"/>
  <c r="AE621" i="20"/>
  <c r="AF621" i="20"/>
  <c r="AG621" i="20"/>
  <c r="AH621" i="20"/>
  <c r="AI621" i="20"/>
  <c r="AJ621" i="20"/>
  <c r="AK621" i="20"/>
  <c r="AL621" i="20"/>
  <c r="AM621" i="20"/>
  <c r="AN621" i="20"/>
  <c r="AO621" i="20"/>
  <c r="AP621" i="20"/>
  <c r="AQ621" i="20"/>
  <c r="AR621" i="20"/>
  <c r="AS621" i="20"/>
  <c r="AT621" i="20"/>
  <c r="AU621" i="20"/>
  <c r="AV621" i="20"/>
  <c r="AW621" i="20"/>
  <c r="AX621" i="20"/>
  <c r="AY621" i="20"/>
  <c r="AZ621" i="20"/>
  <c r="BA621" i="20"/>
  <c r="BB621" i="20"/>
  <c r="BC621" i="20"/>
  <c r="BD621" i="20"/>
  <c r="BE621" i="20"/>
  <c r="BF621" i="20"/>
  <c r="BG621" i="20"/>
  <c r="BH621" i="20"/>
  <c r="BI621" i="20"/>
  <c r="B622" i="20"/>
  <c r="C622" i="20"/>
  <c r="D622" i="20"/>
  <c r="E622" i="20"/>
  <c r="H622" i="20"/>
  <c r="I622" i="20"/>
  <c r="O622" i="20"/>
  <c r="P622" i="20"/>
  <c r="Q622" i="20"/>
  <c r="R622" i="20"/>
  <c r="S622" i="20"/>
  <c r="T622" i="20"/>
  <c r="U622" i="20"/>
  <c r="V622" i="20"/>
  <c r="W622" i="20"/>
  <c r="X622" i="20"/>
  <c r="Y622" i="20"/>
  <c r="Z622" i="20"/>
  <c r="AA622" i="20"/>
  <c r="AB622" i="20"/>
  <c r="AC622" i="20"/>
  <c r="AD622" i="20"/>
  <c r="AE622" i="20"/>
  <c r="AF622" i="20"/>
  <c r="AG622" i="20"/>
  <c r="AH622" i="20"/>
  <c r="AI622" i="20"/>
  <c r="AJ622" i="20"/>
  <c r="AK622" i="20"/>
  <c r="AL622" i="20"/>
  <c r="AM622" i="20"/>
  <c r="AN622" i="20"/>
  <c r="AO622" i="20"/>
  <c r="AP622" i="20"/>
  <c r="AQ622" i="20"/>
  <c r="AR622" i="20"/>
  <c r="AS622" i="20"/>
  <c r="AT622" i="20"/>
  <c r="AU622" i="20"/>
  <c r="AV622" i="20"/>
  <c r="AW622" i="20"/>
  <c r="AX622" i="20"/>
  <c r="AY622" i="20"/>
  <c r="BC622" i="20"/>
  <c r="BD622" i="20"/>
  <c r="BE622" i="20"/>
  <c r="BF622" i="20"/>
  <c r="BG622" i="20"/>
  <c r="BH622" i="20"/>
  <c r="BI622" i="20"/>
  <c r="B623" i="20"/>
  <c r="C623" i="20"/>
  <c r="D623" i="20"/>
  <c r="E623" i="20"/>
  <c r="H623" i="20"/>
  <c r="I623" i="20"/>
  <c r="O623" i="20"/>
  <c r="P623" i="20"/>
  <c r="Q623" i="20"/>
  <c r="R623" i="20"/>
  <c r="S623" i="20"/>
  <c r="T623" i="20"/>
  <c r="U623" i="20"/>
  <c r="V623" i="20"/>
  <c r="W623" i="20"/>
  <c r="X623" i="20"/>
  <c r="Y623" i="20"/>
  <c r="Z623" i="20"/>
  <c r="AA623" i="20"/>
  <c r="AB623" i="20"/>
  <c r="AC623" i="20"/>
  <c r="AD623" i="20"/>
  <c r="AE623" i="20"/>
  <c r="AF623" i="20"/>
  <c r="AG623" i="20"/>
  <c r="AH623" i="20"/>
  <c r="AI623" i="20"/>
  <c r="AJ623" i="20"/>
  <c r="AK623" i="20"/>
  <c r="AL623" i="20"/>
  <c r="AM623" i="20"/>
  <c r="AN623" i="20"/>
  <c r="AO623" i="20"/>
  <c r="AP623" i="20"/>
  <c r="AQ623" i="20"/>
  <c r="AR623" i="20"/>
  <c r="AS623" i="20"/>
  <c r="AT623" i="20"/>
  <c r="AU623" i="20"/>
  <c r="AV623" i="20"/>
  <c r="AW623" i="20"/>
  <c r="AX623" i="20"/>
  <c r="AY623" i="20"/>
  <c r="BC623" i="20"/>
  <c r="BD623" i="20"/>
  <c r="BE623" i="20"/>
  <c r="BF623" i="20"/>
  <c r="BG623" i="20"/>
  <c r="BH623" i="20"/>
  <c r="BI623" i="20"/>
  <c r="B624" i="20"/>
  <c r="C624" i="20"/>
  <c r="D624" i="20"/>
  <c r="E624" i="20"/>
  <c r="H624" i="20"/>
  <c r="I624" i="20"/>
  <c r="O624" i="20"/>
  <c r="P624" i="20"/>
  <c r="Q624" i="20"/>
  <c r="R624" i="20"/>
  <c r="S624" i="20"/>
  <c r="T624" i="20"/>
  <c r="U624" i="20"/>
  <c r="V624" i="20"/>
  <c r="W624" i="20"/>
  <c r="X624" i="20"/>
  <c r="Y624" i="20"/>
  <c r="Z624" i="20"/>
  <c r="AA624" i="20"/>
  <c r="AB624" i="20"/>
  <c r="AC624" i="20"/>
  <c r="AD624" i="20"/>
  <c r="AE624" i="20"/>
  <c r="AF624" i="20"/>
  <c r="AG624" i="20"/>
  <c r="AH624" i="20"/>
  <c r="AI624" i="20"/>
  <c r="AJ624" i="20"/>
  <c r="AK624" i="20"/>
  <c r="AL624" i="20"/>
  <c r="AM624" i="20"/>
  <c r="AN624" i="20"/>
  <c r="AO624" i="20"/>
  <c r="AP624" i="20"/>
  <c r="AQ624" i="20"/>
  <c r="AR624" i="20"/>
  <c r="AS624" i="20"/>
  <c r="AT624" i="20"/>
  <c r="AU624" i="20"/>
  <c r="AV624" i="20"/>
  <c r="AW624" i="20"/>
  <c r="AX624" i="20"/>
  <c r="AY624" i="20"/>
  <c r="BC624" i="20"/>
  <c r="BD624" i="20"/>
  <c r="BE624" i="20"/>
  <c r="BF624" i="20"/>
  <c r="BG624" i="20"/>
  <c r="BH624" i="20"/>
  <c r="BI624" i="20"/>
  <c r="B625" i="20"/>
  <c r="C625" i="20"/>
  <c r="D625" i="20"/>
  <c r="E625" i="20"/>
  <c r="H625" i="20"/>
  <c r="I625" i="20"/>
  <c r="O625" i="20"/>
  <c r="P625" i="20"/>
  <c r="Q625" i="20"/>
  <c r="R625" i="20"/>
  <c r="S625" i="20"/>
  <c r="T625" i="20"/>
  <c r="U625" i="20"/>
  <c r="V625" i="20"/>
  <c r="W625" i="20"/>
  <c r="X625" i="20"/>
  <c r="Y625" i="20"/>
  <c r="Z625" i="20"/>
  <c r="AA625" i="20"/>
  <c r="AB625" i="20"/>
  <c r="AC625" i="20"/>
  <c r="AD625" i="20"/>
  <c r="AE625" i="20"/>
  <c r="AF625" i="20"/>
  <c r="AG625" i="20"/>
  <c r="AH625" i="20"/>
  <c r="AI625" i="20"/>
  <c r="AJ625" i="20"/>
  <c r="AK625" i="20"/>
  <c r="AL625" i="20"/>
  <c r="AM625" i="20"/>
  <c r="AN625" i="20"/>
  <c r="AO625" i="20"/>
  <c r="AP625" i="20"/>
  <c r="AQ625" i="20"/>
  <c r="AR625" i="20"/>
  <c r="AS625" i="20"/>
  <c r="AT625" i="20"/>
  <c r="AU625" i="20"/>
  <c r="AV625" i="20"/>
  <c r="AW625" i="20"/>
  <c r="AX625" i="20"/>
  <c r="AY625" i="20"/>
  <c r="BC625" i="20"/>
  <c r="BD625" i="20"/>
  <c r="BE625" i="20"/>
  <c r="BF625" i="20"/>
  <c r="BG625" i="20"/>
  <c r="BH625" i="20"/>
  <c r="BI625" i="20"/>
  <c r="B626" i="20"/>
  <c r="C626" i="20"/>
  <c r="D626" i="20"/>
  <c r="E626" i="20"/>
  <c r="H626" i="20"/>
  <c r="I626" i="20"/>
  <c r="O626" i="20"/>
  <c r="P626" i="20"/>
  <c r="Q626" i="20"/>
  <c r="R626" i="20"/>
  <c r="S626" i="20"/>
  <c r="T626" i="20"/>
  <c r="U626" i="20"/>
  <c r="V626" i="20"/>
  <c r="W626" i="20"/>
  <c r="X626" i="20"/>
  <c r="Y626" i="20"/>
  <c r="Z626" i="20"/>
  <c r="AA626" i="20"/>
  <c r="AB626" i="20"/>
  <c r="AC626" i="20"/>
  <c r="AD626" i="20"/>
  <c r="AE626" i="20"/>
  <c r="AF626" i="20"/>
  <c r="AG626" i="20"/>
  <c r="AH626" i="20"/>
  <c r="AI626" i="20"/>
  <c r="AJ626" i="20"/>
  <c r="AK626" i="20"/>
  <c r="AL626" i="20"/>
  <c r="AM626" i="20"/>
  <c r="AN626" i="20"/>
  <c r="AO626" i="20"/>
  <c r="AP626" i="20"/>
  <c r="AQ626" i="20"/>
  <c r="AR626" i="20"/>
  <c r="AS626" i="20"/>
  <c r="AT626" i="20"/>
  <c r="AU626" i="20"/>
  <c r="AV626" i="20"/>
  <c r="AW626" i="20"/>
  <c r="AX626" i="20"/>
  <c r="AY626" i="20"/>
  <c r="BC626" i="20"/>
  <c r="BD626" i="20"/>
  <c r="BE626" i="20"/>
  <c r="BF626" i="20"/>
  <c r="BG626" i="20"/>
  <c r="BH626" i="20"/>
  <c r="BI626" i="20"/>
  <c r="A602" i="20"/>
  <c r="A603" i="20"/>
  <c r="A604" i="20"/>
  <c r="A605" i="20"/>
  <c r="A606" i="20"/>
  <c r="A607" i="20"/>
  <c r="A608" i="20"/>
  <c r="A609" i="20"/>
  <c r="A610" i="20"/>
  <c r="A611" i="20"/>
  <c r="A612" i="20"/>
  <c r="A613" i="20"/>
  <c r="A614" i="20"/>
  <c r="A615" i="20"/>
  <c r="A616" i="20"/>
  <c r="A617" i="20"/>
  <c r="A618" i="20"/>
  <c r="A619" i="20"/>
  <c r="A620" i="20"/>
  <c r="A621" i="20"/>
  <c r="A622" i="20"/>
  <c r="A623" i="20"/>
  <c r="A624" i="20"/>
  <c r="A625" i="20"/>
  <c r="A626" i="20"/>
  <c r="A601" i="20"/>
  <c r="A600" i="20"/>
  <c r="B501" i="20"/>
  <c r="C501" i="20"/>
  <c r="D501" i="20"/>
  <c r="E501" i="20"/>
  <c r="F501" i="20"/>
  <c r="G501" i="20"/>
  <c r="H501" i="20"/>
  <c r="I501" i="20"/>
  <c r="J501" i="20"/>
  <c r="K501" i="20"/>
  <c r="L501" i="20"/>
  <c r="M501" i="20"/>
  <c r="N501" i="20"/>
  <c r="O501" i="20"/>
  <c r="BJ501" i="20" s="1"/>
  <c r="P501" i="20"/>
  <c r="Q501" i="20"/>
  <c r="R501" i="20"/>
  <c r="S501" i="20"/>
  <c r="T501" i="20"/>
  <c r="U501" i="20"/>
  <c r="V501" i="20"/>
  <c r="W501" i="20"/>
  <c r="X501" i="20"/>
  <c r="Y501" i="20"/>
  <c r="Z501" i="20"/>
  <c r="AA501" i="20"/>
  <c r="AB501" i="20"/>
  <c r="AC501" i="20"/>
  <c r="AD501" i="20"/>
  <c r="AE501" i="20"/>
  <c r="AF501" i="20"/>
  <c r="AG501" i="20"/>
  <c r="AH501" i="20"/>
  <c r="AI501" i="20"/>
  <c r="AJ501" i="20"/>
  <c r="AK501" i="20"/>
  <c r="AL501" i="20"/>
  <c r="AM501" i="20"/>
  <c r="AN501" i="20"/>
  <c r="AO501" i="20"/>
  <c r="AP501" i="20"/>
  <c r="AQ501" i="20"/>
  <c r="AR501" i="20"/>
  <c r="AS501" i="20"/>
  <c r="AT501" i="20"/>
  <c r="AU501" i="20"/>
  <c r="AV501" i="20"/>
  <c r="AW501" i="20"/>
  <c r="AX501" i="20"/>
  <c r="AY501" i="20"/>
  <c r="AZ501" i="20"/>
  <c r="BA501" i="20"/>
  <c r="BB501" i="20"/>
  <c r="BC501" i="20"/>
  <c r="BD501" i="20"/>
  <c r="BE501" i="20"/>
  <c r="BF501" i="20"/>
  <c r="BG501" i="20"/>
  <c r="BH501" i="20"/>
  <c r="BI501" i="20"/>
  <c r="B502" i="20"/>
  <c r="C502" i="20"/>
  <c r="D502" i="20"/>
  <c r="E502" i="20"/>
  <c r="F502" i="20"/>
  <c r="G502" i="20"/>
  <c r="H502" i="20"/>
  <c r="I502" i="20"/>
  <c r="J502" i="20"/>
  <c r="K502" i="20"/>
  <c r="L502" i="20"/>
  <c r="M502" i="20"/>
  <c r="N502" i="20"/>
  <c r="O502" i="20"/>
  <c r="BJ502" i="20" s="1"/>
  <c r="P502" i="20"/>
  <c r="Q502" i="20"/>
  <c r="R502" i="20"/>
  <c r="S502" i="20"/>
  <c r="T502" i="20"/>
  <c r="U502" i="20"/>
  <c r="V502" i="20"/>
  <c r="W502" i="20"/>
  <c r="X502" i="20"/>
  <c r="Y502" i="20"/>
  <c r="Z502" i="20"/>
  <c r="AA502" i="20"/>
  <c r="AB502" i="20"/>
  <c r="AC502" i="20"/>
  <c r="AD502" i="20"/>
  <c r="AE502" i="20"/>
  <c r="AF502" i="20"/>
  <c r="AG502" i="20"/>
  <c r="AH502" i="20"/>
  <c r="AI502" i="20"/>
  <c r="AJ502" i="20"/>
  <c r="AK502" i="20"/>
  <c r="AL502" i="20"/>
  <c r="AM502" i="20"/>
  <c r="AN502" i="20"/>
  <c r="AO502" i="20"/>
  <c r="AP502" i="20"/>
  <c r="AQ502" i="20"/>
  <c r="AR502" i="20"/>
  <c r="AS502" i="20"/>
  <c r="AT502" i="20"/>
  <c r="AU502" i="20"/>
  <c r="AV502" i="20"/>
  <c r="AW502" i="20"/>
  <c r="AX502" i="20"/>
  <c r="AY502" i="20"/>
  <c r="AZ502" i="20"/>
  <c r="BA502" i="20"/>
  <c r="BB502" i="20"/>
  <c r="BC502" i="20"/>
  <c r="BD502" i="20"/>
  <c r="BE502" i="20"/>
  <c r="BF502" i="20"/>
  <c r="BG502" i="20"/>
  <c r="BH502" i="20"/>
  <c r="BI502" i="20"/>
  <c r="B503" i="20"/>
  <c r="C503" i="20"/>
  <c r="D503" i="20"/>
  <c r="E503" i="20"/>
  <c r="H503" i="20"/>
  <c r="I503" i="20"/>
  <c r="O503" i="20"/>
  <c r="BJ503" i="20" s="1"/>
  <c r="P503" i="20"/>
  <c r="Q503" i="20"/>
  <c r="R503" i="20"/>
  <c r="S503" i="20"/>
  <c r="T503" i="20"/>
  <c r="U503" i="20"/>
  <c r="V503" i="20"/>
  <c r="W503" i="20"/>
  <c r="X503" i="20"/>
  <c r="Y503" i="20"/>
  <c r="Z503" i="20"/>
  <c r="AA503" i="20"/>
  <c r="AB503" i="20"/>
  <c r="AC503" i="20"/>
  <c r="AD503" i="20"/>
  <c r="AE503" i="20"/>
  <c r="AF503" i="20"/>
  <c r="AS503" i="20"/>
  <c r="AT503" i="20"/>
  <c r="AU503" i="20"/>
  <c r="AV503" i="20"/>
  <c r="AW503" i="20"/>
  <c r="BC503" i="20"/>
  <c r="BD503" i="20"/>
  <c r="BE503" i="20"/>
  <c r="BF503" i="20"/>
  <c r="BG503" i="20"/>
  <c r="BH503" i="20"/>
  <c r="BI503" i="20"/>
  <c r="B504" i="20"/>
  <c r="C504" i="20"/>
  <c r="D504" i="20"/>
  <c r="E504" i="20"/>
  <c r="F504" i="20"/>
  <c r="G504" i="20"/>
  <c r="H504" i="20"/>
  <c r="I504" i="20"/>
  <c r="O504" i="20"/>
  <c r="BJ504" i="20" s="1"/>
  <c r="P504" i="20"/>
  <c r="Q504" i="20"/>
  <c r="R504" i="20"/>
  <c r="S504" i="20"/>
  <c r="T504" i="20"/>
  <c r="U504" i="20"/>
  <c r="V504" i="20"/>
  <c r="W504" i="20"/>
  <c r="X504" i="20"/>
  <c r="Y504" i="20"/>
  <c r="Z504" i="20"/>
  <c r="AA504" i="20"/>
  <c r="AB504" i="20"/>
  <c r="AC504" i="20"/>
  <c r="AD504" i="20"/>
  <c r="AE504" i="20"/>
  <c r="AF504" i="20"/>
  <c r="AG504" i="20"/>
  <c r="AH504" i="20"/>
  <c r="AI504" i="20"/>
  <c r="AJ504" i="20"/>
  <c r="AK504" i="20"/>
  <c r="AL504" i="20"/>
  <c r="AM504" i="20"/>
  <c r="AN504" i="20"/>
  <c r="AO504" i="20"/>
  <c r="AP504" i="20"/>
  <c r="AQ504" i="20"/>
  <c r="AR504" i="20"/>
  <c r="AS504" i="20"/>
  <c r="AT504" i="20"/>
  <c r="AU504" i="20"/>
  <c r="AV504" i="20"/>
  <c r="AW504" i="20"/>
  <c r="AX504" i="20"/>
  <c r="AY504" i="20"/>
  <c r="AZ504" i="20"/>
  <c r="BA504" i="20"/>
  <c r="BB504" i="20"/>
  <c r="BC504" i="20"/>
  <c r="BD504" i="20"/>
  <c r="BE504" i="20"/>
  <c r="BF504" i="20"/>
  <c r="BG504" i="20"/>
  <c r="BH504" i="20"/>
  <c r="BI504" i="20"/>
  <c r="B505" i="20"/>
  <c r="C505" i="20"/>
  <c r="D505" i="20"/>
  <c r="E505" i="20"/>
  <c r="F505" i="20"/>
  <c r="G505" i="20"/>
  <c r="H505" i="20"/>
  <c r="I505" i="20"/>
  <c r="O505" i="20"/>
  <c r="BJ505" i="20" s="1"/>
  <c r="P505" i="20"/>
  <c r="Q505" i="20"/>
  <c r="R505" i="20"/>
  <c r="S505" i="20"/>
  <c r="T505" i="20"/>
  <c r="U505" i="20"/>
  <c r="V505" i="20"/>
  <c r="W505" i="20"/>
  <c r="X505" i="20"/>
  <c r="Y505" i="20"/>
  <c r="Z505" i="20"/>
  <c r="AA505" i="20"/>
  <c r="AB505" i="20"/>
  <c r="AC505" i="20"/>
  <c r="AD505" i="20"/>
  <c r="AE505" i="20"/>
  <c r="AF505" i="20"/>
  <c r="AG505" i="20"/>
  <c r="AH505" i="20"/>
  <c r="AI505" i="20"/>
  <c r="AJ505" i="20"/>
  <c r="AK505" i="20"/>
  <c r="AL505" i="20"/>
  <c r="AM505" i="20"/>
  <c r="AN505" i="20"/>
  <c r="AO505" i="20"/>
  <c r="AP505" i="20"/>
  <c r="AQ505" i="20"/>
  <c r="AR505" i="20"/>
  <c r="AS505" i="20"/>
  <c r="AT505" i="20"/>
  <c r="AU505" i="20"/>
  <c r="AV505" i="20"/>
  <c r="AW505" i="20"/>
  <c r="AX505" i="20"/>
  <c r="AY505" i="20"/>
  <c r="AZ505" i="20"/>
  <c r="BA505" i="20"/>
  <c r="BB505" i="20"/>
  <c r="BC505" i="20"/>
  <c r="BD505" i="20"/>
  <c r="BE505" i="20"/>
  <c r="BF505" i="20"/>
  <c r="BG505" i="20"/>
  <c r="BH505" i="20"/>
  <c r="BI505" i="20"/>
  <c r="B506" i="20"/>
  <c r="C506" i="20"/>
  <c r="D506" i="20"/>
  <c r="E506" i="20"/>
  <c r="F506" i="20"/>
  <c r="G506" i="20"/>
  <c r="H506" i="20"/>
  <c r="I506" i="20"/>
  <c r="O506" i="20"/>
  <c r="BJ506" i="20" s="1"/>
  <c r="P506" i="20"/>
  <c r="Q506" i="20"/>
  <c r="R506" i="20"/>
  <c r="S506" i="20"/>
  <c r="T506" i="20"/>
  <c r="U506" i="20"/>
  <c r="V506" i="20"/>
  <c r="W506" i="20"/>
  <c r="X506" i="20"/>
  <c r="Y506" i="20"/>
  <c r="Z506" i="20"/>
  <c r="AA506" i="20"/>
  <c r="AB506" i="20"/>
  <c r="AC506" i="20"/>
  <c r="AD506" i="20"/>
  <c r="AE506" i="20"/>
  <c r="AF506" i="20"/>
  <c r="AS506" i="20"/>
  <c r="BB506" i="20"/>
  <c r="BC506" i="20"/>
  <c r="BD506" i="20"/>
  <c r="BE506" i="20"/>
  <c r="BF506" i="20"/>
  <c r="BG506" i="20"/>
  <c r="BH506" i="20"/>
  <c r="BI506" i="20"/>
  <c r="B507" i="20"/>
  <c r="C507" i="20"/>
  <c r="D507" i="20"/>
  <c r="E507" i="20"/>
  <c r="F507" i="20"/>
  <c r="G507" i="20"/>
  <c r="H507" i="20"/>
  <c r="I507" i="20"/>
  <c r="O507" i="20"/>
  <c r="BJ507" i="20" s="1"/>
  <c r="P507" i="20"/>
  <c r="Q507" i="20"/>
  <c r="R507" i="20"/>
  <c r="S507" i="20"/>
  <c r="T507" i="20"/>
  <c r="U507" i="20"/>
  <c r="V507" i="20"/>
  <c r="W507" i="20"/>
  <c r="X507" i="20"/>
  <c r="Y507" i="20"/>
  <c r="Z507" i="20"/>
  <c r="AA507" i="20"/>
  <c r="AB507" i="20"/>
  <c r="AC507" i="20"/>
  <c r="AD507" i="20"/>
  <c r="AE507" i="20"/>
  <c r="AF507" i="20"/>
  <c r="AS507" i="20"/>
  <c r="BB507" i="20"/>
  <c r="BC507" i="20"/>
  <c r="BD507" i="20"/>
  <c r="BE507" i="20"/>
  <c r="BF507" i="20"/>
  <c r="BG507" i="20"/>
  <c r="BH507" i="20"/>
  <c r="BI507" i="20"/>
  <c r="B508" i="20"/>
  <c r="C508" i="20"/>
  <c r="D508" i="20"/>
  <c r="E508" i="20"/>
  <c r="F508" i="20"/>
  <c r="G508" i="20"/>
  <c r="H508" i="20"/>
  <c r="I508" i="20"/>
  <c r="O508" i="20"/>
  <c r="BJ508" i="20" s="1"/>
  <c r="P508" i="20"/>
  <c r="Q508" i="20"/>
  <c r="R508" i="20"/>
  <c r="S508" i="20"/>
  <c r="T508" i="20"/>
  <c r="U508" i="20"/>
  <c r="V508" i="20"/>
  <c r="W508" i="20"/>
  <c r="X508" i="20"/>
  <c r="Y508" i="20"/>
  <c r="Z508" i="20"/>
  <c r="AA508" i="20"/>
  <c r="AB508" i="20"/>
  <c r="AC508" i="20"/>
  <c r="AD508" i="20"/>
  <c r="AE508" i="20"/>
  <c r="AF508" i="20"/>
  <c r="AS508" i="20"/>
  <c r="BB508" i="20"/>
  <c r="BC508" i="20"/>
  <c r="BD508" i="20"/>
  <c r="BE508" i="20"/>
  <c r="BF508" i="20"/>
  <c r="BG508" i="20"/>
  <c r="BH508" i="20"/>
  <c r="BI508" i="20"/>
  <c r="B509" i="20"/>
  <c r="C509" i="20"/>
  <c r="D509" i="20"/>
  <c r="E509" i="20"/>
  <c r="F509" i="20"/>
  <c r="G509" i="20"/>
  <c r="H509" i="20"/>
  <c r="I509" i="20"/>
  <c r="O509" i="20"/>
  <c r="BJ509" i="20" s="1"/>
  <c r="P509" i="20"/>
  <c r="Q509" i="20"/>
  <c r="R509" i="20"/>
  <c r="S509" i="20"/>
  <c r="T509" i="20"/>
  <c r="U509" i="20"/>
  <c r="V509" i="20"/>
  <c r="W509" i="20"/>
  <c r="X509" i="20"/>
  <c r="Y509" i="20"/>
  <c r="Z509" i="20"/>
  <c r="AA509" i="20"/>
  <c r="AB509" i="20"/>
  <c r="AC509" i="20"/>
  <c r="AD509" i="20"/>
  <c r="AE509" i="20"/>
  <c r="AF509" i="20"/>
  <c r="AS509" i="20"/>
  <c r="AT509" i="20"/>
  <c r="AU509" i="20"/>
  <c r="BB509" i="20"/>
  <c r="BC509" i="20"/>
  <c r="BD509" i="20"/>
  <c r="BE509" i="20"/>
  <c r="BF509" i="20"/>
  <c r="BG509" i="20"/>
  <c r="BH509" i="20"/>
  <c r="BI509" i="20"/>
  <c r="B510" i="20"/>
  <c r="C510" i="20"/>
  <c r="D510" i="20"/>
  <c r="E510" i="20"/>
  <c r="F510" i="20"/>
  <c r="G510" i="20"/>
  <c r="H510" i="20"/>
  <c r="I510" i="20"/>
  <c r="O510" i="20"/>
  <c r="BJ510" i="20" s="1"/>
  <c r="P510" i="20"/>
  <c r="Q510" i="20"/>
  <c r="R510" i="20"/>
  <c r="S510" i="20"/>
  <c r="T510" i="20"/>
  <c r="U510" i="20"/>
  <c r="V510" i="20"/>
  <c r="W510" i="20"/>
  <c r="X510" i="20"/>
  <c r="Y510" i="20"/>
  <c r="Z510" i="20"/>
  <c r="AA510" i="20"/>
  <c r="AB510" i="20"/>
  <c r="AC510" i="20"/>
  <c r="AD510" i="20"/>
  <c r="AE510" i="20"/>
  <c r="AF510" i="20"/>
  <c r="AS510" i="20"/>
  <c r="BB510" i="20"/>
  <c r="BC510" i="20"/>
  <c r="BD510" i="20"/>
  <c r="BE510" i="20"/>
  <c r="BF510" i="20"/>
  <c r="BG510" i="20"/>
  <c r="BH510" i="20"/>
  <c r="BI510" i="20"/>
  <c r="B511" i="20"/>
  <c r="C511" i="20"/>
  <c r="D511" i="20"/>
  <c r="E511" i="20"/>
  <c r="F511" i="20"/>
  <c r="G511" i="20"/>
  <c r="H511" i="20"/>
  <c r="I511" i="20"/>
  <c r="O511" i="20"/>
  <c r="BJ511" i="20" s="1"/>
  <c r="P511" i="20"/>
  <c r="Q511" i="20"/>
  <c r="R511" i="20"/>
  <c r="S511" i="20"/>
  <c r="T511" i="20"/>
  <c r="U511" i="20"/>
  <c r="V511" i="20"/>
  <c r="W511" i="20"/>
  <c r="X511" i="20"/>
  <c r="Y511" i="20"/>
  <c r="Z511" i="20"/>
  <c r="AA511" i="20"/>
  <c r="AB511" i="20"/>
  <c r="AC511" i="20"/>
  <c r="AD511" i="20"/>
  <c r="AE511" i="20"/>
  <c r="AF511" i="20"/>
  <c r="AS511" i="20"/>
  <c r="BB511" i="20"/>
  <c r="BC511" i="20"/>
  <c r="BD511" i="20"/>
  <c r="BE511" i="20"/>
  <c r="BF511" i="20"/>
  <c r="BG511" i="20"/>
  <c r="BH511" i="20"/>
  <c r="BI511" i="20"/>
  <c r="B512" i="20"/>
  <c r="C512" i="20"/>
  <c r="D512" i="20"/>
  <c r="E512" i="20"/>
  <c r="F512" i="20"/>
  <c r="G512" i="20"/>
  <c r="H512" i="20"/>
  <c r="I512" i="20"/>
  <c r="O512" i="20"/>
  <c r="BJ512" i="20" s="1"/>
  <c r="P512" i="20"/>
  <c r="Q512" i="20"/>
  <c r="R512" i="20"/>
  <c r="S512" i="20"/>
  <c r="T512" i="20"/>
  <c r="U512" i="20"/>
  <c r="V512" i="20"/>
  <c r="W512" i="20"/>
  <c r="X512" i="20"/>
  <c r="Y512" i="20"/>
  <c r="Z512" i="20"/>
  <c r="AA512" i="20"/>
  <c r="AB512" i="20"/>
  <c r="AC512" i="20"/>
  <c r="AD512" i="20"/>
  <c r="AE512" i="20"/>
  <c r="AF512" i="20"/>
  <c r="AS512" i="20"/>
  <c r="BB512" i="20"/>
  <c r="BC512" i="20"/>
  <c r="BD512" i="20"/>
  <c r="BE512" i="20"/>
  <c r="BF512" i="20"/>
  <c r="BG512" i="20"/>
  <c r="BH512" i="20"/>
  <c r="BI512" i="20"/>
  <c r="B513" i="20"/>
  <c r="C513" i="20"/>
  <c r="D513" i="20"/>
  <c r="E513" i="20"/>
  <c r="F513" i="20"/>
  <c r="G513" i="20"/>
  <c r="H513" i="20"/>
  <c r="I513" i="20"/>
  <c r="O513" i="20"/>
  <c r="BJ513" i="20" s="1"/>
  <c r="P513" i="20"/>
  <c r="Q513" i="20"/>
  <c r="R513" i="20"/>
  <c r="S513" i="20"/>
  <c r="T513" i="20"/>
  <c r="U513" i="20"/>
  <c r="V513" i="20"/>
  <c r="W513" i="20"/>
  <c r="X513" i="20"/>
  <c r="Y513" i="20"/>
  <c r="Z513" i="20"/>
  <c r="AA513" i="20"/>
  <c r="AB513" i="20"/>
  <c r="AC513" i="20"/>
  <c r="AD513" i="20"/>
  <c r="AE513" i="20"/>
  <c r="AF513" i="20"/>
  <c r="AS513" i="20"/>
  <c r="BB513" i="20"/>
  <c r="BC513" i="20"/>
  <c r="BD513" i="20"/>
  <c r="BE513" i="20"/>
  <c r="BF513" i="20"/>
  <c r="BG513" i="20"/>
  <c r="BH513" i="20"/>
  <c r="BI513" i="20"/>
  <c r="B514" i="20"/>
  <c r="C514" i="20"/>
  <c r="D514" i="20"/>
  <c r="E514" i="20"/>
  <c r="F514" i="20"/>
  <c r="G514" i="20"/>
  <c r="H514" i="20"/>
  <c r="I514" i="20"/>
  <c r="O514" i="20"/>
  <c r="BJ514" i="20" s="1"/>
  <c r="P514" i="20"/>
  <c r="Q514" i="20"/>
  <c r="R514" i="20"/>
  <c r="S514" i="20"/>
  <c r="T514" i="20"/>
  <c r="U514" i="20"/>
  <c r="V514" i="20"/>
  <c r="W514" i="20"/>
  <c r="X514" i="20"/>
  <c r="Y514" i="20"/>
  <c r="Z514" i="20"/>
  <c r="AA514" i="20"/>
  <c r="AB514" i="20"/>
  <c r="AC514" i="20"/>
  <c r="AD514" i="20"/>
  <c r="AE514" i="20"/>
  <c r="AF514" i="20"/>
  <c r="AG514" i="20"/>
  <c r="AH514" i="20"/>
  <c r="AI514" i="20"/>
  <c r="AJ514" i="20"/>
  <c r="AK514" i="20"/>
  <c r="AL514" i="20"/>
  <c r="AM514" i="20"/>
  <c r="AN514" i="20"/>
  <c r="AO514" i="20"/>
  <c r="AP514" i="20"/>
  <c r="AQ514" i="20"/>
  <c r="AR514" i="20"/>
  <c r="AS514" i="20"/>
  <c r="AT514" i="20"/>
  <c r="AU514" i="20"/>
  <c r="AV514" i="20"/>
  <c r="AW514" i="20"/>
  <c r="AX514" i="20"/>
  <c r="AY514" i="20"/>
  <c r="AZ514" i="20"/>
  <c r="BA514" i="20"/>
  <c r="BB514" i="20"/>
  <c r="BC514" i="20"/>
  <c r="BD514" i="20"/>
  <c r="BE514" i="20"/>
  <c r="BF514" i="20"/>
  <c r="BG514" i="20"/>
  <c r="BH514" i="20"/>
  <c r="BI514" i="20"/>
  <c r="B515" i="20"/>
  <c r="C515" i="20"/>
  <c r="D515" i="20"/>
  <c r="E515" i="20"/>
  <c r="F515" i="20"/>
  <c r="G515" i="20"/>
  <c r="H515" i="20"/>
  <c r="I515" i="20"/>
  <c r="O515" i="20"/>
  <c r="BJ515" i="20" s="1"/>
  <c r="P515" i="20"/>
  <c r="Q515" i="20"/>
  <c r="R515" i="20"/>
  <c r="S515" i="20"/>
  <c r="T515" i="20"/>
  <c r="U515" i="20"/>
  <c r="V515" i="20"/>
  <c r="W515" i="20"/>
  <c r="X515" i="20"/>
  <c r="Y515" i="20"/>
  <c r="Z515" i="20"/>
  <c r="AA515" i="20"/>
  <c r="AB515" i="20"/>
  <c r="AC515" i="20"/>
  <c r="AD515" i="20"/>
  <c r="AE515" i="20"/>
  <c r="AF515" i="20"/>
  <c r="AS515" i="20"/>
  <c r="BB515" i="20"/>
  <c r="BC515" i="20"/>
  <c r="BD515" i="20"/>
  <c r="BE515" i="20"/>
  <c r="BF515" i="20"/>
  <c r="BG515" i="20"/>
  <c r="BH515" i="20"/>
  <c r="BI515" i="20"/>
  <c r="B516" i="20"/>
  <c r="C516" i="20"/>
  <c r="D516" i="20"/>
  <c r="E516" i="20"/>
  <c r="F516" i="20"/>
  <c r="G516" i="20"/>
  <c r="H516" i="20"/>
  <c r="I516" i="20"/>
  <c r="O516" i="20"/>
  <c r="BJ516" i="20" s="1"/>
  <c r="P516" i="20"/>
  <c r="Q516" i="20"/>
  <c r="R516" i="20"/>
  <c r="S516" i="20"/>
  <c r="T516" i="20"/>
  <c r="U516" i="20"/>
  <c r="V516" i="20"/>
  <c r="W516" i="20"/>
  <c r="X516" i="20"/>
  <c r="Y516" i="20"/>
  <c r="Z516" i="20"/>
  <c r="AA516" i="20"/>
  <c r="AB516" i="20"/>
  <c r="AC516" i="20"/>
  <c r="AD516" i="20"/>
  <c r="AE516" i="20"/>
  <c r="AF516" i="20"/>
  <c r="AS516" i="20"/>
  <c r="BB516" i="20"/>
  <c r="BC516" i="20"/>
  <c r="BD516" i="20"/>
  <c r="BE516" i="20"/>
  <c r="BF516" i="20"/>
  <c r="BG516" i="20"/>
  <c r="BH516" i="20"/>
  <c r="BI516" i="20"/>
  <c r="B517" i="20"/>
  <c r="C517" i="20"/>
  <c r="D517" i="20"/>
  <c r="E517" i="20"/>
  <c r="F517" i="20"/>
  <c r="G517" i="20"/>
  <c r="H517" i="20"/>
  <c r="I517" i="20"/>
  <c r="O517" i="20"/>
  <c r="BJ517" i="20" s="1"/>
  <c r="P517" i="20"/>
  <c r="Q517" i="20"/>
  <c r="R517" i="20"/>
  <c r="S517" i="20"/>
  <c r="T517" i="20"/>
  <c r="U517" i="20"/>
  <c r="V517" i="20"/>
  <c r="W517" i="20"/>
  <c r="X517" i="20"/>
  <c r="Y517" i="20"/>
  <c r="Z517" i="20"/>
  <c r="AA517" i="20"/>
  <c r="AB517" i="20"/>
  <c r="AC517" i="20"/>
  <c r="AD517" i="20"/>
  <c r="AE517" i="20"/>
  <c r="AF517" i="20"/>
  <c r="AS517" i="20"/>
  <c r="BB517" i="20"/>
  <c r="BC517" i="20"/>
  <c r="BD517" i="20"/>
  <c r="BE517" i="20"/>
  <c r="BF517" i="20"/>
  <c r="BG517" i="20"/>
  <c r="BH517" i="20"/>
  <c r="BI517" i="20"/>
  <c r="B518" i="20"/>
  <c r="C518" i="20"/>
  <c r="D518" i="20"/>
  <c r="E518" i="20"/>
  <c r="F518" i="20"/>
  <c r="G518" i="20"/>
  <c r="H518" i="20"/>
  <c r="I518" i="20"/>
  <c r="O518" i="20"/>
  <c r="BJ518" i="20" s="1"/>
  <c r="P518" i="20"/>
  <c r="Q518" i="20"/>
  <c r="R518" i="20"/>
  <c r="S518" i="20"/>
  <c r="T518" i="20"/>
  <c r="U518" i="20"/>
  <c r="V518" i="20"/>
  <c r="W518" i="20"/>
  <c r="X518" i="20"/>
  <c r="Y518" i="20"/>
  <c r="Z518" i="20"/>
  <c r="AA518" i="20"/>
  <c r="AB518" i="20"/>
  <c r="AC518" i="20"/>
  <c r="AD518" i="20"/>
  <c r="AE518" i="20"/>
  <c r="AF518" i="20"/>
  <c r="AS518" i="20"/>
  <c r="BB518" i="20"/>
  <c r="BC518" i="20"/>
  <c r="BD518" i="20"/>
  <c r="BE518" i="20"/>
  <c r="BF518" i="20"/>
  <c r="BG518" i="20"/>
  <c r="BH518" i="20"/>
  <c r="BI518" i="20"/>
  <c r="B519" i="20"/>
  <c r="C519" i="20"/>
  <c r="D519" i="20"/>
  <c r="E519" i="20"/>
  <c r="F519" i="20"/>
  <c r="G519" i="20"/>
  <c r="H519" i="20"/>
  <c r="I519" i="20"/>
  <c r="O519" i="20"/>
  <c r="BJ519" i="20" s="1"/>
  <c r="P519" i="20"/>
  <c r="Q519" i="20"/>
  <c r="R519" i="20"/>
  <c r="S519" i="20"/>
  <c r="T519" i="20"/>
  <c r="U519" i="20"/>
  <c r="V519" i="20"/>
  <c r="W519" i="20"/>
  <c r="X519" i="20"/>
  <c r="Y519" i="20"/>
  <c r="Z519" i="20"/>
  <c r="AA519" i="20"/>
  <c r="AB519" i="20"/>
  <c r="AC519" i="20"/>
  <c r="AD519" i="20"/>
  <c r="AE519" i="20"/>
  <c r="AF519" i="20"/>
  <c r="AG519" i="20"/>
  <c r="AH519" i="20"/>
  <c r="AI519" i="20"/>
  <c r="AJ519" i="20"/>
  <c r="AK519" i="20"/>
  <c r="AL519" i="20"/>
  <c r="AM519" i="20"/>
  <c r="AN519" i="20"/>
  <c r="AO519" i="20"/>
  <c r="AP519" i="20"/>
  <c r="AQ519" i="20"/>
  <c r="AR519" i="20"/>
  <c r="AS519" i="20"/>
  <c r="AT519" i="20"/>
  <c r="AU519" i="20"/>
  <c r="AV519" i="20"/>
  <c r="AW519" i="20"/>
  <c r="AX519" i="20"/>
  <c r="AY519" i="20"/>
  <c r="AZ519" i="20"/>
  <c r="BA519" i="20"/>
  <c r="BB519" i="20"/>
  <c r="BC519" i="20"/>
  <c r="BD519" i="20"/>
  <c r="BE519" i="20"/>
  <c r="BF519" i="20"/>
  <c r="BG519" i="20"/>
  <c r="BH519" i="20"/>
  <c r="BI519" i="20"/>
  <c r="B520" i="20"/>
  <c r="C520" i="20"/>
  <c r="D520" i="20"/>
  <c r="E520" i="20"/>
  <c r="F520" i="20"/>
  <c r="G520" i="20"/>
  <c r="H520" i="20"/>
  <c r="I520" i="20"/>
  <c r="O520" i="20"/>
  <c r="BJ520" i="20" s="1"/>
  <c r="P520" i="20"/>
  <c r="Q520" i="20"/>
  <c r="R520" i="20"/>
  <c r="S520" i="20"/>
  <c r="T520" i="20"/>
  <c r="U520" i="20"/>
  <c r="V520" i="20"/>
  <c r="W520" i="20"/>
  <c r="X520" i="20"/>
  <c r="Y520" i="20"/>
  <c r="Z520" i="20"/>
  <c r="AA520" i="20"/>
  <c r="AB520" i="20"/>
  <c r="AC520" i="20"/>
  <c r="AD520" i="20"/>
  <c r="AE520" i="20"/>
  <c r="AF520" i="20"/>
  <c r="AS520" i="20"/>
  <c r="BB520" i="20"/>
  <c r="BC520" i="20"/>
  <c r="BD520" i="20"/>
  <c r="BE520" i="20"/>
  <c r="BF520" i="20"/>
  <c r="BG520" i="20"/>
  <c r="BH520" i="20"/>
  <c r="BI520" i="20"/>
  <c r="B521" i="20"/>
  <c r="C521" i="20"/>
  <c r="D521" i="20"/>
  <c r="E521" i="20"/>
  <c r="F521" i="20"/>
  <c r="G521" i="20"/>
  <c r="H521" i="20"/>
  <c r="I521" i="20"/>
  <c r="O521" i="20"/>
  <c r="BJ521" i="20" s="1"/>
  <c r="P521" i="20"/>
  <c r="Q521" i="20"/>
  <c r="R521" i="20"/>
  <c r="S521" i="20"/>
  <c r="T521" i="20"/>
  <c r="U521" i="20"/>
  <c r="V521" i="20"/>
  <c r="W521" i="20"/>
  <c r="X521" i="20"/>
  <c r="Y521" i="20"/>
  <c r="Z521" i="20"/>
  <c r="AA521" i="20"/>
  <c r="AB521" i="20"/>
  <c r="AC521" i="20"/>
  <c r="AD521" i="20"/>
  <c r="AE521" i="20"/>
  <c r="AF521" i="20"/>
  <c r="AS521" i="20"/>
  <c r="BB521" i="20"/>
  <c r="BC521" i="20"/>
  <c r="BD521" i="20"/>
  <c r="BE521" i="20"/>
  <c r="BF521" i="20"/>
  <c r="BG521" i="20"/>
  <c r="BH521" i="20"/>
  <c r="BI521" i="20"/>
  <c r="B522" i="20"/>
  <c r="C522" i="20"/>
  <c r="D522" i="20"/>
  <c r="E522" i="20"/>
  <c r="F522" i="20"/>
  <c r="G522" i="20"/>
  <c r="H522" i="20"/>
  <c r="I522" i="20"/>
  <c r="O522" i="20"/>
  <c r="BJ522" i="20" s="1"/>
  <c r="P522" i="20"/>
  <c r="Q522" i="20"/>
  <c r="R522" i="20"/>
  <c r="S522" i="20"/>
  <c r="T522" i="20"/>
  <c r="U522" i="20"/>
  <c r="V522" i="20"/>
  <c r="W522" i="20"/>
  <c r="X522" i="20"/>
  <c r="Y522" i="20"/>
  <c r="Z522" i="20"/>
  <c r="AA522" i="20"/>
  <c r="AB522" i="20"/>
  <c r="AC522" i="20"/>
  <c r="AD522" i="20"/>
  <c r="AE522" i="20"/>
  <c r="AF522" i="20"/>
  <c r="AS522" i="20"/>
  <c r="BB522" i="20"/>
  <c r="BC522" i="20"/>
  <c r="BD522" i="20"/>
  <c r="BE522" i="20"/>
  <c r="BF522" i="20"/>
  <c r="BG522" i="20"/>
  <c r="BH522" i="20"/>
  <c r="BI522" i="20"/>
  <c r="B523" i="20"/>
  <c r="C523" i="20"/>
  <c r="D523" i="20"/>
  <c r="E523" i="20"/>
  <c r="F523" i="20"/>
  <c r="G523" i="20"/>
  <c r="H523" i="20"/>
  <c r="I523" i="20"/>
  <c r="O523" i="20"/>
  <c r="BJ523" i="20" s="1"/>
  <c r="P523" i="20"/>
  <c r="Q523" i="20"/>
  <c r="R523" i="20"/>
  <c r="S523" i="20"/>
  <c r="T523" i="20"/>
  <c r="U523" i="20"/>
  <c r="V523" i="20"/>
  <c r="W523" i="20"/>
  <c r="X523" i="20"/>
  <c r="Y523" i="20"/>
  <c r="Z523" i="20"/>
  <c r="AA523" i="20"/>
  <c r="AB523" i="20"/>
  <c r="AC523" i="20"/>
  <c r="AD523" i="20"/>
  <c r="AE523" i="20"/>
  <c r="AF523" i="20"/>
  <c r="AS523" i="20"/>
  <c r="BB523" i="20"/>
  <c r="BC523" i="20"/>
  <c r="BD523" i="20"/>
  <c r="BE523" i="20"/>
  <c r="BF523" i="20"/>
  <c r="BG523" i="20"/>
  <c r="BH523" i="20"/>
  <c r="BI523" i="20"/>
  <c r="B524" i="20"/>
  <c r="C524" i="20"/>
  <c r="D524" i="20"/>
  <c r="E524" i="20"/>
  <c r="F524" i="20"/>
  <c r="G524" i="20"/>
  <c r="H524" i="20"/>
  <c r="I524" i="20"/>
  <c r="O524" i="20"/>
  <c r="BJ524" i="20" s="1"/>
  <c r="P524" i="20"/>
  <c r="Q524" i="20"/>
  <c r="R524" i="20"/>
  <c r="S524" i="20"/>
  <c r="T524" i="20"/>
  <c r="U524" i="20"/>
  <c r="V524" i="20"/>
  <c r="W524" i="20"/>
  <c r="X524" i="20"/>
  <c r="Y524" i="20"/>
  <c r="Z524" i="20"/>
  <c r="AA524" i="20"/>
  <c r="AB524" i="20"/>
  <c r="AC524" i="20"/>
  <c r="AD524" i="20"/>
  <c r="AE524" i="20"/>
  <c r="AF524" i="20"/>
  <c r="AS524" i="20"/>
  <c r="BB524" i="20"/>
  <c r="BC524" i="20"/>
  <c r="BD524" i="20"/>
  <c r="BE524" i="20"/>
  <c r="BF524" i="20"/>
  <c r="BG524" i="20"/>
  <c r="BH524" i="20"/>
  <c r="BI524" i="20"/>
  <c r="B525" i="20"/>
  <c r="C525" i="20"/>
  <c r="D525" i="20"/>
  <c r="E525" i="20"/>
  <c r="F525" i="20"/>
  <c r="G525" i="20"/>
  <c r="H525" i="20"/>
  <c r="I525" i="20"/>
  <c r="O525" i="20"/>
  <c r="BJ525" i="20" s="1"/>
  <c r="P525" i="20"/>
  <c r="Q525" i="20"/>
  <c r="R525" i="20"/>
  <c r="S525" i="20"/>
  <c r="T525" i="20"/>
  <c r="U525" i="20"/>
  <c r="V525" i="20"/>
  <c r="W525" i="20"/>
  <c r="X525" i="20"/>
  <c r="Y525" i="20"/>
  <c r="Z525" i="20"/>
  <c r="AA525" i="20"/>
  <c r="AB525" i="20"/>
  <c r="AC525" i="20"/>
  <c r="AD525" i="20"/>
  <c r="AE525" i="20"/>
  <c r="AF525" i="20"/>
  <c r="AS525" i="20"/>
  <c r="BB525" i="20"/>
  <c r="BC525" i="20"/>
  <c r="BD525" i="20"/>
  <c r="BE525" i="20"/>
  <c r="BF525" i="20"/>
  <c r="BG525" i="20"/>
  <c r="BH525" i="20"/>
  <c r="BI525" i="20"/>
  <c r="B526" i="20"/>
  <c r="C526" i="20"/>
  <c r="D526" i="20"/>
  <c r="E526" i="20"/>
  <c r="F526" i="20"/>
  <c r="G526" i="20"/>
  <c r="H526" i="20"/>
  <c r="I526" i="20"/>
  <c r="O526" i="20"/>
  <c r="BJ526" i="20" s="1"/>
  <c r="P526" i="20"/>
  <c r="Q526" i="20"/>
  <c r="R526" i="20"/>
  <c r="S526" i="20"/>
  <c r="T526" i="20"/>
  <c r="U526" i="20"/>
  <c r="V526" i="20"/>
  <c r="W526" i="20"/>
  <c r="X526" i="20"/>
  <c r="Y526" i="20"/>
  <c r="Z526" i="20"/>
  <c r="AA526" i="20"/>
  <c r="AB526" i="20"/>
  <c r="AC526" i="20"/>
  <c r="AD526" i="20"/>
  <c r="AE526" i="20"/>
  <c r="AF526" i="20"/>
  <c r="AS526" i="20"/>
  <c r="BB526" i="20"/>
  <c r="BC526" i="20"/>
  <c r="BD526" i="20"/>
  <c r="BE526" i="20"/>
  <c r="BF526" i="20"/>
  <c r="BG526" i="20"/>
  <c r="BH526" i="20"/>
  <c r="BI526" i="20"/>
  <c r="B527" i="20"/>
  <c r="C527" i="20"/>
  <c r="D527" i="20"/>
  <c r="E527" i="20"/>
  <c r="F527" i="20"/>
  <c r="G527" i="20"/>
  <c r="H527" i="20"/>
  <c r="I527" i="20"/>
  <c r="O527" i="20"/>
  <c r="BJ527" i="20" s="1"/>
  <c r="P527" i="20"/>
  <c r="Q527" i="20"/>
  <c r="R527" i="20"/>
  <c r="S527" i="20"/>
  <c r="T527" i="20"/>
  <c r="U527" i="20"/>
  <c r="V527" i="20"/>
  <c r="W527" i="20"/>
  <c r="X527" i="20"/>
  <c r="Y527" i="20"/>
  <c r="Z527" i="20"/>
  <c r="AA527" i="20"/>
  <c r="AB527" i="20"/>
  <c r="AC527" i="20"/>
  <c r="AD527" i="20"/>
  <c r="AE527" i="20"/>
  <c r="AF527" i="20"/>
  <c r="AS527" i="20"/>
  <c r="BB527" i="20"/>
  <c r="BC527" i="20"/>
  <c r="BD527" i="20"/>
  <c r="BE527" i="20"/>
  <c r="BF527" i="20"/>
  <c r="BG527" i="20"/>
  <c r="BH527" i="20"/>
  <c r="BI527" i="20"/>
  <c r="B528" i="20"/>
  <c r="C528" i="20"/>
  <c r="D528" i="20"/>
  <c r="E528" i="20"/>
  <c r="F528" i="20"/>
  <c r="G528" i="20"/>
  <c r="H528" i="20"/>
  <c r="I528" i="20"/>
  <c r="O528" i="20"/>
  <c r="BJ528" i="20" s="1"/>
  <c r="P528" i="20"/>
  <c r="Q528" i="20"/>
  <c r="R528" i="20"/>
  <c r="S528" i="20"/>
  <c r="T528" i="20"/>
  <c r="U528" i="20"/>
  <c r="V528" i="20"/>
  <c r="W528" i="20"/>
  <c r="X528" i="20"/>
  <c r="Y528" i="20"/>
  <c r="Z528" i="20"/>
  <c r="AA528" i="20"/>
  <c r="AB528" i="20"/>
  <c r="AC528" i="20"/>
  <c r="AD528" i="20"/>
  <c r="AE528" i="20"/>
  <c r="AF528" i="20"/>
  <c r="AS528" i="20"/>
  <c r="BB528" i="20"/>
  <c r="BC528" i="20"/>
  <c r="BD528" i="20"/>
  <c r="BE528" i="20"/>
  <c r="BF528" i="20"/>
  <c r="BG528" i="20"/>
  <c r="BH528" i="20"/>
  <c r="BI528" i="20"/>
  <c r="B529" i="20"/>
  <c r="C529" i="20"/>
  <c r="D529" i="20"/>
  <c r="E529" i="20"/>
  <c r="F529" i="20"/>
  <c r="G529" i="20"/>
  <c r="H529" i="20"/>
  <c r="I529" i="20"/>
  <c r="O529" i="20"/>
  <c r="BJ529" i="20" s="1"/>
  <c r="P529" i="20"/>
  <c r="Q529" i="20"/>
  <c r="R529" i="20"/>
  <c r="S529" i="20"/>
  <c r="T529" i="20"/>
  <c r="U529" i="20"/>
  <c r="V529" i="20"/>
  <c r="W529" i="20"/>
  <c r="X529" i="20"/>
  <c r="Y529" i="20"/>
  <c r="Z529" i="20"/>
  <c r="AA529" i="20"/>
  <c r="AB529" i="20"/>
  <c r="AC529" i="20"/>
  <c r="AD529" i="20"/>
  <c r="AE529" i="20"/>
  <c r="AF529" i="20"/>
  <c r="AS529" i="20"/>
  <c r="BB529" i="20"/>
  <c r="BC529" i="20"/>
  <c r="BD529" i="20"/>
  <c r="BE529" i="20"/>
  <c r="BF529" i="20"/>
  <c r="BG529" i="20"/>
  <c r="BH529" i="20"/>
  <c r="BI529" i="20"/>
  <c r="B530" i="20"/>
  <c r="C530" i="20"/>
  <c r="D530" i="20"/>
  <c r="E530" i="20"/>
  <c r="F530" i="20"/>
  <c r="G530" i="20"/>
  <c r="H530" i="20"/>
  <c r="I530" i="20"/>
  <c r="O530" i="20"/>
  <c r="BJ530" i="20" s="1"/>
  <c r="P530" i="20"/>
  <c r="Q530" i="20"/>
  <c r="R530" i="20"/>
  <c r="S530" i="20"/>
  <c r="T530" i="20"/>
  <c r="U530" i="20"/>
  <c r="V530" i="20"/>
  <c r="W530" i="20"/>
  <c r="X530" i="20"/>
  <c r="Y530" i="20"/>
  <c r="Z530" i="20"/>
  <c r="AA530" i="20"/>
  <c r="AB530" i="20"/>
  <c r="AC530" i="20"/>
  <c r="AD530" i="20"/>
  <c r="AE530" i="20"/>
  <c r="AF530" i="20"/>
  <c r="AS530" i="20"/>
  <c r="BB530" i="20"/>
  <c r="BC530" i="20"/>
  <c r="BD530" i="20"/>
  <c r="BE530" i="20"/>
  <c r="BF530" i="20"/>
  <c r="BG530" i="20"/>
  <c r="BH530" i="20"/>
  <c r="BI530" i="20"/>
  <c r="B531" i="20"/>
  <c r="C531" i="20"/>
  <c r="D531" i="20"/>
  <c r="E531" i="20"/>
  <c r="F531" i="20"/>
  <c r="G531" i="20"/>
  <c r="H531" i="20"/>
  <c r="I531" i="20"/>
  <c r="O531" i="20"/>
  <c r="BJ531" i="20" s="1"/>
  <c r="P531" i="20"/>
  <c r="Q531" i="20"/>
  <c r="R531" i="20"/>
  <c r="S531" i="20"/>
  <c r="T531" i="20"/>
  <c r="U531" i="20"/>
  <c r="V531" i="20"/>
  <c r="W531" i="20"/>
  <c r="X531" i="20"/>
  <c r="Y531" i="20"/>
  <c r="Z531" i="20"/>
  <c r="AA531" i="20"/>
  <c r="AB531" i="20"/>
  <c r="AC531" i="20"/>
  <c r="AD531" i="20"/>
  <c r="AE531" i="20"/>
  <c r="AF531" i="20"/>
  <c r="AG531" i="20"/>
  <c r="AH531" i="20"/>
  <c r="AI531" i="20"/>
  <c r="AJ531" i="20"/>
  <c r="AK531" i="20"/>
  <c r="AL531" i="20"/>
  <c r="AM531" i="20"/>
  <c r="AN531" i="20"/>
  <c r="AO531" i="20"/>
  <c r="AP531" i="20"/>
  <c r="AQ531" i="20"/>
  <c r="AR531" i="20"/>
  <c r="AS531" i="20"/>
  <c r="AT531" i="20"/>
  <c r="AU531" i="20"/>
  <c r="AV531" i="20"/>
  <c r="AW531" i="20"/>
  <c r="AX531" i="20"/>
  <c r="AY531" i="20"/>
  <c r="AZ531" i="20"/>
  <c r="BA531" i="20"/>
  <c r="BB531" i="20"/>
  <c r="BC531" i="20"/>
  <c r="BD531" i="20"/>
  <c r="BE531" i="20"/>
  <c r="BF531" i="20"/>
  <c r="BG531" i="20"/>
  <c r="BH531" i="20"/>
  <c r="BI531" i="20"/>
  <c r="B532" i="20"/>
  <c r="C532" i="20"/>
  <c r="D532" i="20"/>
  <c r="E532" i="20"/>
  <c r="F532" i="20"/>
  <c r="G532" i="20"/>
  <c r="H532" i="20"/>
  <c r="I532" i="20"/>
  <c r="O532" i="20"/>
  <c r="BJ532" i="20" s="1"/>
  <c r="P532" i="20"/>
  <c r="Q532" i="20"/>
  <c r="R532" i="20"/>
  <c r="S532" i="20"/>
  <c r="T532" i="20"/>
  <c r="U532" i="20"/>
  <c r="V532" i="20"/>
  <c r="W532" i="20"/>
  <c r="X532" i="20"/>
  <c r="Y532" i="20"/>
  <c r="Z532" i="20"/>
  <c r="AA532" i="20"/>
  <c r="AB532" i="20"/>
  <c r="AC532" i="20"/>
  <c r="AD532" i="20"/>
  <c r="AE532" i="20"/>
  <c r="AF532" i="20"/>
  <c r="AG532" i="20"/>
  <c r="AH532" i="20"/>
  <c r="AI532" i="20"/>
  <c r="AJ532" i="20"/>
  <c r="AK532" i="20"/>
  <c r="AL532" i="20"/>
  <c r="AM532" i="20"/>
  <c r="AN532" i="20"/>
  <c r="AO532" i="20"/>
  <c r="AP532" i="20"/>
  <c r="AQ532" i="20"/>
  <c r="AR532" i="20"/>
  <c r="AS532" i="20"/>
  <c r="AT532" i="20"/>
  <c r="AU532" i="20"/>
  <c r="AV532" i="20"/>
  <c r="AW532" i="20"/>
  <c r="AX532" i="20"/>
  <c r="AY532" i="20"/>
  <c r="AZ532" i="20"/>
  <c r="BA532" i="20"/>
  <c r="BB532" i="20"/>
  <c r="BC532" i="20"/>
  <c r="BD532" i="20"/>
  <c r="BE532" i="20"/>
  <c r="BF532" i="20"/>
  <c r="BG532" i="20"/>
  <c r="BH532" i="20"/>
  <c r="BI532" i="20"/>
  <c r="B533" i="20"/>
  <c r="C533" i="20"/>
  <c r="D533" i="20"/>
  <c r="E533" i="20"/>
  <c r="F533" i="20"/>
  <c r="G533" i="20"/>
  <c r="H533" i="20"/>
  <c r="I533" i="20"/>
  <c r="O533" i="20"/>
  <c r="BJ533" i="20" s="1"/>
  <c r="P533" i="20"/>
  <c r="Q533" i="20"/>
  <c r="R533" i="20"/>
  <c r="S533" i="20"/>
  <c r="T533" i="20"/>
  <c r="U533" i="20"/>
  <c r="V533" i="20"/>
  <c r="W533" i="20"/>
  <c r="X533" i="20"/>
  <c r="Y533" i="20"/>
  <c r="Z533" i="20"/>
  <c r="AA533" i="20"/>
  <c r="AB533" i="20"/>
  <c r="AC533" i="20"/>
  <c r="AD533" i="20"/>
  <c r="AE533" i="20"/>
  <c r="AF533" i="20"/>
  <c r="AG533" i="20"/>
  <c r="AH533" i="20"/>
  <c r="AI533" i="20"/>
  <c r="AJ533" i="20"/>
  <c r="AK533" i="20"/>
  <c r="AL533" i="20"/>
  <c r="AM533" i="20"/>
  <c r="AN533" i="20"/>
  <c r="AO533" i="20"/>
  <c r="AP533" i="20"/>
  <c r="AQ533" i="20"/>
  <c r="AR533" i="20"/>
  <c r="AS533" i="20"/>
  <c r="AT533" i="20"/>
  <c r="AU533" i="20"/>
  <c r="AV533" i="20"/>
  <c r="AW533" i="20"/>
  <c r="AX533" i="20"/>
  <c r="AY533" i="20"/>
  <c r="AZ533" i="20"/>
  <c r="BA533" i="20"/>
  <c r="BB533" i="20"/>
  <c r="BC533" i="20"/>
  <c r="BD533" i="20"/>
  <c r="BE533" i="20"/>
  <c r="BF533" i="20"/>
  <c r="BG533" i="20"/>
  <c r="BH533" i="20"/>
  <c r="BI533" i="20"/>
  <c r="B534" i="20"/>
  <c r="C534" i="20"/>
  <c r="D534" i="20"/>
  <c r="E534" i="20"/>
  <c r="F534" i="20"/>
  <c r="G534" i="20"/>
  <c r="H534" i="20"/>
  <c r="I534" i="20"/>
  <c r="O534" i="20"/>
  <c r="BJ534" i="20" s="1"/>
  <c r="P534" i="20"/>
  <c r="Q534" i="20"/>
  <c r="R534" i="20"/>
  <c r="S534" i="20"/>
  <c r="T534" i="20"/>
  <c r="U534" i="20"/>
  <c r="V534" i="20"/>
  <c r="W534" i="20"/>
  <c r="X534" i="20"/>
  <c r="Y534" i="20"/>
  <c r="Z534" i="20"/>
  <c r="AA534" i="20"/>
  <c r="AB534" i="20"/>
  <c r="AC534" i="20"/>
  <c r="AD534" i="20"/>
  <c r="AE534" i="20"/>
  <c r="AF534" i="20"/>
  <c r="AS534" i="20"/>
  <c r="BB534" i="20"/>
  <c r="BC534" i="20"/>
  <c r="BD534" i="20"/>
  <c r="BE534" i="20"/>
  <c r="BF534" i="20"/>
  <c r="BG534" i="20"/>
  <c r="BH534" i="20"/>
  <c r="BI534" i="20"/>
  <c r="B535" i="20"/>
  <c r="C535" i="20"/>
  <c r="D535" i="20"/>
  <c r="E535" i="20"/>
  <c r="F535" i="20"/>
  <c r="G535" i="20"/>
  <c r="H535" i="20"/>
  <c r="I535" i="20"/>
  <c r="O535" i="20"/>
  <c r="BJ535" i="20" s="1"/>
  <c r="P535" i="20"/>
  <c r="Q535" i="20"/>
  <c r="R535" i="20"/>
  <c r="S535" i="20"/>
  <c r="T535" i="20"/>
  <c r="U535" i="20"/>
  <c r="V535" i="20"/>
  <c r="W535" i="20"/>
  <c r="X535" i="20"/>
  <c r="Y535" i="20"/>
  <c r="Z535" i="20"/>
  <c r="AA535" i="20"/>
  <c r="AB535" i="20"/>
  <c r="AC535" i="20"/>
  <c r="AD535" i="20"/>
  <c r="AE535" i="20"/>
  <c r="AF535" i="20"/>
  <c r="AS535" i="20"/>
  <c r="BB535" i="20"/>
  <c r="BC535" i="20"/>
  <c r="BD535" i="20"/>
  <c r="BE535" i="20"/>
  <c r="BF535" i="20"/>
  <c r="BG535" i="20"/>
  <c r="BH535" i="20"/>
  <c r="BI535" i="20"/>
  <c r="B536" i="20"/>
  <c r="C536" i="20"/>
  <c r="D536" i="20"/>
  <c r="E536" i="20"/>
  <c r="F536" i="20"/>
  <c r="G536" i="20"/>
  <c r="H536" i="20"/>
  <c r="I536" i="20"/>
  <c r="O536" i="20"/>
  <c r="BJ536" i="20" s="1"/>
  <c r="P536" i="20"/>
  <c r="Q536" i="20"/>
  <c r="R536" i="20"/>
  <c r="S536" i="20"/>
  <c r="T536" i="20"/>
  <c r="U536" i="20"/>
  <c r="V536" i="20"/>
  <c r="W536" i="20"/>
  <c r="X536" i="20"/>
  <c r="Y536" i="20"/>
  <c r="Z536" i="20"/>
  <c r="AA536" i="20"/>
  <c r="AB536" i="20"/>
  <c r="AC536" i="20"/>
  <c r="AD536" i="20"/>
  <c r="AE536" i="20"/>
  <c r="AF536" i="20"/>
  <c r="AS536" i="20"/>
  <c r="BB536" i="20"/>
  <c r="BC536" i="20"/>
  <c r="BD536" i="20"/>
  <c r="BE536" i="20"/>
  <c r="BF536" i="20"/>
  <c r="BG536" i="20"/>
  <c r="BH536" i="20"/>
  <c r="BI536" i="20"/>
  <c r="B537" i="20"/>
  <c r="C537" i="20"/>
  <c r="D537" i="20"/>
  <c r="E537" i="20"/>
  <c r="F537" i="20"/>
  <c r="G537" i="20"/>
  <c r="H537" i="20"/>
  <c r="I537" i="20"/>
  <c r="O537" i="20"/>
  <c r="BJ537" i="20" s="1"/>
  <c r="P537" i="20"/>
  <c r="Q537" i="20"/>
  <c r="R537" i="20"/>
  <c r="S537" i="20"/>
  <c r="T537" i="20"/>
  <c r="U537" i="20"/>
  <c r="V537" i="20"/>
  <c r="W537" i="20"/>
  <c r="X537" i="20"/>
  <c r="Y537" i="20"/>
  <c r="Z537" i="20"/>
  <c r="AA537" i="20"/>
  <c r="AB537" i="20"/>
  <c r="AC537" i="20"/>
  <c r="AD537" i="20"/>
  <c r="AE537" i="20"/>
  <c r="AF537" i="20"/>
  <c r="AS537" i="20"/>
  <c r="BB537" i="20"/>
  <c r="BC537" i="20"/>
  <c r="BD537" i="20"/>
  <c r="BE537" i="20"/>
  <c r="BF537" i="20"/>
  <c r="BG537" i="20"/>
  <c r="BH537" i="20"/>
  <c r="BI537" i="20"/>
  <c r="B538" i="20"/>
  <c r="C538" i="20"/>
  <c r="D538" i="20"/>
  <c r="E538" i="20"/>
  <c r="F538" i="20"/>
  <c r="G538" i="20"/>
  <c r="H538" i="20"/>
  <c r="I538" i="20"/>
  <c r="O538" i="20"/>
  <c r="BJ538" i="20" s="1"/>
  <c r="P538" i="20"/>
  <c r="Q538" i="20"/>
  <c r="R538" i="20"/>
  <c r="S538" i="20"/>
  <c r="T538" i="20"/>
  <c r="U538" i="20"/>
  <c r="V538" i="20"/>
  <c r="W538" i="20"/>
  <c r="X538" i="20"/>
  <c r="Y538" i="20"/>
  <c r="Z538" i="20"/>
  <c r="AA538" i="20"/>
  <c r="AB538" i="20"/>
  <c r="AC538" i="20"/>
  <c r="AD538" i="20"/>
  <c r="AE538" i="20"/>
  <c r="AF538" i="20"/>
  <c r="AG538" i="20"/>
  <c r="AH538" i="20"/>
  <c r="AI538" i="20"/>
  <c r="AJ538" i="20"/>
  <c r="AK538" i="20"/>
  <c r="AL538" i="20"/>
  <c r="AM538" i="20"/>
  <c r="AN538" i="20"/>
  <c r="AO538" i="20"/>
  <c r="AP538" i="20"/>
  <c r="AQ538" i="20"/>
  <c r="AR538" i="20"/>
  <c r="AS538" i="20"/>
  <c r="AT538" i="20"/>
  <c r="AU538" i="20"/>
  <c r="AV538" i="20"/>
  <c r="AW538" i="20"/>
  <c r="AX538" i="20"/>
  <c r="AY538" i="20"/>
  <c r="AZ538" i="20"/>
  <c r="BA538" i="20"/>
  <c r="BB538" i="20"/>
  <c r="BC538" i="20"/>
  <c r="BD538" i="20"/>
  <c r="BE538" i="20"/>
  <c r="BF538" i="20"/>
  <c r="BG538" i="20"/>
  <c r="BH538" i="20"/>
  <c r="BI538" i="20"/>
  <c r="B539" i="20"/>
  <c r="C539" i="20"/>
  <c r="D539" i="20"/>
  <c r="E539" i="20"/>
  <c r="F539" i="20"/>
  <c r="G539" i="20"/>
  <c r="H539" i="20"/>
  <c r="I539" i="20"/>
  <c r="O539" i="20"/>
  <c r="BJ539" i="20" s="1"/>
  <c r="P539" i="20"/>
  <c r="Q539" i="20"/>
  <c r="R539" i="20"/>
  <c r="S539" i="20"/>
  <c r="T539" i="20"/>
  <c r="U539" i="20"/>
  <c r="V539" i="20"/>
  <c r="W539" i="20"/>
  <c r="X539" i="20"/>
  <c r="Y539" i="20"/>
  <c r="Z539" i="20"/>
  <c r="AA539" i="20"/>
  <c r="AB539" i="20"/>
  <c r="AC539" i="20"/>
  <c r="AD539" i="20"/>
  <c r="AE539" i="20"/>
  <c r="AF539" i="20"/>
  <c r="AS539" i="20"/>
  <c r="BB539" i="20"/>
  <c r="BC539" i="20"/>
  <c r="BD539" i="20"/>
  <c r="BE539" i="20"/>
  <c r="BF539" i="20"/>
  <c r="BG539" i="20"/>
  <c r="BH539" i="20"/>
  <c r="BI539" i="20"/>
  <c r="B540" i="20"/>
  <c r="C540" i="20"/>
  <c r="D540" i="20"/>
  <c r="E540" i="20"/>
  <c r="F540" i="20"/>
  <c r="G540" i="20"/>
  <c r="H540" i="20"/>
  <c r="I540" i="20"/>
  <c r="O540" i="20"/>
  <c r="BJ540" i="20" s="1"/>
  <c r="P540" i="20"/>
  <c r="Q540" i="20"/>
  <c r="R540" i="20"/>
  <c r="S540" i="20"/>
  <c r="T540" i="20"/>
  <c r="U540" i="20"/>
  <c r="V540" i="20"/>
  <c r="W540" i="20"/>
  <c r="X540" i="20"/>
  <c r="Y540" i="20"/>
  <c r="Z540" i="20"/>
  <c r="AA540" i="20"/>
  <c r="AB540" i="20"/>
  <c r="AC540" i="20"/>
  <c r="AD540" i="20"/>
  <c r="AE540" i="20"/>
  <c r="AF540" i="20"/>
  <c r="AS540" i="20"/>
  <c r="BB540" i="20"/>
  <c r="BC540" i="20"/>
  <c r="BD540" i="20"/>
  <c r="BE540" i="20"/>
  <c r="BF540" i="20"/>
  <c r="BG540" i="20"/>
  <c r="BH540" i="20"/>
  <c r="BI540" i="20"/>
  <c r="B541" i="20"/>
  <c r="C541" i="20"/>
  <c r="D541" i="20"/>
  <c r="E541" i="20"/>
  <c r="F541" i="20"/>
  <c r="G541" i="20"/>
  <c r="H541" i="20"/>
  <c r="I541" i="20"/>
  <c r="O541" i="20"/>
  <c r="BJ541" i="20" s="1"/>
  <c r="P541" i="20"/>
  <c r="Q541" i="20"/>
  <c r="R541" i="20"/>
  <c r="S541" i="20"/>
  <c r="T541" i="20"/>
  <c r="U541" i="20"/>
  <c r="V541" i="20"/>
  <c r="W541" i="20"/>
  <c r="X541" i="20"/>
  <c r="Y541" i="20"/>
  <c r="Z541" i="20"/>
  <c r="AA541" i="20"/>
  <c r="AB541" i="20"/>
  <c r="AC541" i="20"/>
  <c r="AD541" i="20"/>
  <c r="AE541" i="20"/>
  <c r="AF541" i="20"/>
  <c r="AS541" i="20"/>
  <c r="BB541" i="20"/>
  <c r="BC541" i="20"/>
  <c r="BD541" i="20"/>
  <c r="BE541" i="20"/>
  <c r="BF541" i="20"/>
  <c r="BG541" i="20"/>
  <c r="BH541" i="20"/>
  <c r="BI541" i="20"/>
  <c r="B542" i="20"/>
  <c r="C542" i="20"/>
  <c r="D542" i="20"/>
  <c r="E542" i="20"/>
  <c r="F542" i="20"/>
  <c r="G542" i="20"/>
  <c r="H542" i="20"/>
  <c r="I542" i="20"/>
  <c r="O542" i="20"/>
  <c r="BJ542" i="20" s="1"/>
  <c r="P542" i="20"/>
  <c r="Q542" i="20"/>
  <c r="R542" i="20"/>
  <c r="S542" i="20"/>
  <c r="T542" i="20"/>
  <c r="U542" i="20"/>
  <c r="V542" i="20"/>
  <c r="W542" i="20"/>
  <c r="X542" i="20"/>
  <c r="Y542" i="20"/>
  <c r="Z542" i="20"/>
  <c r="AA542" i="20"/>
  <c r="AB542" i="20"/>
  <c r="AC542" i="20"/>
  <c r="AD542" i="20"/>
  <c r="AE542" i="20"/>
  <c r="AF542" i="20"/>
  <c r="AG542" i="20"/>
  <c r="AH542" i="20"/>
  <c r="AI542" i="20"/>
  <c r="AJ542" i="20"/>
  <c r="AK542" i="20"/>
  <c r="AL542" i="20"/>
  <c r="AM542" i="20"/>
  <c r="AN542" i="20"/>
  <c r="AO542" i="20"/>
  <c r="AP542" i="20"/>
  <c r="AQ542" i="20"/>
  <c r="AR542" i="20"/>
  <c r="AS542" i="20"/>
  <c r="AT542" i="20"/>
  <c r="AU542" i="20"/>
  <c r="AV542" i="20"/>
  <c r="AW542" i="20"/>
  <c r="AX542" i="20"/>
  <c r="AY542" i="20"/>
  <c r="AZ542" i="20"/>
  <c r="BA542" i="20"/>
  <c r="BB542" i="20"/>
  <c r="BC542" i="20"/>
  <c r="BD542" i="20"/>
  <c r="BE542" i="20"/>
  <c r="BF542" i="20"/>
  <c r="BG542" i="20"/>
  <c r="BH542" i="20"/>
  <c r="BI542" i="20"/>
  <c r="B543" i="20"/>
  <c r="C543" i="20"/>
  <c r="D543" i="20"/>
  <c r="E543" i="20"/>
  <c r="F543" i="20"/>
  <c r="G543" i="20"/>
  <c r="H543" i="20"/>
  <c r="I543" i="20"/>
  <c r="O543" i="20"/>
  <c r="BJ543" i="20" s="1"/>
  <c r="P543" i="20"/>
  <c r="Q543" i="20"/>
  <c r="R543" i="20"/>
  <c r="S543" i="20"/>
  <c r="T543" i="20"/>
  <c r="U543" i="20"/>
  <c r="V543" i="20"/>
  <c r="W543" i="20"/>
  <c r="X543" i="20"/>
  <c r="Y543" i="20"/>
  <c r="Z543" i="20"/>
  <c r="AA543" i="20"/>
  <c r="AB543" i="20"/>
  <c r="AC543" i="20"/>
  <c r="AD543" i="20"/>
  <c r="AE543" i="20"/>
  <c r="AF543" i="20"/>
  <c r="AG543" i="20"/>
  <c r="AH543" i="20"/>
  <c r="AI543" i="20"/>
  <c r="AJ543" i="20"/>
  <c r="AK543" i="20"/>
  <c r="AL543" i="20"/>
  <c r="AM543" i="20"/>
  <c r="AN543" i="20"/>
  <c r="AO543" i="20"/>
  <c r="AP543" i="20"/>
  <c r="AQ543" i="20"/>
  <c r="AR543" i="20"/>
  <c r="AS543" i="20"/>
  <c r="AT543" i="20"/>
  <c r="AU543" i="20"/>
  <c r="AV543" i="20"/>
  <c r="AW543" i="20"/>
  <c r="AX543" i="20"/>
  <c r="AY543" i="20"/>
  <c r="AZ543" i="20"/>
  <c r="BA543" i="20"/>
  <c r="BB543" i="20"/>
  <c r="BC543" i="20"/>
  <c r="BD543" i="20"/>
  <c r="BE543" i="20"/>
  <c r="BF543" i="20"/>
  <c r="BG543" i="20"/>
  <c r="BH543" i="20"/>
  <c r="BI543" i="20"/>
  <c r="B544" i="20"/>
  <c r="C544" i="20"/>
  <c r="D544" i="20"/>
  <c r="E544" i="20"/>
  <c r="F544" i="20"/>
  <c r="G544" i="20"/>
  <c r="H544" i="20"/>
  <c r="I544" i="20"/>
  <c r="O544" i="20"/>
  <c r="BJ544" i="20" s="1"/>
  <c r="P544" i="20"/>
  <c r="Q544" i="20"/>
  <c r="R544" i="20"/>
  <c r="S544" i="20"/>
  <c r="T544" i="20"/>
  <c r="U544" i="20"/>
  <c r="V544" i="20"/>
  <c r="W544" i="20"/>
  <c r="X544" i="20"/>
  <c r="Y544" i="20"/>
  <c r="Z544" i="20"/>
  <c r="AA544" i="20"/>
  <c r="AB544" i="20"/>
  <c r="AC544" i="20"/>
  <c r="AD544" i="20"/>
  <c r="AE544" i="20"/>
  <c r="AF544" i="20"/>
  <c r="AS544" i="20"/>
  <c r="BB544" i="20"/>
  <c r="BC544" i="20"/>
  <c r="BD544" i="20"/>
  <c r="BE544" i="20"/>
  <c r="BF544" i="20"/>
  <c r="BG544" i="20"/>
  <c r="BH544" i="20"/>
  <c r="BI544" i="20"/>
  <c r="B545" i="20"/>
  <c r="C545" i="20"/>
  <c r="D545" i="20"/>
  <c r="E545" i="20"/>
  <c r="F545" i="20"/>
  <c r="G545" i="20"/>
  <c r="H545" i="20"/>
  <c r="I545" i="20"/>
  <c r="O545" i="20"/>
  <c r="BJ545" i="20" s="1"/>
  <c r="P545" i="20"/>
  <c r="Q545" i="20"/>
  <c r="R545" i="20"/>
  <c r="S545" i="20"/>
  <c r="T545" i="20"/>
  <c r="U545" i="20"/>
  <c r="V545" i="20"/>
  <c r="W545" i="20"/>
  <c r="X545" i="20"/>
  <c r="Y545" i="20"/>
  <c r="Z545" i="20"/>
  <c r="AA545" i="20"/>
  <c r="AB545" i="20"/>
  <c r="AC545" i="20"/>
  <c r="AD545" i="20"/>
  <c r="AE545" i="20"/>
  <c r="AF545" i="20"/>
  <c r="AS545" i="20"/>
  <c r="BB545" i="20"/>
  <c r="BC545" i="20"/>
  <c r="BD545" i="20"/>
  <c r="BE545" i="20"/>
  <c r="BF545" i="20"/>
  <c r="BG545" i="20"/>
  <c r="BH545" i="20"/>
  <c r="BI545" i="20"/>
  <c r="B546" i="20"/>
  <c r="C546" i="20"/>
  <c r="D546" i="20"/>
  <c r="E546" i="20"/>
  <c r="F546" i="20"/>
  <c r="G546" i="20"/>
  <c r="H546" i="20"/>
  <c r="I546" i="20"/>
  <c r="O546" i="20"/>
  <c r="BJ546" i="20" s="1"/>
  <c r="P546" i="20"/>
  <c r="Q546" i="20"/>
  <c r="R546" i="20"/>
  <c r="S546" i="20"/>
  <c r="T546" i="20"/>
  <c r="U546" i="20"/>
  <c r="V546" i="20"/>
  <c r="W546" i="20"/>
  <c r="X546" i="20"/>
  <c r="Y546" i="20"/>
  <c r="Z546" i="20"/>
  <c r="AA546" i="20"/>
  <c r="AB546" i="20"/>
  <c r="AC546" i="20"/>
  <c r="AD546" i="20"/>
  <c r="AE546" i="20"/>
  <c r="AF546" i="20"/>
  <c r="AS546" i="20"/>
  <c r="BB546" i="20"/>
  <c r="BC546" i="20"/>
  <c r="BD546" i="20"/>
  <c r="BE546" i="20"/>
  <c r="BF546" i="20"/>
  <c r="BG546" i="20"/>
  <c r="BH546" i="20"/>
  <c r="BI546" i="20"/>
  <c r="B547" i="20"/>
  <c r="C547" i="20"/>
  <c r="D547" i="20"/>
  <c r="E547" i="20"/>
  <c r="F547" i="20"/>
  <c r="G547" i="20"/>
  <c r="H547" i="20"/>
  <c r="I547" i="20"/>
  <c r="O547" i="20"/>
  <c r="BJ547" i="20" s="1"/>
  <c r="P547" i="20"/>
  <c r="Q547" i="20"/>
  <c r="R547" i="20"/>
  <c r="S547" i="20"/>
  <c r="T547" i="20"/>
  <c r="U547" i="20"/>
  <c r="V547" i="20"/>
  <c r="W547" i="20"/>
  <c r="X547" i="20"/>
  <c r="Y547" i="20"/>
  <c r="Z547" i="20"/>
  <c r="AA547" i="20"/>
  <c r="AB547" i="20"/>
  <c r="AC547" i="20"/>
  <c r="AD547" i="20"/>
  <c r="AE547" i="20"/>
  <c r="AF547" i="20"/>
  <c r="AG547" i="20"/>
  <c r="AH547" i="20"/>
  <c r="AI547" i="20"/>
  <c r="AJ547" i="20"/>
  <c r="AK547" i="20"/>
  <c r="AL547" i="20"/>
  <c r="AM547" i="20"/>
  <c r="AN547" i="20"/>
  <c r="AO547" i="20"/>
  <c r="AP547" i="20"/>
  <c r="AQ547" i="20"/>
  <c r="AR547" i="20"/>
  <c r="AS547" i="20"/>
  <c r="AT547" i="20"/>
  <c r="AU547" i="20"/>
  <c r="AV547" i="20"/>
  <c r="AW547" i="20"/>
  <c r="AX547" i="20"/>
  <c r="AY547" i="20"/>
  <c r="AZ547" i="20"/>
  <c r="BA547" i="20"/>
  <c r="BB547" i="20"/>
  <c r="BC547" i="20"/>
  <c r="BD547" i="20"/>
  <c r="BE547" i="20"/>
  <c r="BF547" i="20"/>
  <c r="BG547" i="20"/>
  <c r="BH547" i="20"/>
  <c r="BI547" i="20"/>
  <c r="B548" i="20"/>
  <c r="C548" i="20"/>
  <c r="D548" i="20"/>
  <c r="E548" i="20"/>
  <c r="F548" i="20"/>
  <c r="G548" i="20"/>
  <c r="H548" i="20"/>
  <c r="I548" i="20"/>
  <c r="O548" i="20"/>
  <c r="BJ548" i="20" s="1"/>
  <c r="P548" i="20"/>
  <c r="Q548" i="20"/>
  <c r="R548" i="20"/>
  <c r="S548" i="20"/>
  <c r="T548" i="20"/>
  <c r="U548" i="20"/>
  <c r="V548" i="20"/>
  <c r="W548" i="20"/>
  <c r="X548" i="20"/>
  <c r="Y548" i="20"/>
  <c r="Z548" i="20"/>
  <c r="AA548" i="20"/>
  <c r="AB548" i="20"/>
  <c r="AC548" i="20"/>
  <c r="AD548" i="20"/>
  <c r="AE548" i="20"/>
  <c r="AF548" i="20"/>
  <c r="AS548" i="20"/>
  <c r="BB548" i="20"/>
  <c r="BC548" i="20"/>
  <c r="BD548" i="20"/>
  <c r="BE548" i="20"/>
  <c r="BF548" i="20"/>
  <c r="BG548" i="20"/>
  <c r="BH548" i="20"/>
  <c r="BI548" i="20"/>
  <c r="B549" i="20"/>
  <c r="C549" i="20"/>
  <c r="D549" i="20"/>
  <c r="E549" i="20"/>
  <c r="F549" i="20"/>
  <c r="G549" i="20"/>
  <c r="H549" i="20"/>
  <c r="I549" i="20"/>
  <c r="O549" i="20"/>
  <c r="BJ549" i="20" s="1"/>
  <c r="P549" i="20"/>
  <c r="Q549" i="20"/>
  <c r="R549" i="20"/>
  <c r="S549" i="20"/>
  <c r="T549" i="20"/>
  <c r="U549" i="20"/>
  <c r="V549" i="20"/>
  <c r="W549" i="20"/>
  <c r="X549" i="20"/>
  <c r="Y549" i="20"/>
  <c r="Z549" i="20"/>
  <c r="AA549" i="20"/>
  <c r="AB549" i="20"/>
  <c r="AC549" i="20"/>
  <c r="AD549" i="20"/>
  <c r="AE549" i="20"/>
  <c r="AF549" i="20"/>
  <c r="AS549" i="20"/>
  <c r="BB549" i="20"/>
  <c r="BC549" i="20"/>
  <c r="BD549" i="20"/>
  <c r="BE549" i="20"/>
  <c r="BF549" i="20"/>
  <c r="BG549" i="20"/>
  <c r="BH549" i="20"/>
  <c r="BI549" i="20"/>
  <c r="B550" i="20"/>
  <c r="C550" i="20"/>
  <c r="D550" i="20"/>
  <c r="E550" i="20"/>
  <c r="F550" i="20"/>
  <c r="G550" i="20"/>
  <c r="H550" i="20"/>
  <c r="I550" i="20"/>
  <c r="O550" i="20"/>
  <c r="BJ550" i="20" s="1"/>
  <c r="P550" i="20"/>
  <c r="Q550" i="20"/>
  <c r="R550" i="20"/>
  <c r="S550" i="20"/>
  <c r="T550" i="20"/>
  <c r="U550" i="20"/>
  <c r="V550" i="20"/>
  <c r="W550" i="20"/>
  <c r="X550" i="20"/>
  <c r="Y550" i="20"/>
  <c r="Z550" i="20"/>
  <c r="AA550" i="20"/>
  <c r="AB550" i="20"/>
  <c r="AC550" i="20"/>
  <c r="AD550" i="20"/>
  <c r="AE550" i="20"/>
  <c r="AF550" i="20"/>
  <c r="AG550" i="20"/>
  <c r="AH550" i="20"/>
  <c r="AI550" i="20"/>
  <c r="AJ550" i="20"/>
  <c r="AK550" i="20"/>
  <c r="AL550" i="20"/>
  <c r="AM550" i="20"/>
  <c r="AN550" i="20"/>
  <c r="AO550" i="20"/>
  <c r="AP550" i="20"/>
  <c r="AQ550" i="20"/>
  <c r="AR550" i="20"/>
  <c r="AS550" i="20"/>
  <c r="AT550" i="20"/>
  <c r="AU550" i="20"/>
  <c r="AV550" i="20"/>
  <c r="AW550" i="20"/>
  <c r="AX550" i="20"/>
  <c r="AY550" i="20"/>
  <c r="AZ550" i="20"/>
  <c r="BA550" i="20"/>
  <c r="BB550" i="20"/>
  <c r="BC550" i="20"/>
  <c r="BD550" i="20"/>
  <c r="BE550" i="20"/>
  <c r="BF550" i="20"/>
  <c r="BG550" i="20"/>
  <c r="BH550" i="20"/>
  <c r="BI550" i="20"/>
  <c r="B551" i="20"/>
  <c r="C551" i="20"/>
  <c r="D551" i="20"/>
  <c r="E551" i="20"/>
  <c r="F551" i="20"/>
  <c r="G551" i="20"/>
  <c r="H551" i="20"/>
  <c r="I551" i="20"/>
  <c r="O551" i="20"/>
  <c r="BJ551" i="20" s="1"/>
  <c r="P551" i="20"/>
  <c r="Q551" i="20"/>
  <c r="R551" i="20"/>
  <c r="S551" i="20"/>
  <c r="T551" i="20"/>
  <c r="U551" i="20"/>
  <c r="V551" i="20"/>
  <c r="W551" i="20"/>
  <c r="X551" i="20"/>
  <c r="Y551" i="20"/>
  <c r="Z551" i="20"/>
  <c r="AA551" i="20"/>
  <c r="AB551" i="20"/>
  <c r="AC551" i="20"/>
  <c r="AD551" i="20"/>
  <c r="AE551" i="20"/>
  <c r="AF551" i="20"/>
  <c r="AS551" i="20"/>
  <c r="BB551" i="20"/>
  <c r="BC551" i="20"/>
  <c r="BD551" i="20"/>
  <c r="BE551" i="20"/>
  <c r="BF551" i="20"/>
  <c r="BG551" i="20"/>
  <c r="BH551" i="20"/>
  <c r="BI551" i="20"/>
  <c r="B552" i="20"/>
  <c r="C552" i="20"/>
  <c r="D552" i="20"/>
  <c r="E552" i="20"/>
  <c r="F552" i="20"/>
  <c r="G552" i="20"/>
  <c r="H552" i="20"/>
  <c r="I552" i="20"/>
  <c r="O552" i="20"/>
  <c r="BJ552" i="20" s="1"/>
  <c r="P552" i="20"/>
  <c r="Q552" i="20"/>
  <c r="R552" i="20"/>
  <c r="S552" i="20"/>
  <c r="T552" i="20"/>
  <c r="U552" i="20"/>
  <c r="V552" i="20"/>
  <c r="W552" i="20"/>
  <c r="X552" i="20"/>
  <c r="Y552" i="20"/>
  <c r="Z552" i="20"/>
  <c r="AA552" i="20"/>
  <c r="AB552" i="20"/>
  <c r="AC552" i="20"/>
  <c r="AD552" i="20"/>
  <c r="AE552" i="20"/>
  <c r="AF552" i="20"/>
  <c r="AS552" i="20"/>
  <c r="BB552" i="20"/>
  <c r="BC552" i="20"/>
  <c r="BD552" i="20"/>
  <c r="BE552" i="20"/>
  <c r="BF552" i="20"/>
  <c r="BG552" i="20"/>
  <c r="BH552" i="20"/>
  <c r="BI552" i="20"/>
  <c r="B553" i="20"/>
  <c r="C553" i="20"/>
  <c r="D553" i="20"/>
  <c r="E553" i="20"/>
  <c r="F553" i="20"/>
  <c r="G553" i="20"/>
  <c r="H553" i="20"/>
  <c r="I553" i="20"/>
  <c r="O553" i="20"/>
  <c r="BJ553" i="20" s="1"/>
  <c r="P553" i="20"/>
  <c r="Q553" i="20"/>
  <c r="R553" i="20"/>
  <c r="S553" i="20"/>
  <c r="T553" i="20"/>
  <c r="U553" i="20"/>
  <c r="V553" i="20"/>
  <c r="W553" i="20"/>
  <c r="X553" i="20"/>
  <c r="Y553" i="20"/>
  <c r="Z553" i="20"/>
  <c r="AA553" i="20"/>
  <c r="AB553" i="20"/>
  <c r="AC553" i="20"/>
  <c r="AD553" i="20"/>
  <c r="AE553" i="20"/>
  <c r="AF553" i="20"/>
  <c r="AS553" i="20"/>
  <c r="BB553" i="20"/>
  <c r="BC553" i="20"/>
  <c r="BD553" i="20"/>
  <c r="BE553" i="20"/>
  <c r="BF553" i="20"/>
  <c r="BG553" i="20"/>
  <c r="BH553" i="20"/>
  <c r="BI553" i="20"/>
  <c r="B554" i="20"/>
  <c r="C554" i="20"/>
  <c r="D554" i="20"/>
  <c r="E554" i="20"/>
  <c r="F554" i="20"/>
  <c r="G554" i="20"/>
  <c r="H554" i="20"/>
  <c r="I554" i="20"/>
  <c r="O554" i="20"/>
  <c r="BJ554" i="20" s="1"/>
  <c r="P554" i="20"/>
  <c r="Q554" i="20"/>
  <c r="R554" i="20"/>
  <c r="S554" i="20"/>
  <c r="T554" i="20"/>
  <c r="U554" i="20"/>
  <c r="V554" i="20"/>
  <c r="W554" i="20"/>
  <c r="X554" i="20"/>
  <c r="Y554" i="20"/>
  <c r="Z554" i="20"/>
  <c r="AA554" i="20"/>
  <c r="AB554" i="20"/>
  <c r="AC554" i="20"/>
  <c r="AD554" i="20"/>
  <c r="AE554" i="20"/>
  <c r="AF554" i="20"/>
  <c r="AS554" i="20"/>
  <c r="BB554" i="20"/>
  <c r="BC554" i="20"/>
  <c r="BD554" i="20"/>
  <c r="BE554" i="20"/>
  <c r="BF554" i="20"/>
  <c r="BG554" i="20"/>
  <c r="BH554" i="20"/>
  <c r="BI554" i="20"/>
  <c r="B555" i="20"/>
  <c r="C555" i="20"/>
  <c r="D555" i="20"/>
  <c r="E555" i="20"/>
  <c r="F555" i="20"/>
  <c r="G555" i="20"/>
  <c r="H555" i="20"/>
  <c r="I555" i="20"/>
  <c r="O555" i="20"/>
  <c r="BJ555" i="20" s="1"/>
  <c r="P555" i="20"/>
  <c r="Q555" i="20"/>
  <c r="R555" i="20"/>
  <c r="S555" i="20"/>
  <c r="T555" i="20"/>
  <c r="U555" i="20"/>
  <c r="V555" i="20"/>
  <c r="W555" i="20"/>
  <c r="X555" i="20"/>
  <c r="Y555" i="20"/>
  <c r="Z555" i="20"/>
  <c r="AA555" i="20"/>
  <c r="AB555" i="20"/>
  <c r="AC555" i="20"/>
  <c r="AD555" i="20"/>
  <c r="AE555" i="20"/>
  <c r="AF555" i="20"/>
  <c r="AG555" i="20"/>
  <c r="AH555" i="20"/>
  <c r="AI555" i="20"/>
  <c r="AJ555" i="20"/>
  <c r="AK555" i="20"/>
  <c r="AL555" i="20"/>
  <c r="AM555" i="20"/>
  <c r="AN555" i="20"/>
  <c r="AO555" i="20"/>
  <c r="AP555" i="20"/>
  <c r="AQ555" i="20"/>
  <c r="AR555" i="20"/>
  <c r="AS555" i="20"/>
  <c r="AT555" i="20"/>
  <c r="AU555" i="20"/>
  <c r="AV555" i="20"/>
  <c r="AW555" i="20"/>
  <c r="AX555" i="20"/>
  <c r="AY555" i="20"/>
  <c r="AZ555" i="20"/>
  <c r="BA555" i="20"/>
  <c r="BB555" i="20"/>
  <c r="BC555" i="20"/>
  <c r="BD555" i="20"/>
  <c r="BE555" i="20"/>
  <c r="BF555" i="20"/>
  <c r="BG555" i="20"/>
  <c r="BH555" i="20"/>
  <c r="BI555" i="20"/>
  <c r="B556" i="20"/>
  <c r="C556" i="20"/>
  <c r="D556" i="20"/>
  <c r="E556" i="20"/>
  <c r="F556" i="20"/>
  <c r="G556" i="20"/>
  <c r="H556" i="20"/>
  <c r="I556" i="20"/>
  <c r="O556" i="20"/>
  <c r="BJ556" i="20" s="1"/>
  <c r="P556" i="20"/>
  <c r="Q556" i="20"/>
  <c r="R556" i="20"/>
  <c r="S556" i="20"/>
  <c r="T556" i="20"/>
  <c r="U556" i="20"/>
  <c r="V556" i="20"/>
  <c r="W556" i="20"/>
  <c r="X556" i="20"/>
  <c r="Y556" i="20"/>
  <c r="Z556" i="20"/>
  <c r="AA556" i="20"/>
  <c r="AB556" i="20"/>
  <c r="AC556" i="20"/>
  <c r="AD556" i="20"/>
  <c r="AE556" i="20"/>
  <c r="AF556" i="20"/>
  <c r="AG556" i="20"/>
  <c r="AH556" i="20"/>
  <c r="AI556" i="20"/>
  <c r="AJ556" i="20"/>
  <c r="AK556" i="20"/>
  <c r="AL556" i="20"/>
  <c r="AM556" i="20"/>
  <c r="AN556" i="20"/>
  <c r="AO556" i="20"/>
  <c r="AP556" i="20"/>
  <c r="AQ556" i="20"/>
  <c r="AR556" i="20"/>
  <c r="AS556" i="20"/>
  <c r="AT556" i="20"/>
  <c r="AU556" i="20"/>
  <c r="AV556" i="20"/>
  <c r="AW556" i="20"/>
  <c r="AX556" i="20"/>
  <c r="AY556" i="20"/>
  <c r="AZ556" i="20"/>
  <c r="BA556" i="20"/>
  <c r="BB556" i="20"/>
  <c r="BC556" i="20"/>
  <c r="BD556" i="20"/>
  <c r="BE556" i="20"/>
  <c r="BF556" i="20"/>
  <c r="BG556" i="20"/>
  <c r="BH556" i="20"/>
  <c r="BI556" i="20"/>
  <c r="B557" i="20"/>
  <c r="C557" i="20"/>
  <c r="D557" i="20"/>
  <c r="E557" i="20"/>
  <c r="F557" i="20"/>
  <c r="G557" i="20"/>
  <c r="H557" i="20"/>
  <c r="I557" i="20"/>
  <c r="O557" i="20"/>
  <c r="BJ557" i="20" s="1"/>
  <c r="P557" i="20"/>
  <c r="Q557" i="20"/>
  <c r="R557" i="20"/>
  <c r="S557" i="20"/>
  <c r="T557" i="20"/>
  <c r="U557" i="20"/>
  <c r="V557" i="20"/>
  <c r="W557" i="20"/>
  <c r="X557" i="20"/>
  <c r="Y557" i="20"/>
  <c r="Z557" i="20"/>
  <c r="AA557" i="20"/>
  <c r="AB557" i="20"/>
  <c r="AC557" i="20"/>
  <c r="AD557" i="20"/>
  <c r="AE557" i="20"/>
  <c r="AF557" i="20"/>
  <c r="AG557" i="20"/>
  <c r="AH557" i="20"/>
  <c r="AI557" i="20"/>
  <c r="AJ557" i="20"/>
  <c r="AK557" i="20"/>
  <c r="AL557" i="20"/>
  <c r="AM557" i="20"/>
  <c r="AN557" i="20"/>
  <c r="AO557" i="20"/>
  <c r="AP557" i="20"/>
  <c r="AQ557" i="20"/>
  <c r="AR557" i="20"/>
  <c r="AS557" i="20"/>
  <c r="AT557" i="20"/>
  <c r="AU557" i="20"/>
  <c r="AV557" i="20"/>
  <c r="AW557" i="20"/>
  <c r="AX557" i="20"/>
  <c r="AY557" i="20"/>
  <c r="AZ557" i="20"/>
  <c r="BA557" i="20"/>
  <c r="BB557" i="20"/>
  <c r="BC557" i="20"/>
  <c r="BD557" i="20"/>
  <c r="BE557" i="20"/>
  <c r="BF557" i="20"/>
  <c r="BG557" i="20"/>
  <c r="BH557" i="20"/>
  <c r="BI557" i="20"/>
  <c r="B558" i="20"/>
  <c r="C558" i="20"/>
  <c r="D558" i="20"/>
  <c r="E558" i="20"/>
  <c r="F558" i="20"/>
  <c r="G558" i="20"/>
  <c r="H558" i="20"/>
  <c r="I558" i="20"/>
  <c r="O558" i="20"/>
  <c r="BJ558" i="20" s="1"/>
  <c r="P558" i="20"/>
  <c r="Q558" i="20"/>
  <c r="R558" i="20"/>
  <c r="S558" i="20"/>
  <c r="T558" i="20"/>
  <c r="U558" i="20"/>
  <c r="V558" i="20"/>
  <c r="W558" i="20"/>
  <c r="X558" i="20"/>
  <c r="Y558" i="20"/>
  <c r="Z558" i="20"/>
  <c r="AA558" i="20"/>
  <c r="AB558" i="20"/>
  <c r="AC558" i="20"/>
  <c r="AD558" i="20"/>
  <c r="AE558" i="20"/>
  <c r="AF558" i="20"/>
  <c r="AS558" i="20"/>
  <c r="BB558" i="20"/>
  <c r="BC558" i="20"/>
  <c r="BD558" i="20"/>
  <c r="BE558" i="20"/>
  <c r="BF558" i="20"/>
  <c r="BG558" i="20"/>
  <c r="BH558" i="20"/>
  <c r="BI558" i="20"/>
  <c r="B559" i="20"/>
  <c r="C559" i="20"/>
  <c r="D559" i="20"/>
  <c r="E559" i="20"/>
  <c r="F559" i="20"/>
  <c r="G559" i="20"/>
  <c r="H559" i="20"/>
  <c r="I559" i="20"/>
  <c r="O559" i="20"/>
  <c r="BJ559" i="20" s="1"/>
  <c r="P559" i="20"/>
  <c r="Q559" i="20"/>
  <c r="R559" i="20"/>
  <c r="S559" i="20"/>
  <c r="T559" i="20"/>
  <c r="U559" i="20"/>
  <c r="V559" i="20"/>
  <c r="W559" i="20"/>
  <c r="X559" i="20"/>
  <c r="Y559" i="20"/>
  <c r="Z559" i="20"/>
  <c r="AA559" i="20"/>
  <c r="AB559" i="20"/>
  <c r="AC559" i="20"/>
  <c r="AD559" i="20"/>
  <c r="AE559" i="20"/>
  <c r="AF559" i="20"/>
  <c r="AS559" i="20"/>
  <c r="BB559" i="20"/>
  <c r="BC559" i="20"/>
  <c r="BD559" i="20"/>
  <c r="BE559" i="20"/>
  <c r="BF559" i="20"/>
  <c r="BG559" i="20"/>
  <c r="BH559" i="20"/>
  <c r="BI559" i="20"/>
  <c r="B560" i="20"/>
  <c r="C560" i="20"/>
  <c r="D560" i="20"/>
  <c r="E560" i="20"/>
  <c r="F560" i="20"/>
  <c r="G560" i="20"/>
  <c r="H560" i="20"/>
  <c r="I560" i="20"/>
  <c r="O560" i="20"/>
  <c r="BJ560" i="20" s="1"/>
  <c r="P560" i="20"/>
  <c r="Q560" i="20"/>
  <c r="R560" i="20"/>
  <c r="S560" i="20"/>
  <c r="T560" i="20"/>
  <c r="U560" i="20"/>
  <c r="V560" i="20"/>
  <c r="W560" i="20"/>
  <c r="X560" i="20"/>
  <c r="Y560" i="20"/>
  <c r="Z560" i="20"/>
  <c r="AA560" i="20"/>
  <c r="AB560" i="20"/>
  <c r="AC560" i="20"/>
  <c r="AD560" i="20"/>
  <c r="AE560" i="20"/>
  <c r="AF560" i="20"/>
  <c r="AS560" i="20"/>
  <c r="BB560" i="20"/>
  <c r="BC560" i="20"/>
  <c r="BD560" i="20"/>
  <c r="BE560" i="20"/>
  <c r="BF560" i="20"/>
  <c r="BG560" i="20"/>
  <c r="BH560" i="20"/>
  <c r="BI560" i="20"/>
  <c r="B561" i="20"/>
  <c r="C561" i="20"/>
  <c r="D561" i="20"/>
  <c r="E561" i="20"/>
  <c r="F561" i="20"/>
  <c r="G561" i="20"/>
  <c r="H561" i="20"/>
  <c r="I561" i="20"/>
  <c r="O561" i="20"/>
  <c r="BJ561" i="20" s="1"/>
  <c r="P561" i="20"/>
  <c r="Q561" i="20"/>
  <c r="R561" i="20"/>
  <c r="S561" i="20"/>
  <c r="T561" i="20"/>
  <c r="U561" i="20"/>
  <c r="V561" i="20"/>
  <c r="W561" i="20"/>
  <c r="X561" i="20"/>
  <c r="Y561" i="20"/>
  <c r="Z561" i="20"/>
  <c r="AA561" i="20"/>
  <c r="AB561" i="20"/>
  <c r="AC561" i="20"/>
  <c r="AD561" i="20"/>
  <c r="AE561" i="20"/>
  <c r="AF561" i="20"/>
  <c r="AS561" i="20"/>
  <c r="BB561" i="20"/>
  <c r="BC561" i="20"/>
  <c r="BD561" i="20"/>
  <c r="BE561" i="20"/>
  <c r="BF561" i="20"/>
  <c r="BG561" i="20"/>
  <c r="BH561" i="20"/>
  <c r="BI561" i="20"/>
  <c r="B562" i="20"/>
  <c r="C562" i="20"/>
  <c r="D562" i="20"/>
  <c r="E562" i="20"/>
  <c r="F562" i="20"/>
  <c r="G562" i="20"/>
  <c r="H562" i="20"/>
  <c r="I562" i="20"/>
  <c r="O562" i="20"/>
  <c r="BJ562" i="20" s="1"/>
  <c r="P562" i="20"/>
  <c r="Q562" i="20"/>
  <c r="R562" i="20"/>
  <c r="S562" i="20"/>
  <c r="T562" i="20"/>
  <c r="U562" i="20"/>
  <c r="V562" i="20"/>
  <c r="W562" i="20"/>
  <c r="X562" i="20"/>
  <c r="Y562" i="20"/>
  <c r="Z562" i="20"/>
  <c r="AA562" i="20"/>
  <c r="AB562" i="20"/>
  <c r="AC562" i="20"/>
  <c r="AD562" i="20"/>
  <c r="AE562" i="20"/>
  <c r="AF562" i="20"/>
  <c r="AS562" i="20"/>
  <c r="BB562" i="20"/>
  <c r="BC562" i="20"/>
  <c r="BD562" i="20"/>
  <c r="BE562" i="20"/>
  <c r="BF562" i="20"/>
  <c r="BG562" i="20"/>
  <c r="BH562" i="20"/>
  <c r="BI562" i="20"/>
  <c r="B563" i="20"/>
  <c r="C563" i="20"/>
  <c r="D563" i="20"/>
  <c r="E563" i="20"/>
  <c r="F563" i="20"/>
  <c r="G563" i="20"/>
  <c r="H563" i="20"/>
  <c r="I563" i="20"/>
  <c r="O563" i="20"/>
  <c r="BJ563" i="20" s="1"/>
  <c r="P563" i="20"/>
  <c r="Q563" i="20"/>
  <c r="R563" i="20"/>
  <c r="S563" i="20"/>
  <c r="T563" i="20"/>
  <c r="U563" i="20"/>
  <c r="V563" i="20"/>
  <c r="W563" i="20"/>
  <c r="X563" i="20"/>
  <c r="Y563" i="20"/>
  <c r="Z563" i="20"/>
  <c r="AA563" i="20"/>
  <c r="AB563" i="20"/>
  <c r="AC563" i="20"/>
  <c r="AD563" i="20"/>
  <c r="AE563" i="20"/>
  <c r="AF563" i="20"/>
  <c r="AS563" i="20"/>
  <c r="BB563" i="20"/>
  <c r="BC563" i="20"/>
  <c r="BD563" i="20"/>
  <c r="BE563" i="20"/>
  <c r="BF563" i="20"/>
  <c r="BG563" i="20"/>
  <c r="BH563" i="20"/>
  <c r="BI563" i="20"/>
  <c r="B564" i="20"/>
  <c r="C564" i="20"/>
  <c r="D564" i="20"/>
  <c r="E564" i="20"/>
  <c r="F564" i="20"/>
  <c r="G564" i="20"/>
  <c r="H564" i="20"/>
  <c r="I564" i="20"/>
  <c r="O564" i="20"/>
  <c r="BJ564" i="20" s="1"/>
  <c r="P564" i="20"/>
  <c r="Q564" i="20"/>
  <c r="R564" i="20"/>
  <c r="S564" i="20"/>
  <c r="T564" i="20"/>
  <c r="U564" i="20"/>
  <c r="V564" i="20"/>
  <c r="W564" i="20"/>
  <c r="X564" i="20"/>
  <c r="Y564" i="20"/>
  <c r="Z564" i="20"/>
  <c r="AA564" i="20"/>
  <c r="AB564" i="20"/>
  <c r="AC564" i="20"/>
  <c r="AD564" i="20"/>
  <c r="AE564" i="20"/>
  <c r="AF564" i="20"/>
  <c r="AG564" i="20"/>
  <c r="AH564" i="20"/>
  <c r="AI564" i="20"/>
  <c r="AJ564" i="20"/>
  <c r="AK564" i="20"/>
  <c r="AL564" i="20"/>
  <c r="AM564" i="20"/>
  <c r="AN564" i="20"/>
  <c r="AO564" i="20"/>
  <c r="AP564" i="20"/>
  <c r="AQ564" i="20"/>
  <c r="AR564" i="20"/>
  <c r="AS564" i="20"/>
  <c r="AT564" i="20"/>
  <c r="AU564" i="20"/>
  <c r="AV564" i="20"/>
  <c r="AW564" i="20"/>
  <c r="AX564" i="20"/>
  <c r="AY564" i="20"/>
  <c r="AZ564" i="20"/>
  <c r="BA564" i="20"/>
  <c r="BB564" i="20"/>
  <c r="BC564" i="20"/>
  <c r="BD564" i="20"/>
  <c r="BE564" i="20"/>
  <c r="BF564" i="20"/>
  <c r="BG564" i="20"/>
  <c r="BH564" i="20"/>
  <c r="BI564" i="20"/>
  <c r="B565" i="20"/>
  <c r="C565" i="20"/>
  <c r="D565" i="20"/>
  <c r="E565" i="20"/>
  <c r="F565" i="20"/>
  <c r="G565" i="20"/>
  <c r="H565" i="20"/>
  <c r="I565" i="20"/>
  <c r="O565" i="20"/>
  <c r="BJ565" i="20" s="1"/>
  <c r="P565" i="20"/>
  <c r="Q565" i="20"/>
  <c r="R565" i="20"/>
  <c r="S565" i="20"/>
  <c r="T565" i="20"/>
  <c r="U565" i="20"/>
  <c r="V565" i="20"/>
  <c r="W565" i="20"/>
  <c r="X565" i="20"/>
  <c r="Y565" i="20"/>
  <c r="Z565" i="20"/>
  <c r="AA565" i="20"/>
  <c r="AB565" i="20"/>
  <c r="AC565" i="20"/>
  <c r="AD565" i="20"/>
  <c r="AE565" i="20"/>
  <c r="AF565" i="20"/>
  <c r="AG565" i="20"/>
  <c r="AH565" i="20"/>
  <c r="AI565" i="20"/>
  <c r="AJ565" i="20"/>
  <c r="AK565" i="20"/>
  <c r="AL565" i="20"/>
  <c r="AM565" i="20"/>
  <c r="AN565" i="20"/>
  <c r="AO565" i="20"/>
  <c r="AP565" i="20"/>
  <c r="AQ565" i="20"/>
  <c r="AR565" i="20"/>
  <c r="AS565" i="20"/>
  <c r="AT565" i="20"/>
  <c r="AU565" i="20"/>
  <c r="AV565" i="20"/>
  <c r="AW565" i="20"/>
  <c r="AX565" i="20"/>
  <c r="AY565" i="20"/>
  <c r="AZ565" i="20"/>
  <c r="BA565" i="20"/>
  <c r="BB565" i="20"/>
  <c r="BC565" i="20"/>
  <c r="BD565" i="20"/>
  <c r="BE565" i="20"/>
  <c r="BF565" i="20"/>
  <c r="BG565" i="20"/>
  <c r="BH565" i="20"/>
  <c r="BI565" i="20"/>
  <c r="B566" i="20"/>
  <c r="C566" i="20"/>
  <c r="D566" i="20"/>
  <c r="E566" i="20"/>
  <c r="F566" i="20"/>
  <c r="G566" i="20"/>
  <c r="H566" i="20"/>
  <c r="I566" i="20"/>
  <c r="O566" i="20"/>
  <c r="BJ566" i="20" s="1"/>
  <c r="P566" i="20"/>
  <c r="Q566" i="20"/>
  <c r="R566" i="20"/>
  <c r="S566" i="20"/>
  <c r="T566" i="20"/>
  <c r="U566" i="20"/>
  <c r="V566" i="20"/>
  <c r="W566" i="20"/>
  <c r="X566" i="20"/>
  <c r="Y566" i="20"/>
  <c r="Z566" i="20"/>
  <c r="AA566" i="20"/>
  <c r="AB566" i="20"/>
  <c r="AC566" i="20"/>
  <c r="AD566" i="20"/>
  <c r="AE566" i="20"/>
  <c r="AF566" i="20"/>
  <c r="AS566" i="20"/>
  <c r="BB566" i="20"/>
  <c r="BC566" i="20"/>
  <c r="BD566" i="20"/>
  <c r="BE566" i="20"/>
  <c r="BF566" i="20"/>
  <c r="BG566" i="20"/>
  <c r="BH566" i="20"/>
  <c r="BI566" i="20"/>
  <c r="B567" i="20"/>
  <c r="C567" i="20"/>
  <c r="D567" i="20"/>
  <c r="E567" i="20"/>
  <c r="F567" i="20"/>
  <c r="G567" i="20"/>
  <c r="H567" i="20"/>
  <c r="I567" i="20"/>
  <c r="O567" i="20"/>
  <c r="BJ567" i="20" s="1"/>
  <c r="P567" i="20"/>
  <c r="Q567" i="20"/>
  <c r="R567" i="20"/>
  <c r="S567" i="20"/>
  <c r="T567" i="20"/>
  <c r="U567" i="20"/>
  <c r="V567" i="20"/>
  <c r="W567" i="20"/>
  <c r="X567" i="20"/>
  <c r="Y567" i="20"/>
  <c r="Z567" i="20"/>
  <c r="AA567" i="20"/>
  <c r="AB567" i="20"/>
  <c r="AC567" i="20"/>
  <c r="AD567" i="20"/>
  <c r="AE567" i="20"/>
  <c r="AF567" i="20"/>
  <c r="AS567" i="20"/>
  <c r="BB567" i="20"/>
  <c r="BC567" i="20"/>
  <c r="BD567" i="20"/>
  <c r="BE567" i="20"/>
  <c r="BF567" i="20"/>
  <c r="BG567" i="20"/>
  <c r="BH567" i="20"/>
  <c r="BI567" i="20"/>
  <c r="B568" i="20"/>
  <c r="C568" i="20"/>
  <c r="D568" i="20"/>
  <c r="E568" i="20"/>
  <c r="F568" i="20"/>
  <c r="G568" i="20"/>
  <c r="H568" i="20"/>
  <c r="I568" i="20"/>
  <c r="O568" i="20"/>
  <c r="BJ568" i="20" s="1"/>
  <c r="P568" i="20"/>
  <c r="Q568" i="20"/>
  <c r="R568" i="20"/>
  <c r="S568" i="20"/>
  <c r="T568" i="20"/>
  <c r="U568" i="20"/>
  <c r="V568" i="20"/>
  <c r="W568" i="20"/>
  <c r="X568" i="20"/>
  <c r="Y568" i="20"/>
  <c r="Z568" i="20"/>
  <c r="AA568" i="20"/>
  <c r="AB568" i="20"/>
  <c r="AC568" i="20"/>
  <c r="AD568" i="20"/>
  <c r="AE568" i="20"/>
  <c r="AF568" i="20"/>
  <c r="AS568" i="20"/>
  <c r="BB568" i="20"/>
  <c r="BC568" i="20"/>
  <c r="BD568" i="20"/>
  <c r="BE568" i="20"/>
  <c r="BF568" i="20"/>
  <c r="BG568" i="20"/>
  <c r="BH568" i="20"/>
  <c r="BI568" i="20"/>
  <c r="B569" i="20"/>
  <c r="C569" i="20"/>
  <c r="D569" i="20"/>
  <c r="E569" i="20"/>
  <c r="F569" i="20"/>
  <c r="G569" i="20"/>
  <c r="H569" i="20"/>
  <c r="I569" i="20"/>
  <c r="O569" i="20"/>
  <c r="BJ569" i="20" s="1"/>
  <c r="P569" i="20"/>
  <c r="Q569" i="20"/>
  <c r="R569" i="20"/>
  <c r="S569" i="20"/>
  <c r="T569" i="20"/>
  <c r="U569" i="20"/>
  <c r="V569" i="20"/>
  <c r="W569" i="20"/>
  <c r="X569" i="20"/>
  <c r="Y569" i="20"/>
  <c r="Z569" i="20"/>
  <c r="AA569" i="20"/>
  <c r="AB569" i="20"/>
  <c r="AC569" i="20"/>
  <c r="AD569" i="20"/>
  <c r="AE569" i="20"/>
  <c r="AF569" i="20"/>
  <c r="AS569" i="20"/>
  <c r="BB569" i="20"/>
  <c r="BC569" i="20"/>
  <c r="BD569" i="20"/>
  <c r="BE569" i="20"/>
  <c r="BF569" i="20"/>
  <c r="BG569" i="20"/>
  <c r="BH569" i="20"/>
  <c r="BI569" i="20"/>
  <c r="B570" i="20"/>
  <c r="C570" i="20"/>
  <c r="D570" i="20"/>
  <c r="E570" i="20"/>
  <c r="F570" i="20"/>
  <c r="G570" i="20"/>
  <c r="H570" i="20"/>
  <c r="I570" i="20"/>
  <c r="O570" i="20"/>
  <c r="BJ570" i="20" s="1"/>
  <c r="P570" i="20"/>
  <c r="Q570" i="20"/>
  <c r="R570" i="20"/>
  <c r="S570" i="20"/>
  <c r="T570" i="20"/>
  <c r="U570" i="20"/>
  <c r="V570" i="20"/>
  <c r="W570" i="20"/>
  <c r="X570" i="20"/>
  <c r="Y570" i="20"/>
  <c r="Z570" i="20"/>
  <c r="AA570" i="20"/>
  <c r="AB570" i="20"/>
  <c r="AC570" i="20"/>
  <c r="AD570" i="20"/>
  <c r="AE570" i="20"/>
  <c r="AF570" i="20"/>
  <c r="AS570" i="20"/>
  <c r="BB570" i="20"/>
  <c r="BC570" i="20"/>
  <c r="BD570" i="20"/>
  <c r="BE570" i="20"/>
  <c r="BF570" i="20"/>
  <c r="BG570" i="20"/>
  <c r="BH570" i="20"/>
  <c r="BI570" i="20"/>
  <c r="B571" i="20"/>
  <c r="C571" i="20"/>
  <c r="D571" i="20"/>
  <c r="E571" i="20"/>
  <c r="F571" i="20"/>
  <c r="G571" i="20"/>
  <c r="H571" i="20"/>
  <c r="I571" i="20"/>
  <c r="O571" i="20"/>
  <c r="BJ571" i="20" s="1"/>
  <c r="P571" i="20"/>
  <c r="Q571" i="20"/>
  <c r="R571" i="20"/>
  <c r="S571" i="20"/>
  <c r="T571" i="20"/>
  <c r="U571" i="20"/>
  <c r="V571" i="20"/>
  <c r="W571" i="20"/>
  <c r="X571" i="20"/>
  <c r="Y571" i="20"/>
  <c r="Z571" i="20"/>
  <c r="AA571" i="20"/>
  <c r="AB571" i="20"/>
  <c r="AC571" i="20"/>
  <c r="AD571" i="20"/>
  <c r="AE571" i="20"/>
  <c r="AF571" i="20"/>
  <c r="AS571" i="20"/>
  <c r="BB571" i="20"/>
  <c r="BC571" i="20"/>
  <c r="BD571" i="20"/>
  <c r="BE571" i="20"/>
  <c r="BF571" i="20"/>
  <c r="BG571" i="20"/>
  <c r="BH571" i="20"/>
  <c r="BI571" i="20"/>
  <c r="B572" i="20"/>
  <c r="C572" i="20"/>
  <c r="D572" i="20"/>
  <c r="E572" i="20"/>
  <c r="F572" i="20"/>
  <c r="G572" i="20"/>
  <c r="H572" i="20"/>
  <c r="I572" i="20"/>
  <c r="O572" i="20"/>
  <c r="BJ572" i="20" s="1"/>
  <c r="P572" i="20"/>
  <c r="Q572" i="20"/>
  <c r="R572" i="20"/>
  <c r="S572" i="20"/>
  <c r="T572" i="20"/>
  <c r="U572" i="20"/>
  <c r="V572" i="20"/>
  <c r="W572" i="20"/>
  <c r="X572" i="20"/>
  <c r="Y572" i="20"/>
  <c r="Z572" i="20"/>
  <c r="AA572" i="20"/>
  <c r="AB572" i="20"/>
  <c r="AC572" i="20"/>
  <c r="AD572" i="20"/>
  <c r="AE572" i="20"/>
  <c r="AF572" i="20"/>
  <c r="AG572" i="20"/>
  <c r="AH572" i="20"/>
  <c r="AI572" i="20"/>
  <c r="AJ572" i="20"/>
  <c r="AK572" i="20"/>
  <c r="AL572" i="20"/>
  <c r="AM572" i="20"/>
  <c r="AN572" i="20"/>
  <c r="AO572" i="20"/>
  <c r="AP572" i="20"/>
  <c r="AQ572" i="20"/>
  <c r="AR572" i="20"/>
  <c r="AS572" i="20"/>
  <c r="AT572" i="20"/>
  <c r="AU572" i="20"/>
  <c r="AV572" i="20"/>
  <c r="AW572" i="20"/>
  <c r="AX572" i="20"/>
  <c r="AY572" i="20"/>
  <c r="AZ572" i="20"/>
  <c r="BA572" i="20"/>
  <c r="BB572" i="20"/>
  <c r="BC572" i="20"/>
  <c r="BD572" i="20"/>
  <c r="BE572" i="20"/>
  <c r="BF572" i="20"/>
  <c r="BG572" i="20"/>
  <c r="BH572" i="20"/>
  <c r="BI572" i="20"/>
  <c r="B573" i="20"/>
  <c r="C573" i="20"/>
  <c r="D573" i="20"/>
  <c r="E573" i="20"/>
  <c r="F573" i="20"/>
  <c r="G573" i="20"/>
  <c r="H573" i="20"/>
  <c r="I573" i="20"/>
  <c r="O573" i="20"/>
  <c r="BJ573" i="20" s="1"/>
  <c r="P573" i="20"/>
  <c r="Q573" i="20"/>
  <c r="R573" i="20"/>
  <c r="S573" i="20"/>
  <c r="T573" i="20"/>
  <c r="U573" i="20"/>
  <c r="V573" i="20"/>
  <c r="W573" i="20"/>
  <c r="X573" i="20"/>
  <c r="Y573" i="20"/>
  <c r="Z573" i="20"/>
  <c r="AA573" i="20"/>
  <c r="AB573" i="20"/>
  <c r="AC573" i="20"/>
  <c r="AD573" i="20"/>
  <c r="AE573" i="20"/>
  <c r="AF573" i="20"/>
  <c r="AG573" i="20"/>
  <c r="AH573" i="20"/>
  <c r="AI573" i="20"/>
  <c r="AJ573" i="20"/>
  <c r="AK573" i="20"/>
  <c r="AL573" i="20"/>
  <c r="AM573" i="20"/>
  <c r="AN573" i="20"/>
  <c r="AO573" i="20"/>
  <c r="AP573" i="20"/>
  <c r="AQ573" i="20"/>
  <c r="AR573" i="20"/>
  <c r="AS573" i="20"/>
  <c r="AT573" i="20"/>
  <c r="AU573" i="20"/>
  <c r="AV573" i="20"/>
  <c r="AW573" i="20"/>
  <c r="AX573" i="20"/>
  <c r="AY573" i="20"/>
  <c r="AZ573" i="20"/>
  <c r="BA573" i="20"/>
  <c r="BB573" i="20"/>
  <c r="BC573" i="20"/>
  <c r="BD573" i="20"/>
  <c r="BE573" i="20"/>
  <c r="BF573" i="20"/>
  <c r="BG573" i="20"/>
  <c r="BH573" i="20"/>
  <c r="BI573" i="20"/>
  <c r="B574" i="20"/>
  <c r="C574" i="20"/>
  <c r="D574" i="20"/>
  <c r="E574" i="20"/>
  <c r="F574" i="20"/>
  <c r="G574" i="20"/>
  <c r="H574" i="20"/>
  <c r="I574" i="20"/>
  <c r="O574" i="20"/>
  <c r="BJ574" i="20" s="1"/>
  <c r="P574" i="20"/>
  <c r="Q574" i="20"/>
  <c r="R574" i="20"/>
  <c r="S574" i="20"/>
  <c r="T574" i="20"/>
  <c r="U574" i="20"/>
  <c r="V574" i="20"/>
  <c r="W574" i="20"/>
  <c r="X574" i="20"/>
  <c r="Y574" i="20"/>
  <c r="Z574" i="20"/>
  <c r="AA574" i="20"/>
  <c r="AB574" i="20"/>
  <c r="AC574" i="20"/>
  <c r="AD574" i="20"/>
  <c r="AE574" i="20"/>
  <c r="AF574" i="20"/>
  <c r="AS574" i="20"/>
  <c r="BB574" i="20"/>
  <c r="BC574" i="20"/>
  <c r="BD574" i="20"/>
  <c r="BE574" i="20"/>
  <c r="BF574" i="20"/>
  <c r="BG574" i="20"/>
  <c r="BH574" i="20"/>
  <c r="BI574" i="20"/>
  <c r="B575" i="20"/>
  <c r="C575" i="20"/>
  <c r="D575" i="20"/>
  <c r="E575" i="20"/>
  <c r="F575" i="20"/>
  <c r="G575" i="20"/>
  <c r="H575" i="20"/>
  <c r="I575" i="20"/>
  <c r="O575" i="20"/>
  <c r="BJ575" i="20" s="1"/>
  <c r="P575" i="20"/>
  <c r="Q575" i="20"/>
  <c r="R575" i="20"/>
  <c r="S575" i="20"/>
  <c r="T575" i="20"/>
  <c r="U575" i="20"/>
  <c r="V575" i="20"/>
  <c r="W575" i="20"/>
  <c r="X575" i="20"/>
  <c r="Y575" i="20"/>
  <c r="Z575" i="20"/>
  <c r="AA575" i="20"/>
  <c r="AB575" i="20"/>
  <c r="AC575" i="20"/>
  <c r="AD575" i="20"/>
  <c r="AE575" i="20"/>
  <c r="AF575" i="20"/>
  <c r="AS575" i="20"/>
  <c r="BB575" i="20"/>
  <c r="BC575" i="20"/>
  <c r="BD575" i="20"/>
  <c r="BE575" i="20"/>
  <c r="BF575" i="20"/>
  <c r="BG575" i="20"/>
  <c r="BH575" i="20"/>
  <c r="BI575" i="20"/>
  <c r="B576" i="20"/>
  <c r="C576" i="20"/>
  <c r="D576" i="20"/>
  <c r="E576" i="20"/>
  <c r="F576" i="20"/>
  <c r="G576" i="20"/>
  <c r="H576" i="20"/>
  <c r="I576" i="20"/>
  <c r="O576" i="20"/>
  <c r="BJ576" i="20" s="1"/>
  <c r="P576" i="20"/>
  <c r="Q576" i="20"/>
  <c r="R576" i="20"/>
  <c r="S576" i="20"/>
  <c r="T576" i="20"/>
  <c r="U576" i="20"/>
  <c r="V576" i="20"/>
  <c r="W576" i="20"/>
  <c r="X576" i="20"/>
  <c r="Y576" i="20"/>
  <c r="Z576" i="20"/>
  <c r="AA576" i="20"/>
  <c r="AB576" i="20"/>
  <c r="AC576" i="20"/>
  <c r="AD576" i="20"/>
  <c r="AE576" i="20"/>
  <c r="AF576" i="20"/>
  <c r="AS576" i="20"/>
  <c r="BB576" i="20"/>
  <c r="BC576" i="20"/>
  <c r="BD576" i="20"/>
  <c r="BE576" i="20"/>
  <c r="BF576" i="20"/>
  <c r="BG576" i="20"/>
  <c r="BH576" i="20"/>
  <c r="BI576" i="20"/>
  <c r="B577" i="20"/>
  <c r="C577" i="20"/>
  <c r="D577" i="20"/>
  <c r="E577" i="20"/>
  <c r="F577" i="20"/>
  <c r="G577" i="20"/>
  <c r="H577" i="20"/>
  <c r="I577" i="20"/>
  <c r="O577" i="20"/>
  <c r="BJ577" i="20" s="1"/>
  <c r="P577" i="20"/>
  <c r="Q577" i="20"/>
  <c r="R577" i="20"/>
  <c r="S577" i="20"/>
  <c r="T577" i="20"/>
  <c r="U577" i="20"/>
  <c r="V577" i="20"/>
  <c r="W577" i="20"/>
  <c r="X577" i="20"/>
  <c r="Y577" i="20"/>
  <c r="Z577" i="20"/>
  <c r="AA577" i="20"/>
  <c r="AB577" i="20"/>
  <c r="AC577" i="20"/>
  <c r="AD577" i="20"/>
  <c r="AE577" i="20"/>
  <c r="AF577" i="20"/>
  <c r="AG577" i="20"/>
  <c r="AH577" i="20"/>
  <c r="AI577" i="20"/>
  <c r="AJ577" i="20"/>
  <c r="AK577" i="20"/>
  <c r="AL577" i="20"/>
  <c r="AM577" i="20"/>
  <c r="AN577" i="20"/>
  <c r="AO577" i="20"/>
  <c r="AP577" i="20"/>
  <c r="AQ577" i="20"/>
  <c r="AR577" i="20"/>
  <c r="AS577" i="20"/>
  <c r="AT577" i="20"/>
  <c r="AU577" i="20"/>
  <c r="AV577" i="20"/>
  <c r="AW577" i="20"/>
  <c r="AX577" i="20"/>
  <c r="AY577" i="20"/>
  <c r="AZ577" i="20"/>
  <c r="BA577" i="20"/>
  <c r="BB577" i="20"/>
  <c r="BC577" i="20"/>
  <c r="BD577" i="20"/>
  <c r="BE577" i="20"/>
  <c r="BF577" i="20"/>
  <c r="BG577" i="20"/>
  <c r="BH577" i="20"/>
  <c r="BI577" i="20"/>
  <c r="B578" i="20"/>
  <c r="C578" i="20"/>
  <c r="D578" i="20"/>
  <c r="E578" i="20"/>
  <c r="F578" i="20"/>
  <c r="G578" i="20"/>
  <c r="H578" i="20"/>
  <c r="I578" i="20"/>
  <c r="O578" i="20"/>
  <c r="BJ578" i="20" s="1"/>
  <c r="P578" i="20"/>
  <c r="Q578" i="20"/>
  <c r="R578" i="20"/>
  <c r="S578" i="20"/>
  <c r="T578" i="20"/>
  <c r="U578" i="20"/>
  <c r="V578" i="20"/>
  <c r="W578" i="20"/>
  <c r="X578" i="20"/>
  <c r="Y578" i="20"/>
  <c r="Z578" i="20"/>
  <c r="AA578" i="20"/>
  <c r="AB578" i="20"/>
  <c r="AC578" i="20"/>
  <c r="AD578" i="20"/>
  <c r="AE578" i="20"/>
  <c r="AF578" i="20"/>
  <c r="AG578" i="20"/>
  <c r="AH578" i="20"/>
  <c r="AI578" i="20"/>
  <c r="AJ578" i="20"/>
  <c r="AK578" i="20"/>
  <c r="AL578" i="20"/>
  <c r="AM578" i="20"/>
  <c r="AN578" i="20"/>
  <c r="AO578" i="20"/>
  <c r="AP578" i="20"/>
  <c r="AQ578" i="20"/>
  <c r="AR578" i="20"/>
  <c r="AS578" i="20"/>
  <c r="AT578" i="20"/>
  <c r="AU578" i="20"/>
  <c r="AV578" i="20"/>
  <c r="AW578" i="20"/>
  <c r="AX578" i="20"/>
  <c r="AY578" i="20"/>
  <c r="AZ578" i="20"/>
  <c r="BA578" i="20"/>
  <c r="BB578" i="20"/>
  <c r="BC578" i="20"/>
  <c r="BD578" i="20"/>
  <c r="BE578" i="20"/>
  <c r="BF578" i="20"/>
  <c r="BG578" i="20"/>
  <c r="BH578" i="20"/>
  <c r="BI578" i="20"/>
  <c r="B579" i="20"/>
  <c r="C579" i="20"/>
  <c r="D579" i="20"/>
  <c r="E579" i="20"/>
  <c r="F579" i="20"/>
  <c r="G579" i="20"/>
  <c r="H579" i="20"/>
  <c r="I579" i="20"/>
  <c r="O579" i="20"/>
  <c r="BJ579" i="20" s="1"/>
  <c r="P579" i="20"/>
  <c r="Q579" i="20"/>
  <c r="R579" i="20"/>
  <c r="S579" i="20"/>
  <c r="T579" i="20"/>
  <c r="U579" i="20"/>
  <c r="V579" i="20"/>
  <c r="W579" i="20"/>
  <c r="X579" i="20"/>
  <c r="Y579" i="20"/>
  <c r="Z579" i="20"/>
  <c r="AA579" i="20"/>
  <c r="AB579" i="20"/>
  <c r="AC579" i="20"/>
  <c r="AD579" i="20"/>
  <c r="AE579" i="20"/>
  <c r="AF579" i="20"/>
  <c r="AS579" i="20"/>
  <c r="BB579" i="20"/>
  <c r="BC579" i="20"/>
  <c r="BD579" i="20"/>
  <c r="BE579" i="20"/>
  <c r="BF579" i="20"/>
  <c r="BG579" i="20"/>
  <c r="BH579" i="20"/>
  <c r="BI579" i="20"/>
  <c r="B580" i="20"/>
  <c r="C580" i="20"/>
  <c r="D580" i="20"/>
  <c r="E580" i="20"/>
  <c r="F580" i="20"/>
  <c r="G580" i="20"/>
  <c r="H580" i="20"/>
  <c r="I580" i="20"/>
  <c r="O580" i="20"/>
  <c r="BJ580" i="20" s="1"/>
  <c r="P580" i="20"/>
  <c r="Q580" i="20"/>
  <c r="R580" i="20"/>
  <c r="S580" i="20"/>
  <c r="T580" i="20"/>
  <c r="U580" i="20"/>
  <c r="V580" i="20"/>
  <c r="W580" i="20"/>
  <c r="X580" i="20"/>
  <c r="Y580" i="20"/>
  <c r="Z580" i="20"/>
  <c r="AA580" i="20"/>
  <c r="AB580" i="20"/>
  <c r="AC580" i="20"/>
  <c r="AD580" i="20"/>
  <c r="AE580" i="20"/>
  <c r="AF580" i="20"/>
  <c r="AS580" i="20"/>
  <c r="BB580" i="20"/>
  <c r="BC580" i="20"/>
  <c r="BD580" i="20"/>
  <c r="BE580" i="20"/>
  <c r="BF580" i="20"/>
  <c r="BG580" i="20"/>
  <c r="BH580" i="20"/>
  <c r="BI580" i="20"/>
  <c r="B581" i="20"/>
  <c r="C581" i="20"/>
  <c r="D581" i="20"/>
  <c r="E581" i="20"/>
  <c r="F581" i="20"/>
  <c r="G581" i="20"/>
  <c r="H581" i="20"/>
  <c r="I581" i="20"/>
  <c r="O581" i="20"/>
  <c r="BJ581" i="20" s="1"/>
  <c r="P581" i="20"/>
  <c r="Q581" i="20"/>
  <c r="R581" i="20"/>
  <c r="S581" i="20"/>
  <c r="T581" i="20"/>
  <c r="U581" i="20"/>
  <c r="V581" i="20"/>
  <c r="W581" i="20"/>
  <c r="X581" i="20"/>
  <c r="Y581" i="20"/>
  <c r="Z581" i="20"/>
  <c r="AA581" i="20"/>
  <c r="AB581" i="20"/>
  <c r="AC581" i="20"/>
  <c r="AD581" i="20"/>
  <c r="AE581" i="20"/>
  <c r="AF581" i="20"/>
  <c r="AS581" i="20"/>
  <c r="BB581" i="20"/>
  <c r="BC581" i="20"/>
  <c r="BD581" i="20"/>
  <c r="BE581" i="20"/>
  <c r="BF581" i="20"/>
  <c r="BG581" i="20"/>
  <c r="BH581" i="20"/>
  <c r="BI581" i="20"/>
  <c r="B582" i="20"/>
  <c r="C582" i="20"/>
  <c r="D582" i="20"/>
  <c r="E582" i="20"/>
  <c r="F582" i="20"/>
  <c r="G582" i="20"/>
  <c r="H582" i="20"/>
  <c r="I582" i="20"/>
  <c r="O582" i="20"/>
  <c r="BJ582" i="20" s="1"/>
  <c r="P582" i="20"/>
  <c r="Q582" i="20"/>
  <c r="R582" i="20"/>
  <c r="S582" i="20"/>
  <c r="T582" i="20"/>
  <c r="U582" i="20"/>
  <c r="V582" i="20"/>
  <c r="W582" i="20"/>
  <c r="X582" i="20"/>
  <c r="Y582" i="20"/>
  <c r="Z582" i="20"/>
  <c r="AA582" i="20"/>
  <c r="AB582" i="20"/>
  <c r="AC582" i="20"/>
  <c r="AD582" i="20"/>
  <c r="AE582" i="20"/>
  <c r="AF582" i="20"/>
  <c r="AG582" i="20"/>
  <c r="AH582" i="20"/>
  <c r="AI582" i="20"/>
  <c r="AJ582" i="20"/>
  <c r="AK582" i="20"/>
  <c r="AL582" i="20"/>
  <c r="AM582" i="20"/>
  <c r="AN582" i="20"/>
  <c r="AO582" i="20"/>
  <c r="AP582" i="20"/>
  <c r="AQ582" i="20"/>
  <c r="AR582" i="20"/>
  <c r="AS582" i="20"/>
  <c r="AT582" i="20"/>
  <c r="AU582" i="20"/>
  <c r="AV582" i="20"/>
  <c r="AW582" i="20"/>
  <c r="AX582" i="20"/>
  <c r="AY582" i="20"/>
  <c r="AZ582" i="20"/>
  <c r="BA582" i="20"/>
  <c r="BB582" i="20"/>
  <c r="BC582" i="20"/>
  <c r="BD582" i="20"/>
  <c r="BE582" i="20"/>
  <c r="BF582" i="20"/>
  <c r="BG582" i="20"/>
  <c r="BH582" i="20"/>
  <c r="BI582" i="20"/>
  <c r="B583" i="20"/>
  <c r="C583" i="20"/>
  <c r="D583" i="20"/>
  <c r="E583" i="20"/>
  <c r="F583" i="20"/>
  <c r="G583" i="20"/>
  <c r="H583" i="20"/>
  <c r="I583" i="20"/>
  <c r="O583" i="20"/>
  <c r="BJ583" i="20" s="1"/>
  <c r="P583" i="20"/>
  <c r="Q583" i="20"/>
  <c r="R583" i="20"/>
  <c r="S583" i="20"/>
  <c r="T583" i="20"/>
  <c r="U583" i="20"/>
  <c r="V583" i="20"/>
  <c r="W583" i="20"/>
  <c r="X583" i="20"/>
  <c r="Y583" i="20"/>
  <c r="Z583" i="20"/>
  <c r="AA583" i="20"/>
  <c r="AB583" i="20"/>
  <c r="AC583" i="20"/>
  <c r="AD583" i="20"/>
  <c r="AE583" i="20"/>
  <c r="AF583" i="20"/>
  <c r="AG583" i="20"/>
  <c r="AH583" i="20"/>
  <c r="AI583" i="20"/>
  <c r="AJ583" i="20"/>
  <c r="AK583" i="20"/>
  <c r="AL583" i="20"/>
  <c r="AM583" i="20"/>
  <c r="AN583" i="20"/>
  <c r="AO583" i="20"/>
  <c r="AP583" i="20"/>
  <c r="AQ583" i="20"/>
  <c r="AR583" i="20"/>
  <c r="AS583" i="20"/>
  <c r="AT583" i="20"/>
  <c r="AU583" i="20"/>
  <c r="AV583" i="20"/>
  <c r="AW583" i="20"/>
  <c r="AX583" i="20"/>
  <c r="AY583" i="20"/>
  <c r="AZ583" i="20"/>
  <c r="BA583" i="20"/>
  <c r="BB583" i="20"/>
  <c r="BC583" i="20"/>
  <c r="BD583" i="20"/>
  <c r="BE583" i="20"/>
  <c r="BF583" i="20"/>
  <c r="BG583" i="20"/>
  <c r="BH583" i="20"/>
  <c r="BI583" i="20"/>
  <c r="B584" i="20"/>
  <c r="C584" i="20"/>
  <c r="D584" i="20"/>
  <c r="E584" i="20"/>
  <c r="F584" i="20"/>
  <c r="G584" i="20"/>
  <c r="H584" i="20"/>
  <c r="I584" i="20"/>
  <c r="O584" i="20"/>
  <c r="BJ584" i="20" s="1"/>
  <c r="P584" i="20"/>
  <c r="Q584" i="20"/>
  <c r="R584" i="20"/>
  <c r="S584" i="20"/>
  <c r="T584" i="20"/>
  <c r="U584" i="20"/>
  <c r="V584" i="20"/>
  <c r="W584" i="20"/>
  <c r="X584" i="20"/>
  <c r="Y584" i="20"/>
  <c r="Z584" i="20"/>
  <c r="AA584" i="20"/>
  <c r="AB584" i="20"/>
  <c r="AC584" i="20"/>
  <c r="AD584" i="20"/>
  <c r="AE584" i="20"/>
  <c r="AF584" i="20"/>
  <c r="AS584" i="20"/>
  <c r="BB584" i="20"/>
  <c r="BC584" i="20"/>
  <c r="BD584" i="20"/>
  <c r="BE584" i="20"/>
  <c r="BF584" i="20"/>
  <c r="BG584" i="20"/>
  <c r="BH584" i="20"/>
  <c r="BI584" i="20"/>
  <c r="B585" i="20"/>
  <c r="C585" i="20"/>
  <c r="D585" i="20"/>
  <c r="E585" i="20"/>
  <c r="F585" i="20"/>
  <c r="G585" i="20"/>
  <c r="H585" i="20"/>
  <c r="I585" i="20"/>
  <c r="O585" i="20"/>
  <c r="BJ585" i="20" s="1"/>
  <c r="P585" i="20"/>
  <c r="Q585" i="20"/>
  <c r="R585" i="20"/>
  <c r="S585" i="20"/>
  <c r="T585" i="20"/>
  <c r="U585" i="20"/>
  <c r="V585" i="20"/>
  <c r="W585" i="20"/>
  <c r="X585" i="20"/>
  <c r="Y585" i="20"/>
  <c r="Z585" i="20"/>
  <c r="AA585" i="20"/>
  <c r="AB585" i="20"/>
  <c r="AC585" i="20"/>
  <c r="AD585" i="20"/>
  <c r="AE585" i="20"/>
  <c r="AF585" i="20"/>
  <c r="AS585" i="20"/>
  <c r="BB585" i="20"/>
  <c r="BC585" i="20"/>
  <c r="BD585" i="20"/>
  <c r="BE585" i="20"/>
  <c r="BF585" i="20"/>
  <c r="BG585" i="20"/>
  <c r="BH585" i="20"/>
  <c r="BI585" i="20"/>
  <c r="B586" i="20"/>
  <c r="C586" i="20"/>
  <c r="D586" i="20"/>
  <c r="E586" i="20"/>
  <c r="F586" i="20"/>
  <c r="G586" i="20"/>
  <c r="H586" i="20"/>
  <c r="I586" i="20"/>
  <c r="O586" i="20"/>
  <c r="BJ586" i="20" s="1"/>
  <c r="P586" i="20"/>
  <c r="Q586" i="20"/>
  <c r="R586" i="20"/>
  <c r="S586" i="20"/>
  <c r="T586" i="20"/>
  <c r="U586" i="20"/>
  <c r="V586" i="20"/>
  <c r="W586" i="20"/>
  <c r="X586" i="20"/>
  <c r="Y586" i="20"/>
  <c r="Z586" i="20"/>
  <c r="AA586" i="20"/>
  <c r="AB586" i="20"/>
  <c r="AC586" i="20"/>
  <c r="AD586" i="20"/>
  <c r="AE586" i="20"/>
  <c r="AF586" i="20"/>
  <c r="AS586" i="20"/>
  <c r="BB586" i="20"/>
  <c r="BC586" i="20"/>
  <c r="BD586" i="20"/>
  <c r="BE586" i="20"/>
  <c r="BF586" i="20"/>
  <c r="BG586" i="20"/>
  <c r="BH586" i="20"/>
  <c r="BI586" i="20"/>
  <c r="A583" i="20"/>
  <c r="A584" i="20"/>
  <c r="A585" i="20"/>
  <c r="A586" i="20"/>
  <c r="A578" i="20"/>
  <c r="A579" i="20"/>
  <c r="A580" i="20"/>
  <c r="A581" i="20"/>
  <c r="A582" i="20"/>
  <c r="A574" i="20"/>
  <c r="A575" i="20"/>
  <c r="A576" i="20"/>
  <c r="A577" i="20"/>
  <c r="A570" i="20"/>
  <c r="A571" i="20"/>
  <c r="A572" i="20"/>
  <c r="A573" i="20"/>
  <c r="A566" i="20"/>
  <c r="A567" i="20"/>
  <c r="A568" i="20"/>
  <c r="A569" i="20"/>
  <c r="A555" i="20"/>
  <c r="A556" i="20"/>
  <c r="A557" i="20"/>
  <c r="A558" i="20"/>
  <c r="A559" i="20"/>
  <c r="A560" i="20"/>
  <c r="A561" i="20"/>
  <c r="A562" i="20"/>
  <c r="A563" i="20"/>
  <c r="A564" i="20"/>
  <c r="A565" i="20"/>
  <c r="A544" i="20"/>
  <c r="A545" i="20"/>
  <c r="A546" i="20"/>
  <c r="A547" i="20"/>
  <c r="A548" i="20"/>
  <c r="A549" i="20"/>
  <c r="A550" i="20"/>
  <c r="A551" i="20"/>
  <c r="A552" i="20"/>
  <c r="A553" i="20"/>
  <c r="A554" i="20"/>
  <c r="A531" i="20"/>
  <c r="A532" i="20"/>
  <c r="A533" i="20"/>
  <c r="A534" i="20"/>
  <c r="A535" i="20"/>
  <c r="A536" i="20"/>
  <c r="A537" i="20"/>
  <c r="A538" i="20"/>
  <c r="A539" i="20"/>
  <c r="A540" i="20"/>
  <c r="A541" i="20"/>
  <c r="A542" i="20"/>
  <c r="A543" i="20"/>
  <c r="A502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A524" i="20"/>
  <c r="A525" i="20"/>
  <c r="A526" i="20"/>
  <c r="A527" i="20"/>
  <c r="A528" i="20"/>
  <c r="A529" i="20"/>
  <c r="A530" i="20"/>
  <c r="A501" i="20"/>
  <c r="A500" i="20"/>
  <c r="B401" i="20"/>
  <c r="C401" i="20"/>
  <c r="D401" i="20"/>
  <c r="E401" i="20"/>
  <c r="F401" i="20"/>
  <c r="G401" i="20"/>
  <c r="H401" i="20"/>
  <c r="I401" i="20"/>
  <c r="J401" i="20"/>
  <c r="K401" i="20"/>
  <c r="L401" i="20"/>
  <c r="M401" i="20"/>
  <c r="N401" i="20"/>
  <c r="O401" i="20"/>
  <c r="P401" i="20"/>
  <c r="Q401" i="20"/>
  <c r="R401" i="20"/>
  <c r="S401" i="20"/>
  <c r="T401" i="20"/>
  <c r="U401" i="20"/>
  <c r="V401" i="20"/>
  <c r="W401" i="20"/>
  <c r="X401" i="20"/>
  <c r="Y401" i="20"/>
  <c r="Z401" i="20"/>
  <c r="AA401" i="20"/>
  <c r="AB401" i="20"/>
  <c r="AC401" i="20"/>
  <c r="AD401" i="20"/>
  <c r="AE401" i="20"/>
  <c r="AF401" i="20"/>
  <c r="AG401" i="20"/>
  <c r="AH401" i="20"/>
  <c r="AI401" i="20"/>
  <c r="AJ401" i="20"/>
  <c r="AK401" i="20"/>
  <c r="AL401" i="20"/>
  <c r="AM401" i="20"/>
  <c r="AN401" i="20"/>
  <c r="AO401" i="20"/>
  <c r="AP401" i="20"/>
  <c r="AQ401" i="20"/>
  <c r="AR401" i="20"/>
  <c r="AS401" i="20"/>
  <c r="AT401" i="20"/>
  <c r="AU401" i="20"/>
  <c r="AV401" i="20"/>
  <c r="AW401" i="20"/>
  <c r="AX401" i="20"/>
  <c r="AY401" i="20"/>
  <c r="AZ401" i="20"/>
  <c r="BA401" i="20"/>
  <c r="BB401" i="20"/>
  <c r="BC401" i="20"/>
  <c r="BD401" i="20"/>
  <c r="BE401" i="20"/>
  <c r="BF401" i="20"/>
  <c r="BG401" i="20"/>
  <c r="BH401" i="20"/>
  <c r="BI401" i="20"/>
  <c r="B402" i="20"/>
  <c r="C402" i="20"/>
  <c r="D402" i="20"/>
  <c r="E402" i="20"/>
  <c r="H402" i="20"/>
  <c r="I402" i="20"/>
  <c r="J402" i="20"/>
  <c r="K402" i="20"/>
  <c r="L402" i="20"/>
  <c r="M402" i="20"/>
  <c r="N402" i="20"/>
  <c r="O402" i="20"/>
  <c r="P402" i="20"/>
  <c r="Q402" i="20"/>
  <c r="R402" i="20"/>
  <c r="S402" i="20"/>
  <c r="T402" i="20"/>
  <c r="U402" i="20"/>
  <c r="V402" i="20"/>
  <c r="W402" i="20"/>
  <c r="X402" i="20"/>
  <c r="Y402" i="20"/>
  <c r="Z402" i="20"/>
  <c r="AA402" i="20"/>
  <c r="AB402" i="20"/>
  <c r="AC402" i="20"/>
  <c r="AD402" i="20"/>
  <c r="AE402" i="20"/>
  <c r="AF402" i="20"/>
  <c r="AG402" i="20"/>
  <c r="AH402" i="20"/>
  <c r="AI402" i="20"/>
  <c r="AJ402" i="20"/>
  <c r="AK402" i="20"/>
  <c r="AL402" i="20"/>
  <c r="AM402" i="20"/>
  <c r="AN402" i="20"/>
  <c r="AO402" i="20"/>
  <c r="AP402" i="20"/>
  <c r="AQ402" i="20"/>
  <c r="AR402" i="20"/>
  <c r="AS402" i="20"/>
  <c r="AT402" i="20"/>
  <c r="AU402" i="20"/>
  <c r="AV402" i="20"/>
  <c r="AW402" i="20"/>
  <c r="AX402" i="20"/>
  <c r="AY402" i="20"/>
  <c r="BC402" i="20"/>
  <c r="BD402" i="20"/>
  <c r="BE402" i="20"/>
  <c r="BF402" i="20"/>
  <c r="BG402" i="20"/>
  <c r="BH402" i="20"/>
  <c r="BI402" i="20"/>
  <c r="B403" i="20"/>
  <c r="C403" i="20"/>
  <c r="D403" i="20"/>
  <c r="E403" i="20"/>
  <c r="H403" i="20"/>
  <c r="I403" i="20"/>
  <c r="O403" i="20"/>
  <c r="P403" i="20"/>
  <c r="Q403" i="20"/>
  <c r="R403" i="20"/>
  <c r="S403" i="20"/>
  <c r="T403" i="20"/>
  <c r="U403" i="20"/>
  <c r="V403" i="20"/>
  <c r="W403" i="20"/>
  <c r="X403" i="20"/>
  <c r="Y403" i="20"/>
  <c r="Z403" i="20"/>
  <c r="AA403" i="20"/>
  <c r="AB403" i="20"/>
  <c r="AC403" i="20"/>
  <c r="AD403" i="20"/>
  <c r="AE403" i="20"/>
  <c r="AF403" i="20"/>
  <c r="AG403" i="20"/>
  <c r="AH403" i="20"/>
  <c r="AI403" i="20"/>
  <c r="AJ403" i="20"/>
  <c r="AK403" i="20"/>
  <c r="AL403" i="20"/>
  <c r="AM403" i="20"/>
  <c r="AN403" i="20"/>
  <c r="AO403" i="20"/>
  <c r="AP403" i="20"/>
  <c r="AQ403" i="20"/>
  <c r="AR403" i="20"/>
  <c r="AS403" i="20"/>
  <c r="AT403" i="20"/>
  <c r="AU403" i="20"/>
  <c r="AV403" i="20"/>
  <c r="AW403" i="20"/>
  <c r="AX403" i="20"/>
  <c r="AY403" i="20"/>
  <c r="BC403" i="20"/>
  <c r="BD403" i="20"/>
  <c r="BE403" i="20"/>
  <c r="BF403" i="20"/>
  <c r="BG403" i="20"/>
  <c r="BH403" i="20"/>
  <c r="BI403" i="20"/>
  <c r="B404" i="20"/>
  <c r="C404" i="20"/>
  <c r="D404" i="20"/>
  <c r="E404" i="20"/>
  <c r="H404" i="20"/>
  <c r="I404" i="20"/>
  <c r="O404" i="20"/>
  <c r="P404" i="20"/>
  <c r="Q404" i="20"/>
  <c r="R404" i="20"/>
  <c r="S404" i="20"/>
  <c r="T404" i="20"/>
  <c r="U404" i="20"/>
  <c r="V404" i="20"/>
  <c r="W404" i="20"/>
  <c r="X404" i="20"/>
  <c r="Y404" i="20"/>
  <c r="Z404" i="20"/>
  <c r="AA404" i="20"/>
  <c r="AB404" i="20"/>
  <c r="AC404" i="20"/>
  <c r="AD404" i="20"/>
  <c r="AE404" i="20"/>
  <c r="AF404" i="20"/>
  <c r="AG404" i="20"/>
  <c r="AH404" i="20"/>
  <c r="AI404" i="20"/>
  <c r="AJ404" i="20"/>
  <c r="AK404" i="20"/>
  <c r="AL404" i="20"/>
  <c r="AM404" i="20"/>
  <c r="AN404" i="20"/>
  <c r="AO404" i="20"/>
  <c r="AP404" i="20"/>
  <c r="AQ404" i="20"/>
  <c r="AR404" i="20"/>
  <c r="AS404" i="20"/>
  <c r="AT404" i="20"/>
  <c r="AU404" i="20"/>
  <c r="AV404" i="20"/>
  <c r="AW404" i="20"/>
  <c r="AX404" i="20"/>
  <c r="AY404" i="20"/>
  <c r="BC404" i="20"/>
  <c r="BD404" i="20"/>
  <c r="BE404" i="20"/>
  <c r="BF404" i="20"/>
  <c r="BG404" i="20"/>
  <c r="BH404" i="20"/>
  <c r="BI404" i="20"/>
  <c r="B405" i="20"/>
  <c r="C405" i="20"/>
  <c r="D405" i="20"/>
  <c r="E405" i="20"/>
  <c r="H405" i="20"/>
  <c r="I405" i="20"/>
  <c r="O405" i="20"/>
  <c r="P405" i="20"/>
  <c r="Q405" i="20"/>
  <c r="R405" i="20"/>
  <c r="S405" i="20"/>
  <c r="T405" i="20"/>
  <c r="U405" i="20"/>
  <c r="V405" i="20"/>
  <c r="W405" i="20"/>
  <c r="X405" i="20"/>
  <c r="Y405" i="20"/>
  <c r="Z405" i="20"/>
  <c r="AA405" i="20"/>
  <c r="AB405" i="20"/>
  <c r="AC405" i="20"/>
  <c r="AD405" i="20"/>
  <c r="AE405" i="20"/>
  <c r="AF405" i="20"/>
  <c r="AG405" i="20"/>
  <c r="AH405" i="20"/>
  <c r="AI405" i="20"/>
  <c r="AJ405" i="20"/>
  <c r="AK405" i="20"/>
  <c r="AL405" i="20"/>
  <c r="AM405" i="20"/>
  <c r="AN405" i="20"/>
  <c r="AO405" i="20"/>
  <c r="AP405" i="20"/>
  <c r="AQ405" i="20"/>
  <c r="AR405" i="20"/>
  <c r="AS405" i="20"/>
  <c r="AT405" i="20"/>
  <c r="AU405" i="20"/>
  <c r="AV405" i="20"/>
  <c r="AW405" i="20"/>
  <c r="AX405" i="20"/>
  <c r="AY405" i="20"/>
  <c r="BC405" i="20"/>
  <c r="BD405" i="20"/>
  <c r="BE405" i="20"/>
  <c r="BF405" i="20"/>
  <c r="BG405" i="20"/>
  <c r="BH405" i="20"/>
  <c r="BI405" i="20"/>
  <c r="B406" i="20"/>
  <c r="C406" i="20"/>
  <c r="D406" i="20"/>
  <c r="E406" i="20"/>
  <c r="F406" i="20"/>
  <c r="H406" i="20"/>
  <c r="I406" i="20"/>
  <c r="O406" i="20"/>
  <c r="P406" i="20"/>
  <c r="Q406" i="20"/>
  <c r="R406" i="20"/>
  <c r="S406" i="20"/>
  <c r="T406" i="20"/>
  <c r="U406" i="20"/>
  <c r="V406" i="20"/>
  <c r="W406" i="20"/>
  <c r="X406" i="20"/>
  <c r="Y406" i="20"/>
  <c r="Z406" i="20"/>
  <c r="AA406" i="20"/>
  <c r="AB406" i="20"/>
  <c r="AC406" i="20"/>
  <c r="AD406" i="20"/>
  <c r="AE406" i="20"/>
  <c r="AF406" i="20"/>
  <c r="AG406" i="20"/>
  <c r="AH406" i="20"/>
  <c r="AI406" i="20"/>
  <c r="AJ406" i="20"/>
  <c r="AK406" i="20"/>
  <c r="AL406" i="20"/>
  <c r="AM406" i="20"/>
  <c r="AN406" i="20"/>
  <c r="AO406" i="20"/>
  <c r="AP406" i="20"/>
  <c r="AQ406" i="20"/>
  <c r="AR406" i="20"/>
  <c r="AS406" i="20"/>
  <c r="AT406" i="20"/>
  <c r="AU406" i="20"/>
  <c r="AV406" i="20"/>
  <c r="AW406" i="20"/>
  <c r="AX406" i="20"/>
  <c r="AY406" i="20"/>
  <c r="BC406" i="20"/>
  <c r="BD406" i="20"/>
  <c r="BE406" i="20"/>
  <c r="BF406" i="20"/>
  <c r="BG406" i="20"/>
  <c r="BH406" i="20"/>
  <c r="BI406" i="20"/>
  <c r="B407" i="20"/>
  <c r="C407" i="20"/>
  <c r="D407" i="20"/>
  <c r="E407" i="20"/>
  <c r="G407" i="20"/>
  <c r="H407" i="20"/>
  <c r="I407" i="20"/>
  <c r="O407" i="20"/>
  <c r="P407" i="20"/>
  <c r="Q407" i="20"/>
  <c r="R407" i="20"/>
  <c r="S407" i="20"/>
  <c r="T407" i="20"/>
  <c r="U407" i="20"/>
  <c r="V407" i="20"/>
  <c r="W407" i="20"/>
  <c r="X407" i="20"/>
  <c r="Y407" i="20"/>
  <c r="Z407" i="20"/>
  <c r="AA407" i="20"/>
  <c r="AB407" i="20"/>
  <c r="AC407" i="20"/>
  <c r="AD407" i="20"/>
  <c r="AE407" i="20"/>
  <c r="AF407" i="20"/>
  <c r="AG407" i="20"/>
  <c r="AH407" i="20"/>
  <c r="AI407" i="20"/>
  <c r="AJ407" i="20"/>
  <c r="AK407" i="20"/>
  <c r="AL407" i="20"/>
  <c r="AM407" i="20"/>
  <c r="AN407" i="20"/>
  <c r="AO407" i="20"/>
  <c r="AP407" i="20"/>
  <c r="AQ407" i="20"/>
  <c r="AR407" i="20"/>
  <c r="AS407" i="20"/>
  <c r="AT407" i="20"/>
  <c r="AU407" i="20"/>
  <c r="AV407" i="20"/>
  <c r="AW407" i="20"/>
  <c r="AX407" i="20"/>
  <c r="AY407" i="20"/>
  <c r="BC407" i="20"/>
  <c r="BD407" i="20"/>
  <c r="BE407" i="20"/>
  <c r="BF407" i="20"/>
  <c r="BG407" i="20"/>
  <c r="BH407" i="20"/>
  <c r="BI407" i="20"/>
  <c r="B408" i="20"/>
  <c r="C408" i="20"/>
  <c r="D408" i="20"/>
  <c r="E408" i="20"/>
  <c r="H408" i="20"/>
  <c r="I408" i="20"/>
  <c r="O408" i="20"/>
  <c r="P408" i="20"/>
  <c r="Q408" i="20"/>
  <c r="R408" i="20"/>
  <c r="S408" i="20"/>
  <c r="T408" i="20"/>
  <c r="U408" i="20"/>
  <c r="V408" i="20"/>
  <c r="W408" i="20"/>
  <c r="X408" i="20"/>
  <c r="Y408" i="20"/>
  <c r="Z408" i="20"/>
  <c r="AA408" i="20"/>
  <c r="AB408" i="20"/>
  <c r="AC408" i="20"/>
  <c r="AD408" i="20"/>
  <c r="AE408" i="20"/>
  <c r="AF408" i="20"/>
  <c r="AG408" i="20"/>
  <c r="AH408" i="20"/>
  <c r="AI408" i="20"/>
  <c r="AJ408" i="20"/>
  <c r="AK408" i="20"/>
  <c r="AL408" i="20"/>
  <c r="AM408" i="20"/>
  <c r="AN408" i="20"/>
  <c r="AO408" i="20"/>
  <c r="AP408" i="20"/>
  <c r="AQ408" i="20"/>
  <c r="AR408" i="20"/>
  <c r="AS408" i="20"/>
  <c r="AT408" i="20"/>
  <c r="AU408" i="20"/>
  <c r="AV408" i="20"/>
  <c r="AW408" i="20"/>
  <c r="AX408" i="20"/>
  <c r="AY408" i="20"/>
  <c r="BC408" i="20"/>
  <c r="BD408" i="20"/>
  <c r="BE408" i="20"/>
  <c r="BF408" i="20"/>
  <c r="BG408" i="20"/>
  <c r="BH408" i="20"/>
  <c r="BI408" i="20"/>
  <c r="B409" i="20"/>
  <c r="C409" i="20"/>
  <c r="D409" i="20"/>
  <c r="E409" i="20"/>
  <c r="H409" i="20"/>
  <c r="I409" i="20"/>
  <c r="O409" i="20"/>
  <c r="P409" i="20"/>
  <c r="Q409" i="20"/>
  <c r="R409" i="20"/>
  <c r="S409" i="20"/>
  <c r="T409" i="20"/>
  <c r="U409" i="20"/>
  <c r="V409" i="20"/>
  <c r="W409" i="20"/>
  <c r="X409" i="20"/>
  <c r="Y409" i="20"/>
  <c r="Z409" i="20"/>
  <c r="AA409" i="20"/>
  <c r="AB409" i="20"/>
  <c r="AC409" i="20"/>
  <c r="AD409" i="20"/>
  <c r="AE409" i="20"/>
  <c r="AF409" i="20"/>
  <c r="AG409" i="20"/>
  <c r="AH409" i="20"/>
  <c r="AI409" i="20"/>
  <c r="AJ409" i="20"/>
  <c r="AK409" i="20"/>
  <c r="AL409" i="20"/>
  <c r="AM409" i="20"/>
  <c r="AN409" i="20"/>
  <c r="AO409" i="20"/>
  <c r="AP409" i="20"/>
  <c r="AQ409" i="20"/>
  <c r="AR409" i="20"/>
  <c r="AS409" i="20"/>
  <c r="AT409" i="20"/>
  <c r="AU409" i="20"/>
  <c r="AV409" i="20"/>
  <c r="AW409" i="20"/>
  <c r="AX409" i="20"/>
  <c r="AY409" i="20"/>
  <c r="BC409" i="20"/>
  <c r="BD409" i="20"/>
  <c r="BE409" i="20"/>
  <c r="BF409" i="20"/>
  <c r="BG409" i="20"/>
  <c r="BH409" i="20"/>
  <c r="BI409" i="20"/>
  <c r="B410" i="20"/>
  <c r="C410" i="20"/>
  <c r="D410" i="20"/>
  <c r="E410" i="20"/>
  <c r="H410" i="20"/>
  <c r="I410" i="20"/>
  <c r="O410" i="20"/>
  <c r="P410" i="20"/>
  <c r="Q410" i="20"/>
  <c r="R410" i="20"/>
  <c r="S410" i="20"/>
  <c r="T410" i="20"/>
  <c r="U410" i="20"/>
  <c r="V410" i="20"/>
  <c r="W410" i="20"/>
  <c r="X410" i="20"/>
  <c r="Y410" i="20"/>
  <c r="Z410" i="20"/>
  <c r="AA410" i="20"/>
  <c r="AB410" i="20"/>
  <c r="AC410" i="20"/>
  <c r="AD410" i="20"/>
  <c r="AE410" i="20"/>
  <c r="AF410" i="20"/>
  <c r="AG410" i="20"/>
  <c r="AH410" i="20"/>
  <c r="AI410" i="20"/>
  <c r="AJ410" i="20"/>
  <c r="AK410" i="20"/>
  <c r="AL410" i="20"/>
  <c r="AM410" i="20"/>
  <c r="AN410" i="20"/>
  <c r="AO410" i="20"/>
  <c r="AP410" i="20"/>
  <c r="AQ410" i="20"/>
  <c r="AR410" i="20"/>
  <c r="AS410" i="20"/>
  <c r="AT410" i="20"/>
  <c r="AU410" i="20"/>
  <c r="AV410" i="20"/>
  <c r="AW410" i="20"/>
  <c r="AX410" i="20"/>
  <c r="AY410" i="20"/>
  <c r="BC410" i="20"/>
  <c r="BD410" i="20"/>
  <c r="BE410" i="20"/>
  <c r="BF410" i="20"/>
  <c r="BG410" i="20"/>
  <c r="BH410" i="20"/>
  <c r="BI410" i="20"/>
  <c r="B411" i="20"/>
  <c r="C411" i="20"/>
  <c r="D411" i="20"/>
  <c r="E411" i="20"/>
  <c r="H411" i="20"/>
  <c r="I411" i="20"/>
  <c r="O411" i="20"/>
  <c r="P411" i="20"/>
  <c r="Q411" i="20"/>
  <c r="R411" i="20"/>
  <c r="S411" i="20"/>
  <c r="T411" i="20"/>
  <c r="U411" i="20"/>
  <c r="V411" i="20"/>
  <c r="W411" i="20"/>
  <c r="X411" i="20"/>
  <c r="Y411" i="20"/>
  <c r="Z411" i="20"/>
  <c r="AA411" i="20"/>
  <c r="AB411" i="20"/>
  <c r="AC411" i="20"/>
  <c r="AD411" i="20"/>
  <c r="AE411" i="20"/>
  <c r="AF411" i="20"/>
  <c r="AG411" i="20"/>
  <c r="AH411" i="20"/>
  <c r="AI411" i="20"/>
  <c r="AJ411" i="20"/>
  <c r="AK411" i="20"/>
  <c r="AL411" i="20"/>
  <c r="AM411" i="20"/>
  <c r="AN411" i="20"/>
  <c r="AO411" i="20"/>
  <c r="AP411" i="20"/>
  <c r="AQ411" i="20"/>
  <c r="AR411" i="20"/>
  <c r="AS411" i="20"/>
  <c r="AT411" i="20"/>
  <c r="AU411" i="20"/>
  <c r="AV411" i="20"/>
  <c r="AW411" i="20"/>
  <c r="AX411" i="20"/>
  <c r="AY411" i="20"/>
  <c r="BC411" i="20"/>
  <c r="BD411" i="20"/>
  <c r="BE411" i="20"/>
  <c r="BF411" i="20"/>
  <c r="BG411" i="20"/>
  <c r="BH411" i="20"/>
  <c r="BI411" i="20"/>
  <c r="B412" i="20"/>
  <c r="C412" i="20"/>
  <c r="D412" i="20"/>
  <c r="E412" i="20"/>
  <c r="H412" i="20"/>
  <c r="I412" i="20"/>
  <c r="O412" i="20"/>
  <c r="P412" i="20"/>
  <c r="Q412" i="20"/>
  <c r="R412" i="20"/>
  <c r="S412" i="20"/>
  <c r="T412" i="20"/>
  <c r="U412" i="20"/>
  <c r="V412" i="20"/>
  <c r="W412" i="20"/>
  <c r="X412" i="20"/>
  <c r="Y412" i="20"/>
  <c r="Z412" i="20"/>
  <c r="AA412" i="20"/>
  <c r="AB412" i="20"/>
  <c r="AC412" i="20"/>
  <c r="AD412" i="20"/>
  <c r="AE412" i="20"/>
  <c r="AF412" i="20"/>
  <c r="AG412" i="20"/>
  <c r="AH412" i="20"/>
  <c r="AI412" i="20"/>
  <c r="AJ412" i="20"/>
  <c r="AK412" i="20"/>
  <c r="AL412" i="20"/>
  <c r="AM412" i="20"/>
  <c r="AN412" i="20"/>
  <c r="AO412" i="20"/>
  <c r="AP412" i="20"/>
  <c r="AQ412" i="20"/>
  <c r="AR412" i="20"/>
  <c r="AS412" i="20"/>
  <c r="AT412" i="20"/>
  <c r="AU412" i="20"/>
  <c r="AV412" i="20"/>
  <c r="AW412" i="20"/>
  <c r="AX412" i="20"/>
  <c r="AY412" i="20"/>
  <c r="BC412" i="20"/>
  <c r="BD412" i="20"/>
  <c r="BE412" i="20"/>
  <c r="BF412" i="20"/>
  <c r="BG412" i="20"/>
  <c r="BH412" i="20"/>
  <c r="BI412" i="20"/>
  <c r="B413" i="20"/>
  <c r="C413" i="20"/>
  <c r="D413" i="20"/>
  <c r="E413" i="20"/>
  <c r="F413" i="20"/>
  <c r="G413" i="20"/>
  <c r="H413" i="20"/>
  <c r="I413" i="20"/>
  <c r="O413" i="20"/>
  <c r="P413" i="20"/>
  <c r="Q413" i="20"/>
  <c r="R413" i="20"/>
  <c r="S413" i="20"/>
  <c r="T413" i="20"/>
  <c r="U413" i="20"/>
  <c r="V413" i="20"/>
  <c r="W413" i="20"/>
  <c r="X413" i="20"/>
  <c r="Y413" i="20"/>
  <c r="Z413" i="20"/>
  <c r="AA413" i="20"/>
  <c r="AB413" i="20"/>
  <c r="AC413" i="20"/>
  <c r="AD413" i="20"/>
  <c r="AE413" i="20"/>
  <c r="AF413" i="20"/>
  <c r="AG413" i="20"/>
  <c r="AH413" i="20"/>
  <c r="AI413" i="20"/>
  <c r="AJ413" i="20"/>
  <c r="AK413" i="20"/>
  <c r="AL413" i="20"/>
  <c r="AM413" i="20"/>
  <c r="AN413" i="20"/>
  <c r="AO413" i="20"/>
  <c r="AP413" i="20"/>
  <c r="AQ413" i="20"/>
  <c r="AR413" i="20"/>
  <c r="AS413" i="20"/>
  <c r="AT413" i="20"/>
  <c r="AU413" i="20"/>
  <c r="AV413" i="20"/>
  <c r="AW413" i="20"/>
  <c r="AX413" i="20"/>
  <c r="AY413" i="20"/>
  <c r="AZ413" i="20"/>
  <c r="BA413" i="20"/>
  <c r="BB413" i="20"/>
  <c r="BC413" i="20"/>
  <c r="BD413" i="20"/>
  <c r="BE413" i="20"/>
  <c r="BF413" i="20"/>
  <c r="BG413" i="20"/>
  <c r="BH413" i="20"/>
  <c r="BI413" i="20"/>
  <c r="B414" i="20"/>
  <c r="C414" i="20"/>
  <c r="D414" i="20"/>
  <c r="E414" i="20"/>
  <c r="H414" i="20"/>
  <c r="I414" i="20"/>
  <c r="O414" i="20"/>
  <c r="P414" i="20"/>
  <c r="Q414" i="20"/>
  <c r="R414" i="20"/>
  <c r="S414" i="20"/>
  <c r="T414" i="20"/>
  <c r="U414" i="20"/>
  <c r="V414" i="20"/>
  <c r="W414" i="20"/>
  <c r="X414" i="20"/>
  <c r="Y414" i="20"/>
  <c r="Z414" i="20"/>
  <c r="AA414" i="20"/>
  <c r="AB414" i="20"/>
  <c r="AC414" i="20"/>
  <c r="AD414" i="20"/>
  <c r="AE414" i="20"/>
  <c r="AF414" i="20"/>
  <c r="AG414" i="20"/>
  <c r="AH414" i="20"/>
  <c r="AI414" i="20"/>
  <c r="AJ414" i="20"/>
  <c r="AK414" i="20"/>
  <c r="AL414" i="20"/>
  <c r="AM414" i="20"/>
  <c r="AN414" i="20"/>
  <c r="AO414" i="20"/>
  <c r="AP414" i="20"/>
  <c r="AQ414" i="20"/>
  <c r="AR414" i="20"/>
  <c r="AS414" i="20"/>
  <c r="AT414" i="20"/>
  <c r="AU414" i="20"/>
  <c r="AV414" i="20"/>
  <c r="AW414" i="20"/>
  <c r="AX414" i="20"/>
  <c r="AY414" i="20"/>
  <c r="BC414" i="20"/>
  <c r="BD414" i="20"/>
  <c r="BE414" i="20"/>
  <c r="BF414" i="20"/>
  <c r="BG414" i="20"/>
  <c r="BH414" i="20"/>
  <c r="BI414" i="20"/>
  <c r="B415" i="20"/>
  <c r="C415" i="20"/>
  <c r="D415" i="20"/>
  <c r="E415" i="20"/>
  <c r="H415" i="20"/>
  <c r="I415" i="20"/>
  <c r="O415" i="20"/>
  <c r="P415" i="20"/>
  <c r="Q415" i="20"/>
  <c r="R415" i="20"/>
  <c r="S415" i="20"/>
  <c r="T415" i="20"/>
  <c r="U415" i="20"/>
  <c r="V415" i="20"/>
  <c r="W415" i="20"/>
  <c r="X415" i="20"/>
  <c r="Y415" i="20"/>
  <c r="Z415" i="20"/>
  <c r="AA415" i="20"/>
  <c r="AB415" i="20"/>
  <c r="AC415" i="20"/>
  <c r="AD415" i="20"/>
  <c r="AE415" i="20"/>
  <c r="AF415" i="20"/>
  <c r="AG415" i="20"/>
  <c r="AH415" i="20"/>
  <c r="AI415" i="20"/>
  <c r="AJ415" i="20"/>
  <c r="AK415" i="20"/>
  <c r="AL415" i="20"/>
  <c r="AM415" i="20"/>
  <c r="AN415" i="20"/>
  <c r="AO415" i="20"/>
  <c r="AP415" i="20"/>
  <c r="AQ415" i="20"/>
  <c r="AR415" i="20"/>
  <c r="AS415" i="20"/>
  <c r="AT415" i="20"/>
  <c r="AU415" i="20"/>
  <c r="AV415" i="20"/>
  <c r="AW415" i="20"/>
  <c r="AX415" i="20"/>
  <c r="AY415" i="20"/>
  <c r="BC415" i="20"/>
  <c r="BD415" i="20"/>
  <c r="BE415" i="20"/>
  <c r="BF415" i="20"/>
  <c r="BG415" i="20"/>
  <c r="BH415" i="20"/>
  <c r="BI415" i="20"/>
  <c r="B416" i="20"/>
  <c r="C416" i="20"/>
  <c r="D416" i="20"/>
  <c r="E416" i="20"/>
  <c r="H416" i="20"/>
  <c r="I416" i="20"/>
  <c r="O416" i="20"/>
  <c r="P416" i="20"/>
  <c r="Q416" i="20"/>
  <c r="R416" i="20"/>
  <c r="S416" i="20"/>
  <c r="T416" i="20"/>
  <c r="U416" i="20"/>
  <c r="V416" i="20"/>
  <c r="W416" i="20"/>
  <c r="X416" i="20"/>
  <c r="Y416" i="20"/>
  <c r="Z416" i="20"/>
  <c r="AA416" i="20"/>
  <c r="AB416" i="20"/>
  <c r="AC416" i="20"/>
  <c r="AD416" i="20"/>
  <c r="AE416" i="20"/>
  <c r="AF416" i="20"/>
  <c r="AG416" i="20"/>
  <c r="AH416" i="20"/>
  <c r="AI416" i="20"/>
  <c r="AJ416" i="20"/>
  <c r="AK416" i="20"/>
  <c r="AL416" i="20"/>
  <c r="AM416" i="20"/>
  <c r="AN416" i="20"/>
  <c r="AO416" i="20"/>
  <c r="AP416" i="20"/>
  <c r="AQ416" i="20"/>
  <c r="AR416" i="20"/>
  <c r="AS416" i="20"/>
  <c r="AT416" i="20"/>
  <c r="AU416" i="20"/>
  <c r="AV416" i="20"/>
  <c r="AW416" i="20"/>
  <c r="AX416" i="20"/>
  <c r="AY416" i="20"/>
  <c r="BC416" i="20"/>
  <c r="BD416" i="20"/>
  <c r="BE416" i="20"/>
  <c r="BF416" i="20"/>
  <c r="BG416" i="20"/>
  <c r="BH416" i="20"/>
  <c r="BI416" i="20"/>
  <c r="B417" i="20"/>
  <c r="C417" i="20"/>
  <c r="D417" i="20"/>
  <c r="E417" i="20"/>
  <c r="H417" i="20"/>
  <c r="I417" i="20"/>
  <c r="O417" i="20"/>
  <c r="P417" i="20"/>
  <c r="Q417" i="20"/>
  <c r="R417" i="20"/>
  <c r="S417" i="20"/>
  <c r="T417" i="20"/>
  <c r="U417" i="20"/>
  <c r="V417" i="20"/>
  <c r="W417" i="20"/>
  <c r="X417" i="20"/>
  <c r="Y417" i="20"/>
  <c r="Z417" i="20"/>
  <c r="AA417" i="20"/>
  <c r="AB417" i="20"/>
  <c r="AC417" i="20"/>
  <c r="AD417" i="20"/>
  <c r="AE417" i="20"/>
  <c r="AF417" i="20"/>
  <c r="AG417" i="20"/>
  <c r="AH417" i="20"/>
  <c r="AI417" i="20"/>
  <c r="AJ417" i="20"/>
  <c r="AK417" i="20"/>
  <c r="AL417" i="20"/>
  <c r="AM417" i="20"/>
  <c r="AN417" i="20"/>
  <c r="AO417" i="20"/>
  <c r="AP417" i="20"/>
  <c r="AQ417" i="20"/>
  <c r="AR417" i="20"/>
  <c r="AS417" i="20"/>
  <c r="AT417" i="20"/>
  <c r="AU417" i="20"/>
  <c r="AV417" i="20"/>
  <c r="AW417" i="20"/>
  <c r="AX417" i="20"/>
  <c r="AY417" i="20"/>
  <c r="BC417" i="20"/>
  <c r="BD417" i="20"/>
  <c r="BE417" i="20"/>
  <c r="BF417" i="20"/>
  <c r="BG417" i="20"/>
  <c r="BH417" i="20"/>
  <c r="BI417" i="20"/>
  <c r="B418" i="20"/>
  <c r="C418" i="20"/>
  <c r="D418" i="20"/>
  <c r="E418" i="20"/>
  <c r="H418" i="20"/>
  <c r="I418" i="20"/>
  <c r="O418" i="20"/>
  <c r="P418" i="20"/>
  <c r="Q418" i="20"/>
  <c r="R418" i="20"/>
  <c r="S418" i="20"/>
  <c r="T418" i="20"/>
  <c r="U418" i="20"/>
  <c r="V418" i="20"/>
  <c r="W418" i="20"/>
  <c r="X418" i="20"/>
  <c r="Y418" i="20"/>
  <c r="Z418" i="20"/>
  <c r="AA418" i="20"/>
  <c r="AB418" i="20"/>
  <c r="AC418" i="20"/>
  <c r="AD418" i="20"/>
  <c r="AE418" i="20"/>
  <c r="AF418" i="20"/>
  <c r="AG418" i="20"/>
  <c r="AH418" i="20"/>
  <c r="AI418" i="20"/>
  <c r="AJ418" i="20"/>
  <c r="AK418" i="20"/>
  <c r="AL418" i="20"/>
  <c r="AM418" i="20"/>
  <c r="AN418" i="20"/>
  <c r="AO418" i="20"/>
  <c r="AP418" i="20"/>
  <c r="AQ418" i="20"/>
  <c r="AR418" i="20"/>
  <c r="AS418" i="20"/>
  <c r="AT418" i="20"/>
  <c r="AU418" i="20"/>
  <c r="AV418" i="20"/>
  <c r="AW418" i="20"/>
  <c r="AX418" i="20"/>
  <c r="AY418" i="20"/>
  <c r="BC418" i="20"/>
  <c r="BD418" i="20"/>
  <c r="BE418" i="20"/>
  <c r="BF418" i="20"/>
  <c r="BG418" i="20"/>
  <c r="BH418" i="20"/>
  <c r="BI418" i="20"/>
  <c r="B419" i="20"/>
  <c r="C419" i="20"/>
  <c r="D419" i="20"/>
  <c r="E419" i="20"/>
  <c r="H419" i="20"/>
  <c r="I419" i="20"/>
  <c r="O419" i="20"/>
  <c r="P419" i="20"/>
  <c r="Q419" i="20"/>
  <c r="R419" i="20"/>
  <c r="S419" i="20"/>
  <c r="T419" i="20"/>
  <c r="U419" i="20"/>
  <c r="V419" i="20"/>
  <c r="W419" i="20"/>
  <c r="X419" i="20"/>
  <c r="Y419" i="20"/>
  <c r="Z419" i="20"/>
  <c r="AA419" i="20"/>
  <c r="AB419" i="20"/>
  <c r="AC419" i="20"/>
  <c r="AD419" i="20"/>
  <c r="AE419" i="20"/>
  <c r="AF419" i="20"/>
  <c r="AG419" i="20"/>
  <c r="AH419" i="20"/>
  <c r="AI419" i="20"/>
  <c r="AJ419" i="20"/>
  <c r="AK419" i="20"/>
  <c r="AL419" i="20"/>
  <c r="AM419" i="20"/>
  <c r="AN419" i="20"/>
  <c r="AO419" i="20"/>
  <c r="AP419" i="20"/>
  <c r="AQ419" i="20"/>
  <c r="AR419" i="20"/>
  <c r="AS419" i="20"/>
  <c r="AT419" i="20"/>
  <c r="AU419" i="20"/>
  <c r="AV419" i="20"/>
  <c r="AW419" i="20"/>
  <c r="AX419" i="20"/>
  <c r="AY419" i="20"/>
  <c r="BC419" i="20"/>
  <c r="BD419" i="20"/>
  <c r="BE419" i="20"/>
  <c r="BF419" i="20"/>
  <c r="BG419" i="20"/>
  <c r="BH419" i="20"/>
  <c r="BI419" i="20"/>
  <c r="B420" i="20"/>
  <c r="C420" i="20"/>
  <c r="D420" i="20"/>
  <c r="E420" i="20"/>
  <c r="F420" i="20"/>
  <c r="G420" i="20"/>
  <c r="H420" i="20"/>
  <c r="I420" i="20"/>
  <c r="O420" i="20"/>
  <c r="P420" i="20"/>
  <c r="Q420" i="20"/>
  <c r="R420" i="20"/>
  <c r="S420" i="20"/>
  <c r="T420" i="20"/>
  <c r="U420" i="20"/>
  <c r="V420" i="20"/>
  <c r="W420" i="20"/>
  <c r="X420" i="20"/>
  <c r="Y420" i="20"/>
  <c r="Z420" i="20"/>
  <c r="AA420" i="20"/>
  <c r="AB420" i="20"/>
  <c r="AC420" i="20"/>
  <c r="AD420" i="20"/>
  <c r="AE420" i="20"/>
  <c r="AF420" i="20"/>
  <c r="AG420" i="20"/>
  <c r="AH420" i="20"/>
  <c r="AI420" i="20"/>
  <c r="AJ420" i="20"/>
  <c r="AK420" i="20"/>
  <c r="AL420" i="20"/>
  <c r="AM420" i="20"/>
  <c r="AN420" i="20"/>
  <c r="AO420" i="20"/>
  <c r="AP420" i="20"/>
  <c r="AQ420" i="20"/>
  <c r="AR420" i="20"/>
  <c r="AS420" i="20"/>
  <c r="AT420" i="20"/>
  <c r="AU420" i="20"/>
  <c r="AV420" i="20"/>
  <c r="AW420" i="20"/>
  <c r="AX420" i="20"/>
  <c r="AY420" i="20"/>
  <c r="BC420" i="20"/>
  <c r="BD420" i="20"/>
  <c r="BE420" i="20"/>
  <c r="BF420" i="20"/>
  <c r="BG420" i="20"/>
  <c r="BH420" i="20"/>
  <c r="BI420" i="20"/>
  <c r="B421" i="20"/>
  <c r="C421" i="20"/>
  <c r="D421" i="20"/>
  <c r="E421" i="20"/>
  <c r="H421" i="20"/>
  <c r="I421" i="20"/>
  <c r="O421" i="20"/>
  <c r="P421" i="20"/>
  <c r="Q421" i="20"/>
  <c r="R421" i="20"/>
  <c r="S421" i="20"/>
  <c r="T421" i="20"/>
  <c r="U421" i="20"/>
  <c r="V421" i="20"/>
  <c r="W421" i="20"/>
  <c r="X421" i="20"/>
  <c r="Y421" i="20"/>
  <c r="Z421" i="20"/>
  <c r="AA421" i="20"/>
  <c r="AB421" i="20"/>
  <c r="AC421" i="20"/>
  <c r="AD421" i="20"/>
  <c r="AE421" i="20"/>
  <c r="AF421" i="20"/>
  <c r="AG421" i="20"/>
  <c r="AH421" i="20"/>
  <c r="AI421" i="20"/>
  <c r="AJ421" i="20"/>
  <c r="AK421" i="20"/>
  <c r="AL421" i="20"/>
  <c r="AM421" i="20"/>
  <c r="AN421" i="20"/>
  <c r="AO421" i="20"/>
  <c r="AP421" i="20"/>
  <c r="AQ421" i="20"/>
  <c r="AR421" i="20"/>
  <c r="AS421" i="20"/>
  <c r="AT421" i="20"/>
  <c r="AU421" i="20"/>
  <c r="AV421" i="20"/>
  <c r="AW421" i="20"/>
  <c r="AX421" i="20"/>
  <c r="AY421" i="20"/>
  <c r="BC421" i="20"/>
  <c r="BD421" i="20"/>
  <c r="BE421" i="20"/>
  <c r="BF421" i="20"/>
  <c r="BG421" i="20"/>
  <c r="BH421" i="20"/>
  <c r="BI421" i="20"/>
  <c r="B422" i="20"/>
  <c r="C422" i="20"/>
  <c r="D422" i="20"/>
  <c r="E422" i="20"/>
  <c r="H422" i="20"/>
  <c r="I422" i="20"/>
  <c r="O422" i="20"/>
  <c r="P422" i="20"/>
  <c r="Q422" i="20"/>
  <c r="R422" i="20"/>
  <c r="S422" i="20"/>
  <c r="T422" i="20"/>
  <c r="U422" i="20"/>
  <c r="V422" i="20"/>
  <c r="W422" i="20"/>
  <c r="X422" i="20"/>
  <c r="Y422" i="20"/>
  <c r="Z422" i="20"/>
  <c r="AA422" i="20"/>
  <c r="AB422" i="20"/>
  <c r="AC422" i="20"/>
  <c r="AD422" i="20"/>
  <c r="AE422" i="20"/>
  <c r="AF422" i="20"/>
  <c r="AG422" i="20"/>
  <c r="AH422" i="20"/>
  <c r="AI422" i="20"/>
  <c r="AJ422" i="20"/>
  <c r="AK422" i="20"/>
  <c r="AL422" i="20"/>
  <c r="AM422" i="20"/>
  <c r="AN422" i="20"/>
  <c r="AO422" i="20"/>
  <c r="AP422" i="20"/>
  <c r="AQ422" i="20"/>
  <c r="AR422" i="20"/>
  <c r="AS422" i="20"/>
  <c r="AT422" i="20"/>
  <c r="AU422" i="20"/>
  <c r="AV422" i="20"/>
  <c r="AW422" i="20"/>
  <c r="AX422" i="20"/>
  <c r="AY422" i="20"/>
  <c r="BC422" i="20"/>
  <c r="BD422" i="20"/>
  <c r="BE422" i="20"/>
  <c r="BF422" i="20"/>
  <c r="BG422" i="20"/>
  <c r="BH422" i="20"/>
  <c r="BI422" i="20"/>
  <c r="B423" i="20"/>
  <c r="C423" i="20"/>
  <c r="D423" i="20"/>
  <c r="E423" i="20"/>
  <c r="H423" i="20"/>
  <c r="I423" i="20"/>
  <c r="O423" i="20"/>
  <c r="P423" i="20"/>
  <c r="Q423" i="20"/>
  <c r="R423" i="20"/>
  <c r="S423" i="20"/>
  <c r="T423" i="20"/>
  <c r="U423" i="20"/>
  <c r="V423" i="20"/>
  <c r="W423" i="20"/>
  <c r="X423" i="20"/>
  <c r="Y423" i="20"/>
  <c r="Z423" i="20"/>
  <c r="AA423" i="20"/>
  <c r="AB423" i="20"/>
  <c r="AC423" i="20"/>
  <c r="AD423" i="20"/>
  <c r="AE423" i="20"/>
  <c r="AF423" i="20"/>
  <c r="AG423" i="20"/>
  <c r="AH423" i="20"/>
  <c r="AI423" i="20"/>
  <c r="AJ423" i="20"/>
  <c r="AK423" i="20"/>
  <c r="AL423" i="20"/>
  <c r="AM423" i="20"/>
  <c r="AN423" i="20"/>
  <c r="AO423" i="20"/>
  <c r="AP423" i="20"/>
  <c r="AQ423" i="20"/>
  <c r="AR423" i="20"/>
  <c r="AS423" i="20"/>
  <c r="AT423" i="20"/>
  <c r="AU423" i="20"/>
  <c r="AV423" i="20"/>
  <c r="AW423" i="20"/>
  <c r="AX423" i="20"/>
  <c r="AY423" i="20"/>
  <c r="BC423" i="20"/>
  <c r="BD423" i="20"/>
  <c r="BE423" i="20"/>
  <c r="BF423" i="20"/>
  <c r="BG423" i="20"/>
  <c r="BH423" i="20"/>
  <c r="BI423" i="20"/>
  <c r="B424" i="20"/>
  <c r="C424" i="20"/>
  <c r="D424" i="20"/>
  <c r="E424" i="20"/>
  <c r="H424" i="20"/>
  <c r="I424" i="20"/>
  <c r="O424" i="20"/>
  <c r="P424" i="20"/>
  <c r="Q424" i="20"/>
  <c r="R424" i="20"/>
  <c r="S424" i="20"/>
  <c r="T424" i="20"/>
  <c r="U424" i="20"/>
  <c r="V424" i="20"/>
  <c r="W424" i="20"/>
  <c r="X424" i="20"/>
  <c r="Y424" i="20"/>
  <c r="Z424" i="20"/>
  <c r="AA424" i="20"/>
  <c r="AB424" i="20"/>
  <c r="AC424" i="20"/>
  <c r="AD424" i="20"/>
  <c r="AE424" i="20"/>
  <c r="AF424" i="20"/>
  <c r="AG424" i="20"/>
  <c r="AH424" i="20"/>
  <c r="AI424" i="20"/>
  <c r="AJ424" i="20"/>
  <c r="AK424" i="20"/>
  <c r="AL424" i="20"/>
  <c r="AM424" i="20"/>
  <c r="AN424" i="20"/>
  <c r="AO424" i="20"/>
  <c r="AP424" i="20"/>
  <c r="AQ424" i="20"/>
  <c r="AR424" i="20"/>
  <c r="AS424" i="20"/>
  <c r="AT424" i="20"/>
  <c r="AU424" i="20"/>
  <c r="AV424" i="20"/>
  <c r="AW424" i="20"/>
  <c r="AX424" i="20"/>
  <c r="AY424" i="20"/>
  <c r="BC424" i="20"/>
  <c r="BD424" i="20"/>
  <c r="BE424" i="20"/>
  <c r="BF424" i="20"/>
  <c r="BG424" i="20"/>
  <c r="BH424" i="20"/>
  <c r="BI424" i="20"/>
  <c r="B425" i="20"/>
  <c r="C425" i="20"/>
  <c r="D425" i="20"/>
  <c r="E425" i="20"/>
  <c r="H425" i="20"/>
  <c r="I425" i="20"/>
  <c r="O425" i="20"/>
  <c r="P425" i="20"/>
  <c r="Q425" i="20"/>
  <c r="R425" i="20"/>
  <c r="S425" i="20"/>
  <c r="T425" i="20"/>
  <c r="U425" i="20"/>
  <c r="V425" i="20"/>
  <c r="W425" i="20"/>
  <c r="X425" i="20"/>
  <c r="Y425" i="20"/>
  <c r="Z425" i="20"/>
  <c r="AA425" i="20"/>
  <c r="AB425" i="20"/>
  <c r="AC425" i="20"/>
  <c r="AD425" i="20"/>
  <c r="AE425" i="20"/>
  <c r="AF425" i="20"/>
  <c r="AG425" i="20"/>
  <c r="AH425" i="20"/>
  <c r="AI425" i="20"/>
  <c r="AJ425" i="20"/>
  <c r="AK425" i="20"/>
  <c r="AL425" i="20"/>
  <c r="AM425" i="20"/>
  <c r="AN425" i="20"/>
  <c r="AO425" i="20"/>
  <c r="AP425" i="20"/>
  <c r="AQ425" i="20"/>
  <c r="AR425" i="20"/>
  <c r="AS425" i="20"/>
  <c r="AT425" i="20"/>
  <c r="AU425" i="20"/>
  <c r="AV425" i="20"/>
  <c r="AW425" i="20"/>
  <c r="AX425" i="20"/>
  <c r="AY425" i="20"/>
  <c r="BC425" i="20"/>
  <c r="BD425" i="20"/>
  <c r="BE425" i="20"/>
  <c r="BF425" i="20"/>
  <c r="BG425" i="20"/>
  <c r="BH425" i="20"/>
  <c r="BI425" i="20"/>
  <c r="B426" i="20"/>
  <c r="C426" i="20"/>
  <c r="D426" i="20"/>
  <c r="E426" i="20"/>
  <c r="H426" i="20"/>
  <c r="I426" i="20"/>
  <c r="O426" i="20"/>
  <c r="P426" i="20"/>
  <c r="Q426" i="20"/>
  <c r="R426" i="20"/>
  <c r="S426" i="20"/>
  <c r="T426" i="20"/>
  <c r="U426" i="20"/>
  <c r="V426" i="20"/>
  <c r="W426" i="20"/>
  <c r="X426" i="20"/>
  <c r="Y426" i="20"/>
  <c r="Z426" i="20"/>
  <c r="AA426" i="20"/>
  <c r="AB426" i="20"/>
  <c r="AC426" i="20"/>
  <c r="AD426" i="20"/>
  <c r="AE426" i="20"/>
  <c r="AF426" i="20"/>
  <c r="AG426" i="20"/>
  <c r="AH426" i="20"/>
  <c r="AI426" i="20"/>
  <c r="AJ426" i="20"/>
  <c r="AK426" i="20"/>
  <c r="AL426" i="20"/>
  <c r="AM426" i="20"/>
  <c r="AN426" i="20"/>
  <c r="AO426" i="20"/>
  <c r="AP426" i="20"/>
  <c r="AQ426" i="20"/>
  <c r="AR426" i="20"/>
  <c r="AS426" i="20"/>
  <c r="AT426" i="20"/>
  <c r="AU426" i="20"/>
  <c r="AV426" i="20"/>
  <c r="AW426" i="20"/>
  <c r="AX426" i="20"/>
  <c r="AY426" i="20"/>
  <c r="BC426" i="20"/>
  <c r="BD426" i="20"/>
  <c r="BE426" i="20"/>
  <c r="BF426" i="20"/>
  <c r="BG426" i="20"/>
  <c r="BH426" i="20"/>
  <c r="BI426" i="20"/>
  <c r="A40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01" i="20"/>
  <c r="A400" i="20"/>
  <c r="B301" i="20"/>
  <c r="C301" i="20"/>
  <c r="D301" i="20"/>
  <c r="E301" i="20"/>
  <c r="F301" i="20"/>
  <c r="G301" i="20"/>
  <c r="H301" i="20"/>
  <c r="I301" i="20"/>
  <c r="J301" i="20"/>
  <c r="M301" i="20"/>
  <c r="N301" i="20"/>
  <c r="O301" i="20"/>
  <c r="P301" i="20"/>
  <c r="Q301" i="20"/>
  <c r="R301" i="20"/>
  <c r="S301" i="20"/>
  <c r="T301" i="20"/>
  <c r="U301" i="20"/>
  <c r="V301" i="20"/>
  <c r="W301" i="20"/>
  <c r="X301" i="20"/>
  <c r="Y301" i="20"/>
  <c r="Z301" i="20"/>
  <c r="AA301" i="20"/>
  <c r="AB301" i="20"/>
  <c r="AC301" i="20"/>
  <c r="AD301" i="20"/>
  <c r="AE301" i="20"/>
  <c r="AF301" i="20"/>
  <c r="AG301" i="20"/>
  <c r="AH301" i="20"/>
  <c r="AI301" i="20"/>
  <c r="AJ301" i="20"/>
  <c r="AK301" i="20"/>
  <c r="AL301" i="20"/>
  <c r="AM301" i="20"/>
  <c r="AN301" i="20"/>
  <c r="AO301" i="20"/>
  <c r="AP301" i="20"/>
  <c r="AQ301" i="20"/>
  <c r="AR301" i="20"/>
  <c r="AS301" i="20"/>
  <c r="AT301" i="20"/>
  <c r="AU301" i="20"/>
  <c r="AV301" i="20"/>
  <c r="AW301" i="20"/>
  <c r="AX301" i="20"/>
  <c r="AY301" i="20"/>
  <c r="AZ301" i="20"/>
  <c r="BA301" i="20"/>
  <c r="BB301" i="20"/>
  <c r="BC301" i="20"/>
  <c r="BD301" i="20"/>
  <c r="BE301" i="20"/>
  <c r="BF301" i="20"/>
  <c r="BG301" i="20"/>
  <c r="BH301" i="20"/>
  <c r="BI301" i="20"/>
  <c r="B302" i="20"/>
  <c r="C302" i="20"/>
  <c r="D302" i="20"/>
  <c r="E302" i="20"/>
  <c r="H302" i="20"/>
  <c r="I302" i="20"/>
  <c r="O302" i="20"/>
  <c r="P302" i="20"/>
  <c r="Q302" i="20"/>
  <c r="R302" i="20"/>
  <c r="S302" i="20"/>
  <c r="T302" i="20"/>
  <c r="U302" i="20"/>
  <c r="V302" i="20"/>
  <c r="W302" i="20"/>
  <c r="X302" i="20"/>
  <c r="Y302" i="20"/>
  <c r="Z302" i="20"/>
  <c r="AA302" i="20"/>
  <c r="AB302" i="20"/>
  <c r="AC302" i="20"/>
  <c r="AD302" i="20"/>
  <c r="AE302" i="20"/>
  <c r="AF302" i="20"/>
  <c r="AG302" i="20"/>
  <c r="AH302" i="20"/>
  <c r="AI302" i="20"/>
  <c r="AJ302" i="20"/>
  <c r="AK302" i="20"/>
  <c r="AL302" i="20"/>
  <c r="AM302" i="20"/>
  <c r="AN302" i="20"/>
  <c r="AO302" i="20"/>
  <c r="AP302" i="20"/>
  <c r="AQ302" i="20"/>
  <c r="AR302" i="20"/>
  <c r="AS302" i="20"/>
  <c r="AT302" i="20"/>
  <c r="AU302" i="20"/>
  <c r="AV302" i="20"/>
  <c r="AW302" i="20"/>
  <c r="AX302" i="20"/>
  <c r="AY302" i="20"/>
  <c r="BC302" i="20"/>
  <c r="BD302" i="20"/>
  <c r="BE302" i="20"/>
  <c r="BF302" i="20"/>
  <c r="BG302" i="20"/>
  <c r="BH302" i="20"/>
  <c r="BI302" i="20"/>
  <c r="B303" i="20"/>
  <c r="C303" i="20"/>
  <c r="D303" i="20"/>
  <c r="E303" i="20"/>
  <c r="H303" i="20"/>
  <c r="I303" i="20"/>
  <c r="N303" i="20"/>
  <c r="O303" i="20"/>
  <c r="P303" i="20"/>
  <c r="Q303" i="20"/>
  <c r="R303" i="20"/>
  <c r="S303" i="20"/>
  <c r="T303" i="20"/>
  <c r="U303" i="20"/>
  <c r="V303" i="20"/>
  <c r="W303" i="20"/>
  <c r="X303" i="20"/>
  <c r="Y303" i="20"/>
  <c r="Z303" i="20"/>
  <c r="AA303" i="20"/>
  <c r="AB303" i="20"/>
  <c r="AC303" i="20"/>
  <c r="AD303" i="20"/>
  <c r="AE303" i="20"/>
  <c r="AF303" i="20"/>
  <c r="AG303" i="20"/>
  <c r="AH303" i="20"/>
  <c r="AI303" i="20"/>
  <c r="AJ303" i="20"/>
  <c r="AK303" i="20"/>
  <c r="AL303" i="20"/>
  <c r="AM303" i="20"/>
  <c r="AN303" i="20"/>
  <c r="AO303" i="20"/>
  <c r="AP303" i="20"/>
  <c r="AQ303" i="20"/>
  <c r="AR303" i="20"/>
  <c r="AS303" i="20"/>
  <c r="AT303" i="20"/>
  <c r="AU303" i="20"/>
  <c r="AV303" i="20"/>
  <c r="AW303" i="20"/>
  <c r="AX303" i="20"/>
  <c r="AY303" i="20"/>
  <c r="BC303" i="20"/>
  <c r="BD303" i="20"/>
  <c r="BE303" i="20"/>
  <c r="BF303" i="20"/>
  <c r="BG303" i="20"/>
  <c r="BH303" i="20"/>
  <c r="BI303" i="20"/>
  <c r="B304" i="20"/>
  <c r="C304" i="20"/>
  <c r="D304" i="20"/>
  <c r="E304" i="20"/>
  <c r="H304" i="20"/>
  <c r="I304" i="20"/>
  <c r="N304" i="20"/>
  <c r="O304" i="20"/>
  <c r="P304" i="20"/>
  <c r="Q304" i="20"/>
  <c r="R304" i="20"/>
  <c r="S304" i="20"/>
  <c r="T304" i="20"/>
  <c r="U304" i="20"/>
  <c r="V304" i="20"/>
  <c r="W304" i="20"/>
  <c r="X304" i="20"/>
  <c r="Y304" i="20"/>
  <c r="Z304" i="20"/>
  <c r="AA304" i="20"/>
  <c r="AB304" i="20"/>
  <c r="AC304" i="20"/>
  <c r="AD304" i="20"/>
  <c r="AE304" i="20"/>
  <c r="AF304" i="20"/>
  <c r="AG304" i="20"/>
  <c r="AH304" i="20"/>
  <c r="AI304" i="20"/>
  <c r="AJ304" i="20"/>
  <c r="AK304" i="20"/>
  <c r="AL304" i="20"/>
  <c r="AM304" i="20"/>
  <c r="AN304" i="20"/>
  <c r="AO304" i="20"/>
  <c r="AP304" i="20"/>
  <c r="AQ304" i="20"/>
  <c r="AR304" i="20"/>
  <c r="AS304" i="20"/>
  <c r="AT304" i="20"/>
  <c r="AU304" i="20"/>
  <c r="AV304" i="20"/>
  <c r="AW304" i="20"/>
  <c r="AX304" i="20"/>
  <c r="AY304" i="20"/>
  <c r="BC304" i="20"/>
  <c r="BD304" i="20"/>
  <c r="BE304" i="20"/>
  <c r="BF304" i="20"/>
  <c r="BG304" i="20"/>
  <c r="BH304" i="20"/>
  <c r="BI304" i="20"/>
  <c r="B305" i="20"/>
  <c r="C305" i="20"/>
  <c r="D305" i="20"/>
  <c r="E305" i="20"/>
  <c r="H305" i="20"/>
  <c r="I305" i="20"/>
  <c r="N305" i="20"/>
  <c r="O305" i="20"/>
  <c r="P305" i="20"/>
  <c r="Q305" i="20"/>
  <c r="R305" i="20"/>
  <c r="S305" i="20"/>
  <c r="T305" i="20"/>
  <c r="U305" i="20"/>
  <c r="V305" i="20"/>
  <c r="W305" i="20"/>
  <c r="X305" i="20"/>
  <c r="Y305" i="20"/>
  <c r="Z305" i="20"/>
  <c r="AA305" i="20"/>
  <c r="AB305" i="20"/>
  <c r="AC305" i="20"/>
  <c r="AD305" i="20"/>
  <c r="AE305" i="20"/>
  <c r="AF305" i="20"/>
  <c r="AG305" i="20"/>
  <c r="AH305" i="20"/>
  <c r="AI305" i="20"/>
  <c r="AJ305" i="20"/>
  <c r="AK305" i="20"/>
  <c r="AL305" i="20"/>
  <c r="AM305" i="20"/>
  <c r="AN305" i="20"/>
  <c r="AO305" i="20"/>
  <c r="AP305" i="20"/>
  <c r="AQ305" i="20"/>
  <c r="AR305" i="20"/>
  <c r="AS305" i="20"/>
  <c r="AT305" i="20"/>
  <c r="AU305" i="20"/>
  <c r="AV305" i="20"/>
  <c r="AW305" i="20"/>
  <c r="AX305" i="20"/>
  <c r="AY305" i="20"/>
  <c r="BC305" i="20"/>
  <c r="BD305" i="20"/>
  <c r="BE305" i="20"/>
  <c r="BF305" i="20"/>
  <c r="BG305" i="20"/>
  <c r="BH305" i="20"/>
  <c r="BI305" i="20"/>
  <c r="B306" i="20"/>
  <c r="C306" i="20"/>
  <c r="D306" i="20"/>
  <c r="E306" i="20"/>
  <c r="H306" i="20"/>
  <c r="I306" i="20"/>
  <c r="N306" i="20"/>
  <c r="O306" i="20"/>
  <c r="P306" i="20"/>
  <c r="Q306" i="20"/>
  <c r="R306" i="20"/>
  <c r="S306" i="20"/>
  <c r="T306" i="20"/>
  <c r="U306" i="20"/>
  <c r="V306" i="20"/>
  <c r="W306" i="20"/>
  <c r="X306" i="20"/>
  <c r="Y306" i="20"/>
  <c r="Z306" i="20"/>
  <c r="AA306" i="20"/>
  <c r="AB306" i="20"/>
  <c r="AC306" i="20"/>
  <c r="AD306" i="20"/>
  <c r="AE306" i="20"/>
  <c r="AF306" i="20"/>
  <c r="AG306" i="20"/>
  <c r="AH306" i="20"/>
  <c r="AI306" i="20"/>
  <c r="AJ306" i="20"/>
  <c r="AK306" i="20"/>
  <c r="AL306" i="20"/>
  <c r="AM306" i="20"/>
  <c r="AN306" i="20"/>
  <c r="AO306" i="20"/>
  <c r="AP306" i="20"/>
  <c r="AQ306" i="20"/>
  <c r="AR306" i="20"/>
  <c r="AS306" i="20"/>
  <c r="AT306" i="20"/>
  <c r="AU306" i="20"/>
  <c r="AV306" i="20"/>
  <c r="AW306" i="20"/>
  <c r="AX306" i="20"/>
  <c r="AY306" i="20"/>
  <c r="BC306" i="20"/>
  <c r="BD306" i="20"/>
  <c r="BE306" i="20"/>
  <c r="BF306" i="20"/>
  <c r="BG306" i="20"/>
  <c r="BH306" i="20"/>
  <c r="BI306" i="20"/>
  <c r="B307" i="20"/>
  <c r="C307" i="20"/>
  <c r="D307" i="20"/>
  <c r="E307" i="20"/>
  <c r="H307" i="20"/>
  <c r="I307" i="20"/>
  <c r="N307" i="20"/>
  <c r="O307" i="20"/>
  <c r="P307" i="20"/>
  <c r="Q307" i="20"/>
  <c r="R307" i="20"/>
  <c r="S307" i="20"/>
  <c r="T307" i="20"/>
  <c r="U307" i="20"/>
  <c r="V307" i="20"/>
  <c r="W307" i="20"/>
  <c r="X307" i="20"/>
  <c r="Y307" i="20"/>
  <c r="Z307" i="20"/>
  <c r="AA307" i="20"/>
  <c r="AB307" i="20"/>
  <c r="AC307" i="20"/>
  <c r="AD307" i="20"/>
  <c r="AE307" i="20"/>
  <c r="AF307" i="20"/>
  <c r="AG307" i="20"/>
  <c r="AH307" i="20"/>
  <c r="AI307" i="20"/>
  <c r="AJ307" i="20"/>
  <c r="AK307" i="20"/>
  <c r="AL307" i="20"/>
  <c r="AM307" i="20"/>
  <c r="AN307" i="20"/>
  <c r="AO307" i="20"/>
  <c r="AP307" i="20"/>
  <c r="AQ307" i="20"/>
  <c r="AR307" i="20"/>
  <c r="AS307" i="20"/>
  <c r="AT307" i="20"/>
  <c r="AU307" i="20"/>
  <c r="AV307" i="20"/>
  <c r="AW307" i="20"/>
  <c r="AX307" i="20"/>
  <c r="AY307" i="20"/>
  <c r="BC307" i="20"/>
  <c r="BD307" i="20"/>
  <c r="BE307" i="20"/>
  <c r="BF307" i="20"/>
  <c r="BG307" i="20"/>
  <c r="BH307" i="20"/>
  <c r="BI307" i="20"/>
  <c r="B308" i="20"/>
  <c r="C308" i="20"/>
  <c r="D308" i="20"/>
  <c r="E308" i="20"/>
  <c r="F308" i="20"/>
  <c r="G308" i="20"/>
  <c r="H308" i="20"/>
  <c r="I308" i="20"/>
  <c r="O308" i="20"/>
  <c r="P308" i="20"/>
  <c r="Q308" i="20"/>
  <c r="R308" i="20"/>
  <c r="S308" i="20"/>
  <c r="T308" i="20"/>
  <c r="U308" i="20"/>
  <c r="V308" i="20"/>
  <c r="W308" i="20"/>
  <c r="X308" i="20"/>
  <c r="Y308" i="20"/>
  <c r="Z308" i="20"/>
  <c r="AA308" i="20"/>
  <c r="AB308" i="20"/>
  <c r="AC308" i="20"/>
  <c r="AD308" i="20"/>
  <c r="AE308" i="20"/>
  <c r="AF308" i="20"/>
  <c r="AG308" i="20"/>
  <c r="AH308" i="20"/>
  <c r="AI308" i="20"/>
  <c r="AJ308" i="20"/>
  <c r="AK308" i="20"/>
  <c r="AL308" i="20"/>
  <c r="AM308" i="20"/>
  <c r="AN308" i="20"/>
  <c r="AO308" i="20"/>
  <c r="AP308" i="20"/>
  <c r="AQ308" i="20"/>
  <c r="AR308" i="20"/>
  <c r="AS308" i="20"/>
  <c r="AT308" i="20"/>
  <c r="AU308" i="20"/>
  <c r="AV308" i="20"/>
  <c r="AW308" i="20"/>
  <c r="AX308" i="20"/>
  <c r="AY308" i="20"/>
  <c r="AZ308" i="20"/>
  <c r="BA308" i="20"/>
  <c r="BB308" i="20"/>
  <c r="BC308" i="20"/>
  <c r="BD308" i="20"/>
  <c r="BE308" i="20"/>
  <c r="BF308" i="20"/>
  <c r="BG308" i="20"/>
  <c r="BH308" i="20"/>
  <c r="BI308" i="20"/>
  <c r="B309" i="20"/>
  <c r="C309" i="20"/>
  <c r="D309" i="20"/>
  <c r="E309" i="20"/>
  <c r="H309" i="20"/>
  <c r="I309" i="20"/>
  <c r="O309" i="20"/>
  <c r="P309" i="20"/>
  <c r="Q309" i="20"/>
  <c r="R309" i="20"/>
  <c r="S309" i="20"/>
  <c r="T309" i="20"/>
  <c r="U309" i="20"/>
  <c r="V309" i="20"/>
  <c r="W309" i="20"/>
  <c r="X309" i="20"/>
  <c r="Y309" i="20"/>
  <c r="Z309" i="20"/>
  <c r="AA309" i="20"/>
  <c r="AB309" i="20"/>
  <c r="AC309" i="20"/>
  <c r="AD309" i="20"/>
  <c r="AE309" i="20"/>
  <c r="AF309" i="20"/>
  <c r="AG309" i="20"/>
  <c r="AH309" i="20"/>
  <c r="AI309" i="20"/>
  <c r="AJ309" i="20"/>
  <c r="AK309" i="20"/>
  <c r="AL309" i="20"/>
  <c r="AM309" i="20"/>
  <c r="AN309" i="20"/>
  <c r="AO309" i="20"/>
  <c r="AP309" i="20"/>
  <c r="AQ309" i="20"/>
  <c r="AR309" i="20"/>
  <c r="AS309" i="20"/>
  <c r="AT309" i="20"/>
  <c r="AU309" i="20"/>
  <c r="AV309" i="20"/>
  <c r="AW309" i="20"/>
  <c r="AX309" i="20"/>
  <c r="AY309" i="20"/>
  <c r="BC309" i="20"/>
  <c r="BD309" i="20"/>
  <c r="BE309" i="20"/>
  <c r="BF309" i="20"/>
  <c r="BG309" i="20"/>
  <c r="BH309" i="20"/>
  <c r="BI309" i="20"/>
  <c r="B310" i="20"/>
  <c r="C310" i="20"/>
  <c r="D310" i="20"/>
  <c r="E310" i="20"/>
  <c r="H310" i="20"/>
  <c r="I310" i="20"/>
  <c r="O310" i="20"/>
  <c r="P310" i="20"/>
  <c r="Q310" i="20"/>
  <c r="R310" i="20"/>
  <c r="S310" i="20"/>
  <c r="T310" i="20"/>
  <c r="U310" i="20"/>
  <c r="V310" i="20"/>
  <c r="W310" i="20"/>
  <c r="X310" i="20"/>
  <c r="Y310" i="20"/>
  <c r="Z310" i="20"/>
  <c r="AA310" i="20"/>
  <c r="AB310" i="20"/>
  <c r="AC310" i="20"/>
  <c r="AD310" i="20"/>
  <c r="AE310" i="20"/>
  <c r="AF310" i="20"/>
  <c r="AG310" i="20"/>
  <c r="AH310" i="20"/>
  <c r="AI310" i="20"/>
  <c r="AJ310" i="20"/>
  <c r="AK310" i="20"/>
  <c r="AL310" i="20"/>
  <c r="AM310" i="20"/>
  <c r="AN310" i="20"/>
  <c r="AO310" i="20"/>
  <c r="AP310" i="20"/>
  <c r="AQ310" i="20"/>
  <c r="AR310" i="20"/>
  <c r="AS310" i="20"/>
  <c r="AT310" i="20"/>
  <c r="AU310" i="20"/>
  <c r="AV310" i="20"/>
  <c r="AW310" i="20"/>
  <c r="AX310" i="20"/>
  <c r="AY310" i="20"/>
  <c r="BC310" i="20"/>
  <c r="BD310" i="20"/>
  <c r="BE310" i="20"/>
  <c r="BF310" i="20"/>
  <c r="BG310" i="20"/>
  <c r="BH310" i="20"/>
  <c r="BI310" i="20"/>
  <c r="B311" i="20"/>
  <c r="C311" i="20"/>
  <c r="D311" i="20"/>
  <c r="E311" i="20"/>
  <c r="H311" i="20"/>
  <c r="I311" i="20"/>
  <c r="O311" i="20"/>
  <c r="P311" i="20"/>
  <c r="Q311" i="20"/>
  <c r="R311" i="20"/>
  <c r="S311" i="20"/>
  <c r="T311" i="20"/>
  <c r="U311" i="20"/>
  <c r="V311" i="20"/>
  <c r="W311" i="20"/>
  <c r="X311" i="20"/>
  <c r="Y311" i="20"/>
  <c r="Z311" i="20"/>
  <c r="AA311" i="20"/>
  <c r="AB311" i="20"/>
  <c r="AC311" i="20"/>
  <c r="AD311" i="20"/>
  <c r="AE311" i="20"/>
  <c r="AF311" i="20"/>
  <c r="AG311" i="20"/>
  <c r="AH311" i="20"/>
  <c r="AI311" i="20"/>
  <c r="AJ311" i="20"/>
  <c r="AK311" i="20"/>
  <c r="AL311" i="20"/>
  <c r="AM311" i="20"/>
  <c r="AN311" i="20"/>
  <c r="AO311" i="20"/>
  <c r="AP311" i="20"/>
  <c r="AQ311" i="20"/>
  <c r="AR311" i="20"/>
  <c r="AS311" i="20"/>
  <c r="AT311" i="20"/>
  <c r="AU311" i="20"/>
  <c r="AV311" i="20"/>
  <c r="AW311" i="20"/>
  <c r="AX311" i="20"/>
  <c r="AY311" i="20"/>
  <c r="BC311" i="20"/>
  <c r="BD311" i="20"/>
  <c r="BE311" i="20"/>
  <c r="BF311" i="20"/>
  <c r="BG311" i="20"/>
  <c r="BH311" i="20"/>
  <c r="BI311" i="20"/>
  <c r="B312" i="20"/>
  <c r="C312" i="20"/>
  <c r="D312" i="20"/>
  <c r="E312" i="20"/>
  <c r="H312" i="20"/>
  <c r="I312" i="20"/>
  <c r="O312" i="20"/>
  <c r="P312" i="20"/>
  <c r="Q312" i="20"/>
  <c r="R312" i="20"/>
  <c r="S312" i="20"/>
  <c r="T312" i="20"/>
  <c r="U312" i="20"/>
  <c r="V312" i="20"/>
  <c r="W312" i="20"/>
  <c r="X312" i="20"/>
  <c r="Y312" i="20"/>
  <c r="Z312" i="20"/>
  <c r="AA312" i="20"/>
  <c r="AB312" i="20"/>
  <c r="AC312" i="20"/>
  <c r="AD312" i="20"/>
  <c r="AE312" i="20"/>
  <c r="AF312" i="20"/>
  <c r="AG312" i="20"/>
  <c r="AH312" i="20"/>
  <c r="AI312" i="20"/>
  <c r="AJ312" i="20"/>
  <c r="AK312" i="20"/>
  <c r="AL312" i="20"/>
  <c r="AM312" i="20"/>
  <c r="AN312" i="20"/>
  <c r="AO312" i="20"/>
  <c r="AP312" i="20"/>
  <c r="AQ312" i="20"/>
  <c r="AR312" i="20"/>
  <c r="AS312" i="20"/>
  <c r="AT312" i="20"/>
  <c r="AU312" i="20"/>
  <c r="AV312" i="20"/>
  <c r="AW312" i="20"/>
  <c r="AX312" i="20"/>
  <c r="AY312" i="20"/>
  <c r="BC312" i="20"/>
  <c r="BD312" i="20"/>
  <c r="BE312" i="20"/>
  <c r="BF312" i="20"/>
  <c r="BG312" i="20"/>
  <c r="BH312" i="20"/>
  <c r="BI312" i="20"/>
  <c r="B313" i="20"/>
  <c r="C313" i="20"/>
  <c r="D313" i="20"/>
  <c r="E313" i="20"/>
  <c r="H313" i="20"/>
  <c r="I313" i="20"/>
  <c r="O313" i="20"/>
  <c r="P313" i="20"/>
  <c r="Q313" i="20"/>
  <c r="R313" i="20"/>
  <c r="S313" i="20"/>
  <c r="T313" i="20"/>
  <c r="U313" i="20"/>
  <c r="V313" i="20"/>
  <c r="W313" i="20"/>
  <c r="X313" i="20"/>
  <c r="Y313" i="20"/>
  <c r="Z313" i="20"/>
  <c r="AA313" i="20"/>
  <c r="AB313" i="20"/>
  <c r="AC313" i="20"/>
  <c r="AD313" i="20"/>
  <c r="AE313" i="20"/>
  <c r="AF313" i="20"/>
  <c r="AG313" i="20"/>
  <c r="AH313" i="20"/>
  <c r="AI313" i="20"/>
  <c r="AJ313" i="20"/>
  <c r="AK313" i="20"/>
  <c r="AL313" i="20"/>
  <c r="AM313" i="20"/>
  <c r="AN313" i="20"/>
  <c r="AO313" i="20"/>
  <c r="AP313" i="20"/>
  <c r="AQ313" i="20"/>
  <c r="AT313" i="20"/>
  <c r="AU313" i="20"/>
  <c r="AV313" i="20"/>
  <c r="AW313" i="20"/>
  <c r="AX313" i="20"/>
  <c r="AY313" i="20"/>
  <c r="BC313" i="20"/>
  <c r="BD313" i="20"/>
  <c r="BE313" i="20"/>
  <c r="BF313" i="20"/>
  <c r="BG313" i="20"/>
  <c r="BH313" i="20"/>
  <c r="BI313" i="20"/>
  <c r="B314" i="20"/>
  <c r="C314" i="20"/>
  <c r="D314" i="20"/>
  <c r="E314" i="20"/>
  <c r="F314" i="20"/>
  <c r="G314" i="20"/>
  <c r="H314" i="20"/>
  <c r="I314" i="20"/>
  <c r="O314" i="20"/>
  <c r="P314" i="20"/>
  <c r="Q314" i="20"/>
  <c r="R314" i="20"/>
  <c r="S314" i="20"/>
  <c r="T314" i="20"/>
  <c r="U314" i="20"/>
  <c r="V314" i="20"/>
  <c r="W314" i="20"/>
  <c r="X314" i="20"/>
  <c r="Y314" i="20"/>
  <c r="Z314" i="20"/>
  <c r="AA314" i="20"/>
  <c r="AB314" i="20"/>
  <c r="AC314" i="20"/>
  <c r="AD314" i="20"/>
  <c r="AE314" i="20"/>
  <c r="AF314" i="20"/>
  <c r="AG314" i="20"/>
  <c r="AH314" i="20"/>
  <c r="AI314" i="20"/>
  <c r="AJ314" i="20"/>
  <c r="AK314" i="20"/>
  <c r="AL314" i="20"/>
  <c r="AM314" i="20"/>
  <c r="AN314" i="20"/>
  <c r="AO314" i="20"/>
  <c r="AP314" i="20"/>
  <c r="AQ314" i="20"/>
  <c r="AR314" i="20"/>
  <c r="AS314" i="20"/>
  <c r="AT314" i="20"/>
  <c r="AU314" i="20"/>
  <c r="AV314" i="20"/>
  <c r="AW314" i="20"/>
  <c r="AX314" i="20"/>
  <c r="AY314" i="20"/>
  <c r="AZ314" i="20"/>
  <c r="BA314" i="20"/>
  <c r="BB314" i="20"/>
  <c r="BC314" i="20"/>
  <c r="BD314" i="20"/>
  <c r="BE314" i="20"/>
  <c r="BF314" i="20"/>
  <c r="BG314" i="20"/>
  <c r="BH314" i="20"/>
  <c r="BI314" i="20"/>
  <c r="B315" i="20"/>
  <c r="C315" i="20"/>
  <c r="D315" i="20"/>
  <c r="E315" i="20"/>
  <c r="F315" i="20"/>
  <c r="G315" i="20"/>
  <c r="H315" i="20"/>
  <c r="I315" i="20"/>
  <c r="O315" i="20"/>
  <c r="P315" i="20"/>
  <c r="Q315" i="20"/>
  <c r="R315" i="20"/>
  <c r="S315" i="20"/>
  <c r="T315" i="20"/>
  <c r="U315" i="20"/>
  <c r="V315" i="20"/>
  <c r="W315" i="20"/>
  <c r="X315" i="20"/>
  <c r="Y315" i="20"/>
  <c r="Z315" i="20"/>
  <c r="AA315" i="20"/>
  <c r="AB315" i="20"/>
  <c r="AC315" i="20"/>
  <c r="AD315" i="20"/>
  <c r="AE315" i="20"/>
  <c r="AF315" i="20"/>
  <c r="AG315" i="20"/>
  <c r="AH315" i="20"/>
  <c r="AI315" i="20"/>
  <c r="AJ315" i="20"/>
  <c r="AK315" i="20"/>
  <c r="AL315" i="20"/>
  <c r="AM315" i="20"/>
  <c r="AN315" i="20"/>
  <c r="AO315" i="20"/>
  <c r="AP315" i="20"/>
  <c r="AQ315" i="20"/>
  <c r="AR315" i="20"/>
  <c r="AS315" i="20"/>
  <c r="AT315" i="20"/>
  <c r="AU315" i="20"/>
  <c r="AV315" i="20"/>
  <c r="AW315" i="20"/>
  <c r="AX315" i="20"/>
  <c r="AY315" i="20"/>
  <c r="AZ315" i="20"/>
  <c r="BA315" i="20"/>
  <c r="BB315" i="20"/>
  <c r="BC315" i="20"/>
  <c r="BD315" i="20"/>
  <c r="BE315" i="20"/>
  <c r="BF315" i="20"/>
  <c r="BG315" i="20"/>
  <c r="BH315" i="20"/>
  <c r="BI315" i="20"/>
  <c r="B316" i="20"/>
  <c r="C316" i="20"/>
  <c r="D316" i="20"/>
  <c r="E316" i="20"/>
  <c r="G316" i="20"/>
  <c r="H316" i="20"/>
  <c r="I316" i="20"/>
  <c r="O316" i="20"/>
  <c r="P316" i="20"/>
  <c r="Q316" i="20"/>
  <c r="R316" i="20"/>
  <c r="S316" i="20"/>
  <c r="T316" i="20"/>
  <c r="U316" i="20"/>
  <c r="V316" i="20"/>
  <c r="W316" i="20"/>
  <c r="X316" i="20"/>
  <c r="Y316" i="20"/>
  <c r="Z316" i="20"/>
  <c r="AA316" i="20"/>
  <c r="AB316" i="20"/>
  <c r="AC316" i="20"/>
  <c r="AD316" i="20"/>
  <c r="AE316" i="20"/>
  <c r="AF316" i="20"/>
  <c r="AG316" i="20"/>
  <c r="AH316" i="20"/>
  <c r="AI316" i="20"/>
  <c r="AJ316" i="20"/>
  <c r="AK316" i="20"/>
  <c r="AL316" i="20"/>
  <c r="AM316" i="20"/>
  <c r="AN316" i="20"/>
  <c r="AO316" i="20"/>
  <c r="AP316" i="20"/>
  <c r="AQ316" i="20"/>
  <c r="AR316" i="20"/>
  <c r="AS316" i="20"/>
  <c r="AT316" i="20"/>
  <c r="AU316" i="20"/>
  <c r="AV316" i="20"/>
  <c r="AW316" i="20"/>
  <c r="AX316" i="20"/>
  <c r="AY316" i="20"/>
  <c r="BC316" i="20"/>
  <c r="BD316" i="20"/>
  <c r="BE316" i="20"/>
  <c r="BF316" i="20"/>
  <c r="BG316" i="20"/>
  <c r="BH316" i="20"/>
  <c r="BI316" i="20"/>
  <c r="B317" i="20"/>
  <c r="C317" i="20"/>
  <c r="D317" i="20"/>
  <c r="E317" i="20"/>
  <c r="G317" i="20"/>
  <c r="H317" i="20"/>
  <c r="I317" i="20"/>
  <c r="O317" i="20"/>
  <c r="P317" i="20"/>
  <c r="Q317" i="20"/>
  <c r="R317" i="20"/>
  <c r="S317" i="20"/>
  <c r="T317" i="20"/>
  <c r="U317" i="20"/>
  <c r="V317" i="20"/>
  <c r="W317" i="20"/>
  <c r="X317" i="20"/>
  <c r="Y317" i="20"/>
  <c r="Z317" i="20"/>
  <c r="AA317" i="20"/>
  <c r="AB317" i="20"/>
  <c r="AC317" i="20"/>
  <c r="AD317" i="20"/>
  <c r="AE317" i="20"/>
  <c r="AF317" i="20"/>
  <c r="AG317" i="20"/>
  <c r="AH317" i="20"/>
  <c r="AI317" i="20"/>
  <c r="AJ317" i="20"/>
  <c r="AK317" i="20"/>
  <c r="AL317" i="20"/>
  <c r="AM317" i="20"/>
  <c r="AN317" i="20"/>
  <c r="AO317" i="20"/>
  <c r="AP317" i="20"/>
  <c r="AQ317" i="20"/>
  <c r="AR317" i="20"/>
  <c r="AS317" i="20"/>
  <c r="AT317" i="20"/>
  <c r="AU317" i="20"/>
  <c r="AV317" i="20"/>
  <c r="AW317" i="20"/>
  <c r="AX317" i="20"/>
  <c r="AY317" i="20"/>
  <c r="BC317" i="20"/>
  <c r="BD317" i="20"/>
  <c r="BE317" i="20"/>
  <c r="BF317" i="20"/>
  <c r="BG317" i="20"/>
  <c r="BH317" i="20"/>
  <c r="BI317" i="20"/>
  <c r="B318" i="20"/>
  <c r="C318" i="20"/>
  <c r="D318" i="20"/>
  <c r="E318" i="20"/>
  <c r="G318" i="20"/>
  <c r="H318" i="20"/>
  <c r="I318" i="20"/>
  <c r="O318" i="20"/>
  <c r="P318" i="20"/>
  <c r="Q318" i="20"/>
  <c r="R318" i="20"/>
  <c r="S318" i="20"/>
  <c r="T318" i="20"/>
  <c r="U318" i="20"/>
  <c r="V318" i="20"/>
  <c r="W318" i="20"/>
  <c r="X318" i="20"/>
  <c r="Y318" i="20"/>
  <c r="Z318" i="20"/>
  <c r="AA318" i="20"/>
  <c r="AB318" i="20"/>
  <c r="AC318" i="20"/>
  <c r="AD318" i="20"/>
  <c r="AE318" i="20"/>
  <c r="AF318" i="20"/>
  <c r="AG318" i="20"/>
  <c r="AH318" i="20"/>
  <c r="AI318" i="20"/>
  <c r="AJ318" i="20"/>
  <c r="AK318" i="20"/>
  <c r="AL318" i="20"/>
  <c r="AM318" i="20"/>
  <c r="AN318" i="20"/>
  <c r="AO318" i="20"/>
  <c r="AP318" i="20"/>
  <c r="AQ318" i="20"/>
  <c r="AR318" i="20"/>
  <c r="AS318" i="20"/>
  <c r="AT318" i="20"/>
  <c r="AU318" i="20"/>
  <c r="AV318" i="20"/>
  <c r="AW318" i="20"/>
  <c r="AX318" i="20"/>
  <c r="AY318" i="20"/>
  <c r="BC318" i="20"/>
  <c r="BD318" i="20"/>
  <c r="BE318" i="20"/>
  <c r="BF318" i="20"/>
  <c r="BG318" i="20"/>
  <c r="BH318" i="20"/>
  <c r="BI318" i="20"/>
  <c r="B319" i="20"/>
  <c r="C319" i="20"/>
  <c r="D319" i="20"/>
  <c r="E319" i="20"/>
  <c r="G319" i="20"/>
  <c r="H319" i="20"/>
  <c r="I319" i="20"/>
  <c r="O319" i="20"/>
  <c r="P319" i="20"/>
  <c r="Q319" i="20"/>
  <c r="R319" i="20"/>
  <c r="S319" i="20"/>
  <c r="T319" i="20"/>
  <c r="U319" i="20"/>
  <c r="V319" i="20"/>
  <c r="W319" i="20"/>
  <c r="X319" i="20"/>
  <c r="Y319" i="20"/>
  <c r="Z319" i="20"/>
  <c r="AA319" i="20"/>
  <c r="AB319" i="20"/>
  <c r="AC319" i="20"/>
  <c r="AD319" i="20"/>
  <c r="AE319" i="20"/>
  <c r="AF319" i="20"/>
  <c r="AG319" i="20"/>
  <c r="AH319" i="20"/>
  <c r="AI319" i="20"/>
  <c r="AJ319" i="20"/>
  <c r="AK319" i="20"/>
  <c r="AL319" i="20"/>
  <c r="AM319" i="20"/>
  <c r="AN319" i="20"/>
  <c r="AO319" i="20"/>
  <c r="AP319" i="20"/>
  <c r="AQ319" i="20"/>
  <c r="AR319" i="20"/>
  <c r="AS319" i="20"/>
  <c r="AT319" i="20"/>
  <c r="AU319" i="20"/>
  <c r="AV319" i="20"/>
  <c r="AW319" i="20"/>
  <c r="AX319" i="20"/>
  <c r="AY319" i="20"/>
  <c r="BC319" i="20"/>
  <c r="BD319" i="20"/>
  <c r="BE319" i="20"/>
  <c r="BF319" i="20"/>
  <c r="BG319" i="20"/>
  <c r="BH319" i="20"/>
  <c r="BI319" i="20"/>
  <c r="B320" i="20"/>
  <c r="C320" i="20"/>
  <c r="D320" i="20"/>
  <c r="E320" i="20"/>
  <c r="G320" i="20"/>
  <c r="H320" i="20"/>
  <c r="I320" i="20"/>
  <c r="O320" i="20"/>
  <c r="P320" i="20"/>
  <c r="Q320" i="20"/>
  <c r="R320" i="20"/>
  <c r="S320" i="20"/>
  <c r="T320" i="20"/>
  <c r="U320" i="20"/>
  <c r="V320" i="20"/>
  <c r="W320" i="20"/>
  <c r="X320" i="20"/>
  <c r="Y320" i="20"/>
  <c r="Z320" i="20"/>
  <c r="AA320" i="20"/>
  <c r="AB320" i="20"/>
  <c r="AC320" i="20"/>
  <c r="AD320" i="20"/>
  <c r="AE320" i="20"/>
  <c r="AF320" i="20"/>
  <c r="AG320" i="20"/>
  <c r="AH320" i="20"/>
  <c r="AI320" i="20"/>
  <c r="AJ320" i="20"/>
  <c r="AK320" i="20"/>
  <c r="AL320" i="20"/>
  <c r="AM320" i="20"/>
  <c r="AN320" i="20"/>
  <c r="AO320" i="20"/>
  <c r="AP320" i="20"/>
  <c r="AQ320" i="20"/>
  <c r="AR320" i="20"/>
  <c r="AS320" i="20"/>
  <c r="AT320" i="20"/>
  <c r="AU320" i="20"/>
  <c r="AV320" i="20"/>
  <c r="AW320" i="20"/>
  <c r="AX320" i="20"/>
  <c r="AY320" i="20"/>
  <c r="BC320" i="20"/>
  <c r="BD320" i="20"/>
  <c r="BE320" i="20"/>
  <c r="BF320" i="20"/>
  <c r="BG320" i="20"/>
  <c r="BH320" i="20"/>
  <c r="BI320" i="20"/>
  <c r="B321" i="20"/>
  <c r="C321" i="20"/>
  <c r="D321" i="20"/>
  <c r="E321" i="20"/>
  <c r="G321" i="20"/>
  <c r="H321" i="20"/>
  <c r="I321" i="20"/>
  <c r="O321" i="20"/>
  <c r="P321" i="20"/>
  <c r="Q321" i="20"/>
  <c r="R321" i="20"/>
  <c r="S321" i="20"/>
  <c r="T321" i="20"/>
  <c r="U321" i="20"/>
  <c r="V321" i="20"/>
  <c r="W321" i="20"/>
  <c r="X321" i="20"/>
  <c r="Y321" i="20"/>
  <c r="Z321" i="20"/>
  <c r="AA321" i="20"/>
  <c r="AB321" i="20"/>
  <c r="AC321" i="20"/>
  <c r="AD321" i="20"/>
  <c r="AE321" i="20"/>
  <c r="AF321" i="20"/>
  <c r="AG321" i="20"/>
  <c r="AH321" i="20"/>
  <c r="AI321" i="20"/>
  <c r="AJ321" i="20"/>
  <c r="AK321" i="20"/>
  <c r="AL321" i="20"/>
  <c r="AM321" i="20"/>
  <c r="AN321" i="20"/>
  <c r="AO321" i="20"/>
  <c r="AP321" i="20"/>
  <c r="AQ321" i="20"/>
  <c r="AR321" i="20"/>
  <c r="AS321" i="20"/>
  <c r="AT321" i="20"/>
  <c r="AU321" i="20"/>
  <c r="AV321" i="20"/>
  <c r="AW321" i="20"/>
  <c r="AX321" i="20"/>
  <c r="AY321" i="20"/>
  <c r="BC321" i="20"/>
  <c r="BD321" i="20"/>
  <c r="BE321" i="20"/>
  <c r="BF321" i="20"/>
  <c r="BG321" i="20"/>
  <c r="BH321" i="20"/>
  <c r="BI321" i="20"/>
  <c r="B322" i="20"/>
  <c r="C322" i="20"/>
  <c r="D322" i="20"/>
  <c r="E322" i="20"/>
  <c r="G322" i="20"/>
  <c r="H322" i="20"/>
  <c r="I322" i="20"/>
  <c r="O322" i="20"/>
  <c r="P322" i="20"/>
  <c r="Q322" i="20"/>
  <c r="R322" i="20"/>
  <c r="S322" i="20"/>
  <c r="T322" i="20"/>
  <c r="U322" i="20"/>
  <c r="V322" i="20"/>
  <c r="W322" i="20"/>
  <c r="X322" i="20"/>
  <c r="Y322" i="20"/>
  <c r="Z322" i="20"/>
  <c r="AA322" i="20"/>
  <c r="AB322" i="20"/>
  <c r="AC322" i="20"/>
  <c r="AD322" i="20"/>
  <c r="AE322" i="20"/>
  <c r="AF322" i="20"/>
  <c r="AG322" i="20"/>
  <c r="AH322" i="20"/>
  <c r="AI322" i="20"/>
  <c r="AJ322" i="20"/>
  <c r="AK322" i="20"/>
  <c r="AL322" i="20"/>
  <c r="AM322" i="20"/>
  <c r="AN322" i="20"/>
  <c r="AO322" i="20"/>
  <c r="AP322" i="20"/>
  <c r="AQ322" i="20"/>
  <c r="AR322" i="20"/>
  <c r="AS322" i="20"/>
  <c r="AT322" i="20"/>
  <c r="AU322" i="20"/>
  <c r="AV322" i="20"/>
  <c r="AW322" i="20"/>
  <c r="AX322" i="20"/>
  <c r="AY322" i="20"/>
  <c r="BC322" i="20"/>
  <c r="BD322" i="20"/>
  <c r="BE322" i="20"/>
  <c r="BF322" i="20"/>
  <c r="BG322" i="20"/>
  <c r="BH322" i="20"/>
  <c r="BI322" i="20"/>
  <c r="B323" i="20"/>
  <c r="C323" i="20"/>
  <c r="D323" i="20"/>
  <c r="E323" i="20"/>
  <c r="G323" i="20"/>
  <c r="H323" i="20"/>
  <c r="I323" i="20"/>
  <c r="O323" i="20"/>
  <c r="P323" i="20"/>
  <c r="Q323" i="20"/>
  <c r="R323" i="20"/>
  <c r="S323" i="20"/>
  <c r="T323" i="20"/>
  <c r="U323" i="20"/>
  <c r="V323" i="20"/>
  <c r="W323" i="20"/>
  <c r="X323" i="20"/>
  <c r="Y323" i="20"/>
  <c r="Z323" i="20"/>
  <c r="AA323" i="20"/>
  <c r="AB323" i="20"/>
  <c r="AC323" i="20"/>
  <c r="AD323" i="20"/>
  <c r="AE323" i="20"/>
  <c r="AF323" i="20"/>
  <c r="AG323" i="20"/>
  <c r="AH323" i="20"/>
  <c r="AI323" i="20"/>
  <c r="AJ323" i="20"/>
  <c r="AK323" i="20"/>
  <c r="AL323" i="20"/>
  <c r="AM323" i="20"/>
  <c r="AN323" i="20"/>
  <c r="AO323" i="20"/>
  <c r="AP323" i="20"/>
  <c r="AQ323" i="20"/>
  <c r="AR323" i="20"/>
  <c r="AS323" i="20"/>
  <c r="AT323" i="20"/>
  <c r="AU323" i="20"/>
  <c r="AV323" i="20"/>
  <c r="AW323" i="20"/>
  <c r="AX323" i="20"/>
  <c r="AY323" i="20"/>
  <c r="BC323" i="20"/>
  <c r="BD323" i="20"/>
  <c r="BE323" i="20"/>
  <c r="BF323" i="20"/>
  <c r="BG323" i="20"/>
  <c r="BH323" i="20"/>
  <c r="BI323" i="20"/>
  <c r="B324" i="20"/>
  <c r="C324" i="20"/>
  <c r="D324" i="20"/>
  <c r="E324" i="20"/>
  <c r="H324" i="20"/>
  <c r="I324" i="20"/>
  <c r="O324" i="20"/>
  <c r="P324" i="20"/>
  <c r="Q324" i="20"/>
  <c r="R324" i="20"/>
  <c r="S324" i="20"/>
  <c r="T324" i="20"/>
  <c r="U324" i="20"/>
  <c r="V324" i="20"/>
  <c r="W324" i="20"/>
  <c r="X324" i="20"/>
  <c r="Y324" i="20"/>
  <c r="Z324" i="20"/>
  <c r="AA324" i="20"/>
  <c r="AB324" i="20"/>
  <c r="AC324" i="20"/>
  <c r="AD324" i="20"/>
  <c r="AE324" i="20"/>
  <c r="AF324" i="20"/>
  <c r="AG324" i="20"/>
  <c r="AH324" i="20"/>
  <c r="AI324" i="20"/>
  <c r="AJ324" i="20"/>
  <c r="AK324" i="20"/>
  <c r="AL324" i="20"/>
  <c r="AM324" i="20"/>
  <c r="AN324" i="20"/>
  <c r="AO324" i="20"/>
  <c r="AP324" i="20"/>
  <c r="AQ324" i="20"/>
  <c r="AR324" i="20"/>
  <c r="AS324" i="20"/>
  <c r="AT324" i="20"/>
  <c r="AU324" i="20"/>
  <c r="AV324" i="20"/>
  <c r="AW324" i="20"/>
  <c r="AX324" i="20"/>
  <c r="AY324" i="20"/>
  <c r="BC324" i="20"/>
  <c r="BD324" i="20"/>
  <c r="BE324" i="20"/>
  <c r="BF324" i="20"/>
  <c r="BG324" i="20"/>
  <c r="BH324" i="20"/>
  <c r="BI324" i="20"/>
  <c r="B325" i="20"/>
  <c r="C325" i="20"/>
  <c r="D325" i="20"/>
  <c r="E325" i="20"/>
  <c r="H325" i="20"/>
  <c r="I325" i="20"/>
  <c r="O325" i="20"/>
  <c r="P325" i="20"/>
  <c r="Q325" i="20"/>
  <c r="R325" i="20"/>
  <c r="S325" i="20"/>
  <c r="T325" i="20"/>
  <c r="U325" i="20"/>
  <c r="V325" i="20"/>
  <c r="W325" i="20"/>
  <c r="X325" i="20"/>
  <c r="Y325" i="20"/>
  <c r="Z325" i="20"/>
  <c r="AA325" i="20"/>
  <c r="AB325" i="20"/>
  <c r="AC325" i="20"/>
  <c r="AD325" i="20"/>
  <c r="AE325" i="20"/>
  <c r="AF325" i="20"/>
  <c r="AG325" i="20"/>
  <c r="AH325" i="20"/>
  <c r="AI325" i="20"/>
  <c r="AJ325" i="20"/>
  <c r="AK325" i="20"/>
  <c r="AL325" i="20"/>
  <c r="AM325" i="20"/>
  <c r="AN325" i="20"/>
  <c r="AO325" i="20"/>
  <c r="AP325" i="20"/>
  <c r="AQ325" i="20"/>
  <c r="AR325" i="20"/>
  <c r="AS325" i="20"/>
  <c r="AT325" i="20"/>
  <c r="AU325" i="20"/>
  <c r="AV325" i="20"/>
  <c r="AW325" i="20"/>
  <c r="AX325" i="20"/>
  <c r="AY325" i="20"/>
  <c r="BC325" i="20"/>
  <c r="BD325" i="20"/>
  <c r="BE325" i="20"/>
  <c r="BF325" i="20"/>
  <c r="BG325" i="20"/>
  <c r="BH325" i="20"/>
  <c r="BI325" i="20"/>
  <c r="B326" i="20"/>
  <c r="C326" i="20"/>
  <c r="D326" i="20"/>
  <c r="E326" i="20"/>
  <c r="F326" i="20"/>
  <c r="G326" i="20"/>
  <c r="H326" i="20"/>
  <c r="I326" i="20"/>
  <c r="O326" i="20"/>
  <c r="P326" i="20"/>
  <c r="Q326" i="20"/>
  <c r="R326" i="20"/>
  <c r="S326" i="20"/>
  <c r="T326" i="20"/>
  <c r="U326" i="20"/>
  <c r="V326" i="20"/>
  <c r="W326" i="20"/>
  <c r="X326" i="20"/>
  <c r="Y326" i="20"/>
  <c r="Z326" i="20"/>
  <c r="AA326" i="20"/>
  <c r="AB326" i="20"/>
  <c r="AC326" i="20"/>
  <c r="AD326" i="20"/>
  <c r="AE326" i="20"/>
  <c r="AF326" i="20"/>
  <c r="AG326" i="20"/>
  <c r="AH326" i="20"/>
  <c r="AI326" i="20"/>
  <c r="AJ326" i="20"/>
  <c r="AK326" i="20"/>
  <c r="AL326" i="20"/>
  <c r="AM326" i="20"/>
  <c r="AN326" i="20"/>
  <c r="AO326" i="20"/>
  <c r="AP326" i="20"/>
  <c r="AQ326" i="20"/>
  <c r="AR326" i="20"/>
  <c r="AS326" i="20"/>
  <c r="AT326" i="20"/>
  <c r="AU326" i="20"/>
  <c r="AV326" i="20"/>
  <c r="AW326" i="20"/>
  <c r="AX326" i="20"/>
  <c r="AY326" i="20"/>
  <c r="AZ326" i="20"/>
  <c r="BA326" i="20"/>
  <c r="BB326" i="20"/>
  <c r="BC326" i="20"/>
  <c r="BD326" i="20"/>
  <c r="BE326" i="20"/>
  <c r="BF326" i="20"/>
  <c r="BG326" i="20"/>
  <c r="BH326" i="20"/>
  <c r="BI326" i="20"/>
  <c r="B327" i="20"/>
  <c r="C327" i="20"/>
  <c r="D327" i="20"/>
  <c r="E327" i="20"/>
  <c r="G327" i="20"/>
  <c r="H327" i="20"/>
  <c r="I327" i="20"/>
  <c r="O327" i="20"/>
  <c r="P327" i="20"/>
  <c r="Q327" i="20"/>
  <c r="R327" i="20"/>
  <c r="S327" i="20"/>
  <c r="T327" i="20"/>
  <c r="U327" i="20"/>
  <c r="V327" i="20"/>
  <c r="W327" i="20"/>
  <c r="X327" i="20"/>
  <c r="Y327" i="20"/>
  <c r="Z327" i="20"/>
  <c r="AA327" i="20"/>
  <c r="AB327" i="20"/>
  <c r="AC327" i="20"/>
  <c r="AD327" i="20"/>
  <c r="AE327" i="20"/>
  <c r="AF327" i="20"/>
  <c r="AG327" i="20"/>
  <c r="AH327" i="20"/>
  <c r="AI327" i="20"/>
  <c r="AJ327" i="20"/>
  <c r="AK327" i="20"/>
  <c r="AL327" i="20"/>
  <c r="AM327" i="20"/>
  <c r="AN327" i="20"/>
  <c r="AO327" i="20"/>
  <c r="AP327" i="20"/>
  <c r="AQ327" i="20"/>
  <c r="AR327" i="20"/>
  <c r="AS327" i="20"/>
  <c r="AT327" i="20"/>
  <c r="AU327" i="20"/>
  <c r="AV327" i="20"/>
  <c r="AW327" i="20"/>
  <c r="AX327" i="20"/>
  <c r="AY327" i="20"/>
  <c r="BC327" i="20"/>
  <c r="BD327" i="20"/>
  <c r="BE327" i="20"/>
  <c r="BF327" i="20"/>
  <c r="BG327" i="20"/>
  <c r="BH327" i="20"/>
  <c r="BI327" i="20"/>
  <c r="B328" i="20"/>
  <c r="C328" i="20"/>
  <c r="D328" i="20"/>
  <c r="E328" i="20"/>
  <c r="G328" i="20"/>
  <c r="H328" i="20"/>
  <c r="I328" i="20"/>
  <c r="O328" i="20"/>
  <c r="P328" i="20"/>
  <c r="Q328" i="20"/>
  <c r="R328" i="20"/>
  <c r="S328" i="20"/>
  <c r="T328" i="20"/>
  <c r="U328" i="20"/>
  <c r="V328" i="20"/>
  <c r="W328" i="20"/>
  <c r="X328" i="20"/>
  <c r="Y328" i="20"/>
  <c r="Z328" i="20"/>
  <c r="AA328" i="20"/>
  <c r="AB328" i="20"/>
  <c r="AC328" i="20"/>
  <c r="AD328" i="20"/>
  <c r="AE328" i="20"/>
  <c r="AF328" i="20"/>
  <c r="AG328" i="20"/>
  <c r="AH328" i="20"/>
  <c r="AI328" i="20"/>
  <c r="AJ328" i="20"/>
  <c r="AK328" i="20"/>
  <c r="AL328" i="20"/>
  <c r="AM328" i="20"/>
  <c r="AN328" i="20"/>
  <c r="AO328" i="20"/>
  <c r="AP328" i="20"/>
  <c r="AQ328" i="20"/>
  <c r="AR328" i="20"/>
  <c r="AS328" i="20"/>
  <c r="AT328" i="20"/>
  <c r="AU328" i="20"/>
  <c r="AV328" i="20"/>
  <c r="AW328" i="20"/>
  <c r="AX328" i="20"/>
  <c r="AY328" i="20"/>
  <c r="BC328" i="20"/>
  <c r="BD328" i="20"/>
  <c r="BE328" i="20"/>
  <c r="BF328" i="20"/>
  <c r="BG328" i="20"/>
  <c r="BH328" i="20"/>
  <c r="BI328" i="20"/>
  <c r="B329" i="20"/>
  <c r="C329" i="20"/>
  <c r="D329" i="20"/>
  <c r="E329" i="20"/>
  <c r="G329" i="20"/>
  <c r="H329" i="20"/>
  <c r="I329" i="20"/>
  <c r="O329" i="20"/>
  <c r="P329" i="20"/>
  <c r="Q329" i="20"/>
  <c r="R329" i="20"/>
  <c r="S329" i="20"/>
  <c r="T329" i="20"/>
  <c r="U329" i="20"/>
  <c r="V329" i="20"/>
  <c r="W329" i="20"/>
  <c r="X329" i="20"/>
  <c r="Y329" i="20"/>
  <c r="Z329" i="20"/>
  <c r="AA329" i="20"/>
  <c r="AB329" i="20"/>
  <c r="AC329" i="20"/>
  <c r="AD329" i="20"/>
  <c r="AE329" i="20"/>
  <c r="AF329" i="20"/>
  <c r="AG329" i="20"/>
  <c r="AH329" i="20"/>
  <c r="AI329" i="20"/>
  <c r="AJ329" i="20"/>
  <c r="AK329" i="20"/>
  <c r="AL329" i="20"/>
  <c r="AM329" i="20"/>
  <c r="AN329" i="20"/>
  <c r="AO329" i="20"/>
  <c r="AP329" i="20"/>
  <c r="AQ329" i="20"/>
  <c r="AR329" i="20"/>
  <c r="AS329" i="20"/>
  <c r="AT329" i="20"/>
  <c r="AU329" i="20"/>
  <c r="AV329" i="20"/>
  <c r="AW329" i="20"/>
  <c r="AX329" i="20"/>
  <c r="AY329" i="20"/>
  <c r="BC329" i="20"/>
  <c r="BD329" i="20"/>
  <c r="BE329" i="20"/>
  <c r="BF329" i="20"/>
  <c r="BG329" i="20"/>
  <c r="BH329" i="20"/>
  <c r="BI329" i="20"/>
  <c r="B330" i="20"/>
  <c r="C330" i="20"/>
  <c r="D330" i="20"/>
  <c r="E330" i="20"/>
  <c r="G330" i="20"/>
  <c r="H330" i="20"/>
  <c r="I330" i="20"/>
  <c r="O330" i="20"/>
  <c r="P330" i="20"/>
  <c r="Q330" i="20"/>
  <c r="R330" i="20"/>
  <c r="S330" i="20"/>
  <c r="T330" i="20"/>
  <c r="U330" i="20"/>
  <c r="V330" i="20"/>
  <c r="W330" i="20"/>
  <c r="X330" i="20"/>
  <c r="Y330" i="20"/>
  <c r="Z330" i="20"/>
  <c r="AA330" i="20"/>
  <c r="AB330" i="20"/>
  <c r="AC330" i="20"/>
  <c r="AD330" i="20"/>
  <c r="AE330" i="20"/>
  <c r="AF330" i="20"/>
  <c r="AG330" i="20"/>
  <c r="AH330" i="20"/>
  <c r="AI330" i="20"/>
  <c r="AJ330" i="20"/>
  <c r="AK330" i="20"/>
  <c r="AL330" i="20"/>
  <c r="AM330" i="20"/>
  <c r="AN330" i="20"/>
  <c r="AO330" i="20"/>
  <c r="AP330" i="20"/>
  <c r="AQ330" i="20"/>
  <c r="AR330" i="20"/>
  <c r="AS330" i="20"/>
  <c r="AT330" i="20"/>
  <c r="AU330" i="20"/>
  <c r="AV330" i="20"/>
  <c r="AW330" i="20"/>
  <c r="AX330" i="20"/>
  <c r="AY330" i="20"/>
  <c r="BC330" i="20"/>
  <c r="BD330" i="20"/>
  <c r="BE330" i="20"/>
  <c r="BF330" i="20"/>
  <c r="BG330" i="20"/>
  <c r="BH330" i="20"/>
  <c r="BI330" i="20"/>
  <c r="B331" i="20"/>
  <c r="C331" i="20"/>
  <c r="D331" i="20"/>
  <c r="E331" i="20"/>
  <c r="G331" i="20"/>
  <c r="H331" i="20"/>
  <c r="I331" i="20"/>
  <c r="O331" i="20"/>
  <c r="P331" i="20"/>
  <c r="Q331" i="20"/>
  <c r="R331" i="20"/>
  <c r="S331" i="20"/>
  <c r="T331" i="20"/>
  <c r="U331" i="20"/>
  <c r="V331" i="20"/>
  <c r="W331" i="20"/>
  <c r="X331" i="20"/>
  <c r="Y331" i="20"/>
  <c r="Z331" i="20"/>
  <c r="AA331" i="20"/>
  <c r="AB331" i="20"/>
  <c r="AC331" i="20"/>
  <c r="AD331" i="20"/>
  <c r="AE331" i="20"/>
  <c r="AF331" i="20"/>
  <c r="AG331" i="20"/>
  <c r="AH331" i="20"/>
  <c r="AI331" i="20"/>
  <c r="AJ331" i="20"/>
  <c r="AK331" i="20"/>
  <c r="AL331" i="20"/>
  <c r="AM331" i="20"/>
  <c r="AN331" i="20"/>
  <c r="AO331" i="20"/>
  <c r="AP331" i="20"/>
  <c r="AQ331" i="20"/>
  <c r="AR331" i="20"/>
  <c r="AS331" i="20"/>
  <c r="AT331" i="20"/>
  <c r="AU331" i="20"/>
  <c r="AV331" i="20"/>
  <c r="AW331" i="20"/>
  <c r="AX331" i="20"/>
  <c r="AY331" i="20"/>
  <c r="BC331" i="20"/>
  <c r="BD331" i="20"/>
  <c r="BE331" i="20"/>
  <c r="BF331" i="20"/>
  <c r="BG331" i="20"/>
  <c r="BH331" i="20"/>
  <c r="BI331" i="20"/>
  <c r="B332" i="20"/>
  <c r="C332" i="20"/>
  <c r="D332" i="20"/>
  <c r="E332" i="20"/>
  <c r="G332" i="20"/>
  <c r="H332" i="20"/>
  <c r="I332" i="20"/>
  <c r="O332" i="20"/>
  <c r="P332" i="20"/>
  <c r="Q332" i="20"/>
  <c r="R332" i="20"/>
  <c r="S332" i="20"/>
  <c r="T332" i="20"/>
  <c r="U332" i="20"/>
  <c r="V332" i="20"/>
  <c r="W332" i="20"/>
  <c r="X332" i="20"/>
  <c r="Y332" i="20"/>
  <c r="Z332" i="20"/>
  <c r="AA332" i="20"/>
  <c r="AB332" i="20"/>
  <c r="AC332" i="20"/>
  <c r="AD332" i="20"/>
  <c r="AE332" i="20"/>
  <c r="AF332" i="20"/>
  <c r="AG332" i="20"/>
  <c r="AH332" i="20"/>
  <c r="AI332" i="20"/>
  <c r="AJ332" i="20"/>
  <c r="AK332" i="20"/>
  <c r="AL332" i="20"/>
  <c r="AM332" i="20"/>
  <c r="AN332" i="20"/>
  <c r="AO332" i="20"/>
  <c r="AP332" i="20"/>
  <c r="AQ332" i="20"/>
  <c r="AR332" i="20"/>
  <c r="AS332" i="20"/>
  <c r="AT332" i="20"/>
  <c r="AU332" i="20"/>
  <c r="AV332" i="20"/>
  <c r="AW332" i="20"/>
  <c r="AX332" i="20"/>
  <c r="AY332" i="20"/>
  <c r="BC332" i="20"/>
  <c r="BD332" i="20"/>
  <c r="BE332" i="20"/>
  <c r="BF332" i="20"/>
  <c r="BG332" i="20"/>
  <c r="BH332" i="20"/>
  <c r="BI332" i="20"/>
  <c r="B333" i="20"/>
  <c r="C333" i="20"/>
  <c r="D333" i="20"/>
  <c r="E333" i="20"/>
  <c r="H333" i="20"/>
  <c r="I333" i="20"/>
  <c r="O333" i="20"/>
  <c r="P333" i="20"/>
  <c r="Q333" i="20"/>
  <c r="R333" i="20"/>
  <c r="S333" i="20"/>
  <c r="T333" i="20"/>
  <c r="U333" i="20"/>
  <c r="V333" i="20"/>
  <c r="W333" i="20"/>
  <c r="X333" i="20"/>
  <c r="Y333" i="20"/>
  <c r="Z333" i="20"/>
  <c r="AA333" i="20"/>
  <c r="AB333" i="20"/>
  <c r="AC333" i="20"/>
  <c r="AD333" i="20"/>
  <c r="AE333" i="20"/>
  <c r="AF333" i="20"/>
  <c r="AG333" i="20"/>
  <c r="AH333" i="20"/>
  <c r="AI333" i="20"/>
  <c r="AJ333" i="20"/>
  <c r="AK333" i="20"/>
  <c r="AL333" i="20"/>
  <c r="AM333" i="20"/>
  <c r="AN333" i="20"/>
  <c r="AO333" i="20"/>
  <c r="AP333" i="20"/>
  <c r="AQ333" i="20"/>
  <c r="AR333" i="20"/>
  <c r="AS333" i="20"/>
  <c r="AT333" i="20"/>
  <c r="AU333" i="20"/>
  <c r="AV333" i="20"/>
  <c r="AW333" i="20"/>
  <c r="AX333" i="20"/>
  <c r="AY333" i="20"/>
  <c r="BC333" i="20"/>
  <c r="BD333" i="20"/>
  <c r="BE333" i="20"/>
  <c r="BF333" i="20"/>
  <c r="BG333" i="20"/>
  <c r="BH333" i="20"/>
  <c r="BI333" i="20"/>
  <c r="B334" i="20"/>
  <c r="C334" i="20"/>
  <c r="D334" i="20"/>
  <c r="E334" i="20"/>
  <c r="F334" i="20"/>
  <c r="G334" i="20"/>
  <c r="H334" i="20"/>
  <c r="I334" i="20"/>
  <c r="O334" i="20"/>
  <c r="P334" i="20"/>
  <c r="Q334" i="20"/>
  <c r="R334" i="20"/>
  <c r="S334" i="20"/>
  <c r="T334" i="20"/>
  <c r="U334" i="20"/>
  <c r="V334" i="20"/>
  <c r="W334" i="20"/>
  <c r="X334" i="20"/>
  <c r="Y334" i="20"/>
  <c r="Z334" i="20"/>
  <c r="AA334" i="20"/>
  <c r="AB334" i="20"/>
  <c r="AC334" i="20"/>
  <c r="AD334" i="20"/>
  <c r="AE334" i="20"/>
  <c r="AF334" i="20"/>
  <c r="AG334" i="20"/>
  <c r="AH334" i="20"/>
  <c r="AI334" i="20"/>
  <c r="AJ334" i="20"/>
  <c r="AK334" i="20"/>
  <c r="AL334" i="20"/>
  <c r="AM334" i="20"/>
  <c r="AN334" i="20"/>
  <c r="AO334" i="20"/>
  <c r="AP334" i="20"/>
  <c r="AQ334" i="20"/>
  <c r="AR334" i="20"/>
  <c r="AS334" i="20"/>
  <c r="AT334" i="20"/>
  <c r="AU334" i="20"/>
  <c r="AV334" i="20"/>
  <c r="AW334" i="20"/>
  <c r="AX334" i="20"/>
  <c r="AY334" i="20"/>
  <c r="AZ334" i="20"/>
  <c r="BA334" i="20"/>
  <c r="BB334" i="20"/>
  <c r="BC334" i="20"/>
  <c r="BD334" i="20"/>
  <c r="BE334" i="20"/>
  <c r="BF334" i="20"/>
  <c r="BG334" i="20"/>
  <c r="BH334" i="20"/>
  <c r="BI334" i="20"/>
  <c r="B335" i="20"/>
  <c r="C335" i="20"/>
  <c r="D335" i="20"/>
  <c r="E335" i="20"/>
  <c r="F335" i="20"/>
  <c r="G335" i="20"/>
  <c r="H335" i="20"/>
  <c r="I335" i="20"/>
  <c r="O335" i="20"/>
  <c r="P335" i="20"/>
  <c r="Q335" i="20"/>
  <c r="R335" i="20"/>
  <c r="S335" i="20"/>
  <c r="T335" i="20"/>
  <c r="U335" i="20"/>
  <c r="V335" i="20"/>
  <c r="W335" i="20"/>
  <c r="X335" i="20"/>
  <c r="Y335" i="20"/>
  <c r="Z335" i="20"/>
  <c r="AA335" i="20"/>
  <c r="AB335" i="20"/>
  <c r="AC335" i="20"/>
  <c r="AD335" i="20"/>
  <c r="AE335" i="20"/>
  <c r="AF335" i="20"/>
  <c r="AG335" i="20"/>
  <c r="AH335" i="20"/>
  <c r="AI335" i="20"/>
  <c r="AJ335" i="20"/>
  <c r="AK335" i="20"/>
  <c r="AL335" i="20"/>
  <c r="AM335" i="20"/>
  <c r="AN335" i="20"/>
  <c r="AO335" i="20"/>
  <c r="AP335" i="20"/>
  <c r="AQ335" i="20"/>
  <c r="AR335" i="20"/>
  <c r="AS335" i="20"/>
  <c r="AT335" i="20"/>
  <c r="AU335" i="20"/>
  <c r="AV335" i="20"/>
  <c r="AW335" i="20"/>
  <c r="AX335" i="20"/>
  <c r="AY335" i="20"/>
  <c r="BC335" i="20"/>
  <c r="BD335" i="20"/>
  <c r="BE335" i="20"/>
  <c r="BF335" i="20"/>
  <c r="BG335" i="20"/>
  <c r="BH335" i="20"/>
  <c r="BI335" i="20"/>
  <c r="B336" i="20"/>
  <c r="C336" i="20"/>
  <c r="D336" i="20"/>
  <c r="E336" i="20"/>
  <c r="F336" i="20"/>
  <c r="G336" i="20"/>
  <c r="H336" i="20"/>
  <c r="I336" i="20"/>
  <c r="O336" i="20"/>
  <c r="P336" i="20"/>
  <c r="Q336" i="20"/>
  <c r="R336" i="20"/>
  <c r="S336" i="20"/>
  <c r="T336" i="20"/>
  <c r="U336" i="20"/>
  <c r="V336" i="20"/>
  <c r="W336" i="20"/>
  <c r="X336" i="20"/>
  <c r="Y336" i="20"/>
  <c r="Z336" i="20"/>
  <c r="AA336" i="20"/>
  <c r="AB336" i="20"/>
  <c r="AC336" i="20"/>
  <c r="AD336" i="20"/>
  <c r="AE336" i="20"/>
  <c r="AF336" i="20"/>
  <c r="AG336" i="20"/>
  <c r="AH336" i="20"/>
  <c r="AI336" i="20"/>
  <c r="AJ336" i="20"/>
  <c r="AK336" i="20"/>
  <c r="AL336" i="20"/>
  <c r="AM336" i="20"/>
  <c r="AN336" i="20"/>
  <c r="AO336" i="20"/>
  <c r="AP336" i="20"/>
  <c r="AQ336" i="20"/>
  <c r="AR336" i="20"/>
  <c r="AS336" i="20"/>
  <c r="AT336" i="20"/>
  <c r="AU336" i="20"/>
  <c r="AV336" i="20"/>
  <c r="AW336" i="20"/>
  <c r="AX336" i="20"/>
  <c r="AY336" i="20"/>
  <c r="BC336" i="20"/>
  <c r="BD336" i="20"/>
  <c r="BE336" i="20"/>
  <c r="BF336" i="20"/>
  <c r="BG336" i="20"/>
  <c r="BH336" i="20"/>
  <c r="BI336" i="20"/>
  <c r="B337" i="20"/>
  <c r="C337" i="20"/>
  <c r="D337" i="20"/>
  <c r="E337" i="20"/>
  <c r="F337" i="20"/>
  <c r="G337" i="20"/>
  <c r="H337" i="20"/>
  <c r="I337" i="20"/>
  <c r="O337" i="20"/>
  <c r="P337" i="20"/>
  <c r="Q337" i="20"/>
  <c r="R337" i="20"/>
  <c r="S337" i="20"/>
  <c r="T337" i="20"/>
  <c r="U337" i="20"/>
  <c r="V337" i="20"/>
  <c r="W337" i="20"/>
  <c r="X337" i="20"/>
  <c r="Y337" i="20"/>
  <c r="Z337" i="20"/>
  <c r="AA337" i="20"/>
  <c r="AB337" i="20"/>
  <c r="AC337" i="20"/>
  <c r="AD337" i="20"/>
  <c r="AE337" i="20"/>
  <c r="AF337" i="20"/>
  <c r="AG337" i="20"/>
  <c r="AH337" i="20"/>
  <c r="AI337" i="20"/>
  <c r="AJ337" i="20"/>
  <c r="AK337" i="20"/>
  <c r="AL337" i="20"/>
  <c r="AM337" i="20"/>
  <c r="AN337" i="20"/>
  <c r="AO337" i="20"/>
  <c r="AP337" i="20"/>
  <c r="AQ337" i="20"/>
  <c r="AR337" i="20"/>
  <c r="AS337" i="20"/>
  <c r="AT337" i="20"/>
  <c r="AU337" i="20"/>
  <c r="AV337" i="20"/>
  <c r="AW337" i="20"/>
  <c r="AX337" i="20"/>
  <c r="AY337" i="20"/>
  <c r="BC337" i="20"/>
  <c r="BD337" i="20"/>
  <c r="BE337" i="20"/>
  <c r="BF337" i="20"/>
  <c r="BG337" i="20"/>
  <c r="BH337" i="20"/>
  <c r="BI337" i="20"/>
  <c r="B338" i="20"/>
  <c r="C338" i="20"/>
  <c r="D338" i="20"/>
  <c r="E338" i="20"/>
  <c r="F338" i="20"/>
  <c r="G338" i="20"/>
  <c r="H338" i="20"/>
  <c r="I338" i="20"/>
  <c r="O338" i="20"/>
  <c r="P338" i="20"/>
  <c r="Q338" i="20"/>
  <c r="R338" i="20"/>
  <c r="S338" i="20"/>
  <c r="T338" i="20"/>
  <c r="U338" i="20"/>
  <c r="V338" i="20"/>
  <c r="W338" i="20"/>
  <c r="X338" i="20"/>
  <c r="Y338" i="20"/>
  <c r="Z338" i="20"/>
  <c r="AA338" i="20"/>
  <c r="AB338" i="20"/>
  <c r="AC338" i="20"/>
  <c r="AD338" i="20"/>
  <c r="AE338" i="20"/>
  <c r="AF338" i="20"/>
  <c r="AG338" i="20"/>
  <c r="AH338" i="20"/>
  <c r="AI338" i="20"/>
  <c r="AJ338" i="20"/>
  <c r="AK338" i="20"/>
  <c r="AL338" i="20"/>
  <c r="AM338" i="20"/>
  <c r="AN338" i="20"/>
  <c r="AO338" i="20"/>
  <c r="AP338" i="20"/>
  <c r="AQ338" i="20"/>
  <c r="AR338" i="20"/>
  <c r="AS338" i="20"/>
  <c r="AT338" i="20"/>
  <c r="AU338" i="20"/>
  <c r="AV338" i="20"/>
  <c r="AW338" i="20"/>
  <c r="AX338" i="20"/>
  <c r="AY338" i="20"/>
  <c r="BC338" i="20"/>
  <c r="BD338" i="20"/>
  <c r="BE338" i="20"/>
  <c r="BF338" i="20"/>
  <c r="BG338" i="20"/>
  <c r="BH338" i="20"/>
  <c r="BI338" i="20"/>
  <c r="B339" i="20"/>
  <c r="C339" i="20"/>
  <c r="D339" i="20"/>
  <c r="E339" i="20"/>
  <c r="F339" i="20"/>
  <c r="G339" i="20"/>
  <c r="H339" i="20"/>
  <c r="I339" i="20"/>
  <c r="O339" i="20"/>
  <c r="P339" i="20"/>
  <c r="Q339" i="20"/>
  <c r="R339" i="20"/>
  <c r="S339" i="20"/>
  <c r="T339" i="20"/>
  <c r="U339" i="20"/>
  <c r="V339" i="20"/>
  <c r="W339" i="20"/>
  <c r="X339" i="20"/>
  <c r="Y339" i="20"/>
  <c r="Z339" i="20"/>
  <c r="AA339" i="20"/>
  <c r="AB339" i="20"/>
  <c r="AC339" i="20"/>
  <c r="AD339" i="20"/>
  <c r="AE339" i="20"/>
  <c r="AF339" i="20"/>
  <c r="AG339" i="20"/>
  <c r="AH339" i="20"/>
  <c r="AI339" i="20"/>
  <c r="AJ339" i="20"/>
  <c r="AK339" i="20"/>
  <c r="AL339" i="20"/>
  <c r="AM339" i="20"/>
  <c r="AN339" i="20"/>
  <c r="AO339" i="20"/>
  <c r="AP339" i="20"/>
  <c r="AQ339" i="20"/>
  <c r="AR339" i="20"/>
  <c r="AS339" i="20"/>
  <c r="AT339" i="20"/>
  <c r="AU339" i="20"/>
  <c r="AV339" i="20"/>
  <c r="AW339" i="20"/>
  <c r="AX339" i="20"/>
  <c r="AY339" i="20"/>
  <c r="AZ339" i="20"/>
  <c r="BA339" i="20"/>
  <c r="BB339" i="20"/>
  <c r="BC339" i="20"/>
  <c r="BD339" i="20"/>
  <c r="BE339" i="20"/>
  <c r="BF339" i="20"/>
  <c r="BG339" i="20"/>
  <c r="BH339" i="20"/>
  <c r="BI339" i="20"/>
  <c r="B340" i="20"/>
  <c r="C340" i="20"/>
  <c r="D340" i="20"/>
  <c r="E340" i="20"/>
  <c r="F340" i="20"/>
  <c r="G340" i="20"/>
  <c r="H340" i="20"/>
  <c r="I340" i="20"/>
  <c r="O340" i="20"/>
  <c r="P340" i="20"/>
  <c r="Q340" i="20"/>
  <c r="R340" i="20"/>
  <c r="S340" i="20"/>
  <c r="T340" i="20"/>
  <c r="U340" i="20"/>
  <c r="V340" i="20"/>
  <c r="W340" i="20"/>
  <c r="X340" i="20"/>
  <c r="Y340" i="20"/>
  <c r="Z340" i="20"/>
  <c r="AA340" i="20"/>
  <c r="AB340" i="20"/>
  <c r="AC340" i="20"/>
  <c r="AD340" i="20"/>
  <c r="AE340" i="20"/>
  <c r="AF340" i="20"/>
  <c r="AG340" i="20"/>
  <c r="AH340" i="20"/>
  <c r="AI340" i="20"/>
  <c r="AJ340" i="20"/>
  <c r="AK340" i="20"/>
  <c r="AL340" i="20"/>
  <c r="AM340" i="20"/>
  <c r="AN340" i="20"/>
  <c r="AO340" i="20"/>
  <c r="AP340" i="20"/>
  <c r="AQ340" i="20"/>
  <c r="AR340" i="20"/>
  <c r="AS340" i="20"/>
  <c r="AT340" i="20"/>
  <c r="AU340" i="20"/>
  <c r="AV340" i="20"/>
  <c r="AW340" i="20"/>
  <c r="AX340" i="20"/>
  <c r="AY340" i="20"/>
  <c r="BC340" i="20"/>
  <c r="BD340" i="20"/>
  <c r="BE340" i="20"/>
  <c r="BF340" i="20"/>
  <c r="BG340" i="20"/>
  <c r="BH340" i="20"/>
  <c r="BI340" i="20"/>
  <c r="B341" i="20"/>
  <c r="C341" i="20"/>
  <c r="D341" i="20"/>
  <c r="E341" i="20"/>
  <c r="F341" i="20"/>
  <c r="G341" i="20"/>
  <c r="H341" i="20"/>
  <c r="I341" i="20"/>
  <c r="O341" i="20"/>
  <c r="P341" i="20"/>
  <c r="Q341" i="20"/>
  <c r="R341" i="20"/>
  <c r="S341" i="20"/>
  <c r="T341" i="20"/>
  <c r="U341" i="20"/>
  <c r="V341" i="20"/>
  <c r="W341" i="20"/>
  <c r="X341" i="20"/>
  <c r="Y341" i="20"/>
  <c r="Z341" i="20"/>
  <c r="AA341" i="20"/>
  <c r="AB341" i="20"/>
  <c r="AC341" i="20"/>
  <c r="AD341" i="20"/>
  <c r="AE341" i="20"/>
  <c r="AF341" i="20"/>
  <c r="AG341" i="20"/>
  <c r="AH341" i="20"/>
  <c r="AI341" i="20"/>
  <c r="AJ341" i="20"/>
  <c r="AK341" i="20"/>
  <c r="AL341" i="20"/>
  <c r="AM341" i="20"/>
  <c r="AN341" i="20"/>
  <c r="AO341" i="20"/>
  <c r="AP341" i="20"/>
  <c r="AQ341" i="20"/>
  <c r="AR341" i="20"/>
  <c r="AS341" i="20"/>
  <c r="AT341" i="20"/>
  <c r="AU341" i="20"/>
  <c r="AV341" i="20"/>
  <c r="AW341" i="20"/>
  <c r="AX341" i="20"/>
  <c r="AY341" i="20"/>
  <c r="BC341" i="20"/>
  <c r="BD341" i="20"/>
  <c r="BE341" i="20"/>
  <c r="BF341" i="20"/>
  <c r="BG341" i="20"/>
  <c r="BH341" i="20"/>
  <c r="BI341" i="20"/>
  <c r="B342" i="20"/>
  <c r="C342" i="20"/>
  <c r="D342" i="20"/>
  <c r="E342" i="20"/>
  <c r="F342" i="20"/>
  <c r="G342" i="20"/>
  <c r="H342" i="20"/>
  <c r="I342" i="20"/>
  <c r="O342" i="20"/>
  <c r="P342" i="20"/>
  <c r="Q342" i="20"/>
  <c r="R342" i="20"/>
  <c r="S342" i="20"/>
  <c r="T342" i="20"/>
  <c r="U342" i="20"/>
  <c r="V342" i="20"/>
  <c r="W342" i="20"/>
  <c r="X342" i="20"/>
  <c r="Y342" i="20"/>
  <c r="Z342" i="20"/>
  <c r="AA342" i="20"/>
  <c r="AB342" i="20"/>
  <c r="AC342" i="20"/>
  <c r="AD342" i="20"/>
  <c r="AE342" i="20"/>
  <c r="AF342" i="20"/>
  <c r="AG342" i="20"/>
  <c r="AH342" i="20"/>
  <c r="AI342" i="20"/>
  <c r="AJ342" i="20"/>
  <c r="AK342" i="20"/>
  <c r="AL342" i="20"/>
  <c r="AM342" i="20"/>
  <c r="AN342" i="20"/>
  <c r="AO342" i="20"/>
  <c r="AP342" i="20"/>
  <c r="AQ342" i="20"/>
  <c r="AR342" i="20"/>
  <c r="AS342" i="20"/>
  <c r="AT342" i="20"/>
  <c r="AU342" i="20"/>
  <c r="AV342" i="20"/>
  <c r="AW342" i="20"/>
  <c r="AX342" i="20"/>
  <c r="AY342" i="20"/>
  <c r="BC342" i="20"/>
  <c r="BD342" i="20"/>
  <c r="BE342" i="20"/>
  <c r="BF342" i="20"/>
  <c r="BG342" i="20"/>
  <c r="BH342" i="20"/>
  <c r="BI342" i="20"/>
  <c r="B343" i="20"/>
  <c r="C343" i="20"/>
  <c r="D343" i="20"/>
  <c r="E343" i="20"/>
  <c r="F343" i="20"/>
  <c r="G343" i="20"/>
  <c r="H343" i="20"/>
  <c r="I343" i="20"/>
  <c r="O343" i="20"/>
  <c r="P343" i="20"/>
  <c r="Q343" i="20"/>
  <c r="R343" i="20"/>
  <c r="S343" i="20"/>
  <c r="T343" i="20"/>
  <c r="U343" i="20"/>
  <c r="V343" i="20"/>
  <c r="W343" i="20"/>
  <c r="X343" i="20"/>
  <c r="Y343" i="20"/>
  <c r="Z343" i="20"/>
  <c r="AA343" i="20"/>
  <c r="AB343" i="20"/>
  <c r="AC343" i="20"/>
  <c r="AD343" i="20"/>
  <c r="AE343" i="20"/>
  <c r="AF343" i="20"/>
  <c r="AG343" i="20"/>
  <c r="AH343" i="20"/>
  <c r="AI343" i="20"/>
  <c r="AJ343" i="20"/>
  <c r="AK343" i="20"/>
  <c r="AL343" i="20"/>
  <c r="AM343" i="20"/>
  <c r="AN343" i="20"/>
  <c r="AO343" i="20"/>
  <c r="AP343" i="20"/>
  <c r="AQ343" i="20"/>
  <c r="AR343" i="20"/>
  <c r="AS343" i="20"/>
  <c r="AT343" i="20"/>
  <c r="AU343" i="20"/>
  <c r="AV343" i="20"/>
  <c r="AW343" i="20"/>
  <c r="AX343" i="20"/>
  <c r="AY343" i="20"/>
  <c r="BC343" i="20"/>
  <c r="BD343" i="20"/>
  <c r="BE343" i="20"/>
  <c r="BF343" i="20"/>
  <c r="BG343" i="20"/>
  <c r="BH343" i="20"/>
  <c r="BI343" i="20"/>
  <c r="B344" i="20"/>
  <c r="C344" i="20"/>
  <c r="D344" i="20"/>
  <c r="E344" i="20"/>
  <c r="F344" i="20"/>
  <c r="G344" i="20"/>
  <c r="H344" i="20"/>
  <c r="I344" i="20"/>
  <c r="O344" i="20"/>
  <c r="P344" i="20"/>
  <c r="Q344" i="20"/>
  <c r="R344" i="20"/>
  <c r="S344" i="20"/>
  <c r="T344" i="20"/>
  <c r="U344" i="20"/>
  <c r="V344" i="20"/>
  <c r="W344" i="20"/>
  <c r="X344" i="20"/>
  <c r="Y344" i="20"/>
  <c r="Z344" i="20"/>
  <c r="AA344" i="20"/>
  <c r="AB344" i="20"/>
  <c r="AC344" i="20"/>
  <c r="AD344" i="20"/>
  <c r="AE344" i="20"/>
  <c r="AF344" i="20"/>
  <c r="AG344" i="20"/>
  <c r="AI344" i="20"/>
  <c r="AJ344" i="20"/>
  <c r="AK344" i="20"/>
  <c r="AL344" i="20"/>
  <c r="AM344" i="20"/>
  <c r="AN344" i="20"/>
  <c r="AO344" i="20"/>
  <c r="AP344" i="20"/>
  <c r="AQ344" i="20"/>
  <c r="AR344" i="20"/>
  <c r="AS344" i="20"/>
  <c r="AT344" i="20"/>
  <c r="AU344" i="20"/>
  <c r="AV344" i="20"/>
  <c r="AW344" i="20"/>
  <c r="BC344" i="20"/>
  <c r="BD344" i="20"/>
  <c r="BE344" i="20"/>
  <c r="BF344" i="20"/>
  <c r="BG344" i="20"/>
  <c r="BH344" i="20"/>
  <c r="BI344" i="20"/>
  <c r="B345" i="20"/>
  <c r="C345" i="20"/>
  <c r="D345" i="20"/>
  <c r="E345" i="20"/>
  <c r="F345" i="20"/>
  <c r="G345" i="20"/>
  <c r="H345" i="20"/>
  <c r="I345" i="20"/>
  <c r="O345" i="20"/>
  <c r="P345" i="20"/>
  <c r="Q345" i="20"/>
  <c r="R345" i="20"/>
  <c r="S345" i="20"/>
  <c r="T345" i="20"/>
  <c r="U345" i="20"/>
  <c r="V345" i="20"/>
  <c r="W345" i="20"/>
  <c r="X345" i="20"/>
  <c r="Y345" i="20"/>
  <c r="Z345" i="20"/>
  <c r="AA345" i="20"/>
  <c r="AB345" i="20"/>
  <c r="AC345" i="20"/>
  <c r="AD345" i="20"/>
  <c r="AE345" i="20"/>
  <c r="AF345" i="20"/>
  <c r="AG345" i="20"/>
  <c r="AH345" i="20"/>
  <c r="AI345" i="20"/>
  <c r="AJ345" i="20"/>
  <c r="AK345" i="20"/>
  <c r="AL345" i="20"/>
  <c r="AM345" i="20"/>
  <c r="AN345" i="20"/>
  <c r="AO345" i="20"/>
  <c r="AP345" i="20"/>
  <c r="AQ345" i="20"/>
  <c r="AR345" i="20"/>
  <c r="AS345" i="20"/>
  <c r="AT345" i="20"/>
  <c r="AU345" i="20"/>
  <c r="AV345" i="20"/>
  <c r="AW345" i="20"/>
  <c r="AX345" i="20"/>
  <c r="AY345" i="20"/>
  <c r="AZ345" i="20"/>
  <c r="BA345" i="20"/>
  <c r="BB345" i="20"/>
  <c r="BC345" i="20"/>
  <c r="BD345" i="20"/>
  <c r="BE345" i="20"/>
  <c r="BF345" i="20"/>
  <c r="BG345" i="20"/>
  <c r="BH345" i="20"/>
  <c r="BI345" i="20"/>
  <c r="B346" i="20"/>
  <c r="C346" i="20"/>
  <c r="D346" i="20"/>
  <c r="E346" i="20"/>
  <c r="F346" i="20"/>
  <c r="G346" i="20"/>
  <c r="H346" i="20"/>
  <c r="I346" i="20"/>
  <c r="O346" i="20"/>
  <c r="P346" i="20"/>
  <c r="Q346" i="20"/>
  <c r="R346" i="20"/>
  <c r="S346" i="20"/>
  <c r="T346" i="20"/>
  <c r="U346" i="20"/>
  <c r="V346" i="20"/>
  <c r="W346" i="20"/>
  <c r="X346" i="20"/>
  <c r="Y346" i="20"/>
  <c r="Z346" i="20"/>
  <c r="AA346" i="20"/>
  <c r="AB346" i="20"/>
  <c r="AC346" i="20"/>
  <c r="AD346" i="20"/>
  <c r="AE346" i="20"/>
  <c r="AF346" i="20"/>
  <c r="AG346" i="20"/>
  <c r="AH346" i="20"/>
  <c r="AI346" i="20"/>
  <c r="AJ346" i="20"/>
  <c r="AK346" i="20"/>
  <c r="AL346" i="20"/>
  <c r="AM346" i="20"/>
  <c r="AN346" i="20"/>
  <c r="AO346" i="20"/>
  <c r="AP346" i="20"/>
  <c r="AQ346" i="20"/>
  <c r="AR346" i="20"/>
  <c r="AS346" i="20"/>
  <c r="AT346" i="20"/>
  <c r="AU346" i="20"/>
  <c r="AV346" i="20"/>
  <c r="AW346" i="20"/>
  <c r="AX346" i="20"/>
  <c r="AY346" i="20"/>
  <c r="BC346" i="20"/>
  <c r="BD346" i="20"/>
  <c r="BE346" i="20"/>
  <c r="BF346" i="20"/>
  <c r="BG346" i="20"/>
  <c r="BH346" i="20"/>
  <c r="BI346" i="20"/>
  <c r="B347" i="20"/>
  <c r="C347" i="20"/>
  <c r="D347" i="20"/>
  <c r="E347" i="20"/>
  <c r="F347" i="20"/>
  <c r="G347" i="20"/>
  <c r="H347" i="20"/>
  <c r="I347" i="20"/>
  <c r="O347" i="20"/>
  <c r="P347" i="20"/>
  <c r="Q347" i="20"/>
  <c r="R347" i="20"/>
  <c r="S347" i="20"/>
  <c r="T347" i="20"/>
  <c r="U347" i="20"/>
  <c r="V347" i="20"/>
  <c r="W347" i="20"/>
  <c r="X347" i="20"/>
  <c r="Y347" i="20"/>
  <c r="Z347" i="20"/>
  <c r="AA347" i="20"/>
  <c r="AB347" i="20"/>
  <c r="AC347" i="20"/>
  <c r="AD347" i="20"/>
  <c r="AE347" i="20"/>
  <c r="AF347" i="20"/>
  <c r="AH347" i="20"/>
  <c r="AI347" i="20"/>
  <c r="AJ347" i="20"/>
  <c r="AK347" i="20"/>
  <c r="AL347" i="20"/>
  <c r="AM347" i="20"/>
  <c r="AN347" i="20"/>
  <c r="AO347" i="20"/>
  <c r="AP347" i="20"/>
  <c r="AQ347" i="20"/>
  <c r="AR347" i="20"/>
  <c r="AS347" i="20"/>
  <c r="AT347" i="20"/>
  <c r="AU347" i="20"/>
  <c r="AV347" i="20"/>
  <c r="AW347" i="20"/>
  <c r="BC347" i="20"/>
  <c r="BD347" i="20"/>
  <c r="BE347" i="20"/>
  <c r="BF347" i="20"/>
  <c r="BG347" i="20"/>
  <c r="BH347" i="20"/>
  <c r="BI347" i="20"/>
  <c r="B348" i="20"/>
  <c r="C348" i="20"/>
  <c r="D348" i="20"/>
  <c r="E348" i="20"/>
  <c r="F348" i="20"/>
  <c r="G348" i="20"/>
  <c r="H348" i="20"/>
  <c r="I348" i="20"/>
  <c r="O348" i="20"/>
  <c r="P348" i="20"/>
  <c r="Q348" i="20"/>
  <c r="R348" i="20"/>
  <c r="S348" i="20"/>
  <c r="T348" i="20"/>
  <c r="U348" i="20"/>
  <c r="V348" i="20"/>
  <c r="W348" i="20"/>
  <c r="X348" i="20"/>
  <c r="Y348" i="20"/>
  <c r="Z348" i="20"/>
  <c r="AA348" i="20"/>
  <c r="AB348" i="20"/>
  <c r="AC348" i="20"/>
  <c r="AD348" i="20"/>
  <c r="AE348" i="20"/>
  <c r="AF348" i="20"/>
  <c r="AG348" i="20"/>
  <c r="AI348" i="20"/>
  <c r="AJ348" i="20"/>
  <c r="AK348" i="20"/>
  <c r="AL348" i="20"/>
  <c r="AM348" i="20"/>
  <c r="AN348" i="20"/>
  <c r="AO348" i="20"/>
  <c r="AP348" i="20"/>
  <c r="AQ348" i="20"/>
  <c r="AR348" i="20"/>
  <c r="AS348" i="20"/>
  <c r="AT348" i="20"/>
  <c r="AU348" i="20"/>
  <c r="AV348" i="20"/>
  <c r="AW348" i="20"/>
  <c r="BC348" i="20"/>
  <c r="BD348" i="20"/>
  <c r="BE348" i="20"/>
  <c r="BF348" i="20"/>
  <c r="BG348" i="20"/>
  <c r="BH348" i="20"/>
  <c r="BI348" i="20"/>
  <c r="B349" i="20"/>
  <c r="C349" i="20"/>
  <c r="D349" i="20"/>
  <c r="E349" i="20"/>
  <c r="F349" i="20"/>
  <c r="G349" i="20"/>
  <c r="H349" i="20"/>
  <c r="I349" i="20"/>
  <c r="O349" i="20"/>
  <c r="P349" i="20"/>
  <c r="Q349" i="20"/>
  <c r="R349" i="20"/>
  <c r="S349" i="20"/>
  <c r="T349" i="20"/>
  <c r="U349" i="20"/>
  <c r="V349" i="20"/>
  <c r="W349" i="20"/>
  <c r="X349" i="20"/>
  <c r="Y349" i="20"/>
  <c r="Z349" i="20"/>
  <c r="AA349" i="20"/>
  <c r="AB349" i="20"/>
  <c r="AC349" i="20"/>
  <c r="AD349" i="20"/>
  <c r="AE349" i="20"/>
  <c r="AF349" i="20"/>
  <c r="AG349" i="20"/>
  <c r="AH349" i="20"/>
  <c r="AI349" i="20"/>
  <c r="AJ349" i="20"/>
  <c r="AK349" i="20"/>
  <c r="AL349" i="20"/>
  <c r="AM349" i="20"/>
  <c r="AN349" i="20"/>
  <c r="AO349" i="20"/>
  <c r="AP349" i="20"/>
  <c r="AQ349" i="20"/>
  <c r="AR349" i="20"/>
  <c r="AS349" i="20"/>
  <c r="AT349" i="20"/>
  <c r="AU349" i="20"/>
  <c r="AV349" i="20"/>
  <c r="AW349" i="20"/>
  <c r="AX349" i="20"/>
  <c r="AY349" i="20"/>
  <c r="AZ349" i="20"/>
  <c r="BA349" i="20"/>
  <c r="BB349" i="20"/>
  <c r="BC349" i="20"/>
  <c r="BD349" i="20"/>
  <c r="BE349" i="20"/>
  <c r="BF349" i="20"/>
  <c r="BG349" i="20"/>
  <c r="BH349" i="20"/>
  <c r="BI349" i="20"/>
  <c r="B350" i="20"/>
  <c r="C350" i="20"/>
  <c r="D350" i="20"/>
  <c r="E350" i="20"/>
  <c r="F350" i="20"/>
  <c r="G350" i="20"/>
  <c r="H350" i="20"/>
  <c r="I350" i="20"/>
  <c r="O350" i="20"/>
  <c r="P350" i="20"/>
  <c r="Q350" i="20"/>
  <c r="R350" i="20"/>
  <c r="S350" i="20"/>
  <c r="T350" i="20"/>
  <c r="U350" i="20"/>
  <c r="V350" i="20"/>
  <c r="W350" i="20"/>
  <c r="X350" i="20"/>
  <c r="Y350" i="20"/>
  <c r="Z350" i="20"/>
  <c r="AA350" i="20"/>
  <c r="AB350" i="20"/>
  <c r="AC350" i="20"/>
  <c r="AD350" i="20"/>
  <c r="AE350" i="20"/>
  <c r="AF350" i="20"/>
  <c r="AG350" i="20"/>
  <c r="AH350" i="20"/>
  <c r="AI350" i="20"/>
  <c r="AJ350" i="20"/>
  <c r="AK350" i="20"/>
  <c r="AL350" i="20"/>
  <c r="AM350" i="20"/>
  <c r="AN350" i="20"/>
  <c r="AO350" i="20"/>
  <c r="AP350" i="20"/>
  <c r="AQ350" i="20"/>
  <c r="AR350" i="20"/>
  <c r="AS350" i="20"/>
  <c r="AT350" i="20"/>
  <c r="AU350" i="20"/>
  <c r="AV350" i="20"/>
  <c r="AW350" i="20"/>
  <c r="AX350" i="20"/>
  <c r="AY350" i="20"/>
  <c r="BC350" i="20"/>
  <c r="BD350" i="20"/>
  <c r="BE350" i="20"/>
  <c r="BF350" i="20"/>
  <c r="BG350" i="20"/>
  <c r="BH350" i="20"/>
  <c r="BI350" i="20"/>
  <c r="B351" i="20"/>
  <c r="C351" i="20"/>
  <c r="D351" i="20"/>
  <c r="E351" i="20"/>
  <c r="F351" i="20"/>
  <c r="G351" i="20"/>
  <c r="H351" i="20"/>
  <c r="I351" i="20"/>
  <c r="O351" i="20"/>
  <c r="P351" i="20"/>
  <c r="Q351" i="20"/>
  <c r="R351" i="20"/>
  <c r="S351" i="20"/>
  <c r="T351" i="20"/>
  <c r="U351" i="20"/>
  <c r="V351" i="20"/>
  <c r="W351" i="20"/>
  <c r="X351" i="20"/>
  <c r="Y351" i="20"/>
  <c r="Z351" i="20"/>
  <c r="AA351" i="20"/>
  <c r="AB351" i="20"/>
  <c r="AC351" i="20"/>
  <c r="AD351" i="20"/>
  <c r="AE351" i="20"/>
  <c r="AF351" i="20"/>
  <c r="AG351" i="20"/>
  <c r="AH351" i="20"/>
  <c r="AI351" i="20"/>
  <c r="AJ351" i="20"/>
  <c r="AK351" i="20"/>
  <c r="AL351" i="20"/>
  <c r="AM351" i="20"/>
  <c r="AN351" i="20"/>
  <c r="AO351" i="20"/>
  <c r="AP351" i="20"/>
  <c r="AQ351" i="20"/>
  <c r="AR351" i="20"/>
  <c r="AS351" i="20"/>
  <c r="AT351" i="20"/>
  <c r="AU351" i="20"/>
  <c r="AV351" i="20"/>
  <c r="AW351" i="20"/>
  <c r="AX351" i="20"/>
  <c r="AY351" i="20"/>
  <c r="BC351" i="20"/>
  <c r="BD351" i="20"/>
  <c r="BE351" i="20"/>
  <c r="BF351" i="20"/>
  <c r="BG351" i="20"/>
  <c r="BH351" i="20"/>
  <c r="BI351" i="20"/>
  <c r="B352" i="20"/>
  <c r="C352" i="20"/>
  <c r="D352" i="20"/>
  <c r="E352" i="20"/>
  <c r="F352" i="20"/>
  <c r="G352" i="20"/>
  <c r="H352" i="20"/>
  <c r="I352" i="20"/>
  <c r="O352" i="20"/>
  <c r="P352" i="20"/>
  <c r="Q352" i="20"/>
  <c r="R352" i="20"/>
  <c r="S352" i="20"/>
  <c r="T352" i="20"/>
  <c r="U352" i="20"/>
  <c r="V352" i="20"/>
  <c r="W352" i="20"/>
  <c r="X352" i="20"/>
  <c r="Y352" i="20"/>
  <c r="Z352" i="20"/>
  <c r="AA352" i="20"/>
  <c r="AB352" i="20"/>
  <c r="AC352" i="20"/>
  <c r="AD352" i="20"/>
  <c r="AE352" i="20"/>
  <c r="AF352" i="20"/>
  <c r="AG352" i="20"/>
  <c r="AH352" i="20"/>
  <c r="AI352" i="20"/>
  <c r="AJ352" i="20"/>
  <c r="AK352" i="20"/>
  <c r="AL352" i="20"/>
  <c r="AM352" i="20"/>
  <c r="AN352" i="20"/>
  <c r="AO352" i="20"/>
  <c r="AP352" i="20"/>
  <c r="AQ352" i="20"/>
  <c r="AR352" i="20"/>
  <c r="AS352" i="20"/>
  <c r="AT352" i="20"/>
  <c r="AU352" i="20"/>
  <c r="AV352" i="20"/>
  <c r="AW352" i="20"/>
  <c r="AX352" i="20"/>
  <c r="AY352" i="20"/>
  <c r="BC352" i="20"/>
  <c r="BD352" i="20"/>
  <c r="BE352" i="20"/>
  <c r="BF352" i="20"/>
  <c r="BG352" i="20"/>
  <c r="BH352" i="20"/>
  <c r="BI352" i="20"/>
  <c r="B353" i="20"/>
  <c r="C353" i="20"/>
  <c r="D353" i="20"/>
  <c r="E353" i="20"/>
  <c r="F353" i="20"/>
  <c r="G353" i="20"/>
  <c r="H353" i="20"/>
  <c r="I353" i="20"/>
  <c r="O353" i="20"/>
  <c r="P353" i="20"/>
  <c r="Q353" i="20"/>
  <c r="R353" i="20"/>
  <c r="S353" i="20"/>
  <c r="T353" i="20"/>
  <c r="U353" i="20"/>
  <c r="V353" i="20"/>
  <c r="W353" i="20"/>
  <c r="X353" i="20"/>
  <c r="Y353" i="20"/>
  <c r="Z353" i="20"/>
  <c r="AA353" i="20"/>
  <c r="AB353" i="20"/>
  <c r="AC353" i="20"/>
  <c r="AD353" i="20"/>
  <c r="AE353" i="20"/>
  <c r="AF353" i="20"/>
  <c r="AG353" i="20"/>
  <c r="AH353" i="20"/>
  <c r="AI353" i="20"/>
  <c r="AJ353" i="20"/>
  <c r="AK353" i="20"/>
  <c r="AL353" i="20"/>
  <c r="AM353" i="20"/>
  <c r="AN353" i="20"/>
  <c r="AO353" i="20"/>
  <c r="AP353" i="20"/>
  <c r="AQ353" i="20"/>
  <c r="AR353" i="20"/>
  <c r="AS353" i="20"/>
  <c r="AT353" i="20"/>
  <c r="AU353" i="20"/>
  <c r="AV353" i="20"/>
  <c r="AW353" i="20"/>
  <c r="AX353" i="20"/>
  <c r="AY353" i="20"/>
  <c r="BC353" i="20"/>
  <c r="BD353" i="20"/>
  <c r="BE353" i="20"/>
  <c r="BF353" i="20"/>
  <c r="BG353" i="20"/>
  <c r="BH353" i="20"/>
  <c r="BI353" i="20"/>
  <c r="B354" i="20"/>
  <c r="C354" i="20"/>
  <c r="D354" i="20"/>
  <c r="E354" i="20"/>
  <c r="F354" i="20"/>
  <c r="G354" i="20"/>
  <c r="H354" i="20"/>
  <c r="I354" i="20"/>
  <c r="O354" i="20"/>
  <c r="P354" i="20"/>
  <c r="Q354" i="20"/>
  <c r="R354" i="20"/>
  <c r="S354" i="20"/>
  <c r="T354" i="20"/>
  <c r="U354" i="20"/>
  <c r="V354" i="20"/>
  <c r="W354" i="20"/>
  <c r="X354" i="20"/>
  <c r="Y354" i="20"/>
  <c r="Z354" i="20"/>
  <c r="AA354" i="20"/>
  <c r="AB354" i="20"/>
  <c r="AC354" i="20"/>
  <c r="AD354" i="20"/>
  <c r="AE354" i="20"/>
  <c r="AF354" i="20"/>
  <c r="AG354" i="20"/>
  <c r="AH354" i="20"/>
  <c r="AI354" i="20"/>
  <c r="AJ354" i="20"/>
  <c r="AK354" i="20"/>
  <c r="AL354" i="20"/>
  <c r="AM354" i="20"/>
  <c r="AN354" i="20"/>
  <c r="AO354" i="20"/>
  <c r="AP354" i="20"/>
  <c r="AQ354" i="20"/>
  <c r="AR354" i="20"/>
  <c r="AS354" i="20"/>
  <c r="AT354" i="20"/>
  <c r="AU354" i="20"/>
  <c r="AV354" i="20"/>
  <c r="AW354" i="20"/>
  <c r="AX354" i="20"/>
  <c r="AY354" i="20"/>
  <c r="BC354" i="20"/>
  <c r="BD354" i="20"/>
  <c r="BE354" i="20"/>
  <c r="BF354" i="20"/>
  <c r="BG354" i="20"/>
  <c r="BH354" i="20"/>
  <c r="BI354" i="20"/>
  <c r="B355" i="20"/>
  <c r="C355" i="20"/>
  <c r="D355" i="20"/>
  <c r="E355" i="20"/>
  <c r="F355" i="20"/>
  <c r="G355" i="20"/>
  <c r="H355" i="20"/>
  <c r="I355" i="20"/>
  <c r="O355" i="20"/>
  <c r="P355" i="20"/>
  <c r="Q355" i="20"/>
  <c r="R355" i="20"/>
  <c r="S355" i="20"/>
  <c r="T355" i="20"/>
  <c r="U355" i="20"/>
  <c r="V355" i="20"/>
  <c r="W355" i="20"/>
  <c r="X355" i="20"/>
  <c r="Y355" i="20"/>
  <c r="Z355" i="20"/>
  <c r="AA355" i="20"/>
  <c r="AB355" i="20"/>
  <c r="AC355" i="20"/>
  <c r="AD355" i="20"/>
  <c r="AE355" i="20"/>
  <c r="AF355" i="20"/>
  <c r="AG355" i="20"/>
  <c r="AH355" i="20"/>
  <c r="AI355" i="20"/>
  <c r="AJ355" i="20"/>
  <c r="AK355" i="20"/>
  <c r="AL355" i="20"/>
  <c r="AM355" i="20"/>
  <c r="AN355" i="20"/>
  <c r="AO355" i="20"/>
  <c r="AP355" i="20"/>
  <c r="AQ355" i="20"/>
  <c r="AR355" i="20"/>
  <c r="AS355" i="20"/>
  <c r="AT355" i="20"/>
  <c r="AU355" i="20"/>
  <c r="AV355" i="20"/>
  <c r="AW355" i="20"/>
  <c r="AX355" i="20"/>
  <c r="AY355" i="20"/>
  <c r="AZ355" i="20"/>
  <c r="BA355" i="20"/>
  <c r="BB355" i="20"/>
  <c r="BC355" i="20"/>
  <c r="BD355" i="20"/>
  <c r="BE355" i="20"/>
  <c r="BF355" i="20"/>
  <c r="BG355" i="20"/>
  <c r="BH355" i="20"/>
  <c r="BI355" i="20"/>
  <c r="B356" i="20"/>
  <c r="C356" i="20"/>
  <c r="D356" i="20"/>
  <c r="E356" i="20"/>
  <c r="F356" i="20"/>
  <c r="G356" i="20"/>
  <c r="H356" i="20"/>
  <c r="I356" i="20"/>
  <c r="O356" i="20"/>
  <c r="P356" i="20"/>
  <c r="Q356" i="20"/>
  <c r="R356" i="20"/>
  <c r="S356" i="20"/>
  <c r="T356" i="20"/>
  <c r="U356" i="20"/>
  <c r="V356" i="20"/>
  <c r="W356" i="20"/>
  <c r="X356" i="20"/>
  <c r="Y356" i="20"/>
  <c r="Z356" i="20"/>
  <c r="AA356" i="20"/>
  <c r="AB356" i="20"/>
  <c r="AC356" i="20"/>
  <c r="AD356" i="20"/>
  <c r="AE356" i="20"/>
  <c r="AF356" i="20"/>
  <c r="AG356" i="20"/>
  <c r="AH356" i="20"/>
  <c r="AI356" i="20"/>
  <c r="AJ356" i="20"/>
  <c r="AK356" i="20"/>
  <c r="AL356" i="20"/>
  <c r="AM356" i="20"/>
  <c r="AN356" i="20"/>
  <c r="AO356" i="20"/>
  <c r="AP356" i="20"/>
  <c r="AQ356" i="20"/>
  <c r="AR356" i="20"/>
  <c r="AS356" i="20"/>
  <c r="AT356" i="20"/>
  <c r="AU356" i="20"/>
  <c r="AV356" i="20"/>
  <c r="AW356" i="20"/>
  <c r="AX356" i="20"/>
  <c r="AY356" i="20"/>
  <c r="BC356" i="20"/>
  <c r="BD356" i="20"/>
  <c r="BE356" i="20"/>
  <c r="BF356" i="20"/>
  <c r="BG356" i="20"/>
  <c r="BH356" i="20"/>
  <c r="BI356" i="20"/>
  <c r="B357" i="20"/>
  <c r="C357" i="20"/>
  <c r="D357" i="20"/>
  <c r="E357" i="20"/>
  <c r="F357" i="20"/>
  <c r="G357" i="20"/>
  <c r="H357" i="20"/>
  <c r="I357" i="20"/>
  <c r="O357" i="20"/>
  <c r="P357" i="20"/>
  <c r="Q357" i="20"/>
  <c r="R357" i="20"/>
  <c r="S357" i="20"/>
  <c r="T357" i="20"/>
  <c r="U357" i="20"/>
  <c r="V357" i="20"/>
  <c r="W357" i="20"/>
  <c r="X357" i="20"/>
  <c r="Y357" i="20"/>
  <c r="Z357" i="20"/>
  <c r="AA357" i="20"/>
  <c r="AB357" i="20"/>
  <c r="AC357" i="20"/>
  <c r="AD357" i="20"/>
  <c r="AE357" i="20"/>
  <c r="AF357" i="20"/>
  <c r="AG357" i="20"/>
  <c r="AH357" i="20"/>
  <c r="AI357" i="20"/>
  <c r="AJ357" i="20"/>
  <c r="AK357" i="20"/>
  <c r="AL357" i="20"/>
  <c r="AM357" i="20"/>
  <c r="AN357" i="20"/>
  <c r="AO357" i="20"/>
  <c r="AP357" i="20"/>
  <c r="AQ357" i="20"/>
  <c r="AR357" i="20"/>
  <c r="AS357" i="20"/>
  <c r="AT357" i="20"/>
  <c r="AU357" i="20"/>
  <c r="AV357" i="20"/>
  <c r="AW357" i="20"/>
  <c r="AX357" i="20"/>
  <c r="AY357" i="20"/>
  <c r="BC357" i="20"/>
  <c r="BD357" i="20"/>
  <c r="BE357" i="20"/>
  <c r="BF357" i="20"/>
  <c r="BG357" i="20"/>
  <c r="BH357" i="20"/>
  <c r="BI357" i="20"/>
  <c r="B358" i="20"/>
  <c r="C358" i="20"/>
  <c r="D358" i="20"/>
  <c r="E358" i="20"/>
  <c r="F358" i="20"/>
  <c r="G358" i="20"/>
  <c r="H358" i="20"/>
  <c r="I358" i="20"/>
  <c r="O358" i="20"/>
  <c r="P358" i="20"/>
  <c r="Q358" i="20"/>
  <c r="R358" i="20"/>
  <c r="S358" i="20"/>
  <c r="T358" i="20"/>
  <c r="U358" i="20"/>
  <c r="V358" i="20"/>
  <c r="W358" i="20"/>
  <c r="X358" i="20"/>
  <c r="Y358" i="20"/>
  <c r="Z358" i="20"/>
  <c r="AA358" i="20"/>
  <c r="AB358" i="20"/>
  <c r="AC358" i="20"/>
  <c r="AD358" i="20"/>
  <c r="AE358" i="20"/>
  <c r="AF358" i="20"/>
  <c r="AG358" i="20"/>
  <c r="AH358" i="20"/>
  <c r="AI358" i="20"/>
  <c r="AJ358" i="20"/>
  <c r="AK358" i="20"/>
  <c r="AL358" i="20"/>
  <c r="AM358" i="20"/>
  <c r="AN358" i="20"/>
  <c r="AO358" i="20"/>
  <c r="AP358" i="20"/>
  <c r="AQ358" i="20"/>
  <c r="AR358" i="20"/>
  <c r="AS358" i="20"/>
  <c r="AT358" i="20"/>
  <c r="AU358" i="20"/>
  <c r="AV358" i="20"/>
  <c r="AW358" i="20"/>
  <c r="AX358" i="20"/>
  <c r="AY358" i="20"/>
  <c r="BC358" i="20"/>
  <c r="BD358" i="20"/>
  <c r="BE358" i="20"/>
  <c r="BF358" i="20"/>
  <c r="BG358" i="20"/>
  <c r="BH358" i="20"/>
  <c r="BI358" i="20"/>
  <c r="B359" i="20"/>
  <c r="C359" i="20"/>
  <c r="D359" i="20"/>
  <c r="E359" i="20"/>
  <c r="F359" i="20"/>
  <c r="G359" i="20"/>
  <c r="H359" i="20"/>
  <c r="I359" i="20"/>
  <c r="O359" i="20"/>
  <c r="P359" i="20"/>
  <c r="Q359" i="20"/>
  <c r="R359" i="20"/>
  <c r="S359" i="20"/>
  <c r="T359" i="20"/>
  <c r="U359" i="20"/>
  <c r="V359" i="20"/>
  <c r="W359" i="20"/>
  <c r="X359" i="20"/>
  <c r="Y359" i="20"/>
  <c r="Z359" i="20"/>
  <c r="AA359" i="20"/>
  <c r="AB359" i="20"/>
  <c r="AC359" i="20"/>
  <c r="AD359" i="20"/>
  <c r="AE359" i="20"/>
  <c r="AF359" i="20"/>
  <c r="AG359" i="20"/>
  <c r="AH359" i="20"/>
  <c r="AI359" i="20"/>
  <c r="AJ359" i="20"/>
  <c r="AK359" i="20"/>
  <c r="AL359" i="20"/>
  <c r="AM359" i="20"/>
  <c r="AN359" i="20"/>
  <c r="AO359" i="20"/>
  <c r="AP359" i="20"/>
  <c r="AQ359" i="20"/>
  <c r="AR359" i="20"/>
  <c r="AS359" i="20"/>
  <c r="AT359" i="20"/>
  <c r="AU359" i="20"/>
  <c r="AV359" i="20"/>
  <c r="AW359" i="20"/>
  <c r="AX359" i="20"/>
  <c r="AY359" i="20"/>
  <c r="BC359" i="20"/>
  <c r="BD359" i="20"/>
  <c r="BE359" i="20"/>
  <c r="BF359" i="20"/>
  <c r="BG359" i="20"/>
  <c r="BH359" i="20"/>
  <c r="BI359" i="20"/>
  <c r="B360" i="20"/>
  <c r="C360" i="20"/>
  <c r="D360" i="20"/>
  <c r="E360" i="20"/>
  <c r="F360" i="20"/>
  <c r="G360" i="20"/>
  <c r="H360" i="20"/>
  <c r="I360" i="20"/>
  <c r="O360" i="20"/>
  <c r="P360" i="20"/>
  <c r="Q360" i="20"/>
  <c r="R360" i="20"/>
  <c r="S360" i="20"/>
  <c r="T360" i="20"/>
  <c r="U360" i="20"/>
  <c r="V360" i="20"/>
  <c r="W360" i="20"/>
  <c r="X360" i="20"/>
  <c r="Y360" i="20"/>
  <c r="Z360" i="20"/>
  <c r="AA360" i="20"/>
  <c r="AB360" i="20"/>
  <c r="AC360" i="20"/>
  <c r="AD360" i="20"/>
  <c r="AE360" i="20"/>
  <c r="AF360" i="20"/>
  <c r="AG360" i="20"/>
  <c r="AH360" i="20"/>
  <c r="AI360" i="20"/>
  <c r="AJ360" i="20"/>
  <c r="AK360" i="20"/>
  <c r="AL360" i="20"/>
  <c r="AM360" i="20"/>
  <c r="AN360" i="20"/>
  <c r="AO360" i="20"/>
  <c r="AP360" i="20"/>
  <c r="AQ360" i="20"/>
  <c r="AR360" i="20"/>
  <c r="AS360" i="20"/>
  <c r="AT360" i="20"/>
  <c r="AU360" i="20"/>
  <c r="AV360" i="20"/>
  <c r="AW360" i="20"/>
  <c r="AX360" i="20"/>
  <c r="AY360" i="20"/>
  <c r="AZ360" i="20"/>
  <c r="BA360" i="20"/>
  <c r="BB360" i="20"/>
  <c r="BC360" i="20"/>
  <c r="BD360" i="20"/>
  <c r="BE360" i="20"/>
  <c r="BF360" i="20"/>
  <c r="BG360" i="20"/>
  <c r="BH360" i="20"/>
  <c r="BI360" i="20"/>
  <c r="B361" i="20"/>
  <c r="C361" i="20"/>
  <c r="D361" i="20"/>
  <c r="E361" i="20"/>
  <c r="F361" i="20"/>
  <c r="G361" i="20"/>
  <c r="H361" i="20"/>
  <c r="I361" i="20"/>
  <c r="O361" i="20"/>
  <c r="P361" i="20"/>
  <c r="Q361" i="20"/>
  <c r="R361" i="20"/>
  <c r="S361" i="20"/>
  <c r="T361" i="20"/>
  <c r="U361" i="20"/>
  <c r="V361" i="20"/>
  <c r="W361" i="20"/>
  <c r="X361" i="20"/>
  <c r="Y361" i="20"/>
  <c r="Z361" i="20"/>
  <c r="AA361" i="20"/>
  <c r="AB361" i="20"/>
  <c r="AC361" i="20"/>
  <c r="AD361" i="20"/>
  <c r="AE361" i="20"/>
  <c r="AF361" i="20"/>
  <c r="AG361" i="20"/>
  <c r="AH361" i="20"/>
  <c r="AI361" i="20"/>
  <c r="AJ361" i="20"/>
  <c r="AK361" i="20"/>
  <c r="AL361" i="20"/>
  <c r="AM361" i="20"/>
  <c r="AN361" i="20"/>
  <c r="AO361" i="20"/>
  <c r="AP361" i="20"/>
  <c r="AQ361" i="20"/>
  <c r="AR361" i="20"/>
  <c r="AT361" i="20"/>
  <c r="AU361" i="20"/>
  <c r="AV361" i="20"/>
  <c r="AW361" i="20"/>
  <c r="AX361" i="20"/>
  <c r="AY361" i="20"/>
  <c r="BC361" i="20"/>
  <c r="BD361" i="20"/>
  <c r="BE361" i="20"/>
  <c r="BF361" i="20"/>
  <c r="BG361" i="20"/>
  <c r="BH361" i="20"/>
  <c r="BI361" i="20"/>
  <c r="B362" i="20"/>
  <c r="C362" i="20"/>
  <c r="D362" i="20"/>
  <c r="E362" i="20"/>
  <c r="F362" i="20"/>
  <c r="G362" i="20"/>
  <c r="H362" i="20"/>
  <c r="I362" i="20"/>
  <c r="O362" i="20"/>
  <c r="P362" i="20"/>
  <c r="Q362" i="20"/>
  <c r="R362" i="20"/>
  <c r="S362" i="20"/>
  <c r="T362" i="20"/>
  <c r="U362" i="20"/>
  <c r="V362" i="20"/>
  <c r="W362" i="20"/>
  <c r="X362" i="20"/>
  <c r="Y362" i="20"/>
  <c r="Z362" i="20"/>
  <c r="AA362" i="20"/>
  <c r="AB362" i="20"/>
  <c r="AC362" i="20"/>
  <c r="AD362" i="20"/>
  <c r="AE362" i="20"/>
  <c r="AF362" i="20"/>
  <c r="AG362" i="20"/>
  <c r="AH362" i="20"/>
  <c r="AI362" i="20"/>
  <c r="AJ362" i="20"/>
  <c r="AK362" i="20"/>
  <c r="AL362" i="20"/>
  <c r="AM362" i="20"/>
  <c r="AN362" i="20"/>
  <c r="AO362" i="20"/>
  <c r="AP362" i="20"/>
  <c r="AQ362" i="20"/>
  <c r="AR362" i="20"/>
  <c r="AS362" i="20"/>
  <c r="AT362" i="20"/>
  <c r="AU362" i="20"/>
  <c r="AV362" i="20"/>
  <c r="AW362" i="20"/>
  <c r="AX362" i="20"/>
  <c r="AY362" i="20"/>
  <c r="BC362" i="20"/>
  <c r="BD362" i="20"/>
  <c r="BE362" i="20"/>
  <c r="BF362" i="20"/>
  <c r="BG362" i="20"/>
  <c r="BH362" i="20"/>
  <c r="BI362" i="20"/>
  <c r="B363" i="20"/>
  <c r="C363" i="20"/>
  <c r="D363" i="20"/>
  <c r="E363" i="20"/>
  <c r="F363" i="20"/>
  <c r="G363" i="20"/>
  <c r="H363" i="20"/>
  <c r="I363" i="20"/>
  <c r="O363" i="20"/>
  <c r="P363" i="20"/>
  <c r="Q363" i="20"/>
  <c r="R363" i="20"/>
  <c r="S363" i="20"/>
  <c r="T363" i="20"/>
  <c r="U363" i="20"/>
  <c r="V363" i="20"/>
  <c r="W363" i="20"/>
  <c r="X363" i="20"/>
  <c r="Y363" i="20"/>
  <c r="Z363" i="20"/>
  <c r="AA363" i="20"/>
  <c r="AB363" i="20"/>
  <c r="AC363" i="20"/>
  <c r="AD363" i="20"/>
  <c r="AE363" i="20"/>
  <c r="AF363" i="20"/>
  <c r="AG363" i="20"/>
  <c r="AH363" i="20"/>
  <c r="AI363" i="20"/>
  <c r="AJ363" i="20"/>
  <c r="AK363" i="20"/>
  <c r="AL363" i="20"/>
  <c r="AM363" i="20"/>
  <c r="AN363" i="20"/>
  <c r="AO363" i="20"/>
  <c r="AP363" i="20"/>
  <c r="AQ363" i="20"/>
  <c r="AR363" i="20"/>
  <c r="AS363" i="20"/>
  <c r="AT363" i="20"/>
  <c r="AU363" i="20"/>
  <c r="AV363" i="20"/>
  <c r="AW363" i="20"/>
  <c r="AX363" i="20"/>
  <c r="AY363" i="20"/>
  <c r="AZ363" i="20"/>
  <c r="BA363" i="20"/>
  <c r="BB363" i="20"/>
  <c r="BC363" i="20"/>
  <c r="BD363" i="20"/>
  <c r="BE363" i="20"/>
  <c r="BF363" i="20"/>
  <c r="BG363" i="20"/>
  <c r="BH363" i="20"/>
  <c r="BI363" i="20"/>
  <c r="B364" i="20"/>
  <c r="C364" i="20"/>
  <c r="D364" i="20"/>
  <c r="E364" i="20"/>
  <c r="F364" i="20"/>
  <c r="G364" i="20"/>
  <c r="H364" i="20"/>
  <c r="I364" i="20"/>
  <c r="O364" i="20"/>
  <c r="P364" i="20"/>
  <c r="Q364" i="20"/>
  <c r="R364" i="20"/>
  <c r="S364" i="20"/>
  <c r="T364" i="20"/>
  <c r="U364" i="20"/>
  <c r="V364" i="20"/>
  <c r="W364" i="20"/>
  <c r="X364" i="20"/>
  <c r="Y364" i="20"/>
  <c r="Z364" i="20"/>
  <c r="AA364" i="20"/>
  <c r="AB364" i="20"/>
  <c r="AC364" i="20"/>
  <c r="AD364" i="20"/>
  <c r="AE364" i="20"/>
  <c r="AF364" i="20"/>
  <c r="AG364" i="20"/>
  <c r="AH364" i="20"/>
  <c r="AI364" i="20"/>
  <c r="AJ364" i="20"/>
  <c r="AK364" i="20"/>
  <c r="AL364" i="20"/>
  <c r="AM364" i="20"/>
  <c r="AN364" i="20"/>
  <c r="AO364" i="20"/>
  <c r="AP364" i="20"/>
  <c r="AQ364" i="20"/>
  <c r="AR364" i="20"/>
  <c r="AS364" i="20"/>
  <c r="AT364" i="20"/>
  <c r="AU364" i="20"/>
  <c r="AV364" i="20"/>
  <c r="AW364" i="20"/>
  <c r="AX364" i="20"/>
  <c r="AY364" i="20"/>
  <c r="BC364" i="20"/>
  <c r="BD364" i="20"/>
  <c r="BE364" i="20"/>
  <c r="BF364" i="20"/>
  <c r="BG364" i="20"/>
  <c r="BH364" i="20"/>
  <c r="BI364" i="20"/>
  <c r="B365" i="20"/>
  <c r="C365" i="20"/>
  <c r="D365" i="20"/>
  <c r="E365" i="20"/>
  <c r="F365" i="20"/>
  <c r="G365" i="20"/>
  <c r="H365" i="20"/>
  <c r="I365" i="20"/>
  <c r="O365" i="20"/>
  <c r="P365" i="20"/>
  <c r="Q365" i="20"/>
  <c r="R365" i="20"/>
  <c r="S365" i="20"/>
  <c r="T365" i="20"/>
  <c r="U365" i="20"/>
  <c r="V365" i="20"/>
  <c r="W365" i="20"/>
  <c r="X365" i="20"/>
  <c r="Y365" i="20"/>
  <c r="Z365" i="20"/>
  <c r="AA365" i="20"/>
  <c r="AB365" i="20"/>
  <c r="AC365" i="20"/>
  <c r="AD365" i="20"/>
  <c r="AE365" i="20"/>
  <c r="AF365" i="20"/>
  <c r="AG365" i="20"/>
  <c r="AH365" i="20"/>
  <c r="AI365" i="20"/>
  <c r="AJ365" i="20"/>
  <c r="AK365" i="20"/>
  <c r="AL365" i="20"/>
  <c r="AM365" i="20"/>
  <c r="AN365" i="20"/>
  <c r="AO365" i="20"/>
  <c r="AP365" i="20"/>
  <c r="AQ365" i="20"/>
  <c r="AR365" i="20"/>
  <c r="AS365" i="20"/>
  <c r="AT365" i="20"/>
  <c r="AU365" i="20"/>
  <c r="AV365" i="20"/>
  <c r="AW365" i="20"/>
  <c r="AX365" i="20"/>
  <c r="AY365" i="20"/>
  <c r="BC365" i="20"/>
  <c r="BD365" i="20"/>
  <c r="BE365" i="20"/>
  <c r="BF365" i="20"/>
  <c r="BG365" i="20"/>
  <c r="BH365" i="20"/>
  <c r="BI365" i="20"/>
  <c r="B366" i="20"/>
  <c r="C366" i="20"/>
  <c r="D366" i="20"/>
  <c r="E366" i="20"/>
  <c r="F366" i="20"/>
  <c r="G366" i="20"/>
  <c r="H366" i="20"/>
  <c r="I366" i="20"/>
  <c r="O366" i="20"/>
  <c r="BJ366" i="20" s="1"/>
  <c r="P366" i="20"/>
  <c r="Q366" i="20"/>
  <c r="R366" i="20"/>
  <c r="S366" i="20"/>
  <c r="T366" i="20"/>
  <c r="U366" i="20"/>
  <c r="V366" i="20"/>
  <c r="W366" i="20"/>
  <c r="X366" i="20"/>
  <c r="Y366" i="20"/>
  <c r="Z366" i="20"/>
  <c r="AA366" i="20"/>
  <c r="AB366" i="20"/>
  <c r="AC366" i="20"/>
  <c r="AD366" i="20"/>
  <c r="AE366" i="20"/>
  <c r="AF366" i="20"/>
  <c r="AT366" i="20"/>
  <c r="AU366" i="20"/>
  <c r="AV366" i="20"/>
  <c r="AW366" i="20"/>
  <c r="BC366" i="20"/>
  <c r="BD366" i="20"/>
  <c r="BE366" i="20"/>
  <c r="BF366" i="20"/>
  <c r="BG366" i="20"/>
  <c r="BH366" i="20"/>
  <c r="BI366" i="20"/>
  <c r="A362" i="20"/>
  <c r="A363" i="20"/>
  <c r="A364" i="20"/>
  <c r="A365" i="20"/>
  <c r="A366" i="20"/>
  <c r="A359" i="20"/>
  <c r="A360" i="20"/>
  <c r="A361" i="20"/>
  <c r="A349" i="20"/>
  <c r="A350" i="20"/>
  <c r="A351" i="20"/>
  <c r="A352" i="20"/>
  <c r="A353" i="20"/>
  <c r="A354" i="20"/>
  <c r="A355" i="20"/>
  <c r="A356" i="20"/>
  <c r="A357" i="20"/>
  <c r="A358" i="20"/>
  <c r="A342" i="20"/>
  <c r="A343" i="20"/>
  <c r="A344" i="20"/>
  <c r="A345" i="20"/>
  <c r="A346" i="20"/>
  <c r="A347" i="20"/>
  <c r="A348" i="20"/>
  <c r="A334" i="20"/>
  <c r="A335" i="20"/>
  <c r="A336" i="20"/>
  <c r="A337" i="20"/>
  <c r="A338" i="20"/>
  <c r="A339" i="20"/>
  <c r="A340" i="20"/>
  <c r="A341" i="20"/>
  <c r="A302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A324" i="20"/>
  <c r="A325" i="20"/>
  <c r="A326" i="20"/>
  <c r="A327" i="20"/>
  <c r="A328" i="20"/>
  <c r="A329" i="20"/>
  <c r="A330" i="20"/>
  <c r="A331" i="20"/>
  <c r="A332" i="20"/>
  <c r="A333" i="20"/>
  <c r="A301" i="20"/>
  <c r="A300" i="20"/>
  <c r="BI226" i="20"/>
  <c r="BH226" i="20"/>
  <c r="BG226" i="20"/>
  <c r="BF226" i="20"/>
  <c r="BE226" i="20"/>
  <c r="BD226" i="20"/>
  <c r="BC226" i="20"/>
  <c r="AW226" i="20"/>
  <c r="AV226" i="20"/>
  <c r="AU226" i="20"/>
  <c r="AT226" i="20"/>
  <c r="AS226" i="20"/>
  <c r="AR226" i="20"/>
  <c r="AQ226" i="20"/>
  <c r="AP226" i="20"/>
  <c r="AO226" i="20"/>
  <c r="AN226" i="20"/>
  <c r="AM226" i="20"/>
  <c r="AJ226" i="20"/>
  <c r="AI226" i="20"/>
  <c r="AH226" i="20"/>
  <c r="AG226" i="20"/>
  <c r="AF226" i="20"/>
  <c r="AE226" i="20"/>
  <c r="AD226" i="20"/>
  <c r="AC226" i="20"/>
  <c r="AB226" i="20"/>
  <c r="AA226" i="20"/>
  <c r="Z226" i="20"/>
  <c r="Y226" i="20"/>
  <c r="X226" i="20"/>
  <c r="W226" i="20"/>
  <c r="V226" i="20"/>
  <c r="U226" i="20"/>
  <c r="T226" i="20"/>
  <c r="S226" i="20"/>
  <c r="R226" i="20"/>
  <c r="Q226" i="20"/>
  <c r="P226" i="20"/>
  <c r="O226" i="20"/>
  <c r="I226" i="20"/>
  <c r="H226" i="20"/>
  <c r="E226" i="20"/>
  <c r="D226" i="20"/>
  <c r="C226" i="20"/>
  <c r="B226" i="20"/>
  <c r="A226" i="20"/>
  <c r="BI225" i="20"/>
  <c r="BH225" i="20"/>
  <c r="BG225" i="20"/>
  <c r="BF225" i="20"/>
  <c r="BE225" i="20"/>
  <c r="BD225" i="20"/>
  <c r="BC225" i="20"/>
  <c r="AW225" i="20"/>
  <c r="AV225" i="20"/>
  <c r="AU225" i="20"/>
  <c r="AT225" i="20"/>
  <c r="AS225" i="20"/>
  <c r="AR225" i="20"/>
  <c r="AQ225" i="20"/>
  <c r="AP225" i="20"/>
  <c r="AM225" i="20"/>
  <c r="AL225" i="20"/>
  <c r="AK225" i="20"/>
  <c r="AJ225" i="20"/>
  <c r="AI225" i="20"/>
  <c r="AH225" i="20"/>
  <c r="AG225" i="20"/>
  <c r="AF225" i="20"/>
  <c r="AE225" i="20"/>
  <c r="AD225" i="20"/>
  <c r="AC225" i="20"/>
  <c r="AB225" i="20"/>
  <c r="AA225" i="20"/>
  <c r="Z225" i="20"/>
  <c r="Y225" i="20"/>
  <c r="X225" i="20"/>
  <c r="W225" i="20"/>
  <c r="V225" i="20"/>
  <c r="U225" i="20"/>
  <c r="T225" i="20"/>
  <c r="S225" i="20"/>
  <c r="R225" i="20"/>
  <c r="Q225" i="20"/>
  <c r="P225" i="20"/>
  <c r="O225" i="20"/>
  <c r="I225" i="20"/>
  <c r="H225" i="20"/>
  <c r="E225" i="20"/>
  <c r="D225" i="20"/>
  <c r="C225" i="20"/>
  <c r="B225" i="20"/>
  <c r="A225" i="20"/>
  <c r="BI224" i="20"/>
  <c r="BH224" i="20"/>
  <c r="BG224" i="20"/>
  <c r="BF224" i="20"/>
  <c r="BE224" i="20"/>
  <c r="BD224" i="20"/>
  <c r="BC224" i="20"/>
  <c r="AW224" i="20"/>
  <c r="AV224" i="20"/>
  <c r="AU224" i="20"/>
  <c r="AT224" i="20"/>
  <c r="AS224" i="20"/>
  <c r="AR224" i="20"/>
  <c r="AQ224" i="20"/>
  <c r="AP224" i="20"/>
  <c r="AO224" i="20"/>
  <c r="AN224" i="20"/>
  <c r="AM224" i="20"/>
  <c r="AL224" i="20"/>
  <c r="AK224" i="20"/>
  <c r="AJ224" i="20"/>
  <c r="AI224" i="20"/>
  <c r="AH224" i="20"/>
  <c r="AG224" i="20"/>
  <c r="AF224" i="20"/>
  <c r="AE224" i="20"/>
  <c r="AD224" i="20"/>
  <c r="AC224" i="20"/>
  <c r="AB224" i="20"/>
  <c r="AA224" i="20"/>
  <c r="Z224" i="20"/>
  <c r="Y224" i="20"/>
  <c r="X224" i="20"/>
  <c r="W224" i="20"/>
  <c r="V224" i="20"/>
  <c r="U224" i="20"/>
  <c r="T224" i="20"/>
  <c r="S224" i="20"/>
  <c r="R224" i="20"/>
  <c r="Q224" i="20"/>
  <c r="P224" i="20"/>
  <c r="O224" i="20"/>
  <c r="I224" i="20"/>
  <c r="H224" i="20"/>
  <c r="E224" i="20"/>
  <c r="D224" i="20"/>
  <c r="C224" i="20"/>
  <c r="B224" i="20"/>
  <c r="A224" i="20"/>
  <c r="BI223" i="20"/>
  <c r="BH223" i="20"/>
  <c r="BG223" i="20"/>
  <c r="BF223" i="20"/>
  <c r="BE223" i="20"/>
  <c r="BD223" i="20"/>
  <c r="BC223" i="20"/>
  <c r="AW223" i="20"/>
  <c r="AV223" i="20"/>
  <c r="AU223" i="20"/>
  <c r="AT223" i="20"/>
  <c r="AS223" i="20"/>
  <c r="AR223" i="20"/>
  <c r="AQ223" i="20"/>
  <c r="AP223" i="20"/>
  <c r="AO223" i="20"/>
  <c r="AM223" i="20"/>
  <c r="AL223" i="20"/>
  <c r="AJ223" i="20"/>
  <c r="AI223" i="20"/>
  <c r="AH223" i="20"/>
  <c r="AG223" i="20"/>
  <c r="AF223" i="20"/>
  <c r="AE223" i="20"/>
  <c r="AD223" i="20"/>
  <c r="AC223" i="20"/>
  <c r="AB223" i="20"/>
  <c r="AA223" i="20"/>
  <c r="Z223" i="20"/>
  <c r="Y223" i="20"/>
  <c r="X223" i="20"/>
  <c r="W223" i="20"/>
  <c r="V223" i="20"/>
  <c r="U223" i="20"/>
  <c r="T223" i="20"/>
  <c r="S223" i="20"/>
  <c r="R223" i="20"/>
  <c r="Q223" i="20"/>
  <c r="P223" i="20"/>
  <c r="O223" i="20"/>
  <c r="I223" i="20"/>
  <c r="H223" i="20"/>
  <c r="E223" i="20"/>
  <c r="D223" i="20"/>
  <c r="C223" i="20"/>
  <c r="B223" i="20"/>
  <c r="A223" i="20"/>
  <c r="BI222" i="20"/>
  <c r="BH222" i="20"/>
  <c r="BG222" i="20"/>
  <c r="BF222" i="20"/>
  <c r="BE222" i="20"/>
  <c r="BD222" i="20"/>
  <c r="BC222" i="20"/>
  <c r="AW222" i="20"/>
  <c r="AV222" i="20"/>
  <c r="AU222" i="20"/>
  <c r="AT222" i="20"/>
  <c r="AS222" i="20"/>
  <c r="AR222" i="20"/>
  <c r="AQ222" i="20"/>
  <c r="AP222" i="20"/>
  <c r="AL222" i="20"/>
  <c r="AK222" i="20"/>
  <c r="AJ222" i="20"/>
  <c r="AI222" i="20"/>
  <c r="AH222" i="20"/>
  <c r="AG222" i="20"/>
  <c r="AF222" i="20"/>
  <c r="AE222" i="20"/>
  <c r="AD222" i="20"/>
  <c r="AC222" i="20"/>
  <c r="AB222" i="20"/>
  <c r="AA222" i="20"/>
  <c r="Z222" i="20"/>
  <c r="Y222" i="20"/>
  <c r="X222" i="20"/>
  <c r="W222" i="20"/>
  <c r="V222" i="20"/>
  <c r="U222" i="20"/>
  <c r="T222" i="20"/>
  <c r="S222" i="20"/>
  <c r="R222" i="20"/>
  <c r="Q222" i="20"/>
  <c r="P222" i="20"/>
  <c r="O222" i="20"/>
  <c r="I222" i="20"/>
  <c r="H222" i="20"/>
  <c r="E222" i="20"/>
  <c r="D222" i="20"/>
  <c r="C222" i="20"/>
  <c r="B222" i="20"/>
  <c r="A222" i="20"/>
  <c r="BI221" i="20"/>
  <c r="BH221" i="20"/>
  <c r="BG221" i="20"/>
  <c r="BF221" i="20"/>
  <c r="BE221" i="20"/>
  <c r="BD221" i="20"/>
  <c r="BC221" i="20"/>
  <c r="BB221" i="20"/>
  <c r="BA221" i="20"/>
  <c r="AZ221" i="20"/>
  <c r="AY221" i="20"/>
  <c r="AX221" i="20"/>
  <c r="AW221" i="20"/>
  <c r="AV221" i="20"/>
  <c r="AU221" i="20"/>
  <c r="AT221" i="20"/>
  <c r="AS221" i="20"/>
  <c r="AR221" i="20"/>
  <c r="AQ221" i="20"/>
  <c r="AP221" i="20"/>
  <c r="AM221" i="20"/>
  <c r="AL221" i="20"/>
  <c r="AK221" i="20"/>
  <c r="AJ221" i="20"/>
  <c r="AI221" i="20"/>
  <c r="AH221" i="20"/>
  <c r="AG221" i="20"/>
  <c r="AF221" i="20"/>
  <c r="AE221" i="20"/>
  <c r="AD221" i="20"/>
  <c r="AC221" i="20"/>
  <c r="AB221" i="20"/>
  <c r="AA221" i="20"/>
  <c r="Z221" i="20"/>
  <c r="Y221" i="20"/>
  <c r="X221" i="20"/>
  <c r="W221" i="20"/>
  <c r="V221" i="20"/>
  <c r="U221" i="20"/>
  <c r="T221" i="20"/>
  <c r="S221" i="20"/>
  <c r="R221" i="20"/>
  <c r="Q221" i="20"/>
  <c r="P221" i="20"/>
  <c r="O221" i="20"/>
  <c r="I221" i="20"/>
  <c r="H221" i="20"/>
  <c r="G221" i="20"/>
  <c r="F221" i="20"/>
  <c r="E221" i="20"/>
  <c r="D221" i="20"/>
  <c r="C221" i="20"/>
  <c r="B221" i="20"/>
  <c r="A221" i="20"/>
  <c r="BI220" i="20"/>
  <c r="BH220" i="20"/>
  <c r="BG220" i="20"/>
  <c r="BF220" i="20"/>
  <c r="BE220" i="20"/>
  <c r="BD220" i="20"/>
  <c r="BC220" i="20"/>
  <c r="AW220" i="20"/>
  <c r="AV220" i="20"/>
  <c r="AU220" i="20"/>
  <c r="AT220" i="20"/>
  <c r="AS220" i="20"/>
  <c r="AR220" i="20"/>
  <c r="AQ220" i="20"/>
  <c r="AP220" i="20"/>
  <c r="AO220" i="20"/>
  <c r="AN220" i="20"/>
  <c r="AL220" i="20"/>
  <c r="AK220" i="20"/>
  <c r="AJ220" i="20"/>
  <c r="AI220" i="20"/>
  <c r="AH220" i="20"/>
  <c r="AG220" i="20"/>
  <c r="AF220" i="20"/>
  <c r="AE220" i="20"/>
  <c r="AD220" i="20"/>
  <c r="AC220" i="20"/>
  <c r="AB220" i="20"/>
  <c r="AA220" i="20"/>
  <c r="Z220" i="20"/>
  <c r="Y220" i="20"/>
  <c r="X220" i="20"/>
  <c r="W220" i="20"/>
  <c r="V220" i="20"/>
  <c r="U220" i="20"/>
  <c r="T220" i="20"/>
  <c r="S220" i="20"/>
  <c r="R220" i="20"/>
  <c r="Q220" i="20"/>
  <c r="P220" i="20"/>
  <c r="O220" i="20"/>
  <c r="I220" i="20"/>
  <c r="H220" i="20"/>
  <c r="E220" i="20"/>
  <c r="D220" i="20"/>
  <c r="C220" i="20"/>
  <c r="B220" i="20"/>
  <c r="A220" i="20"/>
  <c r="BI219" i="20"/>
  <c r="BH219" i="20"/>
  <c r="BG219" i="20"/>
  <c r="BF219" i="20"/>
  <c r="BE219" i="20"/>
  <c r="BD219" i="20"/>
  <c r="BC219" i="20"/>
  <c r="AW219" i="20"/>
  <c r="AV219" i="20"/>
  <c r="AU219" i="20"/>
  <c r="AT219" i="20"/>
  <c r="AS219" i="20"/>
  <c r="AR219" i="20"/>
  <c r="AQ219" i="20"/>
  <c r="AP219" i="20"/>
  <c r="AO219" i="20"/>
  <c r="AK219" i="20"/>
  <c r="AJ219" i="20"/>
  <c r="AI219" i="20"/>
  <c r="AH219" i="20"/>
  <c r="AG219" i="20"/>
  <c r="AF219" i="20"/>
  <c r="AE219" i="20"/>
  <c r="AD219" i="20"/>
  <c r="AC219" i="20"/>
  <c r="AB219" i="20"/>
  <c r="AA219" i="20"/>
  <c r="Z219" i="20"/>
  <c r="Y219" i="20"/>
  <c r="X219" i="20"/>
  <c r="W219" i="20"/>
  <c r="V219" i="20"/>
  <c r="U219" i="20"/>
  <c r="T219" i="20"/>
  <c r="S219" i="20"/>
  <c r="R219" i="20"/>
  <c r="Q219" i="20"/>
  <c r="P219" i="20"/>
  <c r="O219" i="20"/>
  <c r="I219" i="20"/>
  <c r="H219" i="20"/>
  <c r="E219" i="20"/>
  <c r="D219" i="20"/>
  <c r="C219" i="20"/>
  <c r="B219" i="20"/>
  <c r="A219" i="20"/>
  <c r="BI218" i="20"/>
  <c r="BH218" i="20"/>
  <c r="BG218" i="20"/>
  <c r="BF218" i="20"/>
  <c r="BE218" i="20"/>
  <c r="BD218" i="20"/>
  <c r="BC218" i="20"/>
  <c r="AW218" i="20"/>
  <c r="AV218" i="20"/>
  <c r="AU218" i="20"/>
  <c r="AT218" i="20"/>
  <c r="AS218" i="20"/>
  <c r="AR218" i="20"/>
  <c r="AQ218" i="20"/>
  <c r="AP218" i="20"/>
  <c r="AO218" i="20"/>
  <c r="AL218" i="20"/>
  <c r="AK218" i="20"/>
  <c r="AJ218" i="20"/>
  <c r="AI218" i="20"/>
  <c r="AH218" i="20"/>
  <c r="AG218" i="20"/>
  <c r="AF218" i="20"/>
  <c r="AE218" i="20"/>
  <c r="AD218" i="20"/>
  <c r="AC218" i="20"/>
  <c r="AB218" i="20"/>
  <c r="AA218" i="20"/>
  <c r="Z218" i="20"/>
  <c r="Y218" i="20"/>
  <c r="X218" i="20"/>
  <c r="W218" i="20"/>
  <c r="V218" i="20"/>
  <c r="U218" i="20"/>
  <c r="T218" i="20"/>
  <c r="S218" i="20"/>
  <c r="R218" i="20"/>
  <c r="Q218" i="20"/>
  <c r="P218" i="20"/>
  <c r="O218" i="20"/>
  <c r="I218" i="20"/>
  <c r="H218" i="20"/>
  <c r="E218" i="20"/>
  <c r="D218" i="20"/>
  <c r="C218" i="20"/>
  <c r="B218" i="20"/>
  <c r="A218" i="20"/>
  <c r="BI217" i="20"/>
  <c r="BH217" i="20"/>
  <c r="BG217" i="20"/>
  <c r="BF217" i="20"/>
  <c r="BE217" i="20"/>
  <c r="BD217" i="20"/>
  <c r="BC217" i="20"/>
  <c r="AW217" i="20"/>
  <c r="AV217" i="20"/>
  <c r="AU217" i="20"/>
  <c r="AT217" i="20"/>
  <c r="AS217" i="20"/>
  <c r="AR217" i="20"/>
  <c r="AQ217" i="20"/>
  <c r="AP217" i="20"/>
  <c r="AO217" i="20"/>
  <c r="AN217" i="20"/>
  <c r="AM217" i="20"/>
  <c r="AL217" i="20"/>
  <c r="AK217" i="20"/>
  <c r="AJ217" i="20"/>
  <c r="AI217" i="20"/>
  <c r="AH217" i="20"/>
  <c r="AG217" i="20"/>
  <c r="AF217" i="20"/>
  <c r="AE217" i="20"/>
  <c r="AD217" i="20"/>
  <c r="AC217" i="20"/>
  <c r="AB217" i="20"/>
  <c r="AA217" i="20"/>
  <c r="Z217" i="20"/>
  <c r="Y217" i="20"/>
  <c r="X217" i="20"/>
  <c r="W217" i="20"/>
  <c r="V217" i="20"/>
  <c r="U217" i="20"/>
  <c r="T217" i="20"/>
  <c r="S217" i="20"/>
  <c r="R217" i="20"/>
  <c r="Q217" i="20"/>
  <c r="P217" i="20"/>
  <c r="O217" i="20"/>
  <c r="I217" i="20"/>
  <c r="H217" i="20"/>
  <c r="E217" i="20"/>
  <c r="D217" i="20"/>
  <c r="C217" i="20"/>
  <c r="B217" i="20"/>
  <c r="A217" i="20"/>
  <c r="BI216" i="20"/>
  <c r="BH216" i="20"/>
  <c r="BG216" i="20"/>
  <c r="BF216" i="20"/>
  <c r="BE216" i="20"/>
  <c r="BD216" i="20"/>
  <c r="BC216" i="20"/>
  <c r="AW216" i="20"/>
  <c r="AV216" i="20"/>
  <c r="AU216" i="20"/>
  <c r="AT216" i="20"/>
  <c r="AS216" i="20"/>
  <c r="AR216" i="20"/>
  <c r="AQ216" i="20"/>
  <c r="AP216" i="20"/>
  <c r="AO216" i="20"/>
  <c r="AJ216" i="20"/>
  <c r="AI216" i="20"/>
  <c r="AH216" i="20"/>
  <c r="AG216" i="20"/>
  <c r="AF216" i="20"/>
  <c r="AE216" i="20"/>
  <c r="AD216" i="20"/>
  <c r="AC216" i="20"/>
  <c r="AB216" i="20"/>
  <c r="AA216" i="20"/>
  <c r="Z216" i="20"/>
  <c r="Y216" i="20"/>
  <c r="X216" i="20"/>
  <c r="W216" i="20"/>
  <c r="V216" i="20"/>
  <c r="U216" i="20"/>
  <c r="T216" i="20"/>
  <c r="S216" i="20"/>
  <c r="R216" i="20"/>
  <c r="Q216" i="20"/>
  <c r="P216" i="20"/>
  <c r="O216" i="20"/>
  <c r="I216" i="20"/>
  <c r="H216" i="20"/>
  <c r="E216" i="20"/>
  <c r="D216" i="20"/>
  <c r="C216" i="20"/>
  <c r="B216" i="20"/>
  <c r="A216" i="20"/>
  <c r="BI215" i="20"/>
  <c r="BH215" i="20"/>
  <c r="BG215" i="20"/>
  <c r="BF215" i="20"/>
  <c r="BE215" i="20"/>
  <c r="BD215" i="20"/>
  <c r="BC215" i="20"/>
  <c r="AW215" i="20"/>
  <c r="AV215" i="20"/>
  <c r="AU215" i="20"/>
  <c r="AT215" i="20"/>
  <c r="AS215" i="20"/>
  <c r="AR215" i="20"/>
  <c r="AQ215" i="20"/>
  <c r="AP215" i="20"/>
  <c r="AO215" i="20"/>
  <c r="AN215" i="20"/>
  <c r="AM215" i="20"/>
  <c r="AL215" i="20"/>
  <c r="AK215" i="20"/>
  <c r="AJ215" i="20"/>
  <c r="AI215" i="20"/>
  <c r="AH215" i="20"/>
  <c r="AG215" i="20"/>
  <c r="AF215" i="20"/>
  <c r="AE215" i="20"/>
  <c r="AD215" i="20"/>
  <c r="AC215" i="20"/>
  <c r="AB215" i="20"/>
  <c r="AA215" i="20"/>
  <c r="Z215" i="20"/>
  <c r="Y215" i="20"/>
  <c r="X215" i="20"/>
  <c r="W215" i="20"/>
  <c r="V215" i="20"/>
  <c r="U215" i="20"/>
  <c r="T215" i="20"/>
  <c r="S215" i="20"/>
  <c r="R215" i="20"/>
  <c r="Q215" i="20"/>
  <c r="P215" i="20"/>
  <c r="O215" i="20"/>
  <c r="I215" i="20"/>
  <c r="H215" i="20"/>
  <c r="E215" i="20"/>
  <c r="D215" i="20"/>
  <c r="C215" i="20"/>
  <c r="B215" i="20"/>
  <c r="A215" i="20"/>
  <c r="BI214" i="20"/>
  <c r="BH214" i="20"/>
  <c r="BG214" i="20"/>
  <c r="BF214" i="20"/>
  <c r="BE214" i="20"/>
  <c r="BD214" i="20"/>
  <c r="BC214" i="20"/>
  <c r="BB214" i="20"/>
  <c r="BA214" i="20"/>
  <c r="AZ214" i="20"/>
  <c r="AY214" i="20"/>
  <c r="AX214" i="20"/>
  <c r="AW214" i="20"/>
  <c r="AV214" i="20"/>
  <c r="AU214" i="20"/>
  <c r="AT214" i="20"/>
  <c r="AS214" i="20"/>
  <c r="AR214" i="20"/>
  <c r="AQ214" i="20"/>
  <c r="AP214" i="20"/>
  <c r="AO214" i="20"/>
  <c r="AN214" i="20"/>
  <c r="AM214" i="20"/>
  <c r="AL214" i="20"/>
  <c r="AK214" i="20"/>
  <c r="BK214" i="20" s="1"/>
  <c r="BL214" i="20" s="1"/>
  <c r="AJ214" i="20"/>
  <c r="AI214" i="20"/>
  <c r="AH214" i="20"/>
  <c r="AG214" i="20"/>
  <c r="AF214" i="20"/>
  <c r="AE214" i="20"/>
  <c r="AD214" i="20"/>
  <c r="AC214" i="20"/>
  <c r="AB214" i="20"/>
  <c r="AA214" i="20"/>
  <c r="Z214" i="20"/>
  <c r="Y214" i="20"/>
  <c r="X214" i="20"/>
  <c r="W214" i="20"/>
  <c r="V214" i="20"/>
  <c r="U214" i="20"/>
  <c r="T214" i="20"/>
  <c r="S214" i="20"/>
  <c r="R214" i="20"/>
  <c r="Q214" i="20"/>
  <c r="P214" i="20"/>
  <c r="O214" i="20"/>
  <c r="I214" i="20"/>
  <c r="H214" i="20"/>
  <c r="G214" i="20"/>
  <c r="F214" i="20"/>
  <c r="E214" i="20"/>
  <c r="D214" i="20"/>
  <c r="C214" i="20"/>
  <c r="B214" i="20"/>
  <c r="A214" i="20"/>
  <c r="BI213" i="20"/>
  <c r="BH213" i="20"/>
  <c r="BG213" i="20"/>
  <c r="BF213" i="20"/>
  <c r="BE213" i="20"/>
  <c r="BD213" i="20"/>
  <c r="BC213" i="20"/>
  <c r="AW213" i="20"/>
  <c r="AV213" i="20"/>
  <c r="AU213" i="20"/>
  <c r="AT213" i="20"/>
  <c r="AS213" i="20"/>
  <c r="AR213" i="20"/>
  <c r="AQ213" i="20"/>
  <c r="AP213" i="20"/>
  <c r="AO213" i="20"/>
  <c r="AN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I213" i="20"/>
  <c r="H213" i="20"/>
  <c r="E213" i="20"/>
  <c r="D213" i="20"/>
  <c r="C213" i="20"/>
  <c r="B213" i="20"/>
  <c r="A213" i="20"/>
  <c r="BI212" i="20"/>
  <c r="BH212" i="20"/>
  <c r="BG212" i="20"/>
  <c r="BF212" i="20"/>
  <c r="BE212" i="20"/>
  <c r="BD212" i="20"/>
  <c r="BC212" i="20"/>
  <c r="AW212" i="20"/>
  <c r="AV212" i="20"/>
  <c r="AU212" i="20"/>
  <c r="AT212" i="20"/>
  <c r="AS212" i="20"/>
  <c r="AR212" i="20"/>
  <c r="AQ212" i="20"/>
  <c r="AP212" i="20"/>
  <c r="AN212" i="20"/>
  <c r="AM212" i="20"/>
  <c r="AJ212" i="20"/>
  <c r="AI212" i="20"/>
  <c r="AH212" i="20"/>
  <c r="AG212" i="20"/>
  <c r="AF212" i="20"/>
  <c r="AE212" i="20"/>
  <c r="AD212" i="20"/>
  <c r="AC212" i="20"/>
  <c r="AB212" i="20"/>
  <c r="AA212" i="20"/>
  <c r="Z212" i="20"/>
  <c r="Y212" i="20"/>
  <c r="X212" i="20"/>
  <c r="W212" i="20"/>
  <c r="V212" i="20"/>
  <c r="U212" i="20"/>
  <c r="T212" i="20"/>
  <c r="S212" i="20"/>
  <c r="R212" i="20"/>
  <c r="Q212" i="20"/>
  <c r="P212" i="20"/>
  <c r="O212" i="20"/>
  <c r="I212" i="20"/>
  <c r="H212" i="20"/>
  <c r="E212" i="20"/>
  <c r="D212" i="20"/>
  <c r="C212" i="20"/>
  <c r="B212" i="20"/>
  <c r="A212" i="20"/>
  <c r="BI211" i="20"/>
  <c r="BH211" i="20"/>
  <c r="BG211" i="20"/>
  <c r="BF211" i="20"/>
  <c r="BE211" i="20"/>
  <c r="BD211" i="20"/>
  <c r="BC211" i="20"/>
  <c r="AW211" i="20"/>
  <c r="AV211" i="20"/>
  <c r="AU211" i="20"/>
  <c r="AT211" i="20"/>
  <c r="AS211" i="20"/>
  <c r="AR211" i="20"/>
  <c r="AQ211" i="20"/>
  <c r="AP211" i="20"/>
  <c r="AO211" i="20"/>
  <c r="AN211" i="20"/>
  <c r="AM211" i="20"/>
  <c r="AL211" i="20"/>
  <c r="AK211" i="20"/>
  <c r="AJ211" i="20"/>
  <c r="AI211" i="20"/>
  <c r="AH211" i="20"/>
  <c r="AG211" i="20"/>
  <c r="AF211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I211" i="20"/>
  <c r="H211" i="20"/>
  <c r="E211" i="20"/>
  <c r="D211" i="20"/>
  <c r="C211" i="20"/>
  <c r="B211" i="20"/>
  <c r="A211" i="20"/>
  <c r="BI210" i="20"/>
  <c r="BH210" i="20"/>
  <c r="BG210" i="20"/>
  <c r="BF210" i="20"/>
  <c r="BE210" i="20"/>
  <c r="BD210" i="20"/>
  <c r="BC210" i="20"/>
  <c r="AW210" i="20"/>
  <c r="AV210" i="20"/>
  <c r="AU210" i="20"/>
  <c r="AT210" i="20"/>
  <c r="AS210" i="20"/>
  <c r="AR210" i="20"/>
  <c r="AQ210" i="20"/>
  <c r="AP210" i="20"/>
  <c r="AO210" i="20"/>
  <c r="AN210" i="20"/>
  <c r="AM210" i="20"/>
  <c r="AJ210" i="20"/>
  <c r="AI210" i="20"/>
  <c r="AH210" i="20"/>
  <c r="AG210" i="20"/>
  <c r="AF210" i="20"/>
  <c r="AE210" i="20"/>
  <c r="AD210" i="20"/>
  <c r="AC210" i="20"/>
  <c r="AB210" i="20"/>
  <c r="AA210" i="20"/>
  <c r="Z210" i="20"/>
  <c r="Y210" i="20"/>
  <c r="X210" i="20"/>
  <c r="W210" i="20"/>
  <c r="V210" i="20"/>
  <c r="U210" i="20"/>
  <c r="T210" i="20"/>
  <c r="S210" i="20"/>
  <c r="R210" i="20"/>
  <c r="Q210" i="20"/>
  <c r="P210" i="20"/>
  <c r="O210" i="20"/>
  <c r="I210" i="20"/>
  <c r="H210" i="20"/>
  <c r="E210" i="20"/>
  <c r="D210" i="20"/>
  <c r="C210" i="20"/>
  <c r="B210" i="20"/>
  <c r="A210" i="20"/>
  <c r="BI209" i="20"/>
  <c r="BH209" i="20"/>
  <c r="BG209" i="20"/>
  <c r="BF209" i="20"/>
  <c r="BE209" i="20"/>
  <c r="BD209" i="20"/>
  <c r="BC209" i="20"/>
  <c r="AW209" i="20"/>
  <c r="AV209" i="20"/>
  <c r="AU209" i="20"/>
  <c r="AT209" i="20"/>
  <c r="AS209" i="20"/>
  <c r="AR209" i="20"/>
  <c r="AQ209" i="20"/>
  <c r="AP209" i="20"/>
  <c r="AM209" i="20"/>
  <c r="AL209" i="20"/>
  <c r="AJ209" i="20"/>
  <c r="AI209" i="20"/>
  <c r="AH209" i="20"/>
  <c r="AG209" i="20"/>
  <c r="AF209" i="20"/>
  <c r="AE209" i="20"/>
  <c r="AD209" i="20"/>
  <c r="AC209" i="20"/>
  <c r="AB209" i="20"/>
  <c r="AA209" i="20"/>
  <c r="Z209" i="20"/>
  <c r="Y209" i="20"/>
  <c r="X209" i="20"/>
  <c r="W209" i="20"/>
  <c r="V209" i="20"/>
  <c r="U209" i="20"/>
  <c r="T209" i="20"/>
  <c r="S209" i="20"/>
  <c r="R209" i="20"/>
  <c r="Q209" i="20"/>
  <c r="P209" i="20"/>
  <c r="O209" i="20"/>
  <c r="I209" i="20"/>
  <c r="H209" i="20"/>
  <c r="E209" i="20"/>
  <c r="D209" i="20"/>
  <c r="C209" i="20"/>
  <c r="B209" i="20"/>
  <c r="A209" i="20"/>
  <c r="BI208" i="20"/>
  <c r="BH208" i="20"/>
  <c r="BG208" i="20"/>
  <c r="BF208" i="20"/>
  <c r="BE208" i="20"/>
  <c r="BD208" i="20"/>
  <c r="BC208" i="20"/>
  <c r="AW208" i="20"/>
  <c r="AV208" i="20"/>
  <c r="AU208" i="20"/>
  <c r="AT208" i="20"/>
  <c r="AS208" i="20"/>
  <c r="AR208" i="20"/>
  <c r="AQ208" i="20"/>
  <c r="AP208" i="20"/>
  <c r="AO208" i="20"/>
  <c r="AN208" i="20"/>
  <c r="AM208" i="20"/>
  <c r="AL208" i="20"/>
  <c r="AK208" i="20"/>
  <c r="AJ208" i="20"/>
  <c r="AI208" i="20"/>
  <c r="AH208" i="20"/>
  <c r="AG208" i="20"/>
  <c r="AF208" i="20"/>
  <c r="AE208" i="20"/>
  <c r="AD208" i="20"/>
  <c r="AC208" i="20"/>
  <c r="AB208" i="20"/>
  <c r="AA208" i="20"/>
  <c r="Z208" i="20"/>
  <c r="Y208" i="20"/>
  <c r="X208" i="20"/>
  <c r="W208" i="20"/>
  <c r="V208" i="20"/>
  <c r="U208" i="20"/>
  <c r="T208" i="20"/>
  <c r="S208" i="20"/>
  <c r="R208" i="20"/>
  <c r="Q208" i="20"/>
  <c r="P208" i="20"/>
  <c r="O208" i="20"/>
  <c r="I208" i="20"/>
  <c r="H208" i="20"/>
  <c r="E208" i="20"/>
  <c r="D208" i="20"/>
  <c r="C208" i="20"/>
  <c r="B208" i="20"/>
  <c r="A208" i="20"/>
  <c r="BI207" i="20"/>
  <c r="BH207" i="20"/>
  <c r="BG207" i="20"/>
  <c r="BF207" i="20"/>
  <c r="BE207" i="20"/>
  <c r="BD207" i="20"/>
  <c r="BC207" i="20"/>
  <c r="BB207" i="20"/>
  <c r="BA207" i="20"/>
  <c r="AZ207" i="20"/>
  <c r="AY207" i="20"/>
  <c r="AX207" i="20"/>
  <c r="AW207" i="20"/>
  <c r="AV207" i="20"/>
  <c r="AU207" i="20"/>
  <c r="AT207" i="20"/>
  <c r="AS207" i="20"/>
  <c r="AR207" i="20"/>
  <c r="AQ207" i="20"/>
  <c r="AP207" i="20"/>
  <c r="AO207" i="20"/>
  <c r="AM207" i="20"/>
  <c r="AL207" i="20"/>
  <c r="AJ207" i="20"/>
  <c r="AI207" i="20"/>
  <c r="AH207" i="20"/>
  <c r="AG207" i="20"/>
  <c r="AF207" i="20"/>
  <c r="AE207" i="20"/>
  <c r="AD207" i="20"/>
  <c r="AC207" i="20"/>
  <c r="AB207" i="20"/>
  <c r="AA207" i="20"/>
  <c r="Z207" i="20"/>
  <c r="Y207" i="20"/>
  <c r="X207" i="20"/>
  <c r="W207" i="20"/>
  <c r="V207" i="20"/>
  <c r="U207" i="20"/>
  <c r="T207" i="20"/>
  <c r="S207" i="20"/>
  <c r="R207" i="20"/>
  <c r="Q207" i="20"/>
  <c r="P207" i="20"/>
  <c r="O207" i="20"/>
  <c r="I207" i="20"/>
  <c r="H207" i="20"/>
  <c r="G207" i="20"/>
  <c r="F207" i="20"/>
  <c r="E207" i="20"/>
  <c r="D207" i="20"/>
  <c r="C207" i="20"/>
  <c r="B207" i="20"/>
  <c r="A207" i="20"/>
  <c r="BI206" i="20"/>
  <c r="BH206" i="20"/>
  <c r="BG206" i="20"/>
  <c r="BF206" i="20"/>
  <c r="BE206" i="20"/>
  <c r="BD206" i="20"/>
  <c r="BC206" i="20"/>
  <c r="AW206" i="20"/>
  <c r="AV206" i="20"/>
  <c r="AU206" i="20"/>
  <c r="AT206" i="20"/>
  <c r="AS206" i="20"/>
  <c r="AR206" i="20"/>
  <c r="AQ206" i="20"/>
  <c r="AP206" i="20"/>
  <c r="AL206" i="20"/>
  <c r="AK206" i="20"/>
  <c r="AJ206" i="20"/>
  <c r="AI206" i="20"/>
  <c r="AH206" i="20"/>
  <c r="AG206" i="20"/>
  <c r="AF206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I206" i="20"/>
  <c r="H206" i="20"/>
  <c r="E206" i="20"/>
  <c r="D206" i="20"/>
  <c r="C206" i="20"/>
  <c r="B206" i="20"/>
  <c r="A206" i="20"/>
  <c r="BI205" i="20"/>
  <c r="BH205" i="20"/>
  <c r="BG205" i="20"/>
  <c r="BF205" i="20"/>
  <c r="BE205" i="20"/>
  <c r="BD205" i="20"/>
  <c r="BC205" i="20"/>
  <c r="AW205" i="20"/>
  <c r="AV205" i="20"/>
  <c r="AU205" i="20"/>
  <c r="AT205" i="20"/>
  <c r="AS205" i="20"/>
  <c r="AR205" i="20"/>
  <c r="AQ205" i="20"/>
  <c r="AP205" i="20"/>
  <c r="AN205" i="20"/>
  <c r="AM205" i="20"/>
  <c r="AL205" i="20"/>
  <c r="AK205" i="20"/>
  <c r="AJ205" i="20"/>
  <c r="AI205" i="20"/>
  <c r="AH205" i="20"/>
  <c r="AG205" i="20"/>
  <c r="AF205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I205" i="20"/>
  <c r="H205" i="20"/>
  <c r="E205" i="20"/>
  <c r="D205" i="20"/>
  <c r="C205" i="20"/>
  <c r="B205" i="20"/>
  <c r="A205" i="20"/>
  <c r="BI204" i="20"/>
  <c r="BH204" i="20"/>
  <c r="BG204" i="20"/>
  <c r="BF204" i="20"/>
  <c r="BE204" i="20"/>
  <c r="BD204" i="20"/>
  <c r="BC204" i="20"/>
  <c r="AW204" i="20"/>
  <c r="AV204" i="20"/>
  <c r="AU204" i="20"/>
  <c r="AT204" i="20"/>
  <c r="AS204" i="20"/>
  <c r="AR204" i="20"/>
  <c r="AQ204" i="20"/>
  <c r="AP204" i="20"/>
  <c r="AO204" i="20"/>
  <c r="AN204" i="20"/>
  <c r="AM204" i="20"/>
  <c r="AL204" i="20"/>
  <c r="AK204" i="20"/>
  <c r="AJ204" i="20"/>
  <c r="AI204" i="20"/>
  <c r="AH204" i="20"/>
  <c r="AG204" i="20"/>
  <c r="AF204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I204" i="20"/>
  <c r="H204" i="20"/>
  <c r="E204" i="20"/>
  <c r="D204" i="20"/>
  <c r="C204" i="20"/>
  <c r="B204" i="20"/>
  <c r="A204" i="20"/>
  <c r="BI203" i="20"/>
  <c r="BH203" i="20"/>
  <c r="BG203" i="20"/>
  <c r="BF203" i="20"/>
  <c r="BE203" i="20"/>
  <c r="BD203" i="20"/>
  <c r="BC203" i="20"/>
  <c r="AY203" i="20"/>
  <c r="AX203" i="20"/>
  <c r="AW203" i="20"/>
  <c r="AV203" i="20"/>
  <c r="AU203" i="20"/>
  <c r="AT203" i="20"/>
  <c r="AS203" i="20"/>
  <c r="AR203" i="20"/>
  <c r="AQ203" i="20"/>
  <c r="AP203" i="20"/>
  <c r="AO203" i="20"/>
  <c r="AN203" i="20"/>
  <c r="AM203" i="20"/>
  <c r="AL203" i="20"/>
  <c r="AK203" i="20"/>
  <c r="AJ203" i="20"/>
  <c r="AI203" i="20"/>
  <c r="AH203" i="20"/>
  <c r="AG203" i="20"/>
  <c r="AF203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I203" i="20"/>
  <c r="H203" i="20"/>
  <c r="E203" i="20"/>
  <c r="D203" i="20"/>
  <c r="C203" i="20"/>
  <c r="B203" i="20"/>
  <c r="A203" i="20"/>
  <c r="BI202" i="20"/>
  <c r="BH202" i="20"/>
  <c r="BG202" i="20"/>
  <c r="BF202" i="20"/>
  <c r="BE202" i="20"/>
  <c r="BD202" i="20"/>
  <c r="BC202" i="20"/>
  <c r="BB202" i="20"/>
  <c r="BA202" i="20"/>
  <c r="AZ202" i="20"/>
  <c r="AY202" i="20"/>
  <c r="AX202" i="20"/>
  <c r="AW202" i="20"/>
  <c r="AV202" i="20"/>
  <c r="AU202" i="20"/>
  <c r="AT202" i="20"/>
  <c r="AS202" i="20"/>
  <c r="AR202" i="20"/>
  <c r="AQ202" i="20"/>
  <c r="AP202" i="20"/>
  <c r="AO202" i="20"/>
  <c r="AN202" i="20"/>
  <c r="AM202" i="20"/>
  <c r="AL202" i="20"/>
  <c r="AK202" i="20"/>
  <c r="AJ202" i="20"/>
  <c r="AI202" i="20"/>
  <c r="AH202" i="20"/>
  <c r="AG202" i="20"/>
  <c r="AF202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M202" i="20"/>
  <c r="J202" i="20"/>
  <c r="I202" i="20"/>
  <c r="H202" i="20"/>
  <c r="G202" i="20"/>
  <c r="F202" i="20"/>
  <c r="E202" i="20"/>
  <c r="D202" i="20"/>
  <c r="C202" i="20"/>
  <c r="B202" i="20"/>
  <c r="A202" i="20"/>
  <c r="BI201" i="20"/>
  <c r="BH201" i="20"/>
  <c r="BG201" i="20"/>
  <c r="BF201" i="20"/>
  <c r="BE201" i="20"/>
  <c r="BD201" i="20"/>
  <c r="BC201" i="20"/>
  <c r="BB201" i="20"/>
  <c r="BA201" i="20"/>
  <c r="AZ201" i="20"/>
  <c r="AY201" i="20"/>
  <c r="AX201" i="20"/>
  <c r="AW201" i="20"/>
  <c r="AV201" i="20"/>
  <c r="AU201" i="20"/>
  <c r="AT201" i="20"/>
  <c r="AS201" i="20"/>
  <c r="AR201" i="20"/>
  <c r="AQ201" i="20"/>
  <c r="AP201" i="20"/>
  <c r="AO201" i="20"/>
  <c r="AN201" i="20"/>
  <c r="AM201" i="20"/>
  <c r="AL201" i="20"/>
  <c r="AK201" i="20"/>
  <c r="AJ201" i="20"/>
  <c r="AI201" i="20"/>
  <c r="AH201" i="20"/>
  <c r="AG201" i="20"/>
  <c r="AF201" i="20"/>
  <c r="AE201" i="20"/>
  <c r="AD201" i="20"/>
  <c r="AC201" i="20"/>
  <c r="AB201" i="20"/>
  <c r="AA201" i="20"/>
  <c r="Z201" i="20"/>
  <c r="Y201" i="20"/>
  <c r="X201" i="20"/>
  <c r="W201" i="20"/>
  <c r="V201" i="20"/>
  <c r="U201" i="20"/>
  <c r="T201" i="20"/>
  <c r="S201" i="20"/>
  <c r="R201" i="20"/>
  <c r="Q201" i="20"/>
  <c r="P201" i="20"/>
  <c r="O201" i="20"/>
  <c r="N201" i="20"/>
  <c r="M201" i="20"/>
  <c r="J201" i="20"/>
  <c r="I201" i="20"/>
  <c r="H201" i="20"/>
  <c r="G201" i="20"/>
  <c r="F201" i="20"/>
  <c r="E201" i="20"/>
  <c r="D201" i="20"/>
  <c r="C201" i="20"/>
  <c r="B201" i="20"/>
  <c r="A201" i="20"/>
  <c r="A200" i="20"/>
  <c r="E200" i="20" s="1"/>
  <c r="BI126" i="20"/>
  <c r="BH126" i="20"/>
  <c r="BG126" i="20"/>
  <c r="BF126" i="20"/>
  <c r="BE126" i="20"/>
  <c r="BD126" i="20"/>
  <c r="BC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BJ126" i="20" s="1"/>
  <c r="I126" i="20"/>
  <c r="H126" i="20"/>
  <c r="G126" i="20"/>
  <c r="E126" i="20"/>
  <c r="D126" i="20"/>
  <c r="C126" i="20"/>
  <c r="B126" i="20"/>
  <c r="A126" i="20"/>
  <c r="BI125" i="20"/>
  <c r="BH125" i="20"/>
  <c r="BG125" i="20"/>
  <c r="BF125" i="20"/>
  <c r="BE125" i="20"/>
  <c r="BD125" i="20"/>
  <c r="BC125" i="20"/>
  <c r="AY125" i="20"/>
  <c r="AX125" i="20"/>
  <c r="AW125" i="20"/>
  <c r="AV125" i="20"/>
  <c r="AU125" i="20"/>
  <c r="AT125" i="20"/>
  <c r="AS125" i="20"/>
  <c r="AR125" i="20"/>
  <c r="AQ125" i="20"/>
  <c r="AP125" i="20"/>
  <c r="AO125" i="20"/>
  <c r="AN125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BJ125" i="20" s="1"/>
  <c r="I125" i="20"/>
  <c r="H125" i="20"/>
  <c r="G125" i="20"/>
  <c r="E125" i="20"/>
  <c r="D125" i="20"/>
  <c r="C125" i="20"/>
  <c r="B125" i="20"/>
  <c r="A125" i="20"/>
  <c r="BI124" i="20"/>
  <c r="BH124" i="20"/>
  <c r="BG124" i="20"/>
  <c r="BF124" i="20"/>
  <c r="BE124" i="20"/>
  <c r="BD124" i="20"/>
  <c r="BC124" i="20"/>
  <c r="AY124" i="20"/>
  <c r="AX124" i="20"/>
  <c r="AW124" i="20"/>
  <c r="AV124" i="20"/>
  <c r="AU124" i="20"/>
  <c r="AT124" i="20"/>
  <c r="AS124" i="20"/>
  <c r="AR124" i="20"/>
  <c r="AQ124" i="20"/>
  <c r="AP124" i="20"/>
  <c r="AO124" i="20"/>
  <c r="AN124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BJ124" i="20" s="1"/>
  <c r="I124" i="20"/>
  <c r="H124" i="20"/>
  <c r="G124" i="20"/>
  <c r="E124" i="20"/>
  <c r="D124" i="20"/>
  <c r="C124" i="20"/>
  <c r="B124" i="20"/>
  <c r="A124" i="20"/>
  <c r="BI123" i="20"/>
  <c r="BH123" i="20"/>
  <c r="BG123" i="20"/>
  <c r="BF123" i="20"/>
  <c r="BE123" i="20"/>
  <c r="BD123" i="20"/>
  <c r="BC123" i="20"/>
  <c r="AY123" i="20"/>
  <c r="AX123" i="20"/>
  <c r="AW123" i="20"/>
  <c r="AV123" i="20"/>
  <c r="AU123" i="20"/>
  <c r="AT123" i="20"/>
  <c r="AS123" i="20"/>
  <c r="AR123" i="20"/>
  <c r="AQ123" i="20"/>
  <c r="AP123" i="20"/>
  <c r="AO123" i="20"/>
  <c r="AN123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BJ123" i="20" s="1"/>
  <c r="I123" i="20"/>
  <c r="H123" i="20"/>
  <c r="G123" i="20"/>
  <c r="E123" i="20"/>
  <c r="D123" i="20"/>
  <c r="C123" i="20"/>
  <c r="B123" i="20"/>
  <c r="A123" i="20"/>
  <c r="BI122" i="20"/>
  <c r="BH122" i="20"/>
  <c r="BG122" i="20"/>
  <c r="BF122" i="20"/>
  <c r="BE122" i="20"/>
  <c r="BD122" i="20"/>
  <c r="BC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BJ122" i="20" s="1"/>
  <c r="I122" i="20"/>
  <c r="H122" i="20"/>
  <c r="G122" i="20"/>
  <c r="E122" i="20"/>
  <c r="D122" i="20"/>
  <c r="C122" i="20"/>
  <c r="B122" i="20"/>
  <c r="A122" i="20"/>
  <c r="BI121" i="20"/>
  <c r="BH121" i="20"/>
  <c r="BG121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BJ121" i="20" s="1"/>
  <c r="I121" i="20"/>
  <c r="H121" i="20"/>
  <c r="G121" i="20"/>
  <c r="F121" i="20"/>
  <c r="E121" i="20"/>
  <c r="D121" i="20"/>
  <c r="C121" i="20"/>
  <c r="B121" i="20"/>
  <c r="A121" i="20"/>
  <c r="BI120" i="20"/>
  <c r="BH120" i="20"/>
  <c r="BG120" i="20"/>
  <c r="BF120" i="20"/>
  <c r="BE120" i="20"/>
  <c r="BD120" i="20"/>
  <c r="BC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BJ120" i="20" s="1"/>
  <c r="I120" i="20"/>
  <c r="H120" i="20"/>
  <c r="G120" i="20"/>
  <c r="E120" i="20"/>
  <c r="D120" i="20"/>
  <c r="C120" i="20"/>
  <c r="B120" i="20"/>
  <c r="A120" i="20"/>
  <c r="BI119" i="20"/>
  <c r="BH119" i="20"/>
  <c r="BG119" i="20"/>
  <c r="BF119" i="20"/>
  <c r="BE119" i="20"/>
  <c r="BD119" i="20"/>
  <c r="BC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BJ119" i="20" s="1"/>
  <c r="N119" i="20"/>
  <c r="I119" i="20"/>
  <c r="H119" i="20"/>
  <c r="G119" i="20"/>
  <c r="E119" i="20"/>
  <c r="D119" i="20"/>
  <c r="C119" i="20"/>
  <c r="B119" i="20"/>
  <c r="A119" i="20"/>
  <c r="BI118" i="20"/>
  <c r="BH118" i="20"/>
  <c r="BG118" i="20"/>
  <c r="BF118" i="20"/>
  <c r="BE118" i="20"/>
  <c r="BD118" i="20"/>
  <c r="BC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BJ118" i="20" s="1"/>
  <c r="I118" i="20"/>
  <c r="H118" i="20"/>
  <c r="G118" i="20"/>
  <c r="E118" i="20"/>
  <c r="D118" i="20"/>
  <c r="C118" i="20"/>
  <c r="B118" i="20"/>
  <c r="A118" i="20"/>
  <c r="BI117" i="20"/>
  <c r="BH117" i="20"/>
  <c r="BG117" i="20"/>
  <c r="BF117" i="20"/>
  <c r="BE117" i="20"/>
  <c r="BD117" i="20"/>
  <c r="BC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BJ117" i="20" s="1"/>
  <c r="I117" i="20"/>
  <c r="H117" i="20"/>
  <c r="G117" i="20"/>
  <c r="E117" i="20"/>
  <c r="D117" i="20"/>
  <c r="C117" i="20"/>
  <c r="B117" i="20"/>
  <c r="A117" i="20"/>
  <c r="BI116" i="20"/>
  <c r="BH116" i="20"/>
  <c r="BG116" i="20"/>
  <c r="BF116" i="20"/>
  <c r="BE116" i="20"/>
  <c r="BD116" i="20"/>
  <c r="BC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BJ116" i="20" s="1"/>
  <c r="I116" i="20"/>
  <c r="H116" i="20"/>
  <c r="G116" i="20"/>
  <c r="E116" i="20"/>
  <c r="D116" i="20"/>
  <c r="C116" i="20"/>
  <c r="B116" i="20"/>
  <c r="A116" i="20"/>
  <c r="BI115" i="20"/>
  <c r="BH115" i="20"/>
  <c r="BG115" i="20"/>
  <c r="BF115" i="20"/>
  <c r="BE115" i="20"/>
  <c r="BD115" i="20"/>
  <c r="BC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BJ115" i="20" s="1"/>
  <c r="I115" i="20"/>
  <c r="H115" i="20"/>
  <c r="G115" i="20"/>
  <c r="E115" i="20"/>
  <c r="D115" i="20"/>
  <c r="C115" i="20"/>
  <c r="B115" i="20"/>
  <c r="A115" i="20"/>
  <c r="BI114" i="20"/>
  <c r="BH114" i="20"/>
  <c r="BG114" i="20"/>
  <c r="BF114" i="20"/>
  <c r="BE114" i="20"/>
  <c r="BD114" i="20"/>
  <c r="BC114" i="20"/>
  <c r="BB114" i="20"/>
  <c r="BA114" i="20"/>
  <c r="AZ114" i="20"/>
  <c r="AY114" i="20"/>
  <c r="AX114" i="20"/>
  <c r="AW114" i="20"/>
  <c r="AV114" i="20"/>
  <c r="AU114" i="20"/>
  <c r="AT114" i="20"/>
  <c r="AS114" i="20"/>
  <c r="AR114" i="20"/>
  <c r="AQ114" i="20"/>
  <c r="AP114" i="20"/>
  <c r="AO114" i="20"/>
  <c r="AN114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BJ114" i="20" s="1"/>
  <c r="I114" i="20"/>
  <c r="H114" i="20"/>
  <c r="G114" i="20"/>
  <c r="F114" i="20"/>
  <c r="E114" i="20"/>
  <c r="D114" i="20"/>
  <c r="C114" i="20"/>
  <c r="B114" i="20"/>
  <c r="A114" i="20"/>
  <c r="BI113" i="20"/>
  <c r="BH113" i="20"/>
  <c r="BG113" i="20"/>
  <c r="BF113" i="20"/>
  <c r="BE113" i="20"/>
  <c r="BD113" i="20"/>
  <c r="BC113" i="20"/>
  <c r="AW113" i="20"/>
  <c r="AV113" i="20"/>
  <c r="AU113" i="20"/>
  <c r="AT113" i="20"/>
  <c r="AS113" i="20"/>
  <c r="AR113" i="20"/>
  <c r="AQ113" i="20"/>
  <c r="AP113" i="20"/>
  <c r="AO113" i="20"/>
  <c r="AN113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BJ113" i="20" s="1"/>
  <c r="I113" i="20"/>
  <c r="H113" i="20"/>
  <c r="G113" i="20"/>
  <c r="E113" i="20"/>
  <c r="D113" i="20"/>
  <c r="C113" i="20"/>
  <c r="B113" i="20"/>
  <c r="A113" i="20"/>
  <c r="BI112" i="20"/>
  <c r="BH112" i="20"/>
  <c r="BG112" i="20"/>
  <c r="BF112" i="20"/>
  <c r="BE112" i="20"/>
  <c r="BD112" i="20"/>
  <c r="BC112" i="20"/>
  <c r="AW112" i="20"/>
  <c r="AV112" i="20"/>
  <c r="AU112" i="20"/>
  <c r="AT112" i="20"/>
  <c r="AS112" i="20"/>
  <c r="AR112" i="20"/>
  <c r="AQ112" i="20"/>
  <c r="AP112" i="20"/>
  <c r="AO112" i="20"/>
  <c r="AN112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BJ112" i="20" s="1"/>
  <c r="I112" i="20"/>
  <c r="H112" i="20"/>
  <c r="G112" i="20"/>
  <c r="F112" i="20"/>
  <c r="E112" i="20"/>
  <c r="D112" i="20"/>
  <c r="C112" i="20"/>
  <c r="B112" i="20"/>
  <c r="A112" i="20"/>
  <c r="BI111" i="20"/>
  <c r="BH111" i="20"/>
  <c r="BG111" i="20"/>
  <c r="BF111" i="20"/>
  <c r="BE111" i="20"/>
  <c r="BD111" i="20"/>
  <c r="BC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BJ111" i="20" s="1"/>
  <c r="I111" i="20"/>
  <c r="H111" i="20"/>
  <c r="G111" i="20"/>
  <c r="E111" i="20"/>
  <c r="D111" i="20"/>
  <c r="C111" i="20"/>
  <c r="B111" i="20"/>
  <c r="A111" i="20"/>
  <c r="BI110" i="20"/>
  <c r="BH110" i="20"/>
  <c r="BG110" i="20"/>
  <c r="BF110" i="20"/>
  <c r="BE110" i="20"/>
  <c r="BD110" i="20"/>
  <c r="BC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BJ110" i="20" s="1"/>
  <c r="I110" i="20"/>
  <c r="H110" i="20"/>
  <c r="G110" i="20"/>
  <c r="E110" i="20"/>
  <c r="D110" i="20"/>
  <c r="C110" i="20"/>
  <c r="B110" i="20"/>
  <c r="A110" i="20"/>
  <c r="BI109" i="20"/>
  <c r="BH109" i="20"/>
  <c r="BG109" i="20"/>
  <c r="BF109" i="20"/>
  <c r="BE109" i="20"/>
  <c r="BD109" i="20"/>
  <c r="BC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BK109" i="20" s="1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BJ109" i="20" s="1"/>
  <c r="I109" i="20"/>
  <c r="H109" i="20"/>
  <c r="G109" i="20"/>
  <c r="E109" i="20"/>
  <c r="D109" i="20"/>
  <c r="C109" i="20"/>
  <c r="B109" i="20"/>
  <c r="A109" i="20"/>
  <c r="BI108" i="20"/>
  <c r="BH108" i="20"/>
  <c r="BG108" i="20"/>
  <c r="BF108" i="20"/>
  <c r="BE108" i="20"/>
  <c r="BD108" i="20"/>
  <c r="BC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BJ108" i="20" s="1"/>
  <c r="I108" i="20"/>
  <c r="H108" i="20"/>
  <c r="G108" i="20"/>
  <c r="E108" i="20"/>
  <c r="D108" i="20"/>
  <c r="C108" i="20"/>
  <c r="B108" i="20"/>
  <c r="A108" i="20"/>
  <c r="BI107" i="20"/>
  <c r="BH107" i="20"/>
  <c r="BG107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BJ107" i="20" s="1"/>
  <c r="I107" i="20"/>
  <c r="H107" i="20"/>
  <c r="G107" i="20"/>
  <c r="F107" i="20"/>
  <c r="E107" i="20"/>
  <c r="D107" i="20"/>
  <c r="C107" i="20"/>
  <c r="B107" i="20"/>
  <c r="A107" i="20"/>
  <c r="BI106" i="20"/>
  <c r="BH106" i="20"/>
  <c r="BG106" i="20"/>
  <c r="BF106" i="20"/>
  <c r="BE106" i="20"/>
  <c r="BD106" i="20"/>
  <c r="BC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BJ106" i="20" s="1"/>
  <c r="I106" i="20"/>
  <c r="H106" i="20"/>
  <c r="G106" i="20"/>
  <c r="E106" i="20"/>
  <c r="D106" i="20"/>
  <c r="C106" i="20"/>
  <c r="B106" i="20"/>
  <c r="A106" i="20"/>
  <c r="BI105" i="20"/>
  <c r="BH105" i="20"/>
  <c r="BG105" i="20"/>
  <c r="BF105" i="20"/>
  <c r="BE105" i="20"/>
  <c r="BD105" i="20"/>
  <c r="BC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BJ105" i="20" s="1"/>
  <c r="I105" i="20"/>
  <c r="H105" i="20"/>
  <c r="G105" i="20"/>
  <c r="E105" i="20"/>
  <c r="D105" i="20"/>
  <c r="C105" i="20"/>
  <c r="B105" i="20"/>
  <c r="A105" i="20"/>
  <c r="BI104" i="20"/>
  <c r="BH104" i="20"/>
  <c r="BG104" i="20"/>
  <c r="BF104" i="20"/>
  <c r="BE104" i="20"/>
  <c r="BD104" i="20"/>
  <c r="BC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BJ104" i="20" s="1"/>
  <c r="I104" i="20"/>
  <c r="H104" i="20"/>
  <c r="G104" i="20"/>
  <c r="E104" i="20"/>
  <c r="D104" i="20"/>
  <c r="C104" i="20"/>
  <c r="B104" i="20"/>
  <c r="A104" i="20"/>
  <c r="BI103" i="20"/>
  <c r="BH103" i="20"/>
  <c r="BG103" i="20"/>
  <c r="BF103" i="20"/>
  <c r="BE103" i="20"/>
  <c r="BD103" i="20"/>
  <c r="BC103" i="20"/>
  <c r="AY103" i="20"/>
  <c r="AX103" i="20"/>
  <c r="AW103" i="20"/>
  <c r="AV103" i="20"/>
  <c r="AU103" i="20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BK103" i="20" s="1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BJ103" i="20" s="1"/>
  <c r="J103" i="20"/>
  <c r="I103" i="20"/>
  <c r="H103" i="20"/>
  <c r="G103" i="20"/>
  <c r="E103" i="20"/>
  <c r="D103" i="20"/>
  <c r="C103" i="20"/>
  <c r="B103" i="20"/>
  <c r="A103" i="20"/>
  <c r="BI102" i="20"/>
  <c r="BH102" i="20"/>
  <c r="BG102" i="20"/>
  <c r="BF102" i="20"/>
  <c r="BE102" i="20"/>
  <c r="BD102" i="20"/>
  <c r="BC102" i="20"/>
  <c r="BB102" i="20"/>
  <c r="BA102" i="20"/>
  <c r="AZ102" i="20"/>
  <c r="AY102" i="20"/>
  <c r="AX102" i="20"/>
  <c r="AW102" i="20"/>
  <c r="AV102" i="20"/>
  <c r="AU102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BK102" i="20" s="1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BJ102" i="20" s="1"/>
  <c r="N102" i="20"/>
  <c r="J102" i="20"/>
  <c r="I102" i="20"/>
  <c r="H102" i="20"/>
  <c r="G102" i="20"/>
  <c r="F102" i="20"/>
  <c r="E102" i="20"/>
  <c r="D102" i="20"/>
  <c r="C102" i="20"/>
  <c r="B102" i="20"/>
  <c r="A102" i="20"/>
  <c r="BI101" i="20"/>
  <c r="BH101" i="20"/>
  <c r="BG101" i="20"/>
  <c r="BF101" i="20"/>
  <c r="BE101" i="20"/>
  <c r="BD101" i="20"/>
  <c r="BC101" i="20"/>
  <c r="BB101" i="20"/>
  <c r="BA101" i="20"/>
  <c r="AZ101" i="20"/>
  <c r="AY101" i="20"/>
  <c r="AX101" i="20"/>
  <c r="AW101" i="20"/>
  <c r="AV101" i="20"/>
  <c r="AU101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BK101" i="20" s="1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BJ101" i="20" s="1"/>
  <c r="N101" i="20"/>
  <c r="L101" i="20"/>
  <c r="K101" i="20"/>
  <c r="J101" i="20"/>
  <c r="I101" i="20"/>
  <c r="H101" i="20"/>
  <c r="G101" i="20"/>
  <c r="F101" i="20"/>
  <c r="E101" i="20"/>
  <c r="D101" i="20"/>
  <c r="C101" i="20"/>
  <c r="B101" i="20"/>
  <c r="A101" i="20"/>
  <c r="A199" i="20" s="1"/>
  <c r="A100" i="20"/>
  <c r="E100" i="20" s="1"/>
  <c r="CE1" i="20"/>
  <c r="CD1" i="20"/>
  <c r="CC1" i="20"/>
  <c r="CB1" i="20"/>
  <c r="CA1" i="20"/>
  <c r="BZ1" i="20"/>
  <c r="BY1" i="20"/>
  <c r="BX1" i="20"/>
  <c r="BW1" i="20"/>
  <c r="BV1" i="20"/>
  <c r="BU1" i="20"/>
  <c r="BT1" i="20"/>
  <c r="BS1" i="20"/>
  <c r="BR1" i="20"/>
  <c r="BQ1" i="20"/>
  <c r="BP1" i="20"/>
  <c r="BO1" i="20"/>
  <c r="BN1" i="20"/>
  <c r="BM1" i="20"/>
  <c r="BL1" i="20"/>
  <c r="BK1" i="20"/>
  <c r="BJ1" i="20"/>
  <c r="BI1" i="20"/>
  <c r="BH1" i="20"/>
  <c r="BG1" i="20"/>
  <c r="BF1" i="20"/>
  <c r="BE1" i="20"/>
  <c r="BD1" i="20"/>
  <c r="BC1" i="20"/>
  <c r="BB1" i="20"/>
  <c r="BA1" i="20"/>
  <c r="AZ1" i="20"/>
  <c r="AY1" i="20"/>
  <c r="AX1" i="20"/>
  <c r="O1" i="20"/>
  <c r="BJ100" i="20" s="1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O1" i="28"/>
  <c r="O1" i="27"/>
  <c r="M81" i="14" s="1"/>
  <c r="O1" i="5"/>
  <c r="M80" i="14" s="1"/>
  <c r="O1" i="24"/>
  <c r="M79" i="14" s="1"/>
  <c r="AC87" i="30"/>
  <c r="AD87" i="30"/>
  <c r="AE87" i="30"/>
  <c r="AC88" i="30"/>
  <c r="AD88" i="30"/>
  <c r="AE88" i="30"/>
  <c r="AC89" i="30"/>
  <c r="AD89" i="30"/>
  <c r="AE89" i="30"/>
  <c r="AC90" i="30"/>
  <c r="AD90" i="30"/>
  <c r="AE90" i="30"/>
  <c r="AC91" i="30"/>
  <c r="AD91" i="30"/>
  <c r="AE91" i="30" s="1"/>
  <c r="AC92" i="30"/>
  <c r="AD92" i="30"/>
  <c r="AE92" i="30" s="1"/>
  <c r="AC93" i="30"/>
  <c r="AD93" i="30"/>
  <c r="AE93" i="30"/>
  <c r="AC94" i="30"/>
  <c r="AD94" i="30"/>
  <c r="AE94" i="30"/>
  <c r="AC95" i="30"/>
  <c r="AD95" i="30"/>
  <c r="AE95" i="30" s="1"/>
  <c r="AC96" i="30"/>
  <c r="AD96" i="30"/>
  <c r="AE96" i="30"/>
  <c r="AC97" i="30"/>
  <c r="AD97" i="30"/>
  <c r="AE97" i="30" s="1"/>
  <c r="AC98" i="30"/>
  <c r="AD98" i="30"/>
  <c r="AE98" i="30" s="1"/>
  <c r="AC99" i="30"/>
  <c r="AD99" i="30"/>
  <c r="AE99" i="30" s="1"/>
  <c r="AC100" i="30"/>
  <c r="AD100" i="30"/>
  <c r="AE100" i="30" s="1"/>
  <c r="AC101" i="30"/>
  <c r="AD101" i="30"/>
  <c r="AE101" i="30" s="1"/>
  <c r="AC102" i="30"/>
  <c r="AD102" i="30"/>
  <c r="AE102" i="30"/>
  <c r="AC103" i="30"/>
  <c r="AD103" i="30"/>
  <c r="AE103" i="30"/>
  <c r="AC104" i="30"/>
  <c r="AD104" i="30"/>
  <c r="AE104" i="30"/>
  <c r="AC105" i="30"/>
  <c r="AD105" i="30"/>
  <c r="AE105" i="30" s="1"/>
  <c r="AC106" i="30"/>
  <c r="AD106" i="30"/>
  <c r="AE106" i="30"/>
  <c r="AC107" i="30"/>
  <c r="AD107" i="30"/>
  <c r="AE107" i="30"/>
  <c r="AC108" i="30"/>
  <c r="AD108" i="30"/>
  <c r="AE108" i="30" s="1"/>
  <c r="AC109" i="30"/>
  <c r="AD109" i="30"/>
  <c r="AE109" i="30" s="1"/>
  <c r="AC110" i="30"/>
  <c r="AD110" i="30"/>
  <c r="AE110" i="30" s="1"/>
  <c r="AC111" i="30"/>
  <c r="AD111" i="30"/>
  <c r="AE111" i="30"/>
  <c r="AC112" i="30"/>
  <c r="AD112" i="30"/>
  <c r="AE112" i="30"/>
  <c r="AC113" i="30"/>
  <c r="AD113" i="30"/>
  <c r="AE113" i="30" s="1"/>
  <c r="AC114" i="30"/>
  <c r="AD114" i="30"/>
  <c r="AE114" i="30"/>
  <c r="AC115" i="30"/>
  <c r="AD115" i="30"/>
  <c r="AE115" i="30"/>
  <c r="AC116" i="30"/>
  <c r="AD116" i="30"/>
  <c r="AE116" i="30" s="1"/>
  <c r="AC117" i="30"/>
  <c r="AD117" i="30"/>
  <c r="AE117" i="30"/>
  <c r="AC118" i="30"/>
  <c r="AD118" i="30"/>
  <c r="AE118" i="30"/>
  <c r="AC119" i="30"/>
  <c r="AD119" i="30"/>
  <c r="AE119" i="30"/>
  <c r="AC120" i="30"/>
  <c r="AD120" i="30"/>
  <c r="AE120" i="30" s="1"/>
  <c r="AC121" i="30"/>
  <c r="AD121" i="30"/>
  <c r="AE121" i="30"/>
  <c r="AC122" i="30"/>
  <c r="AD122" i="30"/>
  <c r="AE122" i="30"/>
  <c r="AC123" i="30"/>
  <c r="AD123" i="30"/>
  <c r="AE123" i="30" s="1"/>
  <c r="AC124" i="30"/>
  <c r="AD124" i="30"/>
  <c r="AE124" i="30"/>
  <c r="AC125" i="30"/>
  <c r="AD125" i="30"/>
  <c r="AE125" i="30"/>
  <c r="AC126" i="30"/>
  <c r="AD126" i="30"/>
  <c r="AE126" i="30"/>
  <c r="AC127" i="30"/>
  <c r="AD127" i="30"/>
  <c r="AE127" i="30"/>
  <c r="AC128" i="30"/>
  <c r="AD128" i="30"/>
  <c r="AE128" i="30"/>
  <c r="AC129" i="30"/>
  <c r="AD129" i="30"/>
  <c r="AE129" i="30" s="1"/>
  <c r="AC130" i="30"/>
  <c r="AD130" i="30"/>
  <c r="AE130" i="30"/>
  <c r="AC131" i="30"/>
  <c r="AD131" i="30"/>
  <c r="AE131" i="30" s="1"/>
  <c r="AC132" i="30"/>
  <c r="AD132" i="30"/>
  <c r="AE132" i="30" s="1"/>
  <c r="AC133" i="30"/>
  <c r="AD133" i="30"/>
  <c r="AE133" i="30"/>
  <c r="AC134" i="30"/>
  <c r="AD134" i="30"/>
  <c r="AE134" i="30"/>
  <c r="AC135" i="30"/>
  <c r="AD135" i="30"/>
  <c r="AE135" i="30" s="1"/>
  <c r="AC136" i="30"/>
  <c r="AD136" i="30"/>
  <c r="AE136" i="30"/>
  <c r="AC137" i="30"/>
  <c r="AD137" i="30"/>
  <c r="AE137" i="30" s="1"/>
  <c r="AC138" i="30"/>
  <c r="AD138" i="30"/>
  <c r="AE138" i="30" s="1"/>
  <c r="AC139" i="30"/>
  <c r="AD139" i="30"/>
  <c r="AE139" i="30"/>
  <c r="AC140" i="30"/>
  <c r="AD140" i="30"/>
  <c r="AE140" i="30"/>
  <c r="AC141" i="30"/>
  <c r="AD141" i="30"/>
  <c r="AE141" i="30" s="1"/>
  <c r="AC142" i="30"/>
  <c r="AD142" i="30"/>
  <c r="AE142" i="30" s="1"/>
  <c r="AC143" i="30"/>
  <c r="AD143" i="30"/>
  <c r="AE143" i="30"/>
  <c r="AC144" i="30"/>
  <c r="AD144" i="30"/>
  <c r="AE144" i="30"/>
  <c r="AC145" i="30"/>
  <c r="AD145" i="30"/>
  <c r="AE145" i="30" s="1"/>
  <c r="AC146" i="30"/>
  <c r="AD146" i="30"/>
  <c r="AE146" i="30"/>
  <c r="AC147" i="30"/>
  <c r="AD147" i="30"/>
  <c r="AE147" i="30" s="1"/>
  <c r="AC148" i="30"/>
  <c r="AD148" i="30"/>
  <c r="AE148" i="30" s="1"/>
  <c r="AC149" i="30"/>
  <c r="AD149" i="30"/>
  <c r="AE149" i="30"/>
  <c r="AC150" i="30"/>
  <c r="AD150" i="30"/>
  <c r="AE150" i="30"/>
  <c r="AC151" i="30"/>
  <c r="AD151" i="30"/>
  <c r="AE151" i="30" s="1"/>
  <c r="AC152" i="30"/>
  <c r="AD152" i="30"/>
  <c r="AE152" i="30"/>
  <c r="AC153" i="30"/>
  <c r="AD153" i="30"/>
  <c r="AE153" i="30" s="1"/>
  <c r="AC154" i="30"/>
  <c r="AD154" i="30"/>
  <c r="AE154" i="30" s="1"/>
  <c r="AC155" i="30"/>
  <c r="AD155" i="30"/>
  <c r="AE155" i="30"/>
  <c r="AC156" i="30"/>
  <c r="AD156" i="30"/>
  <c r="AE156" i="30"/>
  <c r="AC157" i="30"/>
  <c r="AD157" i="30"/>
  <c r="AE157" i="30"/>
  <c r="AC158" i="30"/>
  <c r="AD158" i="30"/>
  <c r="AE158" i="30"/>
  <c r="AC159" i="30"/>
  <c r="AD159" i="30"/>
  <c r="AE159" i="30" s="1"/>
  <c r="AC160" i="30"/>
  <c r="AD160" i="30"/>
  <c r="AE160" i="30" s="1"/>
  <c r="AC161" i="30"/>
  <c r="AD161" i="30"/>
  <c r="AE161" i="30" s="1"/>
  <c r="AC162" i="30"/>
  <c r="AD162" i="30"/>
  <c r="AE162" i="30" s="1"/>
  <c r="AC163" i="30"/>
  <c r="AD163" i="30"/>
  <c r="AE163" i="30"/>
  <c r="AC164" i="30"/>
  <c r="AD164" i="30"/>
  <c r="AE164" i="30" s="1"/>
  <c r="AC165" i="30"/>
  <c r="AD165" i="30"/>
  <c r="AE165" i="30" s="1"/>
  <c r="AC166" i="30"/>
  <c r="AD166" i="30"/>
  <c r="AE166" i="30" s="1"/>
  <c r="AC167" i="30"/>
  <c r="AD167" i="30"/>
  <c r="AE167" i="30"/>
  <c r="AC168" i="30"/>
  <c r="AD168" i="30"/>
  <c r="AE168" i="30"/>
  <c r="AC169" i="30"/>
  <c r="AD169" i="30"/>
  <c r="AE169" i="30"/>
  <c r="AC170" i="30"/>
  <c r="AD170" i="30"/>
  <c r="AE170" i="30" s="1"/>
  <c r="AC171" i="30"/>
  <c r="AD171" i="30"/>
  <c r="AE171" i="30"/>
  <c r="AC172" i="30"/>
  <c r="AD172" i="30"/>
  <c r="AE172" i="30" s="1"/>
  <c r="AC173" i="30"/>
  <c r="AD173" i="30"/>
  <c r="AE173" i="30" s="1"/>
  <c r="AC174" i="30"/>
  <c r="AD174" i="30"/>
  <c r="AE174" i="30"/>
  <c r="AC175" i="30"/>
  <c r="AD175" i="30"/>
  <c r="AE175" i="30" s="1"/>
  <c r="AC176" i="30"/>
  <c r="AD176" i="30"/>
  <c r="AE176" i="30" s="1"/>
  <c r="AC177" i="30"/>
  <c r="AD177" i="30"/>
  <c r="AE177" i="30" s="1"/>
  <c r="AC178" i="30"/>
  <c r="AD178" i="30"/>
  <c r="AE178" i="30"/>
  <c r="AC179" i="30"/>
  <c r="AD179" i="30"/>
  <c r="AE179" i="30"/>
  <c r="AC180" i="30"/>
  <c r="AD180" i="30"/>
  <c r="AE180" i="30" s="1"/>
  <c r="AC181" i="30"/>
  <c r="AD181" i="30"/>
  <c r="AE181" i="30"/>
  <c r="AC182" i="30"/>
  <c r="AD182" i="30"/>
  <c r="AE182" i="30" s="1"/>
  <c r="AC183" i="30"/>
  <c r="AD183" i="30"/>
  <c r="AE183" i="30"/>
  <c r="AC184" i="30"/>
  <c r="AD184" i="30"/>
  <c r="AE184" i="30"/>
  <c r="AC185" i="30"/>
  <c r="AD185" i="30"/>
  <c r="AE185" i="30"/>
  <c r="AC186" i="30"/>
  <c r="AD186" i="30"/>
  <c r="AE186" i="30"/>
  <c r="AC187" i="30"/>
  <c r="AD187" i="30"/>
  <c r="AE187" i="30" s="1"/>
  <c r="AC188" i="30"/>
  <c r="AD188" i="30"/>
  <c r="AE188" i="30" s="1"/>
  <c r="AC189" i="30"/>
  <c r="AD189" i="30"/>
  <c r="AE189" i="30"/>
  <c r="AC190" i="30"/>
  <c r="AD190" i="30"/>
  <c r="AE190" i="30"/>
  <c r="AC191" i="30"/>
  <c r="AD191" i="30"/>
  <c r="AE191" i="30"/>
  <c r="AC192" i="30"/>
  <c r="AD192" i="30"/>
  <c r="AE192" i="30" s="1"/>
  <c r="AC193" i="30"/>
  <c r="AD193" i="30"/>
  <c r="AE193" i="30" s="1"/>
  <c r="AC194" i="30"/>
  <c r="AD194" i="30"/>
  <c r="AE194" i="30"/>
  <c r="AC195" i="30"/>
  <c r="AD195" i="30"/>
  <c r="AE195" i="30"/>
  <c r="AC196" i="30"/>
  <c r="AD196" i="30"/>
  <c r="AE196" i="30" s="1"/>
  <c r="AC197" i="30"/>
  <c r="AD197" i="30"/>
  <c r="AE197" i="30" s="1"/>
  <c r="AC198" i="30"/>
  <c r="AD198" i="30"/>
  <c r="AE198" i="30" s="1"/>
  <c r="AC199" i="30"/>
  <c r="AD199" i="30"/>
  <c r="AE199" i="30"/>
  <c r="AC200" i="30"/>
  <c r="AD200" i="30"/>
  <c r="AE200" i="30"/>
  <c r="AC201" i="30"/>
  <c r="AD201" i="30"/>
  <c r="AE201" i="30" s="1"/>
  <c r="AC202" i="30"/>
  <c r="AD202" i="30"/>
  <c r="AE202" i="30" s="1"/>
  <c r="AC203" i="30"/>
  <c r="AD203" i="30"/>
  <c r="AE203" i="30" s="1"/>
  <c r="AC204" i="30"/>
  <c r="AD204" i="30"/>
  <c r="AE204" i="30" s="1"/>
  <c r="AC205" i="30"/>
  <c r="AD205" i="30"/>
  <c r="AE205" i="30"/>
  <c r="AC206" i="30"/>
  <c r="AD206" i="30"/>
  <c r="AE206" i="30"/>
  <c r="AC207" i="30"/>
  <c r="AD207" i="30"/>
  <c r="AE207" i="30"/>
  <c r="AC208" i="30"/>
  <c r="AD208" i="30"/>
  <c r="AE208" i="30" s="1"/>
  <c r="AC209" i="30"/>
  <c r="AD209" i="30"/>
  <c r="AE209" i="30" s="1"/>
  <c r="AC210" i="30"/>
  <c r="AD210" i="30"/>
  <c r="AE210" i="30"/>
  <c r="AC211" i="30"/>
  <c r="AD211" i="30"/>
  <c r="AE211" i="30"/>
  <c r="AC212" i="30"/>
  <c r="AD212" i="30"/>
  <c r="AE212" i="30" s="1"/>
  <c r="AC213" i="30"/>
  <c r="AD213" i="30"/>
  <c r="AE213" i="30"/>
  <c r="AC214" i="30"/>
  <c r="AD214" i="30"/>
  <c r="AE214" i="30" s="1"/>
  <c r="AC215" i="30"/>
  <c r="AD215" i="30"/>
  <c r="AE215" i="30" s="1"/>
  <c r="AC216" i="30"/>
  <c r="AD216" i="30"/>
  <c r="AE216" i="30" s="1"/>
  <c r="AC217" i="30"/>
  <c r="AD217" i="30"/>
  <c r="AE217" i="30"/>
  <c r="AC218" i="30"/>
  <c r="AD218" i="30"/>
  <c r="AE218" i="30"/>
  <c r="AC219" i="30"/>
  <c r="AD219" i="30"/>
  <c r="AE219" i="30"/>
  <c r="AC220" i="30"/>
  <c r="AD220" i="30"/>
  <c r="AE220" i="30" s="1"/>
  <c r="AC221" i="30"/>
  <c r="AD221" i="30"/>
  <c r="AE221" i="30"/>
  <c r="AC222" i="30"/>
  <c r="AD222" i="30"/>
  <c r="AE222" i="30"/>
  <c r="AC223" i="30"/>
  <c r="AD223" i="30"/>
  <c r="AE223" i="30" s="1"/>
  <c r="AC224" i="30"/>
  <c r="AD224" i="30"/>
  <c r="AE224" i="30"/>
  <c r="AC225" i="30"/>
  <c r="AD225" i="30"/>
  <c r="AE225" i="30" s="1"/>
  <c r="AC226" i="30"/>
  <c r="AD226" i="30"/>
  <c r="AE226" i="30" s="1"/>
  <c r="AC227" i="30"/>
  <c r="AD227" i="30"/>
  <c r="AE227" i="30" s="1"/>
  <c r="AC228" i="30"/>
  <c r="AD228" i="30"/>
  <c r="AE228" i="30" s="1"/>
  <c r="AC229" i="30"/>
  <c r="AD229" i="30"/>
  <c r="AE229" i="30" s="1"/>
  <c r="AC230" i="30"/>
  <c r="AD230" i="30"/>
  <c r="AE230" i="30"/>
  <c r="AC231" i="30"/>
  <c r="AD231" i="30"/>
  <c r="AE231" i="30"/>
  <c r="AC232" i="30"/>
  <c r="AD232" i="30"/>
  <c r="AE232" i="30" s="1"/>
  <c r="AC233" i="30"/>
  <c r="AD233" i="30"/>
  <c r="AE233" i="30"/>
  <c r="AC234" i="30"/>
  <c r="AD234" i="30"/>
  <c r="AE234" i="30"/>
  <c r="AC235" i="30"/>
  <c r="AD235" i="30"/>
  <c r="AE235" i="30"/>
  <c r="AC236" i="30"/>
  <c r="AD236" i="30"/>
  <c r="AE236" i="30"/>
  <c r="AC237" i="30"/>
  <c r="AD237" i="30"/>
  <c r="AE237" i="30" s="1"/>
  <c r="AC238" i="30"/>
  <c r="AD238" i="30"/>
  <c r="AE238" i="30" s="1"/>
  <c r="AC239" i="30"/>
  <c r="AD239" i="30"/>
  <c r="AE239" i="30"/>
  <c r="AC240" i="30"/>
  <c r="AD240" i="30"/>
  <c r="AE240" i="30"/>
  <c r="AC241" i="30"/>
  <c r="AD241" i="30"/>
  <c r="AE241" i="30" s="1"/>
  <c r="AC242" i="30"/>
  <c r="AD242" i="30"/>
  <c r="AE242" i="30"/>
  <c r="AC243" i="30"/>
  <c r="AD243" i="30"/>
  <c r="AE243" i="30" s="1"/>
  <c r="AC244" i="30"/>
  <c r="AD244" i="30"/>
  <c r="AE244" i="30" s="1"/>
  <c r="AC245" i="30"/>
  <c r="AD245" i="30"/>
  <c r="AE245" i="30"/>
  <c r="AC246" i="30"/>
  <c r="AD246" i="30"/>
  <c r="AE246" i="30" s="1"/>
  <c r="AC247" i="30"/>
  <c r="AD247" i="30"/>
  <c r="AE247" i="30" s="1"/>
  <c r="AC248" i="30"/>
  <c r="AD248" i="30"/>
  <c r="AE248" i="30" s="1"/>
  <c r="AC249" i="30"/>
  <c r="AD249" i="30"/>
  <c r="AE249" i="30"/>
  <c r="AC250" i="30"/>
  <c r="AD250" i="30"/>
  <c r="AE250" i="30"/>
  <c r="AC251" i="30"/>
  <c r="AD251" i="30"/>
  <c r="AE251" i="30" s="1"/>
  <c r="AC252" i="30"/>
  <c r="AD252" i="30"/>
  <c r="AE252" i="30" s="1"/>
  <c r="AC253" i="30"/>
  <c r="AD253" i="30"/>
  <c r="AE253" i="30" s="1"/>
  <c r="AC254" i="30"/>
  <c r="AD254" i="30"/>
  <c r="AE254" i="30" s="1"/>
  <c r="AC255" i="30"/>
  <c r="AD255" i="30"/>
  <c r="AE255" i="30"/>
  <c r="AC256" i="30"/>
  <c r="AD256" i="30"/>
  <c r="AE256" i="30"/>
  <c r="AC257" i="30"/>
  <c r="AD257" i="30"/>
  <c r="AE257" i="30" s="1"/>
  <c r="AC258" i="30"/>
  <c r="AD258" i="30"/>
  <c r="AE258" i="30" s="1"/>
  <c r="AC259" i="30"/>
  <c r="AD259" i="30"/>
  <c r="AE259" i="30" s="1"/>
  <c r="AC260" i="30"/>
  <c r="AD260" i="30"/>
  <c r="AE260" i="30" s="1"/>
  <c r="AC261" i="30"/>
  <c r="AD261" i="30"/>
  <c r="AE261" i="30"/>
  <c r="AC262" i="30"/>
  <c r="AD262" i="30"/>
  <c r="AE262" i="30"/>
  <c r="AC263" i="30"/>
  <c r="AD263" i="30"/>
  <c r="AE263" i="30"/>
  <c r="AC264" i="30"/>
  <c r="AD264" i="30"/>
  <c r="AE264" i="30" s="1"/>
  <c r="AC265" i="30"/>
  <c r="AD265" i="30"/>
  <c r="AE265" i="30" s="1"/>
  <c r="AC266" i="30"/>
  <c r="AD266" i="30"/>
  <c r="AE266" i="30" s="1"/>
  <c r="AC267" i="30"/>
  <c r="AD267" i="30"/>
  <c r="AE267" i="30"/>
  <c r="AC268" i="30"/>
  <c r="AD268" i="30"/>
  <c r="AE268" i="30"/>
  <c r="AC269" i="30"/>
  <c r="AD269" i="30"/>
  <c r="AE269" i="30"/>
  <c r="AC270" i="30"/>
  <c r="AD270" i="30"/>
  <c r="AE270" i="30" s="1"/>
  <c r="AC271" i="30"/>
  <c r="AD271" i="30"/>
  <c r="AE271" i="30"/>
  <c r="AC272" i="30"/>
  <c r="AD272" i="30"/>
  <c r="AE272" i="30"/>
  <c r="AC273" i="30"/>
  <c r="AD273" i="30"/>
  <c r="AE273" i="30" s="1"/>
  <c r="AC274" i="30"/>
  <c r="AD274" i="30"/>
  <c r="AE274" i="30"/>
  <c r="AC275" i="30"/>
  <c r="AD275" i="30"/>
  <c r="AE275" i="30"/>
  <c r="AC276" i="30"/>
  <c r="AD276" i="30"/>
  <c r="AE276" i="30" s="1"/>
  <c r="AC277" i="30"/>
  <c r="AD277" i="30"/>
  <c r="AE277" i="30"/>
  <c r="AC278" i="30"/>
  <c r="AD278" i="30"/>
  <c r="AE278" i="30"/>
  <c r="AC279" i="30"/>
  <c r="AD279" i="30"/>
  <c r="AE279" i="30" s="1"/>
  <c r="AC280" i="30"/>
  <c r="AD280" i="30"/>
  <c r="AE280" i="30"/>
  <c r="AC281" i="30"/>
  <c r="AD281" i="30"/>
  <c r="AE281" i="30"/>
  <c r="AC282" i="30"/>
  <c r="AD282" i="30"/>
  <c r="AE282" i="30" s="1"/>
  <c r="AC283" i="30"/>
  <c r="AD283" i="30"/>
  <c r="AE283" i="30"/>
  <c r="AC284" i="30"/>
  <c r="AD284" i="30"/>
  <c r="AE284" i="30"/>
  <c r="AC285" i="30"/>
  <c r="AD285" i="30"/>
  <c r="AE285" i="30"/>
  <c r="AC286" i="30"/>
  <c r="AD286" i="30"/>
  <c r="AE286" i="30"/>
  <c r="AC287" i="30"/>
  <c r="AD287" i="30"/>
  <c r="AE287" i="30" s="1"/>
  <c r="AC288" i="30"/>
  <c r="AD288" i="30"/>
  <c r="AE288" i="30" s="1"/>
  <c r="AC289" i="30"/>
  <c r="AD289" i="30"/>
  <c r="AE289" i="30" s="1"/>
  <c r="AC290" i="30"/>
  <c r="AD290" i="30"/>
  <c r="AE290" i="30" s="1"/>
  <c r="AC291" i="30"/>
  <c r="AD291" i="30"/>
  <c r="AE291" i="30"/>
  <c r="AC292" i="30"/>
  <c r="AD292" i="30"/>
  <c r="AE292" i="30" s="1"/>
  <c r="AC293" i="30"/>
  <c r="AD293" i="30"/>
  <c r="AE293" i="30" s="1"/>
  <c r="AC294" i="30"/>
  <c r="AD294" i="30"/>
  <c r="AE294" i="30" s="1"/>
  <c r="AC295" i="30"/>
  <c r="AD295" i="30"/>
  <c r="AE295" i="30"/>
  <c r="AC296" i="30"/>
  <c r="AD296" i="30"/>
  <c r="AE296" i="30"/>
  <c r="AC297" i="30"/>
  <c r="AD297" i="30"/>
  <c r="AE297" i="30"/>
  <c r="AC298" i="30"/>
  <c r="AD298" i="30"/>
  <c r="AE298" i="30" s="1"/>
  <c r="AC299" i="30"/>
  <c r="AD299" i="30"/>
  <c r="AE299" i="30"/>
  <c r="AC300" i="30"/>
  <c r="AD300" i="30"/>
  <c r="AE300" i="30"/>
  <c r="AC301" i="30"/>
  <c r="AD301" i="30"/>
  <c r="AE301" i="30" s="1"/>
  <c r="AC75" i="30"/>
  <c r="AD75" i="30"/>
  <c r="AE75" i="30"/>
  <c r="AC76" i="30"/>
  <c r="AD76" i="30"/>
  <c r="AE76" i="30"/>
  <c r="AC77" i="30"/>
  <c r="AD77" i="30"/>
  <c r="AE77" i="30" s="1"/>
  <c r="AC78" i="30"/>
  <c r="AD78" i="30"/>
  <c r="AE78" i="30" s="1"/>
  <c r="AC79" i="30"/>
  <c r="AD79" i="30"/>
  <c r="AE79" i="30" s="1"/>
  <c r="AC80" i="30"/>
  <c r="AD80" i="30"/>
  <c r="AE80" i="30" s="1"/>
  <c r="AC81" i="30"/>
  <c r="AD81" i="30"/>
  <c r="AE81" i="30" s="1"/>
  <c r="AC82" i="30"/>
  <c r="AD82" i="30"/>
  <c r="AE82" i="30"/>
  <c r="AC83" i="30"/>
  <c r="AD83" i="30"/>
  <c r="AE83" i="30" s="1"/>
  <c r="AC84" i="30"/>
  <c r="AD84" i="30"/>
  <c r="AE84" i="30" s="1"/>
  <c r="AC85" i="30"/>
  <c r="AD85" i="30"/>
  <c r="AE85" i="30"/>
  <c r="AC86" i="30"/>
  <c r="AD86" i="30"/>
  <c r="AE86" i="30"/>
  <c r="O1" i="23"/>
  <c r="M77" i="14" s="1"/>
  <c r="AC74" i="30"/>
  <c r="AD74" i="30"/>
  <c r="AE74" i="30"/>
  <c r="AG16" i="25"/>
  <c r="AH16" i="25"/>
  <c r="AI16" i="25"/>
  <c r="AJ16" i="25"/>
  <c r="BK221" i="20" l="1"/>
  <c r="BL221" i="20" s="1"/>
  <c r="BK1001" i="20"/>
  <c r="BL1001" i="20" s="1"/>
  <c r="BK1007" i="20"/>
  <c r="BL1007" i="20" s="1"/>
  <c r="BK1017" i="20"/>
  <c r="BL1017" i="20" s="1"/>
  <c r="BK1023" i="20"/>
  <c r="BL1023" i="20"/>
  <c r="BK1027" i="20"/>
  <c r="BL1027" i="20" s="1"/>
  <c r="BK1032" i="20"/>
  <c r="BL1032" i="20"/>
  <c r="BK1039" i="20"/>
  <c r="BL1039" i="20" s="1"/>
  <c r="BK1043" i="20"/>
  <c r="BL1043" i="20" s="1"/>
  <c r="BK1049" i="20"/>
  <c r="BL1049" i="20" s="1"/>
  <c r="BK1132" i="20"/>
  <c r="BL1132" i="20" s="1"/>
  <c r="BL101" i="20"/>
  <c r="BK117" i="20"/>
  <c r="BL117" i="20" s="1"/>
  <c r="BK114" i="20"/>
  <c r="BL114" i="20" s="1"/>
  <c r="BK124" i="20"/>
  <c r="BL124" i="20" s="1"/>
  <c r="BK121" i="20"/>
  <c r="BL121" i="20" s="1"/>
  <c r="BK110" i="20"/>
  <c r="BL110" i="20" s="1"/>
  <c r="BK107" i="20"/>
  <c r="BL107" i="20" s="1"/>
  <c r="BK112" i="20"/>
  <c r="BL112" i="20" s="1"/>
  <c r="BK118" i="20"/>
  <c r="BL118" i="20" s="1"/>
  <c r="BK125" i="20"/>
  <c r="BL125" i="20" s="1"/>
  <c r="BK113" i="20"/>
  <c r="BL113" i="20" s="1"/>
  <c r="BK111" i="20"/>
  <c r="BL111" i="20" s="1"/>
  <c r="BK115" i="20"/>
  <c r="BL115" i="20" s="1"/>
  <c r="BK119" i="20"/>
  <c r="BL119" i="20" s="1"/>
  <c r="BK122" i="20"/>
  <c r="BL122" i="20" s="1"/>
  <c r="BK126" i="20"/>
  <c r="BL126" i="20" s="1"/>
  <c r="BK108" i="20"/>
  <c r="BL108" i="20" s="1"/>
  <c r="BK116" i="20"/>
  <c r="BL116" i="20" s="1"/>
  <c r="A127" i="20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BL109" i="20"/>
  <c r="BK120" i="20"/>
  <c r="BL120" i="20" s="1"/>
  <c r="BK123" i="20"/>
  <c r="BL123" i="20" s="1"/>
  <c r="BK556" i="20"/>
  <c r="BL556" i="20" s="1"/>
  <c r="BK542" i="20"/>
  <c r="BL542" i="20" s="1"/>
  <c r="BK573" i="20"/>
  <c r="BL573" i="20" s="1"/>
  <c r="BK533" i="20"/>
  <c r="BL533" i="20" s="1"/>
  <c r="BK550" i="20"/>
  <c r="BL550" i="20" s="1"/>
  <c r="BK547" i="20"/>
  <c r="BL547" i="20" s="1"/>
  <c r="BK501" i="20"/>
  <c r="BL501" i="20" s="1"/>
  <c r="BK578" i="20"/>
  <c r="BL578" i="20" s="1"/>
  <c r="BK564" i="20"/>
  <c r="BL564" i="20" s="1"/>
  <c r="BK538" i="20"/>
  <c r="BL538" i="20" s="1"/>
  <c r="BK583" i="20"/>
  <c r="BL583" i="20" s="1"/>
  <c r="BK555" i="20"/>
  <c r="BL555" i="20" s="1"/>
  <c r="BK505" i="20"/>
  <c r="BL505" i="20" s="1"/>
  <c r="BK502" i="20"/>
  <c r="BL502" i="20" s="1"/>
  <c r="BK572" i="20"/>
  <c r="BL572" i="20" s="1"/>
  <c r="BK532" i="20"/>
  <c r="BL532" i="20" s="1"/>
  <c r="BK514" i="20"/>
  <c r="BL514" i="20" s="1"/>
  <c r="BK557" i="20"/>
  <c r="BL557" i="20" s="1"/>
  <c r="BK543" i="20"/>
  <c r="BL543" i="20" s="1"/>
  <c r="BK577" i="20"/>
  <c r="BL577" i="20" s="1"/>
  <c r="BK565" i="20"/>
  <c r="BL565" i="20" s="1"/>
  <c r="BK519" i="20"/>
  <c r="BL519" i="20" s="1"/>
  <c r="BK582" i="20"/>
  <c r="BL582" i="20" s="1"/>
  <c r="BK504" i="20"/>
  <c r="BL504" i="20" s="1"/>
  <c r="BK531" i="20"/>
  <c r="BL531" i="20" s="1"/>
  <c r="BL102" i="20"/>
  <c r="BL103" i="20"/>
  <c r="AO225" i="20"/>
  <c r="AN225" i="20"/>
  <c r="AL226" i="20"/>
  <c r="AK223" i="20"/>
  <c r="AN216" i="20"/>
  <c r="AM213" i="20"/>
  <c r="AL210" i="20"/>
  <c r="AK207" i="20"/>
  <c r="BK207" i="20" s="1"/>
  <c r="BL207" i="20" s="1"/>
  <c r="AL216" i="20"/>
  <c r="AN209" i="20"/>
  <c r="AK226" i="20"/>
  <c r="AO222" i="20"/>
  <c r="AM216" i="20"/>
  <c r="AL213" i="20"/>
  <c r="AK210" i="20"/>
  <c r="AO206" i="20"/>
  <c r="AK216" i="20"/>
  <c r="AO212" i="20"/>
  <c r="AN222" i="20"/>
  <c r="AM222" i="20"/>
  <c r="AO209" i="20"/>
  <c r="AM206" i="20"/>
  <c r="AN206" i="20"/>
  <c r="AN218" i="20"/>
  <c r="AK209" i="20"/>
  <c r="AK212" i="20"/>
  <c r="AM218" i="20"/>
  <c r="AL212" i="20"/>
  <c r="AK16" i="25"/>
  <c r="AL16" i="25"/>
  <c r="AM16" i="25"/>
  <c r="AN16" i="25"/>
  <c r="AO16" i="25"/>
  <c r="AP16" i="25"/>
  <c r="AQ16" i="25"/>
  <c r="AR16" i="25"/>
  <c r="AS16" i="25"/>
  <c r="G9" i="25"/>
  <c r="G406" i="20" s="1"/>
  <c r="AM6" i="17"/>
  <c r="AN6" i="17"/>
  <c r="AO6" i="17"/>
  <c r="AM7" i="17"/>
  <c r="AN7" i="17"/>
  <c r="AO7" i="17"/>
  <c r="AM8" i="17"/>
  <c r="AN8" i="17"/>
  <c r="AO8" i="17"/>
  <c r="AM9" i="17"/>
  <c r="AN9" i="17"/>
  <c r="AO9" i="17"/>
  <c r="AM11" i="17"/>
  <c r="AN11" i="17"/>
  <c r="AO11" i="17"/>
  <c r="AM12" i="17"/>
  <c r="AN12" i="17"/>
  <c r="AO12" i="17"/>
  <c r="AM13" i="17"/>
  <c r="AN13" i="17"/>
  <c r="AO13" i="17"/>
  <c r="AM14" i="17"/>
  <c r="AN14" i="17"/>
  <c r="AO14" i="17"/>
  <c r="AM15" i="17"/>
  <c r="AN15" i="17"/>
  <c r="AM16" i="17"/>
  <c r="AN16" i="17"/>
  <c r="AM18" i="17"/>
  <c r="AN18" i="17"/>
  <c r="AO18" i="17"/>
  <c r="AM19" i="17"/>
  <c r="AN19" i="17"/>
  <c r="AO19" i="17"/>
  <c r="AM20" i="17"/>
  <c r="AN20" i="17"/>
  <c r="AO20" i="17"/>
  <c r="AM21" i="17"/>
  <c r="AN21" i="17"/>
  <c r="AO21" i="17"/>
  <c r="AM22" i="17"/>
  <c r="AN22" i="17"/>
  <c r="AO22" i="17"/>
  <c r="AM23" i="17"/>
  <c r="AN23" i="17"/>
  <c r="AO23" i="17"/>
  <c r="AM25" i="17"/>
  <c r="AN25" i="17"/>
  <c r="AO25" i="17"/>
  <c r="AM26" i="17"/>
  <c r="AN26" i="17"/>
  <c r="AO26" i="17"/>
  <c r="AM27" i="17"/>
  <c r="AN27" i="17"/>
  <c r="AO27" i="17"/>
  <c r="AM28" i="17"/>
  <c r="AN28" i="17"/>
  <c r="AO28" i="17"/>
  <c r="AM29" i="17"/>
  <c r="AN29" i="17"/>
  <c r="AO29" i="17"/>
  <c r="BM199" i="20" l="1"/>
  <c r="BM200" i="20"/>
  <c r="BM1099" i="20"/>
  <c r="BM1100" i="20"/>
  <c r="AQ5" i="4"/>
  <c r="AR5" i="4"/>
  <c r="AS5" i="4"/>
  <c r="AQ6" i="4"/>
  <c r="AR6" i="4"/>
  <c r="AS6" i="4"/>
  <c r="AQ7" i="4"/>
  <c r="AR7" i="4"/>
  <c r="AS7" i="4"/>
  <c r="AQ8" i="4"/>
  <c r="AR8" i="4"/>
  <c r="AS8" i="4"/>
  <c r="AQ9" i="4"/>
  <c r="AR9" i="4"/>
  <c r="AS9" i="4"/>
  <c r="AQ10" i="4"/>
  <c r="AR10" i="4"/>
  <c r="AS10" i="4"/>
  <c r="AQ12" i="4"/>
  <c r="AR12" i="4"/>
  <c r="AS12" i="4"/>
  <c r="AQ13" i="4"/>
  <c r="AR13" i="4"/>
  <c r="AS13" i="4"/>
  <c r="AQ14" i="4"/>
  <c r="AR14" i="4"/>
  <c r="AS14" i="4"/>
  <c r="AQ15" i="4"/>
  <c r="AR15" i="4"/>
  <c r="AS15" i="4"/>
  <c r="AQ16" i="4"/>
  <c r="AR16" i="4"/>
  <c r="AR313" i="20" s="1"/>
  <c r="AS16" i="4"/>
  <c r="AS313" i="20" s="1"/>
  <c r="AQ19" i="4"/>
  <c r="AR19" i="4"/>
  <c r="AS19" i="4"/>
  <c r="AQ20" i="4"/>
  <c r="AR20" i="4"/>
  <c r="AS20" i="4"/>
  <c r="AQ21" i="4"/>
  <c r="AR21" i="4"/>
  <c r="AS21" i="4"/>
  <c r="AQ22" i="4"/>
  <c r="AR22" i="4"/>
  <c r="AS22" i="4"/>
  <c r="AQ23" i="4"/>
  <c r="AR23" i="4"/>
  <c r="AS23" i="4"/>
  <c r="AQ24" i="4"/>
  <c r="AR24" i="4"/>
  <c r="AS24" i="4"/>
  <c r="AQ25" i="4"/>
  <c r="AR25" i="4"/>
  <c r="AS25" i="4"/>
  <c r="AQ26" i="4"/>
  <c r="AR26" i="4"/>
  <c r="AS26" i="4"/>
  <c r="AQ27" i="4"/>
  <c r="AR27" i="4"/>
  <c r="AS27" i="4"/>
  <c r="AQ28" i="4"/>
  <c r="AR28" i="4"/>
  <c r="AS28" i="4"/>
  <c r="AQ30" i="4"/>
  <c r="AR30" i="4"/>
  <c r="AS30" i="4"/>
  <c r="AQ31" i="4"/>
  <c r="AR31" i="4"/>
  <c r="AS31" i="4"/>
  <c r="AQ32" i="4"/>
  <c r="AR32" i="4"/>
  <c r="AS32" i="4"/>
  <c r="AQ33" i="4"/>
  <c r="AR33" i="4"/>
  <c r="AS33" i="4"/>
  <c r="AQ34" i="4"/>
  <c r="AR34" i="4"/>
  <c r="AS34" i="4"/>
  <c r="AQ35" i="4"/>
  <c r="AR35" i="4"/>
  <c r="AS35" i="4"/>
  <c r="AQ36" i="4"/>
  <c r="AR36" i="4"/>
  <c r="AS36" i="4"/>
  <c r="AQ38" i="4"/>
  <c r="AR38" i="4"/>
  <c r="AS38" i="4"/>
  <c r="AQ39" i="4"/>
  <c r="AR39" i="4"/>
  <c r="AS39" i="4"/>
  <c r="AQ40" i="4"/>
  <c r="AR40" i="4"/>
  <c r="AS40" i="4"/>
  <c r="AQ41" i="4"/>
  <c r="AR41" i="4"/>
  <c r="AS41" i="4"/>
  <c r="AQ43" i="4"/>
  <c r="AR43" i="4"/>
  <c r="AS43" i="4"/>
  <c r="AQ44" i="4"/>
  <c r="AR44" i="4"/>
  <c r="AS44" i="4"/>
  <c r="AQ45" i="4"/>
  <c r="AR45" i="4"/>
  <c r="AS45" i="4"/>
  <c r="AQ46" i="4"/>
  <c r="AR46" i="4"/>
  <c r="AS46" i="4"/>
  <c r="AQ47" i="4"/>
  <c r="AR47" i="4"/>
  <c r="AS47" i="4"/>
  <c r="AQ49" i="4"/>
  <c r="AR49" i="4"/>
  <c r="AS49" i="4"/>
  <c r="AQ50" i="4"/>
  <c r="AR50" i="4"/>
  <c r="AS50" i="4"/>
  <c r="AQ51" i="4"/>
  <c r="AR51" i="4"/>
  <c r="AS51" i="4"/>
  <c r="AQ53" i="4"/>
  <c r="AR53" i="4"/>
  <c r="AS53" i="4"/>
  <c r="AQ54" i="4"/>
  <c r="AR54" i="4"/>
  <c r="AS54" i="4"/>
  <c r="AQ55" i="4"/>
  <c r="AR55" i="4"/>
  <c r="AS55" i="4"/>
  <c r="AQ56" i="4"/>
  <c r="AR56" i="4"/>
  <c r="AS56" i="4"/>
  <c r="AQ57" i="4"/>
  <c r="AR57" i="4"/>
  <c r="AS57" i="4"/>
  <c r="AQ59" i="4"/>
  <c r="AR59" i="4"/>
  <c r="AS59" i="4"/>
  <c r="AQ60" i="4"/>
  <c r="AR60" i="4"/>
  <c r="AS60" i="4"/>
  <c r="AQ61" i="4"/>
  <c r="AR61" i="4"/>
  <c r="AS61" i="4"/>
  <c r="AQ62" i="4"/>
  <c r="AR62" i="4"/>
  <c r="AS62" i="4"/>
  <c r="AQ64" i="4"/>
  <c r="AR64" i="4"/>
  <c r="AS64" i="4"/>
  <c r="AS361" i="20" s="1"/>
  <c r="BK361" i="20" s="1"/>
  <c r="BL361" i="20" s="1"/>
  <c r="AQ65" i="4"/>
  <c r="AR65" i="4"/>
  <c r="AS65" i="4"/>
  <c r="AQ67" i="4"/>
  <c r="AR67" i="4"/>
  <c r="AS67" i="4"/>
  <c r="AQ68" i="4"/>
  <c r="AR68" i="4"/>
  <c r="AS68" i="4"/>
  <c r="AQ69" i="4"/>
  <c r="AQ366" i="20" s="1"/>
  <c r="AR69" i="4"/>
  <c r="AR366" i="20" s="1"/>
  <c r="AS69" i="4"/>
  <c r="AS366" i="20" s="1"/>
  <c r="AH5" i="4"/>
  <c r="AI5" i="4"/>
  <c r="AJ5" i="4"/>
  <c r="AK5" i="4"/>
  <c r="AL5" i="4"/>
  <c r="AM5" i="4"/>
  <c r="AN5" i="4"/>
  <c r="AO5" i="4"/>
  <c r="AH6" i="4"/>
  <c r="AI6" i="4"/>
  <c r="AJ6" i="4"/>
  <c r="AK6" i="4"/>
  <c r="AL6" i="4"/>
  <c r="AM6" i="4"/>
  <c r="AN6" i="4"/>
  <c r="AO6" i="4"/>
  <c r="AH7" i="4"/>
  <c r="AI7" i="4"/>
  <c r="AJ7" i="4"/>
  <c r="AK7" i="4"/>
  <c r="AL7" i="4"/>
  <c r="AM7" i="4"/>
  <c r="AN7" i="4"/>
  <c r="AO7" i="4"/>
  <c r="AH8" i="4"/>
  <c r="AI8" i="4"/>
  <c r="AJ8" i="4"/>
  <c r="AK8" i="4"/>
  <c r="AL8" i="4"/>
  <c r="AM8" i="4"/>
  <c r="AN8" i="4"/>
  <c r="AO8" i="4"/>
  <c r="AH9" i="4"/>
  <c r="AI9" i="4"/>
  <c r="AJ9" i="4"/>
  <c r="AK9" i="4"/>
  <c r="AL9" i="4"/>
  <c r="AM9" i="4"/>
  <c r="AN9" i="4"/>
  <c r="AO9" i="4"/>
  <c r="AH10" i="4"/>
  <c r="AI10" i="4"/>
  <c r="AJ10" i="4"/>
  <c r="AK10" i="4"/>
  <c r="AL10" i="4"/>
  <c r="AM10" i="4"/>
  <c r="AN10" i="4"/>
  <c r="AO10" i="4"/>
  <c r="AH12" i="4"/>
  <c r="AI12" i="4"/>
  <c r="AJ12" i="4"/>
  <c r="AK12" i="4"/>
  <c r="AL12" i="4"/>
  <c r="AM12" i="4"/>
  <c r="AN12" i="4"/>
  <c r="AO12" i="4"/>
  <c r="AH13" i="4"/>
  <c r="AI13" i="4"/>
  <c r="AJ13" i="4"/>
  <c r="AK13" i="4"/>
  <c r="AL13" i="4"/>
  <c r="AM13" i="4"/>
  <c r="AN13" i="4"/>
  <c r="AO13" i="4"/>
  <c r="AH14" i="4"/>
  <c r="AI14" i="4"/>
  <c r="AJ14" i="4"/>
  <c r="AK14" i="4"/>
  <c r="AL14" i="4"/>
  <c r="AM14" i="4"/>
  <c r="AN14" i="4"/>
  <c r="AO14" i="4"/>
  <c r="AH15" i="4"/>
  <c r="AI15" i="4"/>
  <c r="AJ15" i="4"/>
  <c r="AK15" i="4"/>
  <c r="AL15" i="4"/>
  <c r="AM15" i="4"/>
  <c r="AN15" i="4"/>
  <c r="AO15" i="4"/>
  <c r="AH16" i="4"/>
  <c r="AI16" i="4"/>
  <c r="AJ16" i="4"/>
  <c r="AK16" i="4"/>
  <c r="AL16" i="4"/>
  <c r="AM16" i="4"/>
  <c r="AN16" i="4"/>
  <c r="AO16" i="4"/>
  <c r="AH19" i="4"/>
  <c r="AI19" i="4"/>
  <c r="AJ19" i="4"/>
  <c r="AK19" i="4"/>
  <c r="AL19" i="4"/>
  <c r="AM19" i="4"/>
  <c r="AN19" i="4"/>
  <c r="AO19" i="4"/>
  <c r="AH20" i="4"/>
  <c r="AI20" i="4"/>
  <c r="AJ20" i="4"/>
  <c r="AK20" i="4"/>
  <c r="AL20" i="4"/>
  <c r="AM20" i="4"/>
  <c r="AN20" i="4"/>
  <c r="AO20" i="4"/>
  <c r="AH21" i="4"/>
  <c r="AI21" i="4"/>
  <c r="AJ21" i="4"/>
  <c r="AK21" i="4"/>
  <c r="AL21" i="4"/>
  <c r="AM21" i="4"/>
  <c r="AN21" i="4"/>
  <c r="AO21" i="4"/>
  <c r="AH22" i="4"/>
  <c r="AI22" i="4"/>
  <c r="AJ22" i="4"/>
  <c r="AK22" i="4"/>
  <c r="AL22" i="4"/>
  <c r="AM22" i="4"/>
  <c r="AN22" i="4"/>
  <c r="AO22" i="4"/>
  <c r="AH23" i="4"/>
  <c r="AI23" i="4"/>
  <c r="AJ23" i="4"/>
  <c r="AK23" i="4"/>
  <c r="AL23" i="4"/>
  <c r="AM23" i="4"/>
  <c r="AN23" i="4"/>
  <c r="AO23" i="4"/>
  <c r="AH24" i="4"/>
  <c r="AI24" i="4"/>
  <c r="AJ24" i="4"/>
  <c r="AK24" i="4"/>
  <c r="AL24" i="4"/>
  <c r="AM24" i="4"/>
  <c r="AN24" i="4"/>
  <c r="AO24" i="4"/>
  <c r="AH25" i="4"/>
  <c r="AI25" i="4"/>
  <c r="AJ25" i="4"/>
  <c r="AK25" i="4"/>
  <c r="AL25" i="4"/>
  <c r="AM25" i="4"/>
  <c r="AN25" i="4"/>
  <c r="AO25" i="4"/>
  <c r="AH26" i="4"/>
  <c r="AI26" i="4"/>
  <c r="AJ26" i="4"/>
  <c r="AK26" i="4"/>
  <c r="AL26" i="4"/>
  <c r="AM26" i="4"/>
  <c r="AN26" i="4"/>
  <c r="AO26" i="4"/>
  <c r="AH27" i="4"/>
  <c r="AI27" i="4"/>
  <c r="AJ27" i="4"/>
  <c r="AK27" i="4"/>
  <c r="AL27" i="4"/>
  <c r="AM27" i="4"/>
  <c r="AN27" i="4"/>
  <c r="AO27" i="4"/>
  <c r="AH28" i="4"/>
  <c r="AI28" i="4"/>
  <c r="AJ28" i="4"/>
  <c r="AK28" i="4"/>
  <c r="AL28" i="4"/>
  <c r="AM28" i="4"/>
  <c r="AN28" i="4"/>
  <c r="AO28" i="4"/>
  <c r="AH30" i="4"/>
  <c r="AI30" i="4"/>
  <c r="AJ30" i="4"/>
  <c r="AK30" i="4"/>
  <c r="AL30" i="4"/>
  <c r="AM30" i="4"/>
  <c r="AN30" i="4"/>
  <c r="AO30" i="4"/>
  <c r="AH31" i="4"/>
  <c r="AI31" i="4"/>
  <c r="AJ31" i="4"/>
  <c r="AK31" i="4"/>
  <c r="AL31" i="4"/>
  <c r="AM31" i="4"/>
  <c r="AN31" i="4"/>
  <c r="AO31" i="4"/>
  <c r="AH32" i="4"/>
  <c r="AI32" i="4"/>
  <c r="AJ32" i="4"/>
  <c r="AK32" i="4"/>
  <c r="AL32" i="4"/>
  <c r="AM32" i="4"/>
  <c r="AN32" i="4"/>
  <c r="AO32" i="4"/>
  <c r="AH33" i="4"/>
  <c r="AI33" i="4"/>
  <c r="AJ33" i="4"/>
  <c r="AK33" i="4"/>
  <c r="AL33" i="4"/>
  <c r="AM33" i="4"/>
  <c r="AN33" i="4"/>
  <c r="AO33" i="4"/>
  <c r="AH34" i="4"/>
  <c r="AI34" i="4"/>
  <c r="AJ34" i="4"/>
  <c r="AK34" i="4"/>
  <c r="AL34" i="4"/>
  <c r="AM34" i="4"/>
  <c r="AN34" i="4"/>
  <c r="AO34" i="4"/>
  <c r="AH35" i="4"/>
  <c r="AI35" i="4"/>
  <c r="AJ35" i="4"/>
  <c r="AK35" i="4"/>
  <c r="AL35" i="4"/>
  <c r="AM35" i="4"/>
  <c r="AN35" i="4"/>
  <c r="AO35" i="4"/>
  <c r="AH36" i="4"/>
  <c r="AI36" i="4"/>
  <c r="AJ36" i="4"/>
  <c r="AK36" i="4"/>
  <c r="AL36" i="4"/>
  <c r="AM36" i="4"/>
  <c r="AN36" i="4"/>
  <c r="AO36" i="4"/>
  <c r="AH38" i="4"/>
  <c r="AI38" i="4"/>
  <c r="AJ38" i="4"/>
  <c r="AK38" i="4"/>
  <c r="AL38" i="4"/>
  <c r="AM38" i="4"/>
  <c r="AN38" i="4"/>
  <c r="AO38" i="4"/>
  <c r="AH39" i="4"/>
  <c r="AI39" i="4"/>
  <c r="AJ39" i="4"/>
  <c r="AK39" i="4"/>
  <c r="AL39" i="4"/>
  <c r="AM39" i="4"/>
  <c r="AN39" i="4"/>
  <c r="AO39" i="4"/>
  <c r="AH40" i="4"/>
  <c r="AI40" i="4"/>
  <c r="AJ40" i="4"/>
  <c r="AK40" i="4"/>
  <c r="AL40" i="4"/>
  <c r="AM40" i="4"/>
  <c r="AN40" i="4"/>
  <c r="AO40" i="4"/>
  <c r="AH41" i="4"/>
  <c r="AI41" i="4"/>
  <c r="AJ41" i="4"/>
  <c r="AK41" i="4"/>
  <c r="AL41" i="4"/>
  <c r="AM41" i="4"/>
  <c r="AN41" i="4"/>
  <c r="AO41" i="4"/>
  <c r="AH43" i="4"/>
  <c r="AI43" i="4"/>
  <c r="AJ43" i="4"/>
  <c r="AK43" i="4"/>
  <c r="AL43" i="4"/>
  <c r="AM43" i="4"/>
  <c r="AN43" i="4"/>
  <c r="AO43" i="4"/>
  <c r="AH44" i="4"/>
  <c r="AI44" i="4"/>
  <c r="AJ44" i="4"/>
  <c r="AK44" i="4"/>
  <c r="AL44" i="4"/>
  <c r="AM44" i="4"/>
  <c r="AN44" i="4"/>
  <c r="AO44" i="4"/>
  <c r="AH45" i="4"/>
  <c r="AI45" i="4"/>
  <c r="AJ45" i="4"/>
  <c r="AK45" i="4"/>
  <c r="AL45" i="4"/>
  <c r="AM45" i="4"/>
  <c r="AN45" i="4"/>
  <c r="AO45" i="4"/>
  <c r="AH46" i="4"/>
  <c r="AI46" i="4"/>
  <c r="AJ46" i="4"/>
  <c r="AK46" i="4"/>
  <c r="AL46" i="4"/>
  <c r="AM46" i="4"/>
  <c r="AN46" i="4"/>
  <c r="AO46" i="4"/>
  <c r="AH47" i="4"/>
  <c r="AI47" i="4"/>
  <c r="AJ47" i="4"/>
  <c r="AK47" i="4"/>
  <c r="AL47" i="4"/>
  <c r="AM47" i="4"/>
  <c r="AN47" i="4"/>
  <c r="AO47" i="4"/>
  <c r="AH49" i="4"/>
  <c r="AI49" i="4"/>
  <c r="AJ49" i="4"/>
  <c r="AK49" i="4"/>
  <c r="AL49" i="4"/>
  <c r="AM49" i="4"/>
  <c r="AN49" i="4"/>
  <c r="AO49" i="4"/>
  <c r="AH50" i="4"/>
  <c r="AI50" i="4"/>
  <c r="AJ50" i="4"/>
  <c r="AK50" i="4"/>
  <c r="AL50" i="4"/>
  <c r="AM50" i="4"/>
  <c r="AN50" i="4"/>
  <c r="AO50" i="4"/>
  <c r="AH51" i="4"/>
  <c r="AH348" i="20" s="1"/>
  <c r="BK348" i="20" s="1"/>
  <c r="BL348" i="20" s="1"/>
  <c r="AI51" i="4"/>
  <c r="AJ51" i="4"/>
  <c r="AK51" i="4"/>
  <c r="AL51" i="4"/>
  <c r="AM51" i="4"/>
  <c r="AN51" i="4"/>
  <c r="AO51" i="4"/>
  <c r="AH53" i="4"/>
  <c r="AI53" i="4"/>
  <c r="AJ53" i="4"/>
  <c r="AK53" i="4"/>
  <c r="AL53" i="4"/>
  <c r="AM53" i="4"/>
  <c r="AN53" i="4"/>
  <c r="AO53" i="4"/>
  <c r="AH54" i="4"/>
  <c r="AI54" i="4"/>
  <c r="AJ54" i="4"/>
  <c r="AK54" i="4"/>
  <c r="AL54" i="4"/>
  <c r="AM54" i="4"/>
  <c r="AN54" i="4"/>
  <c r="AO54" i="4"/>
  <c r="AH55" i="4"/>
  <c r="AI55" i="4"/>
  <c r="AJ55" i="4"/>
  <c r="AK55" i="4"/>
  <c r="AL55" i="4"/>
  <c r="AM55" i="4"/>
  <c r="AN55" i="4"/>
  <c r="AO55" i="4"/>
  <c r="AH56" i="4"/>
  <c r="AI56" i="4"/>
  <c r="AJ56" i="4"/>
  <c r="AK56" i="4"/>
  <c r="AL56" i="4"/>
  <c r="AM56" i="4"/>
  <c r="AN56" i="4"/>
  <c r="AO56" i="4"/>
  <c r="AH57" i="4"/>
  <c r="AI57" i="4"/>
  <c r="AJ57" i="4"/>
  <c r="AK57" i="4"/>
  <c r="AL57" i="4"/>
  <c r="AM57" i="4"/>
  <c r="AN57" i="4"/>
  <c r="AO57" i="4"/>
  <c r="AH59" i="4"/>
  <c r="AI59" i="4"/>
  <c r="AJ59" i="4"/>
  <c r="AK59" i="4"/>
  <c r="AL59" i="4"/>
  <c r="AM59" i="4"/>
  <c r="AN59" i="4"/>
  <c r="AO59" i="4"/>
  <c r="AH60" i="4"/>
  <c r="AI60" i="4"/>
  <c r="AJ60" i="4"/>
  <c r="AK60" i="4"/>
  <c r="AL60" i="4"/>
  <c r="AM60" i="4"/>
  <c r="AN60" i="4"/>
  <c r="AO60" i="4"/>
  <c r="AH61" i="4"/>
  <c r="AI61" i="4"/>
  <c r="AJ61" i="4"/>
  <c r="AK61" i="4"/>
  <c r="AL61" i="4"/>
  <c r="AM61" i="4"/>
  <c r="AN61" i="4"/>
  <c r="AO61" i="4"/>
  <c r="AH62" i="4"/>
  <c r="AI62" i="4"/>
  <c r="AJ62" i="4"/>
  <c r="AK62" i="4"/>
  <c r="AL62" i="4"/>
  <c r="AM62" i="4"/>
  <c r="AN62" i="4"/>
  <c r="AO62" i="4"/>
  <c r="AH64" i="4"/>
  <c r="AI64" i="4"/>
  <c r="AJ64" i="4"/>
  <c r="AK64" i="4"/>
  <c r="AL64" i="4"/>
  <c r="AM64" i="4"/>
  <c r="AN64" i="4"/>
  <c r="AO64" i="4"/>
  <c r="AH65" i="4"/>
  <c r="AI65" i="4"/>
  <c r="AJ65" i="4"/>
  <c r="AK65" i="4"/>
  <c r="AL65" i="4"/>
  <c r="AM65" i="4"/>
  <c r="AN65" i="4"/>
  <c r="AO65" i="4"/>
  <c r="AH67" i="4"/>
  <c r="AI67" i="4"/>
  <c r="AJ67" i="4"/>
  <c r="AK67" i="4"/>
  <c r="AL67" i="4"/>
  <c r="AM67" i="4"/>
  <c r="AN67" i="4"/>
  <c r="AO67" i="4"/>
  <c r="AH68" i="4"/>
  <c r="AI68" i="4"/>
  <c r="AJ68" i="4"/>
  <c r="AK68" i="4"/>
  <c r="AL68" i="4"/>
  <c r="AM68" i="4"/>
  <c r="AN68" i="4"/>
  <c r="AO68" i="4"/>
  <c r="AH69" i="4"/>
  <c r="AH366" i="20" s="1"/>
  <c r="AI69" i="4"/>
  <c r="AI366" i="20" s="1"/>
  <c r="AJ69" i="4"/>
  <c r="AJ366" i="20" s="1"/>
  <c r="AK69" i="4"/>
  <c r="AK366" i="20" s="1"/>
  <c r="AL69" i="4"/>
  <c r="AL366" i="20" s="1"/>
  <c r="AM69" i="4"/>
  <c r="AM366" i="20" s="1"/>
  <c r="AN69" i="4"/>
  <c r="AN366" i="20" s="1"/>
  <c r="AO69" i="4"/>
  <c r="AO366" i="20" s="1"/>
  <c r="AG7" i="24"/>
  <c r="AH7" i="24"/>
  <c r="AI7" i="24"/>
  <c r="AJ7" i="24"/>
  <c r="AK7" i="24"/>
  <c r="AL7" i="24"/>
  <c r="AM7" i="24"/>
  <c r="AN7" i="24"/>
  <c r="AO7" i="24"/>
  <c r="AG8" i="24"/>
  <c r="AH8" i="24"/>
  <c r="AI8" i="24"/>
  <c r="AJ8" i="24"/>
  <c r="AK8" i="24"/>
  <c r="AL8" i="24"/>
  <c r="AM8" i="24"/>
  <c r="AN8" i="24"/>
  <c r="AO8" i="24"/>
  <c r="AG9" i="24"/>
  <c r="AH9" i="24"/>
  <c r="AI9" i="24"/>
  <c r="AJ9" i="24"/>
  <c r="AK9" i="24"/>
  <c r="AL9" i="24"/>
  <c r="AM9" i="24"/>
  <c r="AN9" i="24"/>
  <c r="AO9" i="24"/>
  <c r="AG10" i="24"/>
  <c r="AH10" i="24"/>
  <c r="AI10" i="24"/>
  <c r="AJ10" i="24"/>
  <c r="AK10" i="24"/>
  <c r="AL10" i="24"/>
  <c r="AM10" i="24"/>
  <c r="AN10" i="24"/>
  <c r="AO10" i="24"/>
  <c r="AG11" i="24"/>
  <c r="AH11" i="24"/>
  <c r="AI11" i="24"/>
  <c r="AJ11" i="24"/>
  <c r="AK11" i="24"/>
  <c r="AL11" i="24"/>
  <c r="AM11" i="24"/>
  <c r="AN11" i="24"/>
  <c r="AO11" i="24"/>
  <c r="AG12" i="24"/>
  <c r="AH12" i="24"/>
  <c r="AI12" i="24"/>
  <c r="AJ12" i="24"/>
  <c r="AK12" i="24"/>
  <c r="AL12" i="24"/>
  <c r="AM12" i="24"/>
  <c r="AN12" i="24"/>
  <c r="AO12" i="24"/>
  <c r="AG13" i="24"/>
  <c r="AH13" i="24"/>
  <c r="AI13" i="24"/>
  <c r="AJ13" i="24"/>
  <c r="AK13" i="24"/>
  <c r="AL13" i="24"/>
  <c r="AM13" i="24"/>
  <c r="AN13" i="24"/>
  <c r="AO13" i="24"/>
  <c r="AG14" i="24"/>
  <c r="AH14" i="24"/>
  <c r="AI14" i="24"/>
  <c r="AJ14" i="24"/>
  <c r="AK14" i="24"/>
  <c r="AL14" i="24"/>
  <c r="AM14" i="24"/>
  <c r="AN14" i="24"/>
  <c r="AO14" i="24"/>
  <c r="AG15" i="24"/>
  <c r="AH15" i="24"/>
  <c r="AI15" i="24"/>
  <c r="AJ15" i="24"/>
  <c r="AK15" i="24"/>
  <c r="AL15" i="24"/>
  <c r="AM15" i="24"/>
  <c r="AN15" i="24"/>
  <c r="AO15" i="24"/>
  <c r="AG16" i="24"/>
  <c r="AH16" i="24"/>
  <c r="AI16" i="24"/>
  <c r="AJ16" i="24"/>
  <c r="AK16" i="24"/>
  <c r="AL16" i="24"/>
  <c r="AM16" i="24"/>
  <c r="AN16" i="24"/>
  <c r="AO16" i="24"/>
  <c r="AG17" i="24"/>
  <c r="AH17" i="24"/>
  <c r="AI17" i="24"/>
  <c r="AJ17" i="24"/>
  <c r="AK17" i="24"/>
  <c r="AL17" i="24"/>
  <c r="AM17" i="24"/>
  <c r="AN17" i="24"/>
  <c r="AO17" i="24"/>
  <c r="AG18" i="24"/>
  <c r="AH18" i="24"/>
  <c r="AI18" i="24"/>
  <c r="AJ18" i="24"/>
  <c r="AK18" i="24"/>
  <c r="AL18" i="24"/>
  <c r="AM18" i="24"/>
  <c r="AN18" i="24"/>
  <c r="AO18" i="24"/>
  <c r="AG19" i="24"/>
  <c r="AH19" i="24"/>
  <c r="AI19" i="24"/>
  <c r="AJ19" i="24"/>
  <c r="AK19" i="24"/>
  <c r="AL19" i="24"/>
  <c r="AM19" i="24"/>
  <c r="AN19" i="24"/>
  <c r="AO19" i="24"/>
  <c r="AG20" i="24"/>
  <c r="AH20" i="24"/>
  <c r="AI20" i="24"/>
  <c r="AJ20" i="24"/>
  <c r="AK20" i="24"/>
  <c r="AL20" i="24"/>
  <c r="AM20" i="24"/>
  <c r="AN20" i="24"/>
  <c r="AO20" i="24"/>
  <c r="AG21" i="24"/>
  <c r="AH21" i="24"/>
  <c r="AI21" i="24"/>
  <c r="AJ21" i="24"/>
  <c r="AK21" i="24"/>
  <c r="AL21" i="24"/>
  <c r="AM21" i="24"/>
  <c r="AN21" i="24"/>
  <c r="AO21" i="24"/>
  <c r="AG22" i="24"/>
  <c r="AH22" i="24"/>
  <c r="AI22" i="24"/>
  <c r="AJ22" i="24"/>
  <c r="AK22" i="24"/>
  <c r="AL22" i="24"/>
  <c r="AM22" i="24"/>
  <c r="AN22" i="24"/>
  <c r="AO22" i="24"/>
  <c r="AG23" i="24"/>
  <c r="AH23" i="24"/>
  <c r="AI23" i="24"/>
  <c r="AJ23" i="24"/>
  <c r="AK23" i="24"/>
  <c r="AL23" i="24"/>
  <c r="AM23" i="24"/>
  <c r="AN23" i="24"/>
  <c r="AO23" i="24"/>
  <c r="AG24" i="24"/>
  <c r="AH24" i="24"/>
  <c r="AI24" i="24"/>
  <c r="AJ24" i="24"/>
  <c r="AK24" i="24"/>
  <c r="AL24" i="24"/>
  <c r="AM24" i="24"/>
  <c r="AN24" i="24"/>
  <c r="AO24" i="24"/>
  <c r="AG25" i="24"/>
  <c r="AH25" i="24"/>
  <c r="AI25" i="24"/>
  <c r="AJ25" i="24"/>
  <c r="AK25" i="24"/>
  <c r="AL25" i="24"/>
  <c r="AM25" i="24"/>
  <c r="AN25" i="24"/>
  <c r="AO25" i="24"/>
  <c r="AG26" i="24"/>
  <c r="AH26" i="24"/>
  <c r="AI26" i="24"/>
  <c r="AJ26" i="24"/>
  <c r="AK26" i="24"/>
  <c r="AL26" i="24"/>
  <c r="AM26" i="24"/>
  <c r="AN26" i="24"/>
  <c r="AO26" i="24"/>
  <c r="AG27" i="24"/>
  <c r="AH27" i="24"/>
  <c r="AI27" i="24"/>
  <c r="AJ27" i="24"/>
  <c r="AK27" i="24"/>
  <c r="AL27" i="24"/>
  <c r="AM27" i="24"/>
  <c r="AN27" i="24"/>
  <c r="AO27" i="24"/>
  <c r="AG28" i="24"/>
  <c r="AH28" i="24"/>
  <c r="AI28" i="24"/>
  <c r="AJ28" i="24"/>
  <c r="AK28" i="24"/>
  <c r="AL28" i="24"/>
  <c r="AM28" i="24"/>
  <c r="AN28" i="24"/>
  <c r="AO28" i="24"/>
  <c r="AG29" i="24"/>
  <c r="AH29" i="24"/>
  <c r="AI29" i="24"/>
  <c r="AJ29" i="24"/>
  <c r="AK29" i="24"/>
  <c r="AL29" i="24"/>
  <c r="AM29" i="24"/>
  <c r="AN29" i="24"/>
  <c r="AO29" i="24"/>
  <c r="AG30" i="24"/>
  <c r="AH30" i="24"/>
  <c r="AI30" i="24"/>
  <c r="AJ30" i="24"/>
  <c r="AK30" i="24"/>
  <c r="AL30" i="24"/>
  <c r="AM30" i="24"/>
  <c r="AN30" i="24"/>
  <c r="AO30" i="24"/>
  <c r="AG31" i="24"/>
  <c r="AH31" i="24"/>
  <c r="AI31" i="24"/>
  <c r="AJ31" i="24"/>
  <c r="AK31" i="24"/>
  <c r="AL31" i="24"/>
  <c r="AM31" i="24"/>
  <c r="AN31" i="24"/>
  <c r="AO31" i="24"/>
  <c r="AG32" i="24"/>
  <c r="AH32" i="24"/>
  <c r="AI32" i="24"/>
  <c r="AJ32" i="24"/>
  <c r="AK32" i="24"/>
  <c r="AL32" i="24"/>
  <c r="AM32" i="24"/>
  <c r="AN32" i="24"/>
  <c r="AO32" i="24"/>
  <c r="AG33" i="24"/>
  <c r="AH33" i="24"/>
  <c r="AI33" i="24"/>
  <c r="AJ33" i="24"/>
  <c r="AK33" i="24"/>
  <c r="AL33" i="24"/>
  <c r="AM33" i="24"/>
  <c r="AN33" i="24"/>
  <c r="AO33" i="24"/>
  <c r="AH6" i="24"/>
  <c r="AI6" i="24"/>
  <c r="AJ6" i="24"/>
  <c r="AK6" i="24"/>
  <c r="AL6" i="24"/>
  <c r="AM6" i="24"/>
  <c r="AN6" i="24"/>
  <c r="AO6" i="24"/>
  <c r="AK78" i="7"/>
  <c r="AK575" i="20" s="1"/>
  <c r="AL78" i="7"/>
  <c r="AL575" i="20" s="1"/>
  <c r="AM78" i="7"/>
  <c r="AM575" i="20" s="1"/>
  <c r="AN78" i="7"/>
  <c r="AN575" i="20" s="1"/>
  <c r="AO78" i="7"/>
  <c r="AO575" i="20" s="1"/>
  <c r="AK79" i="7"/>
  <c r="AK576" i="20" s="1"/>
  <c r="AL79" i="7"/>
  <c r="AL576" i="20" s="1"/>
  <c r="AM79" i="7"/>
  <c r="AM576" i="20" s="1"/>
  <c r="AN79" i="7"/>
  <c r="AN576" i="20" s="1"/>
  <c r="AO79" i="7"/>
  <c r="AO576" i="20" s="1"/>
  <c r="AK82" i="7"/>
  <c r="AK579" i="20" s="1"/>
  <c r="AL82" i="7"/>
  <c r="AL579" i="20" s="1"/>
  <c r="AM82" i="7"/>
  <c r="AM579" i="20" s="1"/>
  <c r="AN82" i="7"/>
  <c r="AN579" i="20" s="1"/>
  <c r="AO82" i="7"/>
  <c r="AO579" i="20" s="1"/>
  <c r="AK83" i="7"/>
  <c r="AK580" i="20" s="1"/>
  <c r="AL83" i="7"/>
  <c r="AL580" i="20" s="1"/>
  <c r="AM83" i="7"/>
  <c r="AM580" i="20" s="1"/>
  <c r="AN83" i="7"/>
  <c r="AN580" i="20" s="1"/>
  <c r="AO83" i="7"/>
  <c r="AO580" i="20" s="1"/>
  <c r="AK84" i="7"/>
  <c r="AK581" i="20" s="1"/>
  <c r="AL84" i="7"/>
  <c r="AL581" i="20" s="1"/>
  <c r="AM84" i="7"/>
  <c r="AM581" i="20" s="1"/>
  <c r="AN84" i="7"/>
  <c r="AN581" i="20" s="1"/>
  <c r="AO84" i="7"/>
  <c r="AO581" i="20" s="1"/>
  <c r="AK87" i="7"/>
  <c r="AK584" i="20" s="1"/>
  <c r="AL87" i="7"/>
  <c r="AL584" i="20" s="1"/>
  <c r="AM87" i="7"/>
  <c r="AM584" i="20" s="1"/>
  <c r="AN87" i="7"/>
  <c r="AN584" i="20" s="1"/>
  <c r="AO87" i="7"/>
  <c r="AO584" i="20" s="1"/>
  <c r="AK88" i="7"/>
  <c r="AK585" i="20" s="1"/>
  <c r="AL88" i="7"/>
  <c r="AL585" i="20" s="1"/>
  <c r="AM88" i="7"/>
  <c r="AM585" i="20" s="1"/>
  <c r="AN88" i="7"/>
  <c r="AN585" i="20" s="1"/>
  <c r="AO88" i="7"/>
  <c r="AO585" i="20" s="1"/>
  <c r="AK89" i="7"/>
  <c r="AK586" i="20" s="1"/>
  <c r="AL89" i="7"/>
  <c r="AL586" i="20" s="1"/>
  <c r="AM89" i="7"/>
  <c r="AM586" i="20" s="1"/>
  <c r="AN89" i="7"/>
  <c r="AN586" i="20" s="1"/>
  <c r="AO89" i="7"/>
  <c r="AO586" i="20" s="1"/>
  <c r="AZ23" i="25"/>
  <c r="AZ420" i="20" s="1"/>
  <c r="AZ24" i="25"/>
  <c r="AZ421" i="20" s="1"/>
  <c r="AG20" i="25"/>
  <c r="AH20" i="25"/>
  <c r="AI20" i="25"/>
  <c r="AJ20" i="25"/>
  <c r="AK20" i="25"/>
  <c r="AL20" i="25"/>
  <c r="AM20" i="25"/>
  <c r="AN20" i="25"/>
  <c r="AO20" i="25"/>
  <c r="AP20" i="25"/>
  <c r="AQ20" i="25"/>
  <c r="AR20" i="25"/>
  <c r="AS20" i="25"/>
  <c r="AG21" i="25"/>
  <c r="AH21" i="25"/>
  <c r="AI21" i="25"/>
  <c r="AJ21" i="25"/>
  <c r="AK21" i="25"/>
  <c r="AL21" i="25"/>
  <c r="AM21" i="25"/>
  <c r="AN21" i="25"/>
  <c r="AO21" i="25"/>
  <c r="AP21" i="25"/>
  <c r="AQ21" i="25"/>
  <c r="AR21" i="25"/>
  <c r="AS21" i="25"/>
  <c r="AG22" i="25"/>
  <c r="AH22" i="25"/>
  <c r="AI22" i="25"/>
  <c r="AJ22" i="25"/>
  <c r="AK22" i="25"/>
  <c r="AL22" i="25"/>
  <c r="AM22" i="25"/>
  <c r="AN22" i="25"/>
  <c r="AO22" i="25"/>
  <c r="AP22" i="25"/>
  <c r="AQ22" i="25"/>
  <c r="AR22" i="25"/>
  <c r="AS22" i="25"/>
  <c r="AG23" i="25"/>
  <c r="AH23" i="25"/>
  <c r="AI23" i="25"/>
  <c r="AJ23" i="25"/>
  <c r="AK23" i="25"/>
  <c r="AL23" i="25"/>
  <c r="AM23" i="25"/>
  <c r="AN23" i="25"/>
  <c r="AO23" i="25"/>
  <c r="AP23" i="25"/>
  <c r="AQ23" i="25"/>
  <c r="AR23" i="25"/>
  <c r="AS23" i="25"/>
  <c r="AG24" i="25"/>
  <c r="AH24" i="25"/>
  <c r="AI24" i="25"/>
  <c r="AJ24" i="25"/>
  <c r="AK24" i="25"/>
  <c r="AL24" i="25"/>
  <c r="AM24" i="25"/>
  <c r="AN24" i="25"/>
  <c r="AO24" i="25"/>
  <c r="AP24" i="25"/>
  <c r="AQ24" i="25"/>
  <c r="AR24" i="25"/>
  <c r="AS24" i="25"/>
  <c r="AG25" i="25"/>
  <c r="AH25" i="25"/>
  <c r="AI25" i="25"/>
  <c r="AJ25" i="25"/>
  <c r="AK25" i="25"/>
  <c r="AL25" i="25"/>
  <c r="AM25" i="25"/>
  <c r="AN25" i="25"/>
  <c r="AO25" i="25"/>
  <c r="AP25" i="25"/>
  <c r="AQ25" i="25"/>
  <c r="AR25" i="25"/>
  <c r="AS25" i="25"/>
  <c r="AZ9" i="25"/>
  <c r="AZ406" i="20" s="1"/>
  <c r="AG9" i="25"/>
  <c r="AH9" i="25"/>
  <c r="AI9" i="25"/>
  <c r="AJ9" i="25"/>
  <c r="AK9" i="25"/>
  <c r="AL9" i="25"/>
  <c r="AM9" i="25"/>
  <c r="AN9" i="25"/>
  <c r="AO9" i="25"/>
  <c r="AP9" i="25"/>
  <c r="AQ9" i="25"/>
  <c r="AR9" i="25"/>
  <c r="AS9" i="25"/>
  <c r="AK51" i="7"/>
  <c r="AK548" i="20" s="1"/>
  <c r="AL51" i="7"/>
  <c r="AL548" i="20" s="1"/>
  <c r="AM51" i="7"/>
  <c r="AM548" i="20" s="1"/>
  <c r="AN51" i="7"/>
  <c r="AN548" i="20" s="1"/>
  <c r="AO51" i="7"/>
  <c r="AO548" i="20" s="1"/>
  <c r="AK52" i="7"/>
  <c r="AK549" i="20" s="1"/>
  <c r="AL52" i="7"/>
  <c r="AL549" i="20" s="1"/>
  <c r="AM52" i="7"/>
  <c r="AM549" i="20" s="1"/>
  <c r="AN52" i="7"/>
  <c r="AN549" i="20" s="1"/>
  <c r="AO52" i="7"/>
  <c r="AO549" i="20" s="1"/>
  <c r="AL54" i="7"/>
  <c r="AL551" i="20" s="1"/>
  <c r="AM54" i="7"/>
  <c r="AM551" i="20" s="1"/>
  <c r="AN54" i="7"/>
  <c r="AN551" i="20" s="1"/>
  <c r="AO54" i="7"/>
  <c r="AO551" i="20" s="1"/>
  <c r="AL55" i="7"/>
  <c r="AL552" i="20" s="1"/>
  <c r="AM55" i="7"/>
  <c r="AM552" i="20" s="1"/>
  <c r="AN55" i="7"/>
  <c r="AN552" i="20" s="1"/>
  <c r="AO55" i="7"/>
  <c r="AO552" i="20" s="1"/>
  <c r="AL56" i="7"/>
  <c r="AL553" i="20" s="1"/>
  <c r="AM56" i="7"/>
  <c r="AM553" i="20" s="1"/>
  <c r="AN56" i="7"/>
  <c r="AN553" i="20" s="1"/>
  <c r="AO56" i="7"/>
  <c r="AO553" i="20" s="1"/>
  <c r="AL57" i="7"/>
  <c r="AL554" i="20" s="1"/>
  <c r="AM57" i="7"/>
  <c r="AM554" i="20" s="1"/>
  <c r="AN57" i="7"/>
  <c r="AN554" i="20" s="1"/>
  <c r="AO57" i="7"/>
  <c r="AO554" i="20" s="1"/>
  <c r="AK56" i="7"/>
  <c r="AK553" i="20" s="1"/>
  <c r="AK57" i="7"/>
  <c r="AK554" i="20" s="1"/>
  <c r="AK55" i="7"/>
  <c r="AK552" i="20" s="1"/>
  <c r="AK54" i="7"/>
  <c r="AK551" i="20" s="1"/>
  <c r="AO49" i="7"/>
  <c r="AO546" i="20" s="1"/>
  <c r="AN49" i="7"/>
  <c r="AN546" i="20" s="1"/>
  <c r="AM49" i="7"/>
  <c r="AM546" i="20" s="1"/>
  <c r="AL49" i="7"/>
  <c r="AL546" i="20" s="1"/>
  <c r="AK49" i="7"/>
  <c r="AK546" i="20" s="1"/>
  <c r="AO48" i="7"/>
  <c r="AO545" i="20" s="1"/>
  <c r="AN48" i="7"/>
  <c r="AN545" i="20" s="1"/>
  <c r="AM48" i="7"/>
  <c r="AM545" i="20" s="1"/>
  <c r="AL48" i="7"/>
  <c r="AL545" i="20" s="1"/>
  <c r="AK48" i="7"/>
  <c r="AK545" i="20" s="1"/>
  <c r="AO47" i="7"/>
  <c r="AO544" i="20" s="1"/>
  <c r="AN47" i="7"/>
  <c r="AN544" i="20" s="1"/>
  <c r="AM47" i="7"/>
  <c r="AM544" i="20" s="1"/>
  <c r="AL47" i="7"/>
  <c r="AL544" i="20" s="1"/>
  <c r="AK47" i="7"/>
  <c r="AK544" i="20" s="1"/>
  <c r="AO29" i="25"/>
  <c r="AN29" i="25"/>
  <c r="AM29" i="25"/>
  <c r="AL29" i="25"/>
  <c r="AK29" i="25"/>
  <c r="AJ29" i="25"/>
  <c r="AI29" i="25"/>
  <c r="AH29" i="25"/>
  <c r="AG29" i="25"/>
  <c r="AO28" i="25"/>
  <c r="AN28" i="25"/>
  <c r="AM28" i="25"/>
  <c r="AL28" i="25"/>
  <c r="AK28" i="25"/>
  <c r="AJ28" i="25"/>
  <c r="AI28" i="25"/>
  <c r="AH28" i="25"/>
  <c r="AG28" i="25"/>
  <c r="AO27" i="25"/>
  <c r="AN27" i="25"/>
  <c r="AM27" i="25"/>
  <c r="AL27" i="25"/>
  <c r="AK27" i="25"/>
  <c r="AJ27" i="25"/>
  <c r="AI27" i="25"/>
  <c r="AH27" i="25"/>
  <c r="AG27" i="25"/>
  <c r="AO26" i="25"/>
  <c r="AN26" i="25"/>
  <c r="AM26" i="25"/>
  <c r="AL26" i="25"/>
  <c r="AK26" i="25"/>
  <c r="AJ26" i="25"/>
  <c r="AI26" i="25"/>
  <c r="AH26" i="25"/>
  <c r="AG26" i="25"/>
  <c r="AO19" i="25"/>
  <c r="AN19" i="25"/>
  <c r="AM19" i="25"/>
  <c r="AL19" i="25"/>
  <c r="AK19" i="25"/>
  <c r="AJ19" i="25"/>
  <c r="AI19" i="25"/>
  <c r="AH19" i="25"/>
  <c r="AG19" i="25"/>
  <c r="AO18" i="25"/>
  <c r="AN18" i="25"/>
  <c r="AM18" i="25"/>
  <c r="AL18" i="25"/>
  <c r="AK18" i="25"/>
  <c r="AJ18" i="25"/>
  <c r="AI18" i="25"/>
  <c r="AH18" i="25"/>
  <c r="AG18" i="25"/>
  <c r="AO17" i="25"/>
  <c r="AN17" i="25"/>
  <c r="AM17" i="25"/>
  <c r="AL17" i="25"/>
  <c r="AK17" i="25"/>
  <c r="AJ17" i="25"/>
  <c r="AI17" i="25"/>
  <c r="AH17" i="25"/>
  <c r="AG17" i="25"/>
  <c r="AG14" i="25"/>
  <c r="AH14" i="25"/>
  <c r="AI14" i="25"/>
  <c r="AJ14" i="25"/>
  <c r="AK14" i="25"/>
  <c r="AL14" i="25"/>
  <c r="AM14" i="25"/>
  <c r="AN14" i="25"/>
  <c r="AO14" i="25"/>
  <c r="AG15" i="25"/>
  <c r="AH15" i="25"/>
  <c r="AI15" i="25"/>
  <c r="AJ15" i="25"/>
  <c r="AK15" i="25"/>
  <c r="AL15" i="25"/>
  <c r="AM15" i="25"/>
  <c r="AN15" i="25"/>
  <c r="AO15" i="25"/>
  <c r="AO13" i="25"/>
  <c r="AN13" i="25"/>
  <c r="AM13" i="25"/>
  <c r="AL13" i="25"/>
  <c r="AK13" i="25"/>
  <c r="AJ13" i="25"/>
  <c r="AI13" i="25"/>
  <c r="AH13" i="25"/>
  <c r="AG13" i="25"/>
  <c r="AO12" i="25"/>
  <c r="AN12" i="25"/>
  <c r="AM12" i="25"/>
  <c r="AL12" i="25"/>
  <c r="AK12" i="25"/>
  <c r="AJ12" i="25"/>
  <c r="AI12" i="25"/>
  <c r="AH12" i="25"/>
  <c r="AG12" i="25"/>
  <c r="AO11" i="25"/>
  <c r="AN11" i="25"/>
  <c r="AM11" i="25"/>
  <c r="AL11" i="25"/>
  <c r="AK11" i="25"/>
  <c r="AJ11" i="25"/>
  <c r="AI11" i="25"/>
  <c r="AH11" i="25"/>
  <c r="AG11" i="25"/>
  <c r="AO10" i="25"/>
  <c r="AN10" i="25"/>
  <c r="AM10" i="25"/>
  <c r="AL10" i="25"/>
  <c r="AK10" i="25"/>
  <c r="AJ10" i="25"/>
  <c r="AI10" i="25"/>
  <c r="AH10" i="25"/>
  <c r="AG10" i="25"/>
  <c r="AG6" i="25"/>
  <c r="AH6" i="25"/>
  <c r="AI6" i="25"/>
  <c r="AJ6" i="25"/>
  <c r="AK6" i="25"/>
  <c r="AL6" i="25"/>
  <c r="AM6" i="25"/>
  <c r="AN6" i="25"/>
  <c r="AO6" i="25"/>
  <c r="AG7" i="25"/>
  <c r="AH7" i="25"/>
  <c r="AI7" i="25"/>
  <c r="AJ7" i="25"/>
  <c r="AK7" i="25"/>
  <c r="AL7" i="25"/>
  <c r="AM7" i="25"/>
  <c r="AN7" i="25"/>
  <c r="AO7" i="25"/>
  <c r="AG8" i="25"/>
  <c r="AH8" i="25"/>
  <c r="AI8" i="25"/>
  <c r="AJ8" i="25"/>
  <c r="AK8" i="25"/>
  <c r="AL8" i="25"/>
  <c r="AM8" i="25"/>
  <c r="AN8" i="25"/>
  <c r="AO8" i="25"/>
  <c r="AH6" i="17"/>
  <c r="AI6" i="17"/>
  <c r="AJ6" i="17"/>
  <c r="AK6" i="17"/>
  <c r="AL6" i="17"/>
  <c r="AH6" i="22"/>
  <c r="AI6" i="22"/>
  <c r="AJ6" i="22"/>
  <c r="AK6" i="22"/>
  <c r="AL6" i="22"/>
  <c r="AM6" i="22"/>
  <c r="AN6" i="22"/>
  <c r="AO6" i="22"/>
  <c r="AH5" i="25"/>
  <c r="AI5" i="25"/>
  <c r="AJ5" i="25"/>
  <c r="AK5" i="25"/>
  <c r="AL5" i="25"/>
  <c r="AM5" i="25"/>
  <c r="AN5" i="25"/>
  <c r="AO5" i="25"/>
  <c r="AH6" i="7"/>
  <c r="AI6" i="7"/>
  <c r="AJ6" i="7"/>
  <c r="AK6" i="7"/>
  <c r="AL6" i="7"/>
  <c r="AM6" i="7"/>
  <c r="AN6" i="7"/>
  <c r="AO6" i="7"/>
  <c r="AG6" i="28"/>
  <c r="AH6" i="28"/>
  <c r="AI6" i="28"/>
  <c r="AJ6" i="28"/>
  <c r="AK6" i="28"/>
  <c r="AL6" i="28"/>
  <c r="AM6" i="28"/>
  <c r="AN6" i="28"/>
  <c r="AO6" i="28"/>
  <c r="AG7" i="28"/>
  <c r="AH7" i="28"/>
  <c r="AI7" i="28"/>
  <c r="AJ7" i="28"/>
  <c r="AK7" i="28"/>
  <c r="AL7" i="28"/>
  <c r="AM7" i="28"/>
  <c r="AN7" i="28"/>
  <c r="AO7" i="28"/>
  <c r="AG8" i="28"/>
  <c r="AH8" i="28"/>
  <c r="AI8" i="28"/>
  <c r="AJ8" i="28"/>
  <c r="AK8" i="28"/>
  <c r="AL8" i="28"/>
  <c r="AM8" i="28"/>
  <c r="AN8" i="28"/>
  <c r="AO8" i="28"/>
  <c r="AG9" i="28"/>
  <c r="AH9" i="28"/>
  <c r="AI9" i="28"/>
  <c r="AJ9" i="28"/>
  <c r="AK9" i="28"/>
  <c r="AL9" i="28"/>
  <c r="AM9" i="28"/>
  <c r="AN9" i="28"/>
  <c r="AO9" i="28"/>
  <c r="AG10" i="28"/>
  <c r="AH10" i="28"/>
  <c r="AI10" i="28"/>
  <c r="AJ10" i="28"/>
  <c r="AK10" i="28"/>
  <c r="AL10" i="28"/>
  <c r="AM10" i="28"/>
  <c r="AN10" i="28"/>
  <c r="AO10" i="28"/>
  <c r="AG11" i="28"/>
  <c r="AH11" i="28"/>
  <c r="AI11" i="28"/>
  <c r="AJ11" i="28"/>
  <c r="AK11" i="28"/>
  <c r="AL11" i="28"/>
  <c r="AM11" i="28"/>
  <c r="AN11" i="28"/>
  <c r="AO11" i="28"/>
  <c r="AG12" i="28"/>
  <c r="AH12" i="28"/>
  <c r="AI12" i="28"/>
  <c r="AJ12" i="28"/>
  <c r="AK12" i="28"/>
  <c r="AL12" i="28"/>
  <c r="AM12" i="28"/>
  <c r="AN12" i="28"/>
  <c r="AO12" i="28"/>
  <c r="AG13" i="28"/>
  <c r="AH13" i="28"/>
  <c r="AI13" i="28"/>
  <c r="AJ13" i="28"/>
  <c r="AK13" i="28"/>
  <c r="AL13" i="28"/>
  <c r="AM13" i="28"/>
  <c r="AN13" i="28"/>
  <c r="AO13" i="28"/>
  <c r="AG14" i="28"/>
  <c r="AH14" i="28"/>
  <c r="AI14" i="28"/>
  <c r="AJ14" i="28"/>
  <c r="AK14" i="28"/>
  <c r="AL14" i="28"/>
  <c r="AM14" i="28"/>
  <c r="AN14" i="28"/>
  <c r="AO14" i="28"/>
  <c r="AG15" i="28"/>
  <c r="AH15" i="28"/>
  <c r="AI15" i="28"/>
  <c r="AJ15" i="28"/>
  <c r="AK15" i="28"/>
  <c r="AL15" i="28"/>
  <c r="AM15" i="28"/>
  <c r="AN15" i="28"/>
  <c r="AO15" i="28"/>
  <c r="AG16" i="28"/>
  <c r="AH16" i="28"/>
  <c r="AI16" i="28"/>
  <c r="AJ16" i="28"/>
  <c r="AK16" i="28"/>
  <c r="AL16" i="28"/>
  <c r="AM16" i="28"/>
  <c r="AN16" i="28"/>
  <c r="AO16" i="28"/>
  <c r="AG17" i="28"/>
  <c r="AH17" i="28"/>
  <c r="AI17" i="28"/>
  <c r="AJ17" i="28"/>
  <c r="AK17" i="28"/>
  <c r="AL17" i="28"/>
  <c r="AM17" i="28"/>
  <c r="AN17" i="28"/>
  <c r="AO17" i="28"/>
  <c r="AG18" i="28"/>
  <c r="AH18" i="28"/>
  <c r="AI18" i="28"/>
  <c r="AJ18" i="28"/>
  <c r="AK18" i="28"/>
  <c r="AL18" i="28"/>
  <c r="AM18" i="28"/>
  <c r="AN18" i="28"/>
  <c r="AO18" i="28"/>
  <c r="AG19" i="28"/>
  <c r="AH19" i="28"/>
  <c r="AI19" i="28"/>
  <c r="AJ19" i="28"/>
  <c r="AK19" i="28"/>
  <c r="AL19" i="28"/>
  <c r="AM19" i="28"/>
  <c r="AN19" i="28"/>
  <c r="AO19" i="28"/>
  <c r="AG20" i="28"/>
  <c r="AH20" i="28"/>
  <c r="AI20" i="28"/>
  <c r="AJ20" i="28"/>
  <c r="AK20" i="28"/>
  <c r="AL20" i="28"/>
  <c r="AM20" i="28"/>
  <c r="AN20" i="28"/>
  <c r="AO20" i="28"/>
  <c r="AG21" i="28"/>
  <c r="AH21" i="28"/>
  <c r="AI21" i="28"/>
  <c r="AJ21" i="28"/>
  <c r="AK21" i="28"/>
  <c r="AL21" i="28"/>
  <c r="AM21" i="28"/>
  <c r="AN21" i="28"/>
  <c r="AO21" i="28"/>
  <c r="AG22" i="28"/>
  <c r="AH22" i="28"/>
  <c r="AI22" i="28"/>
  <c r="AJ22" i="28"/>
  <c r="AK22" i="28"/>
  <c r="AL22" i="28"/>
  <c r="AM22" i="28"/>
  <c r="AN22" i="28"/>
  <c r="AO22" i="28"/>
  <c r="AG23" i="28"/>
  <c r="AH23" i="28"/>
  <c r="AI23" i="28"/>
  <c r="AJ23" i="28"/>
  <c r="AK23" i="28"/>
  <c r="AL23" i="28"/>
  <c r="AM23" i="28"/>
  <c r="AN23" i="28"/>
  <c r="AO23" i="28"/>
  <c r="AG24" i="28"/>
  <c r="AH24" i="28"/>
  <c r="AI24" i="28"/>
  <c r="AJ24" i="28"/>
  <c r="AK24" i="28"/>
  <c r="AL24" i="28"/>
  <c r="AM24" i="28"/>
  <c r="AN24" i="28"/>
  <c r="AO24" i="28"/>
  <c r="AG25" i="28"/>
  <c r="AH25" i="28"/>
  <c r="AI25" i="28"/>
  <c r="AJ25" i="28"/>
  <c r="AK25" i="28"/>
  <c r="AL25" i="28"/>
  <c r="AM25" i="28"/>
  <c r="AN25" i="28"/>
  <c r="AO25" i="28"/>
  <c r="AG26" i="28"/>
  <c r="AH26" i="28"/>
  <c r="AI26" i="28"/>
  <c r="AJ26" i="28"/>
  <c r="AK26" i="28"/>
  <c r="AL26" i="28"/>
  <c r="AM26" i="28"/>
  <c r="AN26" i="28"/>
  <c r="AO26" i="28"/>
  <c r="AG27" i="28"/>
  <c r="AH27" i="28"/>
  <c r="AI27" i="28"/>
  <c r="AJ27" i="28"/>
  <c r="AK27" i="28"/>
  <c r="AL27" i="28"/>
  <c r="AM27" i="28"/>
  <c r="AN27" i="28"/>
  <c r="AO27" i="28"/>
  <c r="AG28" i="28"/>
  <c r="AH28" i="28"/>
  <c r="AI28" i="28"/>
  <c r="AJ28" i="28"/>
  <c r="AK28" i="28"/>
  <c r="AL28" i="28"/>
  <c r="AM28" i="28"/>
  <c r="AN28" i="28"/>
  <c r="AO28" i="28"/>
  <c r="AG29" i="28"/>
  <c r="AH29" i="28"/>
  <c r="AI29" i="28"/>
  <c r="AJ29" i="28"/>
  <c r="AK29" i="28"/>
  <c r="AL29" i="28"/>
  <c r="AM29" i="28"/>
  <c r="AN29" i="28"/>
  <c r="AO29" i="28"/>
  <c r="AG30" i="28"/>
  <c r="AH30" i="28"/>
  <c r="AI30" i="28"/>
  <c r="AJ30" i="28"/>
  <c r="AK30" i="28"/>
  <c r="AL30" i="28"/>
  <c r="AM30" i="28"/>
  <c r="AN30" i="28"/>
  <c r="AO30" i="28"/>
  <c r="AG31" i="28"/>
  <c r="AH31" i="28"/>
  <c r="AI31" i="28"/>
  <c r="AJ31" i="28"/>
  <c r="AK31" i="28"/>
  <c r="AL31" i="28"/>
  <c r="AM31" i="28"/>
  <c r="AN31" i="28"/>
  <c r="AO31" i="28"/>
  <c r="AG32" i="28"/>
  <c r="AH32" i="28"/>
  <c r="AI32" i="28"/>
  <c r="AJ32" i="28"/>
  <c r="AK32" i="28"/>
  <c r="AL32" i="28"/>
  <c r="AM32" i="28"/>
  <c r="AN32" i="28"/>
  <c r="AO32" i="28"/>
  <c r="AG33" i="28"/>
  <c r="AH33" i="28"/>
  <c r="AI33" i="28"/>
  <c r="AJ33" i="28"/>
  <c r="AK33" i="28"/>
  <c r="AL33" i="28"/>
  <c r="AM33" i="28"/>
  <c r="AN33" i="28"/>
  <c r="AO33" i="28"/>
  <c r="AG34" i="28"/>
  <c r="AH34" i="28"/>
  <c r="AI34" i="28"/>
  <c r="AJ34" i="28"/>
  <c r="AK34" i="28"/>
  <c r="AL34" i="28"/>
  <c r="AM34" i="28"/>
  <c r="AN34" i="28"/>
  <c r="AO34" i="28"/>
  <c r="AG36" i="28"/>
  <c r="AH36" i="28"/>
  <c r="AI36" i="28"/>
  <c r="AJ36" i="28"/>
  <c r="AK36" i="28"/>
  <c r="AL36" i="28"/>
  <c r="AM36" i="28"/>
  <c r="AN36" i="28"/>
  <c r="AO36" i="28"/>
  <c r="AG37" i="28"/>
  <c r="AH37" i="28"/>
  <c r="AI37" i="28"/>
  <c r="AJ37" i="28"/>
  <c r="AK37" i="28"/>
  <c r="AL37" i="28"/>
  <c r="AM37" i="28"/>
  <c r="AN37" i="28"/>
  <c r="AO37" i="28"/>
  <c r="AN5" i="28"/>
  <c r="AO5" i="28"/>
  <c r="AG6" i="27"/>
  <c r="AG1003" i="20" s="1"/>
  <c r="AH6" i="27"/>
  <c r="AH1003" i="20" s="1"/>
  <c r="AI6" i="27"/>
  <c r="AI1003" i="20" s="1"/>
  <c r="AJ6" i="27"/>
  <c r="AJ1003" i="20" s="1"/>
  <c r="AK6" i="27"/>
  <c r="AK1003" i="20" s="1"/>
  <c r="AL6" i="27"/>
  <c r="AL1003" i="20" s="1"/>
  <c r="AM6" i="27"/>
  <c r="AM1003" i="20" s="1"/>
  <c r="AN6" i="27"/>
  <c r="AN1003" i="20" s="1"/>
  <c r="AO6" i="27"/>
  <c r="AO1003" i="20" s="1"/>
  <c r="AG7" i="27"/>
  <c r="AG1004" i="20" s="1"/>
  <c r="AH7" i="27"/>
  <c r="AH1004" i="20" s="1"/>
  <c r="AI7" i="27"/>
  <c r="AI1004" i="20" s="1"/>
  <c r="AJ7" i="27"/>
  <c r="AJ1004" i="20" s="1"/>
  <c r="AK7" i="27"/>
  <c r="AK1004" i="20" s="1"/>
  <c r="AL7" i="27"/>
  <c r="AL1004" i="20" s="1"/>
  <c r="AM7" i="27"/>
  <c r="AM1004" i="20" s="1"/>
  <c r="AN7" i="27"/>
  <c r="AN1004" i="20" s="1"/>
  <c r="AO7" i="27"/>
  <c r="AO1004" i="20" s="1"/>
  <c r="AG8" i="27"/>
  <c r="AG1005" i="20" s="1"/>
  <c r="AH8" i="27"/>
  <c r="AH1005" i="20" s="1"/>
  <c r="AI8" i="27"/>
  <c r="AI1005" i="20" s="1"/>
  <c r="AJ8" i="27"/>
  <c r="AJ1005" i="20" s="1"/>
  <c r="AK8" i="27"/>
  <c r="AK1005" i="20" s="1"/>
  <c r="AL8" i="27"/>
  <c r="AL1005" i="20" s="1"/>
  <c r="AM8" i="27"/>
  <c r="AM1005" i="20" s="1"/>
  <c r="AN8" i="27"/>
  <c r="AN1005" i="20" s="1"/>
  <c r="AO8" i="27"/>
  <c r="AO1005" i="20" s="1"/>
  <c r="AG9" i="27"/>
  <c r="AG1006" i="20" s="1"/>
  <c r="AH9" i="27"/>
  <c r="AH1006" i="20" s="1"/>
  <c r="AI9" i="27"/>
  <c r="AI1006" i="20" s="1"/>
  <c r="AJ9" i="27"/>
  <c r="AJ1006" i="20" s="1"/>
  <c r="AK9" i="27"/>
  <c r="AK1006" i="20" s="1"/>
  <c r="AL9" i="27"/>
  <c r="AL1006" i="20" s="1"/>
  <c r="AM9" i="27"/>
  <c r="AM1006" i="20" s="1"/>
  <c r="AN9" i="27"/>
  <c r="AN1006" i="20" s="1"/>
  <c r="AO9" i="27"/>
  <c r="AO1006" i="20" s="1"/>
  <c r="AG11" i="27"/>
  <c r="AG1008" i="20" s="1"/>
  <c r="AH11" i="27"/>
  <c r="AH1008" i="20" s="1"/>
  <c r="AI11" i="27"/>
  <c r="AI1008" i="20" s="1"/>
  <c r="AJ11" i="27"/>
  <c r="AJ1008" i="20" s="1"/>
  <c r="AK11" i="27"/>
  <c r="AK1008" i="20" s="1"/>
  <c r="AL11" i="27"/>
  <c r="AL1008" i="20" s="1"/>
  <c r="AM11" i="27"/>
  <c r="AM1008" i="20" s="1"/>
  <c r="AN11" i="27"/>
  <c r="AN1008" i="20" s="1"/>
  <c r="AO11" i="27"/>
  <c r="AO1008" i="20" s="1"/>
  <c r="AG12" i="27"/>
  <c r="AG1009" i="20" s="1"/>
  <c r="AH12" i="27"/>
  <c r="AH1009" i="20" s="1"/>
  <c r="AI12" i="27"/>
  <c r="AI1009" i="20" s="1"/>
  <c r="AJ12" i="27"/>
  <c r="AJ1009" i="20" s="1"/>
  <c r="AK12" i="27"/>
  <c r="AK1009" i="20" s="1"/>
  <c r="AL12" i="27"/>
  <c r="AL1009" i="20" s="1"/>
  <c r="AM12" i="27"/>
  <c r="AM1009" i="20" s="1"/>
  <c r="AN12" i="27"/>
  <c r="AN1009" i="20" s="1"/>
  <c r="AO12" i="27"/>
  <c r="AO1009" i="20" s="1"/>
  <c r="AG13" i="27"/>
  <c r="AG1010" i="20" s="1"/>
  <c r="AH13" i="27"/>
  <c r="AH1010" i="20" s="1"/>
  <c r="AI13" i="27"/>
  <c r="AI1010" i="20" s="1"/>
  <c r="AJ13" i="27"/>
  <c r="AJ1010" i="20" s="1"/>
  <c r="AK13" i="27"/>
  <c r="AK1010" i="20" s="1"/>
  <c r="AL13" i="27"/>
  <c r="AL1010" i="20" s="1"/>
  <c r="AM13" i="27"/>
  <c r="AM1010" i="20" s="1"/>
  <c r="AN13" i="27"/>
  <c r="AN1010" i="20" s="1"/>
  <c r="AO13" i="27"/>
  <c r="AO1010" i="20" s="1"/>
  <c r="AG14" i="27"/>
  <c r="AG1011" i="20" s="1"/>
  <c r="AH14" i="27"/>
  <c r="AH1011" i="20" s="1"/>
  <c r="AI14" i="27"/>
  <c r="AI1011" i="20" s="1"/>
  <c r="AJ14" i="27"/>
  <c r="AJ1011" i="20" s="1"/>
  <c r="AK14" i="27"/>
  <c r="AK1011" i="20" s="1"/>
  <c r="AL14" i="27"/>
  <c r="AL1011" i="20" s="1"/>
  <c r="AM14" i="27"/>
  <c r="AM1011" i="20" s="1"/>
  <c r="AN14" i="27"/>
  <c r="AN1011" i="20" s="1"/>
  <c r="AO14" i="27"/>
  <c r="AO1011" i="20" s="1"/>
  <c r="AG15" i="27"/>
  <c r="AG1012" i="20" s="1"/>
  <c r="AH15" i="27"/>
  <c r="AH1012" i="20" s="1"/>
  <c r="AI15" i="27"/>
  <c r="AI1012" i="20" s="1"/>
  <c r="AJ15" i="27"/>
  <c r="AJ1012" i="20" s="1"/>
  <c r="AK15" i="27"/>
  <c r="AK1012" i="20" s="1"/>
  <c r="AL15" i="27"/>
  <c r="AL1012" i="20" s="1"/>
  <c r="AM15" i="27"/>
  <c r="AM1012" i="20" s="1"/>
  <c r="AN15" i="27"/>
  <c r="AN1012" i="20" s="1"/>
  <c r="AO15" i="27"/>
  <c r="AO1012" i="20" s="1"/>
  <c r="AG16" i="27"/>
  <c r="AG1013" i="20" s="1"/>
  <c r="AH16" i="27"/>
  <c r="AH1013" i="20" s="1"/>
  <c r="AI16" i="27"/>
  <c r="AI1013" i="20" s="1"/>
  <c r="AJ16" i="27"/>
  <c r="AJ1013" i="20" s="1"/>
  <c r="AK16" i="27"/>
  <c r="AK1013" i="20" s="1"/>
  <c r="AL16" i="27"/>
  <c r="AL1013" i="20" s="1"/>
  <c r="AM16" i="27"/>
  <c r="AM1013" i="20" s="1"/>
  <c r="AN16" i="27"/>
  <c r="AN1013" i="20" s="1"/>
  <c r="AO16" i="27"/>
  <c r="AO1013" i="20" s="1"/>
  <c r="AG17" i="27"/>
  <c r="AG1014" i="20" s="1"/>
  <c r="AH17" i="27"/>
  <c r="AH1014" i="20" s="1"/>
  <c r="AI17" i="27"/>
  <c r="AI1014" i="20" s="1"/>
  <c r="AJ17" i="27"/>
  <c r="AJ1014" i="20" s="1"/>
  <c r="AK17" i="27"/>
  <c r="AK1014" i="20" s="1"/>
  <c r="AL17" i="27"/>
  <c r="AL1014" i="20" s="1"/>
  <c r="AM17" i="27"/>
  <c r="AM1014" i="20" s="1"/>
  <c r="AN17" i="27"/>
  <c r="AN1014" i="20" s="1"/>
  <c r="AO17" i="27"/>
  <c r="AO1014" i="20" s="1"/>
  <c r="AG18" i="27"/>
  <c r="AG1015" i="20" s="1"/>
  <c r="AH18" i="27"/>
  <c r="AH1015" i="20" s="1"/>
  <c r="AI18" i="27"/>
  <c r="AI1015" i="20" s="1"/>
  <c r="AJ18" i="27"/>
  <c r="AJ1015" i="20" s="1"/>
  <c r="AK18" i="27"/>
  <c r="AK1015" i="20" s="1"/>
  <c r="AL18" i="27"/>
  <c r="AL1015" i="20" s="1"/>
  <c r="AM18" i="27"/>
  <c r="AM1015" i="20" s="1"/>
  <c r="AN18" i="27"/>
  <c r="AN1015" i="20" s="1"/>
  <c r="AO18" i="27"/>
  <c r="AO1015" i="20" s="1"/>
  <c r="AG19" i="27"/>
  <c r="AG1016" i="20" s="1"/>
  <c r="AH19" i="27"/>
  <c r="AH1016" i="20" s="1"/>
  <c r="AI19" i="27"/>
  <c r="AI1016" i="20" s="1"/>
  <c r="AJ19" i="27"/>
  <c r="AJ1016" i="20" s="1"/>
  <c r="AK19" i="27"/>
  <c r="AK1016" i="20" s="1"/>
  <c r="AL19" i="27"/>
  <c r="AL1016" i="20" s="1"/>
  <c r="AM19" i="27"/>
  <c r="AM1016" i="20" s="1"/>
  <c r="AN19" i="27"/>
  <c r="AN1016" i="20" s="1"/>
  <c r="AO19" i="27"/>
  <c r="AO1016" i="20" s="1"/>
  <c r="AG21" i="27"/>
  <c r="AG1018" i="20" s="1"/>
  <c r="AH21" i="27"/>
  <c r="AH1018" i="20" s="1"/>
  <c r="AI21" i="27"/>
  <c r="AI1018" i="20" s="1"/>
  <c r="AJ21" i="27"/>
  <c r="AJ1018" i="20" s="1"/>
  <c r="AK21" i="27"/>
  <c r="AK1018" i="20" s="1"/>
  <c r="AL21" i="27"/>
  <c r="AL1018" i="20" s="1"/>
  <c r="AM21" i="27"/>
  <c r="AM1018" i="20" s="1"/>
  <c r="AN21" i="27"/>
  <c r="AN1018" i="20" s="1"/>
  <c r="AO21" i="27"/>
  <c r="AO1018" i="20" s="1"/>
  <c r="AG22" i="27"/>
  <c r="AG1019" i="20" s="1"/>
  <c r="AH22" i="27"/>
  <c r="AH1019" i="20" s="1"/>
  <c r="AI22" i="27"/>
  <c r="AI1019" i="20" s="1"/>
  <c r="AJ22" i="27"/>
  <c r="AJ1019" i="20" s="1"/>
  <c r="AK22" i="27"/>
  <c r="AK1019" i="20" s="1"/>
  <c r="AL22" i="27"/>
  <c r="AL1019" i="20" s="1"/>
  <c r="AM22" i="27"/>
  <c r="AN22" i="27"/>
  <c r="AO22" i="27"/>
  <c r="AG23" i="27"/>
  <c r="AG1020" i="20" s="1"/>
  <c r="AH23" i="27"/>
  <c r="AH1020" i="20" s="1"/>
  <c r="AI23" i="27"/>
  <c r="AI1020" i="20" s="1"/>
  <c r="AJ23" i="27"/>
  <c r="AJ1020" i="20" s="1"/>
  <c r="AK23" i="27"/>
  <c r="AK1020" i="20" s="1"/>
  <c r="AL23" i="27"/>
  <c r="AL1020" i="20" s="1"/>
  <c r="AM23" i="27"/>
  <c r="AM1020" i="20" s="1"/>
  <c r="AN23" i="27"/>
  <c r="AN1020" i="20" s="1"/>
  <c r="AO23" i="27"/>
  <c r="AO1020" i="20" s="1"/>
  <c r="AG24" i="27"/>
  <c r="AG1021" i="20" s="1"/>
  <c r="AH24" i="27"/>
  <c r="AH1021" i="20" s="1"/>
  <c r="AI24" i="27"/>
  <c r="AI1021" i="20" s="1"/>
  <c r="AJ24" i="27"/>
  <c r="AJ1021" i="20" s="1"/>
  <c r="AK24" i="27"/>
  <c r="AK1021" i="20" s="1"/>
  <c r="AL24" i="27"/>
  <c r="AL1021" i="20" s="1"/>
  <c r="AM24" i="27"/>
  <c r="AM1021" i="20" s="1"/>
  <c r="AN24" i="27"/>
  <c r="AN1021" i="20" s="1"/>
  <c r="AO24" i="27"/>
  <c r="AO1021" i="20" s="1"/>
  <c r="AG25" i="27"/>
  <c r="AG1022" i="20" s="1"/>
  <c r="AH25" i="27"/>
  <c r="AH1022" i="20" s="1"/>
  <c r="AI25" i="27"/>
  <c r="AI1022" i="20" s="1"/>
  <c r="AJ25" i="27"/>
  <c r="AJ1022" i="20" s="1"/>
  <c r="AK25" i="27"/>
  <c r="AK1022" i="20" s="1"/>
  <c r="AL25" i="27"/>
  <c r="AL1022" i="20" s="1"/>
  <c r="AM25" i="27"/>
  <c r="AM1022" i="20" s="1"/>
  <c r="AN25" i="27"/>
  <c r="AN1022" i="20" s="1"/>
  <c r="AO25" i="27"/>
  <c r="AO1022" i="20" s="1"/>
  <c r="AG27" i="27"/>
  <c r="AG1024" i="20" s="1"/>
  <c r="AH27" i="27"/>
  <c r="AH1024" i="20" s="1"/>
  <c r="AI27" i="27"/>
  <c r="AI1024" i="20" s="1"/>
  <c r="AJ27" i="27"/>
  <c r="AJ1024" i="20" s="1"/>
  <c r="AK27" i="27"/>
  <c r="AK1024" i="20" s="1"/>
  <c r="AL27" i="27"/>
  <c r="AL1024" i="20" s="1"/>
  <c r="AM27" i="27"/>
  <c r="AM1024" i="20" s="1"/>
  <c r="AN27" i="27"/>
  <c r="AN1024" i="20" s="1"/>
  <c r="AO27" i="27"/>
  <c r="AO1024" i="20" s="1"/>
  <c r="AG28" i="27"/>
  <c r="AG1025" i="20" s="1"/>
  <c r="AH28" i="27"/>
  <c r="AH1025" i="20" s="1"/>
  <c r="AI28" i="27"/>
  <c r="AI1025" i="20" s="1"/>
  <c r="AJ28" i="27"/>
  <c r="AJ1025" i="20" s="1"/>
  <c r="AK28" i="27"/>
  <c r="AK1025" i="20" s="1"/>
  <c r="AL28" i="27"/>
  <c r="AL1025" i="20" s="1"/>
  <c r="AM28" i="27"/>
  <c r="AM1025" i="20" s="1"/>
  <c r="AN28" i="27"/>
  <c r="AN1025" i="20" s="1"/>
  <c r="AO28" i="27"/>
  <c r="AO1025" i="20" s="1"/>
  <c r="AG29" i="27"/>
  <c r="AG1026" i="20" s="1"/>
  <c r="AH29" i="27"/>
  <c r="AH1026" i="20" s="1"/>
  <c r="AI29" i="27"/>
  <c r="AI1026" i="20" s="1"/>
  <c r="AJ29" i="27"/>
  <c r="AJ1026" i="20" s="1"/>
  <c r="AK29" i="27"/>
  <c r="AK1026" i="20" s="1"/>
  <c r="AL29" i="27"/>
  <c r="AL1026" i="20" s="1"/>
  <c r="AM29" i="27"/>
  <c r="AM1026" i="20" s="1"/>
  <c r="AN29" i="27"/>
  <c r="AN1026" i="20" s="1"/>
  <c r="AO29" i="27"/>
  <c r="AO1026" i="20" s="1"/>
  <c r="AG31" i="27"/>
  <c r="AG1028" i="20" s="1"/>
  <c r="AH31" i="27"/>
  <c r="AH1028" i="20" s="1"/>
  <c r="AI31" i="27"/>
  <c r="AI1028" i="20" s="1"/>
  <c r="AJ31" i="27"/>
  <c r="AJ1028" i="20" s="1"/>
  <c r="AK31" i="27"/>
  <c r="AK1028" i="20" s="1"/>
  <c r="AL31" i="27"/>
  <c r="AL1028" i="20" s="1"/>
  <c r="AM31" i="27"/>
  <c r="AM1028" i="20" s="1"/>
  <c r="AN31" i="27"/>
  <c r="AN1028" i="20" s="1"/>
  <c r="AO31" i="27"/>
  <c r="AO1028" i="20" s="1"/>
  <c r="AG32" i="27"/>
  <c r="AG1029" i="20" s="1"/>
  <c r="AH32" i="27"/>
  <c r="AH1029" i="20" s="1"/>
  <c r="AI32" i="27"/>
  <c r="AI1029" i="20" s="1"/>
  <c r="AJ32" i="27"/>
  <c r="AJ1029" i="20" s="1"/>
  <c r="AK32" i="27"/>
  <c r="AK1029" i="20" s="1"/>
  <c r="AL32" i="27"/>
  <c r="AL1029" i="20" s="1"/>
  <c r="AM32" i="27"/>
  <c r="AM1029" i="20" s="1"/>
  <c r="AN32" i="27"/>
  <c r="AN1029" i="20" s="1"/>
  <c r="AO32" i="27"/>
  <c r="AO1029" i="20" s="1"/>
  <c r="AG33" i="27"/>
  <c r="AG1030" i="20" s="1"/>
  <c r="AH33" i="27"/>
  <c r="AH1030" i="20" s="1"/>
  <c r="AI33" i="27"/>
  <c r="AI1030" i="20" s="1"/>
  <c r="AJ33" i="27"/>
  <c r="AJ1030" i="20" s="1"/>
  <c r="AK33" i="27"/>
  <c r="AK1030" i="20" s="1"/>
  <c r="AL33" i="27"/>
  <c r="AL1030" i="20" s="1"/>
  <c r="AM33" i="27"/>
  <c r="AM1030" i="20" s="1"/>
  <c r="AN33" i="27"/>
  <c r="AN1030" i="20" s="1"/>
  <c r="AO33" i="27"/>
  <c r="AO1030" i="20" s="1"/>
  <c r="AG34" i="27"/>
  <c r="AG1031" i="20" s="1"/>
  <c r="AH34" i="27"/>
  <c r="AH1031" i="20" s="1"/>
  <c r="AI34" i="27"/>
  <c r="AI1031" i="20" s="1"/>
  <c r="AJ34" i="27"/>
  <c r="AJ1031" i="20" s="1"/>
  <c r="AK34" i="27"/>
  <c r="AK1031" i="20" s="1"/>
  <c r="AL34" i="27"/>
  <c r="AL1031" i="20" s="1"/>
  <c r="AM34" i="27"/>
  <c r="AM1031" i="20" s="1"/>
  <c r="AN34" i="27"/>
  <c r="AN1031" i="20" s="1"/>
  <c r="AO34" i="27"/>
  <c r="AO1031" i="20" s="1"/>
  <c r="AG36" i="27"/>
  <c r="AG1033" i="20" s="1"/>
  <c r="AH36" i="27"/>
  <c r="AH1033" i="20" s="1"/>
  <c r="AI36" i="27"/>
  <c r="AI1033" i="20" s="1"/>
  <c r="AJ36" i="27"/>
  <c r="AJ1033" i="20" s="1"/>
  <c r="AK36" i="27"/>
  <c r="AK1033" i="20" s="1"/>
  <c r="AL36" i="27"/>
  <c r="AL1033" i="20" s="1"/>
  <c r="AM36" i="27"/>
  <c r="AM1033" i="20" s="1"/>
  <c r="AN36" i="27"/>
  <c r="AN1033" i="20" s="1"/>
  <c r="AO36" i="27"/>
  <c r="AO1033" i="20" s="1"/>
  <c r="AG37" i="27"/>
  <c r="AG1034" i="20" s="1"/>
  <c r="AH37" i="27"/>
  <c r="AH1034" i="20" s="1"/>
  <c r="AI37" i="27"/>
  <c r="AI1034" i="20" s="1"/>
  <c r="AJ37" i="27"/>
  <c r="AJ1034" i="20" s="1"/>
  <c r="AK37" i="27"/>
  <c r="AK1034" i="20" s="1"/>
  <c r="AL37" i="27"/>
  <c r="AL1034" i="20" s="1"/>
  <c r="AM37" i="27"/>
  <c r="AM1034" i="20" s="1"/>
  <c r="AN37" i="27"/>
  <c r="AN1034" i="20" s="1"/>
  <c r="AO37" i="27"/>
  <c r="AO1034" i="20" s="1"/>
  <c r="AG38" i="27"/>
  <c r="AG1035" i="20" s="1"/>
  <c r="AH38" i="27"/>
  <c r="AH1035" i="20" s="1"/>
  <c r="AI38" i="27"/>
  <c r="AI1035" i="20" s="1"/>
  <c r="AJ38" i="27"/>
  <c r="AJ1035" i="20" s="1"/>
  <c r="AK38" i="27"/>
  <c r="AK1035" i="20" s="1"/>
  <c r="AL38" i="27"/>
  <c r="AL1035" i="20" s="1"/>
  <c r="AM38" i="27"/>
  <c r="AM1035" i="20" s="1"/>
  <c r="AN38" i="27"/>
  <c r="AN1035" i="20" s="1"/>
  <c r="AO38" i="27"/>
  <c r="AO1035" i="20" s="1"/>
  <c r="AG39" i="27"/>
  <c r="AG1036" i="20" s="1"/>
  <c r="AH39" i="27"/>
  <c r="AH1036" i="20" s="1"/>
  <c r="AI39" i="27"/>
  <c r="AI1036" i="20" s="1"/>
  <c r="AJ39" i="27"/>
  <c r="AJ1036" i="20" s="1"/>
  <c r="AK39" i="27"/>
  <c r="AK1036" i="20" s="1"/>
  <c r="AL39" i="27"/>
  <c r="AL1036" i="20" s="1"/>
  <c r="AM39" i="27"/>
  <c r="AM1036" i="20" s="1"/>
  <c r="AN39" i="27"/>
  <c r="AN1036" i="20" s="1"/>
  <c r="AO39" i="27"/>
  <c r="AO1036" i="20" s="1"/>
  <c r="AG40" i="27"/>
  <c r="AG1037" i="20" s="1"/>
  <c r="AH40" i="27"/>
  <c r="AH1037" i="20" s="1"/>
  <c r="AI40" i="27"/>
  <c r="AI1037" i="20" s="1"/>
  <c r="AJ40" i="27"/>
  <c r="AJ1037" i="20" s="1"/>
  <c r="AK40" i="27"/>
  <c r="AK1037" i="20" s="1"/>
  <c r="AL40" i="27"/>
  <c r="AL1037" i="20" s="1"/>
  <c r="AM40" i="27"/>
  <c r="AM1037" i="20" s="1"/>
  <c r="AN40" i="27"/>
  <c r="AN1037" i="20" s="1"/>
  <c r="AO40" i="27"/>
  <c r="AO1037" i="20" s="1"/>
  <c r="AG41" i="27"/>
  <c r="AG1038" i="20" s="1"/>
  <c r="AH41" i="27"/>
  <c r="AH1038" i="20" s="1"/>
  <c r="AI41" i="27"/>
  <c r="AI1038" i="20" s="1"/>
  <c r="AJ41" i="27"/>
  <c r="AJ1038" i="20" s="1"/>
  <c r="AK41" i="27"/>
  <c r="AK1038" i="20" s="1"/>
  <c r="AL41" i="27"/>
  <c r="AL1038" i="20" s="1"/>
  <c r="AM41" i="27"/>
  <c r="AM1038" i="20" s="1"/>
  <c r="AN41" i="27"/>
  <c r="AN1038" i="20" s="1"/>
  <c r="AO41" i="27"/>
  <c r="AO1038" i="20" s="1"/>
  <c r="AG43" i="27"/>
  <c r="AG1040" i="20" s="1"/>
  <c r="AH43" i="27"/>
  <c r="AH1040" i="20" s="1"/>
  <c r="AI43" i="27"/>
  <c r="AI1040" i="20" s="1"/>
  <c r="AJ43" i="27"/>
  <c r="AJ1040" i="20" s="1"/>
  <c r="AK43" i="27"/>
  <c r="AK1040" i="20" s="1"/>
  <c r="AL43" i="27"/>
  <c r="AL1040" i="20" s="1"/>
  <c r="AM43" i="27"/>
  <c r="AM1040" i="20" s="1"/>
  <c r="AN43" i="27"/>
  <c r="AN1040" i="20" s="1"/>
  <c r="AO43" i="27"/>
  <c r="AO1040" i="20" s="1"/>
  <c r="AG44" i="27"/>
  <c r="AG1041" i="20" s="1"/>
  <c r="AH44" i="27"/>
  <c r="AH1041" i="20" s="1"/>
  <c r="AI44" i="27"/>
  <c r="AI1041" i="20" s="1"/>
  <c r="AJ44" i="27"/>
  <c r="AJ1041" i="20" s="1"/>
  <c r="AK44" i="27"/>
  <c r="AK1041" i="20" s="1"/>
  <c r="AL44" i="27"/>
  <c r="AL1041" i="20" s="1"/>
  <c r="AM44" i="27"/>
  <c r="AM1041" i="20" s="1"/>
  <c r="AN44" i="27"/>
  <c r="AN1041" i="20" s="1"/>
  <c r="AO44" i="27"/>
  <c r="AO1041" i="20" s="1"/>
  <c r="AG45" i="27"/>
  <c r="AH45" i="27"/>
  <c r="AI45" i="27"/>
  <c r="AJ45" i="27"/>
  <c r="AK45" i="27"/>
  <c r="AL45" i="27"/>
  <c r="AM45" i="27"/>
  <c r="AM1042" i="20" s="1"/>
  <c r="AN45" i="27"/>
  <c r="AN1042" i="20" s="1"/>
  <c r="AO45" i="27"/>
  <c r="AO1042" i="20" s="1"/>
  <c r="AG47" i="27"/>
  <c r="AG1044" i="20" s="1"/>
  <c r="AH47" i="27"/>
  <c r="AH1044" i="20" s="1"/>
  <c r="AI47" i="27"/>
  <c r="AI1044" i="20" s="1"/>
  <c r="AJ47" i="27"/>
  <c r="AJ1044" i="20" s="1"/>
  <c r="AK47" i="27"/>
  <c r="AK1044" i="20" s="1"/>
  <c r="AL47" i="27"/>
  <c r="AL1044" i="20" s="1"/>
  <c r="AM47" i="27"/>
  <c r="AM1044" i="20" s="1"/>
  <c r="AN47" i="27"/>
  <c r="AN1044" i="20" s="1"/>
  <c r="AO47" i="27"/>
  <c r="AO1044" i="20" s="1"/>
  <c r="AG48" i="27"/>
  <c r="AG1045" i="20" s="1"/>
  <c r="AH48" i="27"/>
  <c r="AH1045" i="20" s="1"/>
  <c r="AI48" i="27"/>
  <c r="AI1045" i="20" s="1"/>
  <c r="AJ48" i="27"/>
  <c r="AJ1045" i="20" s="1"/>
  <c r="AK48" i="27"/>
  <c r="AK1045" i="20" s="1"/>
  <c r="AL48" i="27"/>
  <c r="AL1045" i="20" s="1"/>
  <c r="AM48" i="27"/>
  <c r="AM1045" i="20" s="1"/>
  <c r="AN48" i="27"/>
  <c r="AN1045" i="20" s="1"/>
  <c r="AO48" i="27"/>
  <c r="AO1045" i="20" s="1"/>
  <c r="AG50" i="27"/>
  <c r="AG1047" i="20" s="1"/>
  <c r="AH50" i="27"/>
  <c r="AH1047" i="20" s="1"/>
  <c r="AI50" i="27"/>
  <c r="AI1047" i="20" s="1"/>
  <c r="AJ50" i="27"/>
  <c r="AJ1047" i="20" s="1"/>
  <c r="AK50" i="27"/>
  <c r="AK1047" i="20" s="1"/>
  <c r="AL50" i="27"/>
  <c r="AL1047" i="20" s="1"/>
  <c r="AM50" i="27"/>
  <c r="AM1047" i="20" s="1"/>
  <c r="AN50" i="27"/>
  <c r="AN1047" i="20" s="1"/>
  <c r="AO50" i="27"/>
  <c r="AO1047" i="20" s="1"/>
  <c r="AG51" i="27"/>
  <c r="AG1048" i="20" s="1"/>
  <c r="AH51" i="27"/>
  <c r="AH1048" i="20" s="1"/>
  <c r="AI51" i="27"/>
  <c r="AI1048" i="20" s="1"/>
  <c r="AJ51" i="27"/>
  <c r="AJ1048" i="20" s="1"/>
  <c r="AK51" i="27"/>
  <c r="AK1048" i="20" s="1"/>
  <c r="AL51" i="27"/>
  <c r="AL1048" i="20" s="1"/>
  <c r="AM51" i="27"/>
  <c r="AM1048" i="20" s="1"/>
  <c r="AN51" i="27"/>
  <c r="AN1048" i="20" s="1"/>
  <c r="AO51" i="27"/>
  <c r="AO1048" i="20" s="1"/>
  <c r="AG53" i="27"/>
  <c r="AG1050" i="20" s="1"/>
  <c r="AH53" i="27"/>
  <c r="AH1050" i="20" s="1"/>
  <c r="AI53" i="27"/>
  <c r="AI1050" i="20" s="1"/>
  <c r="AJ53" i="27"/>
  <c r="AJ1050" i="20" s="1"/>
  <c r="AK53" i="27"/>
  <c r="AK1050" i="20" s="1"/>
  <c r="AL53" i="27"/>
  <c r="AL1050" i="20" s="1"/>
  <c r="AM53" i="27"/>
  <c r="AM1050" i="20" s="1"/>
  <c r="AN53" i="27"/>
  <c r="AN1050" i="20" s="1"/>
  <c r="AO53" i="27"/>
  <c r="AO1050" i="20" s="1"/>
  <c r="AG54" i="27"/>
  <c r="AG1051" i="20" s="1"/>
  <c r="AH54" i="27"/>
  <c r="AH1051" i="20" s="1"/>
  <c r="AI54" i="27"/>
  <c r="AI1051" i="20" s="1"/>
  <c r="AJ54" i="27"/>
  <c r="AJ1051" i="20" s="1"/>
  <c r="AK54" i="27"/>
  <c r="AK1051" i="20" s="1"/>
  <c r="AL54" i="27"/>
  <c r="AL1051" i="20" s="1"/>
  <c r="AM54" i="27"/>
  <c r="AM1051" i="20" s="1"/>
  <c r="AN54" i="27"/>
  <c r="AN1051" i="20" s="1"/>
  <c r="AO54" i="27"/>
  <c r="AO1051" i="20" s="1"/>
  <c r="AG55" i="27"/>
  <c r="AG1052" i="20" s="1"/>
  <c r="AH55" i="27"/>
  <c r="AH1052" i="20" s="1"/>
  <c r="AI55" i="27"/>
  <c r="AI1052" i="20" s="1"/>
  <c r="AJ55" i="27"/>
  <c r="AJ1052" i="20" s="1"/>
  <c r="AK55" i="27"/>
  <c r="AK1052" i="20" s="1"/>
  <c r="AL55" i="27"/>
  <c r="AL1052" i="20" s="1"/>
  <c r="AM55" i="27"/>
  <c r="AM1052" i="20" s="1"/>
  <c r="AN55" i="27"/>
  <c r="AN1052" i="20" s="1"/>
  <c r="AO55" i="27"/>
  <c r="AO1052" i="20" s="1"/>
  <c r="AG56" i="27"/>
  <c r="AG1053" i="20" s="1"/>
  <c r="AH56" i="27"/>
  <c r="AH1053" i="20" s="1"/>
  <c r="AI56" i="27"/>
  <c r="AI1053" i="20" s="1"/>
  <c r="AJ56" i="27"/>
  <c r="AJ1053" i="20" s="1"/>
  <c r="AK56" i="27"/>
  <c r="AK1053" i="20" s="1"/>
  <c r="AL56" i="27"/>
  <c r="AL1053" i="20" s="1"/>
  <c r="AM56" i="27"/>
  <c r="AM1053" i="20" s="1"/>
  <c r="AN56" i="27"/>
  <c r="AN1053" i="20" s="1"/>
  <c r="AO56" i="27"/>
  <c r="AO1053" i="20" s="1"/>
  <c r="AM5" i="27"/>
  <c r="AM1002" i="20" s="1"/>
  <c r="AN5" i="27"/>
  <c r="AN1002" i="20" s="1"/>
  <c r="AO5" i="27"/>
  <c r="AO1002" i="20" s="1"/>
  <c r="AG6" i="5"/>
  <c r="AG903" i="20" s="1"/>
  <c r="AH6" i="5"/>
  <c r="AH903" i="20" s="1"/>
  <c r="AI6" i="5"/>
  <c r="AI903" i="20" s="1"/>
  <c r="AJ6" i="5"/>
  <c r="AJ903" i="20" s="1"/>
  <c r="AK6" i="5"/>
  <c r="AK903" i="20" s="1"/>
  <c r="AL6" i="5"/>
  <c r="AL903" i="20" s="1"/>
  <c r="AM6" i="5"/>
  <c r="AM903" i="20" s="1"/>
  <c r="AN6" i="5"/>
  <c r="AN903" i="20" s="1"/>
  <c r="AO6" i="5"/>
  <c r="AO903" i="20" s="1"/>
  <c r="AG7" i="5"/>
  <c r="AG904" i="20" s="1"/>
  <c r="AH7" i="5"/>
  <c r="AH904" i="20" s="1"/>
  <c r="AI7" i="5"/>
  <c r="AI904" i="20" s="1"/>
  <c r="AJ7" i="5"/>
  <c r="AJ904" i="20" s="1"/>
  <c r="AK7" i="5"/>
  <c r="AK904" i="20" s="1"/>
  <c r="AL7" i="5"/>
  <c r="AL904" i="20" s="1"/>
  <c r="AM7" i="5"/>
  <c r="AM904" i="20" s="1"/>
  <c r="AN7" i="5"/>
  <c r="AN904" i="20" s="1"/>
  <c r="AO7" i="5"/>
  <c r="AO904" i="20" s="1"/>
  <c r="AG8" i="5"/>
  <c r="AG905" i="20" s="1"/>
  <c r="AH8" i="5"/>
  <c r="AH905" i="20" s="1"/>
  <c r="AI8" i="5"/>
  <c r="AI905" i="20" s="1"/>
  <c r="AJ8" i="5"/>
  <c r="AJ905" i="20" s="1"/>
  <c r="AK8" i="5"/>
  <c r="AK905" i="20" s="1"/>
  <c r="AL8" i="5"/>
  <c r="AL905" i="20" s="1"/>
  <c r="AM8" i="5"/>
  <c r="AM905" i="20" s="1"/>
  <c r="AN8" i="5"/>
  <c r="AN905" i="20" s="1"/>
  <c r="BK905" i="20" s="1"/>
  <c r="BL905" i="20" s="1"/>
  <c r="AO8" i="5"/>
  <c r="AO905" i="20" s="1"/>
  <c r="AG9" i="5"/>
  <c r="AG906" i="20" s="1"/>
  <c r="AH9" i="5"/>
  <c r="AH906" i="20" s="1"/>
  <c r="AI9" i="5"/>
  <c r="AI906" i="20" s="1"/>
  <c r="AJ9" i="5"/>
  <c r="AJ906" i="20" s="1"/>
  <c r="AK9" i="5"/>
  <c r="AK906" i="20" s="1"/>
  <c r="AL9" i="5"/>
  <c r="AL906" i="20" s="1"/>
  <c r="AM9" i="5"/>
  <c r="AM906" i="20" s="1"/>
  <c r="AN9" i="5"/>
  <c r="AN906" i="20" s="1"/>
  <c r="AO9" i="5"/>
  <c r="AO906" i="20" s="1"/>
  <c r="AG10" i="5"/>
  <c r="AG907" i="20" s="1"/>
  <c r="AH10" i="5"/>
  <c r="AH907" i="20" s="1"/>
  <c r="AI10" i="5"/>
  <c r="AI907" i="20" s="1"/>
  <c r="AJ10" i="5"/>
  <c r="AJ907" i="20" s="1"/>
  <c r="AK10" i="5"/>
  <c r="AK907" i="20" s="1"/>
  <c r="AL10" i="5"/>
  <c r="AL907" i="20" s="1"/>
  <c r="AM10" i="5"/>
  <c r="AM907" i="20" s="1"/>
  <c r="AN10" i="5"/>
  <c r="AO10" i="5"/>
  <c r="AG11" i="5"/>
  <c r="AG908" i="20" s="1"/>
  <c r="AH11" i="5"/>
  <c r="AH908" i="20" s="1"/>
  <c r="AI11" i="5"/>
  <c r="AI908" i="20" s="1"/>
  <c r="AJ11" i="5"/>
  <c r="AJ908" i="20" s="1"/>
  <c r="AK11" i="5"/>
  <c r="AK908" i="20" s="1"/>
  <c r="AL11" i="5"/>
  <c r="AL908" i="20" s="1"/>
  <c r="AM11" i="5"/>
  <c r="AM908" i="20" s="1"/>
  <c r="AN11" i="5"/>
  <c r="AN908" i="20" s="1"/>
  <c r="AO11" i="5"/>
  <c r="AO908" i="20" s="1"/>
  <c r="AG909" i="20"/>
  <c r="AH909" i="20"/>
  <c r="AI909" i="20"/>
  <c r="AJ909" i="20"/>
  <c r="AK909" i="20"/>
  <c r="AL909" i="20"/>
  <c r="AM909" i="20"/>
  <c r="AN909" i="20"/>
  <c r="AO909" i="20"/>
  <c r="AG13" i="5"/>
  <c r="AH13" i="5"/>
  <c r="AH910" i="20" s="1"/>
  <c r="AI13" i="5"/>
  <c r="AI910" i="20" s="1"/>
  <c r="AJ13" i="5"/>
  <c r="AJ910" i="20" s="1"/>
  <c r="AK13" i="5"/>
  <c r="AK910" i="20" s="1"/>
  <c r="AL13" i="5"/>
  <c r="AL910" i="20" s="1"/>
  <c r="AM13" i="5"/>
  <c r="AM910" i="20" s="1"/>
  <c r="AN13" i="5"/>
  <c r="AN910" i="20" s="1"/>
  <c r="AO13" i="5"/>
  <c r="AO910" i="20" s="1"/>
  <c r="AG14" i="5"/>
  <c r="AH14" i="5"/>
  <c r="AH911" i="20" s="1"/>
  <c r="AI14" i="5"/>
  <c r="AI911" i="20" s="1"/>
  <c r="AJ14" i="5"/>
  <c r="AJ911" i="20" s="1"/>
  <c r="AK14" i="5"/>
  <c r="AK911" i="20" s="1"/>
  <c r="AL14" i="5"/>
  <c r="AL911" i="20" s="1"/>
  <c r="AM14" i="5"/>
  <c r="AM911" i="20" s="1"/>
  <c r="AN14" i="5"/>
  <c r="AN911" i="20" s="1"/>
  <c r="AO14" i="5"/>
  <c r="AO911" i="20" s="1"/>
  <c r="AG15" i="5"/>
  <c r="AH15" i="5"/>
  <c r="AH912" i="20" s="1"/>
  <c r="AI15" i="5"/>
  <c r="AI912" i="20" s="1"/>
  <c r="AJ15" i="5"/>
  <c r="AJ912" i="20" s="1"/>
  <c r="AK15" i="5"/>
  <c r="AK912" i="20" s="1"/>
  <c r="AL15" i="5"/>
  <c r="AL912" i="20" s="1"/>
  <c r="AM15" i="5"/>
  <c r="AM912" i="20" s="1"/>
  <c r="AN15" i="5"/>
  <c r="AN912" i="20" s="1"/>
  <c r="AO15" i="5"/>
  <c r="AO912" i="20" s="1"/>
  <c r="AG16" i="5"/>
  <c r="AH16" i="5"/>
  <c r="AH913" i="20" s="1"/>
  <c r="AI16" i="5"/>
  <c r="AI913" i="20" s="1"/>
  <c r="AJ16" i="5"/>
  <c r="AJ913" i="20" s="1"/>
  <c r="AK16" i="5"/>
  <c r="AK913" i="20" s="1"/>
  <c r="AL16" i="5"/>
  <c r="AL913" i="20" s="1"/>
  <c r="AM16" i="5"/>
  <c r="AM913" i="20" s="1"/>
  <c r="AN16" i="5"/>
  <c r="AN913" i="20" s="1"/>
  <c r="AO16" i="5"/>
  <c r="AO913" i="20" s="1"/>
  <c r="AG17" i="5"/>
  <c r="AH17" i="5"/>
  <c r="AH914" i="20" s="1"/>
  <c r="AI17" i="5"/>
  <c r="AI914" i="20" s="1"/>
  <c r="AJ17" i="5"/>
  <c r="AJ914" i="20" s="1"/>
  <c r="AK17" i="5"/>
  <c r="AK914" i="20" s="1"/>
  <c r="AL17" i="5"/>
  <c r="AL914" i="20" s="1"/>
  <c r="AM17" i="5"/>
  <c r="AM914" i="20" s="1"/>
  <c r="AN17" i="5"/>
  <c r="AN914" i="20" s="1"/>
  <c r="AO17" i="5"/>
  <c r="AO914" i="20" s="1"/>
  <c r="AG18" i="5"/>
  <c r="AH18" i="5"/>
  <c r="AH915" i="20" s="1"/>
  <c r="AI18" i="5"/>
  <c r="AI915" i="20" s="1"/>
  <c r="AJ18" i="5"/>
  <c r="AJ915" i="20" s="1"/>
  <c r="AK18" i="5"/>
  <c r="AK915" i="20" s="1"/>
  <c r="AL18" i="5"/>
  <c r="AL915" i="20" s="1"/>
  <c r="AM18" i="5"/>
  <c r="AM915" i="20" s="1"/>
  <c r="AN18" i="5"/>
  <c r="AN915" i="20" s="1"/>
  <c r="AO18" i="5"/>
  <c r="AO915" i="20" s="1"/>
  <c r="AG19" i="5"/>
  <c r="AH19" i="5"/>
  <c r="AH916" i="20" s="1"/>
  <c r="AI19" i="5"/>
  <c r="AI916" i="20" s="1"/>
  <c r="AJ19" i="5"/>
  <c r="AJ916" i="20" s="1"/>
  <c r="AK19" i="5"/>
  <c r="AK916" i="20" s="1"/>
  <c r="AL19" i="5"/>
  <c r="AL916" i="20" s="1"/>
  <c r="AM19" i="5"/>
  <c r="AM916" i="20" s="1"/>
  <c r="AN19" i="5"/>
  <c r="AN916" i="20" s="1"/>
  <c r="AO19" i="5"/>
  <c r="AO916" i="20" s="1"/>
  <c r="AG20" i="5"/>
  <c r="AH20" i="5"/>
  <c r="AH917" i="20" s="1"/>
  <c r="AI20" i="5"/>
  <c r="AI917" i="20" s="1"/>
  <c r="AJ20" i="5"/>
  <c r="AJ917" i="20" s="1"/>
  <c r="AK20" i="5"/>
  <c r="AK917" i="20" s="1"/>
  <c r="AL20" i="5"/>
  <c r="AL917" i="20" s="1"/>
  <c r="AM20" i="5"/>
  <c r="AM917" i="20" s="1"/>
  <c r="AN20" i="5"/>
  <c r="AN917" i="20" s="1"/>
  <c r="AO20" i="5"/>
  <c r="AO917" i="20" s="1"/>
  <c r="AG21" i="5"/>
  <c r="AH21" i="5"/>
  <c r="AH918" i="20" s="1"/>
  <c r="AI21" i="5"/>
  <c r="AI918" i="20" s="1"/>
  <c r="AJ21" i="5"/>
  <c r="AJ918" i="20" s="1"/>
  <c r="AK21" i="5"/>
  <c r="AK918" i="20" s="1"/>
  <c r="AL21" i="5"/>
  <c r="AL918" i="20" s="1"/>
  <c r="AM21" i="5"/>
  <c r="AM918" i="20" s="1"/>
  <c r="AN21" i="5"/>
  <c r="AN918" i="20" s="1"/>
  <c r="AO21" i="5"/>
  <c r="AO918" i="20" s="1"/>
  <c r="AG22" i="5"/>
  <c r="AH22" i="5"/>
  <c r="AH919" i="20" s="1"/>
  <c r="AI22" i="5"/>
  <c r="AI919" i="20" s="1"/>
  <c r="AJ22" i="5"/>
  <c r="AJ919" i="20" s="1"/>
  <c r="AK22" i="5"/>
  <c r="AK919" i="20" s="1"/>
  <c r="AL22" i="5"/>
  <c r="AL919" i="20" s="1"/>
  <c r="AM22" i="5"/>
  <c r="AM919" i="20" s="1"/>
  <c r="AN22" i="5"/>
  <c r="AN919" i="20" s="1"/>
  <c r="AO22" i="5"/>
  <c r="AO919" i="20" s="1"/>
  <c r="AG23" i="5"/>
  <c r="AH23" i="5"/>
  <c r="AH920" i="20" s="1"/>
  <c r="AI23" i="5"/>
  <c r="AI920" i="20" s="1"/>
  <c r="AJ23" i="5"/>
  <c r="AJ920" i="20" s="1"/>
  <c r="AK23" i="5"/>
  <c r="AK920" i="20" s="1"/>
  <c r="AL23" i="5"/>
  <c r="AL920" i="20" s="1"/>
  <c r="AM23" i="5"/>
  <c r="AM920" i="20" s="1"/>
  <c r="AN23" i="5"/>
  <c r="AN920" i="20" s="1"/>
  <c r="AO23" i="5"/>
  <c r="AO920" i="20" s="1"/>
  <c r="AG24" i="5"/>
  <c r="AH24" i="5"/>
  <c r="AH921" i="20" s="1"/>
  <c r="AI24" i="5"/>
  <c r="AI921" i="20" s="1"/>
  <c r="AJ24" i="5"/>
  <c r="AJ921" i="20" s="1"/>
  <c r="AK24" i="5"/>
  <c r="AK921" i="20" s="1"/>
  <c r="AL24" i="5"/>
  <c r="AL921" i="20" s="1"/>
  <c r="AM24" i="5"/>
  <c r="AM921" i="20" s="1"/>
  <c r="AN24" i="5"/>
  <c r="AN921" i="20" s="1"/>
  <c r="AO24" i="5"/>
  <c r="AO921" i="20" s="1"/>
  <c r="AG25" i="5"/>
  <c r="AH25" i="5"/>
  <c r="AH922" i="20" s="1"/>
  <c r="AI25" i="5"/>
  <c r="AI922" i="20" s="1"/>
  <c r="AJ25" i="5"/>
  <c r="AJ922" i="20" s="1"/>
  <c r="AK25" i="5"/>
  <c r="AK922" i="20" s="1"/>
  <c r="AL25" i="5"/>
  <c r="AL922" i="20" s="1"/>
  <c r="AM25" i="5"/>
  <c r="AM922" i="20" s="1"/>
  <c r="AN25" i="5"/>
  <c r="AN922" i="20" s="1"/>
  <c r="AO25" i="5"/>
  <c r="AO922" i="20" s="1"/>
  <c r="AG26" i="5"/>
  <c r="AH26" i="5"/>
  <c r="AH923" i="20" s="1"/>
  <c r="AI26" i="5"/>
  <c r="AI923" i="20" s="1"/>
  <c r="AJ26" i="5"/>
  <c r="AJ923" i="20" s="1"/>
  <c r="AK26" i="5"/>
  <c r="AK923" i="20" s="1"/>
  <c r="AL26" i="5"/>
  <c r="AL923" i="20" s="1"/>
  <c r="AM26" i="5"/>
  <c r="AM923" i="20" s="1"/>
  <c r="AN26" i="5"/>
  <c r="AN923" i="20" s="1"/>
  <c r="AO26" i="5"/>
  <c r="AO923" i="20" s="1"/>
  <c r="AG27" i="5"/>
  <c r="AH27" i="5"/>
  <c r="AH924" i="20" s="1"/>
  <c r="AI27" i="5"/>
  <c r="AI924" i="20" s="1"/>
  <c r="AJ27" i="5"/>
  <c r="AJ924" i="20" s="1"/>
  <c r="AK27" i="5"/>
  <c r="AK924" i="20" s="1"/>
  <c r="AL27" i="5"/>
  <c r="AL924" i="20" s="1"/>
  <c r="AM27" i="5"/>
  <c r="AM924" i="20" s="1"/>
  <c r="AN27" i="5"/>
  <c r="AN924" i="20" s="1"/>
  <c r="AO27" i="5"/>
  <c r="AO924" i="20" s="1"/>
  <c r="AG28" i="5"/>
  <c r="AH28" i="5"/>
  <c r="AH925" i="20" s="1"/>
  <c r="AI28" i="5"/>
  <c r="AI925" i="20" s="1"/>
  <c r="AJ28" i="5"/>
  <c r="AJ925" i="20" s="1"/>
  <c r="AK28" i="5"/>
  <c r="AK925" i="20" s="1"/>
  <c r="AL28" i="5"/>
  <c r="AL925" i="20" s="1"/>
  <c r="AM28" i="5"/>
  <c r="AM925" i="20" s="1"/>
  <c r="AN28" i="5"/>
  <c r="AN925" i="20" s="1"/>
  <c r="AO28" i="5"/>
  <c r="AO925" i="20" s="1"/>
  <c r="AG29" i="5"/>
  <c r="AH29" i="5"/>
  <c r="AH926" i="20" s="1"/>
  <c r="AI29" i="5"/>
  <c r="AI926" i="20" s="1"/>
  <c r="AJ29" i="5"/>
  <c r="AJ926" i="20" s="1"/>
  <c r="AK29" i="5"/>
  <c r="AK926" i="20" s="1"/>
  <c r="AL29" i="5"/>
  <c r="AL926" i="20" s="1"/>
  <c r="AM29" i="5"/>
  <c r="AM926" i="20" s="1"/>
  <c r="AN29" i="5"/>
  <c r="AN926" i="20" s="1"/>
  <c r="AO29" i="5"/>
  <c r="AO926" i="20" s="1"/>
  <c r="AG30" i="5"/>
  <c r="AH30" i="5"/>
  <c r="AH927" i="20" s="1"/>
  <c r="AI30" i="5"/>
  <c r="AI927" i="20" s="1"/>
  <c r="AJ30" i="5"/>
  <c r="AJ927" i="20" s="1"/>
  <c r="AK30" i="5"/>
  <c r="AK927" i="20" s="1"/>
  <c r="AL30" i="5"/>
  <c r="AL927" i="20" s="1"/>
  <c r="AM30" i="5"/>
  <c r="AM927" i="20" s="1"/>
  <c r="AN30" i="5"/>
  <c r="AN927" i="20" s="1"/>
  <c r="AO30" i="5"/>
  <c r="AO927" i="20" s="1"/>
  <c r="AH928" i="20"/>
  <c r="AI928" i="20"/>
  <c r="AJ928" i="20"/>
  <c r="AK928" i="20"/>
  <c r="AL928" i="20"/>
  <c r="AM928" i="20"/>
  <c r="AN928" i="20"/>
  <c r="AO928" i="20"/>
  <c r="AG32" i="5"/>
  <c r="AH32" i="5"/>
  <c r="AH929" i="20" s="1"/>
  <c r="AI32" i="5"/>
  <c r="AI929" i="20" s="1"/>
  <c r="AJ32" i="5"/>
  <c r="AJ929" i="20" s="1"/>
  <c r="AK32" i="5"/>
  <c r="AK929" i="20" s="1"/>
  <c r="AL32" i="5"/>
  <c r="AL929" i="20" s="1"/>
  <c r="AM32" i="5"/>
  <c r="AM929" i="20" s="1"/>
  <c r="AN32" i="5"/>
  <c r="AN929" i="20" s="1"/>
  <c r="AO32" i="5"/>
  <c r="AO929" i="20" s="1"/>
  <c r="AG33" i="5"/>
  <c r="AH33" i="5"/>
  <c r="AH930" i="20" s="1"/>
  <c r="AI33" i="5"/>
  <c r="AI930" i="20" s="1"/>
  <c r="AJ33" i="5"/>
  <c r="AJ930" i="20" s="1"/>
  <c r="AK33" i="5"/>
  <c r="AK930" i="20" s="1"/>
  <c r="AL33" i="5"/>
  <c r="AL930" i="20" s="1"/>
  <c r="AM33" i="5"/>
  <c r="AM930" i="20" s="1"/>
  <c r="AN33" i="5"/>
  <c r="AN930" i="20" s="1"/>
  <c r="AO33" i="5"/>
  <c r="AO930" i="20" s="1"/>
  <c r="AG34" i="5"/>
  <c r="AH34" i="5"/>
  <c r="AH931" i="20" s="1"/>
  <c r="AI34" i="5"/>
  <c r="AI931" i="20" s="1"/>
  <c r="AJ34" i="5"/>
  <c r="AJ931" i="20" s="1"/>
  <c r="AK34" i="5"/>
  <c r="AK931" i="20" s="1"/>
  <c r="AL34" i="5"/>
  <c r="AL931" i="20" s="1"/>
  <c r="AM34" i="5"/>
  <c r="AM931" i="20" s="1"/>
  <c r="AN34" i="5"/>
  <c r="AN931" i="20" s="1"/>
  <c r="AO34" i="5"/>
  <c r="AO931" i="20" s="1"/>
  <c r="AG35" i="5"/>
  <c r="AH35" i="5"/>
  <c r="AH932" i="20" s="1"/>
  <c r="AI35" i="5"/>
  <c r="AI932" i="20" s="1"/>
  <c r="AJ35" i="5"/>
  <c r="AJ932" i="20" s="1"/>
  <c r="AK35" i="5"/>
  <c r="AK932" i="20" s="1"/>
  <c r="AL35" i="5"/>
  <c r="AL932" i="20" s="1"/>
  <c r="AM35" i="5"/>
  <c r="AM932" i="20" s="1"/>
  <c r="AN35" i="5"/>
  <c r="AN932" i="20" s="1"/>
  <c r="AO35" i="5"/>
  <c r="AO932" i="20" s="1"/>
  <c r="AG36" i="5"/>
  <c r="AH36" i="5"/>
  <c r="AH933" i="20" s="1"/>
  <c r="AI36" i="5"/>
  <c r="AI933" i="20" s="1"/>
  <c r="AJ36" i="5"/>
  <c r="AJ933" i="20" s="1"/>
  <c r="AK36" i="5"/>
  <c r="AK933" i="20" s="1"/>
  <c r="AL36" i="5"/>
  <c r="AL933" i="20" s="1"/>
  <c r="AM36" i="5"/>
  <c r="AM933" i="20" s="1"/>
  <c r="AN36" i="5"/>
  <c r="AN933" i="20" s="1"/>
  <c r="AO36" i="5"/>
  <c r="AO933" i="20" s="1"/>
  <c r="AG37" i="5"/>
  <c r="AH37" i="5"/>
  <c r="AH934" i="20" s="1"/>
  <c r="AI37" i="5"/>
  <c r="AI934" i="20" s="1"/>
  <c r="AJ37" i="5"/>
  <c r="AJ934" i="20" s="1"/>
  <c r="AK37" i="5"/>
  <c r="AK934" i="20" s="1"/>
  <c r="AL37" i="5"/>
  <c r="AL934" i="20" s="1"/>
  <c r="AM37" i="5"/>
  <c r="AM934" i="20" s="1"/>
  <c r="AN37" i="5"/>
  <c r="AN934" i="20" s="1"/>
  <c r="AO37" i="5"/>
  <c r="AO934" i="20" s="1"/>
  <c r="AG38" i="5"/>
  <c r="AH38" i="5"/>
  <c r="AI38" i="5"/>
  <c r="AJ38" i="5"/>
  <c r="AK38" i="5"/>
  <c r="AL38" i="5"/>
  <c r="AM38" i="5"/>
  <c r="AN38" i="5"/>
  <c r="AN935" i="20" s="1"/>
  <c r="AO38" i="5"/>
  <c r="AO935" i="20" s="1"/>
  <c r="AG39" i="5"/>
  <c r="AH39" i="5"/>
  <c r="AH936" i="20" s="1"/>
  <c r="AI39" i="5"/>
  <c r="AI936" i="20" s="1"/>
  <c r="AJ39" i="5"/>
  <c r="AJ936" i="20" s="1"/>
  <c r="AK39" i="5"/>
  <c r="AK936" i="20" s="1"/>
  <c r="AL39" i="5"/>
  <c r="AL936" i="20" s="1"/>
  <c r="AM39" i="5"/>
  <c r="AM936" i="20" s="1"/>
  <c r="AN39" i="5"/>
  <c r="AN936" i="20" s="1"/>
  <c r="AO39" i="5"/>
  <c r="AO936" i="20" s="1"/>
  <c r="AG40" i="5"/>
  <c r="AH40" i="5"/>
  <c r="AH937" i="20" s="1"/>
  <c r="AI40" i="5"/>
  <c r="AI937" i="20" s="1"/>
  <c r="AJ40" i="5"/>
  <c r="AJ937" i="20" s="1"/>
  <c r="AK40" i="5"/>
  <c r="AK937" i="20" s="1"/>
  <c r="AL40" i="5"/>
  <c r="AL937" i="20" s="1"/>
  <c r="AM40" i="5"/>
  <c r="AM937" i="20" s="1"/>
  <c r="AN40" i="5"/>
  <c r="AN937" i="20" s="1"/>
  <c r="AO40" i="5"/>
  <c r="AO937" i="20" s="1"/>
  <c r="AG41" i="5"/>
  <c r="AH41" i="5"/>
  <c r="AH938" i="20" s="1"/>
  <c r="AI41" i="5"/>
  <c r="AI938" i="20" s="1"/>
  <c r="AJ41" i="5"/>
  <c r="AJ938" i="20" s="1"/>
  <c r="AK41" i="5"/>
  <c r="AK938" i="20" s="1"/>
  <c r="AL41" i="5"/>
  <c r="AL938" i="20" s="1"/>
  <c r="AM41" i="5"/>
  <c r="AM938" i="20" s="1"/>
  <c r="AN41" i="5"/>
  <c r="AN938" i="20" s="1"/>
  <c r="AO41" i="5"/>
  <c r="AO938" i="20" s="1"/>
  <c r="AG42" i="5"/>
  <c r="AH42" i="5"/>
  <c r="AH939" i="20" s="1"/>
  <c r="AI42" i="5"/>
  <c r="AI939" i="20" s="1"/>
  <c r="AJ42" i="5"/>
  <c r="AJ939" i="20" s="1"/>
  <c r="AK42" i="5"/>
  <c r="AK939" i="20" s="1"/>
  <c r="AL42" i="5"/>
  <c r="AL939" i="20" s="1"/>
  <c r="AM42" i="5"/>
  <c r="AM939" i="20" s="1"/>
  <c r="AN42" i="5"/>
  <c r="AN939" i="20" s="1"/>
  <c r="AO42" i="5"/>
  <c r="AO939" i="20" s="1"/>
  <c r="AG940" i="20"/>
  <c r="AH940" i="20"/>
  <c r="AI940" i="20"/>
  <c r="AJ940" i="20"/>
  <c r="AK940" i="20"/>
  <c r="AL940" i="20"/>
  <c r="AM940" i="20"/>
  <c r="AN940" i="20"/>
  <c r="AO940" i="20"/>
  <c r="AG44" i="5"/>
  <c r="AH44" i="5"/>
  <c r="AH941" i="20" s="1"/>
  <c r="AI44" i="5"/>
  <c r="AI941" i="20" s="1"/>
  <c r="AJ44" i="5"/>
  <c r="AJ941" i="20" s="1"/>
  <c r="AK44" i="5"/>
  <c r="AK941" i="20" s="1"/>
  <c r="AL44" i="5"/>
  <c r="AL941" i="20" s="1"/>
  <c r="AM44" i="5"/>
  <c r="AM941" i="20" s="1"/>
  <c r="AN44" i="5"/>
  <c r="AN941" i="20" s="1"/>
  <c r="AO44" i="5"/>
  <c r="AO941" i="20" s="1"/>
  <c r="AG45" i="5"/>
  <c r="AH45" i="5"/>
  <c r="AH942" i="20" s="1"/>
  <c r="AI45" i="5"/>
  <c r="AI942" i="20" s="1"/>
  <c r="AJ45" i="5"/>
  <c r="AJ942" i="20" s="1"/>
  <c r="AK45" i="5"/>
  <c r="AK942" i="20" s="1"/>
  <c r="AL45" i="5"/>
  <c r="AL942" i="20" s="1"/>
  <c r="AM45" i="5"/>
  <c r="AM942" i="20" s="1"/>
  <c r="AN45" i="5"/>
  <c r="AN942" i="20" s="1"/>
  <c r="AO45" i="5"/>
  <c r="AO942" i="20" s="1"/>
  <c r="AG46" i="5"/>
  <c r="AH46" i="5"/>
  <c r="AH943" i="20" s="1"/>
  <c r="AI46" i="5"/>
  <c r="AI943" i="20" s="1"/>
  <c r="AJ46" i="5"/>
  <c r="AJ943" i="20" s="1"/>
  <c r="AK46" i="5"/>
  <c r="AK943" i="20" s="1"/>
  <c r="AL46" i="5"/>
  <c r="AL943" i="20" s="1"/>
  <c r="AM46" i="5"/>
  <c r="AM943" i="20" s="1"/>
  <c r="AN46" i="5"/>
  <c r="AN943" i="20" s="1"/>
  <c r="AO46" i="5"/>
  <c r="AO943" i="20" s="1"/>
  <c r="AG944" i="20"/>
  <c r="AH944" i="20"/>
  <c r="AI944" i="20"/>
  <c r="AJ944" i="20"/>
  <c r="AK944" i="20"/>
  <c r="AL944" i="20"/>
  <c r="AM944" i="20"/>
  <c r="AN944" i="20"/>
  <c r="AO944" i="20"/>
  <c r="AG48" i="5"/>
  <c r="AH48" i="5"/>
  <c r="AH945" i="20" s="1"/>
  <c r="AI48" i="5"/>
  <c r="AI945" i="20" s="1"/>
  <c r="AJ48" i="5"/>
  <c r="AJ945" i="20" s="1"/>
  <c r="AK48" i="5"/>
  <c r="AK945" i="20" s="1"/>
  <c r="AL48" i="5"/>
  <c r="AL945" i="20" s="1"/>
  <c r="AM48" i="5"/>
  <c r="AM945" i="20" s="1"/>
  <c r="AN48" i="5"/>
  <c r="AN945" i="20" s="1"/>
  <c r="AO48" i="5"/>
  <c r="AO945" i="20" s="1"/>
  <c r="AG49" i="5"/>
  <c r="AH49" i="5"/>
  <c r="AH946" i="20" s="1"/>
  <c r="AI49" i="5"/>
  <c r="AI946" i="20" s="1"/>
  <c r="AJ49" i="5"/>
  <c r="AJ946" i="20" s="1"/>
  <c r="AK49" i="5"/>
  <c r="AK946" i="20" s="1"/>
  <c r="AL49" i="5"/>
  <c r="AL946" i="20" s="1"/>
  <c r="AM49" i="5"/>
  <c r="AM946" i="20" s="1"/>
  <c r="AN49" i="5"/>
  <c r="AN946" i="20" s="1"/>
  <c r="AO49" i="5"/>
  <c r="AO946" i="20" s="1"/>
  <c r="AG50" i="5"/>
  <c r="AH50" i="5"/>
  <c r="AH947" i="20" s="1"/>
  <c r="AI50" i="5"/>
  <c r="AI947" i="20" s="1"/>
  <c r="AJ50" i="5"/>
  <c r="AJ947" i="20" s="1"/>
  <c r="AK50" i="5"/>
  <c r="AK947" i="20" s="1"/>
  <c r="AL50" i="5"/>
  <c r="AL947" i="20" s="1"/>
  <c r="AM50" i="5"/>
  <c r="AM947" i="20" s="1"/>
  <c r="AN50" i="5"/>
  <c r="AN947" i="20" s="1"/>
  <c r="AO50" i="5"/>
  <c r="AO947" i="20" s="1"/>
  <c r="AG51" i="5"/>
  <c r="AH51" i="5"/>
  <c r="AH948" i="20" s="1"/>
  <c r="AI51" i="5"/>
  <c r="AI948" i="20" s="1"/>
  <c r="AJ51" i="5"/>
  <c r="AJ948" i="20" s="1"/>
  <c r="AK51" i="5"/>
  <c r="AK948" i="20" s="1"/>
  <c r="AL51" i="5"/>
  <c r="AL948" i="20" s="1"/>
  <c r="AM51" i="5"/>
  <c r="AM948" i="20" s="1"/>
  <c r="AN51" i="5"/>
  <c r="AN948" i="20" s="1"/>
  <c r="AO51" i="5"/>
  <c r="AO948" i="20" s="1"/>
  <c r="AG52" i="5"/>
  <c r="AH52" i="5"/>
  <c r="AH949" i="20" s="1"/>
  <c r="AI52" i="5"/>
  <c r="AI949" i="20" s="1"/>
  <c r="AJ52" i="5"/>
  <c r="AJ949" i="20" s="1"/>
  <c r="AK52" i="5"/>
  <c r="AK949" i="20" s="1"/>
  <c r="AL52" i="5"/>
  <c r="AL949" i="20" s="1"/>
  <c r="AM52" i="5"/>
  <c r="AM949" i="20" s="1"/>
  <c r="AN52" i="5"/>
  <c r="AN949" i="20" s="1"/>
  <c r="AO52" i="5"/>
  <c r="AO949" i="20" s="1"/>
  <c r="AG950" i="20"/>
  <c r="AH950" i="20"/>
  <c r="AI950" i="20"/>
  <c r="AJ950" i="20"/>
  <c r="AK950" i="20"/>
  <c r="AL950" i="20"/>
  <c r="AM950" i="20"/>
  <c r="AN950" i="20"/>
  <c r="AO950" i="20"/>
  <c r="AG54" i="5"/>
  <c r="AH54" i="5"/>
  <c r="AH951" i="20" s="1"/>
  <c r="AI54" i="5"/>
  <c r="AI951" i="20" s="1"/>
  <c r="AJ54" i="5"/>
  <c r="AJ951" i="20" s="1"/>
  <c r="AK54" i="5"/>
  <c r="AK951" i="20" s="1"/>
  <c r="AL54" i="5"/>
  <c r="AL951" i="20" s="1"/>
  <c r="AM54" i="5"/>
  <c r="AM951" i="20" s="1"/>
  <c r="AN54" i="5"/>
  <c r="AN951" i="20" s="1"/>
  <c r="AO54" i="5"/>
  <c r="AO951" i="20" s="1"/>
  <c r="AG55" i="5"/>
  <c r="AH55" i="5"/>
  <c r="AH952" i="20" s="1"/>
  <c r="AI55" i="5"/>
  <c r="AI952" i="20" s="1"/>
  <c r="AJ55" i="5"/>
  <c r="AJ952" i="20" s="1"/>
  <c r="AK55" i="5"/>
  <c r="AK952" i="20" s="1"/>
  <c r="AL55" i="5"/>
  <c r="AL952" i="20" s="1"/>
  <c r="AM55" i="5"/>
  <c r="AM952" i="20" s="1"/>
  <c r="AN55" i="5"/>
  <c r="AN952" i="20" s="1"/>
  <c r="AO55" i="5"/>
  <c r="AO952" i="20" s="1"/>
  <c r="AG56" i="5"/>
  <c r="AH56" i="5"/>
  <c r="AH953" i="20" s="1"/>
  <c r="AI56" i="5"/>
  <c r="AI953" i="20" s="1"/>
  <c r="AJ56" i="5"/>
  <c r="AJ953" i="20" s="1"/>
  <c r="AK56" i="5"/>
  <c r="AK953" i="20" s="1"/>
  <c r="AL56" i="5"/>
  <c r="AL953" i="20" s="1"/>
  <c r="AM56" i="5"/>
  <c r="AM953" i="20" s="1"/>
  <c r="AN56" i="5"/>
  <c r="AN953" i="20" s="1"/>
  <c r="AO56" i="5"/>
  <c r="AO953" i="20" s="1"/>
  <c r="AG954" i="20"/>
  <c r="AH954" i="20"/>
  <c r="AI954" i="20"/>
  <c r="AJ954" i="20"/>
  <c r="AK954" i="20"/>
  <c r="AL954" i="20"/>
  <c r="AM954" i="20"/>
  <c r="AN954" i="20"/>
  <c r="AO954" i="20"/>
  <c r="AG58" i="5"/>
  <c r="AH58" i="5"/>
  <c r="AH955" i="20" s="1"/>
  <c r="AI58" i="5"/>
  <c r="AI955" i="20" s="1"/>
  <c r="AJ58" i="5"/>
  <c r="AJ955" i="20" s="1"/>
  <c r="AK58" i="5"/>
  <c r="AK955" i="20" s="1"/>
  <c r="AL58" i="5"/>
  <c r="AL955" i="20" s="1"/>
  <c r="AM58" i="5"/>
  <c r="AM955" i="20" s="1"/>
  <c r="AN58" i="5"/>
  <c r="AN955" i="20" s="1"/>
  <c r="AO58" i="5"/>
  <c r="AO955" i="20" s="1"/>
  <c r="AG59" i="5"/>
  <c r="AH59" i="5"/>
  <c r="AH956" i="20" s="1"/>
  <c r="AI59" i="5"/>
  <c r="AI956" i="20" s="1"/>
  <c r="AJ59" i="5"/>
  <c r="AJ956" i="20" s="1"/>
  <c r="AK59" i="5"/>
  <c r="AK956" i="20" s="1"/>
  <c r="AL59" i="5"/>
  <c r="AL956" i="20" s="1"/>
  <c r="AM59" i="5"/>
  <c r="AM956" i="20" s="1"/>
  <c r="AN59" i="5"/>
  <c r="AN956" i="20" s="1"/>
  <c r="AO59" i="5"/>
  <c r="AO956" i="20" s="1"/>
  <c r="AG60" i="5"/>
  <c r="AH60" i="5"/>
  <c r="AH957" i="20" s="1"/>
  <c r="AI60" i="5"/>
  <c r="AI957" i="20" s="1"/>
  <c r="AJ60" i="5"/>
  <c r="AJ957" i="20" s="1"/>
  <c r="AK60" i="5"/>
  <c r="AK957" i="20" s="1"/>
  <c r="AL60" i="5"/>
  <c r="AL957" i="20" s="1"/>
  <c r="AM60" i="5"/>
  <c r="AM957" i="20" s="1"/>
  <c r="AN60" i="5"/>
  <c r="AN957" i="20" s="1"/>
  <c r="AO60" i="5"/>
  <c r="AO957" i="20" s="1"/>
  <c r="AG61" i="5"/>
  <c r="AH61" i="5"/>
  <c r="AH958" i="20" s="1"/>
  <c r="AI61" i="5"/>
  <c r="AI958" i="20" s="1"/>
  <c r="AJ61" i="5"/>
  <c r="AJ958" i="20" s="1"/>
  <c r="AK61" i="5"/>
  <c r="AK958" i="20" s="1"/>
  <c r="AL61" i="5"/>
  <c r="AL958" i="20" s="1"/>
  <c r="AM61" i="5"/>
  <c r="AM958" i="20" s="1"/>
  <c r="AN61" i="5"/>
  <c r="AN958" i="20" s="1"/>
  <c r="AO61" i="5"/>
  <c r="AO958" i="20" s="1"/>
  <c r="AG62" i="5"/>
  <c r="AH62" i="5"/>
  <c r="AH959" i="20" s="1"/>
  <c r="AI62" i="5"/>
  <c r="AI959" i="20" s="1"/>
  <c r="AJ62" i="5"/>
  <c r="AJ959" i="20" s="1"/>
  <c r="AK62" i="5"/>
  <c r="AK959" i="20" s="1"/>
  <c r="AL62" i="5"/>
  <c r="AL959" i="20" s="1"/>
  <c r="AM62" i="5"/>
  <c r="AM959" i="20" s="1"/>
  <c r="AN62" i="5"/>
  <c r="AN959" i="20" s="1"/>
  <c r="AO62" i="5"/>
  <c r="AO959" i="20" s="1"/>
  <c r="AG63" i="5"/>
  <c r="AH63" i="5"/>
  <c r="AH960" i="20" s="1"/>
  <c r="AI63" i="5"/>
  <c r="AI960" i="20" s="1"/>
  <c r="AJ63" i="5"/>
  <c r="AJ960" i="20" s="1"/>
  <c r="AK63" i="5"/>
  <c r="AK960" i="20" s="1"/>
  <c r="AL63" i="5"/>
  <c r="AL960" i="20" s="1"/>
  <c r="AM63" i="5"/>
  <c r="AM960" i="20" s="1"/>
  <c r="AN63" i="5"/>
  <c r="AN960" i="20" s="1"/>
  <c r="AO63" i="5"/>
  <c r="AO960" i="20" s="1"/>
  <c r="AG961" i="20"/>
  <c r="AH961" i="20"/>
  <c r="AI961" i="20"/>
  <c r="AJ961" i="20"/>
  <c r="AK961" i="20"/>
  <c r="AL961" i="20"/>
  <c r="AM961" i="20"/>
  <c r="AN961" i="20"/>
  <c r="AO961" i="20"/>
  <c r="AG65" i="5"/>
  <c r="AH65" i="5"/>
  <c r="AH962" i="20" s="1"/>
  <c r="AI65" i="5"/>
  <c r="AI962" i="20" s="1"/>
  <c r="AJ65" i="5"/>
  <c r="AJ962" i="20" s="1"/>
  <c r="AK65" i="5"/>
  <c r="AK962" i="20" s="1"/>
  <c r="AL65" i="5"/>
  <c r="AL962" i="20" s="1"/>
  <c r="AM65" i="5"/>
  <c r="AM962" i="20" s="1"/>
  <c r="AN65" i="5"/>
  <c r="AN962" i="20" s="1"/>
  <c r="AO65" i="5"/>
  <c r="AO962" i="20" s="1"/>
  <c r="AG66" i="5"/>
  <c r="AG963" i="20" s="1"/>
  <c r="AH66" i="5"/>
  <c r="AH963" i="20" s="1"/>
  <c r="AI66" i="5"/>
  <c r="AI963" i="20" s="1"/>
  <c r="AJ66" i="5"/>
  <c r="AJ963" i="20" s="1"/>
  <c r="AK66" i="5"/>
  <c r="AK963" i="20" s="1"/>
  <c r="AL66" i="5"/>
  <c r="AL963" i="20" s="1"/>
  <c r="AM66" i="5"/>
  <c r="AM963" i="20" s="1"/>
  <c r="AN66" i="5"/>
  <c r="AN963" i="20" s="1"/>
  <c r="AO66" i="5"/>
  <c r="AO963" i="20" s="1"/>
  <c r="AG67" i="5"/>
  <c r="AG964" i="20" s="1"/>
  <c r="AH67" i="5"/>
  <c r="AH964" i="20" s="1"/>
  <c r="AI67" i="5"/>
  <c r="AI964" i="20" s="1"/>
  <c r="AJ67" i="5"/>
  <c r="AJ964" i="20" s="1"/>
  <c r="AK67" i="5"/>
  <c r="AK964" i="20" s="1"/>
  <c r="AL67" i="5"/>
  <c r="AL964" i="20" s="1"/>
  <c r="AM67" i="5"/>
  <c r="AM964" i="20" s="1"/>
  <c r="AN67" i="5"/>
  <c r="AN964" i="20" s="1"/>
  <c r="AO67" i="5"/>
  <c r="AO964" i="20" s="1"/>
  <c r="AG68" i="5"/>
  <c r="AH68" i="5"/>
  <c r="AH965" i="20" s="1"/>
  <c r="AI68" i="5"/>
  <c r="AI965" i="20" s="1"/>
  <c r="AJ68" i="5"/>
  <c r="AJ965" i="20" s="1"/>
  <c r="AK68" i="5"/>
  <c r="AK965" i="20" s="1"/>
  <c r="AL68" i="5"/>
  <c r="AL965" i="20" s="1"/>
  <c r="AM68" i="5"/>
  <c r="AM965" i="20" s="1"/>
  <c r="AN68" i="5"/>
  <c r="AN965" i="20" s="1"/>
  <c r="AO68" i="5"/>
  <c r="AO965" i="20" s="1"/>
  <c r="AG69" i="5"/>
  <c r="AH69" i="5"/>
  <c r="AH966" i="20" s="1"/>
  <c r="AI69" i="5"/>
  <c r="AI966" i="20" s="1"/>
  <c r="AJ69" i="5"/>
  <c r="AJ966" i="20" s="1"/>
  <c r="AK69" i="5"/>
  <c r="AK966" i="20" s="1"/>
  <c r="AL69" i="5"/>
  <c r="AL966" i="20" s="1"/>
  <c r="AM69" i="5"/>
  <c r="AM966" i="20" s="1"/>
  <c r="AN69" i="5"/>
  <c r="AN966" i="20" s="1"/>
  <c r="AO69" i="5"/>
  <c r="AO966" i="20" s="1"/>
  <c r="AG967" i="20"/>
  <c r="BK967" i="20" s="1"/>
  <c r="BL967" i="20" s="1"/>
  <c r="AH967" i="20"/>
  <c r="AI967" i="20"/>
  <c r="AJ967" i="20"/>
  <c r="AK967" i="20"/>
  <c r="AL967" i="20"/>
  <c r="AM967" i="20"/>
  <c r="AN967" i="20"/>
  <c r="AO967" i="20"/>
  <c r="AG71" i="5"/>
  <c r="AH71" i="5"/>
  <c r="AH968" i="20" s="1"/>
  <c r="AI71" i="5"/>
  <c r="AI968" i="20" s="1"/>
  <c r="AJ71" i="5"/>
  <c r="AJ968" i="20" s="1"/>
  <c r="AK71" i="5"/>
  <c r="AK968" i="20" s="1"/>
  <c r="AL71" i="5"/>
  <c r="AL968" i="20" s="1"/>
  <c r="AM71" i="5"/>
  <c r="AM968" i="20" s="1"/>
  <c r="AN71" i="5"/>
  <c r="AN968" i="20" s="1"/>
  <c r="AO71" i="5"/>
  <c r="AO968" i="20" s="1"/>
  <c r="AG72" i="5"/>
  <c r="AH72" i="5"/>
  <c r="AH969" i="20" s="1"/>
  <c r="AI72" i="5"/>
  <c r="AI969" i="20" s="1"/>
  <c r="AJ72" i="5"/>
  <c r="AJ969" i="20" s="1"/>
  <c r="AK72" i="5"/>
  <c r="AK969" i="20" s="1"/>
  <c r="AL72" i="5"/>
  <c r="AL969" i="20" s="1"/>
  <c r="AM72" i="5"/>
  <c r="AM969" i="20" s="1"/>
  <c r="AN72" i="5"/>
  <c r="AN969" i="20" s="1"/>
  <c r="AO72" i="5"/>
  <c r="AO969" i="20" s="1"/>
  <c r="AG970" i="20"/>
  <c r="BK970" i="20" s="1"/>
  <c r="BL970" i="20" s="1"/>
  <c r="AH970" i="20"/>
  <c r="AI970" i="20"/>
  <c r="AJ970" i="20"/>
  <c r="AK970" i="20"/>
  <c r="AL970" i="20"/>
  <c r="AM970" i="20"/>
  <c r="AN970" i="20"/>
  <c r="AO970" i="20"/>
  <c r="AG74" i="5"/>
  <c r="AH74" i="5"/>
  <c r="AH971" i="20" s="1"/>
  <c r="AI74" i="5"/>
  <c r="AI971" i="20" s="1"/>
  <c r="AJ74" i="5"/>
  <c r="AJ971" i="20" s="1"/>
  <c r="AK74" i="5"/>
  <c r="AK971" i="20" s="1"/>
  <c r="AL74" i="5"/>
  <c r="AL971" i="20" s="1"/>
  <c r="AM74" i="5"/>
  <c r="AM971" i="20" s="1"/>
  <c r="AN74" i="5"/>
  <c r="AN971" i="20" s="1"/>
  <c r="AO74" i="5"/>
  <c r="AO971" i="20" s="1"/>
  <c r="AG75" i="5"/>
  <c r="AG972" i="20" s="1"/>
  <c r="AH75" i="5"/>
  <c r="AH972" i="20" s="1"/>
  <c r="AI75" i="5"/>
  <c r="AI972" i="20" s="1"/>
  <c r="AJ75" i="5"/>
  <c r="AJ972" i="20" s="1"/>
  <c r="AK75" i="5"/>
  <c r="AK972" i="20" s="1"/>
  <c r="AL75" i="5"/>
  <c r="AL972" i="20" s="1"/>
  <c r="AM75" i="5"/>
  <c r="AM972" i="20" s="1"/>
  <c r="AN75" i="5"/>
  <c r="AN972" i="20" s="1"/>
  <c r="AO75" i="5"/>
  <c r="AO972" i="20" s="1"/>
  <c r="AG76" i="5"/>
  <c r="AG973" i="20" s="1"/>
  <c r="AH76" i="5"/>
  <c r="AH973" i="20" s="1"/>
  <c r="AI76" i="5"/>
  <c r="AI973" i="20" s="1"/>
  <c r="AJ76" i="5"/>
  <c r="AJ973" i="20" s="1"/>
  <c r="AK76" i="5"/>
  <c r="AK973" i="20" s="1"/>
  <c r="AL76" i="5"/>
  <c r="AL973" i="20" s="1"/>
  <c r="AM76" i="5"/>
  <c r="AM973" i="20" s="1"/>
  <c r="AN76" i="5"/>
  <c r="AN973" i="20" s="1"/>
  <c r="AO76" i="5"/>
  <c r="AO973" i="20" s="1"/>
  <c r="AH5" i="5"/>
  <c r="AH902" i="20" s="1"/>
  <c r="AI5" i="5"/>
  <c r="AI902" i="20" s="1"/>
  <c r="AJ5" i="5"/>
  <c r="AJ902" i="20" s="1"/>
  <c r="AK5" i="5"/>
  <c r="AK902" i="20" s="1"/>
  <c r="AL5" i="5"/>
  <c r="AL902" i="20" s="1"/>
  <c r="AM5" i="5"/>
  <c r="AM902" i="20" s="1"/>
  <c r="AN5" i="5"/>
  <c r="AN902" i="20" s="1"/>
  <c r="AO5" i="5"/>
  <c r="AO902" i="20" s="1"/>
  <c r="AG6" i="6"/>
  <c r="AG703" i="20" s="1"/>
  <c r="AH703" i="20"/>
  <c r="AI703" i="20"/>
  <c r="AJ703" i="20"/>
  <c r="AK703" i="20"/>
  <c r="AL703" i="20"/>
  <c r="AM703" i="20"/>
  <c r="AN703" i="20"/>
  <c r="AO703" i="20"/>
  <c r="AG7" i="6"/>
  <c r="AG704" i="20" s="1"/>
  <c r="AH704" i="20"/>
  <c r="AI704" i="20"/>
  <c r="AJ704" i="20"/>
  <c r="AK704" i="20"/>
  <c r="AL704" i="20"/>
  <c r="AM704" i="20"/>
  <c r="AN704" i="20"/>
  <c r="AO704" i="20"/>
  <c r="AG8" i="6"/>
  <c r="AG705" i="20" s="1"/>
  <c r="AH705" i="20"/>
  <c r="AI705" i="20"/>
  <c r="AJ705" i="20"/>
  <c r="AK705" i="20"/>
  <c r="AL705" i="20"/>
  <c r="AM705" i="20"/>
  <c r="AN705" i="20"/>
  <c r="AO705" i="20"/>
  <c r="AG9" i="6"/>
  <c r="AG706" i="20" s="1"/>
  <c r="AH706" i="20"/>
  <c r="AI706" i="20"/>
  <c r="AJ706" i="20"/>
  <c r="AK706" i="20"/>
  <c r="AL706" i="20"/>
  <c r="AM706" i="20"/>
  <c r="AN706" i="20"/>
  <c r="AO706" i="20"/>
  <c r="AG10" i="6"/>
  <c r="AG707" i="20" s="1"/>
  <c r="AH707" i="20"/>
  <c r="AI707" i="20"/>
  <c r="AJ707" i="20"/>
  <c r="AK707" i="20"/>
  <c r="AL707" i="20"/>
  <c r="AM707" i="20"/>
  <c r="AN707" i="20"/>
  <c r="AO707" i="20"/>
  <c r="AG14" i="6"/>
  <c r="AG711" i="20" s="1"/>
  <c r="AH711" i="20"/>
  <c r="AI711" i="20"/>
  <c r="AJ711" i="20"/>
  <c r="AK711" i="20"/>
  <c r="AL711" i="20"/>
  <c r="AM711" i="20"/>
  <c r="AN711" i="20"/>
  <c r="AO711" i="20"/>
  <c r="AG16" i="6"/>
  <c r="AG713" i="20" s="1"/>
  <c r="AH713" i="20"/>
  <c r="AI713" i="20"/>
  <c r="AJ713" i="20"/>
  <c r="AK713" i="20"/>
  <c r="AL713" i="20"/>
  <c r="AM713" i="20"/>
  <c r="AN713" i="20"/>
  <c r="AO713" i="20"/>
  <c r="AG18" i="6"/>
  <c r="AG715" i="20" s="1"/>
  <c r="AH715" i="20"/>
  <c r="AI715" i="20"/>
  <c r="AJ715" i="20"/>
  <c r="AK715" i="20"/>
  <c r="AL715" i="20"/>
  <c r="AM715" i="20"/>
  <c r="AN715" i="20"/>
  <c r="AO715" i="20"/>
  <c r="AG20" i="6"/>
  <c r="AG717" i="20" s="1"/>
  <c r="AH717" i="20"/>
  <c r="AI717" i="20"/>
  <c r="AJ717" i="20"/>
  <c r="AK717" i="20"/>
  <c r="AL717" i="20"/>
  <c r="AM717" i="20"/>
  <c r="AN717" i="20"/>
  <c r="AO717" i="20"/>
  <c r="AG22" i="6"/>
  <c r="AG719" i="20" s="1"/>
  <c r="AH719" i="20"/>
  <c r="AI719" i="20"/>
  <c r="AJ719" i="20"/>
  <c r="AK719" i="20"/>
  <c r="AL719" i="20"/>
  <c r="AM719" i="20"/>
  <c r="AN719" i="20"/>
  <c r="AO719" i="20"/>
  <c r="AG25" i="6"/>
  <c r="AG722" i="20" s="1"/>
  <c r="AH722" i="20"/>
  <c r="AI722" i="20"/>
  <c r="AJ722" i="20"/>
  <c r="AK722" i="20"/>
  <c r="AL722" i="20"/>
  <c r="AM722" i="20"/>
  <c r="AN722" i="20"/>
  <c r="AO722" i="20"/>
  <c r="AG26" i="6"/>
  <c r="AG723" i="20" s="1"/>
  <c r="AH723" i="20"/>
  <c r="AI723" i="20"/>
  <c r="AJ723" i="20"/>
  <c r="AK723" i="20"/>
  <c r="AL723" i="20"/>
  <c r="AM723" i="20"/>
  <c r="AN723" i="20"/>
  <c r="AO723" i="20"/>
  <c r="AG27" i="6"/>
  <c r="AG724" i="20" s="1"/>
  <c r="AH724" i="20"/>
  <c r="AI724" i="20"/>
  <c r="AJ724" i="20"/>
  <c r="AK724" i="20"/>
  <c r="AL724" i="20"/>
  <c r="AM724" i="20"/>
  <c r="AN724" i="20"/>
  <c r="AO724" i="20"/>
  <c r="AG28" i="6"/>
  <c r="AG725" i="20" s="1"/>
  <c r="AH725" i="20"/>
  <c r="AI725" i="20"/>
  <c r="AJ725" i="20"/>
  <c r="AK725" i="20"/>
  <c r="AL725" i="20"/>
  <c r="AM725" i="20"/>
  <c r="AN725" i="20"/>
  <c r="AO725" i="20"/>
  <c r="AG29" i="6"/>
  <c r="AG726" i="20" s="1"/>
  <c r="AH726" i="20"/>
  <c r="AI726" i="20"/>
  <c r="AJ726" i="20"/>
  <c r="AK726" i="20"/>
  <c r="AL726" i="20"/>
  <c r="AM726" i="20"/>
  <c r="AN726" i="20"/>
  <c r="AO726" i="20"/>
  <c r="AG30" i="6"/>
  <c r="AG727" i="20" s="1"/>
  <c r="AH727" i="20"/>
  <c r="AI727" i="20"/>
  <c r="AJ727" i="20"/>
  <c r="AK727" i="20"/>
  <c r="AL727" i="20"/>
  <c r="AM727" i="20"/>
  <c r="AN727" i="20"/>
  <c r="AO727" i="20"/>
  <c r="AG33" i="6"/>
  <c r="AG730" i="20" s="1"/>
  <c r="AH730" i="20"/>
  <c r="AI730" i="20"/>
  <c r="AJ730" i="20"/>
  <c r="AK730" i="20"/>
  <c r="AL730" i="20"/>
  <c r="AM730" i="20"/>
  <c r="AN730" i="20"/>
  <c r="AO730" i="20"/>
  <c r="AG44" i="6"/>
  <c r="AG741" i="20" s="1"/>
  <c r="AH741" i="20"/>
  <c r="AI741" i="20"/>
  <c r="AJ741" i="20"/>
  <c r="AK741" i="20"/>
  <c r="AL741" i="20"/>
  <c r="AM741" i="20"/>
  <c r="AN741" i="20"/>
  <c r="AO741" i="20"/>
  <c r="AG45" i="6"/>
  <c r="AG742" i="20" s="1"/>
  <c r="AH742" i="20"/>
  <c r="AI742" i="20"/>
  <c r="AJ742" i="20"/>
  <c r="AK742" i="20"/>
  <c r="AL742" i="20"/>
  <c r="AM742" i="20"/>
  <c r="AN742" i="20"/>
  <c r="AO742" i="20"/>
  <c r="AG48" i="6"/>
  <c r="AG745" i="20" s="1"/>
  <c r="AH745" i="20"/>
  <c r="AI745" i="20"/>
  <c r="AJ745" i="20"/>
  <c r="AK745" i="20"/>
  <c r="AL745" i="20"/>
  <c r="AM745" i="20"/>
  <c r="AN745" i="20"/>
  <c r="AO745" i="20"/>
  <c r="AG58" i="6"/>
  <c r="AG755" i="20" s="1"/>
  <c r="AH755" i="20"/>
  <c r="AI755" i="20"/>
  <c r="AJ755" i="20"/>
  <c r="AK755" i="20"/>
  <c r="AL755" i="20"/>
  <c r="AM755" i="20"/>
  <c r="AN755" i="20"/>
  <c r="AO755" i="20"/>
  <c r="AG59" i="6"/>
  <c r="AG756" i="20" s="1"/>
  <c r="AH756" i="20"/>
  <c r="AI756" i="20"/>
  <c r="AJ756" i="20"/>
  <c r="AK756" i="20"/>
  <c r="AL756" i="20"/>
  <c r="AM756" i="20"/>
  <c r="AN756" i="20"/>
  <c r="AO756" i="20"/>
  <c r="AG60" i="6"/>
  <c r="AG757" i="20" s="1"/>
  <c r="AH757" i="20"/>
  <c r="AI757" i="20"/>
  <c r="AJ757" i="20"/>
  <c r="AK757" i="20"/>
  <c r="AL757" i="20"/>
  <c r="AM757" i="20"/>
  <c r="AN757" i="20"/>
  <c r="AO757" i="20"/>
  <c r="AG62" i="6"/>
  <c r="AG759" i="20" s="1"/>
  <c r="AH759" i="20"/>
  <c r="AI759" i="20"/>
  <c r="AJ759" i="20"/>
  <c r="AK759" i="20"/>
  <c r="AL759" i="20"/>
  <c r="AM759" i="20"/>
  <c r="AN759" i="20"/>
  <c r="AO759" i="20"/>
  <c r="AG68" i="6"/>
  <c r="AG765" i="20" s="1"/>
  <c r="AH765" i="20"/>
  <c r="AI765" i="20"/>
  <c r="AJ765" i="20"/>
  <c r="AK765" i="20"/>
  <c r="AL765" i="20"/>
  <c r="AM765" i="20"/>
  <c r="AN765" i="20"/>
  <c r="AO765" i="20"/>
  <c r="AG70" i="6"/>
  <c r="AG767" i="20" s="1"/>
  <c r="AH767" i="20"/>
  <c r="AI767" i="20"/>
  <c r="AJ767" i="20"/>
  <c r="AK767" i="20"/>
  <c r="AL767" i="20"/>
  <c r="AM767" i="20"/>
  <c r="AN767" i="20"/>
  <c r="AO767" i="20"/>
  <c r="AG71" i="6"/>
  <c r="AG768" i="20" s="1"/>
  <c r="AH768" i="20"/>
  <c r="AI768" i="20"/>
  <c r="AJ768" i="20"/>
  <c r="AK768" i="20"/>
  <c r="AL768" i="20"/>
  <c r="AM768" i="20"/>
  <c r="AN768" i="20"/>
  <c r="AO768" i="20"/>
  <c r="AG74" i="6"/>
  <c r="AG771" i="20" s="1"/>
  <c r="AH771" i="20"/>
  <c r="AI771" i="20"/>
  <c r="AJ771" i="20"/>
  <c r="AK771" i="20"/>
  <c r="AL771" i="20"/>
  <c r="AM771" i="20"/>
  <c r="AN771" i="20"/>
  <c r="AO771" i="20"/>
  <c r="AG75" i="6"/>
  <c r="AG772" i="20" s="1"/>
  <c r="AH772" i="20"/>
  <c r="AI772" i="20"/>
  <c r="AJ772" i="20"/>
  <c r="AK772" i="20"/>
  <c r="AL772" i="20"/>
  <c r="AM772" i="20"/>
  <c r="AN772" i="20"/>
  <c r="AO772" i="20"/>
  <c r="AK29" i="23"/>
  <c r="AL29" i="23"/>
  <c r="AM29" i="23"/>
  <c r="AN29" i="23"/>
  <c r="AO29" i="23"/>
  <c r="AO28" i="23"/>
  <c r="AN28" i="23"/>
  <c r="AM28" i="23"/>
  <c r="AL28" i="23"/>
  <c r="AK28" i="23"/>
  <c r="AO27" i="23"/>
  <c r="AN27" i="23"/>
  <c r="AM27" i="23"/>
  <c r="AL27" i="23"/>
  <c r="AK27" i="23"/>
  <c r="AO26" i="23"/>
  <c r="AN26" i="23"/>
  <c r="AM26" i="23"/>
  <c r="AL26" i="23"/>
  <c r="AK26" i="23"/>
  <c r="AO25" i="23"/>
  <c r="AN25" i="23"/>
  <c r="AM25" i="23"/>
  <c r="AL25" i="23"/>
  <c r="AK25" i="23"/>
  <c r="AK19" i="23"/>
  <c r="AL19" i="23"/>
  <c r="AM19" i="23"/>
  <c r="AN19" i="23"/>
  <c r="AO19" i="23"/>
  <c r="AK20" i="23"/>
  <c r="AL20" i="23"/>
  <c r="AM20" i="23"/>
  <c r="AN20" i="23"/>
  <c r="AO20" i="23"/>
  <c r="AK21" i="23"/>
  <c r="AL21" i="23"/>
  <c r="AM21" i="23"/>
  <c r="AN21" i="23"/>
  <c r="AO21" i="23"/>
  <c r="AK22" i="23"/>
  <c r="AL22" i="23"/>
  <c r="AM22" i="23"/>
  <c r="AN22" i="23"/>
  <c r="AO22" i="23"/>
  <c r="AK23" i="23"/>
  <c r="AL23" i="23"/>
  <c r="AM23" i="23"/>
  <c r="AN23" i="23"/>
  <c r="AO23" i="23"/>
  <c r="AO18" i="23"/>
  <c r="AN18" i="23"/>
  <c r="AM18" i="23"/>
  <c r="AL18" i="23"/>
  <c r="AK18" i="23"/>
  <c r="AJ15" i="23"/>
  <c r="AK15" i="23"/>
  <c r="AL15" i="23"/>
  <c r="AM15" i="23"/>
  <c r="AN15" i="23"/>
  <c r="AO15" i="23"/>
  <c r="AJ16" i="23"/>
  <c r="AK16" i="23"/>
  <c r="AL16" i="23"/>
  <c r="AM16" i="23"/>
  <c r="AN16" i="23"/>
  <c r="AO16" i="23"/>
  <c r="AO14" i="23"/>
  <c r="AN14" i="23"/>
  <c r="AM14" i="23"/>
  <c r="AL14" i="23"/>
  <c r="AK14" i="23"/>
  <c r="AJ14" i="23"/>
  <c r="AO13" i="23"/>
  <c r="AN13" i="23"/>
  <c r="AM13" i="23"/>
  <c r="AL13" i="23"/>
  <c r="AK13" i="23"/>
  <c r="AJ13" i="23"/>
  <c r="AO12" i="23"/>
  <c r="AN12" i="23"/>
  <c r="AM12" i="23"/>
  <c r="AL12" i="23"/>
  <c r="AK12" i="23"/>
  <c r="AJ12" i="23"/>
  <c r="AO11" i="23"/>
  <c r="AN11" i="23"/>
  <c r="AM11" i="23"/>
  <c r="AL11" i="23"/>
  <c r="AK11" i="23"/>
  <c r="AJ11" i="23"/>
  <c r="AK6" i="23"/>
  <c r="AL6" i="23"/>
  <c r="AM6" i="23"/>
  <c r="AN6" i="23"/>
  <c r="AO6" i="23"/>
  <c r="AK7" i="23"/>
  <c r="AL7" i="23"/>
  <c r="AM7" i="23"/>
  <c r="AN7" i="23"/>
  <c r="AO7" i="23"/>
  <c r="AK8" i="23"/>
  <c r="AL8" i="23"/>
  <c r="AM8" i="23"/>
  <c r="AN8" i="23"/>
  <c r="AO8" i="23"/>
  <c r="AK9" i="23"/>
  <c r="AL9" i="23"/>
  <c r="AM9" i="23"/>
  <c r="AN9" i="23"/>
  <c r="AO9" i="23"/>
  <c r="AG39" i="7"/>
  <c r="AG536" i="20" s="1"/>
  <c r="AH39" i="7"/>
  <c r="AH536" i="20" s="1"/>
  <c r="AI39" i="7"/>
  <c r="AI536" i="20" s="1"/>
  <c r="AJ39" i="7"/>
  <c r="AJ536" i="20" s="1"/>
  <c r="AK39" i="7"/>
  <c r="AK536" i="20" s="1"/>
  <c r="AL39" i="7"/>
  <c r="AL536" i="20" s="1"/>
  <c r="AM39" i="7"/>
  <c r="AM536" i="20" s="1"/>
  <c r="AN39" i="7"/>
  <c r="AN536" i="20" s="1"/>
  <c r="AO39" i="7"/>
  <c r="AO536" i="20" s="1"/>
  <c r="AG40" i="7"/>
  <c r="AG537" i="20" s="1"/>
  <c r="AH40" i="7"/>
  <c r="AH537" i="20" s="1"/>
  <c r="AI40" i="7"/>
  <c r="AI537" i="20" s="1"/>
  <c r="AJ40" i="7"/>
  <c r="AJ537" i="20" s="1"/>
  <c r="AK40" i="7"/>
  <c r="AK537" i="20" s="1"/>
  <c r="AL40" i="7"/>
  <c r="AL537" i="20" s="1"/>
  <c r="AM40" i="7"/>
  <c r="AM537" i="20" s="1"/>
  <c r="AN40" i="7"/>
  <c r="AN537" i="20" s="1"/>
  <c r="AO40" i="7"/>
  <c r="AO537" i="20" s="1"/>
  <c r="AO44" i="7"/>
  <c r="AO541" i="20" s="1"/>
  <c r="AN44" i="7"/>
  <c r="AN541" i="20" s="1"/>
  <c r="AM44" i="7"/>
  <c r="AM541" i="20" s="1"/>
  <c r="AL44" i="7"/>
  <c r="AL541" i="20" s="1"/>
  <c r="AK44" i="7"/>
  <c r="AK541" i="20" s="1"/>
  <c r="AJ44" i="7"/>
  <c r="AJ541" i="20" s="1"/>
  <c r="AI44" i="7"/>
  <c r="AI541" i="20" s="1"/>
  <c r="AH44" i="7"/>
  <c r="AH541" i="20" s="1"/>
  <c r="AG44" i="7"/>
  <c r="AG541" i="20" s="1"/>
  <c r="AO43" i="7"/>
  <c r="AO540" i="20" s="1"/>
  <c r="AN43" i="7"/>
  <c r="AN540" i="20" s="1"/>
  <c r="AM43" i="7"/>
  <c r="AM540" i="20" s="1"/>
  <c r="AL43" i="7"/>
  <c r="AL540" i="20" s="1"/>
  <c r="AK43" i="7"/>
  <c r="AK540" i="20" s="1"/>
  <c r="AJ43" i="7"/>
  <c r="AJ540" i="20" s="1"/>
  <c r="AI43" i="7"/>
  <c r="AI540" i="20" s="1"/>
  <c r="AH43" i="7"/>
  <c r="AH540" i="20" s="1"/>
  <c r="AG43" i="7"/>
  <c r="AG540" i="20" s="1"/>
  <c r="AO42" i="7"/>
  <c r="AO539" i="20" s="1"/>
  <c r="AN42" i="7"/>
  <c r="AN539" i="20" s="1"/>
  <c r="AM42" i="7"/>
  <c r="AM539" i="20" s="1"/>
  <c r="AL42" i="7"/>
  <c r="AL539" i="20" s="1"/>
  <c r="AK42" i="7"/>
  <c r="AK539" i="20" s="1"/>
  <c r="AJ42" i="7"/>
  <c r="AJ539" i="20" s="1"/>
  <c r="AI42" i="7"/>
  <c r="AI539" i="20" s="1"/>
  <c r="AH42" i="7"/>
  <c r="AH539" i="20" s="1"/>
  <c r="AG42" i="7"/>
  <c r="AG539" i="20" s="1"/>
  <c r="AO38" i="7"/>
  <c r="AO535" i="20" s="1"/>
  <c r="AN38" i="7"/>
  <c r="AN535" i="20" s="1"/>
  <c r="AM38" i="7"/>
  <c r="AM535" i="20" s="1"/>
  <c r="AL38" i="7"/>
  <c r="AL535" i="20" s="1"/>
  <c r="AK38" i="7"/>
  <c r="AK535" i="20" s="1"/>
  <c r="AJ38" i="7"/>
  <c r="AJ535" i="20" s="1"/>
  <c r="AI38" i="7"/>
  <c r="AI535" i="20" s="1"/>
  <c r="AH38" i="7"/>
  <c r="AH535" i="20" s="1"/>
  <c r="AG38" i="7"/>
  <c r="AG535" i="20" s="1"/>
  <c r="AO37" i="7"/>
  <c r="AO534" i="20" s="1"/>
  <c r="AN37" i="7"/>
  <c r="AN534" i="20" s="1"/>
  <c r="AM37" i="7"/>
  <c r="AM534" i="20" s="1"/>
  <c r="AL37" i="7"/>
  <c r="AL534" i="20" s="1"/>
  <c r="AK37" i="7"/>
  <c r="AK534" i="20" s="1"/>
  <c r="AJ37" i="7"/>
  <c r="AJ534" i="20" s="1"/>
  <c r="AI37" i="7"/>
  <c r="AI534" i="20" s="1"/>
  <c r="AH37" i="7"/>
  <c r="AH534" i="20" s="1"/>
  <c r="AG37" i="7"/>
  <c r="AG534" i="20" s="1"/>
  <c r="AG27" i="7"/>
  <c r="AG524" i="20" s="1"/>
  <c r="AH27" i="7"/>
  <c r="AH524" i="20" s="1"/>
  <c r="AI27" i="7"/>
  <c r="AI524" i="20" s="1"/>
  <c r="AJ27" i="7"/>
  <c r="AJ524" i="20" s="1"/>
  <c r="AK27" i="7"/>
  <c r="AK524" i="20" s="1"/>
  <c r="AL27" i="7"/>
  <c r="AL524" i="20" s="1"/>
  <c r="AM27" i="7"/>
  <c r="AM524" i="20" s="1"/>
  <c r="AN27" i="7"/>
  <c r="AN524" i="20" s="1"/>
  <c r="AO27" i="7"/>
  <c r="AO524" i="20" s="1"/>
  <c r="AG28" i="7"/>
  <c r="AG525" i="20" s="1"/>
  <c r="AH28" i="7"/>
  <c r="AH525" i="20" s="1"/>
  <c r="AI28" i="7"/>
  <c r="AI525" i="20" s="1"/>
  <c r="AJ28" i="7"/>
  <c r="AJ525" i="20" s="1"/>
  <c r="AK28" i="7"/>
  <c r="AK525" i="20" s="1"/>
  <c r="AL28" i="7"/>
  <c r="AL525" i="20" s="1"/>
  <c r="AM28" i="7"/>
  <c r="AM525" i="20" s="1"/>
  <c r="AN28" i="7"/>
  <c r="AN525" i="20" s="1"/>
  <c r="AO28" i="7"/>
  <c r="AO525" i="20" s="1"/>
  <c r="AG29" i="7"/>
  <c r="AG526" i="20" s="1"/>
  <c r="AH29" i="7"/>
  <c r="AH526" i="20" s="1"/>
  <c r="AI29" i="7"/>
  <c r="AI526" i="20" s="1"/>
  <c r="AJ29" i="7"/>
  <c r="AJ526" i="20" s="1"/>
  <c r="AK29" i="7"/>
  <c r="AK526" i="20" s="1"/>
  <c r="AL29" i="7"/>
  <c r="AL526" i="20" s="1"/>
  <c r="AM29" i="7"/>
  <c r="AM526" i="20" s="1"/>
  <c r="AN29" i="7"/>
  <c r="AN526" i="20" s="1"/>
  <c r="AO29" i="7"/>
  <c r="AO526" i="20" s="1"/>
  <c r="AG30" i="7"/>
  <c r="AG527" i="20" s="1"/>
  <c r="AH30" i="7"/>
  <c r="AH527" i="20" s="1"/>
  <c r="AI30" i="7"/>
  <c r="AI527" i="20" s="1"/>
  <c r="AJ30" i="7"/>
  <c r="AJ527" i="20" s="1"/>
  <c r="AK30" i="7"/>
  <c r="AK527" i="20" s="1"/>
  <c r="AL30" i="7"/>
  <c r="AL527" i="20" s="1"/>
  <c r="AM30" i="7"/>
  <c r="AM527" i="20" s="1"/>
  <c r="AN30" i="7"/>
  <c r="AN527" i="20" s="1"/>
  <c r="AO30" i="7"/>
  <c r="AO527" i="20" s="1"/>
  <c r="AG31" i="7"/>
  <c r="AG528" i="20" s="1"/>
  <c r="AH31" i="7"/>
  <c r="AH528" i="20" s="1"/>
  <c r="AI31" i="7"/>
  <c r="AI528" i="20" s="1"/>
  <c r="AJ31" i="7"/>
  <c r="AJ528" i="20" s="1"/>
  <c r="AK31" i="7"/>
  <c r="AK528" i="20" s="1"/>
  <c r="AL31" i="7"/>
  <c r="AL528" i="20" s="1"/>
  <c r="AM31" i="7"/>
  <c r="AM528" i="20" s="1"/>
  <c r="AN31" i="7"/>
  <c r="AN528" i="20" s="1"/>
  <c r="AO31" i="7"/>
  <c r="AO528" i="20" s="1"/>
  <c r="AG32" i="7"/>
  <c r="AG529" i="20" s="1"/>
  <c r="AH32" i="7"/>
  <c r="AH529" i="20" s="1"/>
  <c r="AI32" i="7"/>
  <c r="AI529" i="20" s="1"/>
  <c r="AJ32" i="7"/>
  <c r="AJ529" i="20" s="1"/>
  <c r="AK32" i="7"/>
  <c r="AK529" i="20" s="1"/>
  <c r="AL32" i="7"/>
  <c r="AL529" i="20" s="1"/>
  <c r="AM32" i="7"/>
  <c r="AM529" i="20" s="1"/>
  <c r="AN32" i="7"/>
  <c r="AN529" i="20" s="1"/>
  <c r="AO32" i="7"/>
  <c r="AO529" i="20" s="1"/>
  <c r="AG33" i="7"/>
  <c r="AG530" i="20" s="1"/>
  <c r="AH33" i="7"/>
  <c r="AH530" i="20" s="1"/>
  <c r="AI33" i="7"/>
  <c r="AI530" i="20" s="1"/>
  <c r="AJ33" i="7"/>
  <c r="AJ530" i="20" s="1"/>
  <c r="AK33" i="7"/>
  <c r="AK530" i="20" s="1"/>
  <c r="AL33" i="7"/>
  <c r="AL530" i="20" s="1"/>
  <c r="AM33" i="7"/>
  <c r="AM530" i="20" s="1"/>
  <c r="AN33" i="7"/>
  <c r="AN530" i="20" s="1"/>
  <c r="AO33" i="7"/>
  <c r="AO530" i="20" s="1"/>
  <c r="AO26" i="7"/>
  <c r="AO523" i="20" s="1"/>
  <c r="AN26" i="7"/>
  <c r="AN523" i="20" s="1"/>
  <c r="AM26" i="7"/>
  <c r="AM523" i="20" s="1"/>
  <c r="AL26" i="7"/>
  <c r="AL523" i="20" s="1"/>
  <c r="AK26" i="7"/>
  <c r="AK523" i="20" s="1"/>
  <c r="AJ26" i="7"/>
  <c r="AJ523" i="20" s="1"/>
  <c r="AI26" i="7"/>
  <c r="AI523" i="20" s="1"/>
  <c r="AH26" i="7"/>
  <c r="AH523" i="20" s="1"/>
  <c r="AG26" i="7"/>
  <c r="AG523" i="20" s="1"/>
  <c r="AO25" i="7"/>
  <c r="AO522" i="20" s="1"/>
  <c r="AN25" i="7"/>
  <c r="AN522" i="20" s="1"/>
  <c r="AM25" i="7"/>
  <c r="AM522" i="20" s="1"/>
  <c r="AL25" i="7"/>
  <c r="AL522" i="20" s="1"/>
  <c r="AK25" i="7"/>
  <c r="AK522" i="20" s="1"/>
  <c r="AJ25" i="7"/>
  <c r="AJ522" i="20" s="1"/>
  <c r="AI25" i="7"/>
  <c r="AI522" i="20" s="1"/>
  <c r="AH25" i="7"/>
  <c r="AH522" i="20" s="1"/>
  <c r="AG25" i="7"/>
  <c r="AG522" i="20" s="1"/>
  <c r="AO24" i="7"/>
  <c r="AO521" i="20" s="1"/>
  <c r="AN24" i="7"/>
  <c r="AN521" i="20" s="1"/>
  <c r="AM24" i="7"/>
  <c r="AM521" i="20" s="1"/>
  <c r="AL24" i="7"/>
  <c r="AL521" i="20" s="1"/>
  <c r="AK24" i="7"/>
  <c r="AK521" i="20" s="1"/>
  <c r="AJ24" i="7"/>
  <c r="AJ521" i="20" s="1"/>
  <c r="AI24" i="7"/>
  <c r="AI521" i="20" s="1"/>
  <c r="AH24" i="7"/>
  <c r="AH521" i="20" s="1"/>
  <c r="AG24" i="7"/>
  <c r="AG521" i="20" s="1"/>
  <c r="AO23" i="7"/>
  <c r="AO520" i="20" s="1"/>
  <c r="AN23" i="7"/>
  <c r="AN520" i="20" s="1"/>
  <c r="AM23" i="7"/>
  <c r="AM520" i="20" s="1"/>
  <c r="AL23" i="7"/>
  <c r="AL520" i="20" s="1"/>
  <c r="AK23" i="7"/>
  <c r="AK520" i="20" s="1"/>
  <c r="AJ23" i="7"/>
  <c r="AI23" i="7"/>
  <c r="AI520" i="20" s="1"/>
  <c r="AH23" i="7"/>
  <c r="AH520" i="20" s="1"/>
  <c r="AG23" i="7"/>
  <c r="AG520" i="20" s="1"/>
  <c r="AG20" i="7"/>
  <c r="AG517" i="20" s="1"/>
  <c r="AH20" i="7"/>
  <c r="AH517" i="20" s="1"/>
  <c r="AI20" i="7"/>
  <c r="AI517" i="20" s="1"/>
  <c r="AJ20" i="7"/>
  <c r="AJ517" i="20" s="1"/>
  <c r="AK20" i="7"/>
  <c r="AK517" i="20" s="1"/>
  <c r="AL20" i="7"/>
  <c r="AL517" i="20" s="1"/>
  <c r="AM20" i="7"/>
  <c r="AM517" i="20" s="1"/>
  <c r="AN20" i="7"/>
  <c r="AN517" i="20" s="1"/>
  <c r="AO20" i="7"/>
  <c r="AO517" i="20" s="1"/>
  <c r="AG21" i="7"/>
  <c r="AG518" i="20" s="1"/>
  <c r="AH21" i="7"/>
  <c r="AH518" i="20" s="1"/>
  <c r="AI21" i="7"/>
  <c r="AI518" i="20" s="1"/>
  <c r="AJ21" i="7"/>
  <c r="AJ518" i="20" s="1"/>
  <c r="AK21" i="7"/>
  <c r="AK518" i="20" s="1"/>
  <c r="AL21" i="7"/>
  <c r="AL518" i="20" s="1"/>
  <c r="AM21" i="7"/>
  <c r="AM518" i="20" s="1"/>
  <c r="AN21" i="7"/>
  <c r="AN518" i="20" s="1"/>
  <c r="AO21" i="7"/>
  <c r="AO518" i="20" s="1"/>
  <c r="AO19" i="7"/>
  <c r="AO516" i="20" s="1"/>
  <c r="AN19" i="7"/>
  <c r="AN516" i="20" s="1"/>
  <c r="AM19" i="7"/>
  <c r="AM516" i="20" s="1"/>
  <c r="AL19" i="7"/>
  <c r="AL516" i="20" s="1"/>
  <c r="AK19" i="7"/>
  <c r="AK516" i="20" s="1"/>
  <c r="AJ19" i="7"/>
  <c r="AJ516" i="20" s="1"/>
  <c r="AI19" i="7"/>
  <c r="AI516" i="20" s="1"/>
  <c r="AH19" i="7"/>
  <c r="AH516" i="20" s="1"/>
  <c r="AG19" i="7"/>
  <c r="AG516" i="20" s="1"/>
  <c r="AO18" i="7"/>
  <c r="AO515" i="20" s="1"/>
  <c r="AN18" i="7"/>
  <c r="AN515" i="20" s="1"/>
  <c r="AM18" i="7"/>
  <c r="AM515" i="20" s="1"/>
  <c r="AL18" i="7"/>
  <c r="AL515" i="20" s="1"/>
  <c r="AK18" i="7"/>
  <c r="AK515" i="20" s="1"/>
  <c r="AJ18" i="7"/>
  <c r="AJ515" i="20" s="1"/>
  <c r="AI18" i="7"/>
  <c r="AH18" i="7"/>
  <c r="AG18" i="7"/>
  <c r="AG10" i="7"/>
  <c r="AH10" i="7"/>
  <c r="AH507" i="20" s="1"/>
  <c r="AI10" i="7"/>
  <c r="AI507" i="20" s="1"/>
  <c r="AJ10" i="7"/>
  <c r="AJ507" i="20" s="1"/>
  <c r="AK10" i="7"/>
  <c r="AK507" i="20" s="1"/>
  <c r="AL10" i="7"/>
  <c r="AL507" i="20" s="1"/>
  <c r="AM10" i="7"/>
  <c r="AM507" i="20" s="1"/>
  <c r="AN10" i="7"/>
  <c r="AN507" i="20" s="1"/>
  <c r="AO10" i="7"/>
  <c r="AO507" i="20" s="1"/>
  <c r="AG11" i="7"/>
  <c r="AG508" i="20" s="1"/>
  <c r="AH11" i="7"/>
  <c r="AH508" i="20" s="1"/>
  <c r="AI11" i="7"/>
  <c r="AI508" i="20" s="1"/>
  <c r="AJ11" i="7"/>
  <c r="AJ508" i="20" s="1"/>
  <c r="AK11" i="7"/>
  <c r="AK508" i="20" s="1"/>
  <c r="AL11" i="7"/>
  <c r="AL508" i="20" s="1"/>
  <c r="AM11" i="7"/>
  <c r="AM508" i="20" s="1"/>
  <c r="AN11" i="7"/>
  <c r="AN508" i="20" s="1"/>
  <c r="AO11" i="7"/>
  <c r="AO508" i="20" s="1"/>
  <c r="AG12" i="7"/>
  <c r="AG509" i="20" s="1"/>
  <c r="AH12" i="7"/>
  <c r="AH509" i="20" s="1"/>
  <c r="AI12" i="7"/>
  <c r="AI509" i="20" s="1"/>
  <c r="AJ12" i="7"/>
  <c r="AJ509" i="20" s="1"/>
  <c r="AK12" i="7"/>
  <c r="AK509" i="20" s="1"/>
  <c r="AL12" i="7"/>
  <c r="AL509" i="20" s="1"/>
  <c r="AM12" i="7"/>
  <c r="AM509" i="20" s="1"/>
  <c r="AN12" i="7"/>
  <c r="AN509" i="20" s="1"/>
  <c r="AO12" i="7"/>
  <c r="AO509" i="20" s="1"/>
  <c r="AG13" i="7"/>
  <c r="AG510" i="20" s="1"/>
  <c r="AH13" i="7"/>
  <c r="AH510" i="20" s="1"/>
  <c r="AI13" i="7"/>
  <c r="AI510" i="20" s="1"/>
  <c r="AJ13" i="7"/>
  <c r="AJ510" i="20" s="1"/>
  <c r="AK13" i="7"/>
  <c r="AK510" i="20" s="1"/>
  <c r="AL13" i="7"/>
  <c r="AL510" i="20" s="1"/>
  <c r="AM13" i="7"/>
  <c r="AM510" i="20" s="1"/>
  <c r="AN13" i="7"/>
  <c r="AN510" i="20" s="1"/>
  <c r="AO13" i="7"/>
  <c r="AO510" i="20" s="1"/>
  <c r="AG14" i="7"/>
  <c r="AG511" i="20" s="1"/>
  <c r="AH14" i="7"/>
  <c r="AH511" i="20" s="1"/>
  <c r="AI14" i="7"/>
  <c r="AI511" i="20" s="1"/>
  <c r="AJ14" i="7"/>
  <c r="AJ511" i="20" s="1"/>
  <c r="AK14" i="7"/>
  <c r="AK511" i="20" s="1"/>
  <c r="AL14" i="7"/>
  <c r="AL511" i="20" s="1"/>
  <c r="AM14" i="7"/>
  <c r="AM511" i="20" s="1"/>
  <c r="AN14" i="7"/>
  <c r="AN511" i="20" s="1"/>
  <c r="AO14" i="7"/>
  <c r="AO511" i="20" s="1"/>
  <c r="AG15" i="7"/>
  <c r="AG512" i="20" s="1"/>
  <c r="AH15" i="7"/>
  <c r="AH512" i="20" s="1"/>
  <c r="AI15" i="7"/>
  <c r="AI512" i="20" s="1"/>
  <c r="AJ15" i="7"/>
  <c r="AJ512" i="20" s="1"/>
  <c r="AK15" i="7"/>
  <c r="AK512" i="20" s="1"/>
  <c r="AL15" i="7"/>
  <c r="AL512" i="20" s="1"/>
  <c r="AM15" i="7"/>
  <c r="AM512" i="20" s="1"/>
  <c r="AN15" i="7"/>
  <c r="AN512" i="20" s="1"/>
  <c r="AO15" i="7"/>
  <c r="AO512" i="20" s="1"/>
  <c r="AG16" i="7"/>
  <c r="AG513" i="20" s="1"/>
  <c r="AH16" i="7"/>
  <c r="AH513" i="20" s="1"/>
  <c r="AI16" i="7"/>
  <c r="AI513" i="20" s="1"/>
  <c r="AJ16" i="7"/>
  <c r="AJ513" i="20" s="1"/>
  <c r="AK16" i="7"/>
  <c r="AK513" i="20" s="1"/>
  <c r="AL16" i="7"/>
  <c r="AL513" i="20" s="1"/>
  <c r="AM16" i="7"/>
  <c r="AM513" i="20" s="1"/>
  <c r="AN16" i="7"/>
  <c r="AN513" i="20" s="1"/>
  <c r="AO16" i="7"/>
  <c r="AO513" i="20" s="1"/>
  <c r="AH9" i="7"/>
  <c r="AI9" i="7"/>
  <c r="AJ9" i="7"/>
  <c r="AK9" i="7"/>
  <c r="AL9" i="7"/>
  <c r="AL506" i="20" s="1"/>
  <c r="AM9" i="7"/>
  <c r="AM506" i="20" s="1"/>
  <c r="AN9" i="7"/>
  <c r="AN506" i="20" s="1"/>
  <c r="AO9" i="7"/>
  <c r="AO506" i="20" s="1"/>
  <c r="AL22" i="17"/>
  <c r="AL23" i="17"/>
  <c r="AL25" i="17"/>
  <c r="AL26" i="17"/>
  <c r="AL27" i="17"/>
  <c r="AL28" i="17"/>
  <c r="AL29" i="17"/>
  <c r="AL7" i="17"/>
  <c r="AL8" i="17"/>
  <c r="AL9" i="17"/>
  <c r="AL11" i="17"/>
  <c r="AL12" i="17"/>
  <c r="AL13" i="17"/>
  <c r="AL14" i="17"/>
  <c r="AL15" i="17"/>
  <c r="AL16" i="17"/>
  <c r="AL18" i="17"/>
  <c r="AL19" i="17"/>
  <c r="AL20" i="17"/>
  <c r="AL21" i="17"/>
  <c r="AT2" i="26"/>
  <c r="AS2" i="26"/>
  <c r="AR2" i="26"/>
  <c r="X2" i="26"/>
  <c r="W2" i="26"/>
  <c r="V2" i="26"/>
  <c r="U21" i="14"/>
  <c r="BK961" i="20" l="1"/>
  <c r="BL961" i="20" s="1"/>
  <c r="BK944" i="20"/>
  <c r="BL944" i="20" s="1"/>
  <c r="BK940" i="20"/>
  <c r="BL940" i="20" s="1"/>
  <c r="AO503" i="20"/>
  <c r="AN503" i="20"/>
  <c r="AM503" i="20"/>
  <c r="AK503" i="20"/>
  <c r="AJ503" i="20"/>
  <c r="AH503" i="20"/>
  <c r="AL503" i="20"/>
  <c r="AI503" i="20"/>
  <c r="AO34" i="24"/>
  <c r="AO35" i="24" s="1"/>
  <c r="AO1" i="24" s="1"/>
  <c r="X1" i="24" s="1"/>
  <c r="AO825" i="20"/>
  <c r="AK34" i="24"/>
  <c r="AK35" i="24" s="1"/>
  <c r="AK1" i="24" s="1"/>
  <c r="T1" i="24" s="1"/>
  <c r="AK825" i="20"/>
  <c r="AJ34" i="24"/>
  <c r="AJ35" i="24" s="1"/>
  <c r="AJ1" i="24" s="1"/>
  <c r="S1" i="24" s="1"/>
  <c r="AJ825" i="20"/>
  <c r="AM34" i="24"/>
  <c r="AM35" i="24" s="1"/>
  <c r="AM1" i="24" s="1"/>
  <c r="V1" i="24" s="1"/>
  <c r="AM825" i="20"/>
  <c r="AL34" i="24"/>
  <c r="AL35" i="24" s="1"/>
  <c r="AL1" i="24" s="1"/>
  <c r="U1" i="24" s="1"/>
  <c r="AL825" i="20"/>
  <c r="AH34" i="24"/>
  <c r="AH35" i="24" s="1"/>
  <c r="AH825" i="20"/>
  <c r="AN34" i="24"/>
  <c r="AN35" i="24" s="1"/>
  <c r="AN1" i="24" s="1"/>
  <c r="W1" i="24" s="1"/>
  <c r="AN825" i="20"/>
  <c r="AI34" i="24"/>
  <c r="AI35" i="24" s="1"/>
  <c r="AI1" i="24" s="1"/>
  <c r="R1" i="24" s="1"/>
  <c r="AI825" i="20"/>
  <c r="AG34" i="24"/>
  <c r="AG35" i="24" s="1"/>
  <c r="AG1" i="24" s="1"/>
  <c r="P1" i="24" s="1"/>
  <c r="AG825" i="20"/>
  <c r="AG1046" i="20"/>
  <c r="AJ1046" i="20"/>
  <c r="AO57" i="27"/>
  <c r="AO58" i="27" s="1"/>
  <c r="AO1" i="27" s="1"/>
  <c r="X1" i="27" s="1"/>
  <c r="AO1046" i="20"/>
  <c r="AK1046" i="20"/>
  <c r="AH1046" i="20"/>
  <c r="AI1046" i="20"/>
  <c r="AN57" i="27"/>
  <c r="AN58" i="27" s="1"/>
  <c r="AN1046" i="20"/>
  <c r="AM57" i="27"/>
  <c r="AM58" i="27" s="1"/>
  <c r="AM1046" i="20"/>
  <c r="AL1046" i="20"/>
  <c r="AG507" i="20"/>
  <c r="N10" i="7"/>
  <c r="AI506" i="20"/>
  <c r="AH506" i="20"/>
  <c r="AJ506" i="20"/>
  <c r="AK506" i="20"/>
  <c r="AO1019" i="20"/>
  <c r="AN1019" i="20"/>
  <c r="AM1019" i="20"/>
  <c r="AL1042" i="20"/>
  <c r="AK1042" i="20"/>
  <c r="AJ1042" i="20"/>
  <c r="AI1042" i="20"/>
  <c r="AH1042" i="20"/>
  <c r="AG1042" i="20"/>
  <c r="AJ520" i="20"/>
  <c r="AH515" i="20"/>
  <c r="AG515" i="20"/>
  <c r="AI515" i="20"/>
  <c r="AH344" i="20"/>
  <c r="BK344" i="20" s="1"/>
  <c r="BL344" i="20" s="1"/>
  <c r="AM935" i="20"/>
  <c r="AL935" i="20"/>
  <c r="AK935" i="20"/>
  <c r="AJ935" i="20"/>
  <c r="AI935" i="20"/>
  <c r="AH935" i="20"/>
  <c r="AO907" i="20"/>
  <c r="AN907" i="20"/>
  <c r="V2" i="22"/>
  <c r="V1" i="20"/>
  <c r="W2" i="22"/>
  <c r="W1" i="20"/>
  <c r="X2" i="22"/>
  <c r="X1" i="20"/>
  <c r="AN2" i="5"/>
  <c r="AN1" i="20"/>
  <c r="AO2" i="5"/>
  <c r="AO1" i="20"/>
  <c r="AM2" i="24"/>
  <c r="AM1" i="20"/>
  <c r="BK313" i="20"/>
  <c r="BL313" i="20" s="1"/>
  <c r="N757" i="20"/>
  <c r="AG958" i="20"/>
  <c r="AG942" i="20"/>
  <c r="AG922" i="20"/>
  <c r="N25" i="5"/>
  <c r="N922" i="20" s="1"/>
  <c r="AG945" i="20"/>
  <c r="N48" i="5"/>
  <c r="N945" i="20" s="1"/>
  <c r="N32" i="5"/>
  <c r="N929" i="20" s="1"/>
  <c r="AG929" i="20"/>
  <c r="AG913" i="20"/>
  <c r="AG968" i="20"/>
  <c r="N71" i="5"/>
  <c r="N968" i="20" s="1"/>
  <c r="AG952" i="20"/>
  <c r="AG936" i="20"/>
  <c r="N39" i="5"/>
  <c r="N936" i="20" s="1"/>
  <c r="AG920" i="20"/>
  <c r="N23" i="5"/>
  <c r="N920" i="20" s="1"/>
  <c r="AG924" i="20"/>
  <c r="AG938" i="20"/>
  <c r="AG959" i="20"/>
  <c r="AG943" i="20"/>
  <c r="AG927" i="20"/>
  <c r="AG911" i="20"/>
  <c r="AG966" i="20"/>
  <c r="AG934" i="20"/>
  <c r="N934" i="20"/>
  <c r="AG918" i="20"/>
  <c r="N21" i="5"/>
  <c r="N918" i="20" s="1"/>
  <c r="N957" i="20"/>
  <c r="AG957" i="20"/>
  <c r="AG925" i="20"/>
  <c r="AG971" i="20"/>
  <c r="AG955" i="20"/>
  <c r="AG939" i="20"/>
  <c r="AG923" i="20"/>
  <c r="AG965" i="20"/>
  <c r="N68" i="5"/>
  <c r="N965" i="20" s="1"/>
  <c r="AG917" i="20"/>
  <c r="N20" i="5"/>
  <c r="N917" i="20" s="1"/>
  <c r="AG956" i="20"/>
  <c r="AG931" i="20"/>
  <c r="AG941" i="20"/>
  <c r="N44" i="5"/>
  <c r="N941" i="20" s="1"/>
  <c r="N948" i="20"/>
  <c r="AG948" i="20"/>
  <c r="AG932" i="20"/>
  <c r="AG916" i="20"/>
  <c r="AG962" i="20"/>
  <c r="AG946" i="20"/>
  <c r="N33" i="5"/>
  <c r="AG930" i="20"/>
  <c r="AG914" i="20"/>
  <c r="N29" i="5"/>
  <c r="N926" i="20" s="1"/>
  <c r="AG926" i="20"/>
  <c r="AG949" i="20"/>
  <c r="AG969" i="20"/>
  <c r="AG953" i="20"/>
  <c r="N40" i="5"/>
  <c r="N937" i="20" s="1"/>
  <c r="AG937" i="20"/>
  <c r="AG921" i="20"/>
  <c r="AG910" i="20"/>
  <c r="AG933" i="20"/>
  <c r="AG960" i="20"/>
  <c r="AG928" i="20"/>
  <c r="BK928" i="20" s="1"/>
  <c r="BL928" i="20" s="1"/>
  <c r="N15" i="5"/>
  <c r="N912" i="20" s="1"/>
  <c r="AG912" i="20"/>
  <c r="AG947" i="20"/>
  <c r="N50" i="5"/>
  <c r="N947" i="20" s="1"/>
  <c r="AG915" i="20"/>
  <c r="AG951" i="20"/>
  <c r="AG935" i="20"/>
  <c r="AG919" i="20"/>
  <c r="N22" i="5"/>
  <c r="N919" i="20" s="1"/>
  <c r="N719" i="20"/>
  <c r="N715" i="20"/>
  <c r="N771" i="20"/>
  <c r="N722" i="20"/>
  <c r="N759" i="20"/>
  <c r="N755" i="20"/>
  <c r="N711" i="20"/>
  <c r="N43" i="5"/>
  <c r="N940" i="20" s="1"/>
  <c r="N47" i="5"/>
  <c r="N944" i="20" s="1"/>
  <c r="N64" i="5"/>
  <c r="N961" i="20" s="1"/>
  <c r="N70" i="5"/>
  <c r="N967" i="20" s="1"/>
  <c r="N73" i="5"/>
  <c r="N970" i="20" s="1"/>
  <c r="AO2" i="22"/>
  <c r="AM2" i="5"/>
  <c r="X2" i="17"/>
  <c r="AX22" i="25"/>
  <c r="AX23" i="25"/>
  <c r="AY23" i="25" s="1"/>
  <c r="AX24" i="25"/>
  <c r="AY24" i="25" s="1"/>
  <c r="BA24" i="25" s="1"/>
  <c r="AN2" i="22"/>
  <c r="AO2" i="27"/>
  <c r="W2" i="17"/>
  <c r="AO2" i="7"/>
  <c r="AO2" i="4"/>
  <c r="AN2" i="27"/>
  <c r="V2" i="17"/>
  <c r="AN2" i="7"/>
  <c r="AN2" i="4"/>
  <c r="AM2" i="27"/>
  <c r="AO2" i="17"/>
  <c r="X2" i="4"/>
  <c r="AM2" i="7"/>
  <c r="AM2" i="4"/>
  <c r="AN2" i="17"/>
  <c r="W2" i="4"/>
  <c r="AO2" i="23"/>
  <c r="AM2" i="17"/>
  <c r="V2" i="4"/>
  <c r="X2" i="24"/>
  <c r="AO2" i="25"/>
  <c r="AN2" i="23"/>
  <c r="AO2" i="28"/>
  <c r="X2" i="25"/>
  <c r="W2" i="24"/>
  <c r="AN2" i="25"/>
  <c r="AM2" i="23"/>
  <c r="X2" i="6"/>
  <c r="AN2" i="28"/>
  <c r="W2" i="25"/>
  <c r="V2" i="24"/>
  <c r="W2" i="6"/>
  <c r="X2" i="5"/>
  <c r="X2" i="28"/>
  <c r="V2" i="25"/>
  <c r="V2" i="6"/>
  <c r="W2" i="5"/>
  <c r="W2" i="28"/>
  <c r="X2" i="7"/>
  <c r="AO2" i="6"/>
  <c r="V2" i="5"/>
  <c r="V2" i="28"/>
  <c r="W2" i="7"/>
  <c r="AN2" i="6"/>
  <c r="AO2" i="24"/>
  <c r="X2" i="27"/>
  <c r="X2" i="23"/>
  <c r="V2" i="7"/>
  <c r="AM2" i="6"/>
  <c r="AN2" i="24"/>
  <c r="W2" i="27"/>
  <c r="W2" i="23"/>
  <c r="V2" i="27"/>
  <c r="V2" i="23"/>
  <c r="BA23" i="25"/>
  <c r="AX9" i="25"/>
  <c r="AY9" i="25" s="1"/>
  <c r="BA9" i="25" s="1"/>
  <c r="U3" i="14"/>
  <c r="U4" i="14"/>
  <c r="U5" i="14"/>
  <c r="U12" i="14"/>
  <c r="U13" i="14"/>
  <c r="U15" i="14"/>
  <c r="U2" i="14"/>
  <c r="N30" i="5" s="1"/>
  <c r="N927" i="20" s="1"/>
  <c r="AH1" i="24" l="1"/>
  <c r="Q1" i="24" s="1"/>
  <c r="BK825" i="20"/>
  <c r="BL825" i="20" s="1"/>
  <c r="AM1" i="27"/>
  <c r="V1" i="27" s="1"/>
  <c r="BK1046" i="20"/>
  <c r="BL1046" i="20" s="1"/>
  <c r="AN1" i="27"/>
  <c r="W1" i="27" s="1"/>
  <c r="BK907" i="20"/>
  <c r="BL907" i="20" s="1"/>
  <c r="N741" i="20"/>
  <c r="N70" i="6"/>
  <c r="N767" i="20" s="1"/>
  <c r="N946" i="20"/>
  <c r="N24" i="5"/>
  <c r="N921" i="20" s="1"/>
  <c r="N74" i="5"/>
  <c r="N971" i="20" s="1"/>
  <c r="N41" i="5"/>
  <c r="N938" i="20" s="1"/>
  <c r="N958" i="20"/>
  <c r="N725" i="20"/>
  <c r="N65" i="5"/>
  <c r="N962" i="20" s="1"/>
  <c r="N26" i="5"/>
  <c r="N923" i="20" s="1"/>
  <c r="N57" i="5"/>
  <c r="N954" i="20" s="1"/>
  <c r="N765" i="20"/>
  <c r="N726" i="20"/>
  <c r="N19" i="5"/>
  <c r="N916" i="20" s="1"/>
  <c r="N42" i="5"/>
  <c r="N939" i="20" s="1"/>
  <c r="N69" i="5"/>
  <c r="N966" i="20" s="1"/>
  <c r="N66" i="5"/>
  <c r="N963" i="20" s="1"/>
  <c r="N717" i="20"/>
  <c r="N18" i="5"/>
  <c r="N915" i="20" s="1"/>
  <c r="N56" i="5"/>
  <c r="N953" i="20" s="1"/>
  <c r="N53" i="5"/>
  <c r="N950" i="20" s="1"/>
  <c r="N727" i="20"/>
  <c r="N969" i="20"/>
  <c r="N955" i="20"/>
  <c r="N31" i="4"/>
  <c r="N328" i="20" s="1"/>
  <c r="N768" i="20"/>
  <c r="N723" i="20"/>
  <c r="N956" i="20"/>
  <c r="N925" i="20"/>
  <c r="N27" i="5"/>
  <c r="N924" i="20" s="1"/>
  <c r="N45" i="5"/>
  <c r="N942" i="20" s="1"/>
  <c r="N742" i="20"/>
  <c r="N960" i="20"/>
  <c r="N730" i="20"/>
  <c r="N31" i="5"/>
  <c r="N928" i="20" s="1"/>
  <c r="N52" i="5"/>
  <c r="N949" i="20" s="1"/>
  <c r="N932" i="20"/>
  <c r="N14" i="5"/>
  <c r="N911" i="20" s="1"/>
  <c r="N55" i="5"/>
  <c r="N952" i="20" s="1"/>
  <c r="N9" i="28"/>
  <c r="N1106" i="20" s="1"/>
  <c r="N25" i="28"/>
  <c r="N1122" i="20" s="1"/>
  <c r="N8" i="27"/>
  <c r="N1005" i="20" s="1"/>
  <c r="N24" i="27"/>
  <c r="N1021" i="20" s="1"/>
  <c r="N40" i="27"/>
  <c r="N1037" i="20" s="1"/>
  <c r="N56" i="27"/>
  <c r="N1053" i="20" s="1"/>
  <c r="N24" i="24"/>
  <c r="N821" i="20" s="1"/>
  <c r="N15" i="24"/>
  <c r="N812" i="20" s="1"/>
  <c r="N23" i="6"/>
  <c r="N720" i="20" s="1"/>
  <c r="N11" i="7"/>
  <c r="N508" i="20" s="1"/>
  <c r="N27" i="7"/>
  <c r="N524" i="20" s="1"/>
  <c r="N43" i="7"/>
  <c r="N540" i="20" s="1"/>
  <c r="N59" i="7"/>
  <c r="N556" i="20" s="1"/>
  <c r="N75" i="7"/>
  <c r="N572" i="20" s="1"/>
  <c r="N10" i="28"/>
  <c r="N1107" i="20" s="1"/>
  <c r="N26" i="28"/>
  <c r="N1123" i="20" s="1"/>
  <c r="N9" i="27"/>
  <c r="N1006" i="20" s="1"/>
  <c r="N25" i="27"/>
  <c r="N1022" i="20" s="1"/>
  <c r="N41" i="27"/>
  <c r="N1038" i="20" s="1"/>
  <c r="N6" i="27"/>
  <c r="N1003" i="20" s="1"/>
  <c r="N25" i="24"/>
  <c r="N822" i="20" s="1"/>
  <c r="N5" i="24"/>
  <c r="N802" i="20" s="1"/>
  <c r="N7" i="23"/>
  <c r="N604" i="20" s="1"/>
  <c r="N12" i="7"/>
  <c r="N509" i="20" s="1"/>
  <c r="N28" i="7"/>
  <c r="N525" i="20" s="1"/>
  <c r="N44" i="7"/>
  <c r="N541" i="20" s="1"/>
  <c r="N60" i="7"/>
  <c r="N557" i="20" s="1"/>
  <c r="N76" i="7"/>
  <c r="N573" i="20" s="1"/>
  <c r="N11" i="28"/>
  <c r="N1108" i="20" s="1"/>
  <c r="N27" i="28"/>
  <c r="N1124" i="20" s="1"/>
  <c r="N10" i="27"/>
  <c r="N1007" i="20" s="1"/>
  <c r="N26" i="27"/>
  <c r="N1023" i="20" s="1"/>
  <c r="N42" i="27"/>
  <c r="N1039" i="20" s="1"/>
  <c r="N7" i="27"/>
  <c r="N1004" i="20" s="1"/>
  <c r="N26" i="24"/>
  <c r="N823" i="20" s="1"/>
  <c r="N6" i="24"/>
  <c r="N803" i="20" s="1"/>
  <c r="N8" i="23"/>
  <c r="N605" i="20" s="1"/>
  <c r="N13" i="7"/>
  <c r="N510" i="20" s="1"/>
  <c r="N29" i="7"/>
  <c r="N526" i="20" s="1"/>
  <c r="N45" i="7"/>
  <c r="N542" i="20" s="1"/>
  <c r="N12" i="28"/>
  <c r="N1109" i="20" s="1"/>
  <c r="N28" i="28"/>
  <c r="N1125" i="20" s="1"/>
  <c r="N11" i="27"/>
  <c r="N1008" i="20" s="1"/>
  <c r="N27" i="27"/>
  <c r="N1024" i="20" s="1"/>
  <c r="N43" i="27"/>
  <c r="N1040" i="20" s="1"/>
  <c r="N27" i="24"/>
  <c r="N824" i="20" s="1"/>
  <c r="N7" i="24"/>
  <c r="N804" i="20" s="1"/>
  <c r="N9" i="23"/>
  <c r="N606" i="20" s="1"/>
  <c r="N14" i="7"/>
  <c r="N511" i="20" s="1"/>
  <c r="N30" i="7"/>
  <c r="N527" i="20" s="1"/>
  <c r="N46" i="7"/>
  <c r="N543" i="20" s="1"/>
  <c r="N559" i="20"/>
  <c r="R29" i="14"/>
  <c r="N15" i="28"/>
  <c r="N1112" i="20" s="1"/>
  <c r="N31" i="28"/>
  <c r="N1128" i="20" s="1"/>
  <c r="N14" i="27"/>
  <c r="N1011" i="20" s="1"/>
  <c r="N30" i="27"/>
  <c r="N1027" i="20" s="1"/>
  <c r="N46" i="27"/>
  <c r="N1043" i="20" s="1"/>
  <c r="N30" i="24"/>
  <c r="N827" i="20" s="1"/>
  <c r="N17" i="7"/>
  <c r="N514" i="20" s="1"/>
  <c r="N530" i="20"/>
  <c r="N81" i="7"/>
  <c r="N578" i="20" s="1"/>
  <c r="R30" i="14"/>
  <c r="N16" i="28"/>
  <c r="N1113" i="20" s="1"/>
  <c r="N32" i="28"/>
  <c r="N1129" i="20" s="1"/>
  <c r="N15" i="27"/>
  <c r="N1012" i="20" s="1"/>
  <c r="N31" i="27"/>
  <c r="N1028" i="20" s="1"/>
  <c r="N47" i="27"/>
  <c r="N1044" i="20" s="1"/>
  <c r="N31" i="24"/>
  <c r="N828" i="20" s="1"/>
  <c r="N37" i="6"/>
  <c r="N734" i="20" s="1"/>
  <c r="N18" i="7"/>
  <c r="N515" i="20" s="1"/>
  <c r="N34" i="7"/>
  <c r="N531" i="20" s="1"/>
  <c r="N50" i="7"/>
  <c r="N547" i="20" s="1"/>
  <c r="R31" i="14"/>
  <c r="N17" i="28"/>
  <c r="N1114" i="20" s="1"/>
  <c r="N33" i="28"/>
  <c r="N1130" i="20" s="1"/>
  <c r="N16" i="27"/>
  <c r="N1013" i="20" s="1"/>
  <c r="N32" i="27"/>
  <c r="N1029" i="20" s="1"/>
  <c r="N48" i="27"/>
  <c r="N1045" i="20" s="1"/>
  <c r="N16" i="24"/>
  <c r="N813" i="20" s="1"/>
  <c r="N32" i="24"/>
  <c r="N829" i="20" s="1"/>
  <c r="N42" i="6"/>
  <c r="N739" i="20" s="1"/>
  <c r="N24" i="23"/>
  <c r="N621" i="20" s="1"/>
  <c r="N19" i="7"/>
  <c r="N516" i="20" s="1"/>
  <c r="N35" i="7"/>
  <c r="N532" i="20" s="1"/>
  <c r="N67" i="7"/>
  <c r="N564" i="20" s="1"/>
  <c r="R32" i="14"/>
  <c r="N18" i="28"/>
  <c r="N1115" i="20" s="1"/>
  <c r="N35" i="28"/>
  <c r="N1132" i="20" s="1"/>
  <c r="N17" i="27"/>
  <c r="N1014" i="20" s="1"/>
  <c r="N33" i="27"/>
  <c r="N1030" i="20" s="1"/>
  <c r="N49" i="27"/>
  <c r="N1046" i="20" s="1"/>
  <c r="N17" i="24"/>
  <c r="N814" i="20" s="1"/>
  <c r="N33" i="24"/>
  <c r="N830" i="20" s="1"/>
  <c r="N46" i="6"/>
  <c r="N743" i="20" s="1"/>
  <c r="N17" i="23"/>
  <c r="N614" i="20" s="1"/>
  <c r="N20" i="7"/>
  <c r="N517" i="20" s="1"/>
  <c r="N36" i="7"/>
  <c r="N533" i="20" s="1"/>
  <c r="N549" i="20"/>
  <c r="N68" i="7"/>
  <c r="N565" i="20" s="1"/>
  <c r="R33" i="14"/>
  <c r="N19" i="28"/>
  <c r="N1116" i="20" s="1"/>
  <c r="N36" i="28"/>
  <c r="N1133" i="20" s="1"/>
  <c r="N1015" i="20"/>
  <c r="N34" i="27"/>
  <c r="N1031" i="20" s="1"/>
  <c r="N50" i="27"/>
  <c r="N1047" i="20" s="1"/>
  <c r="N18" i="24"/>
  <c r="N815" i="20" s="1"/>
  <c r="N9" i="24"/>
  <c r="N806" i="20" s="1"/>
  <c r="N52" i="6"/>
  <c r="N749" i="20" s="1"/>
  <c r="N10" i="23"/>
  <c r="N607" i="20" s="1"/>
  <c r="N21" i="7"/>
  <c r="N518" i="20" s="1"/>
  <c r="N37" i="7"/>
  <c r="N534" i="20" s="1"/>
  <c r="N53" i="7"/>
  <c r="N550" i="20" s="1"/>
  <c r="N85" i="7"/>
  <c r="N582" i="20" s="1"/>
  <c r="R28" i="14"/>
  <c r="N20" i="28"/>
  <c r="N1117" i="20" s="1"/>
  <c r="N37" i="28"/>
  <c r="N1134" i="20" s="1"/>
  <c r="N1016" i="20"/>
  <c r="N35" i="27"/>
  <c r="N1032" i="20" s="1"/>
  <c r="N51" i="27"/>
  <c r="N1048" i="20" s="1"/>
  <c r="N19" i="24"/>
  <c r="N816" i="20" s="1"/>
  <c r="N10" i="24"/>
  <c r="N807" i="20" s="1"/>
  <c r="N56" i="6"/>
  <c r="N753" i="20" s="1"/>
  <c r="N6" i="23"/>
  <c r="N603" i="20" s="1"/>
  <c r="N22" i="7"/>
  <c r="N519" i="20" s="1"/>
  <c r="N13" i="28"/>
  <c r="N1110" i="20" s="1"/>
  <c r="N22" i="27"/>
  <c r="N1019" i="20" s="1"/>
  <c r="N69" i="6"/>
  <c r="N766" i="20" s="1"/>
  <c r="N26" i="7"/>
  <c r="N523" i="20" s="1"/>
  <c r="N561" i="20"/>
  <c r="N41" i="7"/>
  <c r="N538" i="20" s="1"/>
  <c r="N16" i="7"/>
  <c r="N513" i="20" s="1"/>
  <c r="N1010" i="20"/>
  <c r="N7" i="28"/>
  <c r="N1104" i="20" s="1"/>
  <c r="N24" i="7"/>
  <c r="N521" i="20" s="1"/>
  <c r="N14" i="28"/>
  <c r="N1111" i="20" s="1"/>
  <c r="N1020" i="20"/>
  <c r="N72" i="6"/>
  <c r="N769" i="20" s="1"/>
  <c r="N31" i="7"/>
  <c r="N528" i="20" s="1"/>
  <c r="N38" i="7"/>
  <c r="N535" i="20" s="1"/>
  <c r="N569" i="20"/>
  <c r="N21" i="28"/>
  <c r="N1118" i="20" s="1"/>
  <c r="N28" i="27"/>
  <c r="N1025" i="20" s="1"/>
  <c r="N20" i="24"/>
  <c r="N817" i="20" s="1"/>
  <c r="N31" i="6"/>
  <c r="N728" i="20" s="1"/>
  <c r="N32" i="7"/>
  <c r="N529" i="20" s="1"/>
  <c r="N36" i="27"/>
  <c r="N1033" i="20" s="1"/>
  <c r="N22" i="24"/>
  <c r="N819" i="20" s="1"/>
  <c r="N39" i="7"/>
  <c r="N536" i="20" s="1"/>
  <c r="N39" i="27"/>
  <c r="N1036" i="20" s="1"/>
  <c r="N11" i="24"/>
  <c r="N808" i="20" s="1"/>
  <c r="N86" i="7"/>
  <c r="N583" i="20" s="1"/>
  <c r="N54" i="27"/>
  <c r="N1051" i="20" s="1"/>
  <c r="N553" i="20"/>
  <c r="N4" i="24"/>
  <c r="N58" i="7"/>
  <c r="N555" i="20" s="1"/>
  <c r="N1018" i="20"/>
  <c r="N25" i="7"/>
  <c r="N522" i="20" s="1"/>
  <c r="N22" i="28"/>
  <c r="N1119" i="20" s="1"/>
  <c r="N29" i="27"/>
  <c r="N1026" i="20" s="1"/>
  <c r="N21" i="24"/>
  <c r="N818" i="20" s="1"/>
  <c r="N11" i="6"/>
  <c r="N708" i="20" s="1"/>
  <c r="N23" i="28"/>
  <c r="N1120" i="20" s="1"/>
  <c r="N12" i="6"/>
  <c r="N709" i="20" s="1"/>
  <c r="N570" i="20"/>
  <c r="N24" i="28"/>
  <c r="N1121" i="20" s="1"/>
  <c r="N37" i="27"/>
  <c r="N1034" i="20" s="1"/>
  <c r="N23" i="24"/>
  <c r="N820" i="20" s="1"/>
  <c r="N537" i="20"/>
  <c r="N29" i="28"/>
  <c r="N1126" i="20" s="1"/>
  <c r="N38" i="27"/>
  <c r="N1035" i="20" s="1"/>
  <c r="N825" i="20"/>
  <c r="N30" i="28"/>
  <c r="N1127" i="20" s="1"/>
  <c r="N826" i="20"/>
  <c r="N42" i="7"/>
  <c r="N539" i="20" s="1"/>
  <c r="N80" i="7"/>
  <c r="N577" i="20" s="1"/>
  <c r="N1041" i="20"/>
  <c r="N8" i="7"/>
  <c r="N505" i="20" s="1"/>
  <c r="N5" i="28"/>
  <c r="N53" i="27"/>
  <c r="N1050" i="20" s="1"/>
  <c r="N14" i="24"/>
  <c r="N811" i="20" s="1"/>
  <c r="N15" i="7"/>
  <c r="N512" i="20" s="1"/>
  <c r="N12" i="27"/>
  <c r="N1009" i="20" s="1"/>
  <c r="N8" i="24"/>
  <c r="N805" i="20" s="1"/>
  <c r="N55" i="27"/>
  <c r="N1052" i="20" s="1"/>
  <c r="N23" i="7"/>
  <c r="N520" i="20" s="1"/>
  <c r="N554" i="20"/>
  <c r="N20" i="27"/>
  <c r="N1017" i="20" s="1"/>
  <c r="N1105" i="20"/>
  <c r="N63" i="6"/>
  <c r="N760" i="20" s="1"/>
  <c r="N45" i="27"/>
  <c r="N1042" i="20" s="1"/>
  <c r="N12" i="24"/>
  <c r="N809" i="20" s="1"/>
  <c r="N6" i="28"/>
  <c r="N1103" i="20" s="1"/>
  <c r="N52" i="27"/>
  <c r="N1049" i="20" s="1"/>
  <c r="N13" i="24"/>
  <c r="N810" i="20" s="1"/>
  <c r="N507" i="20"/>
  <c r="N713" i="20"/>
  <c r="N38" i="5"/>
  <c r="N935" i="20" s="1"/>
  <c r="N36" i="5"/>
  <c r="N933" i="20" s="1"/>
  <c r="N17" i="5"/>
  <c r="N914" i="20" s="1"/>
  <c r="N46" i="5"/>
  <c r="N943" i="20" s="1"/>
  <c r="N772" i="20"/>
  <c r="N756" i="20"/>
  <c r="N13" i="5"/>
  <c r="N910" i="20" s="1"/>
  <c r="N34" i="5"/>
  <c r="N931" i="20" s="1"/>
  <c r="N16" i="5"/>
  <c r="N913" i="20" s="1"/>
  <c r="N745" i="20"/>
  <c r="N724" i="20"/>
  <c r="N54" i="5"/>
  <c r="N951" i="20" s="1"/>
  <c r="N62" i="5"/>
  <c r="N959" i="20" s="1"/>
  <c r="BB9" i="25"/>
  <c r="BB406" i="20" s="1"/>
  <c r="BA406" i="20"/>
  <c r="BB23" i="25"/>
  <c r="BB420" i="20" s="1"/>
  <c r="BA420" i="20"/>
  <c r="BB24" i="25"/>
  <c r="BB421" i="20" s="1"/>
  <c r="BA421" i="20"/>
  <c r="N930" i="20"/>
  <c r="N58" i="4"/>
  <c r="N355" i="20" s="1"/>
  <c r="N324" i="20"/>
  <c r="N318" i="20"/>
  <c r="N37" i="4"/>
  <c r="N334" i="20" s="1"/>
  <c r="N53" i="4"/>
  <c r="N350" i="20" s="1"/>
  <c r="N17" i="22"/>
  <c r="N336" i="20"/>
  <c r="N310" i="20"/>
  <c r="N23" i="17"/>
  <c r="N40" i="4"/>
  <c r="N337" i="20" s="1"/>
  <c r="N353" i="20"/>
  <c r="N20" i="22"/>
  <c r="N10" i="17"/>
  <c r="N322" i="20"/>
  <c r="N57" i="4"/>
  <c r="N354" i="20" s="1"/>
  <c r="N21" i="22"/>
  <c r="N6" i="17"/>
  <c r="N26" i="4"/>
  <c r="N323" i="20" s="1"/>
  <c r="N23" i="22"/>
  <c r="N8" i="22"/>
  <c r="N25" i="22"/>
  <c r="N30" i="4"/>
  <c r="N327" i="20" s="1"/>
  <c r="N319" i="20"/>
  <c r="N38" i="4"/>
  <c r="N335" i="20" s="1"/>
  <c r="N351" i="20"/>
  <c r="N12" i="4"/>
  <c r="N309" i="20" s="1"/>
  <c r="N18" i="22"/>
  <c r="N23" i="4"/>
  <c r="N320" i="20" s="1"/>
  <c r="N55" i="4"/>
  <c r="N352" i="20" s="1"/>
  <c r="N19" i="22"/>
  <c r="N321" i="20"/>
  <c r="N14" i="4"/>
  <c r="N311" i="20" s="1"/>
  <c r="N338" i="20"/>
  <c r="N11" i="4"/>
  <c r="N308" i="20" s="1"/>
  <c r="N42" i="4"/>
  <c r="N339" i="20" s="1"/>
  <c r="N7" i="22"/>
  <c r="N357" i="20"/>
  <c r="N61" i="4"/>
  <c r="N358" i="20" s="1"/>
  <c r="N26" i="22"/>
  <c r="N15" i="4"/>
  <c r="N312" i="20" s="1"/>
  <c r="N47" i="4"/>
  <c r="N344" i="20" s="1"/>
  <c r="N63" i="4"/>
  <c r="N360" i="20" s="1"/>
  <c r="N11" i="22"/>
  <c r="N27" i="22"/>
  <c r="N49" i="4"/>
  <c r="N346" i="20" s="1"/>
  <c r="N317" i="20"/>
  <c r="N22" i="22"/>
  <c r="N59" i="4"/>
  <c r="N356" i="20" s="1"/>
  <c r="N24" i="22"/>
  <c r="N9" i="22"/>
  <c r="N10" i="22"/>
  <c r="N7" i="7"/>
  <c r="N504" i="20" s="1"/>
  <c r="N16" i="4"/>
  <c r="N313" i="20" s="1"/>
  <c r="N329" i="20"/>
  <c r="N48" i="4"/>
  <c r="N345" i="20" s="1"/>
  <c r="N64" i="4"/>
  <c r="N361" i="20" s="1"/>
  <c r="N12" i="22"/>
  <c r="N28" i="22"/>
  <c r="N17" i="4"/>
  <c r="N330" i="20"/>
  <c r="N362" i="20"/>
  <c r="N68" i="4"/>
  <c r="N365" i="20" s="1"/>
  <c r="N43" i="4"/>
  <c r="N340" i="20" s="1"/>
  <c r="N29" i="4"/>
  <c r="N326" i="20" s="1"/>
  <c r="N46" i="4"/>
  <c r="N343" i="20" s="1"/>
  <c r="N13" i="22"/>
  <c r="N45" i="4"/>
  <c r="N342" i="20" s="1"/>
  <c r="N18" i="4"/>
  <c r="N315" i="20" s="1"/>
  <c r="N34" i="4"/>
  <c r="N331" i="20" s="1"/>
  <c r="N66" i="4"/>
  <c r="N363" i="20" s="1"/>
  <c r="N14" i="22"/>
  <c r="N6" i="22"/>
  <c r="N332" i="20"/>
  <c r="N36" i="4"/>
  <c r="N333" i="20" s="1"/>
  <c r="N16" i="22"/>
  <c r="N44" i="4"/>
  <c r="N341" i="20" s="1"/>
  <c r="N19" i="4"/>
  <c r="N316" i="20" s="1"/>
  <c r="N51" i="4"/>
  <c r="N348" i="20" s="1"/>
  <c r="N67" i="4"/>
  <c r="N364" i="20" s="1"/>
  <c r="N15" i="22"/>
  <c r="N52" i="4"/>
  <c r="N349" i="20" s="1"/>
  <c r="N5" i="4"/>
  <c r="N302" i="20" s="1"/>
  <c r="N325" i="20"/>
  <c r="N359" i="20"/>
  <c r="N24" i="25"/>
  <c r="N421" i="20" s="1"/>
  <c r="N20" i="17"/>
  <c r="N15" i="25"/>
  <c r="N412" i="20" s="1"/>
  <c r="N28" i="17"/>
  <c r="N17" i="25"/>
  <c r="N414" i="20" s="1"/>
  <c r="N7" i="25"/>
  <c r="N404" i="20" s="1"/>
  <c r="N20" i="25"/>
  <c r="N417" i="20" s="1"/>
  <c r="N22" i="25"/>
  <c r="N419" i="20" s="1"/>
  <c r="N23" i="25"/>
  <c r="N420" i="20" s="1"/>
  <c r="N16" i="25"/>
  <c r="N413" i="20" s="1"/>
  <c r="N29" i="17"/>
  <c r="N18" i="25"/>
  <c r="N415" i="20" s="1"/>
  <c r="N19" i="25"/>
  <c r="N416" i="20" s="1"/>
  <c r="N21" i="17"/>
  <c r="N8" i="25"/>
  <c r="N405" i="20" s="1"/>
  <c r="N24" i="17"/>
  <c r="N26" i="25"/>
  <c r="N423" i="20" s="1"/>
  <c r="N12" i="17"/>
  <c r="N14" i="17"/>
  <c r="N11" i="17"/>
  <c r="N25" i="25"/>
  <c r="N422" i="20" s="1"/>
  <c r="N27" i="25"/>
  <c r="N424" i="20" s="1"/>
  <c r="N13" i="17"/>
  <c r="N28" i="25"/>
  <c r="N425" i="20" s="1"/>
  <c r="N14" i="25"/>
  <c r="N411" i="20" s="1"/>
  <c r="N21" i="25"/>
  <c r="N418" i="20" s="1"/>
  <c r="N11" i="25"/>
  <c r="N408" i="20" s="1"/>
  <c r="N18" i="17"/>
  <c r="N6" i="25"/>
  <c r="N403" i="20" s="1"/>
  <c r="N29" i="25"/>
  <c r="N426" i="20" s="1"/>
  <c r="N15" i="17"/>
  <c r="N26" i="17"/>
  <c r="N9" i="25"/>
  <c r="N406" i="20" s="1"/>
  <c r="N25" i="17"/>
  <c r="N10" i="25"/>
  <c r="N407" i="20" s="1"/>
  <c r="N19" i="17"/>
  <c r="N13" i="25"/>
  <c r="N410" i="20" s="1"/>
  <c r="N16" i="17"/>
  <c r="N27" i="17"/>
  <c r="N17" i="17"/>
  <c r="N12" i="25"/>
  <c r="N409" i="20" s="1"/>
  <c r="O1" i="22"/>
  <c r="D35" i="28"/>
  <c r="D32" i="28"/>
  <c r="D28" i="28"/>
  <c r="D23" i="28"/>
  <c r="D21" i="28"/>
  <c r="D19" i="28"/>
  <c r="D15" i="28"/>
  <c r="D9" i="28"/>
  <c r="D4" i="28"/>
  <c r="D52" i="27"/>
  <c r="D1049" i="20" s="1"/>
  <c r="D49" i="27"/>
  <c r="D1046" i="20" s="1"/>
  <c r="D46" i="27"/>
  <c r="D1043" i="20" s="1"/>
  <c r="D42" i="27"/>
  <c r="D1039" i="20" s="1"/>
  <c r="D35" i="27"/>
  <c r="D1032" i="20" s="1"/>
  <c r="D30" i="27"/>
  <c r="D1027" i="20" s="1"/>
  <c r="D26" i="27"/>
  <c r="D1023" i="20" s="1"/>
  <c r="D20" i="27"/>
  <c r="D1017" i="20" s="1"/>
  <c r="D10" i="27"/>
  <c r="D1007" i="20" s="1"/>
  <c r="D4" i="27"/>
  <c r="D1001" i="20" s="1"/>
  <c r="D76" i="5"/>
  <c r="D73" i="5"/>
  <c r="D970" i="20" s="1"/>
  <c r="D70" i="5"/>
  <c r="D967" i="20" s="1"/>
  <c r="D64" i="5"/>
  <c r="D961" i="20" s="1"/>
  <c r="D57" i="5"/>
  <c r="D954" i="20" s="1"/>
  <c r="D47" i="5"/>
  <c r="D944" i="20" s="1"/>
  <c r="D43" i="5"/>
  <c r="D940" i="20" s="1"/>
  <c r="D38" i="5"/>
  <c r="D935" i="20" s="1"/>
  <c r="D31" i="5"/>
  <c r="D928" i="20" s="1"/>
  <c r="D11" i="5"/>
  <c r="D4" i="5"/>
  <c r="D901" i="20" s="1"/>
  <c r="D28" i="24"/>
  <c r="D21" i="24"/>
  <c r="D4" i="24"/>
  <c r="D75" i="6"/>
  <c r="D72" i="6"/>
  <c r="D56" i="6"/>
  <c r="D63" i="6"/>
  <c r="D69" i="6"/>
  <c r="D70" i="6"/>
  <c r="D52" i="6"/>
  <c r="D37" i="6"/>
  <c r="D42" i="6"/>
  <c r="D46" i="6"/>
  <c r="D31" i="6"/>
  <c r="D11" i="6"/>
  <c r="D4" i="6"/>
  <c r="D24" i="23"/>
  <c r="D17" i="23"/>
  <c r="D4" i="23"/>
  <c r="D86" i="7"/>
  <c r="D80" i="7"/>
  <c r="D75" i="7"/>
  <c r="D67" i="7"/>
  <c r="D59" i="7"/>
  <c r="D45" i="7"/>
  <c r="D41" i="7"/>
  <c r="D34" i="7"/>
  <c r="D22" i="7"/>
  <c r="D17" i="7"/>
  <c r="D7" i="7"/>
  <c r="D4" i="7"/>
  <c r="D24" i="25"/>
  <c r="D17" i="25"/>
  <c r="D4" i="25"/>
  <c r="D69" i="4"/>
  <c r="D66" i="4"/>
  <c r="D63" i="4"/>
  <c r="D58" i="4"/>
  <c r="D52" i="4"/>
  <c r="D48" i="4"/>
  <c r="D37" i="4"/>
  <c r="D42" i="4"/>
  <c r="D11" i="4"/>
  <c r="D4" i="4"/>
  <c r="D24" i="22"/>
  <c r="D23" i="22"/>
  <c r="D17" i="22"/>
  <c r="D5" i="22"/>
  <c r="D4" i="22"/>
  <c r="D28" i="17"/>
  <c r="D29" i="17"/>
  <c r="M5" i="17"/>
  <c r="J6" i="17" s="1"/>
  <c r="D23" i="17"/>
  <c r="D24" i="17"/>
  <c r="D17" i="17"/>
  <c r="D4" i="17"/>
  <c r="BM799" i="20" l="1"/>
  <c r="BM800" i="20"/>
  <c r="N1102" i="20"/>
  <c r="N1" i="28"/>
  <c r="L82" i="14" s="1"/>
  <c r="N801" i="20"/>
  <c r="N1" i="24"/>
  <c r="L79" i="14" s="1"/>
  <c r="N124" i="20"/>
  <c r="N103" i="20"/>
  <c r="N118" i="20"/>
  <c r="N115" i="20"/>
  <c r="N126" i="20"/>
  <c r="N110" i="20"/>
  <c r="N314" i="20"/>
  <c r="N116" i="20"/>
  <c r="N108" i="20"/>
  <c r="N125" i="20"/>
  <c r="N203" i="20"/>
  <c r="N111" i="20"/>
  <c r="N107" i="20"/>
  <c r="N122" i="20"/>
  <c r="N109" i="20"/>
  <c r="N117" i="20"/>
  <c r="N114" i="20"/>
  <c r="N123" i="20"/>
  <c r="N121" i="20"/>
  <c r="N120" i="20"/>
  <c r="N113" i="20"/>
  <c r="N112" i="20"/>
  <c r="N217" i="20"/>
  <c r="N223" i="20"/>
  <c r="N212" i="20"/>
  <c r="N206" i="20"/>
  <c r="N209" i="20"/>
  <c r="N207" i="20"/>
  <c r="N214" i="20"/>
  <c r="N205" i="20"/>
  <c r="N226" i="20"/>
  <c r="N211" i="20"/>
  <c r="N204" i="20"/>
  <c r="N222" i="20"/>
  <c r="N219" i="20"/>
  <c r="N220" i="20"/>
  <c r="N213" i="20"/>
  <c r="N215" i="20"/>
  <c r="N210" i="20"/>
  <c r="N221" i="20"/>
  <c r="N224" i="20"/>
  <c r="N216" i="20"/>
  <c r="N218" i="20"/>
  <c r="N208" i="20"/>
  <c r="N225" i="20"/>
  <c r="M6" i="17"/>
  <c r="J7" i="17" l="1"/>
  <c r="M103" i="20"/>
  <c r="J104" i="20" l="1"/>
  <c r="J107" i="20" l="1"/>
  <c r="M10" i="17"/>
  <c r="M107" i="20" l="1"/>
  <c r="J11" i="17"/>
  <c r="J108" i="20" l="1"/>
  <c r="M11" i="17"/>
  <c r="J12" i="17" l="1"/>
  <c r="M12" i="17" s="1"/>
  <c r="M108" i="20"/>
  <c r="J13" i="17" l="1"/>
  <c r="M109" i="20"/>
  <c r="J109" i="20"/>
  <c r="M13" i="17"/>
  <c r="J14" i="17" l="1"/>
  <c r="M110" i="20"/>
  <c r="J110" i="20"/>
  <c r="M14" i="17"/>
  <c r="J15" i="17" l="1"/>
  <c r="M15" i="17" s="1"/>
  <c r="M111" i="20"/>
  <c r="J111" i="20"/>
  <c r="J112" i="20" l="1"/>
  <c r="J16" i="17"/>
  <c r="M16" i="17" s="1"/>
  <c r="M112" i="20"/>
  <c r="J17" i="17" l="1"/>
  <c r="M17" i="17" s="1"/>
  <c r="M113" i="20"/>
  <c r="J113" i="20"/>
  <c r="J18" i="17" l="1"/>
  <c r="M114" i="20"/>
  <c r="J114" i="20"/>
  <c r="M18" i="17"/>
  <c r="J19" i="17" l="1"/>
  <c r="M115" i="20"/>
  <c r="J115" i="20"/>
  <c r="M19" i="17"/>
  <c r="J20" i="17" l="1"/>
  <c r="M116" i="20"/>
  <c r="J116" i="20"/>
  <c r="M20" i="17"/>
  <c r="J21" i="17" l="1"/>
  <c r="M117" i="20"/>
  <c r="J117" i="20"/>
  <c r="M21" i="17"/>
  <c r="AQ2" i="26"/>
  <c r="AP2" i="26"/>
  <c r="AO2" i="26"/>
  <c r="AN2" i="26"/>
  <c r="AM2" i="26"/>
  <c r="AL2" i="26"/>
  <c r="U2" i="26"/>
  <c r="E2" i="30"/>
  <c r="AC13" i="30"/>
  <c r="AC14" i="30"/>
  <c r="AC15" i="30"/>
  <c r="AC16" i="30"/>
  <c r="AC17" i="30"/>
  <c r="AC18" i="30"/>
  <c r="AC19" i="30"/>
  <c r="AC20" i="30"/>
  <c r="AC21" i="30"/>
  <c r="AC22" i="30"/>
  <c r="AC23" i="30"/>
  <c r="AC24" i="30"/>
  <c r="AC25" i="30"/>
  <c r="AC26" i="30"/>
  <c r="AC27" i="30"/>
  <c r="AC28" i="30"/>
  <c r="AC29" i="30"/>
  <c r="AC30" i="30"/>
  <c r="AC31" i="30"/>
  <c r="AC32" i="30"/>
  <c r="AC33" i="30"/>
  <c r="AC34" i="30"/>
  <c r="AC35" i="30"/>
  <c r="AC36" i="30"/>
  <c r="AC37" i="30"/>
  <c r="AC38" i="30"/>
  <c r="AC39" i="30"/>
  <c r="AC40" i="30"/>
  <c r="AC41" i="30"/>
  <c r="AC42" i="30"/>
  <c r="AC43" i="30"/>
  <c r="AC44" i="30"/>
  <c r="AC45" i="30"/>
  <c r="AC46" i="30"/>
  <c r="AC47" i="30"/>
  <c r="AC48" i="30"/>
  <c r="AC49" i="30"/>
  <c r="AC50" i="30"/>
  <c r="AC51" i="30"/>
  <c r="AC52" i="30"/>
  <c r="AC53" i="30"/>
  <c r="AC54" i="30"/>
  <c r="AC55" i="30"/>
  <c r="AC56" i="30"/>
  <c r="AC57" i="30"/>
  <c r="AC58" i="30"/>
  <c r="AC59" i="30"/>
  <c r="AC60" i="30"/>
  <c r="AC61" i="30"/>
  <c r="AC62" i="30"/>
  <c r="AC63" i="30"/>
  <c r="AC64" i="30"/>
  <c r="AC65" i="30"/>
  <c r="AC66" i="30"/>
  <c r="AC67" i="30"/>
  <c r="AC68" i="30"/>
  <c r="AC69" i="30"/>
  <c r="AC70" i="30"/>
  <c r="AC71" i="30"/>
  <c r="AC72" i="30"/>
  <c r="AC73" i="30"/>
  <c r="AC3" i="30"/>
  <c r="AC4" i="30"/>
  <c r="AC5" i="30"/>
  <c r="AC6" i="30"/>
  <c r="AC7" i="30"/>
  <c r="AC8" i="30"/>
  <c r="AC9" i="30"/>
  <c r="AC10" i="30"/>
  <c r="AC11" i="30"/>
  <c r="AC12" i="30"/>
  <c r="AD2" i="30"/>
  <c r="AE2" i="30" s="1"/>
  <c r="AC2" i="30"/>
  <c r="AD3" i="30"/>
  <c r="AE3" i="30" s="1"/>
  <c r="AD4" i="30"/>
  <c r="AE4" i="30" s="1"/>
  <c r="AD5" i="30"/>
  <c r="AE5" i="30" s="1"/>
  <c r="AD6" i="30"/>
  <c r="AE6" i="30" s="1"/>
  <c r="AD7" i="30"/>
  <c r="AE7" i="30" s="1"/>
  <c r="AD8" i="30"/>
  <c r="AE8" i="30" s="1"/>
  <c r="AD9" i="30"/>
  <c r="AE9" i="30" s="1"/>
  <c r="AD10" i="30"/>
  <c r="AE10" i="30" s="1"/>
  <c r="AD11" i="30"/>
  <c r="AE11" i="30" s="1"/>
  <c r="AD12" i="30"/>
  <c r="AE12" i="30" s="1"/>
  <c r="AD13" i="30"/>
  <c r="AE13" i="30" s="1"/>
  <c r="AD14" i="30"/>
  <c r="AE14" i="30" s="1"/>
  <c r="AD15" i="30"/>
  <c r="AE15" i="30" s="1"/>
  <c r="AD16" i="30"/>
  <c r="AE16" i="30" s="1"/>
  <c r="AD17" i="30"/>
  <c r="AE17" i="30" s="1"/>
  <c r="AD18" i="30"/>
  <c r="AE18" i="30" s="1"/>
  <c r="AD19" i="30"/>
  <c r="AE19" i="30" s="1"/>
  <c r="AD20" i="30"/>
  <c r="AE20" i="30" s="1"/>
  <c r="AD21" i="30"/>
  <c r="AE21" i="30" s="1"/>
  <c r="AD22" i="30"/>
  <c r="AE22" i="30" s="1"/>
  <c r="AD23" i="30"/>
  <c r="AE23" i="30" s="1"/>
  <c r="AD24" i="30"/>
  <c r="AE24" i="30" s="1"/>
  <c r="AD25" i="30"/>
  <c r="AE25" i="30" s="1"/>
  <c r="AD26" i="30"/>
  <c r="AE26" i="30" s="1"/>
  <c r="AD27" i="30"/>
  <c r="AE27" i="30" s="1"/>
  <c r="AD28" i="30"/>
  <c r="AE28" i="30" s="1"/>
  <c r="AD29" i="30"/>
  <c r="AE29" i="30" s="1"/>
  <c r="AD30" i="30"/>
  <c r="AE30" i="30" s="1"/>
  <c r="AD31" i="30"/>
  <c r="AE31" i="30" s="1"/>
  <c r="AD32" i="30"/>
  <c r="AE32" i="30" s="1"/>
  <c r="AD33" i="30"/>
  <c r="AE33" i="30" s="1"/>
  <c r="AD34" i="30"/>
  <c r="AE34" i="30" s="1"/>
  <c r="AD35" i="30"/>
  <c r="AE35" i="30" s="1"/>
  <c r="AD36" i="30"/>
  <c r="AE36" i="30" s="1"/>
  <c r="AD37" i="30"/>
  <c r="AE37" i="30" s="1"/>
  <c r="AD38" i="30"/>
  <c r="AE38" i="30" s="1"/>
  <c r="AD39" i="30"/>
  <c r="AE39" i="30" s="1"/>
  <c r="AD40" i="30"/>
  <c r="AE40" i="30" s="1"/>
  <c r="AD41" i="30"/>
  <c r="AE41" i="30" s="1"/>
  <c r="AD42" i="30"/>
  <c r="AE42" i="30" s="1"/>
  <c r="AD43" i="30"/>
  <c r="AE43" i="30" s="1"/>
  <c r="AD44" i="30"/>
  <c r="AE44" i="30" s="1"/>
  <c r="AD45" i="30"/>
  <c r="AE45" i="30" s="1"/>
  <c r="AD46" i="30"/>
  <c r="AE46" i="30" s="1"/>
  <c r="AD47" i="30"/>
  <c r="AE47" i="30" s="1"/>
  <c r="AD48" i="30"/>
  <c r="AE48" i="30" s="1"/>
  <c r="AD49" i="30"/>
  <c r="AE49" i="30" s="1"/>
  <c r="AD50" i="30"/>
  <c r="AE50" i="30" s="1"/>
  <c r="AD51" i="30"/>
  <c r="AE51" i="30" s="1"/>
  <c r="AD52" i="30"/>
  <c r="AE52" i="30" s="1"/>
  <c r="AD53" i="30"/>
  <c r="AE53" i="30" s="1"/>
  <c r="AD54" i="30"/>
  <c r="AE54" i="30" s="1"/>
  <c r="AD55" i="30"/>
  <c r="AE55" i="30" s="1"/>
  <c r="AD56" i="30"/>
  <c r="AE56" i="30" s="1"/>
  <c r="AD57" i="30"/>
  <c r="AE57" i="30" s="1"/>
  <c r="AD58" i="30"/>
  <c r="AE58" i="30" s="1"/>
  <c r="AD59" i="30"/>
  <c r="AE59" i="30" s="1"/>
  <c r="AD60" i="30"/>
  <c r="AE60" i="30" s="1"/>
  <c r="AD61" i="30"/>
  <c r="AE61" i="30" s="1"/>
  <c r="AD62" i="30"/>
  <c r="AE62" i="30" s="1"/>
  <c r="AD63" i="30"/>
  <c r="AE63" i="30" s="1"/>
  <c r="AD64" i="30"/>
  <c r="AE64" i="30" s="1"/>
  <c r="AD65" i="30"/>
  <c r="AE65" i="30" s="1"/>
  <c r="AD66" i="30"/>
  <c r="AE66" i="30" s="1"/>
  <c r="AD67" i="30"/>
  <c r="AE67" i="30" s="1"/>
  <c r="AD68" i="30"/>
  <c r="AE68" i="30" s="1"/>
  <c r="AD69" i="30"/>
  <c r="AE69" i="30" s="1"/>
  <c r="AD70" i="30"/>
  <c r="AE70" i="30" s="1"/>
  <c r="AD71" i="30"/>
  <c r="AE71" i="30" s="1"/>
  <c r="AD72" i="30"/>
  <c r="AE72" i="30" s="1"/>
  <c r="AD73" i="30"/>
  <c r="AE73" i="30" s="1"/>
  <c r="H2" i="30"/>
  <c r="C2" i="30" s="1"/>
  <c r="G2" i="30"/>
  <c r="CB1" i="27"/>
  <c r="BX1" i="27"/>
  <c r="BI1" i="27"/>
  <c r="BC1" i="27"/>
  <c r="AX1" i="27"/>
  <c r="D56" i="27"/>
  <c r="D1053" i="20" s="1"/>
  <c r="AZ54" i="27"/>
  <c r="AZ1051" i="20" s="1"/>
  <c r="AZ53" i="27"/>
  <c r="AZ1050" i="20" s="1"/>
  <c r="AZ51" i="27"/>
  <c r="AZ1048" i="20" s="1"/>
  <c r="AZ50" i="27"/>
  <c r="AZ1047" i="20" s="1"/>
  <c r="AZ48" i="27"/>
  <c r="AZ1045" i="20" s="1"/>
  <c r="AZ47" i="27"/>
  <c r="AZ1044" i="20" s="1"/>
  <c r="AZ45" i="27"/>
  <c r="AZ1042" i="20" s="1"/>
  <c r="AZ44" i="27"/>
  <c r="AZ1041" i="20" s="1"/>
  <c r="AZ43" i="27"/>
  <c r="AZ1040" i="20" s="1"/>
  <c r="AZ40" i="27"/>
  <c r="AZ1037" i="20" s="1"/>
  <c r="AZ41" i="27"/>
  <c r="AZ1038" i="20" s="1"/>
  <c r="AZ39" i="27"/>
  <c r="AZ1036" i="20" s="1"/>
  <c r="AZ38" i="27"/>
  <c r="AZ1035" i="20" s="1"/>
  <c r="AZ37" i="27"/>
  <c r="AZ1034" i="20" s="1"/>
  <c r="AZ36" i="27"/>
  <c r="AZ1033" i="20" s="1"/>
  <c r="AZ33" i="27"/>
  <c r="AZ1030" i="20" s="1"/>
  <c r="AZ34" i="27"/>
  <c r="AZ1031" i="20" s="1"/>
  <c r="AZ32" i="27"/>
  <c r="AZ1029" i="20" s="1"/>
  <c r="AZ31" i="27"/>
  <c r="AZ1028" i="20" s="1"/>
  <c r="AZ28" i="27"/>
  <c r="AZ1025" i="20" s="1"/>
  <c r="AZ27" i="27"/>
  <c r="AZ1024" i="20" s="1"/>
  <c r="AZ24" i="27"/>
  <c r="AZ1021" i="20" s="1"/>
  <c r="AZ25" i="27"/>
  <c r="AZ1022" i="20" s="1"/>
  <c r="AZ23" i="27"/>
  <c r="AZ1020" i="20" s="1"/>
  <c r="AZ22" i="27"/>
  <c r="AZ1019" i="20" s="1"/>
  <c r="AZ21" i="27"/>
  <c r="AZ1018" i="20" s="1"/>
  <c r="AZ15" i="27"/>
  <c r="AZ1012" i="20" s="1"/>
  <c r="AZ16" i="27"/>
  <c r="AZ1013" i="20" s="1"/>
  <c r="AZ17" i="27"/>
  <c r="AZ1014" i="20" s="1"/>
  <c r="AZ18" i="27"/>
  <c r="AZ1015" i="20" s="1"/>
  <c r="AZ19" i="27"/>
  <c r="AZ1016" i="20" s="1"/>
  <c r="AZ14" i="27"/>
  <c r="AZ1011" i="20" s="1"/>
  <c r="AZ13" i="27"/>
  <c r="AZ1010" i="20" s="1"/>
  <c r="AZ12" i="27"/>
  <c r="AZ1009" i="20" s="1"/>
  <c r="AZ11" i="27"/>
  <c r="AZ1008" i="20" s="1"/>
  <c r="AZ7" i="27"/>
  <c r="AZ1004" i="20" s="1"/>
  <c r="AZ8" i="27"/>
  <c r="AZ1005" i="20" s="1"/>
  <c r="AZ5" i="27"/>
  <c r="AZ1002" i="20" s="1"/>
  <c r="D11" i="27"/>
  <c r="D1008" i="20" s="1"/>
  <c r="D12" i="27"/>
  <c r="D1009" i="20" s="1"/>
  <c r="D13" i="27"/>
  <c r="D1010" i="20" s="1"/>
  <c r="D14" i="27"/>
  <c r="D1011" i="20" s="1"/>
  <c r="D15" i="27"/>
  <c r="D1012" i="20" s="1"/>
  <c r="D16" i="27"/>
  <c r="D1013" i="20" s="1"/>
  <c r="D17" i="27"/>
  <c r="D1014" i="20" s="1"/>
  <c r="D18" i="27"/>
  <c r="D1015" i="20" s="1"/>
  <c r="D19" i="27"/>
  <c r="D1016" i="20" s="1"/>
  <c r="D21" i="27"/>
  <c r="D1018" i="20" s="1"/>
  <c r="D22" i="27"/>
  <c r="D1019" i="20" s="1"/>
  <c r="D23" i="27"/>
  <c r="D1020" i="20" s="1"/>
  <c r="D24" i="27"/>
  <c r="D1021" i="20" s="1"/>
  <c r="D25" i="27"/>
  <c r="D1022" i="20" s="1"/>
  <c r="D27" i="27"/>
  <c r="D1024" i="20" s="1"/>
  <c r="D28" i="27"/>
  <c r="D1025" i="20" s="1"/>
  <c r="D29" i="27"/>
  <c r="D1026" i="20" s="1"/>
  <c r="D31" i="27"/>
  <c r="D1028" i="20" s="1"/>
  <c r="D32" i="27"/>
  <c r="D1029" i="20" s="1"/>
  <c r="D33" i="27"/>
  <c r="D1030" i="20" s="1"/>
  <c r="D34" i="27"/>
  <c r="D1031" i="20" s="1"/>
  <c r="D36" i="27"/>
  <c r="D1033" i="20" s="1"/>
  <c r="D37" i="27"/>
  <c r="D1034" i="20" s="1"/>
  <c r="D38" i="27"/>
  <c r="D1035" i="20" s="1"/>
  <c r="D39" i="27"/>
  <c r="D1036" i="20" s="1"/>
  <c r="D40" i="27"/>
  <c r="D1037" i="20" s="1"/>
  <c r="D41" i="27"/>
  <c r="D1038" i="20" s="1"/>
  <c r="D43" i="27"/>
  <c r="D1040" i="20" s="1"/>
  <c r="D44" i="27"/>
  <c r="D1041" i="20" s="1"/>
  <c r="D45" i="27"/>
  <c r="D1042" i="20" s="1"/>
  <c r="D47" i="27"/>
  <c r="D1044" i="20" s="1"/>
  <c r="D48" i="27"/>
  <c r="D1045" i="20" s="1"/>
  <c r="D50" i="27"/>
  <c r="D1047" i="20" s="1"/>
  <c r="D51" i="27"/>
  <c r="D1048" i="20" s="1"/>
  <c r="D53" i="27"/>
  <c r="D1050" i="20" s="1"/>
  <c r="D54" i="27"/>
  <c r="D1051" i="20" s="1"/>
  <c r="D55" i="27"/>
  <c r="D1052" i="20" s="1"/>
  <c r="F7" i="27"/>
  <c r="F1004" i="20" s="1"/>
  <c r="G7" i="27"/>
  <c r="G1004" i="20" s="1"/>
  <c r="AP7" i="27"/>
  <c r="AP1004" i="20" s="1"/>
  <c r="AQ7" i="27"/>
  <c r="AQ1004" i="20" s="1"/>
  <c r="AR7" i="27"/>
  <c r="AR1004" i="20" s="1"/>
  <c r="BI7" i="27"/>
  <c r="BI1004" i="20" s="1"/>
  <c r="BW7" i="27"/>
  <c r="CA7" i="27"/>
  <c r="CE7" i="27"/>
  <c r="F8" i="27"/>
  <c r="F1005" i="20" s="1"/>
  <c r="G8" i="27"/>
  <c r="G1005" i="20" s="1"/>
  <c r="AP8" i="27"/>
  <c r="AP1005" i="20" s="1"/>
  <c r="AR8" i="27"/>
  <c r="AR1005" i="20" s="1"/>
  <c r="BI8" i="27"/>
  <c r="BI1005" i="20" s="1"/>
  <c r="BW8" i="27"/>
  <c r="CA8" i="27"/>
  <c r="CE8" i="27"/>
  <c r="F9" i="27"/>
  <c r="F1006" i="20" s="1"/>
  <c r="G9" i="27"/>
  <c r="G1006" i="20" s="1"/>
  <c r="BI9" i="27"/>
  <c r="BI1006" i="20" s="1"/>
  <c r="BW9" i="27"/>
  <c r="CA9" i="27"/>
  <c r="CE9" i="27"/>
  <c r="F11" i="27"/>
  <c r="F1008" i="20" s="1"/>
  <c r="G11" i="27"/>
  <c r="G1008" i="20" s="1"/>
  <c r="AP11" i="27"/>
  <c r="AP1008" i="20" s="1"/>
  <c r="BI11" i="27"/>
  <c r="BI1008" i="20" s="1"/>
  <c r="BW11" i="27"/>
  <c r="CA11" i="27"/>
  <c r="CE11" i="27"/>
  <c r="F12" i="27"/>
  <c r="F1009" i="20" s="1"/>
  <c r="G12" i="27"/>
  <c r="G1009" i="20" s="1"/>
  <c r="BI12" i="27"/>
  <c r="BI1009" i="20" s="1"/>
  <c r="BW12" i="27"/>
  <c r="CA12" i="27"/>
  <c r="CE12" i="27"/>
  <c r="F13" i="27"/>
  <c r="F1010" i="20" s="1"/>
  <c r="G13" i="27"/>
  <c r="G1010" i="20" s="1"/>
  <c r="BI13" i="27"/>
  <c r="BI1010" i="20" s="1"/>
  <c r="BW13" i="27"/>
  <c r="CA13" i="27"/>
  <c r="CE13" i="27"/>
  <c r="F14" i="27"/>
  <c r="F1011" i="20" s="1"/>
  <c r="G14" i="27"/>
  <c r="G1011" i="20" s="1"/>
  <c r="BI14" i="27"/>
  <c r="BI1011" i="20" s="1"/>
  <c r="BW14" i="27"/>
  <c r="CA14" i="27"/>
  <c r="CE14" i="27"/>
  <c r="F15" i="27"/>
  <c r="F1012" i="20" s="1"/>
  <c r="G15" i="27"/>
  <c r="G1012" i="20" s="1"/>
  <c r="BI15" i="27"/>
  <c r="BI1012" i="20" s="1"/>
  <c r="BW15" i="27"/>
  <c r="CA15" i="27"/>
  <c r="CE15" i="27"/>
  <c r="F16" i="27"/>
  <c r="F1013" i="20" s="1"/>
  <c r="G16" i="27"/>
  <c r="G1013" i="20" s="1"/>
  <c r="AP16" i="27"/>
  <c r="AP1013" i="20" s="1"/>
  <c r="AQ16" i="27"/>
  <c r="AQ1013" i="20" s="1"/>
  <c r="AS16" i="27"/>
  <c r="AS1013" i="20" s="1"/>
  <c r="BI16" i="27"/>
  <c r="BI1013" i="20" s="1"/>
  <c r="BW16" i="27"/>
  <c r="CA16" i="27"/>
  <c r="CE16" i="27"/>
  <c r="F17" i="27"/>
  <c r="F1014" i="20" s="1"/>
  <c r="G17" i="27"/>
  <c r="G1014" i="20" s="1"/>
  <c r="BI17" i="27"/>
  <c r="BI1014" i="20" s="1"/>
  <c r="BW17" i="27"/>
  <c r="CA17" i="27"/>
  <c r="CE17" i="27"/>
  <c r="F18" i="27"/>
  <c r="F1015" i="20" s="1"/>
  <c r="G18" i="27"/>
  <c r="G1015" i="20" s="1"/>
  <c r="BI18" i="27"/>
  <c r="BI1015" i="20" s="1"/>
  <c r="BW18" i="27"/>
  <c r="CA18" i="27"/>
  <c r="CE18" i="27"/>
  <c r="F19" i="27"/>
  <c r="F1016" i="20" s="1"/>
  <c r="G19" i="27"/>
  <c r="G1016" i="20" s="1"/>
  <c r="BI19" i="27"/>
  <c r="BI1016" i="20" s="1"/>
  <c r="BW19" i="27"/>
  <c r="CA19" i="27"/>
  <c r="CE19" i="27"/>
  <c r="F21" i="27"/>
  <c r="F1018" i="20" s="1"/>
  <c r="G21" i="27"/>
  <c r="G1018" i="20" s="1"/>
  <c r="BI21" i="27"/>
  <c r="BI1018" i="20" s="1"/>
  <c r="BW21" i="27"/>
  <c r="CA21" i="27"/>
  <c r="CE21" i="27"/>
  <c r="F22" i="27"/>
  <c r="F1019" i="20" s="1"/>
  <c r="G22" i="27"/>
  <c r="G1019" i="20" s="1"/>
  <c r="BI22" i="27"/>
  <c r="BI1019" i="20" s="1"/>
  <c r="BW22" i="27"/>
  <c r="CA22" i="27"/>
  <c r="CE22" i="27"/>
  <c r="F23" i="27"/>
  <c r="F1020" i="20" s="1"/>
  <c r="G23" i="27"/>
  <c r="G1020" i="20" s="1"/>
  <c r="BI23" i="27"/>
  <c r="BI1020" i="20" s="1"/>
  <c r="BW23" i="27"/>
  <c r="CA23" i="27"/>
  <c r="CE23" i="27"/>
  <c r="F24" i="27"/>
  <c r="F1021" i="20" s="1"/>
  <c r="G24" i="27"/>
  <c r="G1021" i="20" s="1"/>
  <c r="BI24" i="27"/>
  <c r="BI1021" i="20" s="1"/>
  <c r="BW24" i="27"/>
  <c r="CA24" i="27"/>
  <c r="CE24" i="27"/>
  <c r="F25" i="27"/>
  <c r="F1022" i="20" s="1"/>
  <c r="G25" i="27"/>
  <c r="G1022" i="20" s="1"/>
  <c r="BI25" i="27"/>
  <c r="BI1022" i="20" s="1"/>
  <c r="BW25" i="27"/>
  <c r="CA25" i="27"/>
  <c r="CE25" i="27"/>
  <c r="F27" i="27"/>
  <c r="F1024" i="20" s="1"/>
  <c r="G27" i="27"/>
  <c r="G1024" i="20" s="1"/>
  <c r="BI27" i="27"/>
  <c r="BI1024" i="20" s="1"/>
  <c r="BW27" i="27"/>
  <c r="CA27" i="27"/>
  <c r="CE27" i="27"/>
  <c r="F28" i="27"/>
  <c r="F1025" i="20" s="1"/>
  <c r="G28" i="27"/>
  <c r="G1025" i="20" s="1"/>
  <c r="BI28" i="27"/>
  <c r="BI1025" i="20" s="1"/>
  <c r="BW28" i="27"/>
  <c r="CA28" i="27"/>
  <c r="CE28" i="27"/>
  <c r="F29" i="27"/>
  <c r="F1026" i="20" s="1"/>
  <c r="G29" i="27"/>
  <c r="G1026" i="20" s="1"/>
  <c r="BI29" i="27"/>
  <c r="BI1026" i="20" s="1"/>
  <c r="BW29" i="27"/>
  <c r="CA29" i="27"/>
  <c r="CE29" i="27"/>
  <c r="F31" i="27"/>
  <c r="F1028" i="20" s="1"/>
  <c r="G31" i="27"/>
  <c r="G1028" i="20" s="1"/>
  <c r="AR31" i="27"/>
  <c r="AR1028" i="20" s="1"/>
  <c r="BI31" i="27"/>
  <c r="BI1028" i="20" s="1"/>
  <c r="BW31" i="27"/>
  <c r="CA31" i="27"/>
  <c r="CE31" i="27"/>
  <c r="F32" i="27"/>
  <c r="F1029" i="20" s="1"/>
  <c r="G32" i="27"/>
  <c r="G1029" i="20" s="1"/>
  <c r="BI32" i="27"/>
  <c r="BI1029" i="20" s="1"/>
  <c r="BW32" i="27"/>
  <c r="CA32" i="27"/>
  <c r="CE32" i="27"/>
  <c r="F33" i="27"/>
  <c r="F1030" i="20" s="1"/>
  <c r="G33" i="27"/>
  <c r="G1030" i="20" s="1"/>
  <c r="BI33" i="27"/>
  <c r="BI1030" i="20" s="1"/>
  <c r="BW33" i="27"/>
  <c r="CA33" i="27"/>
  <c r="CE33" i="27"/>
  <c r="F34" i="27"/>
  <c r="F1031" i="20" s="1"/>
  <c r="G34" i="27"/>
  <c r="G1031" i="20" s="1"/>
  <c r="BI34" i="27"/>
  <c r="BI1031" i="20" s="1"/>
  <c r="BW34" i="27"/>
  <c r="CA34" i="27"/>
  <c r="CE34" i="27"/>
  <c r="F36" i="27"/>
  <c r="F1033" i="20" s="1"/>
  <c r="G36" i="27"/>
  <c r="G1033" i="20" s="1"/>
  <c r="BI36" i="27"/>
  <c r="BI1033" i="20" s="1"/>
  <c r="BW36" i="27"/>
  <c r="CA36" i="27"/>
  <c r="CE36" i="27"/>
  <c r="F37" i="27"/>
  <c r="F1034" i="20" s="1"/>
  <c r="G37" i="27"/>
  <c r="G1034" i="20" s="1"/>
  <c r="AP37" i="27"/>
  <c r="AP1034" i="20" s="1"/>
  <c r="BI37" i="27"/>
  <c r="BI1034" i="20" s="1"/>
  <c r="BW37" i="27"/>
  <c r="CA37" i="27"/>
  <c r="CE37" i="27"/>
  <c r="F38" i="27"/>
  <c r="F1035" i="20" s="1"/>
  <c r="G38" i="27"/>
  <c r="G1035" i="20" s="1"/>
  <c r="AP38" i="27"/>
  <c r="AP1035" i="20" s="1"/>
  <c r="BI38" i="27"/>
  <c r="BI1035" i="20" s="1"/>
  <c r="BW38" i="27"/>
  <c r="CA38" i="27"/>
  <c r="CE38" i="27"/>
  <c r="F39" i="27"/>
  <c r="F1036" i="20" s="1"/>
  <c r="G39" i="27"/>
  <c r="G1036" i="20" s="1"/>
  <c r="BI39" i="27"/>
  <c r="BI1036" i="20" s="1"/>
  <c r="BW39" i="27"/>
  <c r="CA39" i="27"/>
  <c r="CE39" i="27"/>
  <c r="F40" i="27"/>
  <c r="F1037" i="20" s="1"/>
  <c r="G40" i="27"/>
  <c r="G1037" i="20" s="1"/>
  <c r="BI40" i="27"/>
  <c r="BI1037" i="20" s="1"/>
  <c r="BW40" i="27"/>
  <c r="CA40" i="27"/>
  <c r="CE40" i="27"/>
  <c r="F41" i="27"/>
  <c r="F1038" i="20" s="1"/>
  <c r="G41" i="27"/>
  <c r="G1038" i="20" s="1"/>
  <c r="BI41" i="27"/>
  <c r="BI1038" i="20" s="1"/>
  <c r="BW41" i="27"/>
  <c r="CA41" i="27"/>
  <c r="CE41" i="27"/>
  <c r="F43" i="27"/>
  <c r="F1040" i="20" s="1"/>
  <c r="G43" i="27"/>
  <c r="G1040" i="20" s="1"/>
  <c r="AP43" i="27"/>
  <c r="AP1040" i="20" s="1"/>
  <c r="BI43" i="27"/>
  <c r="BI1040" i="20" s="1"/>
  <c r="BW43" i="27"/>
  <c r="CA43" i="27"/>
  <c r="CE43" i="27"/>
  <c r="F44" i="27"/>
  <c r="F1041" i="20" s="1"/>
  <c r="G44" i="27"/>
  <c r="G1041" i="20" s="1"/>
  <c r="BI44" i="27"/>
  <c r="BI1041" i="20" s="1"/>
  <c r="BW44" i="27"/>
  <c r="CA44" i="27"/>
  <c r="CE44" i="27"/>
  <c r="F45" i="27"/>
  <c r="F1042" i="20" s="1"/>
  <c r="G45" i="27"/>
  <c r="G1042" i="20" s="1"/>
  <c r="BI45" i="27"/>
  <c r="BI1042" i="20" s="1"/>
  <c r="BW45" i="27"/>
  <c r="CA45" i="27"/>
  <c r="CE45" i="27"/>
  <c r="F47" i="27"/>
  <c r="F1044" i="20" s="1"/>
  <c r="G47" i="27"/>
  <c r="G1044" i="20" s="1"/>
  <c r="BI47" i="27"/>
  <c r="BI1044" i="20" s="1"/>
  <c r="BW47" i="27"/>
  <c r="CA47" i="27"/>
  <c r="CE47" i="27"/>
  <c r="F48" i="27"/>
  <c r="F1045" i="20" s="1"/>
  <c r="G48" i="27"/>
  <c r="G1045" i="20" s="1"/>
  <c r="AP48" i="27"/>
  <c r="AP1045" i="20" s="1"/>
  <c r="BI48" i="27"/>
  <c r="BI1045" i="20" s="1"/>
  <c r="BW48" i="27"/>
  <c r="CA48" i="27"/>
  <c r="CE48" i="27"/>
  <c r="F50" i="27"/>
  <c r="F1047" i="20" s="1"/>
  <c r="G50" i="27"/>
  <c r="G1047" i="20" s="1"/>
  <c r="BI50" i="27"/>
  <c r="BI1047" i="20" s="1"/>
  <c r="BW50" i="27"/>
  <c r="CA50" i="27"/>
  <c r="CE50" i="27"/>
  <c r="F51" i="27"/>
  <c r="F1048" i="20" s="1"/>
  <c r="G51" i="27"/>
  <c r="G1048" i="20" s="1"/>
  <c r="BI51" i="27"/>
  <c r="BI1048" i="20" s="1"/>
  <c r="BW51" i="27"/>
  <c r="CA51" i="27"/>
  <c r="CE51" i="27"/>
  <c r="F53" i="27"/>
  <c r="F1050" i="20" s="1"/>
  <c r="G53" i="27"/>
  <c r="G1050" i="20" s="1"/>
  <c r="BI53" i="27"/>
  <c r="BI1050" i="20" s="1"/>
  <c r="BW53" i="27"/>
  <c r="CA53" i="27"/>
  <c r="CE53" i="27"/>
  <c r="F54" i="27"/>
  <c r="F1051" i="20" s="1"/>
  <c r="G54" i="27"/>
  <c r="G1051" i="20" s="1"/>
  <c r="AP54" i="27"/>
  <c r="AP1051" i="20" s="1"/>
  <c r="BI54" i="27"/>
  <c r="BI1051" i="20" s="1"/>
  <c r="BW54" i="27"/>
  <c r="CA54" i="27"/>
  <c r="CE54" i="27"/>
  <c r="F55" i="27"/>
  <c r="F1052" i="20" s="1"/>
  <c r="G55" i="27"/>
  <c r="G1052" i="20" s="1"/>
  <c r="BI55" i="27"/>
  <c r="BI1052" i="20" s="1"/>
  <c r="BW55" i="27"/>
  <c r="CA55" i="27"/>
  <c r="CE55" i="27"/>
  <c r="F56" i="27"/>
  <c r="F1053" i="20" s="1"/>
  <c r="G56" i="27"/>
  <c r="G1053" i="20" s="1"/>
  <c r="AZ56" i="27"/>
  <c r="AZ1053" i="20" s="1"/>
  <c r="BI56" i="27"/>
  <c r="BI1053" i="20" s="1"/>
  <c r="BW56" i="27"/>
  <c r="CA56" i="27"/>
  <c r="CE56" i="27"/>
  <c r="CE6" i="27"/>
  <c r="CA6" i="27"/>
  <c r="BW6" i="27"/>
  <c r="BI6" i="27"/>
  <c r="BI1003" i="20" s="1"/>
  <c r="AZ6" i="27"/>
  <c r="AZ1003" i="20" s="1"/>
  <c r="CE5" i="27"/>
  <c r="CA5" i="27"/>
  <c r="BW5" i="27"/>
  <c r="BI5" i="27"/>
  <c r="BI1002" i="20" s="1"/>
  <c r="BS4" i="27"/>
  <c r="BR4" i="27"/>
  <c r="BO4" i="27"/>
  <c r="BL4" i="27"/>
  <c r="CF2" i="27"/>
  <c r="CE2" i="27"/>
  <c r="CD2" i="27"/>
  <c r="CC2" i="27"/>
  <c r="CB2" i="27"/>
  <c r="CA2" i="27"/>
  <c r="BZ2" i="27"/>
  <c r="BY2" i="27"/>
  <c r="BX2" i="27"/>
  <c r="BW2" i="27"/>
  <c r="BV2" i="27"/>
  <c r="BU2" i="27"/>
  <c r="BT2" i="27"/>
  <c r="BS2" i="27"/>
  <c r="BR2" i="27"/>
  <c r="BQ2" i="27"/>
  <c r="BP2" i="27"/>
  <c r="BO2" i="27"/>
  <c r="BN2" i="27"/>
  <c r="BM2" i="27"/>
  <c r="BL2" i="27"/>
  <c r="BK2" i="27"/>
  <c r="BJ2" i="27"/>
  <c r="BI2" i="27"/>
  <c r="BH2" i="27"/>
  <c r="BG2" i="27"/>
  <c r="BF2" i="27"/>
  <c r="BE2" i="27"/>
  <c r="BD2" i="27"/>
  <c r="BC2" i="27"/>
  <c r="BB2" i="27"/>
  <c r="BA2" i="27"/>
  <c r="AZ2" i="27"/>
  <c r="AY2" i="27"/>
  <c r="AX2" i="27"/>
  <c r="CB1" i="25"/>
  <c r="BX1" i="25"/>
  <c r="BI1" i="25"/>
  <c r="BC1" i="25"/>
  <c r="AX1" i="25"/>
  <c r="BI28" i="25"/>
  <c r="AZ28" i="25"/>
  <c r="AZ425" i="20" s="1"/>
  <c r="AS28" i="25"/>
  <c r="AR28" i="25"/>
  <c r="AQ28" i="25"/>
  <c r="AP28" i="25"/>
  <c r="G28" i="25"/>
  <c r="G425" i="20" s="1"/>
  <c r="F28" i="25"/>
  <c r="F425" i="20" s="1"/>
  <c r="CE27" i="25"/>
  <c r="CA27" i="25"/>
  <c r="BW27" i="25"/>
  <c r="BI27" i="25"/>
  <c r="AZ27" i="25"/>
  <c r="AZ424" i="20" s="1"/>
  <c r="AS27" i="25"/>
  <c r="AR27" i="25"/>
  <c r="AQ27" i="25"/>
  <c r="AP27" i="25"/>
  <c r="G27" i="25"/>
  <c r="G424" i="20" s="1"/>
  <c r="F27" i="25"/>
  <c r="F424" i="20" s="1"/>
  <c r="CE26" i="25"/>
  <c r="CA26" i="25"/>
  <c r="BW26" i="25"/>
  <c r="BI26" i="25"/>
  <c r="AZ26" i="25"/>
  <c r="AZ423" i="20" s="1"/>
  <c r="AS26" i="25"/>
  <c r="AR26" i="25"/>
  <c r="AQ26" i="25"/>
  <c r="AP26" i="25"/>
  <c r="G26" i="25"/>
  <c r="G423" i="20" s="1"/>
  <c r="F26" i="25"/>
  <c r="F423" i="20" s="1"/>
  <c r="CE25" i="25"/>
  <c r="CA25" i="25"/>
  <c r="BW25" i="25"/>
  <c r="BI25" i="25"/>
  <c r="AZ25" i="25"/>
  <c r="AZ422" i="20" s="1"/>
  <c r="G25" i="25"/>
  <c r="G422" i="20" s="1"/>
  <c r="F25" i="25"/>
  <c r="F422" i="20" s="1"/>
  <c r="CE24" i="25"/>
  <c r="CA24" i="25"/>
  <c r="BW24" i="25"/>
  <c r="BI24" i="25"/>
  <c r="G24" i="25"/>
  <c r="G421" i="20" s="1"/>
  <c r="F24" i="25"/>
  <c r="F421" i="20" s="1"/>
  <c r="CE22" i="25"/>
  <c r="CA22" i="25"/>
  <c r="BW22" i="25"/>
  <c r="BI22" i="25"/>
  <c r="AZ22" i="25"/>
  <c r="AZ419" i="20" s="1"/>
  <c r="G22" i="25"/>
  <c r="G419" i="20" s="1"/>
  <c r="F22" i="25"/>
  <c r="F419" i="20" s="1"/>
  <c r="CE21" i="25"/>
  <c r="CA21" i="25"/>
  <c r="BW21" i="25"/>
  <c r="BI21" i="25"/>
  <c r="AZ21" i="25"/>
  <c r="AZ418" i="20" s="1"/>
  <c r="G21" i="25"/>
  <c r="G418" i="20" s="1"/>
  <c r="F21" i="25"/>
  <c r="F418" i="20" s="1"/>
  <c r="CE20" i="25"/>
  <c r="CA20" i="25"/>
  <c r="BW20" i="25"/>
  <c r="BI20" i="25"/>
  <c r="AZ20" i="25"/>
  <c r="AZ417" i="20" s="1"/>
  <c r="G20" i="25"/>
  <c r="G417" i="20" s="1"/>
  <c r="F20" i="25"/>
  <c r="F417" i="20" s="1"/>
  <c r="CE19" i="25"/>
  <c r="CA19" i="25"/>
  <c r="BW19" i="25"/>
  <c r="BI19" i="25"/>
  <c r="AZ19" i="25"/>
  <c r="AZ416" i="20" s="1"/>
  <c r="AS19" i="25"/>
  <c r="AR19" i="25"/>
  <c r="AQ19" i="25"/>
  <c r="AP19" i="25"/>
  <c r="G19" i="25"/>
  <c r="G416" i="20" s="1"/>
  <c r="F19" i="25"/>
  <c r="F416" i="20" s="1"/>
  <c r="CE18" i="25"/>
  <c r="CA18" i="25"/>
  <c r="BW18" i="25"/>
  <c r="BI18" i="25"/>
  <c r="AZ18" i="25"/>
  <c r="AZ415" i="20" s="1"/>
  <c r="AS18" i="25"/>
  <c r="AR18" i="25"/>
  <c r="AQ18" i="25"/>
  <c r="AP18" i="25"/>
  <c r="G18" i="25"/>
  <c r="G415" i="20" s="1"/>
  <c r="F18" i="25"/>
  <c r="F415" i="20" s="1"/>
  <c r="CE17" i="25"/>
  <c r="CA17" i="25"/>
  <c r="BW17" i="25"/>
  <c r="BI17" i="25"/>
  <c r="AZ17" i="25"/>
  <c r="AZ414" i="20" s="1"/>
  <c r="AS17" i="25"/>
  <c r="AR17" i="25"/>
  <c r="AQ17" i="25"/>
  <c r="AP17" i="25"/>
  <c r="G17" i="25"/>
  <c r="G414" i="20" s="1"/>
  <c r="F17" i="25"/>
  <c r="F414" i="20" s="1"/>
  <c r="CE15" i="25"/>
  <c r="CA15" i="25"/>
  <c r="BW15" i="25"/>
  <c r="BI15" i="25"/>
  <c r="AZ15" i="25"/>
  <c r="AZ412" i="20" s="1"/>
  <c r="AS15" i="25"/>
  <c r="AR15" i="25"/>
  <c r="AQ15" i="25"/>
  <c r="AP15" i="25"/>
  <c r="G15" i="25"/>
  <c r="G412" i="20" s="1"/>
  <c r="F15" i="25"/>
  <c r="F412" i="20" s="1"/>
  <c r="CE14" i="25"/>
  <c r="CA14" i="25"/>
  <c r="BW14" i="25"/>
  <c r="BI14" i="25"/>
  <c r="AZ14" i="25"/>
  <c r="AZ411" i="20" s="1"/>
  <c r="AS14" i="25"/>
  <c r="AR14" i="25"/>
  <c r="AQ14" i="25"/>
  <c r="AP14" i="25"/>
  <c r="G14" i="25"/>
  <c r="G411" i="20" s="1"/>
  <c r="F14" i="25"/>
  <c r="F411" i="20" s="1"/>
  <c r="CE13" i="25"/>
  <c r="CA13" i="25"/>
  <c r="BW13" i="25"/>
  <c r="BI13" i="25"/>
  <c r="AZ13" i="25"/>
  <c r="AZ410" i="20" s="1"/>
  <c r="AS13" i="25"/>
  <c r="AR13" i="25"/>
  <c r="AQ13" i="25"/>
  <c r="AP13" i="25"/>
  <c r="G13" i="25"/>
  <c r="G410" i="20" s="1"/>
  <c r="F13" i="25"/>
  <c r="F410" i="20" s="1"/>
  <c r="CE12" i="25"/>
  <c r="CA12" i="25"/>
  <c r="BW12" i="25"/>
  <c r="BI12" i="25"/>
  <c r="AZ12" i="25"/>
  <c r="AZ409" i="20" s="1"/>
  <c r="AS12" i="25"/>
  <c r="AR12" i="25"/>
  <c r="AQ12" i="25"/>
  <c r="AP12" i="25"/>
  <c r="G12" i="25"/>
  <c r="G409" i="20" s="1"/>
  <c r="F12" i="25"/>
  <c r="F409" i="20" s="1"/>
  <c r="CE11" i="25"/>
  <c r="CA11" i="25"/>
  <c r="BW11" i="25"/>
  <c r="BI11" i="25"/>
  <c r="AZ11" i="25"/>
  <c r="AZ408" i="20" s="1"/>
  <c r="AS11" i="25"/>
  <c r="AR11" i="25"/>
  <c r="AQ11" i="25"/>
  <c r="AP11" i="25"/>
  <c r="AX11" i="25"/>
  <c r="AY11" i="25" s="1"/>
  <c r="G11" i="25"/>
  <c r="G408" i="20" s="1"/>
  <c r="F11" i="25"/>
  <c r="F408" i="20" s="1"/>
  <c r="CE10" i="25"/>
  <c r="CA10" i="25"/>
  <c r="BW10" i="25"/>
  <c r="BI10" i="25"/>
  <c r="AZ10" i="25"/>
  <c r="AZ407" i="20" s="1"/>
  <c r="AS10" i="25"/>
  <c r="AR10" i="25"/>
  <c r="AQ10" i="25"/>
  <c r="AP10" i="25"/>
  <c r="F10" i="25"/>
  <c r="F407" i="20" s="1"/>
  <c r="CE8" i="25"/>
  <c r="CA8" i="25"/>
  <c r="BW8" i="25"/>
  <c r="BI8" i="25"/>
  <c r="AZ8" i="25"/>
  <c r="AZ405" i="20" s="1"/>
  <c r="AS8" i="25"/>
  <c r="AR8" i="25"/>
  <c r="AQ8" i="25"/>
  <c r="AP8" i="25"/>
  <c r="G8" i="25"/>
  <c r="G405" i="20" s="1"/>
  <c r="F8" i="25"/>
  <c r="F405" i="20" s="1"/>
  <c r="CE7" i="25"/>
  <c r="CA7" i="25"/>
  <c r="BW7" i="25"/>
  <c r="BI7" i="25"/>
  <c r="AZ7" i="25"/>
  <c r="AZ404" i="20" s="1"/>
  <c r="AS7" i="25"/>
  <c r="AR7" i="25"/>
  <c r="AQ7" i="25"/>
  <c r="AP7" i="25"/>
  <c r="G7" i="25"/>
  <c r="G404" i="20" s="1"/>
  <c r="F7" i="25"/>
  <c r="F404" i="20" s="1"/>
  <c r="CE6" i="25"/>
  <c r="CA6" i="25"/>
  <c r="BW6" i="25"/>
  <c r="BI6" i="25"/>
  <c r="AZ6" i="25"/>
  <c r="AZ403" i="20" s="1"/>
  <c r="AS6" i="25"/>
  <c r="AR6" i="25"/>
  <c r="AQ6" i="25"/>
  <c r="AP6" i="25"/>
  <c r="G6" i="25"/>
  <c r="G403" i="20" s="1"/>
  <c r="F6" i="25"/>
  <c r="F403" i="20" s="1"/>
  <c r="CE5" i="25"/>
  <c r="CA5" i="25"/>
  <c r="BW5" i="25"/>
  <c r="BI5" i="25"/>
  <c r="AZ5" i="25"/>
  <c r="AZ402" i="20" s="1"/>
  <c r="AS5" i="25"/>
  <c r="AR5" i="25"/>
  <c r="AQ5" i="25"/>
  <c r="AP5" i="25"/>
  <c r="AG5" i="25"/>
  <c r="N1" i="25" s="1"/>
  <c r="L75" i="14" s="1"/>
  <c r="G402" i="20"/>
  <c r="F402" i="20"/>
  <c r="D29" i="25"/>
  <c r="D28" i="25"/>
  <c r="D27" i="25"/>
  <c r="D26" i="25"/>
  <c r="D25" i="25"/>
  <c r="D23" i="25"/>
  <c r="D19" i="25"/>
  <c r="D20" i="25"/>
  <c r="D21" i="25"/>
  <c r="D22" i="25"/>
  <c r="D18" i="25"/>
  <c r="D11" i="25"/>
  <c r="D12" i="25"/>
  <c r="D13" i="25"/>
  <c r="D14" i="25"/>
  <c r="D15" i="25"/>
  <c r="D16" i="25"/>
  <c r="F29" i="25"/>
  <c r="F426" i="20" s="1"/>
  <c r="G29" i="25"/>
  <c r="G426" i="20" s="1"/>
  <c r="AQ29" i="25"/>
  <c r="AR29" i="25"/>
  <c r="AS29" i="25"/>
  <c r="AU29" i="25"/>
  <c r="AV29" i="25"/>
  <c r="AW29" i="25"/>
  <c r="BI29" i="25"/>
  <c r="AZ29" i="25"/>
  <c r="AZ426" i="20" s="1"/>
  <c r="CF2" i="25"/>
  <c r="CE2" i="25"/>
  <c r="CD2" i="25"/>
  <c r="CC2" i="25"/>
  <c r="CB2" i="25"/>
  <c r="CA2" i="25"/>
  <c r="BZ2" i="25"/>
  <c r="BY2" i="25"/>
  <c r="BX2" i="25"/>
  <c r="BW2" i="25"/>
  <c r="BV2" i="25"/>
  <c r="BU2" i="25"/>
  <c r="BT2" i="25"/>
  <c r="BS2" i="25"/>
  <c r="BR2" i="25"/>
  <c r="BQ2" i="25"/>
  <c r="BP2" i="25"/>
  <c r="BO2" i="25"/>
  <c r="BN2" i="25"/>
  <c r="BM2" i="25"/>
  <c r="BL2" i="25"/>
  <c r="BK2" i="25"/>
  <c r="BJ2" i="25"/>
  <c r="BI2" i="25"/>
  <c r="BH2" i="25"/>
  <c r="BG2" i="25"/>
  <c r="BF2" i="25"/>
  <c r="BE2" i="25"/>
  <c r="BD2" i="25"/>
  <c r="BC2" i="25"/>
  <c r="BB2" i="25"/>
  <c r="BA2" i="25"/>
  <c r="AZ2" i="25"/>
  <c r="AY2" i="25"/>
  <c r="AX2" i="25"/>
  <c r="AX1" i="22"/>
  <c r="F1" i="22"/>
  <c r="BI11" i="22"/>
  <c r="BW11" i="22"/>
  <c r="CA11" i="22"/>
  <c r="CE11" i="22"/>
  <c r="BI12" i="22"/>
  <c r="BW12" i="22"/>
  <c r="CA12" i="22"/>
  <c r="CE12" i="22"/>
  <c r="BI13" i="22"/>
  <c r="BW13" i="22"/>
  <c r="CA13" i="22"/>
  <c r="CE13" i="22"/>
  <c r="BI14" i="22"/>
  <c r="BW14" i="22"/>
  <c r="CA14" i="22"/>
  <c r="CE14" i="22"/>
  <c r="BI15" i="22"/>
  <c r="BW15" i="22"/>
  <c r="CA15" i="22"/>
  <c r="CE15" i="22"/>
  <c r="BI16" i="22"/>
  <c r="BW16" i="22"/>
  <c r="CA16" i="22"/>
  <c r="CE16" i="22"/>
  <c r="BI18" i="22"/>
  <c r="BW18" i="22"/>
  <c r="CA18" i="22"/>
  <c r="CE18" i="22"/>
  <c r="BI19" i="22"/>
  <c r="BW19" i="22"/>
  <c r="CA19" i="22"/>
  <c r="CE19" i="22"/>
  <c r="BI20" i="22"/>
  <c r="BW20" i="22"/>
  <c r="CA20" i="22"/>
  <c r="CE20" i="22"/>
  <c r="BI21" i="22"/>
  <c r="BW21" i="22"/>
  <c r="CA21" i="22"/>
  <c r="CE21" i="22"/>
  <c r="BI22" i="22"/>
  <c r="BW22" i="22"/>
  <c r="CA22" i="22"/>
  <c r="CE22" i="22"/>
  <c r="BI23" i="22"/>
  <c r="BW23" i="22"/>
  <c r="CA23" i="22"/>
  <c r="CE23" i="22"/>
  <c r="BI25" i="22"/>
  <c r="BW25" i="22"/>
  <c r="CA25" i="22"/>
  <c r="CE25" i="22"/>
  <c r="BI26" i="22"/>
  <c r="BW26" i="22"/>
  <c r="CA26" i="22"/>
  <c r="CE26" i="22"/>
  <c r="BI27" i="22"/>
  <c r="BW27" i="22"/>
  <c r="CA27" i="22"/>
  <c r="CE27" i="22"/>
  <c r="BI28" i="22"/>
  <c r="BW28" i="22"/>
  <c r="CA28" i="22"/>
  <c r="CE28" i="22"/>
  <c r="BI29" i="22"/>
  <c r="D28" i="22"/>
  <c r="D29" i="22"/>
  <c r="D27" i="22"/>
  <c r="D26" i="22"/>
  <c r="D25" i="22"/>
  <c r="D20" i="22"/>
  <c r="D21" i="22"/>
  <c r="D22" i="22"/>
  <c r="D19" i="22"/>
  <c r="D18" i="22"/>
  <c r="D16" i="22"/>
  <c r="D15" i="22"/>
  <c r="D11" i="22"/>
  <c r="D12" i="22"/>
  <c r="D13" i="22"/>
  <c r="D14" i="22"/>
  <c r="AG29" i="22"/>
  <c r="AH29" i="22"/>
  <c r="AI29" i="22"/>
  <c r="AJ29" i="22"/>
  <c r="AP29" i="22"/>
  <c r="AQ29" i="22"/>
  <c r="AR29" i="22"/>
  <c r="AS29" i="22"/>
  <c r="AZ29" i="22"/>
  <c r="AG6" i="22"/>
  <c r="AP6" i="22"/>
  <c r="AQ6" i="22"/>
  <c r="AR6" i="22"/>
  <c r="AS6" i="22"/>
  <c r="AZ6" i="22"/>
  <c r="AG7" i="22"/>
  <c r="AH7" i="22"/>
  <c r="AI7" i="22"/>
  <c r="AJ7" i="22"/>
  <c r="AP7" i="22"/>
  <c r="AQ7" i="22"/>
  <c r="AR7" i="22"/>
  <c r="AS7" i="22"/>
  <c r="AZ7" i="22"/>
  <c r="AG8" i="22"/>
  <c r="AH8" i="22"/>
  <c r="AI8" i="22"/>
  <c r="AJ8" i="22"/>
  <c r="AP8" i="22"/>
  <c r="AQ8" i="22"/>
  <c r="AR8" i="22"/>
  <c r="AS8" i="22"/>
  <c r="AZ8" i="22"/>
  <c r="AG9" i="22"/>
  <c r="AH9" i="22"/>
  <c r="AI9" i="22"/>
  <c r="AJ9" i="22"/>
  <c r="AP9" i="22"/>
  <c r="AQ9" i="22"/>
  <c r="AR9" i="22"/>
  <c r="AS9" i="22"/>
  <c r="AZ9" i="22"/>
  <c r="AG11" i="22"/>
  <c r="AH11" i="22"/>
  <c r="AI11" i="22"/>
  <c r="AJ11" i="22"/>
  <c r="AP11" i="22"/>
  <c r="AQ11" i="22"/>
  <c r="AR11" i="22"/>
  <c r="AS11" i="22"/>
  <c r="AZ11" i="22"/>
  <c r="AG12" i="22"/>
  <c r="AH12" i="22"/>
  <c r="AI12" i="22"/>
  <c r="AJ12" i="22"/>
  <c r="AP12" i="22"/>
  <c r="AQ12" i="22"/>
  <c r="AR12" i="22"/>
  <c r="AS12" i="22"/>
  <c r="AZ12" i="22"/>
  <c r="AG13" i="22"/>
  <c r="AH13" i="22"/>
  <c r="AI13" i="22"/>
  <c r="AJ13" i="22"/>
  <c r="AP13" i="22"/>
  <c r="AQ13" i="22"/>
  <c r="AR13" i="22"/>
  <c r="AS13" i="22"/>
  <c r="AZ13" i="22"/>
  <c r="AG14" i="22"/>
  <c r="AH14" i="22"/>
  <c r="AI14" i="22"/>
  <c r="AJ14" i="22"/>
  <c r="AP14" i="22"/>
  <c r="AQ14" i="22"/>
  <c r="AR14" i="22"/>
  <c r="AS14" i="22"/>
  <c r="AZ14" i="22"/>
  <c r="AG15" i="22"/>
  <c r="AH15" i="22"/>
  <c r="AI15" i="22"/>
  <c r="AJ15" i="22"/>
  <c r="AP15" i="22"/>
  <c r="AQ15" i="22"/>
  <c r="AR15" i="22"/>
  <c r="AS15" i="22"/>
  <c r="AZ15" i="22"/>
  <c r="AG16" i="22"/>
  <c r="AH16" i="22"/>
  <c r="AI16" i="22"/>
  <c r="AJ16" i="22"/>
  <c r="AP16" i="22"/>
  <c r="AQ16" i="22"/>
  <c r="AR16" i="22"/>
  <c r="AS16" i="22"/>
  <c r="AZ16" i="22"/>
  <c r="AG18" i="22"/>
  <c r="AH18" i="22"/>
  <c r="AI18" i="22"/>
  <c r="AJ18" i="22"/>
  <c r="AP18" i="22"/>
  <c r="AQ18" i="22"/>
  <c r="AR18" i="22"/>
  <c r="AS18" i="22"/>
  <c r="AZ18" i="22"/>
  <c r="AG19" i="22"/>
  <c r="AH19" i="22"/>
  <c r="AI19" i="22"/>
  <c r="AJ19" i="22"/>
  <c r="AP19" i="22"/>
  <c r="AQ19" i="22"/>
  <c r="AR19" i="22"/>
  <c r="AS19" i="22"/>
  <c r="AZ19" i="22"/>
  <c r="AG20" i="22"/>
  <c r="AH20" i="22"/>
  <c r="AI20" i="22"/>
  <c r="AJ20" i="22"/>
  <c r="AP20" i="22"/>
  <c r="AQ20" i="22"/>
  <c r="AR20" i="22"/>
  <c r="AS20" i="22"/>
  <c r="AZ20" i="22"/>
  <c r="AG21" i="22"/>
  <c r="AH21" i="22"/>
  <c r="AI21" i="22"/>
  <c r="AJ21" i="22"/>
  <c r="AP21" i="22"/>
  <c r="AQ21" i="22"/>
  <c r="AR21" i="22"/>
  <c r="AS21" i="22"/>
  <c r="AZ21" i="22"/>
  <c r="AG22" i="22"/>
  <c r="AH22" i="22"/>
  <c r="AI22" i="22"/>
  <c r="AJ22" i="22"/>
  <c r="AP22" i="22"/>
  <c r="AQ22" i="22"/>
  <c r="AR22" i="22"/>
  <c r="AS22" i="22"/>
  <c r="AZ22" i="22"/>
  <c r="AG23" i="22"/>
  <c r="AH23" i="22"/>
  <c r="AI23" i="22"/>
  <c r="AJ23" i="22"/>
  <c r="AP23" i="22"/>
  <c r="AQ23" i="22"/>
  <c r="AR23" i="22"/>
  <c r="AS23" i="22"/>
  <c r="AZ23" i="22"/>
  <c r="AG25" i="22"/>
  <c r="AH25" i="22"/>
  <c r="AI25" i="22"/>
  <c r="AJ25" i="22"/>
  <c r="AP25" i="22"/>
  <c r="AQ25" i="22"/>
  <c r="AR25" i="22"/>
  <c r="AS25" i="22"/>
  <c r="AZ25" i="22"/>
  <c r="AG26" i="22"/>
  <c r="AH26" i="22"/>
  <c r="AI26" i="22"/>
  <c r="AJ26" i="22"/>
  <c r="AP26" i="22"/>
  <c r="AQ26" i="22"/>
  <c r="AR26" i="22"/>
  <c r="AS26" i="22"/>
  <c r="AZ26" i="22"/>
  <c r="AG27" i="22"/>
  <c r="AH27" i="22"/>
  <c r="AI27" i="22"/>
  <c r="AJ27" i="22"/>
  <c r="AP27" i="22"/>
  <c r="AQ27" i="22"/>
  <c r="AR27" i="22"/>
  <c r="AS27" i="22"/>
  <c r="AZ27" i="22"/>
  <c r="AG28" i="22"/>
  <c r="AH28" i="22"/>
  <c r="AI28" i="22"/>
  <c r="AJ28" i="22"/>
  <c r="AP28" i="22"/>
  <c r="AQ28" i="22"/>
  <c r="AR28" i="22"/>
  <c r="AS28" i="22"/>
  <c r="AZ28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5" i="22"/>
  <c r="G25" i="22"/>
  <c r="F26" i="22"/>
  <c r="G26" i="22"/>
  <c r="F27" i="22"/>
  <c r="G27" i="22"/>
  <c r="F28" i="22"/>
  <c r="G28" i="22"/>
  <c r="F29" i="22"/>
  <c r="G29" i="22"/>
  <c r="AY2" i="22"/>
  <c r="AZ2" i="22"/>
  <c r="BA2" i="22"/>
  <c r="BB2" i="22"/>
  <c r="BC2" i="22"/>
  <c r="BD2" i="22"/>
  <c r="BE2" i="22"/>
  <c r="BF2" i="22"/>
  <c r="BG2" i="22"/>
  <c r="BH2" i="22"/>
  <c r="BI2" i="22"/>
  <c r="BJ2" i="22"/>
  <c r="BK2" i="22"/>
  <c r="BL2" i="22"/>
  <c r="BM2" i="22"/>
  <c r="BN2" i="22"/>
  <c r="BO2" i="22"/>
  <c r="BP2" i="22"/>
  <c r="BQ2" i="22"/>
  <c r="BR2" i="22"/>
  <c r="BS2" i="22"/>
  <c r="BT2" i="22"/>
  <c r="BU2" i="22"/>
  <c r="BV2" i="22"/>
  <c r="BW2" i="22"/>
  <c r="BX2" i="22"/>
  <c r="BY2" i="22"/>
  <c r="BZ2" i="22"/>
  <c r="CA2" i="22"/>
  <c r="CB2" i="22"/>
  <c r="CC2" i="22"/>
  <c r="CD2" i="22"/>
  <c r="CE2" i="22"/>
  <c r="CF2" i="22"/>
  <c r="CB1" i="23"/>
  <c r="BX1" i="23"/>
  <c r="BI1" i="23"/>
  <c r="BC1" i="23"/>
  <c r="AX1" i="23"/>
  <c r="BI9" i="23"/>
  <c r="BW9" i="23"/>
  <c r="CA9" i="23"/>
  <c r="CE9" i="23"/>
  <c r="BI11" i="23"/>
  <c r="BW11" i="23"/>
  <c r="CA11" i="23"/>
  <c r="CE11" i="23"/>
  <c r="BI12" i="23"/>
  <c r="BW12" i="23"/>
  <c r="CA12" i="23"/>
  <c r="CE12" i="23"/>
  <c r="BI13" i="23"/>
  <c r="BW13" i="23"/>
  <c r="CA13" i="23"/>
  <c r="CE13" i="23"/>
  <c r="BI14" i="23"/>
  <c r="BW14" i="23"/>
  <c r="CA14" i="23"/>
  <c r="CE14" i="23"/>
  <c r="BI15" i="23"/>
  <c r="BW15" i="23"/>
  <c r="CA15" i="23"/>
  <c r="CE15" i="23"/>
  <c r="BI16" i="23"/>
  <c r="BW16" i="23"/>
  <c r="CA16" i="23"/>
  <c r="CE16" i="23"/>
  <c r="BW17" i="23"/>
  <c r="CA17" i="23"/>
  <c r="CE17" i="23"/>
  <c r="BI18" i="23"/>
  <c r="BW18" i="23"/>
  <c r="CA18" i="23"/>
  <c r="CE18" i="23"/>
  <c r="BI19" i="23"/>
  <c r="BW19" i="23"/>
  <c r="CA19" i="23"/>
  <c r="CE19" i="23"/>
  <c r="BI20" i="23"/>
  <c r="BW20" i="23"/>
  <c r="CA20" i="23"/>
  <c r="CE20" i="23"/>
  <c r="BI21" i="23"/>
  <c r="BW21" i="23"/>
  <c r="CA21" i="23"/>
  <c r="CE21" i="23"/>
  <c r="BI22" i="23"/>
  <c r="BW22" i="23"/>
  <c r="CA22" i="23"/>
  <c r="CE22" i="23"/>
  <c r="BI23" i="23"/>
  <c r="BW23" i="23"/>
  <c r="CA23" i="23"/>
  <c r="CE23" i="23"/>
  <c r="BI25" i="23"/>
  <c r="BW25" i="23"/>
  <c r="CA25" i="23"/>
  <c r="CE25" i="23"/>
  <c r="BI26" i="23"/>
  <c r="BW26" i="23"/>
  <c r="CA26" i="23"/>
  <c r="CE26" i="23"/>
  <c r="BI27" i="23"/>
  <c r="BW27" i="23"/>
  <c r="CA27" i="23"/>
  <c r="CE27" i="23"/>
  <c r="BI28" i="23"/>
  <c r="BW28" i="23"/>
  <c r="CA28" i="23"/>
  <c r="CE28" i="23"/>
  <c r="BI29" i="23"/>
  <c r="BW29" i="23"/>
  <c r="CA29" i="23"/>
  <c r="CE29" i="23"/>
  <c r="D26" i="23"/>
  <c r="D27" i="23"/>
  <c r="D28" i="23"/>
  <c r="D29" i="23"/>
  <c r="D25" i="23"/>
  <c r="D23" i="23"/>
  <c r="D19" i="23"/>
  <c r="D20" i="23"/>
  <c r="D21" i="23"/>
  <c r="D22" i="23"/>
  <c r="D18" i="23"/>
  <c r="D15" i="23"/>
  <c r="D16" i="23"/>
  <c r="F16" i="23"/>
  <c r="F613" i="20" s="1"/>
  <c r="G16" i="23"/>
  <c r="G613" i="20" s="1"/>
  <c r="F18" i="23"/>
  <c r="F615" i="20" s="1"/>
  <c r="G18" i="23"/>
  <c r="G615" i="20" s="1"/>
  <c r="F19" i="23"/>
  <c r="F616" i="20" s="1"/>
  <c r="G19" i="23"/>
  <c r="G616" i="20" s="1"/>
  <c r="F20" i="23"/>
  <c r="F617" i="20" s="1"/>
  <c r="G20" i="23"/>
  <c r="G617" i="20" s="1"/>
  <c r="F21" i="23"/>
  <c r="F618" i="20" s="1"/>
  <c r="G21" i="23"/>
  <c r="G618" i="20" s="1"/>
  <c r="F22" i="23"/>
  <c r="F619" i="20" s="1"/>
  <c r="G22" i="23"/>
  <c r="G619" i="20" s="1"/>
  <c r="F23" i="23"/>
  <c r="F620" i="20" s="1"/>
  <c r="G23" i="23"/>
  <c r="G620" i="20" s="1"/>
  <c r="F25" i="23"/>
  <c r="F622" i="20" s="1"/>
  <c r="G25" i="23"/>
  <c r="G622" i="20" s="1"/>
  <c r="F26" i="23"/>
  <c r="F623" i="20" s="1"/>
  <c r="G26" i="23"/>
  <c r="G623" i="20" s="1"/>
  <c r="F27" i="23"/>
  <c r="F624" i="20" s="1"/>
  <c r="G27" i="23"/>
  <c r="G624" i="20" s="1"/>
  <c r="F28" i="23"/>
  <c r="F625" i="20" s="1"/>
  <c r="G28" i="23"/>
  <c r="G625" i="20" s="1"/>
  <c r="F29" i="23"/>
  <c r="F626" i="20" s="1"/>
  <c r="G29" i="23"/>
  <c r="G626" i="20" s="1"/>
  <c r="F9" i="23"/>
  <c r="F606" i="20" s="1"/>
  <c r="G9" i="23"/>
  <c r="G606" i="20" s="1"/>
  <c r="F11" i="23"/>
  <c r="F608" i="20" s="1"/>
  <c r="G11" i="23"/>
  <c r="G608" i="20" s="1"/>
  <c r="F12" i="23"/>
  <c r="F609" i="20" s="1"/>
  <c r="G12" i="23"/>
  <c r="G609" i="20" s="1"/>
  <c r="F13" i="23"/>
  <c r="F610" i="20" s="1"/>
  <c r="G13" i="23"/>
  <c r="G610" i="20" s="1"/>
  <c r="F14" i="23"/>
  <c r="F611" i="20" s="1"/>
  <c r="G14" i="23"/>
  <c r="G611" i="20" s="1"/>
  <c r="F15" i="23"/>
  <c r="F612" i="20" s="1"/>
  <c r="G15" i="23"/>
  <c r="G612" i="20" s="1"/>
  <c r="AG11" i="23"/>
  <c r="AH11" i="23"/>
  <c r="AI11" i="23"/>
  <c r="AP11" i="23"/>
  <c r="AQ11" i="23"/>
  <c r="AR11" i="23"/>
  <c r="AS11" i="23"/>
  <c r="AT11" i="23"/>
  <c r="AU11" i="23"/>
  <c r="AV11" i="23"/>
  <c r="AW11" i="23"/>
  <c r="AZ11" i="23"/>
  <c r="AZ608" i="20" s="1"/>
  <c r="AG12" i="23"/>
  <c r="AH12" i="23"/>
  <c r="AI12" i="23"/>
  <c r="AP12" i="23"/>
  <c r="AQ12" i="23"/>
  <c r="AR12" i="23"/>
  <c r="AS12" i="23"/>
  <c r="AT12" i="23"/>
  <c r="AU12" i="23"/>
  <c r="AV12" i="23"/>
  <c r="AW12" i="23"/>
  <c r="AZ12" i="23"/>
  <c r="AZ609" i="20" s="1"/>
  <c r="AG13" i="23"/>
  <c r="N13" i="23" s="1"/>
  <c r="N610" i="20" s="1"/>
  <c r="AH13" i="23"/>
  <c r="AI13" i="23"/>
  <c r="AP13" i="23"/>
  <c r="AQ13" i="23"/>
  <c r="AR13" i="23"/>
  <c r="AS13" i="23"/>
  <c r="AT13" i="23"/>
  <c r="AU13" i="23"/>
  <c r="AV13" i="23"/>
  <c r="AW13" i="23"/>
  <c r="AZ13" i="23"/>
  <c r="AZ610" i="20" s="1"/>
  <c r="AG14" i="23"/>
  <c r="AH14" i="23"/>
  <c r="AI14" i="23"/>
  <c r="AP14" i="23"/>
  <c r="AQ14" i="23"/>
  <c r="AR14" i="23"/>
  <c r="AS14" i="23"/>
  <c r="AT14" i="23"/>
  <c r="AU14" i="23"/>
  <c r="AV14" i="23"/>
  <c r="AW14" i="23"/>
  <c r="AZ14" i="23"/>
  <c r="AZ611" i="20" s="1"/>
  <c r="AG15" i="23"/>
  <c r="AH15" i="23"/>
  <c r="AI15" i="23"/>
  <c r="AP15" i="23"/>
  <c r="AQ15" i="23"/>
  <c r="AR15" i="23"/>
  <c r="AS15" i="23"/>
  <c r="AT15" i="23"/>
  <c r="AU15" i="23"/>
  <c r="AV15" i="23"/>
  <c r="AW15" i="23"/>
  <c r="AZ15" i="23"/>
  <c r="AZ612" i="20" s="1"/>
  <c r="AG16" i="23"/>
  <c r="AH16" i="23"/>
  <c r="AI16" i="23"/>
  <c r="AP16" i="23"/>
  <c r="AQ16" i="23"/>
  <c r="AR16" i="23"/>
  <c r="AS16" i="23"/>
  <c r="AT16" i="23"/>
  <c r="AU16" i="23"/>
  <c r="AV16" i="23"/>
  <c r="AW16" i="23"/>
  <c r="AZ16" i="23"/>
  <c r="AZ613" i="20" s="1"/>
  <c r="AG18" i="23"/>
  <c r="N18" i="23" s="1"/>
  <c r="N615" i="20" s="1"/>
  <c r="AH18" i="23"/>
  <c r="AI18" i="23"/>
  <c r="AJ18" i="23"/>
  <c r="AP18" i="23"/>
  <c r="AQ18" i="23"/>
  <c r="AR18" i="23"/>
  <c r="AS18" i="23"/>
  <c r="AT18" i="23"/>
  <c r="AU18" i="23"/>
  <c r="AV18" i="23"/>
  <c r="AW18" i="23"/>
  <c r="AZ18" i="23"/>
  <c r="AZ615" i="20" s="1"/>
  <c r="AG19" i="23"/>
  <c r="AH19" i="23"/>
  <c r="AI19" i="23"/>
  <c r="AJ19" i="23"/>
  <c r="AP19" i="23"/>
  <c r="AQ19" i="23"/>
  <c r="AR19" i="23"/>
  <c r="AS19" i="23"/>
  <c r="AT19" i="23"/>
  <c r="AU19" i="23"/>
  <c r="AV19" i="23"/>
  <c r="AW19" i="23"/>
  <c r="AZ19" i="23"/>
  <c r="AZ616" i="20" s="1"/>
  <c r="AG20" i="23"/>
  <c r="AH20" i="23"/>
  <c r="AI20" i="23"/>
  <c r="AJ20" i="23"/>
  <c r="AP20" i="23"/>
  <c r="AQ20" i="23"/>
  <c r="AR20" i="23"/>
  <c r="AS20" i="23"/>
  <c r="AT20" i="23"/>
  <c r="AU20" i="23"/>
  <c r="AV20" i="23"/>
  <c r="AW20" i="23"/>
  <c r="AZ20" i="23"/>
  <c r="AZ617" i="20" s="1"/>
  <c r="AG21" i="23"/>
  <c r="AH21" i="23"/>
  <c r="AI21" i="23"/>
  <c r="AJ21" i="23"/>
  <c r="AP21" i="23"/>
  <c r="AQ21" i="23"/>
  <c r="AR21" i="23"/>
  <c r="AS21" i="23"/>
  <c r="AT21" i="23"/>
  <c r="AU21" i="23"/>
  <c r="AV21" i="23"/>
  <c r="AW21" i="23"/>
  <c r="AZ21" i="23"/>
  <c r="AZ618" i="20" s="1"/>
  <c r="AG22" i="23"/>
  <c r="AH22" i="23"/>
  <c r="AI22" i="23"/>
  <c r="AJ22" i="23"/>
  <c r="AP22" i="23"/>
  <c r="AQ22" i="23"/>
  <c r="AR22" i="23"/>
  <c r="AS22" i="23"/>
  <c r="AT22" i="23"/>
  <c r="AU22" i="23"/>
  <c r="AV22" i="23"/>
  <c r="AW22" i="23"/>
  <c r="AZ22" i="23"/>
  <c r="AZ619" i="20" s="1"/>
  <c r="AG23" i="23"/>
  <c r="AH23" i="23"/>
  <c r="AI23" i="23"/>
  <c r="AJ23" i="23"/>
  <c r="AP23" i="23"/>
  <c r="AQ23" i="23"/>
  <c r="AR23" i="23"/>
  <c r="AS23" i="23"/>
  <c r="AT23" i="23"/>
  <c r="AU23" i="23"/>
  <c r="AV23" i="23"/>
  <c r="AW23" i="23"/>
  <c r="AZ23" i="23"/>
  <c r="AZ620" i="20" s="1"/>
  <c r="AG25" i="23"/>
  <c r="AH25" i="23"/>
  <c r="AI25" i="23"/>
  <c r="AJ25" i="23"/>
  <c r="AP25" i="23"/>
  <c r="AQ25" i="23"/>
  <c r="AR25" i="23"/>
  <c r="AS25" i="23"/>
  <c r="AT25" i="23"/>
  <c r="AU25" i="23"/>
  <c r="AV25" i="23"/>
  <c r="AW25" i="23"/>
  <c r="AZ25" i="23"/>
  <c r="AZ622" i="20" s="1"/>
  <c r="AG26" i="23"/>
  <c r="N26" i="23" s="1"/>
  <c r="N623" i="20" s="1"/>
  <c r="AH26" i="23"/>
  <c r="AI26" i="23"/>
  <c r="AJ26" i="23"/>
  <c r="AP26" i="23"/>
  <c r="AQ26" i="23"/>
  <c r="AR26" i="23"/>
  <c r="AS26" i="23"/>
  <c r="AT26" i="23"/>
  <c r="AU26" i="23"/>
  <c r="AV26" i="23"/>
  <c r="AW26" i="23"/>
  <c r="AZ26" i="23"/>
  <c r="AZ623" i="20" s="1"/>
  <c r="AG27" i="23"/>
  <c r="AH27" i="23"/>
  <c r="AI27" i="23"/>
  <c r="AJ27" i="23"/>
  <c r="AP27" i="23"/>
  <c r="AQ27" i="23"/>
  <c r="AR27" i="23"/>
  <c r="AS27" i="23"/>
  <c r="AT27" i="23"/>
  <c r="AU27" i="23"/>
  <c r="AV27" i="23"/>
  <c r="AW27" i="23"/>
  <c r="AZ27" i="23"/>
  <c r="AZ624" i="20" s="1"/>
  <c r="AG28" i="23"/>
  <c r="AH28" i="23"/>
  <c r="AI28" i="23"/>
  <c r="AJ28" i="23"/>
  <c r="AP28" i="23"/>
  <c r="AQ28" i="23"/>
  <c r="AR28" i="23"/>
  <c r="AS28" i="23"/>
  <c r="AT28" i="23"/>
  <c r="AU28" i="23"/>
  <c r="AV28" i="23"/>
  <c r="AW28" i="23"/>
  <c r="AZ28" i="23"/>
  <c r="AZ625" i="20" s="1"/>
  <c r="AG29" i="23"/>
  <c r="AH29" i="23"/>
  <c r="AI29" i="23"/>
  <c r="AJ29" i="23"/>
  <c r="AP29" i="23"/>
  <c r="AQ29" i="23"/>
  <c r="AR29" i="23"/>
  <c r="AS29" i="23"/>
  <c r="AT29" i="23"/>
  <c r="AU29" i="23"/>
  <c r="AV29" i="23"/>
  <c r="AW29" i="23"/>
  <c r="AZ29" i="23"/>
  <c r="AZ626" i="20" s="1"/>
  <c r="D8" i="7"/>
  <c r="D11" i="23"/>
  <c r="D12" i="23"/>
  <c r="D13" i="23"/>
  <c r="D14" i="23"/>
  <c r="AZ7" i="23"/>
  <c r="AZ604" i="20" s="1"/>
  <c r="AZ8" i="23"/>
  <c r="AZ605" i="20" s="1"/>
  <c r="AZ9" i="23"/>
  <c r="AZ606" i="20" s="1"/>
  <c r="AZ6" i="23"/>
  <c r="AZ603" i="20" s="1"/>
  <c r="AY2" i="23"/>
  <c r="AZ2" i="23"/>
  <c r="BA2" i="23"/>
  <c r="BB2" i="23"/>
  <c r="BC2" i="23"/>
  <c r="BD2" i="23"/>
  <c r="BE2" i="23"/>
  <c r="BF2" i="23"/>
  <c r="BG2" i="23"/>
  <c r="BH2" i="23"/>
  <c r="BI2" i="23"/>
  <c r="BJ2" i="23"/>
  <c r="BK2" i="23"/>
  <c r="BL2" i="23"/>
  <c r="BM2" i="23"/>
  <c r="BN2" i="23"/>
  <c r="BO2" i="23"/>
  <c r="BP2" i="23"/>
  <c r="BQ2" i="23"/>
  <c r="BR2" i="23"/>
  <c r="BS2" i="23"/>
  <c r="BT2" i="23"/>
  <c r="BU2" i="23"/>
  <c r="BV2" i="23"/>
  <c r="BW2" i="23"/>
  <c r="BX2" i="23"/>
  <c r="BY2" i="23"/>
  <c r="BZ2" i="23"/>
  <c r="CA2" i="23"/>
  <c r="CB2" i="23"/>
  <c r="CC2" i="23"/>
  <c r="CD2" i="23"/>
  <c r="CE2" i="23"/>
  <c r="CF2" i="23"/>
  <c r="CB1" i="24"/>
  <c r="BX1" i="24"/>
  <c r="BI1" i="24"/>
  <c r="BC1" i="24"/>
  <c r="AX1" i="24"/>
  <c r="CB1" i="7"/>
  <c r="BX1" i="7"/>
  <c r="BI1" i="7"/>
  <c r="BC1" i="7"/>
  <c r="AX1" i="7"/>
  <c r="AP22" i="24"/>
  <c r="AP23" i="24"/>
  <c r="AP24" i="24"/>
  <c r="AZ11" i="24"/>
  <c r="AZ808" i="20" s="1"/>
  <c r="AU12" i="24"/>
  <c r="AW12" i="24"/>
  <c r="AZ12" i="24"/>
  <c r="AZ809" i="20" s="1"/>
  <c r="AQ13" i="24"/>
  <c r="AP13" i="24"/>
  <c r="AR13" i="24"/>
  <c r="AS13" i="24"/>
  <c r="AT13" i="24"/>
  <c r="AU13" i="24"/>
  <c r="AV13" i="24"/>
  <c r="AW13" i="24"/>
  <c r="AZ13" i="24"/>
  <c r="AZ810" i="20" s="1"/>
  <c r="AP14" i="24"/>
  <c r="AQ14" i="24"/>
  <c r="AR14" i="24"/>
  <c r="AS14" i="24"/>
  <c r="AT14" i="24"/>
  <c r="AU14" i="24"/>
  <c r="AZ14" i="24"/>
  <c r="AZ811" i="20" s="1"/>
  <c r="AU16" i="24"/>
  <c r="AZ16" i="24"/>
  <c r="AZ813" i="20" s="1"/>
  <c r="AQ17" i="24"/>
  <c r="AP17" i="24"/>
  <c r="AR17" i="24"/>
  <c r="AS17" i="24"/>
  <c r="AT17" i="24"/>
  <c r="AU17" i="24"/>
  <c r="AV17" i="24"/>
  <c r="AW17" i="24"/>
  <c r="AZ17" i="24"/>
  <c r="AZ814" i="20" s="1"/>
  <c r="AP18" i="24"/>
  <c r="AQ18" i="24"/>
  <c r="AR18" i="24"/>
  <c r="AS18" i="24"/>
  <c r="AT18" i="24"/>
  <c r="AU18" i="24"/>
  <c r="AZ18" i="24"/>
  <c r="AZ815" i="20" s="1"/>
  <c r="AQ19" i="24"/>
  <c r="AZ19" i="24"/>
  <c r="AZ816" i="20" s="1"/>
  <c r="AU20" i="24"/>
  <c r="AZ20" i="24"/>
  <c r="AZ817" i="20" s="1"/>
  <c r="AQ22" i="24"/>
  <c r="AR22" i="24"/>
  <c r="AS22" i="24"/>
  <c r="AT22" i="24"/>
  <c r="AU22" i="24"/>
  <c r="AZ22" i="24"/>
  <c r="AZ819" i="20" s="1"/>
  <c r="AQ23" i="24"/>
  <c r="AZ23" i="24"/>
  <c r="AZ820" i="20" s="1"/>
  <c r="AU24" i="24"/>
  <c r="AZ24" i="24"/>
  <c r="AZ821" i="20" s="1"/>
  <c r="AP25" i="24"/>
  <c r="AQ25" i="24"/>
  <c r="AR25" i="24"/>
  <c r="AS25" i="24"/>
  <c r="AT25" i="24"/>
  <c r="AU25" i="24"/>
  <c r="AV25" i="24"/>
  <c r="AW25" i="24"/>
  <c r="AZ25" i="24"/>
  <c r="AZ822" i="20" s="1"/>
  <c r="AP26" i="24"/>
  <c r="AQ26" i="24"/>
  <c r="AR26" i="24"/>
  <c r="AS26" i="24"/>
  <c r="AT26" i="24"/>
  <c r="AU26" i="24"/>
  <c r="AZ26" i="24"/>
  <c r="AZ823" i="20" s="1"/>
  <c r="AQ27" i="24"/>
  <c r="AZ27" i="24"/>
  <c r="AZ824" i="20" s="1"/>
  <c r="AP29" i="24"/>
  <c r="AQ29" i="24"/>
  <c r="AR29" i="24"/>
  <c r="AS29" i="24"/>
  <c r="AT29" i="24"/>
  <c r="AU29" i="24"/>
  <c r="AV29" i="24"/>
  <c r="AW29" i="24"/>
  <c r="AZ29" i="24"/>
  <c r="AZ826" i="20" s="1"/>
  <c r="AP30" i="24"/>
  <c r="AQ30" i="24"/>
  <c r="AR30" i="24"/>
  <c r="AS30" i="24"/>
  <c r="AT30" i="24"/>
  <c r="AU30" i="24"/>
  <c r="AZ30" i="24"/>
  <c r="AZ827" i="20" s="1"/>
  <c r="AQ31" i="24"/>
  <c r="AZ31" i="24"/>
  <c r="AZ828" i="20" s="1"/>
  <c r="AU32" i="24"/>
  <c r="AZ32" i="24"/>
  <c r="AZ829" i="20" s="1"/>
  <c r="AP33" i="24"/>
  <c r="AQ33" i="24"/>
  <c r="AR33" i="24"/>
  <c r="AS33" i="24"/>
  <c r="AT33" i="24"/>
  <c r="AU33" i="24"/>
  <c r="AV33" i="24"/>
  <c r="AW33" i="24"/>
  <c r="AZ33" i="24"/>
  <c r="AZ830" i="20" s="1"/>
  <c r="AZ7" i="24"/>
  <c r="AZ804" i="20" s="1"/>
  <c r="AZ8" i="24"/>
  <c r="AZ805" i="20" s="1"/>
  <c r="AZ9" i="24"/>
  <c r="AZ806" i="20" s="1"/>
  <c r="AZ6" i="24"/>
  <c r="AZ803" i="20" s="1"/>
  <c r="BA2" i="24"/>
  <c r="BB2" i="24"/>
  <c r="BC2" i="24"/>
  <c r="BD2" i="24"/>
  <c r="BE2" i="24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BS2" i="24"/>
  <c r="BT2" i="24"/>
  <c r="BU2" i="24"/>
  <c r="BV2" i="24"/>
  <c r="BW2" i="24"/>
  <c r="BX2" i="24"/>
  <c r="BY2" i="24"/>
  <c r="BZ2" i="24"/>
  <c r="CA2" i="24"/>
  <c r="CB2" i="24"/>
  <c r="CC2" i="24"/>
  <c r="CD2" i="24"/>
  <c r="CE2" i="24"/>
  <c r="CF2" i="24"/>
  <c r="F11" i="24"/>
  <c r="F808" i="20" s="1"/>
  <c r="G11" i="24"/>
  <c r="G808" i="20" s="1"/>
  <c r="F12" i="24"/>
  <c r="F809" i="20" s="1"/>
  <c r="G12" i="24"/>
  <c r="G809" i="20" s="1"/>
  <c r="F13" i="24"/>
  <c r="F810" i="20" s="1"/>
  <c r="G13" i="24"/>
  <c r="G810" i="20" s="1"/>
  <c r="F14" i="24"/>
  <c r="F811" i="20" s="1"/>
  <c r="G14" i="24"/>
  <c r="G811" i="20" s="1"/>
  <c r="F16" i="24"/>
  <c r="F813" i="20" s="1"/>
  <c r="G16" i="24"/>
  <c r="G813" i="20" s="1"/>
  <c r="F17" i="24"/>
  <c r="F814" i="20" s="1"/>
  <c r="G17" i="24"/>
  <c r="G814" i="20" s="1"/>
  <c r="F18" i="24"/>
  <c r="F815" i="20" s="1"/>
  <c r="G18" i="24"/>
  <c r="G815" i="20" s="1"/>
  <c r="F19" i="24"/>
  <c r="F816" i="20" s="1"/>
  <c r="G19" i="24"/>
  <c r="G816" i="20" s="1"/>
  <c r="F20" i="24"/>
  <c r="F817" i="20" s="1"/>
  <c r="G20" i="24"/>
  <c r="G817" i="20" s="1"/>
  <c r="F22" i="24"/>
  <c r="F819" i="20" s="1"/>
  <c r="G22" i="24"/>
  <c r="G819" i="20" s="1"/>
  <c r="F23" i="24"/>
  <c r="F820" i="20" s="1"/>
  <c r="G23" i="24"/>
  <c r="G820" i="20" s="1"/>
  <c r="F24" i="24"/>
  <c r="F821" i="20" s="1"/>
  <c r="G24" i="24"/>
  <c r="G821" i="20" s="1"/>
  <c r="F25" i="24"/>
  <c r="F822" i="20" s="1"/>
  <c r="G25" i="24"/>
  <c r="G822" i="20" s="1"/>
  <c r="F26" i="24"/>
  <c r="F823" i="20" s="1"/>
  <c r="G26" i="24"/>
  <c r="G823" i="20" s="1"/>
  <c r="F824" i="20"/>
  <c r="G27" i="24"/>
  <c r="G824" i="20" s="1"/>
  <c r="F29" i="24"/>
  <c r="F826" i="20" s="1"/>
  <c r="G29" i="24"/>
  <c r="G826" i="20" s="1"/>
  <c r="F30" i="24"/>
  <c r="F827" i="20" s="1"/>
  <c r="G30" i="24"/>
  <c r="G827" i="20" s="1"/>
  <c r="F31" i="24"/>
  <c r="F828" i="20" s="1"/>
  <c r="G31" i="24"/>
  <c r="G828" i="20" s="1"/>
  <c r="F32" i="24"/>
  <c r="F829" i="20" s="1"/>
  <c r="G32" i="24"/>
  <c r="G829" i="20" s="1"/>
  <c r="F33" i="24"/>
  <c r="F830" i="20" s="1"/>
  <c r="G33" i="24"/>
  <c r="G830" i="20" s="1"/>
  <c r="D27" i="24"/>
  <c r="D20" i="24"/>
  <c r="D22" i="24"/>
  <c r="D23" i="24"/>
  <c r="D24" i="24"/>
  <c r="D25" i="24"/>
  <c r="D26" i="24"/>
  <c r="D29" i="24"/>
  <c r="D30" i="24"/>
  <c r="D31" i="24"/>
  <c r="D32" i="24"/>
  <c r="D33" i="24"/>
  <c r="D12" i="24"/>
  <c r="D13" i="24"/>
  <c r="D14" i="24"/>
  <c r="D15" i="24"/>
  <c r="D16" i="24"/>
  <c r="D17" i="24"/>
  <c r="D18" i="24"/>
  <c r="D19" i="24"/>
  <c r="D11" i="24"/>
  <c r="AJ7" i="17"/>
  <c r="AJ104" i="20" s="1"/>
  <c r="AK7" i="17"/>
  <c r="AJ8" i="17"/>
  <c r="AJ105" i="20" s="1"/>
  <c r="AK8" i="17"/>
  <c r="AJ9" i="17"/>
  <c r="AJ106" i="20" s="1"/>
  <c r="AK9" i="17"/>
  <c r="AJ11" i="17"/>
  <c r="AK11" i="17"/>
  <c r="AJ12" i="17"/>
  <c r="AK12" i="17"/>
  <c r="AJ13" i="17"/>
  <c r="AK13" i="17"/>
  <c r="AJ14" i="17"/>
  <c r="AK14" i="17"/>
  <c r="AJ15" i="17"/>
  <c r="AK15" i="17"/>
  <c r="AJ16" i="17"/>
  <c r="AK16" i="17"/>
  <c r="AJ18" i="17"/>
  <c r="AK18" i="17"/>
  <c r="AJ19" i="17"/>
  <c r="AK19" i="17"/>
  <c r="AJ20" i="17"/>
  <c r="AK20" i="17"/>
  <c r="AJ21" i="17"/>
  <c r="AK21" i="17"/>
  <c r="AJ22" i="17"/>
  <c r="AK22" i="17"/>
  <c r="AJ23" i="17"/>
  <c r="AK23" i="17"/>
  <c r="AJ25" i="17"/>
  <c r="AK25" i="17"/>
  <c r="AJ26" i="17"/>
  <c r="AK26" i="17"/>
  <c r="AJ27" i="17"/>
  <c r="AK27" i="17"/>
  <c r="AJ28" i="17"/>
  <c r="AK28" i="17"/>
  <c r="AJ29" i="17"/>
  <c r="AK29" i="17"/>
  <c r="AP8" i="17"/>
  <c r="AQ8" i="17"/>
  <c r="AR8" i="17"/>
  <c r="AP9" i="17"/>
  <c r="AQ9" i="17"/>
  <c r="AR9" i="17"/>
  <c r="AP11" i="17"/>
  <c r="AQ11" i="17"/>
  <c r="AR11" i="17"/>
  <c r="AP12" i="17"/>
  <c r="AQ12" i="17"/>
  <c r="AR12" i="17"/>
  <c r="AP13" i="17"/>
  <c r="AQ13" i="17"/>
  <c r="AR13" i="17"/>
  <c r="AG18" i="17"/>
  <c r="AH18" i="17"/>
  <c r="AI18" i="17"/>
  <c r="AP18" i="17"/>
  <c r="AQ18" i="17"/>
  <c r="AR18" i="17"/>
  <c r="AS18" i="17"/>
  <c r="AT18" i="17"/>
  <c r="AU18" i="17"/>
  <c r="AV18" i="17"/>
  <c r="AW18" i="17"/>
  <c r="AZ18" i="17"/>
  <c r="AG19" i="17"/>
  <c r="AH19" i="17"/>
  <c r="AI19" i="17"/>
  <c r="AP19" i="17"/>
  <c r="AQ19" i="17"/>
  <c r="AR19" i="17"/>
  <c r="AS19" i="17"/>
  <c r="AT19" i="17"/>
  <c r="AU19" i="17"/>
  <c r="AV19" i="17"/>
  <c r="AW19" i="17"/>
  <c r="AZ19" i="17"/>
  <c r="AG20" i="17"/>
  <c r="AH20" i="17"/>
  <c r="AI20" i="17"/>
  <c r="AP20" i="17"/>
  <c r="AQ20" i="17"/>
  <c r="AR20" i="17"/>
  <c r="AS20" i="17"/>
  <c r="AT20" i="17"/>
  <c r="AU20" i="17"/>
  <c r="AV20" i="17"/>
  <c r="AW20" i="17"/>
  <c r="AZ20" i="17"/>
  <c r="AG21" i="17"/>
  <c r="AH21" i="17"/>
  <c r="AI21" i="17"/>
  <c r="AP21" i="17"/>
  <c r="AQ21" i="17"/>
  <c r="AR21" i="17"/>
  <c r="AS21" i="17"/>
  <c r="AT21" i="17"/>
  <c r="AU21" i="17"/>
  <c r="AV21" i="17"/>
  <c r="AW21" i="17"/>
  <c r="AZ21" i="17"/>
  <c r="AG22" i="17"/>
  <c r="AH22" i="17"/>
  <c r="AI22" i="17"/>
  <c r="AP22" i="17"/>
  <c r="AQ22" i="17"/>
  <c r="AR22" i="17"/>
  <c r="AS22" i="17"/>
  <c r="AT22" i="17"/>
  <c r="AU22" i="17"/>
  <c r="AV22" i="17"/>
  <c r="AW22" i="17"/>
  <c r="AZ22" i="17"/>
  <c r="AG23" i="17"/>
  <c r="AH23" i="17"/>
  <c r="AI23" i="17"/>
  <c r="AP23" i="17"/>
  <c r="AQ23" i="17"/>
  <c r="AR23" i="17"/>
  <c r="AS23" i="17"/>
  <c r="AT23" i="17"/>
  <c r="AU23" i="17"/>
  <c r="AV23" i="17"/>
  <c r="AW23" i="17"/>
  <c r="AZ23" i="17"/>
  <c r="AG25" i="17"/>
  <c r="AH25" i="17"/>
  <c r="AI25" i="17"/>
  <c r="AP25" i="17"/>
  <c r="AQ25" i="17"/>
  <c r="AR25" i="17"/>
  <c r="AS25" i="17"/>
  <c r="AT25" i="17"/>
  <c r="AU25" i="17"/>
  <c r="AV25" i="17"/>
  <c r="AW25" i="17"/>
  <c r="AZ25" i="17"/>
  <c r="AG26" i="17"/>
  <c r="AH26" i="17"/>
  <c r="AI26" i="17"/>
  <c r="AP26" i="17"/>
  <c r="AQ26" i="17"/>
  <c r="AR26" i="17"/>
  <c r="AS26" i="17"/>
  <c r="AT26" i="17"/>
  <c r="AU26" i="17"/>
  <c r="AV26" i="17"/>
  <c r="AW26" i="17"/>
  <c r="AZ26" i="17"/>
  <c r="AG27" i="17"/>
  <c r="AH27" i="17"/>
  <c r="AI27" i="17"/>
  <c r="AP27" i="17"/>
  <c r="AQ27" i="17"/>
  <c r="AR27" i="17"/>
  <c r="AS27" i="17"/>
  <c r="AT27" i="17"/>
  <c r="AU27" i="17"/>
  <c r="AV27" i="17"/>
  <c r="AW27" i="17"/>
  <c r="AZ27" i="17"/>
  <c r="AG28" i="17"/>
  <c r="AH28" i="17"/>
  <c r="AI28" i="17"/>
  <c r="AP28" i="17"/>
  <c r="AQ28" i="17"/>
  <c r="AR28" i="17"/>
  <c r="AS28" i="17"/>
  <c r="AT28" i="17"/>
  <c r="AU28" i="17"/>
  <c r="AV28" i="17"/>
  <c r="AW28" i="17"/>
  <c r="AZ28" i="17"/>
  <c r="AG29" i="17"/>
  <c r="AH29" i="17"/>
  <c r="AI29" i="17"/>
  <c r="AP29" i="17"/>
  <c r="AQ29" i="17"/>
  <c r="AR29" i="17"/>
  <c r="AS29" i="17"/>
  <c r="AT29" i="17"/>
  <c r="AU29" i="17"/>
  <c r="AV29" i="17"/>
  <c r="AW29" i="17"/>
  <c r="AZ29" i="17"/>
  <c r="AZ7" i="17"/>
  <c r="AZ8" i="17"/>
  <c r="AZ9" i="17"/>
  <c r="AZ11" i="17"/>
  <c r="AZ12" i="17"/>
  <c r="AZ13" i="17"/>
  <c r="AZ14" i="17"/>
  <c r="AZ15" i="17"/>
  <c r="AZ16" i="17"/>
  <c r="AZ6" i="17"/>
  <c r="AG11" i="17"/>
  <c r="AH11" i="17"/>
  <c r="AI11" i="17"/>
  <c r="AS11" i="17"/>
  <c r="AT11" i="17"/>
  <c r="AU11" i="17"/>
  <c r="AV11" i="17"/>
  <c r="AW11" i="17"/>
  <c r="BI11" i="17"/>
  <c r="BW11" i="17"/>
  <c r="CA11" i="17"/>
  <c r="CE11" i="17"/>
  <c r="AG12" i="17"/>
  <c r="AH12" i="17"/>
  <c r="AI12" i="17"/>
  <c r="AS12" i="17"/>
  <c r="AT12" i="17"/>
  <c r="AU12" i="17"/>
  <c r="AV12" i="17"/>
  <c r="AW12" i="17"/>
  <c r="BI12" i="17"/>
  <c r="BW12" i="17"/>
  <c r="CA12" i="17"/>
  <c r="CE12" i="17"/>
  <c r="AG13" i="17"/>
  <c r="AH13" i="17"/>
  <c r="AI13" i="17"/>
  <c r="AS13" i="17"/>
  <c r="AT13" i="17"/>
  <c r="AU13" i="17"/>
  <c r="AV13" i="17"/>
  <c r="AW13" i="17"/>
  <c r="BI13" i="17"/>
  <c r="BW13" i="17"/>
  <c r="CA13" i="17"/>
  <c r="CE13" i="17"/>
  <c r="AG14" i="17"/>
  <c r="AH14" i="17"/>
  <c r="AI14" i="17"/>
  <c r="AP14" i="17"/>
  <c r="AQ14" i="17"/>
  <c r="AR14" i="17"/>
  <c r="AS14" i="17"/>
  <c r="AT14" i="17"/>
  <c r="AU14" i="17"/>
  <c r="AV14" i="17"/>
  <c r="AW14" i="17"/>
  <c r="BI14" i="17"/>
  <c r="BW14" i="17"/>
  <c r="CA14" i="17"/>
  <c r="CE14" i="17"/>
  <c r="AG15" i="17"/>
  <c r="AH15" i="17"/>
  <c r="AI15" i="17"/>
  <c r="AP15" i="17"/>
  <c r="AQ15" i="17"/>
  <c r="AR15" i="17"/>
  <c r="AS15" i="17"/>
  <c r="AT15" i="17"/>
  <c r="AU15" i="17"/>
  <c r="AV15" i="17"/>
  <c r="AW15" i="17"/>
  <c r="BI15" i="17"/>
  <c r="BW15" i="17"/>
  <c r="CA15" i="17"/>
  <c r="CE15" i="17"/>
  <c r="AG16" i="17"/>
  <c r="AH16" i="17"/>
  <c r="AI16" i="17"/>
  <c r="AP16" i="17"/>
  <c r="AQ16" i="17"/>
  <c r="AR16" i="17"/>
  <c r="AS16" i="17"/>
  <c r="AT16" i="17"/>
  <c r="AU16" i="17"/>
  <c r="AV16" i="17"/>
  <c r="AW16" i="17"/>
  <c r="BI16" i="17"/>
  <c r="BW16" i="17"/>
  <c r="CA16" i="17"/>
  <c r="CE16" i="17"/>
  <c r="BI18" i="17"/>
  <c r="BW18" i="17"/>
  <c r="CA18" i="17"/>
  <c r="CE18" i="17"/>
  <c r="BI19" i="17"/>
  <c r="BW19" i="17"/>
  <c r="CA19" i="17"/>
  <c r="CE19" i="17"/>
  <c r="AZ9" i="7"/>
  <c r="AZ506" i="20" s="1"/>
  <c r="AZ10" i="7"/>
  <c r="AZ507" i="20" s="1"/>
  <c r="AZ11" i="7"/>
  <c r="AZ508" i="20" s="1"/>
  <c r="AZ12" i="7"/>
  <c r="AZ509" i="20" s="1"/>
  <c r="AZ13" i="7"/>
  <c r="AZ510" i="20" s="1"/>
  <c r="AZ14" i="7"/>
  <c r="AZ511" i="20" s="1"/>
  <c r="AZ15" i="7"/>
  <c r="AZ512" i="20" s="1"/>
  <c r="AZ16" i="7"/>
  <c r="AZ513" i="20" s="1"/>
  <c r="AZ18" i="7"/>
  <c r="AZ515" i="20" s="1"/>
  <c r="AZ19" i="7"/>
  <c r="AZ516" i="20" s="1"/>
  <c r="AZ20" i="7"/>
  <c r="AZ517" i="20" s="1"/>
  <c r="AZ21" i="7"/>
  <c r="AZ518" i="20" s="1"/>
  <c r="AZ23" i="7"/>
  <c r="AZ520" i="20" s="1"/>
  <c r="AZ24" i="7"/>
  <c r="AZ521" i="20" s="1"/>
  <c r="AZ25" i="7"/>
  <c r="AZ522" i="20" s="1"/>
  <c r="AZ26" i="7"/>
  <c r="AZ523" i="20" s="1"/>
  <c r="AZ27" i="7"/>
  <c r="AZ524" i="20" s="1"/>
  <c r="AZ28" i="7"/>
  <c r="AZ525" i="20" s="1"/>
  <c r="AZ29" i="7"/>
  <c r="AZ526" i="20" s="1"/>
  <c r="AZ30" i="7"/>
  <c r="AZ527" i="20" s="1"/>
  <c r="AZ31" i="7"/>
  <c r="AZ528" i="20" s="1"/>
  <c r="AZ32" i="7"/>
  <c r="AZ529" i="20" s="1"/>
  <c r="AZ33" i="7"/>
  <c r="AZ530" i="20" s="1"/>
  <c r="AZ37" i="7"/>
  <c r="AZ534" i="20" s="1"/>
  <c r="AZ38" i="7"/>
  <c r="AZ535" i="20" s="1"/>
  <c r="AZ39" i="7"/>
  <c r="AZ536" i="20" s="1"/>
  <c r="AZ40" i="7"/>
  <c r="AZ537" i="20" s="1"/>
  <c r="AZ42" i="7"/>
  <c r="AZ539" i="20" s="1"/>
  <c r="AZ43" i="7"/>
  <c r="AZ540" i="20" s="1"/>
  <c r="AZ44" i="7"/>
  <c r="AZ541" i="20" s="1"/>
  <c r="AZ47" i="7"/>
  <c r="AZ544" i="20" s="1"/>
  <c r="AZ48" i="7"/>
  <c r="AZ545" i="20" s="1"/>
  <c r="AZ49" i="7"/>
  <c r="AZ546" i="20" s="1"/>
  <c r="AZ51" i="7"/>
  <c r="AZ548" i="20" s="1"/>
  <c r="AZ52" i="7"/>
  <c r="AZ549" i="20" s="1"/>
  <c r="AZ54" i="7"/>
  <c r="AZ551" i="20" s="1"/>
  <c r="AZ55" i="7"/>
  <c r="AZ552" i="20" s="1"/>
  <c r="AZ56" i="7"/>
  <c r="AZ553" i="20" s="1"/>
  <c r="AZ57" i="7"/>
  <c r="AZ554" i="20" s="1"/>
  <c r="AZ61" i="7"/>
  <c r="AZ558" i="20" s="1"/>
  <c r="AZ62" i="7"/>
  <c r="AZ559" i="20" s="1"/>
  <c r="AZ63" i="7"/>
  <c r="AZ560" i="20" s="1"/>
  <c r="AZ64" i="7"/>
  <c r="AZ561" i="20" s="1"/>
  <c r="AZ65" i="7"/>
  <c r="AZ562" i="20" s="1"/>
  <c r="AZ66" i="7"/>
  <c r="AZ563" i="20" s="1"/>
  <c r="AZ69" i="7"/>
  <c r="AZ566" i="20" s="1"/>
  <c r="AZ70" i="7"/>
  <c r="AZ567" i="20" s="1"/>
  <c r="AZ71" i="7"/>
  <c r="AZ568" i="20" s="1"/>
  <c r="AZ72" i="7"/>
  <c r="AZ569" i="20" s="1"/>
  <c r="AZ73" i="7"/>
  <c r="AZ570" i="20" s="1"/>
  <c r="AZ74" i="7"/>
  <c r="AZ571" i="20" s="1"/>
  <c r="AZ77" i="7"/>
  <c r="AZ574" i="20" s="1"/>
  <c r="AZ78" i="7"/>
  <c r="AZ575" i="20" s="1"/>
  <c r="AZ79" i="7"/>
  <c r="AZ576" i="20" s="1"/>
  <c r="AZ82" i="7"/>
  <c r="AZ579" i="20" s="1"/>
  <c r="AZ83" i="7"/>
  <c r="AZ580" i="20" s="1"/>
  <c r="AZ84" i="7"/>
  <c r="AZ581" i="20" s="1"/>
  <c r="AZ87" i="7"/>
  <c r="AZ584" i="20" s="1"/>
  <c r="AZ88" i="7"/>
  <c r="AZ585" i="20" s="1"/>
  <c r="AZ89" i="7"/>
  <c r="AZ586" i="20" s="1"/>
  <c r="AZ6" i="7"/>
  <c r="AZ503" i="20" s="1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O1" i="17"/>
  <c r="F11" i="17"/>
  <c r="F12" i="17"/>
  <c r="F13" i="17"/>
  <c r="F14" i="17"/>
  <c r="F16" i="17"/>
  <c r="F18" i="17"/>
  <c r="F19" i="17"/>
  <c r="F20" i="17"/>
  <c r="F21" i="17"/>
  <c r="F22" i="17"/>
  <c r="F23" i="17"/>
  <c r="F25" i="17"/>
  <c r="F26" i="17"/>
  <c r="F27" i="17"/>
  <c r="F28" i="17"/>
  <c r="F29" i="17"/>
  <c r="D27" i="17"/>
  <c r="D26" i="17"/>
  <c r="D25" i="17"/>
  <c r="D18" i="17"/>
  <c r="D19" i="17"/>
  <c r="D20" i="17"/>
  <c r="D21" i="17"/>
  <c r="D22" i="17"/>
  <c r="D11" i="17"/>
  <c r="D12" i="17"/>
  <c r="D13" i="17"/>
  <c r="D14" i="17"/>
  <c r="D15" i="17"/>
  <c r="D16" i="17"/>
  <c r="D6" i="17"/>
  <c r="D7" i="17"/>
  <c r="D8" i="17"/>
  <c r="D9" i="17"/>
  <c r="D5" i="17"/>
  <c r="F2" i="30" l="1"/>
  <c r="K5" i="17"/>
  <c r="K6" i="17"/>
  <c r="F122" i="20"/>
  <c r="F218" i="20"/>
  <c r="F209" i="20"/>
  <c r="AZ219" i="20"/>
  <c r="AH1" i="20"/>
  <c r="G226" i="20"/>
  <c r="G217" i="20"/>
  <c r="G208" i="20"/>
  <c r="AZ209" i="20"/>
  <c r="AI1" i="20"/>
  <c r="F111" i="20"/>
  <c r="AZ106" i="20"/>
  <c r="F124" i="20"/>
  <c r="F123" i="20"/>
  <c r="AZ123" i="20"/>
  <c r="AZ118" i="20"/>
  <c r="F120" i="20"/>
  <c r="AZ103" i="20"/>
  <c r="F119" i="20"/>
  <c r="AZ113" i="20"/>
  <c r="F226" i="20"/>
  <c r="F217" i="20"/>
  <c r="F208" i="20"/>
  <c r="AZ217" i="20"/>
  <c r="AJ1" i="20"/>
  <c r="F118" i="20"/>
  <c r="AZ112" i="20"/>
  <c r="AZ124" i="20"/>
  <c r="AZ119" i="20"/>
  <c r="AZ115" i="20"/>
  <c r="G225" i="20"/>
  <c r="G216" i="20"/>
  <c r="AZ225" i="20"/>
  <c r="AZ206" i="20"/>
  <c r="AK1" i="20"/>
  <c r="F117" i="20"/>
  <c r="AZ111" i="20"/>
  <c r="F225" i="20"/>
  <c r="F216" i="20"/>
  <c r="AZ215" i="20"/>
  <c r="AZ226" i="20"/>
  <c r="AL1" i="20"/>
  <c r="F116" i="20"/>
  <c r="AZ110" i="20"/>
  <c r="G224" i="20"/>
  <c r="G215" i="20"/>
  <c r="AZ223" i="20"/>
  <c r="AZ204" i="20"/>
  <c r="F115" i="20"/>
  <c r="AZ109" i="20"/>
  <c r="F224" i="20"/>
  <c r="F215" i="20"/>
  <c r="AZ212" i="20"/>
  <c r="F113" i="20"/>
  <c r="AZ108" i="20"/>
  <c r="AZ125" i="20"/>
  <c r="AZ120" i="20"/>
  <c r="AZ116" i="20"/>
  <c r="G223" i="20"/>
  <c r="G213" i="20"/>
  <c r="AZ220" i="20"/>
  <c r="F223" i="20"/>
  <c r="F213" i="20"/>
  <c r="AZ210" i="20"/>
  <c r="F110" i="20"/>
  <c r="AZ105" i="20"/>
  <c r="G222" i="20"/>
  <c r="G212" i="20"/>
  <c r="AZ218" i="20"/>
  <c r="F109" i="20"/>
  <c r="AZ104" i="20"/>
  <c r="F222" i="20"/>
  <c r="F212" i="20"/>
  <c r="AZ208" i="20"/>
  <c r="G220" i="20"/>
  <c r="G211" i="20"/>
  <c r="AZ216" i="20"/>
  <c r="F108" i="20"/>
  <c r="AZ126" i="20"/>
  <c r="AZ122" i="20"/>
  <c r="AZ117" i="20"/>
  <c r="F126" i="20"/>
  <c r="F220" i="20"/>
  <c r="F211" i="20"/>
  <c r="AZ224" i="20"/>
  <c r="AZ205" i="20"/>
  <c r="F125" i="20"/>
  <c r="G219" i="20"/>
  <c r="G210" i="20"/>
  <c r="AZ213" i="20"/>
  <c r="F219" i="20"/>
  <c r="F210" i="20"/>
  <c r="AZ222" i="20"/>
  <c r="AZ203" i="20"/>
  <c r="U1" i="20"/>
  <c r="G218" i="20"/>
  <c r="G209" i="20"/>
  <c r="AZ211" i="20"/>
  <c r="AG1" i="20"/>
  <c r="J22" i="17"/>
  <c r="M22" i="17" s="1"/>
  <c r="M118" i="20"/>
  <c r="J118" i="20"/>
  <c r="N27" i="23"/>
  <c r="N624" i="20" s="1"/>
  <c r="N29" i="23"/>
  <c r="N626" i="20" s="1"/>
  <c r="N23" i="23"/>
  <c r="N620" i="20" s="1"/>
  <c r="N21" i="23"/>
  <c r="N618" i="20" s="1"/>
  <c r="N28" i="23"/>
  <c r="N625" i="20" s="1"/>
  <c r="N16" i="23"/>
  <c r="N613" i="20" s="1"/>
  <c r="N25" i="23"/>
  <c r="N622" i="20" s="1"/>
  <c r="N20" i="23"/>
  <c r="N617" i="20" s="1"/>
  <c r="N11" i="23"/>
  <c r="N608" i="20" s="1"/>
  <c r="N12" i="23"/>
  <c r="N609" i="20" s="1"/>
  <c r="N19" i="23"/>
  <c r="N616" i="20" s="1"/>
  <c r="N15" i="23"/>
  <c r="N612" i="20" s="1"/>
  <c r="N22" i="23"/>
  <c r="N619" i="20" s="1"/>
  <c r="N14" i="23"/>
  <c r="N611" i="20" s="1"/>
  <c r="U2" i="23"/>
  <c r="U2" i="7"/>
  <c r="U2" i="24"/>
  <c r="AH2" i="17"/>
  <c r="AH2" i="4"/>
  <c r="AH2" i="7"/>
  <c r="AI2" i="17"/>
  <c r="AI2" i="4"/>
  <c r="AI2" i="7"/>
  <c r="AJ2" i="17"/>
  <c r="AJ2" i="4"/>
  <c r="AJ2" i="7"/>
  <c r="AK2" i="17"/>
  <c r="AK2" i="4"/>
  <c r="AK2" i="7"/>
  <c r="AL2" i="17"/>
  <c r="AL2" i="4"/>
  <c r="AL2" i="7"/>
  <c r="AX15" i="23"/>
  <c r="AY15" i="23" s="1"/>
  <c r="AX11" i="22"/>
  <c r="AX28" i="25"/>
  <c r="AY28" i="25" s="1"/>
  <c r="AT29" i="25"/>
  <c r="AX19" i="25"/>
  <c r="AY19" i="25" s="1"/>
  <c r="BA19" i="25" s="1"/>
  <c r="AQ8" i="27"/>
  <c r="AQ1005" i="20" s="1"/>
  <c r="AQ37" i="27"/>
  <c r="AQ1034" i="20" s="1"/>
  <c r="BK1034" i="20" s="1"/>
  <c r="BL1034" i="20" s="1"/>
  <c r="AR16" i="27"/>
  <c r="AR1013" i="20" s="1"/>
  <c r="AQ15" i="27"/>
  <c r="AQ1012" i="20" s="1"/>
  <c r="AV8" i="27"/>
  <c r="AV1005" i="20" s="1"/>
  <c r="AV40" i="27"/>
  <c r="AV1037" i="20" s="1"/>
  <c r="AR13" i="27"/>
  <c r="AR1010" i="20" s="1"/>
  <c r="AV36" i="27"/>
  <c r="AV1033" i="20" s="1"/>
  <c r="AS31" i="27"/>
  <c r="AS1028" i="20" s="1"/>
  <c r="AU14" i="27"/>
  <c r="AU1011" i="20" s="1"/>
  <c r="AW34" i="27"/>
  <c r="AW1031" i="20" s="1"/>
  <c r="AR32" i="27"/>
  <c r="AR1029" i="20" s="1"/>
  <c r="AQ48" i="27"/>
  <c r="AQ1045" i="20" s="1"/>
  <c r="AS7" i="27"/>
  <c r="AS1004" i="20" s="1"/>
  <c r="BK1004" i="20" s="1"/>
  <c r="BL1004" i="20" s="1"/>
  <c r="AX13" i="23"/>
  <c r="AY13" i="23" s="1"/>
  <c r="BA13" i="23" s="1"/>
  <c r="AX21" i="23"/>
  <c r="AY21" i="23" s="1"/>
  <c r="BA21" i="23" s="1"/>
  <c r="AX19" i="23"/>
  <c r="AY19" i="23" s="1"/>
  <c r="BA19" i="23" s="1"/>
  <c r="AX8" i="25"/>
  <c r="AY8" i="25" s="1"/>
  <c r="BA8" i="25" s="1"/>
  <c r="AX13" i="17"/>
  <c r="AY13" i="17" s="1"/>
  <c r="BA13" i="17" s="1"/>
  <c r="U2" i="17"/>
  <c r="U2" i="25"/>
  <c r="U2" i="28"/>
  <c r="U2" i="5"/>
  <c r="U2" i="4"/>
  <c r="U2" i="22"/>
  <c r="U2" i="6"/>
  <c r="U2" i="27"/>
  <c r="AL2" i="28"/>
  <c r="AL2" i="5"/>
  <c r="AL2" i="23"/>
  <c r="AL2" i="22"/>
  <c r="AL2" i="6"/>
  <c r="AL2" i="25"/>
  <c r="AL2" i="24"/>
  <c r="AL2" i="27"/>
  <c r="AM2" i="28"/>
  <c r="AM2" i="22"/>
  <c r="AM2" i="25"/>
  <c r="AX25" i="22"/>
  <c r="AX27" i="22"/>
  <c r="AS39" i="27"/>
  <c r="AS1036" i="20" s="1"/>
  <c r="AV34" i="27"/>
  <c r="AV1031" i="20" s="1"/>
  <c r="AR40" i="27"/>
  <c r="AR1037" i="20" s="1"/>
  <c r="AR39" i="27"/>
  <c r="AR1036" i="20" s="1"/>
  <c r="AU34" i="27"/>
  <c r="AU1031" i="20" s="1"/>
  <c r="AQ31" i="27"/>
  <c r="AQ1028" i="20" s="1"/>
  <c r="AQ40" i="27"/>
  <c r="AQ1037" i="20" s="1"/>
  <c r="AQ39" i="27"/>
  <c r="AQ1036" i="20" s="1"/>
  <c r="AT34" i="27"/>
  <c r="AT1031" i="20" s="1"/>
  <c r="AQ32" i="27"/>
  <c r="AQ1029" i="20" s="1"/>
  <c r="AP31" i="27"/>
  <c r="AP1028" i="20" s="1"/>
  <c r="AQ13" i="27"/>
  <c r="AQ1010" i="20" s="1"/>
  <c r="AT40" i="27"/>
  <c r="AT1037" i="20" s="1"/>
  <c r="AS40" i="27"/>
  <c r="AS1037" i="20" s="1"/>
  <c r="AS45" i="27"/>
  <c r="AS1042" i="20" s="1"/>
  <c r="AP40" i="27"/>
  <c r="AP1037" i="20" s="1"/>
  <c r="AP39" i="27"/>
  <c r="AP1036" i="20" s="1"/>
  <c r="AS34" i="27"/>
  <c r="AS1031" i="20" s="1"/>
  <c r="AS33" i="27"/>
  <c r="AS1030" i="20" s="1"/>
  <c r="AP32" i="27"/>
  <c r="AP1029" i="20" s="1"/>
  <c r="AP21" i="27"/>
  <c r="AP1018" i="20" s="1"/>
  <c r="AP13" i="27"/>
  <c r="AP1010" i="20" s="1"/>
  <c r="AR34" i="27"/>
  <c r="AR1031" i="20" s="1"/>
  <c r="AR33" i="27"/>
  <c r="AR1030" i="20" s="1"/>
  <c r="AV48" i="27"/>
  <c r="AV1045" i="20" s="1"/>
  <c r="AR47" i="27"/>
  <c r="AR1044" i="20" s="1"/>
  <c r="AQ45" i="27"/>
  <c r="AQ1042" i="20" s="1"/>
  <c r="AQ34" i="27"/>
  <c r="AQ1031" i="20" s="1"/>
  <c r="AQ33" i="27"/>
  <c r="AQ1030" i="20" s="1"/>
  <c r="AP14" i="27"/>
  <c r="AP1011" i="20" s="1"/>
  <c r="AS47" i="27"/>
  <c r="AS1044" i="20" s="1"/>
  <c r="AQ14" i="27"/>
  <c r="AQ1011" i="20" s="1"/>
  <c r="AU48" i="27"/>
  <c r="AU1045" i="20" s="1"/>
  <c r="AQ47" i="27"/>
  <c r="AQ1044" i="20" s="1"/>
  <c r="AP45" i="27"/>
  <c r="AP1042" i="20" s="1"/>
  <c r="AW36" i="27"/>
  <c r="AW1033" i="20" s="1"/>
  <c r="AP34" i="27"/>
  <c r="AP1031" i="20" s="1"/>
  <c r="AP33" i="27"/>
  <c r="AP1030" i="20" s="1"/>
  <c r="AR22" i="27"/>
  <c r="AR1019" i="20" s="1"/>
  <c r="AW48" i="27"/>
  <c r="AW1045" i="20" s="1"/>
  <c r="AR45" i="27"/>
  <c r="AR1042" i="20" s="1"/>
  <c r="AT48" i="27"/>
  <c r="AT1045" i="20" s="1"/>
  <c r="AP47" i="27"/>
  <c r="AP1044" i="20" s="1"/>
  <c r="AQ22" i="27"/>
  <c r="AQ1019" i="20" s="1"/>
  <c r="AP15" i="27"/>
  <c r="AP1012" i="20" s="1"/>
  <c r="AS48" i="27"/>
  <c r="AS1045" i="20" s="1"/>
  <c r="AP22" i="27"/>
  <c r="AP1019" i="20" s="1"/>
  <c r="AR48" i="27"/>
  <c r="AR1045" i="20" s="1"/>
  <c r="AW28" i="27"/>
  <c r="AW1025" i="20" s="1"/>
  <c r="AW54" i="27"/>
  <c r="AW1051" i="20" s="1"/>
  <c r="AR51" i="27"/>
  <c r="AR1048" i="20" s="1"/>
  <c r="AV28" i="27"/>
  <c r="AV1025" i="20" s="1"/>
  <c r="AS25" i="27"/>
  <c r="AS1022" i="20" s="1"/>
  <c r="AV54" i="27"/>
  <c r="AV1051" i="20" s="1"/>
  <c r="AQ51" i="27"/>
  <c r="AQ1048" i="20" s="1"/>
  <c r="AU28" i="27"/>
  <c r="AU1025" i="20" s="1"/>
  <c r="AR25" i="27"/>
  <c r="AR1022" i="20" s="1"/>
  <c r="AU54" i="27"/>
  <c r="AU1051" i="20" s="1"/>
  <c r="AS53" i="27"/>
  <c r="AS1050" i="20" s="1"/>
  <c r="AP51" i="27"/>
  <c r="AP1048" i="20" s="1"/>
  <c r="AT28" i="27"/>
  <c r="AT1025" i="20" s="1"/>
  <c r="AS27" i="27"/>
  <c r="AS1024" i="20" s="1"/>
  <c r="AQ25" i="27"/>
  <c r="AQ1022" i="20" s="1"/>
  <c r="AW22" i="27"/>
  <c r="AW1019" i="20" s="1"/>
  <c r="AS19" i="27"/>
  <c r="AS1016" i="20" s="1"/>
  <c r="AT54" i="27"/>
  <c r="AT1051" i="20" s="1"/>
  <c r="AR53" i="27"/>
  <c r="AR1050" i="20" s="1"/>
  <c r="AS28" i="27"/>
  <c r="AS1025" i="20" s="1"/>
  <c r="AR27" i="27"/>
  <c r="AR1024" i="20" s="1"/>
  <c r="AP25" i="27"/>
  <c r="AP1022" i="20" s="1"/>
  <c r="AV22" i="27"/>
  <c r="AV1019" i="20" s="1"/>
  <c r="AR19" i="27"/>
  <c r="AR1016" i="20" s="1"/>
  <c r="AW16" i="27"/>
  <c r="AW1013" i="20" s="1"/>
  <c r="AW8" i="27"/>
  <c r="AW1005" i="20" s="1"/>
  <c r="AS54" i="27"/>
  <c r="AS1051" i="20" s="1"/>
  <c r="AQ53" i="27"/>
  <c r="AQ1050" i="20" s="1"/>
  <c r="AR28" i="27"/>
  <c r="AR1025" i="20" s="1"/>
  <c r="AQ27" i="27"/>
  <c r="AQ1024" i="20" s="1"/>
  <c r="AU22" i="27"/>
  <c r="AU1019" i="20" s="1"/>
  <c r="AS21" i="27"/>
  <c r="AS1018" i="20" s="1"/>
  <c r="AQ19" i="27"/>
  <c r="AQ1016" i="20" s="1"/>
  <c r="AV16" i="27"/>
  <c r="AV1013" i="20" s="1"/>
  <c r="AS15" i="27"/>
  <c r="AS1012" i="20" s="1"/>
  <c r="AT14" i="27"/>
  <c r="AT1011" i="20" s="1"/>
  <c r="AU8" i="27"/>
  <c r="AU1005" i="20" s="1"/>
  <c r="AR54" i="27"/>
  <c r="AR1051" i="20" s="1"/>
  <c r="AP53" i="27"/>
  <c r="AP1050" i="20" s="1"/>
  <c r="AQ28" i="27"/>
  <c r="AQ1025" i="20" s="1"/>
  <c r="AP27" i="27"/>
  <c r="AP1024" i="20" s="1"/>
  <c r="AT22" i="27"/>
  <c r="AT1019" i="20" s="1"/>
  <c r="AR21" i="27"/>
  <c r="AR1018" i="20" s="1"/>
  <c r="AP19" i="27"/>
  <c r="AP1016" i="20" s="1"/>
  <c r="AU16" i="27"/>
  <c r="AU1013" i="20" s="1"/>
  <c r="AR15" i="27"/>
  <c r="AR1012" i="20" s="1"/>
  <c r="AS14" i="27"/>
  <c r="AS1011" i="20" s="1"/>
  <c r="AS13" i="27"/>
  <c r="AS1010" i="20" s="1"/>
  <c r="AT8" i="27"/>
  <c r="AT1005" i="20" s="1"/>
  <c r="AS51" i="27"/>
  <c r="AS1048" i="20" s="1"/>
  <c r="AQ54" i="27"/>
  <c r="AQ1051" i="20" s="1"/>
  <c r="AU40" i="27"/>
  <c r="AU1037" i="20" s="1"/>
  <c r="AP28" i="27"/>
  <c r="AP1025" i="20" s="1"/>
  <c r="AS22" i="27"/>
  <c r="AS1019" i="20" s="1"/>
  <c r="AQ21" i="27"/>
  <c r="AQ1018" i="20" s="1"/>
  <c r="AT16" i="27"/>
  <c r="AT1013" i="20" s="1"/>
  <c r="AR14" i="27"/>
  <c r="AR1011" i="20" s="1"/>
  <c r="AS8" i="27"/>
  <c r="AS1005" i="20" s="1"/>
  <c r="BI4" i="27"/>
  <c r="BI1001" i="20" s="1"/>
  <c r="AX22" i="24"/>
  <c r="AY22" i="24" s="1"/>
  <c r="BA22" i="24" s="1"/>
  <c r="AX29" i="23"/>
  <c r="AY29" i="23" s="1"/>
  <c r="BA29" i="23" s="1"/>
  <c r="AX16" i="23"/>
  <c r="AY16" i="23" s="1"/>
  <c r="BA16" i="23" s="1"/>
  <c r="AX20" i="23"/>
  <c r="AY20" i="23" s="1"/>
  <c r="BA20" i="23" s="1"/>
  <c r="AX14" i="23"/>
  <c r="AY14" i="23" s="1"/>
  <c r="BA14" i="23" s="1"/>
  <c r="AX23" i="23"/>
  <c r="AY23" i="23" s="1"/>
  <c r="BA23" i="23" s="1"/>
  <c r="AX26" i="23"/>
  <c r="AY26" i="23" s="1"/>
  <c r="BA26" i="23" s="1"/>
  <c r="AX27" i="23"/>
  <c r="AY27" i="23" s="1"/>
  <c r="BA27" i="23" s="1"/>
  <c r="BA624" i="20" s="1"/>
  <c r="AX12" i="23"/>
  <c r="AY12" i="23" s="1"/>
  <c r="BA12" i="23" s="1"/>
  <c r="AX18" i="23"/>
  <c r="AY18" i="23" s="1"/>
  <c r="BA18" i="23" s="1"/>
  <c r="AX28" i="23"/>
  <c r="AY28" i="23" s="1"/>
  <c r="BA28" i="23" s="1"/>
  <c r="AX25" i="23"/>
  <c r="AY25" i="23" s="1"/>
  <c r="BA25" i="23" s="1"/>
  <c r="AX11" i="23"/>
  <c r="AY11" i="23" s="1"/>
  <c r="BA11" i="23" s="1"/>
  <c r="AX27" i="25"/>
  <c r="AY27" i="25" s="1"/>
  <c r="BA27" i="25" s="1"/>
  <c r="AX14" i="25"/>
  <c r="AY14" i="25" s="1"/>
  <c r="BA14" i="25" s="1"/>
  <c r="AX12" i="25"/>
  <c r="AY12" i="25" s="1"/>
  <c r="BA12" i="25" s="1"/>
  <c r="AX15" i="25"/>
  <c r="AY15" i="25" s="1"/>
  <c r="BA15" i="25" s="1"/>
  <c r="AX18" i="25"/>
  <c r="AY18" i="25" s="1"/>
  <c r="BA18" i="25" s="1"/>
  <c r="O1" i="25"/>
  <c r="M75" i="14" s="1"/>
  <c r="AX5" i="25"/>
  <c r="AY5" i="25" s="1"/>
  <c r="BA5" i="25" s="1"/>
  <c r="AX20" i="25"/>
  <c r="AY20" i="25" s="1"/>
  <c r="BA20" i="25" s="1"/>
  <c r="AX25" i="25"/>
  <c r="AY25" i="25" s="1"/>
  <c r="BA25" i="25" s="1"/>
  <c r="AP29" i="25"/>
  <c r="AX13" i="25"/>
  <c r="AY13" i="25" s="1"/>
  <c r="BA13" i="25" s="1"/>
  <c r="AX17" i="25"/>
  <c r="AY17" i="25" s="1"/>
  <c r="BA17" i="25" s="1"/>
  <c r="AX6" i="25"/>
  <c r="AY6" i="25" s="1"/>
  <c r="BA6" i="25" s="1"/>
  <c r="AX7" i="25"/>
  <c r="AY7" i="25" s="1"/>
  <c r="BA7" i="25" s="1"/>
  <c r="AX21" i="25"/>
  <c r="AY21" i="25" s="1"/>
  <c r="BA21" i="25" s="1"/>
  <c r="AY22" i="25"/>
  <c r="BA22" i="25" s="1"/>
  <c r="AX26" i="25"/>
  <c r="AY26" i="25" s="1"/>
  <c r="BA26" i="25" s="1"/>
  <c r="AX10" i="25"/>
  <c r="AY10" i="25" s="1"/>
  <c r="BA10" i="25" s="1"/>
  <c r="AX26" i="22"/>
  <c r="AX28" i="22"/>
  <c r="AX20" i="22"/>
  <c r="AX15" i="22"/>
  <c r="AX9" i="22"/>
  <c r="AX21" i="22"/>
  <c r="AX23" i="17"/>
  <c r="AY23" i="17" s="1"/>
  <c r="BA23" i="17" s="1"/>
  <c r="AX21" i="17"/>
  <c r="AY21" i="17" s="1"/>
  <c r="BA21" i="17" s="1"/>
  <c r="AX28" i="17"/>
  <c r="AY28" i="17" s="1"/>
  <c r="BA28" i="17" s="1"/>
  <c r="AX29" i="17"/>
  <c r="AY29" i="17" s="1"/>
  <c r="BA29" i="17" s="1"/>
  <c r="AX18" i="17"/>
  <c r="AY18" i="17" s="1"/>
  <c r="BA18" i="17" s="1"/>
  <c r="AX14" i="17"/>
  <c r="AY14" i="17" s="1"/>
  <c r="BA14" i="17" s="1"/>
  <c r="AX11" i="17"/>
  <c r="AY11" i="17" s="1"/>
  <c r="BA11" i="17" s="1"/>
  <c r="AX16" i="17"/>
  <c r="AX25" i="17"/>
  <c r="AY25" i="17" s="1"/>
  <c r="BA25" i="17" s="1"/>
  <c r="AX15" i="17"/>
  <c r="AX12" i="17"/>
  <c r="AY12" i="17" s="1"/>
  <c r="BA12" i="17" s="1"/>
  <c r="I2" i="30"/>
  <c r="J2" i="30" s="1"/>
  <c r="K2" i="30" s="1"/>
  <c r="E3" i="30"/>
  <c r="AQ11" i="27"/>
  <c r="AQ1008" i="20" s="1"/>
  <c r="AR11" i="27"/>
  <c r="AR1008" i="20" s="1"/>
  <c r="AS11" i="27"/>
  <c r="AS1008" i="20" s="1"/>
  <c r="AR9" i="27"/>
  <c r="AR1006" i="20" s="1"/>
  <c r="AP9" i="27"/>
  <c r="AP1006" i="20" s="1"/>
  <c r="AQ9" i="27"/>
  <c r="AQ1006" i="20" s="1"/>
  <c r="AS9" i="27"/>
  <c r="AS1006" i="20" s="1"/>
  <c r="AP29" i="27"/>
  <c r="AP1026" i="20" s="1"/>
  <c r="AS29" i="27"/>
  <c r="AS1026" i="20" s="1"/>
  <c r="AQ29" i="27"/>
  <c r="AQ1026" i="20" s="1"/>
  <c r="AR29" i="27"/>
  <c r="AR1026" i="20" s="1"/>
  <c r="AQ41" i="27"/>
  <c r="AQ1038" i="20" s="1"/>
  <c r="AP41" i="27"/>
  <c r="AP1038" i="20" s="1"/>
  <c r="AR41" i="27"/>
  <c r="AR1038" i="20" s="1"/>
  <c r="AS41" i="27"/>
  <c r="AS1038" i="20" s="1"/>
  <c r="AP44" i="27"/>
  <c r="AP1041" i="20" s="1"/>
  <c r="AQ44" i="27"/>
  <c r="AQ1041" i="20" s="1"/>
  <c r="AU44" i="27"/>
  <c r="AU1041" i="20" s="1"/>
  <c r="AR44" i="27"/>
  <c r="AR1041" i="20" s="1"/>
  <c r="AS44" i="27"/>
  <c r="AS1041" i="20" s="1"/>
  <c r="AT44" i="27"/>
  <c r="AT1041" i="20" s="1"/>
  <c r="AV44" i="27"/>
  <c r="AV1041" i="20" s="1"/>
  <c r="AW44" i="27"/>
  <c r="AW1041" i="20" s="1"/>
  <c r="AP23" i="27"/>
  <c r="AP1020" i="20" s="1"/>
  <c r="AQ23" i="27"/>
  <c r="AQ1020" i="20" s="1"/>
  <c r="AR23" i="27"/>
  <c r="AR1020" i="20" s="1"/>
  <c r="AS23" i="27"/>
  <c r="AS1020" i="20" s="1"/>
  <c r="CA4" i="27"/>
  <c r="AP55" i="27"/>
  <c r="AP1052" i="20" s="1"/>
  <c r="AQ55" i="27"/>
  <c r="AQ1052" i="20" s="1"/>
  <c r="AR55" i="27"/>
  <c r="AR1052" i="20" s="1"/>
  <c r="AS55" i="27"/>
  <c r="AS1052" i="20" s="1"/>
  <c r="CE4" i="27"/>
  <c r="AW56" i="27"/>
  <c r="AW1053" i="20" s="1"/>
  <c r="AQ36" i="27"/>
  <c r="AQ1033" i="20" s="1"/>
  <c r="AP36" i="27"/>
  <c r="AP1033" i="20" s="1"/>
  <c r="AR36" i="27"/>
  <c r="AR1033" i="20" s="1"/>
  <c r="AS36" i="27"/>
  <c r="AS1033" i="20" s="1"/>
  <c r="AT36" i="27"/>
  <c r="AT1033" i="20" s="1"/>
  <c r="AU36" i="27"/>
  <c r="AU1033" i="20" s="1"/>
  <c r="AP18" i="27"/>
  <c r="AP1015" i="20" s="1"/>
  <c r="AU18" i="27"/>
  <c r="AU1015" i="20" s="1"/>
  <c r="AQ18" i="27"/>
  <c r="AQ1015" i="20" s="1"/>
  <c r="AR18" i="27"/>
  <c r="AR1015" i="20" s="1"/>
  <c r="AS18" i="27"/>
  <c r="AS1015" i="20" s="1"/>
  <c r="AT18" i="27"/>
  <c r="AT1015" i="20" s="1"/>
  <c r="AV18" i="27"/>
  <c r="AV1015" i="20" s="1"/>
  <c r="AW18" i="27"/>
  <c r="AW1015" i="20" s="1"/>
  <c r="AR37" i="27"/>
  <c r="AR1034" i="20" s="1"/>
  <c r="AS37" i="27"/>
  <c r="AS1034" i="20" s="1"/>
  <c r="AP24" i="27"/>
  <c r="AP1021" i="20" s="1"/>
  <c r="AS24" i="27"/>
  <c r="AS1021" i="20" s="1"/>
  <c r="AQ24" i="27"/>
  <c r="AQ1021" i="20" s="1"/>
  <c r="AR24" i="27"/>
  <c r="AR1021" i="20" s="1"/>
  <c r="AT24" i="27"/>
  <c r="AT1021" i="20" s="1"/>
  <c r="AU24" i="27"/>
  <c r="AU1021" i="20" s="1"/>
  <c r="AV24" i="27"/>
  <c r="AV1021" i="20" s="1"/>
  <c r="AW24" i="27"/>
  <c r="AW1021" i="20" s="1"/>
  <c r="AS56" i="27"/>
  <c r="AS1053" i="20" s="1"/>
  <c r="AP56" i="27"/>
  <c r="AP1053" i="20" s="1"/>
  <c r="AQ56" i="27"/>
  <c r="AQ1053" i="20" s="1"/>
  <c r="AR56" i="27"/>
  <c r="AR1053" i="20" s="1"/>
  <c r="AT56" i="27"/>
  <c r="AT1053" i="20" s="1"/>
  <c r="AU56" i="27"/>
  <c r="AU1053" i="20" s="1"/>
  <c r="AV56" i="27"/>
  <c r="AV1053" i="20" s="1"/>
  <c r="AQ38" i="27"/>
  <c r="AQ1035" i="20" s="1"/>
  <c r="AR38" i="27"/>
  <c r="AR1035" i="20" s="1"/>
  <c r="AV38" i="27"/>
  <c r="AV1035" i="20" s="1"/>
  <c r="AS38" i="27"/>
  <c r="AS1035" i="20" s="1"/>
  <c r="AT38" i="27"/>
  <c r="AT1035" i="20" s="1"/>
  <c r="AU38" i="27"/>
  <c r="AU1035" i="20" s="1"/>
  <c r="AW38" i="27"/>
  <c r="AW1035" i="20" s="1"/>
  <c r="AP50" i="27"/>
  <c r="AP1047" i="20" s="1"/>
  <c r="AT50" i="27"/>
  <c r="AT1047" i="20" s="1"/>
  <c r="AQ50" i="27"/>
  <c r="AQ1047" i="20" s="1"/>
  <c r="AR50" i="27"/>
  <c r="AR1047" i="20" s="1"/>
  <c r="AS50" i="27"/>
  <c r="AS1047" i="20" s="1"/>
  <c r="AU50" i="27"/>
  <c r="AU1047" i="20" s="1"/>
  <c r="AV50" i="27"/>
  <c r="AV1047" i="20" s="1"/>
  <c r="AW50" i="27"/>
  <c r="AW1047" i="20" s="1"/>
  <c r="AQ43" i="27"/>
  <c r="AQ1040" i="20" s="1"/>
  <c r="AR43" i="27"/>
  <c r="AR1040" i="20" s="1"/>
  <c r="AS43" i="27"/>
  <c r="AS1040" i="20" s="1"/>
  <c r="AP12" i="27"/>
  <c r="AP1009" i="20" s="1"/>
  <c r="AQ12" i="27"/>
  <c r="AQ1009" i="20" s="1"/>
  <c r="AV12" i="27"/>
  <c r="AV1009" i="20" s="1"/>
  <c r="AR12" i="27"/>
  <c r="AR1009" i="20" s="1"/>
  <c r="AS12" i="27"/>
  <c r="AS1009" i="20" s="1"/>
  <c r="AU12" i="27"/>
  <c r="AU1009" i="20" s="1"/>
  <c r="AT12" i="27"/>
  <c r="AT1009" i="20" s="1"/>
  <c r="AW12" i="27"/>
  <c r="AW1009" i="20" s="1"/>
  <c r="AP17" i="27"/>
  <c r="AP1014" i="20" s="1"/>
  <c r="AQ17" i="27"/>
  <c r="AQ1014" i="20" s="1"/>
  <c r="AR17" i="27"/>
  <c r="AR1014" i="20" s="1"/>
  <c r="AS17" i="27"/>
  <c r="AS1014" i="20" s="1"/>
  <c r="BW4" i="27"/>
  <c r="AX54" i="27"/>
  <c r="AV32" i="27"/>
  <c r="AV1029" i="20" s="1"/>
  <c r="AU32" i="27"/>
  <c r="AU1029" i="20" s="1"/>
  <c r="AT32" i="27"/>
  <c r="AT1029" i="20" s="1"/>
  <c r="AW14" i="27"/>
  <c r="AW1011" i="20" s="1"/>
  <c r="AW32" i="27"/>
  <c r="AW1029" i="20" s="1"/>
  <c r="AW40" i="27"/>
  <c r="AW1037" i="20" s="1"/>
  <c r="AS32" i="27"/>
  <c r="AS1029" i="20" s="1"/>
  <c r="AV14" i="27"/>
  <c r="AV1011" i="20" s="1"/>
  <c r="BA28" i="25"/>
  <c r="BA11" i="25"/>
  <c r="AX23" i="22"/>
  <c r="AX16" i="22"/>
  <c r="AX13" i="22"/>
  <c r="AX6" i="22"/>
  <c r="AY6" i="22" s="1"/>
  <c r="BA6" i="22" s="1"/>
  <c r="AX18" i="22"/>
  <c r="AX8" i="22"/>
  <c r="AX22" i="22"/>
  <c r="AX14" i="22"/>
  <c r="AX7" i="22"/>
  <c r="AX29" i="22"/>
  <c r="AX19" i="22"/>
  <c r="AX12" i="22"/>
  <c r="AX22" i="23"/>
  <c r="AY22" i="23" s="1"/>
  <c r="BA22" i="23" s="1"/>
  <c r="BA15" i="23"/>
  <c r="AX33" i="24"/>
  <c r="AY33" i="24" s="1"/>
  <c r="BA33" i="24" s="1"/>
  <c r="AX25" i="24"/>
  <c r="AY25" i="24" s="1"/>
  <c r="BA25" i="24" s="1"/>
  <c r="AX17" i="24"/>
  <c r="AY17" i="24" s="1"/>
  <c r="BA17" i="24" s="1"/>
  <c r="AX29" i="24"/>
  <c r="AY29" i="24" s="1"/>
  <c r="AX13" i="24"/>
  <c r="AY13" i="24" s="1"/>
  <c r="BA13" i="24" s="1"/>
  <c r="AX26" i="24"/>
  <c r="AY26" i="24" s="1"/>
  <c r="BA26" i="24" s="1"/>
  <c r="AX30" i="24"/>
  <c r="AY30" i="24" s="1"/>
  <c r="BA30" i="24" s="1"/>
  <c r="AX18" i="24"/>
  <c r="AY18" i="24" s="1"/>
  <c r="BA18" i="24" s="1"/>
  <c r="AX14" i="24"/>
  <c r="AY14" i="24" s="1"/>
  <c r="BA14" i="24" s="1"/>
  <c r="AV32" i="24"/>
  <c r="AT24" i="24"/>
  <c r="AT20" i="24"/>
  <c r="AS32" i="24"/>
  <c r="AW31" i="24"/>
  <c r="AW27" i="24"/>
  <c r="AS24" i="24"/>
  <c r="AW23" i="24"/>
  <c r="AS20" i="24"/>
  <c r="AW19" i="24"/>
  <c r="AS16" i="24"/>
  <c r="AS12" i="24"/>
  <c r="AW11" i="24"/>
  <c r="AT12" i="24"/>
  <c r="AR32" i="24"/>
  <c r="AV31" i="24"/>
  <c r="AV27" i="24"/>
  <c r="AR24" i="24"/>
  <c r="AV23" i="24"/>
  <c r="AR20" i="24"/>
  <c r="AV19" i="24"/>
  <c r="AR16" i="24"/>
  <c r="AR12" i="24"/>
  <c r="AV11" i="24"/>
  <c r="AW20" i="24"/>
  <c r="AT32" i="24"/>
  <c r="AQ32" i="24"/>
  <c r="AU31" i="24"/>
  <c r="AQ24" i="24"/>
  <c r="AU23" i="24"/>
  <c r="AQ12" i="24"/>
  <c r="AP32" i="24"/>
  <c r="AT31" i="24"/>
  <c r="AT27" i="24"/>
  <c r="AT23" i="24"/>
  <c r="AP20" i="24"/>
  <c r="AT19" i="24"/>
  <c r="AP16" i="24"/>
  <c r="AP12" i="24"/>
  <c r="AT11" i="24"/>
  <c r="AT16" i="24"/>
  <c r="AU27" i="24"/>
  <c r="AQ20" i="24"/>
  <c r="AU19" i="24"/>
  <c r="AQ16" i="24"/>
  <c r="AU11" i="24"/>
  <c r="AS31" i="24"/>
  <c r="AW30" i="24"/>
  <c r="AS27" i="24"/>
  <c r="AW26" i="24"/>
  <c r="AS23" i="24"/>
  <c r="AW22" i="24"/>
  <c r="AS19" i="24"/>
  <c r="AW18" i="24"/>
  <c r="AW14" i="24"/>
  <c r="AS11" i="24"/>
  <c r="AW24" i="24"/>
  <c r="AR31" i="24"/>
  <c r="AV30" i="24"/>
  <c r="AR27" i="24"/>
  <c r="AV26" i="24"/>
  <c r="AR23" i="24"/>
  <c r="AV22" i="24"/>
  <c r="AR19" i="24"/>
  <c r="AV18" i="24"/>
  <c r="AV14" i="24"/>
  <c r="AR11" i="24"/>
  <c r="AQ11" i="24"/>
  <c r="AP31" i="24"/>
  <c r="AP27" i="24"/>
  <c r="AP19" i="24"/>
  <c r="AP11" i="24"/>
  <c r="AX31" i="24"/>
  <c r="AY31" i="24" s="1"/>
  <c r="AX27" i="24"/>
  <c r="AY27" i="24" s="1"/>
  <c r="AX23" i="24"/>
  <c r="AY23" i="24" s="1"/>
  <c r="AX19" i="24"/>
  <c r="AY19" i="24" s="1"/>
  <c r="AW16" i="24"/>
  <c r="AW32" i="24"/>
  <c r="AV24" i="24"/>
  <c r="AV20" i="24"/>
  <c r="AV16" i="24"/>
  <c r="AV12" i="24"/>
  <c r="AX26" i="17"/>
  <c r="AY26" i="17" s="1"/>
  <c r="BA26" i="17" s="1"/>
  <c r="AX22" i="17"/>
  <c r="AY22" i="17" s="1"/>
  <c r="AX19" i="17"/>
  <c r="AY19" i="17" s="1"/>
  <c r="BA19" i="17" s="1"/>
  <c r="AX27" i="17"/>
  <c r="AY27" i="17" s="1"/>
  <c r="BA27" i="17" s="1"/>
  <c r="AX20" i="17"/>
  <c r="AY20" i="17" s="1"/>
  <c r="BA20" i="17" s="1"/>
  <c r="BB5" i="7"/>
  <c r="BK1051" i="20" l="1"/>
  <c r="BL1051" i="20" s="1"/>
  <c r="BK1009" i="20"/>
  <c r="BL1009" i="20" s="1"/>
  <c r="BK1036" i="20"/>
  <c r="BL1036" i="20" s="1"/>
  <c r="BK1037" i="20"/>
  <c r="BL1037" i="20" s="1"/>
  <c r="BK1008" i="20"/>
  <c r="BL1008" i="20" s="1"/>
  <c r="BK1045" i="20"/>
  <c r="BL1045" i="20" s="1"/>
  <c r="BK1005" i="20"/>
  <c r="BL1005" i="20" s="1"/>
  <c r="BK1033" i="20"/>
  <c r="BL1033" i="20" s="1"/>
  <c r="BK1035" i="20"/>
  <c r="BL1035" i="20" s="1"/>
  <c r="BK1040" i="20"/>
  <c r="BL1040" i="20" s="1"/>
  <c r="BK1048" i="20"/>
  <c r="BL1048" i="20" s="1"/>
  <c r="BK1013" i="20"/>
  <c r="BL1013" i="20" s="1"/>
  <c r="BK1011" i="20"/>
  <c r="BL1011" i="20" s="1"/>
  <c r="BK1041" i="20"/>
  <c r="BL1041" i="20" s="1"/>
  <c r="BK1012" i="20"/>
  <c r="BL1012" i="20" s="1"/>
  <c r="BK1016" i="20"/>
  <c r="BL1016" i="20" s="1"/>
  <c r="BK1010" i="20"/>
  <c r="BL1010" i="20" s="1"/>
  <c r="BK1052" i="20"/>
  <c r="BL1052" i="20" s="1"/>
  <c r="BK1038" i="20"/>
  <c r="BL1038" i="20" s="1"/>
  <c r="BK1053" i="20"/>
  <c r="BL1053" i="20" s="1"/>
  <c r="BK1024" i="20"/>
  <c r="BL1024" i="20" s="1"/>
  <c r="BK1042" i="20"/>
  <c r="BL1042" i="20" s="1"/>
  <c r="BK1014" i="20"/>
  <c r="BL1014" i="20" s="1"/>
  <c r="BK1018" i="20"/>
  <c r="BL1018" i="20" s="1"/>
  <c r="BK1050" i="20"/>
  <c r="BL1050" i="20" s="1"/>
  <c r="BK1028" i="20"/>
  <c r="BL1028" i="20" s="1"/>
  <c r="BK1030" i="20"/>
  <c r="BL1030" i="20" s="1"/>
  <c r="BK1015" i="20"/>
  <c r="BL1015" i="20" s="1"/>
  <c r="BK1025" i="20"/>
  <c r="BL1025" i="20" s="1"/>
  <c r="BK1031" i="20"/>
  <c r="BL1031" i="20" s="1"/>
  <c r="BK1029" i="20"/>
  <c r="BL1029" i="20" s="1"/>
  <c r="BK1026" i="20"/>
  <c r="BL1026" i="20" s="1"/>
  <c r="AY54" i="27"/>
  <c r="AX1051" i="20"/>
  <c r="BK1044" i="20"/>
  <c r="BL1044" i="20" s="1"/>
  <c r="BK1047" i="20"/>
  <c r="BL1047" i="20" s="1"/>
  <c r="BK1006" i="20"/>
  <c r="BL1006" i="20" s="1"/>
  <c r="BK1020" i="20"/>
  <c r="BL1020" i="20" s="1"/>
  <c r="BK1021" i="20"/>
  <c r="BL1021" i="20" s="1"/>
  <c r="BK1022" i="20"/>
  <c r="BL1022" i="20" s="1"/>
  <c r="BK1019" i="20"/>
  <c r="BL1019" i="20" s="1"/>
  <c r="L6" i="17"/>
  <c r="K103" i="20"/>
  <c r="L5" i="17"/>
  <c r="K102" i="20"/>
  <c r="BB12" i="23"/>
  <c r="BB609" i="20" s="1"/>
  <c r="BA609" i="20"/>
  <c r="BB26" i="23"/>
  <c r="BB623" i="20" s="1"/>
  <c r="BA623" i="20"/>
  <c r="BB23" i="17"/>
  <c r="BA120" i="20"/>
  <c r="BB23" i="23"/>
  <c r="BB620" i="20" s="1"/>
  <c r="BA620" i="20"/>
  <c r="BB14" i="24"/>
  <c r="BB811" i="20" s="1"/>
  <c r="BA811" i="20"/>
  <c r="BB20" i="25"/>
  <c r="BB417" i="20" s="1"/>
  <c r="BA417" i="20"/>
  <c r="BB14" i="23"/>
  <c r="BB611" i="20" s="1"/>
  <c r="BA611" i="20"/>
  <c r="BB18" i="24"/>
  <c r="BB815" i="20" s="1"/>
  <c r="BA815" i="20"/>
  <c r="BB5" i="25"/>
  <c r="BB402" i="20" s="1"/>
  <c r="BA402" i="20"/>
  <c r="BB20" i="23"/>
  <c r="BB617" i="20" s="1"/>
  <c r="BA617" i="20"/>
  <c r="BB30" i="24"/>
  <c r="BB827" i="20" s="1"/>
  <c r="BA827" i="20"/>
  <c r="BB16" i="23"/>
  <c r="BB613" i="20" s="1"/>
  <c r="BA613" i="20"/>
  <c r="BB26" i="24"/>
  <c r="BB823" i="20" s="1"/>
  <c r="BA823" i="20"/>
  <c r="BA203" i="20"/>
  <c r="BB18" i="25"/>
  <c r="BB415" i="20" s="1"/>
  <c r="BA415" i="20"/>
  <c r="BB29" i="23"/>
  <c r="BB626" i="20" s="1"/>
  <c r="BA626" i="20"/>
  <c r="BB13" i="24"/>
  <c r="BB810" i="20" s="1"/>
  <c r="BA810" i="20"/>
  <c r="BB12" i="17"/>
  <c r="BA109" i="20"/>
  <c r="BB15" i="25"/>
  <c r="BB412" i="20" s="1"/>
  <c r="BA412" i="20"/>
  <c r="BB22" i="24"/>
  <c r="BB819" i="20" s="1"/>
  <c r="BA819" i="20"/>
  <c r="BB13" i="17"/>
  <c r="BA110" i="20"/>
  <c r="BB21" i="17"/>
  <c r="BA118" i="20"/>
  <c r="BB17" i="24"/>
  <c r="BB814" i="20" s="1"/>
  <c r="BA814" i="20"/>
  <c r="BB25" i="17"/>
  <c r="BA122" i="20"/>
  <c r="BB10" i="25"/>
  <c r="BB407" i="20" s="1"/>
  <c r="BA407" i="20"/>
  <c r="BB14" i="25"/>
  <c r="BB411" i="20" s="1"/>
  <c r="BA411" i="20"/>
  <c r="BB8" i="25"/>
  <c r="BB405" i="20" s="1"/>
  <c r="BA405" i="20"/>
  <c r="BB11" i="25"/>
  <c r="BB408" i="20" s="1"/>
  <c r="BA408" i="20"/>
  <c r="BB26" i="25"/>
  <c r="BB423" i="20" s="1"/>
  <c r="BA423" i="20"/>
  <c r="BB27" i="25"/>
  <c r="BB424" i="20" s="1"/>
  <c r="BA424" i="20"/>
  <c r="BB19" i="23"/>
  <c r="BB616" i="20" s="1"/>
  <c r="BA616" i="20"/>
  <c r="BB19" i="17"/>
  <c r="BA116" i="20"/>
  <c r="BB18" i="23"/>
  <c r="BB615" i="20" s="1"/>
  <c r="BA615" i="20"/>
  <c r="BB28" i="17"/>
  <c r="BA125" i="20"/>
  <c r="BB6" i="25"/>
  <c r="BB403" i="20" s="1"/>
  <c r="BA403" i="20"/>
  <c r="BB17" i="25"/>
  <c r="BB414" i="20" s="1"/>
  <c r="BA414" i="20"/>
  <c r="BB13" i="25"/>
  <c r="BB410" i="20" s="1"/>
  <c r="BA410" i="20"/>
  <c r="BB25" i="25"/>
  <c r="BB422" i="20" s="1"/>
  <c r="BA422" i="20"/>
  <c r="BB12" i="25"/>
  <c r="BB409" i="20" s="1"/>
  <c r="BA409" i="20"/>
  <c r="BB25" i="24"/>
  <c r="BB822" i="20" s="1"/>
  <c r="BA822" i="20"/>
  <c r="BB33" i="24"/>
  <c r="BB830" i="20" s="1"/>
  <c r="BA830" i="20"/>
  <c r="BB28" i="25"/>
  <c r="BB425" i="20" s="1"/>
  <c r="BA425" i="20"/>
  <c r="BB11" i="17"/>
  <c r="BA108" i="20"/>
  <c r="BB22" i="25"/>
  <c r="BB419" i="20" s="1"/>
  <c r="BA419" i="20"/>
  <c r="BB11" i="23"/>
  <c r="BB608" i="20" s="1"/>
  <c r="BA608" i="20"/>
  <c r="BB21" i="23"/>
  <c r="BB618" i="20" s="1"/>
  <c r="BA618" i="20"/>
  <c r="BB19" i="25"/>
  <c r="BB416" i="20" s="1"/>
  <c r="BA416" i="20"/>
  <c r="BA117" i="20"/>
  <c r="BB15" i="23"/>
  <c r="BB612" i="20" s="1"/>
  <c r="BA612" i="20"/>
  <c r="BB14" i="17"/>
  <c r="BA111" i="20"/>
  <c r="BB21" i="25"/>
  <c r="BB418" i="20" s="1"/>
  <c r="BA418" i="20"/>
  <c r="BB25" i="23"/>
  <c r="BB622" i="20" s="1"/>
  <c r="BA622" i="20"/>
  <c r="BB13" i="23"/>
  <c r="BB610" i="20" s="1"/>
  <c r="BA610" i="20"/>
  <c r="BB29" i="17"/>
  <c r="BA126" i="20"/>
  <c r="BA123" i="20"/>
  <c r="BB27" i="17"/>
  <c r="BA124" i="20"/>
  <c r="BB22" i="23"/>
  <c r="BB619" i="20" s="1"/>
  <c r="BA619" i="20"/>
  <c r="BB18" i="17"/>
  <c r="BA115" i="20"/>
  <c r="BB7" i="25"/>
  <c r="BB404" i="20" s="1"/>
  <c r="BA404" i="20"/>
  <c r="BB28" i="23"/>
  <c r="BB625" i="20" s="1"/>
  <c r="BA625" i="20"/>
  <c r="AY16" i="17"/>
  <c r="AX113" i="20"/>
  <c r="AY15" i="17"/>
  <c r="AX112" i="20"/>
  <c r="J23" i="17"/>
  <c r="M119" i="20"/>
  <c r="J119" i="20"/>
  <c r="AY15" i="22"/>
  <c r="AX212" i="20"/>
  <c r="AY8" i="22"/>
  <c r="AX205" i="20"/>
  <c r="AY18" i="22"/>
  <c r="AX215" i="20"/>
  <c r="AY28" i="22"/>
  <c r="AX225" i="20"/>
  <c r="AY26" i="22"/>
  <c r="AX223" i="20"/>
  <c r="AY12" i="22"/>
  <c r="AX209" i="20"/>
  <c r="AY11" i="22"/>
  <c r="AX208" i="20"/>
  <c r="AY19" i="22"/>
  <c r="AX216" i="20"/>
  <c r="AY22" i="22"/>
  <c r="AX219" i="20"/>
  <c r="AY9" i="22"/>
  <c r="AX206" i="20"/>
  <c r="AY20" i="22"/>
  <c r="AX217" i="20"/>
  <c r="AY16" i="22"/>
  <c r="AX213" i="20"/>
  <c r="AY7" i="22"/>
  <c r="AX204" i="20"/>
  <c r="AY21" i="22"/>
  <c r="AX218" i="20"/>
  <c r="AY27" i="22"/>
  <c r="AX224" i="20"/>
  <c r="AY25" i="22"/>
  <c r="AX222" i="20"/>
  <c r="AY13" i="22"/>
  <c r="AX210" i="20"/>
  <c r="AY23" i="22"/>
  <c r="AX220" i="20"/>
  <c r="AY29" i="22"/>
  <c r="AX226" i="20"/>
  <c r="AY14" i="22"/>
  <c r="AX211" i="20"/>
  <c r="N1" i="22"/>
  <c r="L73" i="14" s="1"/>
  <c r="AX50" i="27"/>
  <c r="AX33" i="27"/>
  <c r="AX7" i="27"/>
  <c r="AX45" i="27"/>
  <c r="AX23" i="27"/>
  <c r="AX21" i="27"/>
  <c r="AX22" i="27"/>
  <c r="AX53" i="27"/>
  <c r="AX34" i="27"/>
  <c r="AX44" i="27"/>
  <c r="AX11" i="27"/>
  <c r="AX43" i="27"/>
  <c r="AX40" i="27"/>
  <c r="AX28" i="27"/>
  <c r="AX19" i="27"/>
  <c r="AX39" i="27"/>
  <c r="AX38" i="27"/>
  <c r="AX47" i="27"/>
  <c r="AX15" i="27"/>
  <c r="BB27" i="23"/>
  <c r="BB624" i="20" s="1"/>
  <c r="AX29" i="25"/>
  <c r="AY29" i="25" s="1"/>
  <c r="BA29" i="25" s="1"/>
  <c r="AX25" i="27"/>
  <c r="AX51" i="27"/>
  <c r="AX13" i="27"/>
  <c r="AX27" i="27"/>
  <c r="AX8" i="27"/>
  <c r="AX48" i="27"/>
  <c r="AX17" i="27"/>
  <c r="AX31" i="27"/>
  <c r="AX14" i="27"/>
  <c r="AX24" i="27"/>
  <c r="AX37" i="27"/>
  <c r="AX32" i="27"/>
  <c r="AX41" i="27"/>
  <c r="AX36" i="27"/>
  <c r="AX12" i="27"/>
  <c r="AX18" i="27"/>
  <c r="AX16" i="27"/>
  <c r="H3" i="30"/>
  <c r="C3" i="30" s="1"/>
  <c r="F3" i="30"/>
  <c r="G3" i="30"/>
  <c r="I3" i="30" s="1"/>
  <c r="AX56" i="27"/>
  <c r="BB6" i="22"/>
  <c r="BB20" i="17"/>
  <c r="BA29" i="24"/>
  <c r="AX11" i="24"/>
  <c r="AY11" i="24" s="1"/>
  <c r="AX24" i="24"/>
  <c r="AY24" i="24" s="1"/>
  <c r="BA24" i="24" s="1"/>
  <c r="BA11" i="24"/>
  <c r="BA19" i="24"/>
  <c r="BA27" i="24"/>
  <c r="BA23" i="24"/>
  <c r="AX32" i="24"/>
  <c r="AY32" i="24" s="1"/>
  <c r="AX12" i="24"/>
  <c r="AY12" i="24" s="1"/>
  <c r="AX16" i="24"/>
  <c r="AY16" i="24" s="1"/>
  <c r="AX20" i="24"/>
  <c r="AY20" i="24" s="1"/>
  <c r="BA31" i="24"/>
  <c r="BA22" i="17"/>
  <c r="BB26" i="17"/>
  <c r="AY51" i="27" l="1"/>
  <c r="AX1048" i="20"/>
  <c r="AY33" i="27"/>
  <c r="AX1030" i="20"/>
  <c r="AY38" i="27"/>
  <c r="AX1035" i="20"/>
  <c r="AY37" i="27"/>
  <c r="AX1034" i="20"/>
  <c r="AY53" i="27"/>
  <c r="AX1050" i="20"/>
  <c r="AY41" i="27"/>
  <c r="AY1038" i="20" s="1"/>
  <c r="AX1038" i="20"/>
  <c r="AY32" i="27"/>
  <c r="AX1029" i="20"/>
  <c r="BA54" i="27"/>
  <c r="BA1051" i="20" s="1"/>
  <c r="AY1051" i="20"/>
  <c r="AY19" i="27"/>
  <c r="AX1016" i="20"/>
  <c r="AY12" i="27"/>
  <c r="AX1009" i="20"/>
  <c r="AY36" i="27"/>
  <c r="AX1033" i="20"/>
  <c r="AY50" i="27"/>
  <c r="AX1047" i="20"/>
  <c r="AY16" i="27"/>
  <c r="AX1013" i="20"/>
  <c r="AY47" i="27"/>
  <c r="AX1044" i="20"/>
  <c r="AY28" i="27"/>
  <c r="AX1025" i="20"/>
  <c r="AY31" i="27"/>
  <c r="AX1028" i="20"/>
  <c r="AY43" i="27"/>
  <c r="AX1040" i="20"/>
  <c r="AY48" i="27"/>
  <c r="AX1045" i="20"/>
  <c r="AY8" i="27"/>
  <c r="AX1005" i="20"/>
  <c r="AY44" i="27"/>
  <c r="AX1041" i="20"/>
  <c r="AY15" i="27"/>
  <c r="AX1012" i="20"/>
  <c r="AY39" i="27"/>
  <c r="AX1036" i="20"/>
  <c r="AY40" i="27"/>
  <c r="AX1037" i="20"/>
  <c r="AY17" i="27"/>
  <c r="AX1014" i="20"/>
  <c r="AY11" i="27"/>
  <c r="AX1008" i="20"/>
  <c r="AY56" i="27"/>
  <c r="AX1053" i="20"/>
  <c r="AY27" i="27"/>
  <c r="AX1024" i="20"/>
  <c r="AY34" i="27"/>
  <c r="AX1031" i="20"/>
  <c r="AY24" i="27"/>
  <c r="AX1021" i="20"/>
  <c r="AY22" i="27"/>
  <c r="AX1019" i="20"/>
  <c r="AY25" i="27"/>
  <c r="AX1022" i="20"/>
  <c r="AY23" i="27"/>
  <c r="AX1020" i="20"/>
  <c r="AY21" i="27"/>
  <c r="AX1018" i="20"/>
  <c r="AY18" i="27"/>
  <c r="AX1015" i="20"/>
  <c r="AY14" i="27"/>
  <c r="AX1011" i="20"/>
  <c r="AY13" i="27"/>
  <c r="AX1010" i="20"/>
  <c r="AY7" i="27"/>
  <c r="AX1004" i="20"/>
  <c r="AY45" i="27"/>
  <c r="AX1042" i="20"/>
  <c r="L102" i="20"/>
  <c r="L103" i="20"/>
  <c r="BB115" i="20"/>
  <c r="BB118" i="20"/>
  <c r="BB203" i="20"/>
  <c r="BB108" i="20"/>
  <c r="BB111" i="20"/>
  <c r="BB110" i="20"/>
  <c r="BB22" i="17"/>
  <c r="BA119" i="20"/>
  <c r="BB31" i="24"/>
  <c r="BB828" i="20" s="1"/>
  <c r="BA828" i="20"/>
  <c r="BB124" i="20"/>
  <c r="BB125" i="20"/>
  <c r="BB29" i="25"/>
  <c r="BB426" i="20" s="1"/>
  <c r="BA426" i="20"/>
  <c r="BB29" i="24"/>
  <c r="BB826" i="20" s="1"/>
  <c r="BA826" i="20"/>
  <c r="BB117" i="20"/>
  <c r="BB123" i="20"/>
  <c r="BB23" i="24"/>
  <c r="BB820" i="20" s="1"/>
  <c r="BA820" i="20"/>
  <c r="BB126" i="20"/>
  <c r="BB116" i="20"/>
  <c r="BB109" i="20"/>
  <c r="BB27" i="24"/>
  <c r="BB824" i="20" s="1"/>
  <c r="BA824" i="20"/>
  <c r="BB122" i="20"/>
  <c r="BB120" i="20"/>
  <c r="BB19" i="24"/>
  <c r="BB816" i="20" s="1"/>
  <c r="BA816" i="20"/>
  <c r="BB11" i="24"/>
  <c r="BB808" i="20" s="1"/>
  <c r="BA808" i="20"/>
  <c r="BB24" i="24"/>
  <c r="BB821" i="20" s="1"/>
  <c r="BA821" i="20"/>
  <c r="BA16" i="17"/>
  <c r="AY113" i="20"/>
  <c r="J120" i="20"/>
  <c r="M23" i="17"/>
  <c r="BA15" i="17"/>
  <c r="AY112" i="20"/>
  <c r="BA26" i="22"/>
  <c r="AY223" i="20"/>
  <c r="BA25" i="22"/>
  <c r="AY222" i="20"/>
  <c r="BA20" i="22"/>
  <c r="AY217" i="20"/>
  <c r="BA8" i="22"/>
  <c r="BB8" i="22" s="1"/>
  <c r="AY205" i="20"/>
  <c r="BA12" i="22"/>
  <c r="AY209" i="20"/>
  <c r="BA27" i="22"/>
  <c r="AY224" i="20"/>
  <c r="BA14" i="22"/>
  <c r="AY211" i="20"/>
  <c r="BA21" i="22"/>
  <c r="AY218" i="20"/>
  <c r="BA18" i="22"/>
  <c r="AY215" i="20"/>
  <c r="AY208" i="20"/>
  <c r="BA11" i="22"/>
  <c r="BA9" i="22"/>
  <c r="AY206" i="20"/>
  <c r="BA28" i="22"/>
  <c r="AY225" i="20"/>
  <c r="BA7" i="22"/>
  <c r="BB7" i="22" s="1"/>
  <c r="AY204" i="20"/>
  <c r="BA16" i="22"/>
  <c r="AY213" i="20"/>
  <c r="BA22" i="22"/>
  <c r="AY219" i="20"/>
  <c r="BA29" i="22"/>
  <c r="AY226" i="20"/>
  <c r="BA19" i="22"/>
  <c r="AY216" i="20"/>
  <c r="BA23" i="22"/>
  <c r="AY220" i="20"/>
  <c r="BA13" i="22"/>
  <c r="AY210" i="20"/>
  <c r="BA15" i="22"/>
  <c r="AY212" i="20"/>
  <c r="J3" i="30"/>
  <c r="K3" i="30" s="1"/>
  <c r="E4" i="30"/>
  <c r="BA20" i="24"/>
  <c r="BA16" i="24"/>
  <c r="BA12" i="24"/>
  <c r="BA32" i="24"/>
  <c r="BA47" i="27" l="1"/>
  <c r="AY1044" i="20"/>
  <c r="BA31" i="27"/>
  <c r="BA1028" i="20" s="1"/>
  <c r="AY1028" i="20"/>
  <c r="BA53" i="27"/>
  <c r="AY1050" i="20"/>
  <c r="BA44" i="27"/>
  <c r="BA1041" i="20" s="1"/>
  <c r="AY1041" i="20"/>
  <c r="BA50" i="27"/>
  <c r="AY1047" i="20"/>
  <c r="BA37" i="27"/>
  <c r="AY1034" i="20"/>
  <c r="BA16" i="27"/>
  <c r="BA1013" i="20" s="1"/>
  <c r="AY1013" i="20"/>
  <c r="BA27" i="27"/>
  <c r="AY1024" i="20"/>
  <c r="BA39" i="27"/>
  <c r="BA1036" i="20" s="1"/>
  <c r="AY1036" i="20"/>
  <c r="BA15" i="27"/>
  <c r="BA1012" i="20" s="1"/>
  <c r="AY1012" i="20"/>
  <c r="BA8" i="27"/>
  <c r="AY1005" i="20"/>
  <c r="BA36" i="27"/>
  <c r="BA1033" i="20" s="1"/>
  <c r="AY1033" i="20"/>
  <c r="BA38" i="27"/>
  <c r="AY1035" i="20"/>
  <c r="BA28" i="27"/>
  <c r="BA1025" i="20" s="1"/>
  <c r="AY1025" i="20"/>
  <c r="BB54" i="27"/>
  <c r="BB1051" i="20" s="1"/>
  <c r="BA56" i="27"/>
  <c r="AY1053" i="20"/>
  <c r="BA40" i="27"/>
  <c r="BA1037" i="20" s="1"/>
  <c r="AY1037" i="20"/>
  <c r="BA48" i="27"/>
  <c r="AY1045" i="20"/>
  <c r="BA12" i="27"/>
  <c r="AY1009" i="20"/>
  <c r="BA33" i="27"/>
  <c r="AY1030" i="20"/>
  <c r="BA17" i="27"/>
  <c r="BA1014" i="20" s="1"/>
  <c r="AY1014" i="20"/>
  <c r="BA32" i="27"/>
  <c r="BA1029" i="20" s="1"/>
  <c r="AY1029" i="20"/>
  <c r="BB36" i="27"/>
  <c r="BB1033" i="20" s="1"/>
  <c r="BB44" i="27"/>
  <c r="BB1041" i="20" s="1"/>
  <c r="BB31" i="27"/>
  <c r="BB1028" i="20" s="1"/>
  <c r="BA11" i="27"/>
  <c r="AY1008" i="20"/>
  <c r="BA34" i="27"/>
  <c r="AY1031" i="20"/>
  <c r="BB15" i="27"/>
  <c r="BB1012" i="20" s="1"/>
  <c r="BA41" i="27"/>
  <c r="BA1038" i="20" s="1"/>
  <c r="BA43" i="27"/>
  <c r="AY1040" i="20"/>
  <c r="BA19" i="27"/>
  <c r="AY1016" i="20"/>
  <c r="BA51" i="27"/>
  <c r="AY1048" i="20"/>
  <c r="BA25" i="27"/>
  <c r="BA1022" i="20" s="1"/>
  <c r="AY1022" i="20"/>
  <c r="BA22" i="27"/>
  <c r="AY1019" i="20"/>
  <c r="BA23" i="27"/>
  <c r="BA1020" i="20" s="1"/>
  <c r="AY1020" i="20"/>
  <c r="BA24" i="27"/>
  <c r="AY1021" i="20"/>
  <c r="BA21" i="27"/>
  <c r="AY1018" i="20"/>
  <c r="BA18" i="27"/>
  <c r="AY1015" i="20"/>
  <c r="BA14" i="27"/>
  <c r="AY1011" i="20"/>
  <c r="BA13" i="27"/>
  <c r="BA1010" i="20" s="1"/>
  <c r="AY1010" i="20"/>
  <c r="BA7" i="27"/>
  <c r="AY1004" i="20"/>
  <c r="BA45" i="27"/>
  <c r="AY1042" i="20"/>
  <c r="BB119" i="20"/>
  <c r="BB32" i="24"/>
  <c r="BB829" i="20" s="1"/>
  <c r="BA829" i="20"/>
  <c r="BB12" i="24"/>
  <c r="BB809" i="20" s="1"/>
  <c r="BA809" i="20"/>
  <c r="BB16" i="24"/>
  <c r="BB813" i="20" s="1"/>
  <c r="BA813" i="20"/>
  <c r="BB20" i="24"/>
  <c r="BB817" i="20" s="1"/>
  <c r="BA817" i="20"/>
  <c r="BB41" i="27"/>
  <c r="BB1038" i="20" s="1"/>
  <c r="BB16" i="17"/>
  <c r="BA113" i="20"/>
  <c r="BB15" i="17"/>
  <c r="BA112" i="20"/>
  <c r="J24" i="17"/>
  <c r="M120" i="20"/>
  <c r="BA209" i="20"/>
  <c r="BB22" i="22"/>
  <c r="BA219" i="20"/>
  <c r="BB204" i="20"/>
  <c r="BB21" i="22"/>
  <c r="BA218" i="20"/>
  <c r="BB27" i="22"/>
  <c r="BA224" i="20"/>
  <c r="BB15" i="22"/>
  <c r="BA212" i="20"/>
  <c r="BB11" i="22"/>
  <c r="BA208" i="20"/>
  <c r="BA215" i="20"/>
  <c r="BB18" i="22"/>
  <c r="BB16" i="22"/>
  <c r="BA213" i="20"/>
  <c r="BA204" i="20"/>
  <c r="BB12" i="22"/>
  <c r="BB25" i="22"/>
  <c r="BA222" i="20"/>
  <c r="BB28" i="22"/>
  <c r="BA225" i="20"/>
  <c r="BB9" i="22"/>
  <c r="BA206" i="20"/>
  <c r="BB29" i="22"/>
  <c r="BA226" i="20"/>
  <c r="BA210" i="20"/>
  <c r="BB13" i="22"/>
  <c r="BB205" i="20"/>
  <c r="BA205" i="20"/>
  <c r="BB20" i="22"/>
  <c r="BA217" i="20"/>
  <c r="BB23" i="22"/>
  <c r="BA220" i="20"/>
  <c r="BB14" i="22"/>
  <c r="BA211" i="20"/>
  <c r="BB19" i="22"/>
  <c r="BA216" i="20"/>
  <c r="BB26" i="22"/>
  <c r="BA223" i="20"/>
  <c r="H4" i="30"/>
  <c r="C4" i="30" s="1"/>
  <c r="F4" i="30"/>
  <c r="G4" i="30"/>
  <c r="I4" i="30" s="1"/>
  <c r="F30" i="4"/>
  <c r="F327" i="20" s="1"/>
  <c r="F31" i="4"/>
  <c r="F328" i="20" s="1"/>
  <c r="F32" i="4"/>
  <c r="F329" i="20" s="1"/>
  <c r="F33" i="4"/>
  <c r="F330" i="20" s="1"/>
  <c r="F34" i="4"/>
  <c r="F331" i="20" s="1"/>
  <c r="F35" i="4"/>
  <c r="F332" i="20" s="1"/>
  <c r="F36" i="4"/>
  <c r="F333" i="20" s="1"/>
  <c r="G36" i="4"/>
  <c r="G333" i="20" s="1"/>
  <c r="F28" i="4"/>
  <c r="F325" i="20" s="1"/>
  <c r="G28" i="4"/>
  <c r="G325" i="20" s="1"/>
  <c r="F19" i="4"/>
  <c r="F316" i="20" s="1"/>
  <c r="F20" i="4"/>
  <c r="F317" i="20" s="1"/>
  <c r="F21" i="4"/>
  <c r="F318" i="20" s="1"/>
  <c r="F22" i="4"/>
  <c r="F319" i="20" s="1"/>
  <c r="F23" i="4"/>
  <c r="F320" i="20" s="1"/>
  <c r="F24" i="4"/>
  <c r="F321" i="20" s="1"/>
  <c r="F25" i="4"/>
  <c r="F322" i="20" s="1"/>
  <c r="F26" i="4"/>
  <c r="F323" i="20" s="1"/>
  <c r="G27" i="4"/>
  <c r="G324" i="20" s="1"/>
  <c r="F27" i="4"/>
  <c r="F324" i="20" s="1"/>
  <c r="BB25" i="27" l="1"/>
  <c r="BB1022" i="20" s="1"/>
  <c r="BB40" i="27"/>
  <c r="BB1037" i="20" s="1"/>
  <c r="BB39" i="27"/>
  <c r="BB1036" i="20" s="1"/>
  <c r="BB23" i="27"/>
  <c r="BB1020" i="20" s="1"/>
  <c r="BA1016" i="20"/>
  <c r="BB19" i="27"/>
  <c r="BB1016" i="20" s="1"/>
  <c r="BB50" i="27"/>
  <c r="BB1047" i="20" s="1"/>
  <c r="BA1047" i="20"/>
  <c r="BA1050" i="20"/>
  <c r="BB53" i="27"/>
  <c r="BB1050" i="20" s="1"/>
  <c r="BB16" i="27"/>
  <c r="BB1013" i="20" s="1"/>
  <c r="BA1040" i="20"/>
  <c r="BB43" i="27"/>
  <c r="BB1040" i="20" s="1"/>
  <c r="BA1053" i="20"/>
  <c r="BB56" i="27"/>
  <c r="BB1053" i="20" s="1"/>
  <c r="BB28" i="27"/>
  <c r="BB1025" i="20" s="1"/>
  <c r="BA1005" i="20"/>
  <c r="BB8" i="27"/>
  <c r="BB1005" i="20" s="1"/>
  <c r="BB48" i="27"/>
  <c r="BB1045" i="20" s="1"/>
  <c r="BA1045" i="20"/>
  <c r="BA1024" i="20"/>
  <c r="BB27" i="27"/>
  <c r="BB1024" i="20" s="1"/>
  <c r="BB37" i="27"/>
  <c r="BB1034" i="20" s="1"/>
  <c r="BA1034" i="20"/>
  <c r="BA1035" i="20"/>
  <c r="BB38" i="27"/>
  <c r="BB1035" i="20" s="1"/>
  <c r="BB32" i="27"/>
  <c r="BB1029" i="20" s="1"/>
  <c r="BB47" i="27"/>
  <c r="BB1044" i="20" s="1"/>
  <c r="BA1044" i="20"/>
  <c r="BA1048" i="20"/>
  <c r="BB51" i="27"/>
  <c r="BB1048" i="20" s="1"/>
  <c r="BB33" i="27"/>
  <c r="BB1030" i="20" s="1"/>
  <c r="BA1030" i="20"/>
  <c r="BB12" i="27"/>
  <c r="BB1009" i="20" s="1"/>
  <c r="BA1009" i="20"/>
  <c r="BB34" i="27"/>
  <c r="BB1031" i="20" s="1"/>
  <c r="BA1031" i="20"/>
  <c r="BB11" i="27"/>
  <c r="BB1008" i="20" s="1"/>
  <c r="BA1008" i="20"/>
  <c r="BB17" i="27"/>
  <c r="BB1014" i="20" s="1"/>
  <c r="BA1019" i="20"/>
  <c r="BB22" i="27"/>
  <c r="BB1019" i="20" s="1"/>
  <c r="BA1021" i="20"/>
  <c r="BB24" i="27"/>
  <c r="BB1021" i="20" s="1"/>
  <c r="BB21" i="27"/>
  <c r="BB1018" i="20" s="1"/>
  <c r="BA1018" i="20"/>
  <c r="BA1015" i="20"/>
  <c r="BB18" i="27"/>
  <c r="BB1015" i="20" s="1"/>
  <c r="BA1011" i="20"/>
  <c r="BB14" i="27"/>
  <c r="BB1011" i="20" s="1"/>
  <c r="BB13" i="27"/>
  <c r="BB1010" i="20" s="1"/>
  <c r="BB7" i="27"/>
  <c r="BB1004" i="20" s="1"/>
  <c r="BA1004" i="20"/>
  <c r="BB45" i="27"/>
  <c r="BB1042" i="20" s="1"/>
  <c r="BA1042" i="20"/>
  <c r="BB113" i="20"/>
  <c r="J121" i="20"/>
  <c r="M24" i="17"/>
  <c r="BB112" i="20"/>
  <c r="BB217" i="20"/>
  <c r="BB222" i="20"/>
  <c r="BB223" i="20"/>
  <c r="BB209" i="20"/>
  <c r="BB210" i="20"/>
  <c r="BB224" i="20"/>
  <c r="BB226" i="20"/>
  <c r="BB206" i="20"/>
  <c r="BB225" i="20"/>
  <c r="BB212" i="20"/>
  <c r="BB216" i="20"/>
  <c r="BB218" i="20"/>
  <c r="BB213" i="20"/>
  <c r="BB211" i="20"/>
  <c r="BB215" i="20"/>
  <c r="BB220" i="20"/>
  <c r="BB219" i="20"/>
  <c r="BB208" i="20"/>
  <c r="J4" i="30"/>
  <c r="K4" i="30" s="1"/>
  <c r="E5" i="30"/>
  <c r="AZ15" i="4"/>
  <c r="AZ312" i="20" s="1"/>
  <c r="AZ16" i="4"/>
  <c r="AZ313" i="20" s="1"/>
  <c r="AZ19" i="4"/>
  <c r="AZ316" i="20" s="1"/>
  <c r="AZ20" i="4"/>
  <c r="AZ317" i="20" s="1"/>
  <c r="AZ21" i="4"/>
  <c r="AZ318" i="20" s="1"/>
  <c r="AZ22" i="4"/>
  <c r="AZ319" i="20" s="1"/>
  <c r="AZ23" i="4"/>
  <c r="AZ320" i="20" s="1"/>
  <c r="AZ24" i="4"/>
  <c r="AZ321" i="20" s="1"/>
  <c r="AZ25" i="4"/>
  <c r="AZ322" i="20" s="1"/>
  <c r="AZ26" i="4"/>
  <c r="AZ323" i="20" s="1"/>
  <c r="AZ27" i="4"/>
  <c r="AZ324" i="20" s="1"/>
  <c r="AZ28" i="4"/>
  <c r="AZ325" i="20" s="1"/>
  <c r="AZ30" i="4"/>
  <c r="AZ327" i="20" s="1"/>
  <c r="AZ31" i="4"/>
  <c r="AZ328" i="20" s="1"/>
  <c r="AZ32" i="4"/>
  <c r="AZ329" i="20" s="1"/>
  <c r="AZ33" i="4"/>
  <c r="AZ330" i="20" s="1"/>
  <c r="AZ34" i="4"/>
  <c r="AZ331" i="20" s="1"/>
  <c r="AZ35" i="4"/>
  <c r="AZ332" i="20" s="1"/>
  <c r="AZ36" i="4"/>
  <c r="AZ333" i="20" s="1"/>
  <c r="AZ38" i="4"/>
  <c r="AZ335" i="20" s="1"/>
  <c r="AZ39" i="4"/>
  <c r="AZ336" i="20" s="1"/>
  <c r="AZ40" i="4"/>
  <c r="AZ337" i="20" s="1"/>
  <c r="AZ41" i="4"/>
  <c r="AZ338" i="20" s="1"/>
  <c r="AZ43" i="4"/>
  <c r="AZ340" i="20" s="1"/>
  <c r="AZ44" i="4"/>
  <c r="AZ341" i="20" s="1"/>
  <c r="AZ45" i="4"/>
  <c r="AZ342" i="20" s="1"/>
  <c r="AZ46" i="4"/>
  <c r="AZ343" i="20" s="1"/>
  <c r="AZ47" i="4"/>
  <c r="AZ344" i="20" s="1"/>
  <c r="AZ49" i="4"/>
  <c r="AZ346" i="20" s="1"/>
  <c r="AZ50" i="4"/>
  <c r="AZ347" i="20" s="1"/>
  <c r="AZ51" i="4"/>
  <c r="AZ348" i="20" s="1"/>
  <c r="AZ53" i="4"/>
  <c r="AZ350" i="20" s="1"/>
  <c r="AZ54" i="4"/>
  <c r="AZ351" i="20" s="1"/>
  <c r="AZ55" i="4"/>
  <c r="AZ352" i="20" s="1"/>
  <c r="AZ56" i="4"/>
  <c r="AZ353" i="20" s="1"/>
  <c r="AZ57" i="4"/>
  <c r="AZ354" i="20" s="1"/>
  <c r="AZ59" i="4"/>
  <c r="AZ356" i="20" s="1"/>
  <c r="AZ60" i="4"/>
  <c r="AZ357" i="20" s="1"/>
  <c r="AZ61" i="4"/>
  <c r="AZ358" i="20" s="1"/>
  <c r="AZ62" i="4"/>
  <c r="AZ359" i="20" s="1"/>
  <c r="AZ64" i="4"/>
  <c r="AZ361" i="20" s="1"/>
  <c r="AZ65" i="4"/>
  <c r="AZ362" i="20" s="1"/>
  <c r="AZ67" i="4"/>
  <c r="AZ364" i="20" s="1"/>
  <c r="AZ68" i="4"/>
  <c r="AZ365" i="20" s="1"/>
  <c r="AZ69" i="4"/>
  <c r="AZ366" i="20" s="1"/>
  <c r="AZ7" i="4"/>
  <c r="AZ304" i="20" s="1"/>
  <c r="AZ8" i="4"/>
  <c r="AZ305" i="20" s="1"/>
  <c r="AZ9" i="4"/>
  <c r="AZ306" i="20" s="1"/>
  <c r="AZ10" i="4"/>
  <c r="AZ307" i="20" s="1"/>
  <c r="AZ12" i="4"/>
  <c r="AZ309" i="20" s="1"/>
  <c r="AZ13" i="4"/>
  <c r="AZ310" i="20" s="1"/>
  <c r="AZ14" i="4"/>
  <c r="AZ311" i="20" s="1"/>
  <c r="BB2" i="4"/>
  <c r="BA2" i="4"/>
  <c r="AZ2" i="4"/>
  <c r="AY2" i="4"/>
  <c r="AX2" i="4"/>
  <c r="AX1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AZ6" i="4"/>
  <c r="AZ303" i="20" s="1"/>
  <c r="AZ5" i="4"/>
  <c r="AZ302" i="20" s="1"/>
  <c r="D68" i="4"/>
  <c r="D67" i="4"/>
  <c r="D65" i="4"/>
  <c r="D64" i="4"/>
  <c r="D62" i="4"/>
  <c r="D61" i="4"/>
  <c r="D60" i="4"/>
  <c r="D59" i="4"/>
  <c r="D56" i="4"/>
  <c r="D57" i="4"/>
  <c r="D55" i="4"/>
  <c r="D54" i="4"/>
  <c r="D53" i="4"/>
  <c r="D51" i="4"/>
  <c r="D50" i="4"/>
  <c r="D49" i="4"/>
  <c r="D47" i="4"/>
  <c r="D46" i="4"/>
  <c r="D45" i="4"/>
  <c r="D44" i="4"/>
  <c r="D43" i="4"/>
  <c r="D39" i="4"/>
  <c r="D40" i="4"/>
  <c r="D41" i="4"/>
  <c r="D38" i="4"/>
  <c r="D36" i="4"/>
  <c r="D33" i="4"/>
  <c r="D34" i="4"/>
  <c r="D35" i="4"/>
  <c r="D27" i="4"/>
  <c r="D28" i="4"/>
  <c r="D29" i="4"/>
  <c r="D30" i="4"/>
  <c r="D31" i="4"/>
  <c r="D32" i="4"/>
  <c r="D20" i="4"/>
  <c r="D21" i="4"/>
  <c r="D22" i="4"/>
  <c r="D23" i="4"/>
  <c r="D24" i="4"/>
  <c r="D25" i="4"/>
  <c r="D26" i="4"/>
  <c r="D19" i="4"/>
  <c r="D16" i="4"/>
  <c r="D15" i="4"/>
  <c r="D14" i="4"/>
  <c r="D13" i="4"/>
  <c r="D12" i="4"/>
  <c r="D6" i="4"/>
  <c r="D7" i="4"/>
  <c r="D8" i="4"/>
  <c r="D9" i="4"/>
  <c r="D10" i="4"/>
  <c r="D5" i="4"/>
  <c r="CB1" i="28"/>
  <c r="BX1" i="28"/>
  <c r="BI1" i="28"/>
  <c r="BC1" i="28"/>
  <c r="AQ30" i="28"/>
  <c r="E22" i="28"/>
  <c r="E20" i="28"/>
  <c r="D20" i="28"/>
  <c r="D22" i="28"/>
  <c r="D24" i="28"/>
  <c r="AZ8" i="28"/>
  <c r="AZ1105" i="20" s="1"/>
  <c r="BI8" i="28"/>
  <c r="BW8" i="28"/>
  <c r="CA8" i="28"/>
  <c r="CE8" i="28"/>
  <c r="AZ10" i="28"/>
  <c r="AZ1107" i="20" s="1"/>
  <c r="BI10" i="28"/>
  <c r="BW10" i="28"/>
  <c r="CA10" i="28"/>
  <c r="CE10" i="28"/>
  <c r="AZ11" i="28"/>
  <c r="AZ1108" i="20" s="1"/>
  <c r="BI11" i="28"/>
  <c r="BW11" i="28"/>
  <c r="CA11" i="28"/>
  <c r="CE11" i="28"/>
  <c r="AZ12" i="28"/>
  <c r="AZ1109" i="20" s="1"/>
  <c r="BI12" i="28"/>
  <c r="BW12" i="28"/>
  <c r="CA12" i="28"/>
  <c r="CE12" i="28"/>
  <c r="AZ13" i="28"/>
  <c r="AZ1110" i="20" s="1"/>
  <c r="BI13" i="28"/>
  <c r="BW13" i="28"/>
  <c r="CA13" i="28"/>
  <c r="CE13" i="28"/>
  <c r="AZ14" i="28"/>
  <c r="AZ1111" i="20" s="1"/>
  <c r="BI14" i="28"/>
  <c r="BW14" i="28"/>
  <c r="CA14" i="28"/>
  <c r="CE14" i="28"/>
  <c r="AZ16" i="28"/>
  <c r="AZ1113" i="20" s="1"/>
  <c r="BI16" i="28"/>
  <c r="BW16" i="28"/>
  <c r="CA16" i="28"/>
  <c r="CE16" i="28"/>
  <c r="AZ17" i="28"/>
  <c r="AZ1114" i="20" s="1"/>
  <c r="BI17" i="28"/>
  <c r="BW17" i="28"/>
  <c r="CA17" i="28"/>
  <c r="CE17" i="28"/>
  <c r="AZ18" i="28"/>
  <c r="AZ1115" i="20" s="1"/>
  <c r="BI18" i="28"/>
  <c r="BW18" i="28"/>
  <c r="CA18" i="28"/>
  <c r="CE18" i="28"/>
  <c r="AZ20" i="28"/>
  <c r="AZ1117" i="20" s="1"/>
  <c r="BI20" i="28"/>
  <c r="BW20" i="28"/>
  <c r="CA20" i="28"/>
  <c r="CE20" i="28"/>
  <c r="AZ22" i="28"/>
  <c r="AZ1119" i="20" s="1"/>
  <c r="BI22" i="28"/>
  <c r="BW22" i="28"/>
  <c r="CA22" i="28"/>
  <c r="CE22" i="28"/>
  <c r="BI23" i="28"/>
  <c r="BW23" i="28"/>
  <c r="CA23" i="28"/>
  <c r="CE23" i="28"/>
  <c r="AZ24" i="28"/>
  <c r="AZ1121" i="20" s="1"/>
  <c r="BI24" i="28"/>
  <c r="BW24" i="28"/>
  <c r="CA24" i="28"/>
  <c r="CE24" i="28"/>
  <c r="AZ25" i="28"/>
  <c r="AZ1122" i="20" s="1"/>
  <c r="BI25" i="28"/>
  <c r="BW25" i="28"/>
  <c r="CA25" i="28"/>
  <c r="CE25" i="28"/>
  <c r="AZ26" i="28"/>
  <c r="AZ1123" i="20" s="1"/>
  <c r="BI26" i="28"/>
  <c r="BW26" i="28"/>
  <c r="CA26" i="28"/>
  <c r="CE26" i="28"/>
  <c r="AZ27" i="28"/>
  <c r="AZ1124" i="20" s="1"/>
  <c r="BI27" i="28"/>
  <c r="BW27" i="28"/>
  <c r="CA27" i="28"/>
  <c r="CE27" i="28"/>
  <c r="AZ29" i="28"/>
  <c r="AZ1126" i="20" s="1"/>
  <c r="BI29" i="28"/>
  <c r="BW29" i="28"/>
  <c r="CA29" i="28"/>
  <c r="CE29" i="28"/>
  <c r="AZ30" i="28"/>
  <c r="AZ1127" i="20" s="1"/>
  <c r="BI30" i="28"/>
  <c r="BW30" i="28"/>
  <c r="CA30" i="28"/>
  <c r="CE30" i="28"/>
  <c r="AQ31" i="28"/>
  <c r="AZ31" i="28"/>
  <c r="AZ1128" i="20" s="1"/>
  <c r="BI31" i="28"/>
  <c r="BW31" i="28"/>
  <c r="CA31" i="28"/>
  <c r="CE31" i="28"/>
  <c r="AZ33" i="28"/>
  <c r="AZ1130" i="20" s="1"/>
  <c r="BI33" i="28"/>
  <c r="BW33" i="28"/>
  <c r="CA33" i="28"/>
  <c r="CE33" i="28"/>
  <c r="AZ34" i="28"/>
  <c r="AZ1131" i="20" s="1"/>
  <c r="BI34" i="28"/>
  <c r="BW34" i="28"/>
  <c r="CA34" i="28"/>
  <c r="CE34" i="28"/>
  <c r="AZ36" i="28"/>
  <c r="AZ1133" i="20" s="1"/>
  <c r="BI36" i="28"/>
  <c r="BW36" i="28"/>
  <c r="CA36" i="28"/>
  <c r="CE36" i="28"/>
  <c r="AZ37" i="28"/>
  <c r="AZ1134" i="20" s="1"/>
  <c r="BI37" i="28"/>
  <c r="BW37" i="28"/>
  <c r="CA37" i="28"/>
  <c r="CE37" i="28"/>
  <c r="AZ7" i="28"/>
  <c r="AZ1104" i="20" s="1"/>
  <c r="AZ6" i="28"/>
  <c r="AZ1103" i="20" s="1"/>
  <c r="AZ5" i="28"/>
  <c r="AZ1102" i="20" s="1"/>
  <c r="BB2" i="28"/>
  <c r="BC2" i="28"/>
  <c r="BD2" i="28"/>
  <c r="BE2" i="28"/>
  <c r="BF2" i="28"/>
  <c r="BG2" i="28"/>
  <c r="BH2" i="28"/>
  <c r="BI2" i="28"/>
  <c r="BJ2" i="28"/>
  <c r="BK2" i="28"/>
  <c r="BL2" i="28"/>
  <c r="BM2" i="28"/>
  <c r="BN2" i="28"/>
  <c r="BO2" i="28"/>
  <c r="BP2" i="28"/>
  <c r="BQ2" i="28"/>
  <c r="BR2" i="28"/>
  <c r="BS2" i="28"/>
  <c r="BT2" i="28"/>
  <c r="BU2" i="28"/>
  <c r="BV2" i="28"/>
  <c r="BW2" i="28"/>
  <c r="BX2" i="28"/>
  <c r="BY2" i="28"/>
  <c r="BZ2" i="28"/>
  <c r="CA2" i="28"/>
  <c r="CB2" i="28"/>
  <c r="CC2" i="28"/>
  <c r="CD2" i="28"/>
  <c r="CE2" i="28"/>
  <c r="CF2" i="28"/>
  <c r="AS22" i="28"/>
  <c r="AR20" i="28"/>
  <c r="F11" i="28"/>
  <c r="F1108" i="20" s="1"/>
  <c r="G11" i="28"/>
  <c r="G1108" i="20" s="1"/>
  <c r="F12" i="28"/>
  <c r="F1109" i="20" s="1"/>
  <c r="G12" i="28"/>
  <c r="G1109" i="20" s="1"/>
  <c r="F13" i="28"/>
  <c r="F1110" i="20" s="1"/>
  <c r="G13" i="28"/>
  <c r="G1110" i="20" s="1"/>
  <c r="F14" i="28"/>
  <c r="F1111" i="20" s="1"/>
  <c r="G14" i="28"/>
  <c r="G1111" i="20" s="1"/>
  <c r="F16" i="28"/>
  <c r="F1113" i="20" s="1"/>
  <c r="G16" i="28"/>
  <c r="G1113" i="20" s="1"/>
  <c r="F17" i="28"/>
  <c r="F1114" i="20" s="1"/>
  <c r="G17" i="28"/>
  <c r="G1114" i="20" s="1"/>
  <c r="F18" i="28"/>
  <c r="F1115" i="20" s="1"/>
  <c r="G18" i="28"/>
  <c r="G1115" i="20" s="1"/>
  <c r="F24" i="28"/>
  <c r="F1121" i="20" s="1"/>
  <c r="G24" i="28"/>
  <c r="G1121" i="20" s="1"/>
  <c r="F25" i="28"/>
  <c r="F1122" i="20" s="1"/>
  <c r="G25" i="28"/>
  <c r="G1122" i="20" s="1"/>
  <c r="F26" i="28"/>
  <c r="F1123" i="20" s="1"/>
  <c r="G26" i="28"/>
  <c r="G1123" i="20" s="1"/>
  <c r="F27" i="28"/>
  <c r="F1124" i="20" s="1"/>
  <c r="G27" i="28"/>
  <c r="G1124" i="20" s="1"/>
  <c r="F29" i="28"/>
  <c r="F1126" i="20" s="1"/>
  <c r="G29" i="28"/>
  <c r="G1126" i="20" s="1"/>
  <c r="F30" i="28"/>
  <c r="F1127" i="20" s="1"/>
  <c r="G30" i="28"/>
  <c r="G1127" i="20" s="1"/>
  <c r="F31" i="28"/>
  <c r="F1128" i="20" s="1"/>
  <c r="G31" i="28"/>
  <c r="G1128" i="20" s="1"/>
  <c r="F33" i="28"/>
  <c r="F1130" i="20" s="1"/>
  <c r="G33" i="28"/>
  <c r="G1130" i="20" s="1"/>
  <c r="F34" i="28"/>
  <c r="F1131" i="20" s="1"/>
  <c r="G34" i="28"/>
  <c r="G1131" i="20" s="1"/>
  <c r="F36" i="28"/>
  <c r="F1133" i="20" s="1"/>
  <c r="G36" i="28"/>
  <c r="G1133" i="20" s="1"/>
  <c r="F37" i="28"/>
  <c r="F1134" i="20" s="1"/>
  <c r="G37" i="28"/>
  <c r="G1134" i="20" s="1"/>
  <c r="D11" i="28"/>
  <c r="D12" i="28"/>
  <c r="D13" i="28"/>
  <c r="D14" i="28"/>
  <c r="D16" i="28"/>
  <c r="D17" i="28"/>
  <c r="D18" i="28"/>
  <c r="D25" i="28"/>
  <c r="D26" i="28"/>
  <c r="D27" i="28"/>
  <c r="D29" i="28"/>
  <c r="D30" i="28"/>
  <c r="D31" i="28"/>
  <c r="D33" i="28"/>
  <c r="D34" i="28"/>
  <c r="D36" i="28"/>
  <c r="D37" i="28"/>
  <c r="D5" i="28"/>
  <c r="F5" i="28"/>
  <c r="F1102" i="20" s="1"/>
  <c r="G5" i="28"/>
  <c r="G1102" i="20" s="1"/>
  <c r="D6" i="28"/>
  <c r="F6" i="28"/>
  <c r="F1103" i="20" s="1"/>
  <c r="G6" i="28"/>
  <c r="G1103" i="20" s="1"/>
  <c r="D7" i="28"/>
  <c r="F7" i="28"/>
  <c r="F1104" i="20" s="1"/>
  <c r="G7" i="28"/>
  <c r="G1104" i="20" s="1"/>
  <c r="D8" i="28"/>
  <c r="F8" i="28"/>
  <c r="F1105" i="20" s="1"/>
  <c r="G8" i="28"/>
  <c r="G1105" i="20" s="1"/>
  <c r="D10" i="28"/>
  <c r="F10" i="28"/>
  <c r="F1107" i="20" s="1"/>
  <c r="G10" i="28"/>
  <c r="G1107" i="20" s="1"/>
  <c r="J25" i="17" l="1"/>
  <c r="M121" i="20"/>
  <c r="AT18" i="28"/>
  <c r="AR30" i="28"/>
  <c r="AP30" i="28"/>
  <c r="AL5" i="28"/>
  <c r="AM5" i="28"/>
  <c r="AW8" i="28"/>
  <c r="AR36" i="28"/>
  <c r="AV37" i="28"/>
  <c r="AT26" i="28"/>
  <c r="AV27" i="28"/>
  <c r="AP10" i="28"/>
  <c r="AV36" i="28"/>
  <c r="AW31" i="28"/>
  <c r="AQ12" i="28"/>
  <c r="AQ27" i="28"/>
  <c r="AS26" i="28"/>
  <c r="AQ13" i="28"/>
  <c r="AQ26" i="28"/>
  <c r="AR26" i="28"/>
  <c r="AP11" i="28"/>
  <c r="AV33" i="28"/>
  <c r="AP26" i="28"/>
  <c r="AU24" i="28"/>
  <c r="AU33" i="28"/>
  <c r="AT24" i="28"/>
  <c r="AR27" i="28"/>
  <c r="AS24" i="28"/>
  <c r="AP27" i="28"/>
  <c r="AR12" i="28"/>
  <c r="AW14" i="28"/>
  <c r="AV14" i="28"/>
  <c r="AP12" i="28"/>
  <c r="AT25" i="28"/>
  <c r="AS25" i="28"/>
  <c r="AR25" i="28"/>
  <c r="AQ25" i="28"/>
  <c r="H5" i="30"/>
  <c r="C5" i="30" s="1"/>
  <c r="F5" i="30"/>
  <c r="G5" i="30"/>
  <c r="I5" i="30" s="1"/>
  <c r="J5" i="30" s="1"/>
  <c r="K5" i="30" s="1"/>
  <c r="AR24" i="28"/>
  <c r="AP25" i="28"/>
  <c r="AU8" i="28"/>
  <c r="AT8" i="28"/>
  <c r="AW26" i="28"/>
  <c r="AU34" i="28"/>
  <c r="AU27" i="28"/>
  <c r="AV26" i="28"/>
  <c r="AW25" i="28"/>
  <c r="AR8" i="28"/>
  <c r="AT34" i="28"/>
  <c r="AP29" i="28"/>
  <c r="AT27" i="28"/>
  <c r="AU26" i="28"/>
  <c r="AV25" i="28"/>
  <c r="AW24" i="28"/>
  <c r="AS18" i="28"/>
  <c r="AQ8" i="28"/>
  <c r="AQ24" i="28"/>
  <c r="AP24" i="28"/>
  <c r="AW20" i="28"/>
  <c r="AP31" i="28"/>
  <c r="AV8" i="28"/>
  <c r="AW34" i="28"/>
  <c r="AV34" i="28"/>
  <c r="AP13" i="28"/>
  <c r="AT10" i="28"/>
  <c r="AS8" i="28"/>
  <c r="AW36" i="28"/>
  <c r="AS27" i="28"/>
  <c r="AU25" i="28"/>
  <c r="AV24" i="28"/>
  <c r="AP8" i="28"/>
  <c r="AP16" i="28"/>
  <c r="AQ16" i="28"/>
  <c r="AR16" i="28"/>
  <c r="AS16" i="28"/>
  <c r="AT16" i="28"/>
  <c r="AT37" i="28"/>
  <c r="AP18" i="28"/>
  <c r="AQ18" i="28"/>
  <c r="AR18" i="28"/>
  <c r="AR37" i="28"/>
  <c r="AQ37" i="28"/>
  <c r="AU20" i="28"/>
  <c r="AV16" i="28"/>
  <c r="AU16" i="28"/>
  <c r="AS20" i="28"/>
  <c r="AV22" i="28"/>
  <c r="AT29" i="28"/>
  <c r="AU29" i="28"/>
  <c r="AV29" i="28"/>
  <c r="AW29" i="28"/>
  <c r="AT11" i="28"/>
  <c r="AU11" i="28"/>
  <c r="AV11" i="28"/>
  <c r="AW11" i="28"/>
  <c r="AR31" i="28"/>
  <c r="AS31" i="28"/>
  <c r="AT31" i="28"/>
  <c r="AU31" i="28"/>
  <c r="AV31" i="28"/>
  <c r="AU36" i="28"/>
  <c r="AR22" i="28"/>
  <c r="AT17" i="28"/>
  <c r="AP14" i="28"/>
  <c r="AR10" i="28"/>
  <c r="AS12" i="28"/>
  <c r="AT12" i="28"/>
  <c r="AU12" i="28"/>
  <c r="AV12" i="28"/>
  <c r="AW12" i="28"/>
  <c r="AP33" i="28"/>
  <c r="AQ33" i="28"/>
  <c r="AR33" i="28"/>
  <c r="AS33" i="28"/>
  <c r="AT33" i="28"/>
  <c r="AT36" i="28"/>
  <c r="AQ22" i="28"/>
  <c r="AS11" i="28"/>
  <c r="AQ10" i="28"/>
  <c r="AR13" i="28"/>
  <c r="AS13" i="28"/>
  <c r="AT13" i="28"/>
  <c r="AU13" i="28"/>
  <c r="AV13" i="28"/>
  <c r="AW13" i="28"/>
  <c r="AP34" i="28"/>
  <c r="AQ34" i="28"/>
  <c r="AR34" i="28"/>
  <c r="AS34" i="28"/>
  <c r="AW37" i="28"/>
  <c r="AS36" i="28"/>
  <c r="AW33" i="28"/>
  <c r="AS29" i="28"/>
  <c r="AW18" i="28"/>
  <c r="AR11" i="28"/>
  <c r="AP17" i="28"/>
  <c r="AQ17" i="28"/>
  <c r="AR17" i="28"/>
  <c r="AS17" i="28"/>
  <c r="AP20" i="28"/>
  <c r="AQ20" i="28"/>
  <c r="AW16" i="28"/>
  <c r="AT20" i="28"/>
  <c r="AW22" i="28"/>
  <c r="AU22" i="28"/>
  <c r="AT22" i="28"/>
  <c r="AU10" i="28"/>
  <c r="AV10" i="28"/>
  <c r="AW10" i="28"/>
  <c r="AS30" i="28"/>
  <c r="AT30" i="28"/>
  <c r="AU30" i="28"/>
  <c r="AV30" i="28"/>
  <c r="AW30" i="28"/>
  <c r="AU17" i="28"/>
  <c r="AS10" i="28"/>
  <c r="AQ14" i="28"/>
  <c r="AR14" i="28"/>
  <c r="AS14" i="28"/>
  <c r="AT14" i="28"/>
  <c r="AU14" i="28"/>
  <c r="AR29" i="28"/>
  <c r="AV18" i="28"/>
  <c r="AQ11" i="28"/>
  <c r="AP37" i="28"/>
  <c r="AS37" i="28"/>
  <c r="AV20" i="28"/>
  <c r="AP22" i="28"/>
  <c r="AW17" i="28"/>
  <c r="AV17" i="28"/>
  <c r="AP36" i="28"/>
  <c r="AQ36" i="28"/>
  <c r="AU37" i="28"/>
  <c r="AQ29" i="28"/>
  <c r="AU18" i="28"/>
  <c r="AK5" i="28"/>
  <c r="AW27" i="28"/>
  <c r="J122" i="20" l="1"/>
  <c r="M25" i="17"/>
  <c r="AX37" i="28"/>
  <c r="AY37" i="28" s="1"/>
  <c r="BA37" i="28" s="1"/>
  <c r="AX8" i="28"/>
  <c r="AY8" i="28" s="1"/>
  <c r="BA8" i="28" s="1"/>
  <c r="BA1105" i="20" s="1"/>
  <c r="AX34" i="28"/>
  <c r="AY34" i="28" s="1"/>
  <c r="BA34" i="28" s="1"/>
  <c r="AX33" i="28"/>
  <c r="AY33" i="28" s="1"/>
  <c r="BA33" i="28" s="1"/>
  <c r="BA1130" i="20" s="1"/>
  <c r="E6" i="30"/>
  <c r="AX24" i="28"/>
  <c r="AY24" i="28" s="1"/>
  <c r="BA24" i="28" s="1"/>
  <c r="BA1121" i="20" s="1"/>
  <c r="AX12" i="28"/>
  <c r="AY12" i="28" s="1"/>
  <c r="BA12" i="28" s="1"/>
  <c r="AX26" i="28"/>
  <c r="AY26" i="28" s="1"/>
  <c r="BA26" i="28" s="1"/>
  <c r="AX11" i="28"/>
  <c r="AY11" i="28" s="1"/>
  <c r="BA11" i="28" s="1"/>
  <c r="AX14" i="28"/>
  <c r="AY14" i="28" s="1"/>
  <c r="BA14" i="28" s="1"/>
  <c r="AX22" i="28"/>
  <c r="AY22" i="28" s="1"/>
  <c r="BA22" i="28" s="1"/>
  <c r="AX25" i="28"/>
  <c r="AY25" i="28" s="1"/>
  <c r="BA25" i="28" s="1"/>
  <c r="AX27" i="28"/>
  <c r="AY27" i="28" s="1"/>
  <c r="BA27" i="28" s="1"/>
  <c r="BA1124" i="20" s="1"/>
  <c r="AX20" i="28"/>
  <c r="AY20" i="28" s="1"/>
  <c r="BA20" i="28" s="1"/>
  <c r="AX10" i="28"/>
  <c r="AY10" i="28" s="1"/>
  <c r="BA10" i="28" s="1"/>
  <c r="AX31" i="28"/>
  <c r="AY31" i="28" s="1"/>
  <c r="BA31" i="28" s="1"/>
  <c r="AX17" i="28"/>
  <c r="AY17" i="28" s="1"/>
  <c r="BA17" i="28" s="1"/>
  <c r="AX16" i="28"/>
  <c r="AY16" i="28" s="1"/>
  <c r="BA16" i="28" s="1"/>
  <c r="BA1113" i="20" s="1"/>
  <c r="AX29" i="28"/>
  <c r="AY29" i="28" s="1"/>
  <c r="BA29" i="28" s="1"/>
  <c r="BA1126" i="20" s="1"/>
  <c r="AX13" i="28"/>
  <c r="AY13" i="28" s="1"/>
  <c r="BA13" i="28" s="1"/>
  <c r="BA1110" i="20" s="1"/>
  <c r="AX18" i="28"/>
  <c r="AY18" i="28" s="1"/>
  <c r="BA18" i="28" s="1"/>
  <c r="BA1115" i="20" s="1"/>
  <c r="AX30" i="28"/>
  <c r="AY30" i="28" s="1"/>
  <c r="BA30" i="28" s="1"/>
  <c r="BA1127" i="20" s="1"/>
  <c r="AX36" i="28"/>
  <c r="AY36" i="28" s="1"/>
  <c r="BA36" i="28" s="1"/>
  <c r="BB25" i="28" l="1"/>
  <c r="BB1122" i="20" s="1"/>
  <c r="BA1122" i="20"/>
  <c r="BB22" i="28"/>
  <c r="BB1119" i="20" s="1"/>
  <c r="BA1119" i="20"/>
  <c r="BB14" i="28"/>
  <c r="BB1111" i="20" s="1"/>
  <c r="BA1111" i="20"/>
  <c r="BB11" i="28"/>
  <c r="BB1108" i="20" s="1"/>
  <c r="BA1108" i="20"/>
  <c r="BB33" i="28"/>
  <c r="BB1130" i="20" s="1"/>
  <c r="BB26" i="28"/>
  <c r="BB1123" i="20" s="1"/>
  <c r="BA1123" i="20"/>
  <c r="BB36" i="28"/>
  <c r="BB1133" i="20" s="1"/>
  <c r="BA1133" i="20"/>
  <c r="BB12" i="28"/>
  <c r="BB1109" i="20" s="1"/>
  <c r="BA1109" i="20"/>
  <c r="BB34" i="28"/>
  <c r="BB1131" i="20" s="1"/>
  <c r="BA1131" i="20"/>
  <c r="BB17" i="28"/>
  <c r="BB1114" i="20" s="1"/>
  <c r="BA1114" i="20"/>
  <c r="BB37" i="28"/>
  <c r="BB1134" i="20" s="1"/>
  <c r="BA1134" i="20"/>
  <c r="BB31" i="28"/>
  <c r="BB1128" i="20" s="1"/>
  <c r="BA1128" i="20"/>
  <c r="BB10" i="28"/>
  <c r="BB1107" i="20" s="1"/>
  <c r="BA1107" i="20"/>
  <c r="BB20" i="28"/>
  <c r="BB1117" i="20" s="1"/>
  <c r="BA1117" i="20"/>
  <c r="J26" i="17"/>
  <c r="M122" i="20"/>
  <c r="K7" i="17"/>
  <c r="K10" i="17"/>
  <c r="K11" i="17"/>
  <c r="BB8" i="28"/>
  <c r="BB1105" i="20" s="1"/>
  <c r="H6" i="30"/>
  <c r="C6" i="30" s="1"/>
  <c r="F6" i="30"/>
  <c r="G6" i="30"/>
  <c r="I6" i="30" s="1"/>
  <c r="J6" i="30" s="1"/>
  <c r="K6" i="30" s="1"/>
  <c r="BB24" i="28"/>
  <c r="BB1121" i="20" s="1"/>
  <c r="BB27" i="28"/>
  <c r="BB1124" i="20" s="1"/>
  <c r="BB29" i="28"/>
  <c r="BB1126" i="20" s="1"/>
  <c r="BB13" i="28"/>
  <c r="BB1110" i="20" s="1"/>
  <c r="BB16" i="28"/>
  <c r="BB1113" i="20" s="1"/>
  <c r="BB30" i="28"/>
  <c r="BB1127" i="20" s="1"/>
  <c r="BB18" i="28"/>
  <c r="BB1115" i="20" s="1"/>
  <c r="K104" i="20" l="1"/>
  <c r="L11" i="17"/>
  <c r="K108" i="20"/>
  <c r="L10" i="17"/>
  <c r="K107" i="20"/>
  <c r="J123" i="20"/>
  <c r="M26" i="17"/>
  <c r="E7" i="30"/>
  <c r="K12" i="17" s="1"/>
  <c r="BK2" i="17"/>
  <c r="BL2" i="17"/>
  <c r="BM2" i="17"/>
  <c r="BN2" i="17"/>
  <c r="BO2" i="17"/>
  <c r="BP2" i="17"/>
  <c r="BQ2" i="17"/>
  <c r="BR2" i="17"/>
  <c r="BS2" i="17"/>
  <c r="BT2" i="17"/>
  <c r="BU2" i="17"/>
  <c r="BV2" i="17"/>
  <c r="BW2" i="17"/>
  <c r="BX2" i="17"/>
  <c r="BY2" i="17"/>
  <c r="BZ2" i="17"/>
  <c r="CA2" i="17"/>
  <c r="CB2" i="17"/>
  <c r="CC2" i="17"/>
  <c r="CD2" i="17"/>
  <c r="CE2" i="17"/>
  <c r="BJ2" i="17"/>
  <c r="BI2" i="17"/>
  <c r="BE2" i="17"/>
  <c r="BF2" i="17"/>
  <c r="BG2" i="17"/>
  <c r="BH2" i="17"/>
  <c r="BD2" i="17"/>
  <c r="BB2" i="17"/>
  <c r="BC2" i="17"/>
  <c r="AZ21" i="6"/>
  <c r="AZ718" i="20" s="1"/>
  <c r="AZ22" i="6"/>
  <c r="AZ719" i="20" s="1"/>
  <c r="AZ24" i="6"/>
  <c r="AZ721" i="20" s="1"/>
  <c r="AZ25" i="6"/>
  <c r="AZ722" i="20" s="1"/>
  <c r="AZ26" i="6"/>
  <c r="AZ723" i="20" s="1"/>
  <c r="AZ27" i="6"/>
  <c r="AZ724" i="20" s="1"/>
  <c r="AZ28" i="6"/>
  <c r="AZ725" i="20" s="1"/>
  <c r="AZ29" i="6"/>
  <c r="AZ726" i="20" s="1"/>
  <c r="AZ30" i="6"/>
  <c r="AZ727" i="20" s="1"/>
  <c r="AZ32" i="6"/>
  <c r="AZ729" i="20" s="1"/>
  <c r="AZ33" i="6"/>
  <c r="AZ730" i="20" s="1"/>
  <c r="AZ34" i="6"/>
  <c r="AZ731" i="20" s="1"/>
  <c r="AZ35" i="6"/>
  <c r="AZ732" i="20" s="1"/>
  <c r="AZ36" i="6"/>
  <c r="AZ733" i="20" s="1"/>
  <c r="AZ38" i="6"/>
  <c r="AZ735" i="20" s="1"/>
  <c r="AZ39" i="6"/>
  <c r="AZ736" i="20" s="1"/>
  <c r="AZ40" i="6"/>
  <c r="AZ737" i="20" s="1"/>
  <c r="AZ41" i="6"/>
  <c r="AZ738" i="20" s="1"/>
  <c r="AZ43" i="6"/>
  <c r="AZ740" i="20" s="1"/>
  <c r="AZ44" i="6"/>
  <c r="AZ741" i="20" s="1"/>
  <c r="AZ45" i="6"/>
  <c r="AZ742" i="20" s="1"/>
  <c r="AZ47" i="6"/>
  <c r="AZ744" i="20" s="1"/>
  <c r="AZ48" i="6"/>
  <c r="AZ745" i="20" s="1"/>
  <c r="AZ49" i="6"/>
  <c r="AZ746" i="20" s="1"/>
  <c r="AZ50" i="6"/>
  <c r="AZ747" i="20" s="1"/>
  <c r="AZ51" i="6"/>
  <c r="AZ748" i="20" s="1"/>
  <c r="AZ53" i="6"/>
  <c r="AZ750" i="20" s="1"/>
  <c r="AZ54" i="6"/>
  <c r="AZ751" i="20" s="1"/>
  <c r="AZ55" i="6"/>
  <c r="AZ752" i="20" s="1"/>
  <c r="AZ57" i="6"/>
  <c r="AZ754" i="20" s="1"/>
  <c r="AZ58" i="6"/>
  <c r="AZ755" i="20" s="1"/>
  <c r="AZ59" i="6"/>
  <c r="AZ756" i="20" s="1"/>
  <c r="AZ60" i="6"/>
  <c r="AZ757" i="20" s="1"/>
  <c r="AZ61" i="6"/>
  <c r="AZ758" i="20" s="1"/>
  <c r="AZ62" i="6"/>
  <c r="AZ759" i="20" s="1"/>
  <c r="AZ64" i="6"/>
  <c r="AZ761" i="20" s="1"/>
  <c r="AZ65" i="6"/>
  <c r="AZ762" i="20" s="1"/>
  <c r="AZ66" i="6"/>
  <c r="AZ763" i="20" s="1"/>
  <c r="AZ67" i="6"/>
  <c r="AZ764" i="20" s="1"/>
  <c r="AZ68" i="6"/>
  <c r="AZ765" i="20" s="1"/>
  <c r="AZ70" i="6"/>
  <c r="AZ767" i="20" s="1"/>
  <c r="AZ71" i="6"/>
  <c r="AZ768" i="20" s="1"/>
  <c r="AZ73" i="6"/>
  <c r="AZ770" i="20" s="1"/>
  <c r="AZ74" i="6"/>
  <c r="AZ771" i="20" s="1"/>
  <c r="AZ75" i="6"/>
  <c r="AZ772" i="20" s="1"/>
  <c r="AZ6" i="6"/>
  <c r="AZ703" i="20" s="1"/>
  <c r="AZ7" i="6"/>
  <c r="AZ704" i="20" s="1"/>
  <c r="AZ8" i="6"/>
  <c r="AZ705" i="20" s="1"/>
  <c r="AZ9" i="6"/>
  <c r="AZ706" i="20" s="1"/>
  <c r="AZ10" i="6"/>
  <c r="AZ707" i="20" s="1"/>
  <c r="AZ13" i="6"/>
  <c r="AZ710" i="20" s="1"/>
  <c r="AZ14" i="6"/>
  <c r="AZ711" i="20" s="1"/>
  <c r="AZ15" i="6"/>
  <c r="AZ712" i="20" s="1"/>
  <c r="AZ16" i="6"/>
  <c r="AZ713" i="20" s="1"/>
  <c r="AZ17" i="6"/>
  <c r="AZ714" i="20" s="1"/>
  <c r="AZ18" i="6"/>
  <c r="AZ715" i="20" s="1"/>
  <c r="AZ19" i="6"/>
  <c r="AZ716" i="20" s="1"/>
  <c r="AZ20" i="6"/>
  <c r="AZ717" i="20" s="1"/>
  <c r="CE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BD2" i="6"/>
  <c r="BE2" i="6"/>
  <c r="BF2" i="6"/>
  <c r="BG2" i="6"/>
  <c r="BH2" i="6"/>
  <c r="BC2" i="6"/>
  <c r="BB2" i="6"/>
  <c r="AZ5" i="6"/>
  <c r="AZ702" i="20" s="1"/>
  <c r="BJ10" i="26"/>
  <c r="BJ6" i="26"/>
  <c r="BJ7" i="26"/>
  <c r="BJ8" i="26"/>
  <c r="BJ9" i="26"/>
  <c r="BJ5" i="26"/>
  <c r="BS1" i="26"/>
  <c r="BM1" i="26"/>
  <c r="AT70" i="6"/>
  <c r="AT767" i="20" s="1"/>
  <c r="AU70" i="6"/>
  <c r="AU767" i="20" s="1"/>
  <c r="AV70" i="6"/>
  <c r="AV767" i="20" s="1"/>
  <c r="AW70" i="6"/>
  <c r="AW767" i="20" s="1"/>
  <c r="AP70" i="6"/>
  <c r="AP767" i="20" s="1"/>
  <c r="AQ70" i="6"/>
  <c r="AQ767" i="20" s="1"/>
  <c r="AR70" i="6"/>
  <c r="AR767" i="20" s="1"/>
  <c r="AS70" i="6"/>
  <c r="AS767" i="20" s="1"/>
  <c r="BY10" i="29"/>
  <c r="BU10" i="29"/>
  <c r="BQ10" i="29"/>
  <c r="BC10" i="29"/>
  <c r="AV10" i="29"/>
  <c r="AT10" i="29"/>
  <c r="AR10" i="29"/>
  <c r="AQ10" i="29"/>
  <c r="AP10" i="29"/>
  <c r="AN10" i="29"/>
  <c r="AM10" i="29"/>
  <c r="AL10" i="29"/>
  <c r="AK10" i="29"/>
  <c r="AJ10" i="29"/>
  <c r="AG10" i="29"/>
  <c r="AF10" i="29"/>
  <c r="AE10" i="29"/>
  <c r="O10" i="29"/>
  <c r="AD10" i="29" s="1"/>
  <c r="M10" i="29"/>
  <c r="K10" i="29"/>
  <c r="G10" i="29"/>
  <c r="F10" i="29"/>
  <c r="D10" i="29"/>
  <c r="BY9" i="29"/>
  <c r="BU9" i="29"/>
  <c r="BQ9" i="29"/>
  <c r="BC9" i="29"/>
  <c r="AT9" i="29"/>
  <c r="AV9" i="29" s="1"/>
  <c r="AR9" i="29"/>
  <c r="AK9" i="29"/>
  <c r="AJ9" i="29"/>
  <c r="AG9" i="29"/>
  <c r="O9" i="29"/>
  <c r="AQ9" i="29" s="1"/>
  <c r="M9" i="29"/>
  <c r="K9" i="29"/>
  <c r="G9" i="29"/>
  <c r="F9" i="29"/>
  <c r="D9" i="29"/>
  <c r="BY8" i="29"/>
  <c r="BU8" i="29"/>
  <c r="BQ8" i="29"/>
  <c r="BC8" i="29"/>
  <c r="AT8" i="29"/>
  <c r="AV8" i="29" s="1"/>
  <c r="AR8" i="29"/>
  <c r="AO8" i="29"/>
  <c r="AN8" i="29"/>
  <c r="AM8" i="29"/>
  <c r="AL8" i="29"/>
  <c r="AK8" i="29"/>
  <c r="O8" i="29"/>
  <c r="AJ8" i="29" s="1"/>
  <c r="M8" i="29"/>
  <c r="K8" i="29"/>
  <c r="G8" i="29"/>
  <c r="F8" i="29"/>
  <c r="D8" i="29"/>
  <c r="BY7" i="29"/>
  <c r="BU7" i="29"/>
  <c r="BQ7" i="29"/>
  <c r="BC7" i="29"/>
  <c r="AR7" i="29"/>
  <c r="O7" i="29"/>
  <c r="AT7" i="29" s="1"/>
  <c r="AV7" i="29" s="1"/>
  <c r="M7" i="29"/>
  <c r="K7" i="29"/>
  <c r="G7" i="29"/>
  <c r="F7" i="29"/>
  <c r="D7" i="29"/>
  <c r="BY6" i="29"/>
  <c r="BU6" i="29"/>
  <c r="BQ6" i="29"/>
  <c r="BC6" i="29"/>
  <c r="BC4" i="29" s="1"/>
  <c r="AR6" i="29"/>
  <c r="AO6" i="29"/>
  <c r="AN6" i="29"/>
  <c r="AM6" i="29"/>
  <c r="O6" i="29"/>
  <c r="AL6" i="29" s="1"/>
  <c r="M6" i="29"/>
  <c r="K6" i="29"/>
  <c r="G6" i="29"/>
  <c r="F6" i="29"/>
  <c r="D6" i="29"/>
  <c r="BY5" i="29"/>
  <c r="BY4" i="29" s="1"/>
  <c r="BU5" i="29"/>
  <c r="BU4" i="29" s="1"/>
  <c r="BQ5" i="29"/>
  <c r="BQ4" i="29" s="1"/>
  <c r="BC5" i="29"/>
  <c r="AR5" i="29"/>
  <c r="AJ5" i="29"/>
  <c r="AG5" i="29"/>
  <c r="O5" i="29"/>
  <c r="AT5" i="29" s="1"/>
  <c r="AV5" i="29" s="1"/>
  <c r="M5" i="29"/>
  <c r="K5" i="29"/>
  <c r="G5" i="29"/>
  <c r="F5" i="29"/>
  <c r="D5" i="29"/>
  <c r="BM4" i="29"/>
  <c r="BL4" i="29"/>
  <c r="BI4" i="29"/>
  <c r="BF4" i="29"/>
  <c r="E3" i="29"/>
  <c r="AU2" i="29"/>
  <c r="AT2" i="29"/>
  <c r="AS2" i="29"/>
  <c r="AR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F1" i="29"/>
  <c r="CE7" i="28"/>
  <c r="CA7" i="28"/>
  <c r="BW7" i="28"/>
  <c r="BI7" i="28"/>
  <c r="CE6" i="28"/>
  <c r="CA6" i="28"/>
  <c r="BW6" i="28"/>
  <c r="BI6" i="28"/>
  <c r="AW6" i="28"/>
  <c r="AV6" i="28"/>
  <c r="AU6" i="28"/>
  <c r="AT6" i="28"/>
  <c r="AS6" i="28"/>
  <c r="AR6" i="28"/>
  <c r="CE5" i="28"/>
  <c r="CA5" i="28"/>
  <c r="BW5" i="28"/>
  <c r="BI5" i="28"/>
  <c r="BS4" i="28"/>
  <c r="BR4" i="28"/>
  <c r="BO4" i="28"/>
  <c r="BL4" i="28"/>
  <c r="E3" i="28"/>
  <c r="BA2" i="28"/>
  <c r="AZ2" i="28"/>
  <c r="AY2" i="28"/>
  <c r="AX2" i="28"/>
  <c r="O2" i="28"/>
  <c r="N2" i="28"/>
  <c r="M2" i="28"/>
  <c r="L2" i="28"/>
  <c r="K2" i="28"/>
  <c r="J2" i="28"/>
  <c r="I2" i="28"/>
  <c r="H2" i="28"/>
  <c r="G2" i="28"/>
  <c r="F2" i="28"/>
  <c r="E2" i="28"/>
  <c r="D2" i="28"/>
  <c r="C2" i="28"/>
  <c r="B2" i="28"/>
  <c r="A2" i="28"/>
  <c r="D9" i="27"/>
  <c r="D1006" i="20" s="1"/>
  <c r="D8" i="27"/>
  <c r="D1005" i="20" s="1"/>
  <c r="D7" i="27"/>
  <c r="D1004" i="20" s="1"/>
  <c r="AV6" i="27"/>
  <c r="G6" i="27"/>
  <c r="G1003" i="20" s="1"/>
  <c r="F6" i="27"/>
  <c r="F1003" i="20" s="1"/>
  <c r="D6" i="27"/>
  <c r="D1003" i="20" s="1"/>
  <c r="G5" i="27"/>
  <c r="G1002" i="20" s="1"/>
  <c r="F5" i="27"/>
  <c r="F1002" i="20" s="1"/>
  <c r="D5" i="27"/>
  <c r="D1002" i="20" s="1"/>
  <c r="E3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A2" i="27"/>
  <c r="AW12" i="5"/>
  <c r="AW909" i="20" s="1"/>
  <c r="BK909" i="20" s="1"/>
  <c r="BL909" i="20" s="1"/>
  <c r="AT23" i="5"/>
  <c r="AU23" i="5"/>
  <c r="AV23" i="5"/>
  <c r="AW23" i="5"/>
  <c r="AT68" i="5"/>
  <c r="AU68" i="5"/>
  <c r="AV68" i="5"/>
  <c r="AW68" i="5"/>
  <c r="BA2" i="5"/>
  <c r="AZ2" i="5"/>
  <c r="AY2" i="5"/>
  <c r="AX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Z2" i="24"/>
  <c r="AY2" i="24"/>
  <c r="AX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A2" i="24"/>
  <c r="BA2" i="6"/>
  <c r="AZ2" i="6"/>
  <c r="AY2" i="6"/>
  <c r="AX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AX2" i="23"/>
  <c r="O2" i="23"/>
  <c r="N2" i="23"/>
  <c r="M2" i="23"/>
  <c r="L2" i="23"/>
  <c r="K2" i="23"/>
  <c r="J2" i="23"/>
  <c r="I2" i="23"/>
  <c r="H2" i="23"/>
  <c r="G2" i="23"/>
  <c r="F2" i="23"/>
  <c r="E2" i="23"/>
  <c r="D2" i="23"/>
  <c r="C2" i="23"/>
  <c r="B2" i="23"/>
  <c r="A2" i="23"/>
  <c r="BA2" i="7"/>
  <c r="AZ2" i="7"/>
  <c r="AY2" i="7"/>
  <c r="AX2" i="7"/>
  <c r="O2" i="7"/>
  <c r="N2" i="7"/>
  <c r="M2" i="7"/>
  <c r="L2" i="7"/>
  <c r="K2" i="7"/>
  <c r="I2" i="7"/>
  <c r="H2" i="7"/>
  <c r="G2" i="7"/>
  <c r="F2" i="7"/>
  <c r="E2" i="7"/>
  <c r="D2" i="7"/>
  <c r="C2" i="7"/>
  <c r="B2" i="7"/>
  <c r="A2" i="7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B2" i="25"/>
  <c r="A2" i="25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AX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E10" i="24"/>
  <c r="CA10" i="24"/>
  <c r="BW10" i="24"/>
  <c r="BI10" i="24"/>
  <c r="D10" i="24"/>
  <c r="CE9" i="24"/>
  <c r="CA9" i="24"/>
  <c r="BW9" i="24"/>
  <c r="BI9" i="24"/>
  <c r="AW9" i="24"/>
  <c r="G9" i="24"/>
  <c r="G806" i="20" s="1"/>
  <c r="F9" i="24"/>
  <c r="F806" i="20" s="1"/>
  <c r="D9" i="24"/>
  <c r="CE8" i="24"/>
  <c r="CA8" i="24"/>
  <c r="BW8" i="24"/>
  <c r="BI8" i="24"/>
  <c r="AW8" i="24"/>
  <c r="AV8" i="24"/>
  <c r="AU8" i="24"/>
  <c r="AT8" i="24"/>
  <c r="AS8" i="24"/>
  <c r="AR8" i="24"/>
  <c r="AQ8" i="24"/>
  <c r="AP8" i="24"/>
  <c r="G8" i="24"/>
  <c r="G805" i="20" s="1"/>
  <c r="F8" i="24"/>
  <c r="F805" i="20" s="1"/>
  <c r="D8" i="24"/>
  <c r="CE7" i="24"/>
  <c r="CA7" i="24"/>
  <c r="BW7" i="24"/>
  <c r="BI7" i="24"/>
  <c r="G7" i="24"/>
  <c r="G804" i="20" s="1"/>
  <c r="F7" i="24"/>
  <c r="F804" i="20" s="1"/>
  <c r="D7" i="24"/>
  <c r="AW6" i="24"/>
  <c r="AV6" i="24"/>
  <c r="AU6" i="24"/>
  <c r="AT6" i="24"/>
  <c r="AS6" i="24"/>
  <c r="AR6" i="24"/>
  <c r="G6" i="24"/>
  <c r="G803" i="20" s="1"/>
  <c r="F6" i="24"/>
  <c r="F803" i="20" s="1"/>
  <c r="D6" i="24"/>
  <c r="D5" i="24"/>
  <c r="E3" i="24"/>
  <c r="D10" i="23"/>
  <c r="AW9" i="23"/>
  <c r="D9" i="23"/>
  <c r="CE8" i="23"/>
  <c r="CA8" i="23"/>
  <c r="BW8" i="23"/>
  <c r="BI8" i="23"/>
  <c r="AW8" i="23"/>
  <c r="AV8" i="23"/>
  <c r="AU8" i="23"/>
  <c r="AT8" i="23"/>
  <c r="AS8" i="23"/>
  <c r="AR8" i="23"/>
  <c r="AQ8" i="23"/>
  <c r="AP8" i="23"/>
  <c r="G8" i="23"/>
  <c r="G605" i="20" s="1"/>
  <c r="F8" i="23"/>
  <c r="F605" i="20" s="1"/>
  <c r="D8" i="23"/>
  <c r="CE7" i="23"/>
  <c r="CA7" i="23"/>
  <c r="BW7" i="23"/>
  <c r="BI7" i="23"/>
  <c r="G7" i="23"/>
  <c r="G604" i="20" s="1"/>
  <c r="F7" i="23"/>
  <c r="F604" i="20" s="1"/>
  <c r="D7" i="23"/>
  <c r="CE6" i="23"/>
  <c r="CA6" i="23"/>
  <c r="BW6" i="23"/>
  <c r="BI6" i="23"/>
  <c r="AW6" i="23"/>
  <c r="AV6" i="23"/>
  <c r="AU6" i="23"/>
  <c r="AT6" i="23"/>
  <c r="AS6" i="23"/>
  <c r="AR6" i="23"/>
  <c r="G6" i="23"/>
  <c r="G603" i="20" s="1"/>
  <c r="F6" i="23"/>
  <c r="F603" i="20" s="1"/>
  <c r="D6" i="23"/>
  <c r="CE5" i="23"/>
  <c r="CA5" i="23"/>
  <c r="BW5" i="23"/>
  <c r="BI5" i="23"/>
  <c r="D5" i="23"/>
  <c r="BS4" i="23"/>
  <c r="BR4" i="23"/>
  <c r="BO4" i="23"/>
  <c r="BL4" i="23"/>
  <c r="E3" i="23"/>
  <c r="D10" i="25"/>
  <c r="D9" i="25"/>
  <c r="D8" i="25"/>
  <c r="D7" i="25"/>
  <c r="D6" i="25"/>
  <c r="D5" i="25"/>
  <c r="E3" i="25"/>
  <c r="D10" i="22"/>
  <c r="CE9" i="22"/>
  <c r="CA9" i="22"/>
  <c r="BW9" i="22"/>
  <c r="BI9" i="22"/>
  <c r="G9" i="22"/>
  <c r="F9" i="22"/>
  <c r="D9" i="22"/>
  <c r="CE8" i="22"/>
  <c r="CA8" i="22"/>
  <c r="BW8" i="22"/>
  <c r="BI8" i="22"/>
  <c r="G8" i="22"/>
  <c r="F8" i="22"/>
  <c r="D8" i="22"/>
  <c r="CE7" i="22"/>
  <c r="CA7" i="22"/>
  <c r="BW7" i="22"/>
  <c r="BI7" i="22"/>
  <c r="G7" i="22"/>
  <c r="F7" i="22"/>
  <c r="D7" i="22"/>
  <c r="CE6" i="22"/>
  <c r="CA6" i="22"/>
  <c r="BW6" i="22"/>
  <c r="BI6" i="22"/>
  <c r="G6" i="22"/>
  <c r="F6" i="22"/>
  <c r="D6" i="22"/>
  <c r="E3" i="22"/>
  <c r="D10" i="17"/>
  <c r="CE9" i="17"/>
  <c r="CA9" i="17"/>
  <c r="BW9" i="17"/>
  <c r="BI9" i="17"/>
  <c r="AW9" i="17"/>
  <c r="F9" i="17"/>
  <c r="CE8" i="17"/>
  <c r="CA8" i="17"/>
  <c r="BW8" i="17"/>
  <c r="BI8" i="17"/>
  <c r="AW8" i="17"/>
  <c r="AV8" i="17"/>
  <c r="AU8" i="17"/>
  <c r="AT8" i="17"/>
  <c r="AS8" i="17"/>
  <c r="F8" i="17"/>
  <c r="CE7" i="17"/>
  <c r="CA7" i="17"/>
  <c r="BW7" i="17"/>
  <c r="BI7" i="17"/>
  <c r="F7" i="17"/>
  <c r="CE6" i="17"/>
  <c r="CA6" i="17"/>
  <c r="BW6" i="17"/>
  <c r="BI6" i="17"/>
  <c r="AW6" i="17"/>
  <c r="AV6" i="17"/>
  <c r="AU6" i="17"/>
  <c r="AT6" i="17"/>
  <c r="AS6" i="17"/>
  <c r="AQ6" i="17"/>
  <c r="AR6" i="17"/>
  <c r="F6" i="17"/>
  <c r="E3" i="17"/>
  <c r="D6" i="26"/>
  <c r="D7" i="26"/>
  <c r="D8" i="26"/>
  <c r="D9" i="26"/>
  <c r="D10" i="26"/>
  <c r="D5" i="26"/>
  <c r="M9" i="26"/>
  <c r="M10" i="26"/>
  <c r="M6" i="26"/>
  <c r="M7" i="26"/>
  <c r="M8" i="26"/>
  <c r="AP78" i="7"/>
  <c r="AP575" i="20" s="1"/>
  <c r="AQ78" i="7"/>
  <c r="AQ575" i="20" s="1"/>
  <c r="AR78" i="7"/>
  <c r="AR575" i="20" s="1"/>
  <c r="AP79" i="7"/>
  <c r="AP576" i="20" s="1"/>
  <c r="AQ79" i="7"/>
  <c r="AQ576" i="20" s="1"/>
  <c r="AR79" i="7"/>
  <c r="AR576" i="20" s="1"/>
  <c r="AP82" i="7"/>
  <c r="AP579" i="20" s="1"/>
  <c r="AQ82" i="7"/>
  <c r="AQ579" i="20" s="1"/>
  <c r="AR82" i="7"/>
  <c r="AR579" i="20" s="1"/>
  <c r="AP83" i="7"/>
  <c r="AP580" i="20" s="1"/>
  <c r="AQ83" i="7"/>
  <c r="AQ580" i="20" s="1"/>
  <c r="AR83" i="7"/>
  <c r="AR580" i="20" s="1"/>
  <c r="AP84" i="7"/>
  <c r="AP581" i="20" s="1"/>
  <c r="AQ84" i="7"/>
  <c r="AQ581" i="20" s="1"/>
  <c r="AR84" i="7"/>
  <c r="AR581" i="20" s="1"/>
  <c r="AP87" i="7"/>
  <c r="AP584" i="20" s="1"/>
  <c r="AQ87" i="7"/>
  <c r="AQ584" i="20" s="1"/>
  <c r="AR87" i="7"/>
  <c r="AR584" i="20" s="1"/>
  <c r="AP88" i="7"/>
  <c r="AP585" i="20" s="1"/>
  <c r="AQ88" i="7"/>
  <c r="AQ585" i="20" s="1"/>
  <c r="AR88" i="7"/>
  <c r="AR585" i="20" s="1"/>
  <c r="AP89" i="7"/>
  <c r="AP586" i="20" s="1"/>
  <c r="AQ89" i="7"/>
  <c r="AQ586" i="20" s="1"/>
  <c r="AR89" i="7"/>
  <c r="AR586" i="20" s="1"/>
  <c r="CD75" i="6"/>
  <c r="BZ75" i="6"/>
  <c r="BV75" i="6"/>
  <c r="BH75" i="6"/>
  <c r="CD74" i="6"/>
  <c r="BZ74" i="6"/>
  <c r="BV74" i="6"/>
  <c r="BH74" i="6"/>
  <c r="CD70" i="6"/>
  <c r="BZ70" i="6"/>
  <c r="BV70" i="6"/>
  <c r="BH70" i="6"/>
  <c r="CD68" i="6"/>
  <c r="BZ68" i="6"/>
  <c r="BV68" i="6"/>
  <c r="BH68" i="6"/>
  <c r="CD67" i="6"/>
  <c r="BZ67" i="6"/>
  <c r="BV67" i="6"/>
  <c r="BH67" i="6"/>
  <c r="CD62" i="6"/>
  <c r="BZ62" i="6"/>
  <c r="BV62" i="6"/>
  <c r="BH62" i="6"/>
  <c r="BR61" i="6"/>
  <c r="BQ61" i="6"/>
  <c r="BN61" i="6"/>
  <c r="BK61" i="6"/>
  <c r="CD60" i="6"/>
  <c r="BZ60" i="6"/>
  <c r="BV60" i="6"/>
  <c r="BH60" i="6"/>
  <c r="CD55" i="6"/>
  <c r="BZ55" i="6"/>
  <c r="BV55" i="6"/>
  <c r="BH55" i="6"/>
  <c r="CD48" i="6"/>
  <c r="BZ48" i="6"/>
  <c r="BV48" i="6"/>
  <c r="BH48" i="6"/>
  <c r="BR47" i="6"/>
  <c r="BQ47" i="6"/>
  <c r="BN47" i="6"/>
  <c r="BK47" i="6"/>
  <c r="CD43" i="6"/>
  <c r="BZ43" i="6"/>
  <c r="BV43" i="6"/>
  <c r="BH43" i="6"/>
  <c r="CD38" i="6"/>
  <c r="BZ38" i="6"/>
  <c r="BV38" i="6"/>
  <c r="BH38" i="6"/>
  <c r="BR36" i="6"/>
  <c r="BQ36" i="6"/>
  <c r="BN36" i="6"/>
  <c r="BK36" i="6"/>
  <c r="CD24" i="6"/>
  <c r="BZ24" i="6"/>
  <c r="BV24" i="6"/>
  <c r="BH24" i="6"/>
  <c r="CD19" i="6"/>
  <c r="BZ19" i="6"/>
  <c r="BV19" i="6"/>
  <c r="BQ19" i="6"/>
  <c r="BQ8" i="6" s="1"/>
  <c r="BN19" i="6"/>
  <c r="BN8" i="6" s="1"/>
  <c r="BK19" i="6"/>
  <c r="BK8" i="6" s="1"/>
  <c r="BH19" i="6"/>
  <c r="CD9" i="6"/>
  <c r="BZ9" i="6"/>
  <c r="BV9" i="6"/>
  <c r="BH9" i="6"/>
  <c r="CD6" i="6"/>
  <c r="BZ6" i="6"/>
  <c r="BV6" i="6"/>
  <c r="BH6" i="6"/>
  <c r="CD5" i="6"/>
  <c r="BZ5" i="6"/>
  <c r="BV5" i="6"/>
  <c r="BR5" i="6"/>
  <c r="BQ5" i="6"/>
  <c r="BN5" i="6"/>
  <c r="BK5" i="6"/>
  <c r="BH5" i="6"/>
  <c r="BC1" i="6"/>
  <c r="BA2" i="17"/>
  <c r="AZ2" i="17"/>
  <c r="AY2" i="17"/>
  <c r="AX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2" i="17"/>
  <c r="A2" i="17"/>
  <c r="D89" i="7"/>
  <c r="D88" i="7"/>
  <c r="D87" i="7"/>
  <c r="D85" i="7"/>
  <c r="D84" i="7"/>
  <c r="D83" i="7"/>
  <c r="D82" i="7"/>
  <c r="D81" i="7"/>
  <c r="D79" i="7"/>
  <c r="D78" i="7"/>
  <c r="D77" i="7"/>
  <c r="D76" i="7"/>
  <c r="D73" i="7"/>
  <c r="D74" i="7"/>
  <c r="D72" i="7"/>
  <c r="D71" i="7"/>
  <c r="D70" i="7"/>
  <c r="D69" i="7"/>
  <c r="D68" i="7"/>
  <c r="D66" i="7"/>
  <c r="D65" i="7"/>
  <c r="D64" i="7"/>
  <c r="D63" i="7"/>
  <c r="D62" i="7"/>
  <c r="D61" i="7"/>
  <c r="D60" i="7"/>
  <c r="D57" i="7"/>
  <c r="D58" i="7"/>
  <c r="D47" i="7"/>
  <c r="D48" i="7"/>
  <c r="D49" i="7"/>
  <c r="D50" i="7"/>
  <c r="D51" i="7"/>
  <c r="D52" i="7"/>
  <c r="D53" i="7"/>
  <c r="D54" i="7"/>
  <c r="D55" i="7"/>
  <c r="D56" i="7"/>
  <c r="D46" i="7"/>
  <c r="BF2" i="26"/>
  <c r="BE2" i="26"/>
  <c r="BD2" i="26"/>
  <c r="BC2" i="26"/>
  <c r="AK2" i="6"/>
  <c r="AJ2" i="23"/>
  <c r="AH2" i="27"/>
  <c r="AG2" i="28"/>
  <c r="AJ2" i="26"/>
  <c r="AI2" i="26"/>
  <c r="AH2" i="26"/>
  <c r="AG2" i="26"/>
  <c r="AB2" i="26"/>
  <c r="AA2" i="26"/>
  <c r="Z2" i="26"/>
  <c r="Y2" i="26"/>
  <c r="U2" i="29"/>
  <c r="T2" i="26"/>
  <c r="S2" i="26"/>
  <c r="R2" i="26"/>
  <c r="Q2" i="26"/>
  <c r="P2" i="26"/>
  <c r="CO10" i="26"/>
  <c r="CK10" i="26"/>
  <c r="CG10" i="26"/>
  <c r="BS10" i="26"/>
  <c r="O10" i="26"/>
  <c r="K10" i="26"/>
  <c r="G10" i="26"/>
  <c r="F10" i="26"/>
  <c r="CO9" i="26"/>
  <c r="CK9" i="26"/>
  <c r="CG9" i="26"/>
  <c r="BS9" i="26"/>
  <c r="O9" i="26"/>
  <c r="K9" i="26"/>
  <c r="G9" i="26"/>
  <c r="F9" i="26"/>
  <c r="CO8" i="26"/>
  <c r="CK8" i="26"/>
  <c r="CG8" i="26"/>
  <c r="BS8" i="26"/>
  <c r="O8" i="26"/>
  <c r="K8" i="26"/>
  <c r="G8" i="26"/>
  <c r="F8" i="26"/>
  <c r="CO7" i="26"/>
  <c r="CK7" i="26"/>
  <c r="CG7" i="26"/>
  <c r="BS7" i="26"/>
  <c r="O7" i="26"/>
  <c r="K7" i="26"/>
  <c r="G7" i="26"/>
  <c r="F7" i="26"/>
  <c r="CO6" i="26"/>
  <c r="CK6" i="26"/>
  <c r="CG6" i="26"/>
  <c r="BS6" i="26"/>
  <c r="O6" i="26"/>
  <c r="K6" i="26"/>
  <c r="G6" i="26"/>
  <c r="F6" i="26"/>
  <c r="CO5" i="26"/>
  <c r="CK5" i="26"/>
  <c r="CG5" i="26"/>
  <c r="BS5" i="26"/>
  <c r="O5" i="26"/>
  <c r="M5" i="26"/>
  <c r="M1" i="26" s="1"/>
  <c r="K5" i="26"/>
  <c r="G5" i="26"/>
  <c r="F5" i="26"/>
  <c r="CC4" i="26"/>
  <c r="CB4" i="26"/>
  <c r="BY4" i="26"/>
  <c r="BV4" i="26"/>
  <c r="E3" i="26"/>
  <c r="CL1" i="26"/>
  <c r="CH1" i="26"/>
  <c r="P1" i="26"/>
  <c r="AG78" i="7"/>
  <c r="AH78" i="7"/>
  <c r="AH575" i="20" s="1"/>
  <c r="AI78" i="7"/>
  <c r="AI575" i="20" s="1"/>
  <c r="AJ78" i="7"/>
  <c r="AJ575" i="20" s="1"/>
  <c r="AG79" i="7"/>
  <c r="AH79" i="7"/>
  <c r="AH576" i="20" s="1"/>
  <c r="AI79" i="7"/>
  <c r="AI576" i="20" s="1"/>
  <c r="AJ79" i="7"/>
  <c r="AJ576" i="20" s="1"/>
  <c r="AG82" i="7"/>
  <c r="AH82" i="7"/>
  <c r="AH579" i="20" s="1"/>
  <c r="AI82" i="7"/>
  <c r="AI579" i="20" s="1"/>
  <c r="AJ82" i="7"/>
  <c r="AJ579" i="20" s="1"/>
  <c r="AG83" i="7"/>
  <c r="AH83" i="7"/>
  <c r="AH580" i="20" s="1"/>
  <c r="AI83" i="7"/>
  <c r="AI580" i="20" s="1"/>
  <c r="AJ83" i="7"/>
  <c r="AJ580" i="20" s="1"/>
  <c r="AG84" i="7"/>
  <c r="AH84" i="7"/>
  <c r="AH581" i="20" s="1"/>
  <c r="AI84" i="7"/>
  <c r="AI581" i="20" s="1"/>
  <c r="AJ84" i="7"/>
  <c r="AJ581" i="20" s="1"/>
  <c r="AG87" i="7"/>
  <c r="AG584" i="20" s="1"/>
  <c r="AH87" i="7"/>
  <c r="AI87" i="7"/>
  <c r="AI584" i="20" s="1"/>
  <c r="AJ87" i="7"/>
  <c r="AG88" i="7"/>
  <c r="AH88" i="7"/>
  <c r="AH585" i="20" s="1"/>
  <c r="AI88" i="7"/>
  <c r="AI585" i="20" s="1"/>
  <c r="AJ88" i="7"/>
  <c r="AJ585" i="20" s="1"/>
  <c r="AG89" i="7"/>
  <c r="AH89" i="7"/>
  <c r="AH586" i="20" s="1"/>
  <c r="AI89" i="7"/>
  <c r="AI586" i="20" s="1"/>
  <c r="AJ89" i="7"/>
  <c r="AJ586" i="20" s="1"/>
  <c r="D5" i="7"/>
  <c r="BD6" i="26" l="1"/>
  <c r="BE6" i="26"/>
  <c r="BF6" i="26"/>
  <c r="BG6" i="26"/>
  <c r="BD8" i="26"/>
  <c r="BE8" i="26"/>
  <c r="BF8" i="26"/>
  <c r="BG8" i="26"/>
  <c r="BD10" i="26"/>
  <c r="BE10" i="26"/>
  <c r="BF10" i="26"/>
  <c r="BG10" i="26"/>
  <c r="BD9" i="26"/>
  <c r="BE9" i="26"/>
  <c r="BF9" i="26"/>
  <c r="BG9" i="26"/>
  <c r="BD7" i="26"/>
  <c r="BF7" i="26"/>
  <c r="BG7" i="26"/>
  <c r="BE7" i="26"/>
  <c r="BD5" i="26"/>
  <c r="BE5" i="26"/>
  <c r="BF5" i="26"/>
  <c r="BG5" i="26"/>
  <c r="BC5" i="26"/>
  <c r="AY6" i="26"/>
  <c r="BB6" i="26"/>
  <c r="AZ6" i="26"/>
  <c r="BA6" i="26"/>
  <c r="AY8" i="26"/>
  <c r="AZ8" i="26"/>
  <c r="BA8" i="26"/>
  <c r="BB8" i="26"/>
  <c r="BA10" i="26"/>
  <c r="BB10" i="26"/>
  <c r="AY10" i="26"/>
  <c r="AZ10" i="26"/>
  <c r="AY5" i="26"/>
  <c r="AZ5" i="26"/>
  <c r="BB5" i="26"/>
  <c r="BA5" i="26"/>
  <c r="AZ7" i="26"/>
  <c r="BA7" i="26"/>
  <c r="BB7" i="26"/>
  <c r="AY7" i="26"/>
  <c r="AY9" i="26"/>
  <c r="BB9" i="26"/>
  <c r="AZ9" i="26"/>
  <c r="BA9" i="26"/>
  <c r="AU5" i="26"/>
  <c r="O1" i="26"/>
  <c r="AS5" i="26"/>
  <c r="AP5" i="26"/>
  <c r="AQ5" i="26"/>
  <c r="AR5" i="26"/>
  <c r="AT5" i="26"/>
  <c r="AX7" i="26"/>
  <c r="AT7" i="26"/>
  <c r="AQ7" i="26"/>
  <c r="AR7" i="26"/>
  <c r="AP7" i="26"/>
  <c r="AS7" i="26"/>
  <c r="AT9" i="26"/>
  <c r="AS9" i="26"/>
  <c r="AP9" i="26"/>
  <c r="AQ9" i="26"/>
  <c r="AR9" i="26"/>
  <c r="AU6" i="26"/>
  <c r="AP6" i="26"/>
  <c r="AQ6" i="26"/>
  <c r="AR6" i="26"/>
  <c r="AS6" i="26"/>
  <c r="AT6" i="26"/>
  <c r="AO8" i="26"/>
  <c r="AP8" i="26"/>
  <c r="AQ8" i="26"/>
  <c r="AR8" i="26"/>
  <c r="AT8" i="26"/>
  <c r="AS8" i="26"/>
  <c r="AW10" i="26"/>
  <c r="AP10" i="26"/>
  <c r="AR10" i="26"/>
  <c r="AQ10" i="26"/>
  <c r="AS10" i="26"/>
  <c r="AT10" i="26"/>
  <c r="AV57" i="27"/>
  <c r="AV58" i="27" s="1"/>
  <c r="AV1" i="27" s="1"/>
  <c r="AE1" i="27" s="1"/>
  <c r="AV1003" i="20"/>
  <c r="BK767" i="20"/>
  <c r="BL767" i="20" s="1"/>
  <c r="AG575" i="20"/>
  <c r="N78" i="7"/>
  <c r="N575" i="20" s="1"/>
  <c r="AG576" i="20"/>
  <c r="N79" i="7"/>
  <c r="N576" i="20" s="1"/>
  <c r="AG586" i="20"/>
  <c r="N89" i="7"/>
  <c r="N586" i="20" s="1"/>
  <c r="AG580" i="20"/>
  <c r="N83" i="7"/>
  <c r="N580" i="20" s="1"/>
  <c r="AG581" i="20"/>
  <c r="N84" i="7"/>
  <c r="N581" i="20" s="1"/>
  <c r="AG585" i="20"/>
  <c r="N88" i="7"/>
  <c r="N585" i="20" s="1"/>
  <c r="AG579" i="20"/>
  <c r="N82" i="7"/>
  <c r="N579" i="20" s="1"/>
  <c r="AJ584" i="20"/>
  <c r="AH584" i="20"/>
  <c r="N87" i="7"/>
  <c r="N584" i="20" s="1"/>
  <c r="P2" i="7"/>
  <c r="P1" i="20"/>
  <c r="F105" i="20"/>
  <c r="AP2" i="5"/>
  <c r="AP1" i="20"/>
  <c r="G205" i="20"/>
  <c r="S1" i="20"/>
  <c r="AK2" i="29"/>
  <c r="AQ1" i="20"/>
  <c r="F203" i="20"/>
  <c r="T1" i="20"/>
  <c r="AL2" i="29"/>
  <c r="AR1" i="20"/>
  <c r="G203" i="20"/>
  <c r="R1" i="20"/>
  <c r="L107" i="20"/>
  <c r="AM2" i="29"/>
  <c r="AS1" i="20"/>
  <c r="V2" i="29"/>
  <c r="Y1" i="20"/>
  <c r="W2" i="29"/>
  <c r="Z1" i="20"/>
  <c r="AO2" i="29"/>
  <c r="AU1" i="20"/>
  <c r="F103" i="20"/>
  <c r="Q1" i="20"/>
  <c r="F206" i="20"/>
  <c r="L108" i="20"/>
  <c r="AQ2" i="29"/>
  <c r="AW1" i="20"/>
  <c r="G206" i="20"/>
  <c r="F205" i="20"/>
  <c r="Y2" i="29"/>
  <c r="AB1" i="20"/>
  <c r="AP2" i="29"/>
  <c r="AV1" i="20"/>
  <c r="F104" i="20"/>
  <c r="F106" i="20"/>
  <c r="G204" i="20"/>
  <c r="L12" i="17"/>
  <c r="K109" i="20"/>
  <c r="AN2" i="29"/>
  <c r="AT1" i="20"/>
  <c r="AA2" i="22"/>
  <c r="AA1" i="20"/>
  <c r="Z2" i="29"/>
  <c r="AC1" i="20"/>
  <c r="F204" i="20"/>
  <c r="AA2" i="29"/>
  <c r="AD1" i="20"/>
  <c r="AB2" i="29"/>
  <c r="AE1" i="20"/>
  <c r="AC2" i="29"/>
  <c r="AF1" i="20"/>
  <c r="J27" i="17"/>
  <c r="M123" i="20"/>
  <c r="S2" i="7"/>
  <c r="S2" i="24"/>
  <c r="S2" i="23"/>
  <c r="Q2" i="24"/>
  <c r="Q2" i="23"/>
  <c r="Q2" i="7"/>
  <c r="R2" i="6"/>
  <c r="R2" i="7"/>
  <c r="R2" i="24"/>
  <c r="R2" i="23"/>
  <c r="T2" i="5"/>
  <c r="T2" i="23"/>
  <c r="T2" i="7"/>
  <c r="T2" i="24"/>
  <c r="AU6" i="27"/>
  <c r="AR6" i="27"/>
  <c r="AR1003" i="20" s="1"/>
  <c r="AT6" i="27"/>
  <c r="AS6" i="27"/>
  <c r="AS1003" i="20" s="1"/>
  <c r="AW6" i="27"/>
  <c r="AL5" i="27"/>
  <c r="AK5" i="27"/>
  <c r="CD8" i="6"/>
  <c r="BV36" i="6"/>
  <c r="BZ36" i="6"/>
  <c r="CD47" i="6"/>
  <c r="BH61" i="6"/>
  <c r="BV61" i="6"/>
  <c r="BH47" i="6"/>
  <c r="CD36" i="6"/>
  <c r="BW4" i="23"/>
  <c r="BH8" i="6"/>
  <c r="BR19" i="6"/>
  <c r="BR8" i="6" s="1"/>
  <c r="BH36" i="6"/>
  <c r="CD61" i="6"/>
  <c r="BZ61" i="6"/>
  <c r="BZ47" i="6"/>
  <c r="BV8" i="6"/>
  <c r="BZ8" i="6"/>
  <c r="BV47" i="6"/>
  <c r="CA4" i="23"/>
  <c r="CE4" i="23"/>
  <c r="AX87" i="7"/>
  <c r="AX79" i="7"/>
  <c r="AX89" i="7"/>
  <c r="AX83" i="7"/>
  <c r="AX78" i="7"/>
  <c r="AX82" i="7"/>
  <c r="AX84" i="7"/>
  <c r="AX88" i="7"/>
  <c r="BC9" i="26"/>
  <c r="AL9" i="26"/>
  <c r="BC8" i="26"/>
  <c r="AW9" i="26"/>
  <c r="AV9" i="26"/>
  <c r="AX9" i="26"/>
  <c r="BC7" i="26"/>
  <c r="AX10" i="26"/>
  <c r="AX6" i="26"/>
  <c r="BC10" i="26"/>
  <c r="AW6" i="26"/>
  <c r="AM10" i="26"/>
  <c r="AV6" i="26"/>
  <c r="AN10" i="26"/>
  <c r="AO10" i="26"/>
  <c r="BC6" i="26"/>
  <c r="AL10" i="26"/>
  <c r="AU10" i="26"/>
  <c r="F7" i="30"/>
  <c r="H7" i="30"/>
  <c r="C7" i="30" s="1"/>
  <c r="G7" i="30"/>
  <c r="I7" i="30" s="1"/>
  <c r="T2" i="17"/>
  <c r="Q2" i="17"/>
  <c r="AI2" i="22"/>
  <c r="P2" i="17"/>
  <c r="P2" i="22"/>
  <c r="S2" i="17"/>
  <c r="Q2" i="22"/>
  <c r="AG2" i="17"/>
  <c r="AJ2" i="22"/>
  <c r="Q2" i="4"/>
  <c r="S2" i="25"/>
  <c r="AP2" i="7"/>
  <c r="AP2" i="17"/>
  <c r="AP2" i="23"/>
  <c r="Y2" i="6"/>
  <c r="AR2" i="6"/>
  <c r="Y2" i="24"/>
  <c r="AR2" i="24"/>
  <c r="AH2" i="5"/>
  <c r="Y2" i="4"/>
  <c r="AR2" i="4"/>
  <c r="BI4" i="23"/>
  <c r="CA4" i="28"/>
  <c r="CE4" i="28"/>
  <c r="BI4" i="28"/>
  <c r="BW4" i="28"/>
  <c r="R2" i="17"/>
  <c r="AG2" i="22"/>
  <c r="P2" i="25"/>
  <c r="AI2" i="25"/>
  <c r="AK2" i="23"/>
  <c r="S2" i="6"/>
  <c r="AP2" i="24"/>
  <c r="AQ2" i="5"/>
  <c r="P2" i="27"/>
  <c r="AI2" i="27"/>
  <c r="AH2" i="28"/>
  <c r="AD2" i="29"/>
  <c r="AH2" i="22"/>
  <c r="P2" i="4"/>
  <c r="Q2" i="25"/>
  <c r="AJ2" i="25"/>
  <c r="T2" i="6"/>
  <c r="AP2" i="6"/>
  <c r="AQ2" i="24"/>
  <c r="Y2" i="5"/>
  <c r="AR2" i="5"/>
  <c r="Q2" i="27"/>
  <c r="AJ2" i="27"/>
  <c r="P2" i="28"/>
  <c r="AI2" i="28"/>
  <c r="AE2" i="29"/>
  <c r="R2" i="25"/>
  <c r="AK2" i="25"/>
  <c r="AQ2" i="6"/>
  <c r="Z2" i="5"/>
  <c r="AS2" i="5"/>
  <c r="R2" i="27"/>
  <c r="AK2" i="27"/>
  <c r="Q2" i="28"/>
  <c r="AJ2" i="28"/>
  <c r="P2" i="29"/>
  <c r="AF2" i="29"/>
  <c r="Z2" i="24"/>
  <c r="AS2" i="24"/>
  <c r="AA2" i="5"/>
  <c r="AT2" i="5"/>
  <c r="S2" i="27"/>
  <c r="R2" i="28"/>
  <c r="AK2" i="28"/>
  <c r="Q2" i="29"/>
  <c r="AG2" i="29"/>
  <c r="R2" i="4"/>
  <c r="AQ2" i="23"/>
  <c r="Y2" i="17"/>
  <c r="AR2" i="17"/>
  <c r="R2" i="22"/>
  <c r="AK2" i="22"/>
  <c r="S2" i="4"/>
  <c r="T2" i="25"/>
  <c r="AP2" i="25"/>
  <c r="AQ2" i="7"/>
  <c r="Y2" i="23"/>
  <c r="AR2" i="23"/>
  <c r="Z2" i="6"/>
  <c r="AS2" i="6"/>
  <c r="AA2" i="24"/>
  <c r="AT2" i="24"/>
  <c r="AB2" i="5"/>
  <c r="AU2" i="5"/>
  <c r="T2" i="27"/>
  <c r="AP2" i="27"/>
  <c r="S2" i="28"/>
  <c r="R2" i="29"/>
  <c r="AH2" i="29"/>
  <c r="AQ2" i="17"/>
  <c r="Z2" i="17"/>
  <c r="AS2" i="17"/>
  <c r="S2" i="22"/>
  <c r="T2" i="4"/>
  <c r="AP2" i="4"/>
  <c r="AQ2" i="25"/>
  <c r="Y2" i="7"/>
  <c r="AR2" i="7"/>
  <c r="Z2" i="23"/>
  <c r="AS2" i="23"/>
  <c r="AA2" i="6"/>
  <c r="AT2" i="6"/>
  <c r="AB2" i="24"/>
  <c r="AU2" i="24"/>
  <c r="AC2" i="5"/>
  <c r="AV2" i="5"/>
  <c r="AQ2" i="27"/>
  <c r="T2" i="28"/>
  <c r="AP2" i="28"/>
  <c r="S2" i="29"/>
  <c r="AI2" i="29"/>
  <c r="AA2" i="17"/>
  <c r="AT2" i="17"/>
  <c r="T2" i="22"/>
  <c r="AP2" i="22"/>
  <c r="AQ2" i="4"/>
  <c r="Y2" i="25"/>
  <c r="AR2" i="25"/>
  <c r="Z2" i="7"/>
  <c r="AS2" i="7"/>
  <c r="AA2" i="23"/>
  <c r="AT2" i="23"/>
  <c r="AB2" i="6"/>
  <c r="AU2" i="6"/>
  <c r="AC2" i="24"/>
  <c r="AV2" i="24"/>
  <c r="AD2" i="5"/>
  <c r="AW2" i="5"/>
  <c r="Y2" i="27"/>
  <c r="AR2" i="27"/>
  <c r="AQ2" i="28"/>
  <c r="T2" i="29"/>
  <c r="AJ2" i="29"/>
  <c r="AQ2" i="22"/>
  <c r="Z2" i="25"/>
  <c r="AS2" i="25"/>
  <c r="AA2" i="7"/>
  <c r="AT2" i="7"/>
  <c r="AB2" i="23"/>
  <c r="AU2" i="23"/>
  <c r="AC2" i="6"/>
  <c r="AV2" i="6"/>
  <c r="AD2" i="24"/>
  <c r="AW2" i="24"/>
  <c r="AE2" i="5"/>
  <c r="Z2" i="27"/>
  <c r="AS2" i="27"/>
  <c r="Y2" i="28"/>
  <c r="AR2" i="28"/>
  <c r="AC2" i="17"/>
  <c r="AV2" i="17"/>
  <c r="Y2" i="22"/>
  <c r="AR2" i="22"/>
  <c r="Z2" i="4"/>
  <c r="AS2" i="4"/>
  <c r="AA2" i="25"/>
  <c r="AT2" i="25"/>
  <c r="AB2" i="7"/>
  <c r="AU2" i="7"/>
  <c r="AC2" i="23"/>
  <c r="AV2" i="23"/>
  <c r="AD2" i="6"/>
  <c r="AW2" i="6"/>
  <c r="AE2" i="24"/>
  <c r="AF2" i="5"/>
  <c r="AA2" i="27"/>
  <c r="AT2" i="27"/>
  <c r="Z2" i="28"/>
  <c r="AS2" i="28"/>
  <c r="AU2" i="17"/>
  <c r="AD2" i="17"/>
  <c r="AW2" i="17"/>
  <c r="Z2" i="22"/>
  <c r="AS2" i="22"/>
  <c r="AA2" i="4"/>
  <c r="AT2" i="4"/>
  <c r="AB2" i="25"/>
  <c r="AU2" i="25"/>
  <c r="AC2" i="7"/>
  <c r="AV2" i="7"/>
  <c r="AD2" i="23"/>
  <c r="AW2" i="23"/>
  <c r="AE2" i="6"/>
  <c r="AF2" i="24"/>
  <c r="AG2" i="5"/>
  <c r="AB2" i="27"/>
  <c r="AU2" i="27"/>
  <c r="AA2" i="28"/>
  <c r="AT2" i="28"/>
  <c r="AB2" i="17"/>
  <c r="AE2" i="17"/>
  <c r="AT2" i="22"/>
  <c r="AU2" i="4"/>
  <c r="AV2" i="25"/>
  <c r="AC2" i="27"/>
  <c r="AV2" i="27"/>
  <c r="AB2" i="28"/>
  <c r="AU2" i="28"/>
  <c r="X2" i="29"/>
  <c r="AB2" i="4"/>
  <c r="AC2" i="25"/>
  <c r="AD2" i="7"/>
  <c r="AW2" i="7"/>
  <c r="AE2" i="23"/>
  <c r="AF2" i="6"/>
  <c r="AG2" i="24"/>
  <c r="AF2" i="17"/>
  <c r="AB2" i="22"/>
  <c r="AU2" i="22"/>
  <c r="AC2" i="4"/>
  <c r="AV2" i="4"/>
  <c r="AD2" i="25"/>
  <c r="AW2" i="25"/>
  <c r="AE2" i="7"/>
  <c r="AF2" i="23"/>
  <c r="AG2" i="6"/>
  <c r="AH2" i="24"/>
  <c r="P2" i="5"/>
  <c r="AI2" i="5"/>
  <c r="AD2" i="27"/>
  <c r="AW2" i="27"/>
  <c r="AC2" i="28"/>
  <c r="AV2" i="28"/>
  <c r="AC2" i="22"/>
  <c r="AV2" i="22"/>
  <c r="AD2" i="4"/>
  <c r="AW2" i="4"/>
  <c r="AE2" i="25"/>
  <c r="AF2" i="7"/>
  <c r="AG2" i="23"/>
  <c r="AH2" i="6"/>
  <c r="P2" i="24"/>
  <c r="AI2" i="24"/>
  <c r="Q2" i="5"/>
  <c r="AJ2" i="5"/>
  <c r="AE2" i="27"/>
  <c r="AD2" i="28"/>
  <c r="AW2" i="28"/>
  <c r="AD2" i="22"/>
  <c r="AW2" i="22"/>
  <c r="AE2" i="4"/>
  <c r="AF2" i="25"/>
  <c r="AG2" i="7"/>
  <c r="AH2" i="23"/>
  <c r="P2" i="6"/>
  <c r="AI2" i="6"/>
  <c r="AJ2" i="24"/>
  <c r="R2" i="5"/>
  <c r="AK2" i="5"/>
  <c r="AF2" i="27"/>
  <c r="AE2" i="28"/>
  <c r="AE2" i="22"/>
  <c r="AF2" i="4"/>
  <c r="AG2" i="25"/>
  <c r="P2" i="23"/>
  <c r="AI2" i="23"/>
  <c r="Q2" i="6"/>
  <c r="AJ2" i="6"/>
  <c r="AK2" i="24"/>
  <c r="S2" i="5"/>
  <c r="AG2" i="27"/>
  <c r="AF2" i="28"/>
  <c r="AF2" i="22"/>
  <c r="AG2" i="4"/>
  <c r="AH2" i="25"/>
  <c r="AD7" i="29"/>
  <c r="O4" i="29"/>
  <c r="O1" i="29" s="1"/>
  <c r="AP6" i="29"/>
  <c r="AE7" i="29"/>
  <c r="AD5" i="29"/>
  <c r="AQ6" i="29"/>
  <c r="AF7" i="29"/>
  <c r="AD9" i="29"/>
  <c r="AE5" i="29"/>
  <c r="AG7" i="29"/>
  <c r="AP8" i="29"/>
  <c r="AE9" i="29"/>
  <c r="AF5" i="29"/>
  <c r="AT6" i="29"/>
  <c r="AV6" i="29" s="1"/>
  <c r="AV4" i="29" s="1"/>
  <c r="BZ4" i="29" s="1"/>
  <c r="AJ7" i="29"/>
  <c r="AQ8" i="29"/>
  <c r="AF9" i="29"/>
  <c r="AO10" i="29"/>
  <c r="AK7" i="29"/>
  <c r="AL7" i="29"/>
  <c r="AK5" i="29"/>
  <c r="AD6" i="29"/>
  <c r="AM7" i="29"/>
  <c r="AL5" i="29"/>
  <c r="AE6" i="29"/>
  <c r="AN7" i="29"/>
  <c r="AM5" i="29"/>
  <c r="AF6" i="29"/>
  <c r="AO7" i="29"/>
  <c r="AD8" i="29"/>
  <c r="AM9" i="29"/>
  <c r="AG6" i="29"/>
  <c r="AP7" i="29"/>
  <c r="AE8" i="29"/>
  <c r="AN9" i="29"/>
  <c r="AJ6" i="29"/>
  <c r="AQ7" i="29"/>
  <c r="AF8" i="29"/>
  <c r="AO9" i="29"/>
  <c r="AK6" i="29"/>
  <c r="AG8" i="29"/>
  <c r="AP9" i="29"/>
  <c r="AL9" i="29"/>
  <c r="AH5" i="28"/>
  <c r="AQ7" i="28"/>
  <c r="AR7" i="28"/>
  <c r="AR5" i="28"/>
  <c r="AT7" i="28"/>
  <c r="AS5" i="28"/>
  <c r="AU7" i="28"/>
  <c r="AQ6" i="28"/>
  <c r="AG5" i="28"/>
  <c r="AI5" i="28"/>
  <c r="AP7" i="28"/>
  <c r="AJ5" i="28"/>
  <c r="AP5" i="28"/>
  <c r="AQ5" i="28"/>
  <c r="AS7" i="28"/>
  <c r="AV7" i="28"/>
  <c r="AP6" i="28"/>
  <c r="AW7" i="28"/>
  <c r="AG5" i="27"/>
  <c r="AH5" i="27"/>
  <c r="AI5" i="27"/>
  <c r="AP5" i="27"/>
  <c r="AQ6" i="27"/>
  <c r="AQ1003" i="20" s="1"/>
  <c r="AJ5" i="27"/>
  <c r="AQ5" i="27"/>
  <c r="AR5" i="27"/>
  <c r="AS5" i="27"/>
  <c r="AP6" i="27"/>
  <c r="AP1003" i="20" s="1"/>
  <c r="AP9" i="24"/>
  <c r="AV7" i="24"/>
  <c r="AT9" i="24"/>
  <c r="AQ6" i="24"/>
  <c r="AV9" i="24"/>
  <c r="AP7" i="24"/>
  <c r="AQ7" i="24"/>
  <c r="AR7" i="24"/>
  <c r="AG6" i="24"/>
  <c r="AS7" i="24"/>
  <c r="AQ9" i="24"/>
  <c r="AT7" i="24"/>
  <c r="AR9" i="24"/>
  <c r="AU7" i="24"/>
  <c r="AS9" i="24"/>
  <c r="AP6" i="24"/>
  <c r="AW7" i="24"/>
  <c r="AU9" i="24"/>
  <c r="AG7" i="23"/>
  <c r="AI7" i="23"/>
  <c r="AG9" i="23"/>
  <c r="AP7" i="23"/>
  <c r="AQ7" i="23"/>
  <c r="AP9" i="23"/>
  <c r="AI6" i="23"/>
  <c r="AU7" i="23"/>
  <c r="AG8" i="23"/>
  <c r="AS9" i="23"/>
  <c r="AJ6" i="23"/>
  <c r="AV7" i="23"/>
  <c r="AH8" i="23"/>
  <c r="AT9" i="23"/>
  <c r="AJ9" i="23"/>
  <c r="AH7" i="23"/>
  <c r="AJ7" i="23"/>
  <c r="AH9" i="23"/>
  <c r="AI9" i="23"/>
  <c r="AR7" i="23"/>
  <c r="AG6" i="23"/>
  <c r="AS7" i="23"/>
  <c r="AQ9" i="23"/>
  <c r="AH6" i="23"/>
  <c r="AT7" i="23"/>
  <c r="AR9" i="23"/>
  <c r="AP6" i="23"/>
  <c r="AW7" i="23"/>
  <c r="AI8" i="23"/>
  <c r="AU9" i="23"/>
  <c r="AQ6" i="23"/>
  <c r="AJ8" i="23"/>
  <c r="AV9" i="23"/>
  <c r="AQ7" i="17"/>
  <c r="AR7" i="17"/>
  <c r="AG6" i="17"/>
  <c r="AX6" i="17" s="1"/>
  <c r="AY6" i="17" s="1"/>
  <c r="BA6" i="17" s="1"/>
  <c r="AS7" i="17"/>
  <c r="AT7" i="17"/>
  <c r="AH7" i="17"/>
  <c r="AH104" i="20" s="1"/>
  <c r="AI9" i="17"/>
  <c r="AI106" i="20" s="1"/>
  <c r="AP7" i="17"/>
  <c r="AI7" i="17"/>
  <c r="AI104" i="20" s="1"/>
  <c r="AU7" i="17"/>
  <c r="AG8" i="17"/>
  <c r="AV7" i="17"/>
  <c r="AH8" i="17"/>
  <c r="AH105" i="20" s="1"/>
  <c r="AT9" i="17"/>
  <c r="AP6" i="17"/>
  <c r="AW7" i="17"/>
  <c r="AI8" i="17"/>
  <c r="AI105" i="20" s="1"/>
  <c r="AU9" i="17"/>
  <c r="AG7" i="17"/>
  <c r="AG9" i="17"/>
  <c r="AH9" i="17"/>
  <c r="AH106" i="20" s="1"/>
  <c r="AS9" i="17"/>
  <c r="AV9" i="17"/>
  <c r="CO4" i="26"/>
  <c r="CG4" i="26"/>
  <c r="AL6" i="26"/>
  <c r="AN6" i="26"/>
  <c r="AO6" i="26"/>
  <c r="AU8" i="26"/>
  <c r="AV10" i="26"/>
  <c r="CK4" i="26"/>
  <c r="AL8" i="26"/>
  <c r="AM6" i="26"/>
  <c r="AM8" i="26"/>
  <c r="AW7" i="26"/>
  <c r="AL7" i="26"/>
  <c r="AM7" i="26"/>
  <c r="AV8" i="26"/>
  <c r="AX8" i="26"/>
  <c r="AW8" i="26"/>
  <c r="AN7" i="26"/>
  <c r="AM9" i="26"/>
  <c r="AO9" i="26"/>
  <c r="AN9" i="26"/>
  <c r="AW5" i="26"/>
  <c r="AX5" i="26"/>
  <c r="BS4" i="26"/>
  <c r="AO7" i="26"/>
  <c r="AU7" i="26"/>
  <c r="AN8" i="26"/>
  <c r="AU9" i="26"/>
  <c r="AL5" i="26"/>
  <c r="AV5" i="26"/>
  <c r="AV7" i="26"/>
  <c r="AM5" i="26"/>
  <c r="AO5" i="26"/>
  <c r="AN5" i="26"/>
  <c r="A1298" i="20"/>
  <c r="A1198" i="20"/>
  <c r="A1098" i="20"/>
  <c r="A998" i="20"/>
  <c r="A898" i="20"/>
  <c r="A798" i="20"/>
  <c r="A698" i="20"/>
  <c r="A598" i="20"/>
  <c r="E1200" i="20"/>
  <c r="E1100" i="20"/>
  <c r="E1000" i="20"/>
  <c r="E900" i="20"/>
  <c r="E800" i="20"/>
  <c r="E700" i="20"/>
  <c r="E600" i="20"/>
  <c r="A498" i="20"/>
  <c r="E500" i="20"/>
  <c r="A398" i="20"/>
  <c r="A298" i="20"/>
  <c r="A198" i="20"/>
  <c r="A1385" i="20"/>
  <c r="E400" i="20"/>
  <c r="E300" i="20"/>
  <c r="E3" i="4"/>
  <c r="G6" i="7"/>
  <c r="G503" i="20" s="1"/>
  <c r="F6" i="7"/>
  <c r="F503" i="20" s="1"/>
  <c r="E3" i="7"/>
  <c r="F8" i="5"/>
  <c r="F905" i="20" s="1"/>
  <c r="G8" i="5"/>
  <c r="G905" i="20" s="1"/>
  <c r="F9" i="5"/>
  <c r="F906" i="20" s="1"/>
  <c r="G9" i="5"/>
  <c r="G906" i="20" s="1"/>
  <c r="F10" i="5"/>
  <c r="F907" i="20" s="1"/>
  <c r="G10" i="5"/>
  <c r="G907" i="20" s="1"/>
  <c r="E3" i="5"/>
  <c r="D42" i="7"/>
  <c r="D43" i="7"/>
  <c r="D44" i="7"/>
  <c r="D36" i="7"/>
  <c r="D37" i="7"/>
  <c r="D38" i="7"/>
  <c r="D39" i="7"/>
  <c r="D40" i="7"/>
  <c r="D35" i="7"/>
  <c r="D24" i="7"/>
  <c r="D25" i="7"/>
  <c r="D26" i="7"/>
  <c r="D27" i="7"/>
  <c r="D28" i="7"/>
  <c r="D29" i="7"/>
  <c r="D30" i="7"/>
  <c r="D31" i="7"/>
  <c r="D32" i="7"/>
  <c r="D33" i="7"/>
  <c r="D18" i="7"/>
  <c r="D19" i="7"/>
  <c r="D20" i="7"/>
  <c r="D21" i="7"/>
  <c r="D23" i="7"/>
  <c r="D10" i="7"/>
  <c r="D11" i="7"/>
  <c r="D12" i="7"/>
  <c r="D13" i="7"/>
  <c r="D14" i="7"/>
  <c r="D15" i="7"/>
  <c r="D16" i="7"/>
  <c r="D9" i="7"/>
  <c r="D6" i="7"/>
  <c r="F7" i="6"/>
  <c r="F704" i="20" s="1"/>
  <c r="G7" i="6"/>
  <c r="G704" i="20" s="1"/>
  <c r="F8" i="6"/>
  <c r="F705" i="20" s="1"/>
  <c r="G8" i="6"/>
  <c r="G705" i="20" s="1"/>
  <c r="F9" i="6"/>
  <c r="F706" i="20" s="1"/>
  <c r="G9" i="6"/>
  <c r="G706" i="20" s="1"/>
  <c r="F10" i="6"/>
  <c r="F707" i="20" s="1"/>
  <c r="G10" i="6"/>
  <c r="G707" i="20" s="1"/>
  <c r="AG1002" i="20" l="1"/>
  <c r="AG57" i="27"/>
  <c r="AG58" i="27" s="1"/>
  <c r="AG1" i="27" s="1"/>
  <c r="P1" i="27" s="1"/>
  <c r="N5" i="27"/>
  <c r="AT57" i="27"/>
  <c r="AT58" i="27" s="1"/>
  <c r="AT1" i="27" s="1"/>
  <c r="AC1" i="27" s="1"/>
  <c r="AT1003" i="20"/>
  <c r="AU57" i="27"/>
  <c r="AU58" i="27" s="1"/>
  <c r="AU1" i="27" s="1"/>
  <c r="AD1" i="27" s="1"/>
  <c r="AU1003" i="20"/>
  <c r="AH1002" i="20"/>
  <c r="AH57" i="27"/>
  <c r="AH58" i="27" s="1"/>
  <c r="AH1" i="27" s="1"/>
  <c r="Q1" i="27" s="1"/>
  <c r="AW57" i="27"/>
  <c r="AW58" i="27" s="1"/>
  <c r="AW1" i="27" s="1"/>
  <c r="AF1" i="27" s="1"/>
  <c r="AW1003" i="20"/>
  <c r="BK1003" i="20"/>
  <c r="BL1003" i="20" s="1"/>
  <c r="AS57" i="27"/>
  <c r="AS58" i="27" s="1"/>
  <c r="AS1" i="27" s="1"/>
  <c r="AB1" i="27" s="1"/>
  <c r="AS1002" i="20"/>
  <c r="AR57" i="27"/>
  <c r="AR58" i="27" s="1"/>
  <c r="AR1" i="27"/>
  <c r="AA1" i="27" s="1"/>
  <c r="AR1002" i="20"/>
  <c r="AQ57" i="27"/>
  <c r="AQ58" i="27" s="1"/>
  <c r="AQ1002" i="20"/>
  <c r="AK1002" i="20"/>
  <c r="AK57" i="27"/>
  <c r="AK58" i="27" s="1"/>
  <c r="AK1" i="27" s="1"/>
  <c r="T1" i="27" s="1"/>
  <c r="AI1002" i="20"/>
  <c r="AI57" i="27"/>
  <c r="AI58" i="27" s="1"/>
  <c r="AI1" i="27"/>
  <c r="R1" i="27" s="1"/>
  <c r="AJ1002" i="20"/>
  <c r="AJ57" i="27"/>
  <c r="AJ58" i="27" s="1"/>
  <c r="AJ1" i="27"/>
  <c r="S1" i="27" s="1"/>
  <c r="AL1002" i="20"/>
  <c r="AL57" i="27"/>
  <c r="AL58" i="27" s="1"/>
  <c r="AL1" i="27" s="1"/>
  <c r="U1" i="27" s="1"/>
  <c r="AP57" i="27"/>
  <c r="AP58" i="27" s="1"/>
  <c r="AP1002" i="20"/>
  <c r="AY88" i="7"/>
  <c r="AX585" i="20"/>
  <c r="AY84" i="7"/>
  <c r="AX581" i="20"/>
  <c r="AY82" i="7"/>
  <c r="AX579" i="20"/>
  <c r="AY78" i="7"/>
  <c r="AX575" i="20"/>
  <c r="AY83" i="7"/>
  <c r="AX580" i="20"/>
  <c r="AY89" i="7"/>
  <c r="AX586" i="20"/>
  <c r="AY79" i="7"/>
  <c r="AX576" i="20"/>
  <c r="AY87" i="7"/>
  <c r="AX584" i="20"/>
  <c r="AG106" i="20"/>
  <c r="BK106" i="20" s="1"/>
  <c r="BL106" i="20" s="1"/>
  <c r="N9" i="17"/>
  <c r="N106" i="20" s="1"/>
  <c r="AG104" i="20"/>
  <c r="BK104" i="20" s="1"/>
  <c r="BL104" i="20" s="1"/>
  <c r="N7" i="17"/>
  <c r="AG105" i="20"/>
  <c r="BK105" i="20" s="1"/>
  <c r="BL105" i="20" s="1"/>
  <c r="N105" i="20"/>
  <c r="BB6" i="17"/>
  <c r="BA103" i="20"/>
  <c r="L109" i="20"/>
  <c r="J124" i="20"/>
  <c r="M27" i="17"/>
  <c r="AX8" i="23"/>
  <c r="AY8" i="23" s="1"/>
  <c r="AX5" i="27"/>
  <c r="AV7" i="6"/>
  <c r="AV704" i="20" s="1"/>
  <c r="AW7" i="6"/>
  <c r="AW704" i="20" s="1"/>
  <c r="AT7" i="6"/>
  <c r="AT704" i="20" s="1"/>
  <c r="AU7" i="6"/>
  <c r="AU704" i="20" s="1"/>
  <c r="AV6" i="6"/>
  <c r="AV703" i="20" s="1"/>
  <c r="AU6" i="6"/>
  <c r="AU703" i="20" s="1"/>
  <c r="AW6" i="6"/>
  <c r="AW703" i="20" s="1"/>
  <c r="AT6" i="6"/>
  <c r="AT703" i="20" s="1"/>
  <c r="BH9" i="26"/>
  <c r="BI9" i="26" s="1"/>
  <c r="BK9" i="26" s="1"/>
  <c r="BL9" i="26" s="1"/>
  <c r="BH7" i="26"/>
  <c r="BI7" i="26" s="1"/>
  <c r="BK7" i="26" s="1"/>
  <c r="BL7" i="26" s="1"/>
  <c r="BH5" i="26"/>
  <c r="BI5" i="26" s="1"/>
  <c r="BH8" i="26"/>
  <c r="BI8" i="26" s="1"/>
  <c r="BK8" i="26" s="1"/>
  <c r="BL8" i="26" s="1"/>
  <c r="BH10" i="26"/>
  <c r="BI10" i="26" s="1"/>
  <c r="BK10" i="26" s="1"/>
  <c r="BL10" i="26" s="1"/>
  <c r="J7" i="30"/>
  <c r="K7" i="30" s="1"/>
  <c r="E8" i="30"/>
  <c r="AX6" i="27"/>
  <c r="BH6" i="26"/>
  <c r="BI6" i="26" s="1"/>
  <c r="BK6" i="26" s="1"/>
  <c r="BL6" i="26" s="1"/>
  <c r="AX6" i="23"/>
  <c r="AY6" i="23" s="1"/>
  <c r="BA6" i="23" s="1"/>
  <c r="AX9" i="23"/>
  <c r="AY9" i="23" s="1"/>
  <c r="AX7" i="23"/>
  <c r="AY7" i="23" s="1"/>
  <c r="BA8" i="23"/>
  <c r="AX8" i="24"/>
  <c r="AY8" i="24" s="1"/>
  <c r="AX6" i="24"/>
  <c r="AY6" i="24" s="1"/>
  <c r="BA6" i="24" s="1"/>
  <c r="AX9" i="24"/>
  <c r="AY9" i="24" s="1"/>
  <c r="BA9" i="24" s="1"/>
  <c r="AX7" i="24"/>
  <c r="AY7" i="24" s="1"/>
  <c r="AX9" i="17"/>
  <c r="AX7" i="17"/>
  <c r="AX8" i="17"/>
  <c r="AX6" i="28"/>
  <c r="AY6" i="28" s="1"/>
  <c r="BA6" i="28" s="1"/>
  <c r="AX5" i="28"/>
  <c r="AY5" i="28" s="1"/>
  <c r="BA5" i="28" s="1"/>
  <c r="AX7" i="28"/>
  <c r="AY7" i="28" s="1"/>
  <c r="BA7" i="28" s="1"/>
  <c r="CP4" i="26"/>
  <c r="G6" i="6"/>
  <c r="G703" i="20" s="1"/>
  <c r="F6" i="6"/>
  <c r="F703" i="20" s="1"/>
  <c r="G5" i="6"/>
  <c r="G702" i="20" s="1"/>
  <c r="F5" i="6"/>
  <c r="F702" i="20" s="1"/>
  <c r="D66" i="6"/>
  <c r="D67" i="6"/>
  <c r="D68" i="6"/>
  <c r="D59" i="6"/>
  <c r="D60" i="6"/>
  <c r="D61" i="6"/>
  <c r="D62" i="6"/>
  <c r="D50" i="6"/>
  <c r="D51" i="6"/>
  <c r="D40" i="6"/>
  <c r="D41" i="6"/>
  <c r="D34" i="6"/>
  <c r="D35" i="6"/>
  <c r="D36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8" i="6"/>
  <c r="D9" i="6"/>
  <c r="D10" i="6"/>
  <c r="D74" i="6"/>
  <c r="D73" i="6"/>
  <c r="D71" i="6"/>
  <c r="D65" i="6"/>
  <c r="D64" i="6"/>
  <c r="D58" i="6"/>
  <c r="D57" i="6"/>
  <c r="D55" i="6"/>
  <c r="D54" i="6"/>
  <c r="D53" i="6"/>
  <c r="D49" i="6"/>
  <c r="D48" i="6"/>
  <c r="D47" i="6"/>
  <c r="D45" i="6"/>
  <c r="D44" i="6"/>
  <c r="D43" i="6"/>
  <c r="D39" i="6"/>
  <c r="D38" i="6"/>
  <c r="D33" i="6"/>
  <c r="D32" i="6"/>
  <c r="D14" i="6"/>
  <c r="D13" i="6"/>
  <c r="D12" i="6"/>
  <c r="D7" i="6"/>
  <c r="D6" i="6"/>
  <c r="D5" i="6"/>
  <c r="G7" i="5"/>
  <c r="G904" i="20" s="1"/>
  <c r="F7" i="5"/>
  <c r="F904" i="20" s="1"/>
  <c r="G6" i="5"/>
  <c r="G903" i="20" s="1"/>
  <c r="F6" i="5"/>
  <c r="F903" i="20" s="1"/>
  <c r="G5" i="5"/>
  <c r="G902" i="20" s="1"/>
  <c r="F5" i="5"/>
  <c r="F902" i="20" s="1"/>
  <c r="D66" i="5"/>
  <c r="D67" i="5"/>
  <c r="D68" i="5"/>
  <c r="D69" i="5"/>
  <c r="D60" i="5"/>
  <c r="D61" i="5"/>
  <c r="D62" i="5"/>
  <c r="D63" i="5"/>
  <c r="D56" i="5"/>
  <c r="D50" i="5"/>
  <c r="D51" i="5"/>
  <c r="D52" i="5"/>
  <c r="D46" i="5"/>
  <c r="D41" i="5"/>
  <c r="D42" i="5"/>
  <c r="D75" i="5"/>
  <c r="D74" i="5"/>
  <c r="D72" i="5"/>
  <c r="D71" i="5"/>
  <c r="D65" i="5"/>
  <c r="D59" i="5"/>
  <c r="D58" i="5"/>
  <c r="D55" i="5"/>
  <c r="D54" i="5"/>
  <c r="D49" i="5"/>
  <c r="D48" i="5"/>
  <c r="D945" i="20" s="1"/>
  <c r="D45" i="5"/>
  <c r="D44" i="5"/>
  <c r="D941" i="20" s="1"/>
  <c r="D40" i="5"/>
  <c r="D39" i="5"/>
  <c r="D34" i="5"/>
  <c r="D35" i="5"/>
  <c r="D36" i="5"/>
  <c r="D37" i="5"/>
  <c r="D33" i="5"/>
  <c r="D32" i="5"/>
  <c r="D18" i="5"/>
  <c r="D19" i="5"/>
  <c r="D20" i="5"/>
  <c r="D21" i="5"/>
  <c r="D22" i="5"/>
  <c r="D23" i="5"/>
  <c r="D920" i="20" s="1"/>
  <c r="D24" i="5"/>
  <c r="D25" i="5"/>
  <c r="D26" i="5"/>
  <c r="D27" i="5"/>
  <c r="D28" i="5"/>
  <c r="D29" i="5"/>
  <c r="D30" i="5"/>
  <c r="D17" i="5"/>
  <c r="D16" i="5"/>
  <c r="D15" i="5"/>
  <c r="D14" i="5"/>
  <c r="D13" i="5"/>
  <c r="D12" i="5"/>
  <c r="D909" i="20" s="1"/>
  <c r="D6" i="5"/>
  <c r="D7" i="5"/>
  <c r="D8" i="5"/>
  <c r="D9" i="5"/>
  <c r="D10" i="5"/>
  <c r="D5" i="5"/>
  <c r="G16" i="4"/>
  <c r="G313" i="20" s="1"/>
  <c r="G15" i="4"/>
  <c r="G312" i="20" s="1"/>
  <c r="G14" i="4"/>
  <c r="G311" i="20" s="1"/>
  <c r="G13" i="4"/>
  <c r="G310" i="20" s="1"/>
  <c r="G12" i="4"/>
  <c r="G309" i="20" s="1"/>
  <c r="G6" i="4"/>
  <c r="G303" i="20" s="1"/>
  <c r="G7" i="4"/>
  <c r="G304" i="20" s="1"/>
  <c r="G8" i="4"/>
  <c r="G305" i="20" s="1"/>
  <c r="G9" i="4"/>
  <c r="G306" i="20" s="1"/>
  <c r="G10" i="4"/>
  <c r="G307" i="20" s="1"/>
  <c r="G5" i="4"/>
  <c r="G302" i="20" s="1"/>
  <c r="F16" i="4"/>
  <c r="F313" i="20" s="1"/>
  <c r="F15" i="4"/>
  <c r="F312" i="20" s="1"/>
  <c r="F14" i="4"/>
  <c r="F311" i="20" s="1"/>
  <c r="F13" i="4"/>
  <c r="F310" i="20" s="1"/>
  <c r="F12" i="4"/>
  <c r="F309" i="20" s="1"/>
  <c r="F6" i="4"/>
  <c r="F303" i="20" s="1"/>
  <c r="F7" i="4"/>
  <c r="F304" i="20" s="1"/>
  <c r="F8" i="4"/>
  <c r="F305" i="20" s="1"/>
  <c r="F9" i="4"/>
  <c r="F306" i="20" s="1"/>
  <c r="F10" i="4"/>
  <c r="F307" i="20" s="1"/>
  <c r="F5" i="4"/>
  <c r="F302" i="20" s="1"/>
  <c r="E2" i="14"/>
  <c r="E3" i="14"/>
  <c r="E4" i="14"/>
  <c r="E5" i="14"/>
  <c r="E6" i="14"/>
  <c r="E7" i="14"/>
  <c r="E8" i="14"/>
  <c r="E9" i="14"/>
  <c r="E1" i="14"/>
  <c r="AQ1" i="27" l="1"/>
  <c r="Z1" i="27" s="1"/>
  <c r="AP1" i="27"/>
  <c r="Y1" i="27" s="1"/>
  <c r="N1002" i="20"/>
  <c r="N1" i="27"/>
  <c r="L81" i="14" s="1"/>
  <c r="BK1002" i="20"/>
  <c r="BL1002" i="20" s="1"/>
  <c r="AY6" i="27"/>
  <c r="AY1003" i="20" s="1"/>
  <c r="AX1003" i="20"/>
  <c r="AY5" i="27"/>
  <c r="AX57" i="27"/>
  <c r="AX58" i="27" s="1"/>
  <c r="AX1002" i="20"/>
  <c r="BM999" i="20"/>
  <c r="BM1000" i="20"/>
  <c r="BA79" i="7"/>
  <c r="BA576" i="20" s="1"/>
  <c r="AY576" i="20"/>
  <c r="BA83" i="7"/>
  <c r="BA580" i="20" s="1"/>
  <c r="AY580" i="20"/>
  <c r="BA89" i="7"/>
  <c r="BA586" i="20" s="1"/>
  <c r="AY586" i="20"/>
  <c r="BA78" i="7"/>
  <c r="BA575" i="20" s="1"/>
  <c r="AY575" i="20"/>
  <c r="BA84" i="7"/>
  <c r="BA581" i="20" s="1"/>
  <c r="AY581" i="20"/>
  <c r="BA82" i="7"/>
  <c r="BA579" i="20" s="1"/>
  <c r="AY579" i="20"/>
  <c r="BA88" i="7"/>
  <c r="BA585" i="20" s="1"/>
  <c r="AY585" i="20"/>
  <c r="BA87" i="7"/>
  <c r="BA584" i="20" s="1"/>
  <c r="AY584" i="20"/>
  <c r="AY7" i="17"/>
  <c r="AX104" i="20"/>
  <c r="AY9" i="17"/>
  <c r="AX106" i="20"/>
  <c r="N104" i="20"/>
  <c r="N1" i="17"/>
  <c r="L72" i="14" s="1"/>
  <c r="M7" i="17"/>
  <c r="L7" i="17"/>
  <c r="L104" i="20" s="1"/>
  <c r="BM100" i="20"/>
  <c r="AY8" i="17"/>
  <c r="AX105" i="20"/>
  <c r="BB6" i="23"/>
  <c r="BB603" i="20" s="1"/>
  <c r="BA603" i="20"/>
  <c r="BB7" i="28"/>
  <c r="BB1104" i="20" s="1"/>
  <c r="BA1104" i="20"/>
  <c r="BB5" i="28"/>
  <c r="BB1102" i="20" s="1"/>
  <c r="BA1102" i="20"/>
  <c r="BB6" i="28"/>
  <c r="BB1103" i="20" s="1"/>
  <c r="BA1103" i="20"/>
  <c r="BB9" i="24"/>
  <c r="BB806" i="20" s="1"/>
  <c r="BA806" i="20"/>
  <c r="BB6" i="24"/>
  <c r="BB803" i="20" s="1"/>
  <c r="BA803" i="20"/>
  <c r="BB8" i="23"/>
  <c r="BB605" i="20" s="1"/>
  <c r="BA605" i="20"/>
  <c r="BB103" i="20"/>
  <c r="J28" i="17"/>
  <c r="M124" i="20"/>
  <c r="N1" i="23"/>
  <c r="L77" i="14" s="1"/>
  <c r="BK5" i="26"/>
  <c r="BL5" i="26" s="1"/>
  <c r="H8" i="30"/>
  <c r="C8" i="30" s="1"/>
  <c r="F8" i="30"/>
  <c r="G8" i="30"/>
  <c r="I8" i="30" s="1"/>
  <c r="BA6" i="27"/>
  <c r="BA9" i="23"/>
  <c r="BA7" i="23"/>
  <c r="BA7" i="24"/>
  <c r="BA8" i="24"/>
  <c r="BA5" i="27" l="1"/>
  <c r="BA1002" i="20" s="1"/>
  <c r="AY1002" i="20"/>
  <c r="BB5" i="27"/>
  <c r="BB1002" i="20" s="1"/>
  <c r="BA8" i="17"/>
  <c r="BA105" i="20" s="1"/>
  <c r="AY105" i="20"/>
  <c r="J8" i="17"/>
  <c r="M104" i="20"/>
  <c r="BB8" i="17"/>
  <c r="BB105" i="20" s="1"/>
  <c r="BA9" i="17"/>
  <c r="AY106" i="20"/>
  <c r="BA7" i="17"/>
  <c r="AY104" i="20"/>
  <c r="BB8" i="24"/>
  <c r="BB805" i="20" s="1"/>
  <c r="BA805" i="20"/>
  <c r="BB7" i="24"/>
  <c r="BB804" i="20" s="1"/>
  <c r="BA804" i="20"/>
  <c r="BB7" i="23"/>
  <c r="BB604" i="20" s="1"/>
  <c r="BA604" i="20"/>
  <c r="BB9" i="23"/>
  <c r="BB606" i="20" s="1"/>
  <c r="BA606" i="20"/>
  <c r="BB6" i="27"/>
  <c r="BA1003" i="20"/>
  <c r="BB4" i="28"/>
  <c r="J125" i="20"/>
  <c r="M28" i="17"/>
  <c r="J8" i="30"/>
  <c r="K8" i="30" s="1"/>
  <c r="E9" i="30"/>
  <c r="K13" i="17" s="1"/>
  <c r="CD89" i="7"/>
  <c r="BZ89" i="7"/>
  <c r="BV89" i="7"/>
  <c r="BH89" i="7"/>
  <c r="AW89" i="7"/>
  <c r="AW586" i="20" s="1"/>
  <c r="AV89" i="7"/>
  <c r="AV586" i="20" s="1"/>
  <c r="AU89" i="7"/>
  <c r="AU586" i="20" s="1"/>
  <c r="AT89" i="7"/>
  <c r="AT586" i="20" s="1"/>
  <c r="CD88" i="7"/>
  <c r="BZ88" i="7"/>
  <c r="BV88" i="7"/>
  <c r="BH88" i="7"/>
  <c r="AW88" i="7"/>
  <c r="AW585" i="20" s="1"/>
  <c r="AV88" i="7"/>
  <c r="AV585" i="20" s="1"/>
  <c r="AU88" i="7"/>
  <c r="AU585" i="20" s="1"/>
  <c r="AT88" i="7"/>
  <c r="AT585" i="20" s="1"/>
  <c r="CD87" i="7"/>
  <c r="BZ87" i="7"/>
  <c r="BV87" i="7"/>
  <c r="BH87" i="7"/>
  <c r="AW87" i="7"/>
  <c r="AW584" i="20" s="1"/>
  <c r="AV87" i="7"/>
  <c r="AV584" i="20" s="1"/>
  <c r="AU87" i="7"/>
  <c r="AU584" i="20" s="1"/>
  <c r="AT87" i="7"/>
  <c r="AT584" i="20" s="1"/>
  <c r="AW84" i="7"/>
  <c r="AW581" i="20" s="1"/>
  <c r="AV84" i="7"/>
  <c r="AV581" i="20" s="1"/>
  <c r="AU84" i="7"/>
  <c r="AU581" i="20" s="1"/>
  <c r="AT84" i="7"/>
  <c r="AT581" i="20" s="1"/>
  <c r="AW83" i="7"/>
  <c r="AW580" i="20" s="1"/>
  <c r="AV83" i="7"/>
  <c r="AV580" i="20" s="1"/>
  <c r="AU83" i="7"/>
  <c r="AU580" i="20" s="1"/>
  <c r="AT83" i="7"/>
  <c r="AT580" i="20" s="1"/>
  <c r="AW82" i="7"/>
  <c r="AW579" i="20" s="1"/>
  <c r="AV82" i="7"/>
  <c r="AV579" i="20" s="1"/>
  <c r="AU82" i="7"/>
  <c r="AU579" i="20" s="1"/>
  <c r="AT82" i="7"/>
  <c r="AT579" i="20" s="1"/>
  <c r="BK579" i="20" s="1"/>
  <c r="BL579" i="20" s="1"/>
  <c r="CD79" i="7"/>
  <c r="BZ79" i="7"/>
  <c r="BV79" i="7"/>
  <c r="BH79" i="7"/>
  <c r="AW79" i="7"/>
  <c r="AW576" i="20" s="1"/>
  <c r="AV79" i="7"/>
  <c r="AV576" i="20" s="1"/>
  <c r="AU79" i="7"/>
  <c r="AU576" i="20" s="1"/>
  <c r="AT79" i="7"/>
  <c r="AT576" i="20" s="1"/>
  <c r="BK576" i="20" s="1"/>
  <c r="BL576" i="20" s="1"/>
  <c r="CD78" i="7"/>
  <c r="BZ78" i="7"/>
  <c r="BV78" i="7"/>
  <c r="BH78" i="7"/>
  <c r="AW78" i="7"/>
  <c r="AW575" i="20" s="1"/>
  <c r="AV78" i="7"/>
  <c r="AV575" i="20" s="1"/>
  <c r="AU78" i="7"/>
  <c r="AU575" i="20" s="1"/>
  <c r="AT78" i="7"/>
  <c r="AT575" i="20" s="1"/>
  <c r="BK575" i="20" s="1"/>
  <c r="BL575" i="20" s="1"/>
  <c r="CD74" i="7"/>
  <c r="BZ74" i="7"/>
  <c r="BV74" i="7"/>
  <c r="BH74" i="7"/>
  <c r="CD73" i="7"/>
  <c r="BZ73" i="7"/>
  <c r="BV73" i="7"/>
  <c r="BH73" i="7"/>
  <c r="CD72" i="7"/>
  <c r="BZ72" i="7"/>
  <c r="BV72" i="7"/>
  <c r="BH72" i="7"/>
  <c r="CD66" i="7"/>
  <c r="BZ66" i="7"/>
  <c r="BV66" i="7"/>
  <c r="BH66" i="7"/>
  <c r="CD65" i="7"/>
  <c r="BZ65" i="7"/>
  <c r="BV65" i="7"/>
  <c r="BH65" i="7"/>
  <c r="CD5" i="7"/>
  <c r="BZ5" i="7"/>
  <c r="BV5" i="7"/>
  <c r="BH5" i="7"/>
  <c r="CA3" i="7"/>
  <c r="BW3" i="7"/>
  <c r="BS3" i="7"/>
  <c r="BO3" i="7"/>
  <c r="BL3" i="7"/>
  <c r="F1" i="6"/>
  <c r="CE76" i="5"/>
  <c r="CA76" i="5"/>
  <c r="BW76" i="5"/>
  <c r="BI76" i="5"/>
  <c r="BB76" i="5"/>
  <c r="AY76" i="5"/>
  <c r="CE75" i="5"/>
  <c r="CA75" i="5"/>
  <c r="BW75" i="5"/>
  <c r="BI75" i="5"/>
  <c r="BB75" i="5"/>
  <c r="CE74" i="5"/>
  <c r="CA74" i="5"/>
  <c r="BW74" i="5"/>
  <c r="BI74" i="5"/>
  <c r="BB74" i="5"/>
  <c r="BS73" i="5"/>
  <c r="BR73" i="5"/>
  <c r="BO73" i="5"/>
  <c r="BL73" i="5"/>
  <c r="CE72" i="5"/>
  <c r="CA72" i="5"/>
  <c r="BW72" i="5"/>
  <c r="BI72" i="5"/>
  <c r="BB72" i="5"/>
  <c r="CE71" i="5"/>
  <c r="CA71" i="5"/>
  <c r="BW71" i="5"/>
  <c r="BI71" i="5"/>
  <c r="BB71" i="5"/>
  <c r="BS70" i="5"/>
  <c r="BR70" i="5"/>
  <c r="BO70" i="5"/>
  <c r="BL70" i="5"/>
  <c r="CE68" i="5"/>
  <c r="CA68" i="5"/>
  <c r="BW68" i="5"/>
  <c r="BI68" i="5"/>
  <c r="BB68" i="5"/>
  <c r="AS68" i="5"/>
  <c r="AS965" i="20" s="1"/>
  <c r="AR68" i="5"/>
  <c r="AR965" i="20" s="1"/>
  <c r="AQ68" i="5"/>
  <c r="AQ965" i="20" s="1"/>
  <c r="AP68" i="5"/>
  <c r="AP965" i="20" s="1"/>
  <c r="CE67" i="5"/>
  <c r="CA67" i="5"/>
  <c r="BW67" i="5"/>
  <c r="BI67" i="5"/>
  <c r="BB67" i="5"/>
  <c r="CE66" i="5"/>
  <c r="CA66" i="5"/>
  <c r="BW66" i="5"/>
  <c r="BI66" i="5"/>
  <c r="BB66" i="5"/>
  <c r="CE65" i="5"/>
  <c r="CA65" i="5"/>
  <c r="BW65" i="5"/>
  <c r="BI65" i="5"/>
  <c r="BB65" i="5"/>
  <c r="BS64" i="5"/>
  <c r="BR64" i="5"/>
  <c r="BO64" i="5"/>
  <c r="BL64" i="5"/>
  <c r="CE63" i="5"/>
  <c r="CA63" i="5"/>
  <c r="BW63" i="5"/>
  <c r="BI63" i="5"/>
  <c r="BB63" i="5"/>
  <c r="CE62" i="5"/>
  <c r="CA62" i="5"/>
  <c r="BW62" i="5"/>
  <c r="BI62" i="5"/>
  <c r="BB62" i="5"/>
  <c r="CE61" i="5"/>
  <c r="CA61" i="5"/>
  <c r="BW61" i="5"/>
  <c r="BI61" i="5"/>
  <c r="BB61" i="5"/>
  <c r="CE60" i="5"/>
  <c r="CA60" i="5"/>
  <c r="BW60" i="5"/>
  <c r="BI60" i="5"/>
  <c r="BB60" i="5"/>
  <c r="CE59" i="5"/>
  <c r="CA59" i="5"/>
  <c r="BW59" i="5"/>
  <c r="BI59" i="5"/>
  <c r="BB59" i="5"/>
  <c r="CE58" i="5"/>
  <c r="CA58" i="5"/>
  <c r="BW58" i="5"/>
  <c r="BI58" i="5"/>
  <c r="BB58" i="5"/>
  <c r="BS57" i="5"/>
  <c r="BR57" i="5"/>
  <c r="BO57" i="5"/>
  <c r="BL57" i="5"/>
  <c r="CE56" i="5"/>
  <c r="CA56" i="5"/>
  <c r="BW56" i="5"/>
  <c r="BI56" i="5"/>
  <c r="BB56" i="5"/>
  <c r="CE55" i="5"/>
  <c r="CA55" i="5"/>
  <c r="BW55" i="5"/>
  <c r="BI55" i="5"/>
  <c r="BB55" i="5"/>
  <c r="CE54" i="5"/>
  <c r="CA54" i="5"/>
  <c r="BW54" i="5"/>
  <c r="BI54" i="5"/>
  <c r="BB54" i="5"/>
  <c r="CE52" i="5"/>
  <c r="CA52" i="5"/>
  <c r="BW52" i="5"/>
  <c r="BI52" i="5"/>
  <c r="BB52" i="5"/>
  <c r="CE51" i="5"/>
  <c r="CA51" i="5"/>
  <c r="BW51" i="5"/>
  <c r="BI51" i="5"/>
  <c r="BB51" i="5"/>
  <c r="CE50" i="5"/>
  <c r="CA50" i="5"/>
  <c r="BW50" i="5"/>
  <c r="BI50" i="5"/>
  <c r="BB50" i="5"/>
  <c r="CE49" i="5"/>
  <c r="CA49" i="5"/>
  <c r="BW49" i="5"/>
  <c r="BI49" i="5"/>
  <c r="BB49" i="5"/>
  <c r="CE48" i="5"/>
  <c r="CA48" i="5"/>
  <c r="BW48" i="5"/>
  <c r="BI48" i="5"/>
  <c r="BB48" i="5"/>
  <c r="BS47" i="5"/>
  <c r="BR47" i="5"/>
  <c r="BO47" i="5"/>
  <c r="BL47" i="5"/>
  <c r="CE46" i="5"/>
  <c r="CA46" i="5"/>
  <c r="BW46" i="5"/>
  <c r="BI46" i="5"/>
  <c r="BB46" i="5"/>
  <c r="CE45" i="5"/>
  <c r="CA45" i="5"/>
  <c r="BW45" i="5"/>
  <c r="BI45" i="5"/>
  <c r="BB45" i="5"/>
  <c r="CE44" i="5"/>
  <c r="CA44" i="5"/>
  <c r="BW44" i="5"/>
  <c r="BI44" i="5"/>
  <c r="BB44" i="5"/>
  <c r="BS43" i="5"/>
  <c r="BR43" i="5"/>
  <c r="BO43" i="5"/>
  <c r="BL43" i="5"/>
  <c r="CE42" i="5"/>
  <c r="CA42" i="5"/>
  <c r="BW42" i="5"/>
  <c r="BI42" i="5"/>
  <c r="BB42" i="5"/>
  <c r="CE41" i="5"/>
  <c r="CA41" i="5"/>
  <c r="BW41" i="5"/>
  <c r="BI41" i="5"/>
  <c r="BB41" i="5"/>
  <c r="CE40" i="5"/>
  <c r="CA40" i="5"/>
  <c r="BW40" i="5"/>
  <c r="BI40" i="5"/>
  <c r="BB40" i="5"/>
  <c r="CE39" i="5"/>
  <c r="CA39" i="5"/>
  <c r="BW39" i="5"/>
  <c r="BI39" i="5"/>
  <c r="BB39" i="5"/>
  <c r="BS38" i="5"/>
  <c r="BR38" i="5"/>
  <c r="BO38" i="5"/>
  <c r="BL38" i="5"/>
  <c r="CE36" i="5"/>
  <c r="CA36" i="5"/>
  <c r="BW36" i="5"/>
  <c r="BI36" i="5"/>
  <c r="BB36" i="5"/>
  <c r="CE35" i="5"/>
  <c r="CA35" i="5"/>
  <c r="BW35" i="5"/>
  <c r="BI35" i="5"/>
  <c r="BB35" i="5"/>
  <c r="CE34" i="5"/>
  <c r="CA34" i="5"/>
  <c r="BW34" i="5"/>
  <c r="BI34" i="5"/>
  <c r="BB34" i="5"/>
  <c r="CE33" i="5"/>
  <c r="CA33" i="5"/>
  <c r="BW33" i="5"/>
  <c r="BR33" i="5"/>
  <c r="BO33" i="5"/>
  <c r="BO31" i="5" s="1"/>
  <c r="BL33" i="5"/>
  <c r="BL31" i="5" s="1"/>
  <c r="BI33" i="5"/>
  <c r="BB33" i="5"/>
  <c r="CE32" i="5"/>
  <c r="CA32" i="5"/>
  <c r="BW32" i="5"/>
  <c r="BI32" i="5"/>
  <c r="BB32" i="5"/>
  <c r="CE30" i="5"/>
  <c r="CA30" i="5"/>
  <c r="BW30" i="5"/>
  <c r="BI30" i="5"/>
  <c r="BB30" i="5"/>
  <c r="CE23" i="5"/>
  <c r="CA23" i="5"/>
  <c r="BW23" i="5"/>
  <c r="BI23" i="5"/>
  <c r="BB23" i="5"/>
  <c r="AY23" i="5"/>
  <c r="AS23" i="5"/>
  <c r="AS920" i="20" s="1"/>
  <c r="AR23" i="5"/>
  <c r="AR920" i="20" s="1"/>
  <c r="AQ23" i="5"/>
  <c r="AQ920" i="20" s="1"/>
  <c r="AP23" i="5"/>
  <c r="AP920" i="20" s="1"/>
  <c r="CE22" i="5"/>
  <c r="CA22" i="5"/>
  <c r="BW22" i="5"/>
  <c r="BI22" i="5"/>
  <c r="BB22" i="5"/>
  <c r="CE21" i="5"/>
  <c r="CA21" i="5"/>
  <c r="BW21" i="5"/>
  <c r="BI21" i="5"/>
  <c r="BB21" i="5"/>
  <c r="CE12" i="5"/>
  <c r="CA12" i="5"/>
  <c r="BW12" i="5"/>
  <c r="BI12" i="5"/>
  <c r="BB12" i="5"/>
  <c r="AY12" i="5"/>
  <c r="AY909" i="20" s="1"/>
  <c r="BS11" i="5"/>
  <c r="BR11" i="5"/>
  <c r="BO11" i="5"/>
  <c r="BL11" i="5"/>
  <c r="CE10" i="5"/>
  <c r="CA10" i="5"/>
  <c r="BW10" i="5"/>
  <c r="BI10" i="5"/>
  <c r="BB10" i="5"/>
  <c r="CE9" i="5"/>
  <c r="CA9" i="5"/>
  <c r="BW9" i="5"/>
  <c r="BI9" i="5"/>
  <c r="BB9" i="5"/>
  <c r="CE8" i="5"/>
  <c r="CA8" i="5"/>
  <c r="BW8" i="5"/>
  <c r="BI8" i="5"/>
  <c r="BB8" i="5"/>
  <c r="CE7" i="5"/>
  <c r="CA7" i="5"/>
  <c r="BW7" i="5"/>
  <c r="BI7" i="5"/>
  <c r="BB7" i="5"/>
  <c r="CE6" i="5"/>
  <c r="CA6" i="5"/>
  <c r="BW6" i="5"/>
  <c r="BI6" i="5"/>
  <c r="BB6" i="5"/>
  <c r="CE5" i="5"/>
  <c r="CA5" i="5"/>
  <c r="BW5" i="5"/>
  <c r="BI5" i="5"/>
  <c r="BB5" i="5"/>
  <c r="BS4" i="5"/>
  <c r="BR4" i="5"/>
  <c r="BO4" i="5"/>
  <c r="BL4" i="5"/>
  <c r="CB1" i="5"/>
  <c r="BX1" i="5"/>
  <c r="BT1" i="5"/>
  <c r="BP1" i="5"/>
  <c r="BM1" i="5"/>
  <c r="BJ1" i="5"/>
  <c r="BC1" i="5"/>
  <c r="CE69" i="4"/>
  <c r="CA69" i="4"/>
  <c r="BW69" i="4"/>
  <c r="BI69" i="4"/>
  <c r="AG69" i="4"/>
  <c r="CE68" i="4"/>
  <c r="CA68" i="4"/>
  <c r="BW68" i="4"/>
  <c r="BI68" i="4"/>
  <c r="CE67" i="4"/>
  <c r="CA67" i="4"/>
  <c r="BW67" i="4"/>
  <c r="BI67" i="4"/>
  <c r="AP67" i="4"/>
  <c r="AG67" i="4"/>
  <c r="BS66" i="4"/>
  <c r="BR66" i="4"/>
  <c r="BO66" i="4"/>
  <c r="BL66" i="4"/>
  <c r="CE65" i="4"/>
  <c r="CA65" i="4"/>
  <c r="BW65" i="4"/>
  <c r="BI65" i="4"/>
  <c r="CE64" i="4"/>
  <c r="CA64" i="4"/>
  <c r="BW64" i="4"/>
  <c r="BI64" i="4"/>
  <c r="BS63" i="4"/>
  <c r="BR63" i="4"/>
  <c r="BO63" i="4"/>
  <c r="BL63" i="4"/>
  <c r="CE62" i="4"/>
  <c r="CA62" i="4"/>
  <c r="BW62" i="4"/>
  <c r="BI62" i="4"/>
  <c r="CE61" i="4"/>
  <c r="CA61" i="4"/>
  <c r="BW61" i="4"/>
  <c r="BI61" i="4"/>
  <c r="CE60" i="4"/>
  <c r="CA60" i="4"/>
  <c r="BW60" i="4"/>
  <c r="BI60" i="4"/>
  <c r="CE59" i="4"/>
  <c r="CA59" i="4"/>
  <c r="BW59" i="4"/>
  <c r="BI59" i="4"/>
  <c r="BS58" i="4"/>
  <c r="BR58" i="4"/>
  <c r="BO58" i="4"/>
  <c r="BL58" i="4"/>
  <c r="CE57" i="4"/>
  <c r="CA57" i="4"/>
  <c r="BW57" i="4"/>
  <c r="BI57" i="4"/>
  <c r="CE56" i="4"/>
  <c r="CA56" i="4"/>
  <c r="BW56" i="4"/>
  <c r="BI56" i="4"/>
  <c r="CE55" i="4"/>
  <c r="CA55" i="4"/>
  <c r="BW55" i="4"/>
  <c r="BI55" i="4"/>
  <c r="CE54" i="4"/>
  <c r="CA54" i="4"/>
  <c r="BW54" i="4"/>
  <c r="BI54" i="4"/>
  <c r="CE53" i="4"/>
  <c r="CA53" i="4"/>
  <c r="BW53" i="4"/>
  <c r="BI53" i="4"/>
  <c r="BS52" i="4"/>
  <c r="BR52" i="4"/>
  <c r="BO52" i="4"/>
  <c r="BL52" i="4"/>
  <c r="CE51" i="4"/>
  <c r="CA51" i="4"/>
  <c r="BW51" i="4"/>
  <c r="BI51" i="4"/>
  <c r="CE50" i="4"/>
  <c r="CA50" i="4"/>
  <c r="BW50" i="4"/>
  <c r="BI50" i="4"/>
  <c r="CE49" i="4"/>
  <c r="CA49" i="4"/>
  <c r="BW49" i="4"/>
  <c r="BI49" i="4"/>
  <c r="BS48" i="4"/>
  <c r="BR48" i="4"/>
  <c r="BO48" i="4"/>
  <c r="BL48" i="4"/>
  <c r="CE47" i="4"/>
  <c r="CA47" i="4"/>
  <c r="BW47" i="4"/>
  <c r="BI47" i="4"/>
  <c r="CE46" i="4"/>
  <c r="CA46" i="4"/>
  <c r="BW46" i="4"/>
  <c r="BI46" i="4"/>
  <c r="CE45" i="4"/>
  <c r="CA45" i="4"/>
  <c r="BW45" i="4"/>
  <c r="BI45" i="4"/>
  <c r="CE44" i="4"/>
  <c r="CA44" i="4"/>
  <c r="BW44" i="4"/>
  <c r="BI44" i="4"/>
  <c r="CE43" i="4"/>
  <c r="CA43" i="4"/>
  <c r="BW43" i="4"/>
  <c r="BI43" i="4"/>
  <c r="BS42" i="4"/>
  <c r="BR42" i="4"/>
  <c r="BO42" i="4"/>
  <c r="BL42" i="4"/>
  <c r="CE41" i="4"/>
  <c r="CA41" i="4"/>
  <c r="BW41" i="4"/>
  <c r="BI41" i="4"/>
  <c r="CE40" i="4"/>
  <c r="CA40" i="4"/>
  <c r="BW40" i="4"/>
  <c r="BI40" i="4"/>
  <c r="CE39" i="4"/>
  <c r="CA39" i="4"/>
  <c r="BW39" i="4"/>
  <c r="BI39" i="4"/>
  <c r="CE38" i="4"/>
  <c r="CA38" i="4"/>
  <c r="BW38" i="4"/>
  <c r="BI38" i="4"/>
  <c r="BS37" i="4"/>
  <c r="BR37" i="4"/>
  <c r="BO37" i="4"/>
  <c r="BL37" i="4"/>
  <c r="CE36" i="4"/>
  <c r="CA36" i="4"/>
  <c r="BW36" i="4"/>
  <c r="BI36" i="4"/>
  <c r="CE29" i="4"/>
  <c r="CA29" i="4"/>
  <c r="BW29" i="4"/>
  <c r="CE28" i="4"/>
  <c r="CA28" i="4"/>
  <c r="BW28" i="4"/>
  <c r="BI28" i="4"/>
  <c r="CE27" i="4"/>
  <c r="CA27" i="4"/>
  <c r="BW27" i="4"/>
  <c r="BI27" i="4"/>
  <c r="AP26" i="4"/>
  <c r="AG26" i="4"/>
  <c r="AX26" i="4" s="1"/>
  <c r="AY26" i="4" s="1"/>
  <c r="BA26" i="4" s="1"/>
  <c r="CE20" i="4"/>
  <c r="CA20" i="4"/>
  <c r="BW20" i="4"/>
  <c r="BI20" i="4"/>
  <c r="CE19" i="4"/>
  <c r="CA19" i="4"/>
  <c r="BW19" i="4"/>
  <c r="BI19" i="4"/>
  <c r="CE18" i="4"/>
  <c r="CA18" i="4"/>
  <c r="BW18" i="4"/>
  <c r="BS17" i="4"/>
  <c r="BR17" i="4"/>
  <c r="BO17" i="4"/>
  <c r="BL17" i="4"/>
  <c r="CE16" i="4"/>
  <c r="CA16" i="4"/>
  <c r="BW16" i="4"/>
  <c r="BI16" i="4"/>
  <c r="CE15" i="4"/>
  <c r="CA15" i="4"/>
  <c r="BW15" i="4"/>
  <c r="BI15" i="4"/>
  <c r="CE14" i="4"/>
  <c r="CA14" i="4"/>
  <c r="BW14" i="4"/>
  <c r="BI14" i="4"/>
  <c r="CE13" i="4"/>
  <c r="CA13" i="4"/>
  <c r="BW13" i="4"/>
  <c r="BR13" i="4"/>
  <c r="BR11" i="4" s="1"/>
  <c r="BO13" i="4"/>
  <c r="BO11" i="4" s="1"/>
  <c r="BL13" i="4"/>
  <c r="BL11" i="4" s="1"/>
  <c r="BI13" i="4"/>
  <c r="CE12" i="4"/>
  <c r="CA12" i="4"/>
  <c r="BW12" i="4"/>
  <c r="BI12" i="4"/>
  <c r="CE10" i="4"/>
  <c r="CA10" i="4"/>
  <c r="BW10" i="4"/>
  <c r="BI10" i="4"/>
  <c r="CE9" i="4"/>
  <c r="CA9" i="4"/>
  <c r="BW9" i="4"/>
  <c r="BI9" i="4"/>
  <c r="CE8" i="4"/>
  <c r="CA8" i="4"/>
  <c r="BW8" i="4"/>
  <c r="BI8" i="4"/>
  <c r="CE7" i="4"/>
  <c r="CA7" i="4"/>
  <c r="BW7" i="4"/>
  <c r="BI7" i="4"/>
  <c r="CE6" i="4"/>
  <c r="CA6" i="4"/>
  <c r="BW6" i="4"/>
  <c r="BI6" i="4"/>
  <c r="CE5" i="4"/>
  <c r="CA5" i="4"/>
  <c r="BW5" i="4"/>
  <c r="BI5" i="4"/>
  <c r="BK584" i="20" l="1"/>
  <c r="BL584" i="20" s="1"/>
  <c r="BK586" i="20"/>
  <c r="BL586" i="20" s="1"/>
  <c r="BK580" i="20"/>
  <c r="BL580" i="20" s="1"/>
  <c r="BK585" i="20"/>
  <c r="BL585" i="20" s="1"/>
  <c r="BK581" i="20"/>
  <c r="BL581" i="20" s="1"/>
  <c r="BA106" i="20"/>
  <c r="BB9" i="17"/>
  <c r="BB106" i="20" s="1"/>
  <c r="J105" i="20"/>
  <c r="M8" i="17"/>
  <c r="K8" i="17"/>
  <c r="BB7" i="17"/>
  <c r="BB104" i="20" s="1"/>
  <c r="BA104" i="20"/>
  <c r="AG366" i="20"/>
  <c r="N69" i="4"/>
  <c r="CF4" i="28"/>
  <c r="BB1101" i="20"/>
  <c r="BB26" i="4"/>
  <c r="BB323" i="20" s="1"/>
  <c r="BA323" i="20"/>
  <c r="BB4" i="27"/>
  <c r="BB1003" i="20"/>
  <c r="BB4" i="23"/>
  <c r="L13" i="17"/>
  <c r="K110" i="20"/>
  <c r="J29" i="17"/>
  <c r="M125" i="20"/>
  <c r="AP19" i="4"/>
  <c r="AP14" i="4"/>
  <c r="AP10" i="4"/>
  <c r="AP7" i="4"/>
  <c r="AX70" i="6"/>
  <c r="AG61" i="4"/>
  <c r="AG54" i="4"/>
  <c r="AG38" i="4"/>
  <c r="AG49" i="4"/>
  <c r="AG27" i="4"/>
  <c r="AG45" i="4"/>
  <c r="AP34" i="4"/>
  <c r="AG57" i="4"/>
  <c r="AG32" i="4"/>
  <c r="AY36" i="5"/>
  <c r="AT36" i="5"/>
  <c r="AU36" i="5"/>
  <c r="AV36" i="5"/>
  <c r="AW36" i="5"/>
  <c r="AQ6" i="5"/>
  <c r="AQ903" i="20" s="1"/>
  <c r="AT6" i="5"/>
  <c r="AU6" i="5"/>
  <c r="AV6" i="5"/>
  <c r="AW6" i="5"/>
  <c r="AY30" i="5"/>
  <c r="AW30" i="5"/>
  <c r="AT30" i="5"/>
  <c r="AU30" i="5"/>
  <c r="AV30" i="5"/>
  <c r="AT54" i="5"/>
  <c r="AU54" i="5"/>
  <c r="AW54" i="5"/>
  <c r="AV54" i="5"/>
  <c r="AV71" i="5"/>
  <c r="AW71" i="5"/>
  <c r="AT71" i="5"/>
  <c r="AU71" i="5"/>
  <c r="AQ46" i="5"/>
  <c r="AQ943" i="20" s="1"/>
  <c r="AT46" i="5"/>
  <c r="AW46" i="5"/>
  <c r="AU46" i="5"/>
  <c r="AV46" i="5"/>
  <c r="AT49" i="5"/>
  <c r="AU49" i="5"/>
  <c r="AV49" i="5"/>
  <c r="AW49" i="5"/>
  <c r="AV63" i="5"/>
  <c r="AW63" i="5"/>
  <c r="AU63" i="5"/>
  <c r="AT63" i="5"/>
  <c r="AW66" i="5"/>
  <c r="AT66" i="5"/>
  <c r="AU66" i="5"/>
  <c r="AV66" i="5"/>
  <c r="AT9" i="5"/>
  <c r="AU9" i="5"/>
  <c r="AV9" i="5"/>
  <c r="AW9" i="5"/>
  <c r="AT40" i="5"/>
  <c r="AU40" i="5"/>
  <c r="AV40" i="5"/>
  <c r="AW40" i="5"/>
  <c r="AP34" i="5"/>
  <c r="AP931" i="20" s="1"/>
  <c r="AW34" i="5"/>
  <c r="AT34" i="5"/>
  <c r="AU34" i="5"/>
  <c r="AV34" i="5"/>
  <c r="AR7" i="5"/>
  <c r="AR904" i="20" s="1"/>
  <c r="AT7" i="5"/>
  <c r="AW7" i="5"/>
  <c r="AU7" i="5"/>
  <c r="AV7" i="5"/>
  <c r="AW22" i="5"/>
  <c r="AT22" i="5"/>
  <c r="AU22" i="5"/>
  <c r="AV22" i="5"/>
  <c r="AY32" i="5"/>
  <c r="AT32" i="5"/>
  <c r="AU32" i="5"/>
  <c r="AV32" i="5"/>
  <c r="AW32" i="5"/>
  <c r="AT52" i="5"/>
  <c r="AU52" i="5"/>
  <c r="AV52" i="5"/>
  <c r="AW52" i="5"/>
  <c r="AP55" i="5"/>
  <c r="AP952" i="20" s="1"/>
  <c r="AV55" i="5"/>
  <c r="AW55" i="5"/>
  <c r="AT55" i="5"/>
  <c r="AU55" i="5"/>
  <c r="AQ58" i="5"/>
  <c r="AQ955" i="20" s="1"/>
  <c r="AT58" i="5"/>
  <c r="AW58" i="5"/>
  <c r="AU58" i="5"/>
  <c r="AV58" i="5"/>
  <c r="AT60" i="5"/>
  <c r="AU60" i="5"/>
  <c r="AV60" i="5"/>
  <c r="AW60" i="5"/>
  <c r="AW74" i="5"/>
  <c r="AT74" i="5"/>
  <c r="AU74" i="5"/>
  <c r="AV74" i="5"/>
  <c r="AT37" i="5"/>
  <c r="AU37" i="5"/>
  <c r="AV37" i="5"/>
  <c r="AW37" i="5"/>
  <c r="AT13" i="5"/>
  <c r="AU13" i="5"/>
  <c r="AV13" i="5"/>
  <c r="AW13" i="5"/>
  <c r="AT41" i="5"/>
  <c r="AU41" i="5"/>
  <c r="AV41" i="5"/>
  <c r="AW41" i="5"/>
  <c r="AT44" i="5"/>
  <c r="AU44" i="5"/>
  <c r="AV44" i="5"/>
  <c r="AW44" i="5"/>
  <c r="AT61" i="5"/>
  <c r="AU61" i="5"/>
  <c r="AV61" i="5"/>
  <c r="AW61" i="5"/>
  <c r="AS72" i="5"/>
  <c r="AS969" i="20" s="1"/>
  <c r="AT72" i="5"/>
  <c r="AU72" i="5"/>
  <c r="AV72" i="5"/>
  <c r="AW72" i="5"/>
  <c r="AV75" i="5"/>
  <c r="AW75" i="5"/>
  <c r="AU75" i="5"/>
  <c r="AT75" i="5"/>
  <c r="AS10" i="5"/>
  <c r="AS907" i="20" s="1"/>
  <c r="AT10" i="5"/>
  <c r="AU10" i="5"/>
  <c r="AV10" i="5"/>
  <c r="AW10" i="5"/>
  <c r="AS14" i="5"/>
  <c r="AS911" i="20" s="1"/>
  <c r="AT14" i="5"/>
  <c r="AU14" i="5"/>
  <c r="AW14" i="5"/>
  <c r="AV14" i="5"/>
  <c r="AS5" i="5"/>
  <c r="AS902" i="20" s="1"/>
  <c r="AW5" i="5"/>
  <c r="AV5" i="5"/>
  <c r="AT5" i="5"/>
  <c r="AU5" i="5"/>
  <c r="AS24" i="5"/>
  <c r="AS921" i="20" s="1"/>
  <c r="AT24" i="5"/>
  <c r="AU24" i="5"/>
  <c r="AV24" i="5"/>
  <c r="AW24" i="5"/>
  <c r="AT50" i="5"/>
  <c r="AU50" i="5"/>
  <c r="AV50" i="5"/>
  <c r="AW50" i="5"/>
  <c r="AR67" i="5"/>
  <c r="AR964" i="20" s="1"/>
  <c r="AV67" i="5"/>
  <c r="AW67" i="5"/>
  <c r="AU67" i="5"/>
  <c r="AT67" i="5"/>
  <c r="AQ21" i="5"/>
  <c r="AQ918" i="20" s="1"/>
  <c r="AT21" i="5"/>
  <c r="AU21" i="5"/>
  <c r="AV21" i="5"/>
  <c r="AW21" i="5"/>
  <c r="AV15" i="5"/>
  <c r="AW15" i="5"/>
  <c r="AT15" i="5"/>
  <c r="AU15" i="5"/>
  <c r="AT16" i="5"/>
  <c r="AU16" i="5"/>
  <c r="AV16" i="5"/>
  <c r="AW16" i="5"/>
  <c r="AT25" i="5"/>
  <c r="AU25" i="5"/>
  <c r="AV25" i="5"/>
  <c r="AW25" i="5"/>
  <c r="AR35" i="5"/>
  <c r="AR932" i="20" s="1"/>
  <c r="AV35" i="5"/>
  <c r="AW35" i="5"/>
  <c r="AT35" i="5"/>
  <c r="AU35" i="5"/>
  <c r="AY8" i="5"/>
  <c r="AV8" i="5"/>
  <c r="AW8" i="5"/>
  <c r="AU8" i="5"/>
  <c r="AT8" i="5"/>
  <c r="AS26" i="5"/>
  <c r="AS923" i="20" s="1"/>
  <c r="AT26" i="5"/>
  <c r="AW26" i="5"/>
  <c r="AU26" i="5"/>
  <c r="AV26" i="5"/>
  <c r="AY33" i="5"/>
  <c r="AT33" i="5"/>
  <c r="AU33" i="5"/>
  <c r="AV33" i="5"/>
  <c r="AW33" i="5"/>
  <c r="AV39" i="5"/>
  <c r="AW39" i="5"/>
  <c r="AT39" i="5"/>
  <c r="AU39" i="5"/>
  <c r="AT56" i="5"/>
  <c r="AU56" i="5"/>
  <c r="AV56" i="5"/>
  <c r="AW56" i="5"/>
  <c r="AR59" i="5"/>
  <c r="AR956" i="20" s="1"/>
  <c r="AV59" i="5"/>
  <c r="AW59" i="5"/>
  <c r="AU59" i="5"/>
  <c r="AT59" i="5"/>
  <c r="AT17" i="5"/>
  <c r="AU17" i="5"/>
  <c r="AV17" i="5"/>
  <c r="AW17" i="5"/>
  <c r="AP18" i="5"/>
  <c r="AP915" i="20" s="1"/>
  <c r="AT18" i="5"/>
  <c r="AU18" i="5"/>
  <c r="AV18" i="5"/>
  <c r="AW18" i="5"/>
  <c r="AP27" i="5"/>
  <c r="AP924" i="20" s="1"/>
  <c r="AV27" i="5"/>
  <c r="AW27" i="5"/>
  <c r="AT27" i="5"/>
  <c r="AU27" i="5"/>
  <c r="AR69" i="5"/>
  <c r="AR966" i="20" s="1"/>
  <c r="AT69" i="5"/>
  <c r="AU69" i="5"/>
  <c r="AV69" i="5"/>
  <c r="AW69" i="5"/>
  <c r="AV19" i="5"/>
  <c r="AW19" i="5"/>
  <c r="AT19" i="5"/>
  <c r="AU19" i="5"/>
  <c r="AS28" i="5"/>
  <c r="AS925" i="20" s="1"/>
  <c r="AT28" i="5"/>
  <c r="AU28" i="5"/>
  <c r="AV28" i="5"/>
  <c r="AW28" i="5"/>
  <c r="AT42" i="5"/>
  <c r="AU42" i="5"/>
  <c r="AW42" i="5"/>
  <c r="AV42" i="5"/>
  <c r="AY45" i="5"/>
  <c r="AT45" i="5"/>
  <c r="AU45" i="5"/>
  <c r="AV45" i="5"/>
  <c r="AW45" i="5"/>
  <c r="AQ48" i="5"/>
  <c r="AQ945" i="20" s="1"/>
  <c r="AT48" i="5"/>
  <c r="AU48" i="5"/>
  <c r="AV48" i="5"/>
  <c r="AW48" i="5"/>
  <c r="AQ62" i="5"/>
  <c r="AQ959" i="20" s="1"/>
  <c r="AW62" i="5"/>
  <c r="AT62" i="5"/>
  <c r="AU62" i="5"/>
  <c r="AV62" i="5"/>
  <c r="AY65" i="5"/>
  <c r="AT65" i="5"/>
  <c r="AU65" i="5"/>
  <c r="AV65" i="5"/>
  <c r="AW65" i="5"/>
  <c r="AT76" i="5"/>
  <c r="AU76" i="5"/>
  <c r="AV76" i="5"/>
  <c r="AW76" i="5"/>
  <c r="AY51" i="5"/>
  <c r="AV51" i="5"/>
  <c r="AW51" i="5"/>
  <c r="AT51" i="5"/>
  <c r="AU51" i="5"/>
  <c r="AT20" i="5"/>
  <c r="AU20" i="5"/>
  <c r="AV20" i="5"/>
  <c r="AW20" i="5"/>
  <c r="AS29" i="5"/>
  <c r="AS926" i="20" s="1"/>
  <c r="AT29" i="5"/>
  <c r="AU29" i="5"/>
  <c r="AV29" i="5"/>
  <c r="AW29" i="5"/>
  <c r="AU60" i="6"/>
  <c r="AU757" i="20" s="1"/>
  <c r="AV60" i="6"/>
  <c r="AV757" i="20" s="1"/>
  <c r="AP60" i="6"/>
  <c r="AP757" i="20" s="1"/>
  <c r="AW60" i="6"/>
  <c r="AW757" i="20" s="1"/>
  <c r="AR60" i="6"/>
  <c r="AR757" i="20" s="1"/>
  <c r="AQ60" i="6"/>
  <c r="AQ757" i="20" s="1"/>
  <c r="AT60" i="6"/>
  <c r="AT757" i="20" s="1"/>
  <c r="AS60" i="6"/>
  <c r="AS757" i="20" s="1"/>
  <c r="AP29" i="6"/>
  <c r="AP726" i="20" s="1"/>
  <c r="AW29" i="6"/>
  <c r="AW726" i="20" s="1"/>
  <c r="AQ29" i="6"/>
  <c r="AQ726" i="20" s="1"/>
  <c r="AR29" i="6"/>
  <c r="AR726" i="20" s="1"/>
  <c r="AS29" i="6"/>
  <c r="AS726" i="20" s="1"/>
  <c r="AU29" i="6"/>
  <c r="AU726" i="20" s="1"/>
  <c r="AV29" i="6"/>
  <c r="AV726" i="20" s="1"/>
  <c r="AT29" i="6"/>
  <c r="AT726" i="20" s="1"/>
  <c r="AU30" i="6"/>
  <c r="AU727" i="20" s="1"/>
  <c r="AQ30" i="6"/>
  <c r="AQ727" i="20" s="1"/>
  <c r="AV30" i="6"/>
  <c r="AV727" i="20" s="1"/>
  <c r="AR30" i="6"/>
  <c r="AR727" i="20" s="1"/>
  <c r="AW30" i="6"/>
  <c r="AW727" i="20" s="1"/>
  <c r="AS30" i="6"/>
  <c r="AS727" i="20" s="1"/>
  <c r="AT30" i="6"/>
  <c r="AT727" i="20" s="1"/>
  <c r="AP30" i="6"/>
  <c r="AP727" i="20" s="1"/>
  <c r="AS8" i="6"/>
  <c r="AS705" i="20" s="1"/>
  <c r="AT8" i="6"/>
  <c r="AT705" i="20" s="1"/>
  <c r="AV8" i="6"/>
  <c r="AV705" i="20" s="1"/>
  <c r="AU8" i="6"/>
  <c r="AU705" i="20" s="1"/>
  <c r="AW8" i="6"/>
  <c r="AW705" i="20" s="1"/>
  <c r="AW9" i="6"/>
  <c r="AW706" i="20" s="1"/>
  <c r="AT9" i="6"/>
  <c r="AT706" i="20" s="1"/>
  <c r="AU9" i="6"/>
  <c r="AU706" i="20" s="1"/>
  <c r="AV9" i="6"/>
  <c r="AV706" i="20" s="1"/>
  <c r="AT33" i="6"/>
  <c r="AT730" i="20" s="1"/>
  <c r="AU33" i="6"/>
  <c r="AU730" i="20" s="1"/>
  <c r="AV33" i="6"/>
  <c r="AV730" i="20" s="1"/>
  <c r="AW33" i="6"/>
  <c r="AW730" i="20" s="1"/>
  <c r="AP33" i="6"/>
  <c r="AP730" i="20" s="1"/>
  <c r="AQ33" i="6"/>
  <c r="AQ730" i="20" s="1"/>
  <c r="AR33" i="6"/>
  <c r="AR730" i="20" s="1"/>
  <c r="AS33" i="6"/>
  <c r="AS730" i="20" s="1"/>
  <c r="AT10" i="6"/>
  <c r="AT707" i="20" s="1"/>
  <c r="AU10" i="6"/>
  <c r="AU707" i="20" s="1"/>
  <c r="AV10" i="6"/>
  <c r="AV707" i="20" s="1"/>
  <c r="AW10" i="6"/>
  <c r="AW707" i="20" s="1"/>
  <c r="AQ20" i="6"/>
  <c r="AQ717" i="20" s="1"/>
  <c r="AV20" i="6"/>
  <c r="AV717" i="20" s="1"/>
  <c r="AU20" i="6"/>
  <c r="AU717" i="20" s="1"/>
  <c r="AR20" i="6"/>
  <c r="AR717" i="20" s="1"/>
  <c r="AP20" i="6"/>
  <c r="AP717" i="20" s="1"/>
  <c r="AT20" i="6"/>
  <c r="AT717" i="20" s="1"/>
  <c r="AS20" i="6"/>
  <c r="AS717" i="20" s="1"/>
  <c r="AW20" i="6"/>
  <c r="AW717" i="20" s="1"/>
  <c r="AU22" i="6"/>
  <c r="AU719" i="20" s="1"/>
  <c r="AQ22" i="6"/>
  <c r="AQ719" i="20" s="1"/>
  <c r="AV22" i="6"/>
  <c r="AV719" i="20" s="1"/>
  <c r="AR22" i="6"/>
  <c r="AR719" i="20" s="1"/>
  <c r="AW22" i="6"/>
  <c r="AW719" i="20" s="1"/>
  <c r="AS22" i="6"/>
  <c r="AS719" i="20" s="1"/>
  <c r="AT22" i="6"/>
  <c r="AT719" i="20" s="1"/>
  <c r="AP22" i="6"/>
  <c r="AP719" i="20" s="1"/>
  <c r="BK719" i="20" s="1"/>
  <c r="BL719" i="20" s="1"/>
  <c r="AU18" i="6"/>
  <c r="AU715" i="20" s="1"/>
  <c r="AV18" i="6"/>
  <c r="AV715" i="20" s="1"/>
  <c r="AW18" i="6"/>
  <c r="AW715" i="20" s="1"/>
  <c r="AP18" i="6"/>
  <c r="AP715" i="20" s="1"/>
  <c r="AS18" i="6"/>
  <c r="AS715" i="20" s="1"/>
  <c r="AQ18" i="6"/>
  <c r="AQ715" i="20" s="1"/>
  <c r="AR18" i="6"/>
  <c r="AR715" i="20" s="1"/>
  <c r="AT18" i="6"/>
  <c r="AT715" i="20" s="1"/>
  <c r="AS59" i="6"/>
  <c r="AS756" i="20" s="1"/>
  <c r="AP59" i="6"/>
  <c r="AP756" i="20" s="1"/>
  <c r="AQ59" i="6"/>
  <c r="AQ756" i="20" s="1"/>
  <c r="AR59" i="6"/>
  <c r="AR756" i="20" s="1"/>
  <c r="AU59" i="6"/>
  <c r="AU756" i="20" s="1"/>
  <c r="AV59" i="6"/>
  <c r="AV756" i="20" s="1"/>
  <c r="AW59" i="6"/>
  <c r="AW756" i="20" s="1"/>
  <c r="AT59" i="6"/>
  <c r="AT756" i="20" s="1"/>
  <c r="AU44" i="6"/>
  <c r="AU741" i="20" s="1"/>
  <c r="AV44" i="6"/>
  <c r="AV741" i="20" s="1"/>
  <c r="AW44" i="6"/>
  <c r="AW741" i="20" s="1"/>
  <c r="AR44" i="6"/>
  <c r="AR741" i="20" s="1"/>
  <c r="AP44" i="6"/>
  <c r="AP741" i="20" s="1"/>
  <c r="AQ44" i="6"/>
  <c r="AQ741" i="20" s="1"/>
  <c r="AS44" i="6"/>
  <c r="AS741" i="20" s="1"/>
  <c r="AT44" i="6"/>
  <c r="AT741" i="20" s="1"/>
  <c r="AU26" i="6"/>
  <c r="AU723" i="20" s="1"/>
  <c r="AQ26" i="6"/>
  <c r="AQ723" i="20" s="1"/>
  <c r="AV26" i="6"/>
  <c r="AV723" i="20" s="1"/>
  <c r="AR26" i="6"/>
  <c r="AR723" i="20" s="1"/>
  <c r="AW26" i="6"/>
  <c r="AW723" i="20" s="1"/>
  <c r="AS26" i="6"/>
  <c r="AS723" i="20" s="1"/>
  <c r="AP26" i="6"/>
  <c r="AP723" i="20" s="1"/>
  <c r="AT26" i="6"/>
  <c r="AT723" i="20" s="1"/>
  <c r="AT45" i="6"/>
  <c r="AT742" i="20" s="1"/>
  <c r="AU45" i="6"/>
  <c r="AU742" i="20" s="1"/>
  <c r="AW45" i="6"/>
  <c r="AW742" i="20" s="1"/>
  <c r="AV45" i="6"/>
  <c r="AV742" i="20" s="1"/>
  <c r="AS45" i="6"/>
  <c r="AS742" i="20" s="1"/>
  <c r="AP45" i="6"/>
  <c r="AP742" i="20" s="1"/>
  <c r="AQ45" i="6"/>
  <c r="AQ742" i="20" s="1"/>
  <c r="AR45" i="6"/>
  <c r="AR742" i="20" s="1"/>
  <c r="AQ62" i="6"/>
  <c r="AQ759" i="20" s="1"/>
  <c r="AR62" i="6"/>
  <c r="AR759" i="20" s="1"/>
  <c r="AS62" i="6"/>
  <c r="AS759" i="20" s="1"/>
  <c r="AT62" i="6"/>
  <c r="AT759" i="20" s="1"/>
  <c r="AU62" i="6"/>
  <c r="AU759" i="20" s="1"/>
  <c r="AV62" i="6"/>
  <c r="AV759" i="20" s="1"/>
  <c r="AW62" i="6"/>
  <c r="AW759" i="20" s="1"/>
  <c r="AP62" i="6"/>
  <c r="AP759" i="20" s="1"/>
  <c r="AS27" i="6"/>
  <c r="AS724" i="20" s="1"/>
  <c r="AT27" i="6"/>
  <c r="AT724" i="20" s="1"/>
  <c r="AP27" i="6"/>
  <c r="AP724" i="20" s="1"/>
  <c r="AW27" i="6"/>
  <c r="AW724" i="20" s="1"/>
  <c r="AU27" i="6"/>
  <c r="AU724" i="20" s="1"/>
  <c r="AQ27" i="6"/>
  <c r="AQ724" i="20" s="1"/>
  <c r="AV27" i="6"/>
  <c r="AV724" i="20" s="1"/>
  <c r="AR27" i="6"/>
  <c r="AR724" i="20" s="1"/>
  <c r="AT28" i="6"/>
  <c r="AT725" i="20" s="1"/>
  <c r="AP28" i="6"/>
  <c r="AP725" i="20" s="1"/>
  <c r="AV28" i="6"/>
  <c r="AV725" i="20" s="1"/>
  <c r="AR28" i="6"/>
  <c r="AR725" i="20" s="1"/>
  <c r="AQ28" i="6"/>
  <c r="AQ725" i="20" s="1"/>
  <c r="AU28" i="6"/>
  <c r="AU725" i="20" s="1"/>
  <c r="AS28" i="6"/>
  <c r="AS725" i="20" s="1"/>
  <c r="AW28" i="6"/>
  <c r="AW725" i="20" s="1"/>
  <c r="AU48" i="6"/>
  <c r="AU745" i="20" s="1"/>
  <c r="AV48" i="6"/>
  <c r="AV745" i="20" s="1"/>
  <c r="AW48" i="6"/>
  <c r="AW745" i="20" s="1"/>
  <c r="AP48" i="6"/>
  <c r="AP745" i="20" s="1"/>
  <c r="AQ48" i="6"/>
  <c r="AQ745" i="20" s="1"/>
  <c r="AR48" i="6"/>
  <c r="AR745" i="20" s="1"/>
  <c r="AS48" i="6"/>
  <c r="AS745" i="20" s="1"/>
  <c r="AT48" i="6"/>
  <c r="AT745" i="20" s="1"/>
  <c r="AS71" i="6"/>
  <c r="AS768" i="20" s="1"/>
  <c r="AP71" i="6"/>
  <c r="AP768" i="20" s="1"/>
  <c r="AQ71" i="6"/>
  <c r="AQ768" i="20" s="1"/>
  <c r="AR71" i="6"/>
  <c r="AR768" i="20" s="1"/>
  <c r="AT71" i="6"/>
  <c r="AT768" i="20" s="1"/>
  <c r="AU71" i="6"/>
  <c r="AU768" i="20" s="1"/>
  <c r="AV71" i="6"/>
  <c r="AV768" i="20" s="1"/>
  <c r="AW71" i="6"/>
  <c r="AW768" i="20" s="1"/>
  <c r="AP75" i="6"/>
  <c r="AP772" i="20" s="1"/>
  <c r="AQ75" i="6"/>
  <c r="AQ772" i="20" s="1"/>
  <c r="AS75" i="6"/>
  <c r="AS772" i="20" s="1"/>
  <c r="AR75" i="6"/>
  <c r="AR772" i="20" s="1"/>
  <c r="AT75" i="6"/>
  <c r="AT772" i="20" s="1"/>
  <c r="AU75" i="6"/>
  <c r="AU772" i="20" s="1"/>
  <c r="AV75" i="6"/>
  <c r="AV772" i="20" s="1"/>
  <c r="AW75" i="6"/>
  <c r="AW772" i="20" s="1"/>
  <c r="AU25" i="6"/>
  <c r="AU722" i="20" s="1"/>
  <c r="AV25" i="6"/>
  <c r="AV722" i="20" s="1"/>
  <c r="AR25" i="6"/>
  <c r="AR722" i="20" s="1"/>
  <c r="AT25" i="6"/>
  <c r="AT722" i="20" s="1"/>
  <c r="AS25" i="6"/>
  <c r="AS722" i="20" s="1"/>
  <c r="AQ25" i="6"/>
  <c r="AQ722" i="20" s="1"/>
  <c r="AW25" i="6"/>
  <c r="AW722" i="20" s="1"/>
  <c r="AP25" i="6"/>
  <c r="AP722" i="20" s="1"/>
  <c r="BK722" i="20" s="1"/>
  <c r="BL722" i="20" s="1"/>
  <c r="AU14" i="6"/>
  <c r="AU711" i="20" s="1"/>
  <c r="AT14" i="6"/>
  <c r="AT711" i="20" s="1"/>
  <c r="AV14" i="6"/>
  <c r="AV711" i="20" s="1"/>
  <c r="AW14" i="6"/>
  <c r="AW711" i="20" s="1"/>
  <c r="AT16" i="6"/>
  <c r="AT713" i="20" s="1"/>
  <c r="AS16" i="6"/>
  <c r="AS713" i="20" s="1"/>
  <c r="AP16" i="6"/>
  <c r="AP713" i="20" s="1"/>
  <c r="AQ16" i="6"/>
  <c r="AQ713" i="20" s="1"/>
  <c r="AR16" i="6"/>
  <c r="AR713" i="20" s="1"/>
  <c r="AU16" i="6"/>
  <c r="AU713" i="20" s="1"/>
  <c r="AV16" i="6"/>
  <c r="AV713" i="20" s="1"/>
  <c r="AW16" i="6"/>
  <c r="AW713" i="20" s="1"/>
  <c r="AU68" i="6"/>
  <c r="AU765" i="20" s="1"/>
  <c r="AP68" i="6"/>
  <c r="AP765" i="20" s="1"/>
  <c r="AR68" i="6"/>
  <c r="AR765" i="20" s="1"/>
  <c r="AV68" i="6"/>
  <c r="AV765" i="20" s="1"/>
  <c r="AW68" i="6"/>
  <c r="AW765" i="20" s="1"/>
  <c r="AQ68" i="6"/>
  <c r="AQ765" i="20" s="1"/>
  <c r="AS68" i="6"/>
  <c r="AS765" i="20" s="1"/>
  <c r="AT68" i="6"/>
  <c r="AT765" i="20" s="1"/>
  <c r="AQ58" i="6"/>
  <c r="AQ755" i="20" s="1"/>
  <c r="AR58" i="6"/>
  <c r="AR755" i="20" s="1"/>
  <c r="AS58" i="6"/>
  <c r="AS755" i="20" s="1"/>
  <c r="AU58" i="6"/>
  <c r="AU755" i="20" s="1"/>
  <c r="AT58" i="6"/>
  <c r="AT755" i="20" s="1"/>
  <c r="AV58" i="6"/>
  <c r="AV755" i="20" s="1"/>
  <c r="AP58" i="6"/>
  <c r="AP755" i="20" s="1"/>
  <c r="AW58" i="6"/>
  <c r="AW755" i="20" s="1"/>
  <c r="AQ74" i="6"/>
  <c r="AQ771" i="20" s="1"/>
  <c r="AU74" i="6"/>
  <c r="AU771" i="20" s="1"/>
  <c r="AR74" i="6"/>
  <c r="AR771" i="20" s="1"/>
  <c r="AT74" i="6"/>
  <c r="AT771" i="20" s="1"/>
  <c r="AS74" i="6"/>
  <c r="AS771" i="20" s="1"/>
  <c r="AV74" i="6"/>
  <c r="AV771" i="20" s="1"/>
  <c r="AW74" i="6"/>
  <c r="AW771" i="20" s="1"/>
  <c r="AP74" i="6"/>
  <c r="AP771" i="20" s="1"/>
  <c r="AX67" i="4"/>
  <c r="AY67" i="4" s="1"/>
  <c r="BA67" i="4" s="1"/>
  <c r="AG5" i="4"/>
  <c r="O1" i="4"/>
  <c r="M74" i="14" s="1"/>
  <c r="AP6" i="7"/>
  <c r="AQ6" i="7"/>
  <c r="AR6" i="7"/>
  <c r="AR28" i="7"/>
  <c r="AR525" i="20" s="1"/>
  <c r="AP28" i="7"/>
  <c r="AP525" i="20" s="1"/>
  <c r="AQ28" i="7"/>
  <c r="AQ525" i="20" s="1"/>
  <c r="AR56" i="7"/>
  <c r="AR553" i="20" s="1"/>
  <c r="AP56" i="7"/>
  <c r="AP553" i="20" s="1"/>
  <c r="AQ56" i="7"/>
  <c r="AQ553" i="20" s="1"/>
  <c r="AQ24" i="7"/>
  <c r="AQ521" i="20" s="1"/>
  <c r="AR24" i="7"/>
  <c r="AR521" i="20" s="1"/>
  <c r="AP24" i="7"/>
  <c r="AP521" i="20" s="1"/>
  <c r="AR27" i="7"/>
  <c r="AR524" i="20" s="1"/>
  <c r="AP27" i="7"/>
  <c r="AP524" i="20" s="1"/>
  <c r="AQ27" i="7"/>
  <c r="AQ524" i="20" s="1"/>
  <c r="AP29" i="7"/>
  <c r="AP526" i="20" s="1"/>
  <c r="AQ29" i="7"/>
  <c r="AQ526" i="20" s="1"/>
  <c r="AR29" i="7"/>
  <c r="AR526" i="20" s="1"/>
  <c r="AP9" i="7"/>
  <c r="AP506" i="20" s="1"/>
  <c r="AQ9" i="7"/>
  <c r="AQ506" i="20" s="1"/>
  <c r="AR9" i="7"/>
  <c r="AR506" i="20" s="1"/>
  <c r="AQ11" i="7"/>
  <c r="AQ508" i="20" s="1"/>
  <c r="AP11" i="7"/>
  <c r="AP508" i="20" s="1"/>
  <c r="AR11" i="7"/>
  <c r="AR508" i="20" s="1"/>
  <c r="AP21" i="7"/>
  <c r="AP518" i="20" s="1"/>
  <c r="AQ21" i="7"/>
  <c r="AQ518" i="20" s="1"/>
  <c r="AR21" i="7"/>
  <c r="AR518" i="20" s="1"/>
  <c r="AP15" i="7"/>
  <c r="AP512" i="20" s="1"/>
  <c r="AQ15" i="7"/>
  <c r="AQ512" i="20" s="1"/>
  <c r="AR15" i="7"/>
  <c r="AR512" i="20" s="1"/>
  <c r="AP23" i="7"/>
  <c r="AP520" i="20" s="1"/>
  <c r="AQ23" i="7"/>
  <c r="AQ520" i="20" s="1"/>
  <c r="AR23" i="7"/>
  <c r="AR520" i="20" s="1"/>
  <c r="AQ39" i="7"/>
  <c r="AQ536" i="20" s="1"/>
  <c r="AR39" i="7"/>
  <c r="AR536" i="20" s="1"/>
  <c r="AP39" i="7"/>
  <c r="AP536" i="20" s="1"/>
  <c r="AQ40" i="7"/>
  <c r="AQ537" i="20" s="1"/>
  <c r="AR40" i="7"/>
  <c r="AR537" i="20" s="1"/>
  <c r="AP40" i="7"/>
  <c r="AP537" i="20" s="1"/>
  <c r="AQ54" i="7"/>
  <c r="AQ551" i="20" s="1"/>
  <c r="AR54" i="7"/>
  <c r="AR551" i="20" s="1"/>
  <c r="AP54" i="7"/>
  <c r="AP551" i="20" s="1"/>
  <c r="AP30" i="7"/>
  <c r="AP527" i="20" s="1"/>
  <c r="AQ30" i="7"/>
  <c r="AQ527" i="20" s="1"/>
  <c r="AR30" i="7"/>
  <c r="AR527" i="20" s="1"/>
  <c r="AP48" i="7"/>
  <c r="AP545" i="20" s="1"/>
  <c r="AQ48" i="7"/>
  <c r="AQ545" i="20" s="1"/>
  <c r="AR48" i="7"/>
  <c r="AR545" i="20" s="1"/>
  <c r="AQ31" i="7"/>
  <c r="AQ528" i="20" s="1"/>
  <c r="AR31" i="7"/>
  <c r="AR528" i="20" s="1"/>
  <c r="AP31" i="7"/>
  <c r="AP528" i="20" s="1"/>
  <c r="AP19" i="7"/>
  <c r="AQ19" i="7"/>
  <c r="AQ516" i="20" s="1"/>
  <c r="AR19" i="7"/>
  <c r="AR516" i="20" s="1"/>
  <c r="AP44" i="7"/>
  <c r="AP541" i="20" s="1"/>
  <c r="AQ44" i="7"/>
  <c r="AQ541" i="20" s="1"/>
  <c r="AR44" i="7"/>
  <c r="AR541" i="20" s="1"/>
  <c r="AP10" i="7"/>
  <c r="AP507" i="20" s="1"/>
  <c r="AQ10" i="7"/>
  <c r="AQ507" i="20" s="1"/>
  <c r="AR10" i="7"/>
  <c r="AR507" i="20" s="1"/>
  <c r="AP12" i="7"/>
  <c r="AP509" i="20" s="1"/>
  <c r="AQ12" i="7"/>
  <c r="AQ509" i="20" s="1"/>
  <c r="AR12" i="7"/>
  <c r="AR509" i="20" s="1"/>
  <c r="AP16" i="7"/>
  <c r="AP513" i="20" s="1"/>
  <c r="AQ16" i="7"/>
  <c r="AQ513" i="20" s="1"/>
  <c r="AR16" i="7"/>
  <c r="AR513" i="20" s="1"/>
  <c r="AP26" i="7"/>
  <c r="AP523" i="20" s="1"/>
  <c r="AQ26" i="7"/>
  <c r="AQ523" i="20" s="1"/>
  <c r="AR26" i="7"/>
  <c r="AR523" i="20" s="1"/>
  <c r="AR55" i="7"/>
  <c r="AR552" i="20" s="1"/>
  <c r="AP55" i="7"/>
  <c r="AP552" i="20" s="1"/>
  <c r="AQ55" i="7"/>
  <c r="AQ552" i="20" s="1"/>
  <c r="AQ47" i="7"/>
  <c r="AQ544" i="20" s="1"/>
  <c r="AP47" i="7"/>
  <c r="AP544" i="20" s="1"/>
  <c r="AR47" i="7"/>
  <c r="AR544" i="20" s="1"/>
  <c r="AP42" i="7"/>
  <c r="AP539" i="20" s="1"/>
  <c r="AQ42" i="7"/>
  <c r="AQ539" i="20" s="1"/>
  <c r="AR42" i="7"/>
  <c r="AQ18" i="7"/>
  <c r="AQ515" i="20" s="1"/>
  <c r="AP18" i="7"/>
  <c r="AP515" i="20" s="1"/>
  <c r="AR18" i="7"/>
  <c r="AR515" i="20" s="1"/>
  <c r="AQ49" i="7"/>
  <c r="AQ546" i="20" s="1"/>
  <c r="AP49" i="7"/>
  <c r="AP546" i="20" s="1"/>
  <c r="AR49" i="7"/>
  <c r="AR546" i="20" s="1"/>
  <c r="AR20" i="7"/>
  <c r="AR517" i="20" s="1"/>
  <c r="AP20" i="7"/>
  <c r="AP517" i="20" s="1"/>
  <c r="AQ20" i="7"/>
  <c r="AQ13" i="7"/>
  <c r="AQ510" i="20" s="1"/>
  <c r="AP13" i="7"/>
  <c r="AP510" i="20" s="1"/>
  <c r="AR13" i="7"/>
  <c r="AR510" i="20" s="1"/>
  <c r="AR51" i="7"/>
  <c r="AR548" i="20" s="1"/>
  <c r="AP51" i="7"/>
  <c r="AP548" i="20" s="1"/>
  <c r="AQ51" i="7"/>
  <c r="AQ548" i="20" s="1"/>
  <c r="AP37" i="7"/>
  <c r="AP534" i="20" s="1"/>
  <c r="AQ37" i="7"/>
  <c r="AQ534" i="20" s="1"/>
  <c r="AR37" i="7"/>
  <c r="AR534" i="20" s="1"/>
  <c r="AQ38" i="7"/>
  <c r="AQ535" i="20" s="1"/>
  <c r="AR38" i="7"/>
  <c r="AR535" i="20" s="1"/>
  <c r="AP38" i="7"/>
  <c r="AP535" i="20" s="1"/>
  <c r="AP25" i="7"/>
  <c r="AP522" i="20" s="1"/>
  <c r="AR25" i="7"/>
  <c r="AR522" i="20" s="1"/>
  <c r="AQ25" i="7"/>
  <c r="AQ522" i="20" s="1"/>
  <c r="AP57" i="7"/>
  <c r="AP554" i="20" s="1"/>
  <c r="AQ57" i="7"/>
  <c r="AQ554" i="20" s="1"/>
  <c r="AR57" i="7"/>
  <c r="AR554" i="20" s="1"/>
  <c r="AR43" i="7"/>
  <c r="AR540" i="20" s="1"/>
  <c r="AP43" i="7"/>
  <c r="AP540" i="20" s="1"/>
  <c r="AQ43" i="7"/>
  <c r="AQ540" i="20" s="1"/>
  <c r="AP32" i="7"/>
  <c r="AP529" i="20" s="1"/>
  <c r="AQ32" i="7"/>
  <c r="AQ529" i="20" s="1"/>
  <c r="AR32" i="7"/>
  <c r="AR529" i="20" s="1"/>
  <c r="AQ33" i="7"/>
  <c r="AQ530" i="20" s="1"/>
  <c r="AR33" i="7"/>
  <c r="AR530" i="20" s="1"/>
  <c r="AP33" i="7"/>
  <c r="AP530" i="20" s="1"/>
  <c r="AQ14" i="7"/>
  <c r="AQ511" i="20" s="1"/>
  <c r="AR14" i="7"/>
  <c r="AR511" i="20" s="1"/>
  <c r="AP14" i="7"/>
  <c r="AP511" i="20" s="1"/>
  <c r="AR52" i="7"/>
  <c r="AR549" i="20" s="1"/>
  <c r="AP52" i="7"/>
  <c r="AP549" i="20" s="1"/>
  <c r="AQ52" i="7"/>
  <c r="AQ549" i="20" s="1"/>
  <c r="H9" i="30"/>
  <c r="C9" i="30" s="1"/>
  <c r="F9" i="30"/>
  <c r="G9" i="30"/>
  <c r="I9" i="30" s="1"/>
  <c r="AG56" i="7"/>
  <c r="AG553" i="20" s="1"/>
  <c r="AJ56" i="7"/>
  <c r="AJ553" i="20" s="1"/>
  <c r="AH56" i="7"/>
  <c r="AH553" i="20" s="1"/>
  <c r="AI56" i="7"/>
  <c r="AI553" i="20" s="1"/>
  <c r="AG49" i="7"/>
  <c r="AH49" i="7"/>
  <c r="AH546" i="20" s="1"/>
  <c r="AI49" i="7"/>
  <c r="AI546" i="20" s="1"/>
  <c r="AJ49" i="7"/>
  <c r="AJ546" i="20" s="1"/>
  <c r="AJ57" i="7"/>
  <c r="AJ554" i="20" s="1"/>
  <c r="AG57" i="7"/>
  <c r="AG554" i="20" s="1"/>
  <c r="AH57" i="7"/>
  <c r="AH554" i="20" s="1"/>
  <c r="AI57" i="7"/>
  <c r="AI554" i="20" s="1"/>
  <c r="AG51" i="7"/>
  <c r="AH51" i="7"/>
  <c r="AH548" i="20" s="1"/>
  <c r="AI51" i="7"/>
  <c r="AI548" i="20" s="1"/>
  <c r="AJ51" i="7"/>
  <c r="AJ548" i="20" s="1"/>
  <c r="AG47" i="7"/>
  <c r="AJ47" i="7"/>
  <c r="AH47" i="7"/>
  <c r="AI47" i="7"/>
  <c r="AG55" i="7"/>
  <c r="AJ55" i="7"/>
  <c r="AJ552" i="20" s="1"/>
  <c r="AH55" i="7"/>
  <c r="AH552" i="20" s="1"/>
  <c r="AI55" i="7"/>
  <c r="AI552" i="20" s="1"/>
  <c r="AG48" i="7"/>
  <c r="AH48" i="7"/>
  <c r="AH545" i="20" s="1"/>
  <c r="AI48" i="7"/>
  <c r="AI545" i="20" s="1"/>
  <c r="AJ48" i="7"/>
  <c r="AJ545" i="20" s="1"/>
  <c r="AJ52" i="7"/>
  <c r="AJ549" i="20" s="1"/>
  <c r="AG52" i="7"/>
  <c r="AG549" i="20" s="1"/>
  <c r="AH52" i="7"/>
  <c r="AH549" i="20" s="1"/>
  <c r="AI52" i="7"/>
  <c r="AI549" i="20" s="1"/>
  <c r="AJ54" i="7"/>
  <c r="AJ551" i="20" s="1"/>
  <c r="AG54" i="7"/>
  <c r="AH54" i="7"/>
  <c r="AH551" i="20" s="1"/>
  <c r="AI54" i="7"/>
  <c r="AI551" i="20" s="1"/>
  <c r="AT15" i="7"/>
  <c r="AT512" i="20" s="1"/>
  <c r="AT38" i="7"/>
  <c r="AT535" i="20" s="1"/>
  <c r="AV6" i="7"/>
  <c r="AG6" i="7"/>
  <c r="AG9" i="7"/>
  <c r="N9" i="7" s="1"/>
  <c r="AU21" i="7"/>
  <c r="AU518" i="20" s="1"/>
  <c r="AV44" i="7"/>
  <c r="AV541" i="20" s="1"/>
  <c r="AT14" i="7"/>
  <c r="AT511" i="20" s="1"/>
  <c r="AU14" i="7"/>
  <c r="AU511" i="20" s="1"/>
  <c r="AW14" i="7"/>
  <c r="AW511" i="20" s="1"/>
  <c r="AW10" i="7"/>
  <c r="AW507" i="20" s="1"/>
  <c r="AT44" i="7"/>
  <c r="AT541" i="20" s="1"/>
  <c r="AU44" i="7"/>
  <c r="AU541" i="20" s="1"/>
  <c r="AT10" i="7"/>
  <c r="AT507" i="20" s="1"/>
  <c r="AV9" i="7"/>
  <c r="AW9" i="7"/>
  <c r="AT18" i="7"/>
  <c r="AT515" i="20" s="1"/>
  <c r="AV12" i="7"/>
  <c r="AV509" i="20" s="1"/>
  <c r="AU18" i="7"/>
  <c r="AU515" i="20" s="1"/>
  <c r="AV18" i="7"/>
  <c r="AV515" i="20" s="1"/>
  <c r="AU10" i="7"/>
  <c r="AU507" i="20" s="1"/>
  <c r="AV21" i="7"/>
  <c r="AV518" i="20" s="1"/>
  <c r="AW15" i="7"/>
  <c r="AW512" i="20" s="1"/>
  <c r="AW13" i="7"/>
  <c r="AW510" i="20" s="1"/>
  <c r="AT40" i="7"/>
  <c r="AT537" i="20" s="1"/>
  <c r="AT11" i="7"/>
  <c r="AT508" i="20" s="1"/>
  <c r="AW11" i="7"/>
  <c r="AW508" i="20" s="1"/>
  <c r="AV13" i="7"/>
  <c r="AV510" i="20" s="1"/>
  <c r="AV52" i="7"/>
  <c r="AV549" i="20" s="1"/>
  <c r="AT21" i="7"/>
  <c r="AT518" i="20" s="1"/>
  <c r="AT43" i="7"/>
  <c r="AT540" i="20" s="1"/>
  <c r="AU20" i="7"/>
  <c r="AU517" i="20" s="1"/>
  <c r="AU43" i="7"/>
  <c r="AU540" i="20" s="1"/>
  <c r="AT52" i="7"/>
  <c r="AT549" i="20" s="1"/>
  <c r="AV43" i="7"/>
  <c r="AV540" i="20" s="1"/>
  <c r="AT48" i="7"/>
  <c r="AT545" i="20" s="1"/>
  <c r="AU52" i="7"/>
  <c r="AU549" i="20" s="1"/>
  <c r="AT20" i="7"/>
  <c r="AT517" i="20" s="1"/>
  <c r="AV20" i="7"/>
  <c r="AV517" i="20" s="1"/>
  <c r="AV16" i="7"/>
  <c r="AV513" i="20" s="1"/>
  <c r="AT51" i="7"/>
  <c r="AT548" i="20" s="1"/>
  <c r="AU51" i="7"/>
  <c r="AU548" i="20" s="1"/>
  <c r="AT16" i="7"/>
  <c r="AT513" i="20" s="1"/>
  <c r="AU16" i="7"/>
  <c r="AU513" i="20" s="1"/>
  <c r="AV51" i="7"/>
  <c r="AV548" i="20" s="1"/>
  <c r="AP8" i="6"/>
  <c r="AP705" i="20" s="1"/>
  <c r="BW73" i="5"/>
  <c r="AQ30" i="5"/>
  <c r="AQ927" i="20" s="1"/>
  <c r="AR37" i="5"/>
  <c r="AR934" i="20" s="1"/>
  <c r="BW70" i="5"/>
  <c r="CE57" i="5"/>
  <c r="AS17" i="5"/>
  <c r="AS914" i="20" s="1"/>
  <c r="AQ14" i="5"/>
  <c r="AQ911" i="20" s="1"/>
  <c r="AP17" i="5"/>
  <c r="AP914" i="20" s="1"/>
  <c r="AS67" i="5"/>
  <c r="AS964" i="20" s="1"/>
  <c r="BW43" i="5"/>
  <c r="BB64" i="5"/>
  <c r="AY59" i="5"/>
  <c r="AP61" i="5"/>
  <c r="AP958" i="20" s="1"/>
  <c r="BI64" i="5"/>
  <c r="BW11" i="5"/>
  <c r="BI43" i="5"/>
  <c r="AY6" i="5"/>
  <c r="AS18" i="5"/>
  <c r="AS915" i="20" s="1"/>
  <c r="AQ61" i="5"/>
  <c r="AQ958" i="20" s="1"/>
  <c r="AP76" i="5"/>
  <c r="AP973" i="20" s="1"/>
  <c r="AQ76" i="5"/>
  <c r="AQ973" i="20" s="1"/>
  <c r="AP72" i="5"/>
  <c r="AP969" i="20" s="1"/>
  <c r="AY34" i="5"/>
  <c r="AQ37" i="5"/>
  <c r="AQ934" i="20" s="1"/>
  <c r="AR17" i="5"/>
  <c r="AR914" i="20" s="1"/>
  <c r="AQ32" i="5"/>
  <c r="AQ929" i="20" s="1"/>
  <c r="AY35" i="5"/>
  <c r="AY75" i="5"/>
  <c r="AQ35" i="5"/>
  <c r="AQ932" i="20" s="1"/>
  <c r="AR6" i="5"/>
  <c r="AR903" i="20" s="1"/>
  <c r="AQ18" i="5"/>
  <c r="AQ915" i="20" s="1"/>
  <c r="CA70" i="5"/>
  <c r="AS35" i="5"/>
  <c r="AS932" i="20" s="1"/>
  <c r="AS6" i="5"/>
  <c r="AS903" i="20" s="1"/>
  <c r="AR18" i="5"/>
  <c r="AR915" i="20" s="1"/>
  <c r="AQ34" i="5"/>
  <c r="AQ931" i="20" s="1"/>
  <c r="CE43" i="5"/>
  <c r="AR21" i="5"/>
  <c r="AR918" i="20" s="1"/>
  <c r="BB70" i="5"/>
  <c r="AS21" i="5"/>
  <c r="AS918" i="20" s="1"/>
  <c r="BW64" i="5"/>
  <c r="AR55" i="5"/>
  <c r="AR952" i="20" s="1"/>
  <c r="CE47" i="5"/>
  <c r="AR76" i="5"/>
  <c r="AR973" i="20" s="1"/>
  <c r="AP30" i="5"/>
  <c r="AP927" i="20" s="1"/>
  <c r="AP46" i="5"/>
  <c r="AP943" i="20" s="1"/>
  <c r="BI73" i="5"/>
  <c r="AY55" i="5"/>
  <c r="AP7" i="5"/>
  <c r="AP904" i="20" s="1"/>
  <c r="AR14" i="5"/>
  <c r="AR911" i="20" s="1"/>
  <c r="BW38" i="5"/>
  <c r="BW4" i="5"/>
  <c r="BI70" i="5"/>
  <c r="AY1" i="5"/>
  <c r="AR45" i="5"/>
  <c r="AR942" i="20" s="1"/>
  <c r="AP60" i="5"/>
  <c r="AP957" i="20" s="1"/>
  <c r="AQ71" i="5"/>
  <c r="AQ968" i="20" s="1"/>
  <c r="CE70" i="5"/>
  <c r="BI57" i="5"/>
  <c r="CA4" i="5"/>
  <c r="BI38" i="5"/>
  <c r="AQ60" i="5"/>
  <c r="AQ957" i="20" s="1"/>
  <c r="AR71" i="5"/>
  <c r="AR968" i="20" s="1"/>
  <c r="AQ26" i="5"/>
  <c r="AQ923" i="20" s="1"/>
  <c r="AP32" i="5"/>
  <c r="AP929" i="20" s="1"/>
  <c r="AY60" i="5"/>
  <c r="AS71" i="5"/>
  <c r="AS968" i="20" s="1"/>
  <c r="BW66" i="4"/>
  <c r="AP12" i="4"/>
  <c r="AG8" i="4"/>
  <c r="CA66" i="4"/>
  <c r="CE52" i="4"/>
  <c r="CE63" i="4"/>
  <c r="AG12" i="4"/>
  <c r="AP45" i="4"/>
  <c r="CA52" i="4"/>
  <c r="AG34" i="4"/>
  <c r="AP5" i="4"/>
  <c r="CE58" i="4"/>
  <c r="AP40" i="4"/>
  <c r="AG55" i="4"/>
  <c r="BW52" i="4"/>
  <c r="AG68" i="4"/>
  <c r="AP8" i="4"/>
  <c r="BS13" i="4"/>
  <c r="BS11" i="4" s="1"/>
  <c r="CA11" i="4"/>
  <c r="CE11" i="4"/>
  <c r="AP36" i="4"/>
  <c r="BW63" i="4"/>
  <c r="CA58" i="4"/>
  <c r="CE66" i="4"/>
  <c r="AG35" i="4"/>
  <c r="CE42" i="4"/>
  <c r="AP65" i="4"/>
  <c r="AP68" i="4"/>
  <c r="AG23" i="4"/>
  <c r="AP35" i="4"/>
  <c r="AG64" i="4"/>
  <c r="AS49" i="5"/>
  <c r="AS946" i="20" s="1"/>
  <c r="AG36" i="4"/>
  <c r="AQ17" i="5"/>
  <c r="AQ914" i="20" s="1"/>
  <c r="AQ24" i="5"/>
  <c r="AQ921" i="20" s="1"/>
  <c r="AR24" i="5"/>
  <c r="AR921" i="20" s="1"/>
  <c r="AS27" i="5"/>
  <c r="AS924" i="20" s="1"/>
  <c r="CA11" i="5"/>
  <c r="CE31" i="5"/>
  <c r="BB38" i="5"/>
  <c r="AY49" i="5"/>
  <c r="AV15" i="7"/>
  <c r="AV512" i="20" s="1"/>
  <c r="AU15" i="7"/>
  <c r="AU512" i="20" s="1"/>
  <c r="AT49" i="7"/>
  <c r="AT546" i="20" s="1"/>
  <c r="AG21" i="4"/>
  <c r="AS25" i="5"/>
  <c r="AS922" i="20" s="1"/>
  <c r="AR14" i="6"/>
  <c r="AR711" i="20" s="1"/>
  <c r="AS14" i="6"/>
  <c r="AS711" i="20" s="1"/>
  <c r="AX48" i="6"/>
  <c r="AR13" i="5"/>
  <c r="AR910" i="20" s="1"/>
  <c r="BW11" i="4"/>
  <c r="CA63" i="4"/>
  <c r="AP44" i="4"/>
  <c r="AP54" i="4"/>
  <c r="AP61" i="4"/>
  <c r="AR75" i="5"/>
  <c r="AR972" i="20" s="1"/>
  <c r="AS75" i="5"/>
  <c r="AS972" i="20" s="1"/>
  <c r="AG14" i="4"/>
  <c r="AP13" i="5"/>
  <c r="AP910" i="20" s="1"/>
  <c r="AG65" i="4"/>
  <c r="AR10" i="5"/>
  <c r="AR907" i="20" s="1"/>
  <c r="AQ13" i="5"/>
  <c r="AQ910" i="20" s="1"/>
  <c r="BI31" i="5"/>
  <c r="AP36" i="5"/>
  <c r="AP933" i="20" s="1"/>
  <c r="CA43" i="5"/>
  <c r="BB47" i="5"/>
  <c r="AP10" i="5"/>
  <c r="AP907" i="20" s="1"/>
  <c r="AP47" i="4"/>
  <c r="AP57" i="4"/>
  <c r="AQ10" i="5"/>
  <c r="AQ907" i="20" s="1"/>
  <c r="AS69" i="5"/>
  <c r="AS966" i="20" s="1"/>
  <c r="AP53" i="4"/>
  <c r="AS13" i="5"/>
  <c r="AS910" i="20" s="1"/>
  <c r="AQ36" i="5"/>
  <c r="AQ933" i="20" s="1"/>
  <c r="AQ50" i="5"/>
  <c r="AQ947" i="20" s="1"/>
  <c r="AS55" i="5"/>
  <c r="AS952" i="20" s="1"/>
  <c r="AP21" i="4"/>
  <c r="AY10" i="5"/>
  <c r="CA48" i="4"/>
  <c r="AP49" i="4"/>
  <c r="AP56" i="4"/>
  <c r="BW58" i="4"/>
  <c r="BB4" i="5"/>
  <c r="AP14" i="5"/>
  <c r="AP911" i="20" s="1"/>
  <c r="AQ67" i="5"/>
  <c r="AQ964" i="20" s="1"/>
  <c r="AP67" i="5"/>
  <c r="AP964" i="20" s="1"/>
  <c r="AG44" i="4"/>
  <c r="BW48" i="4"/>
  <c r="CA37" i="4"/>
  <c r="CA17" i="4"/>
  <c r="BI4" i="5"/>
  <c r="AQ7" i="5"/>
  <c r="AQ904" i="20" s="1"/>
  <c r="AP26" i="5"/>
  <c r="AP923" i="20" s="1"/>
  <c r="BI47" i="5"/>
  <c r="BB73" i="5"/>
  <c r="AV19" i="7"/>
  <c r="AV516" i="20" s="1"/>
  <c r="AT19" i="7"/>
  <c r="AT516" i="20" s="1"/>
  <c r="AV42" i="7"/>
  <c r="AV539" i="20" s="1"/>
  <c r="AT42" i="7"/>
  <c r="AT539" i="20" s="1"/>
  <c r="AQ55" i="5"/>
  <c r="AQ952" i="20" s="1"/>
  <c r="AS59" i="5"/>
  <c r="AS956" i="20" s="1"/>
  <c r="AS61" i="5"/>
  <c r="AS958" i="20" s="1"/>
  <c r="AY61" i="5"/>
  <c r="AR61" i="5"/>
  <c r="AR958" i="20" s="1"/>
  <c r="AU19" i="7"/>
  <c r="AU516" i="20" s="1"/>
  <c r="AU42" i="7"/>
  <c r="AU539" i="20" s="1"/>
  <c r="AG46" i="4"/>
  <c r="AS74" i="5"/>
  <c r="AS971" i="20" s="1"/>
  <c r="BI11" i="5"/>
  <c r="CA38" i="5"/>
  <c r="CE73" i="5"/>
  <c r="AU9" i="7"/>
  <c r="AT9" i="7"/>
  <c r="AQ28" i="5"/>
  <c r="AQ925" i="20" s="1"/>
  <c r="AR28" i="5"/>
  <c r="AR925" i="20" s="1"/>
  <c r="AG28" i="4"/>
  <c r="AP28" i="4"/>
  <c r="AG33" i="4"/>
  <c r="AG41" i="4"/>
  <c r="BW31" i="5"/>
  <c r="AQ49" i="5"/>
  <c r="AQ946" i="20" s="1"/>
  <c r="AS51" i="5"/>
  <c r="AS948" i="20" s="1"/>
  <c r="AY63" i="5"/>
  <c r="AY67" i="5"/>
  <c r="AP74" i="5"/>
  <c r="AP971" i="20" s="1"/>
  <c r="AV11" i="7"/>
  <c r="AV508" i="20" s="1"/>
  <c r="AU11" i="7"/>
  <c r="AU508" i="20" s="1"/>
  <c r="CE17" i="4"/>
  <c r="AQ27" i="5"/>
  <c r="AQ924" i="20" s="1"/>
  <c r="BW17" i="4"/>
  <c r="AG40" i="4"/>
  <c r="BW42" i="4"/>
  <c r="AP6" i="5"/>
  <c r="AP903" i="20" s="1"/>
  <c r="AY21" i="5"/>
  <c r="AP21" i="5"/>
  <c r="AP918" i="20" s="1"/>
  <c r="AR27" i="5"/>
  <c r="AR924" i="20" s="1"/>
  <c r="CA31" i="5"/>
  <c r="AR49" i="5"/>
  <c r="AR946" i="20" s="1"/>
  <c r="AR74" i="5"/>
  <c r="AR971" i="20" s="1"/>
  <c r="AR8" i="6"/>
  <c r="AR705" i="20" s="1"/>
  <c r="AQ8" i="6"/>
  <c r="AQ705" i="20" s="1"/>
  <c r="AU13" i="7"/>
  <c r="AU510" i="20" s="1"/>
  <c r="AT13" i="7"/>
  <c r="AT510" i="20" s="1"/>
  <c r="AT47" i="7"/>
  <c r="AT544" i="20" s="1"/>
  <c r="AV10" i="7"/>
  <c r="AV507" i="20" s="1"/>
  <c r="AV14" i="7"/>
  <c r="AV511" i="20" s="1"/>
  <c r="CE38" i="5"/>
  <c r="AT37" i="7"/>
  <c r="AT534" i="20" s="1"/>
  <c r="AR72" i="5"/>
  <c r="AR969" i="20" s="1"/>
  <c r="AW12" i="7"/>
  <c r="AW509" i="20" s="1"/>
  <c r="AW16" i="7"/>
  <c r="AW513" i="20" s="1"/>
  <c r="AT39" i="7"/>
  <c r="AT536" i="20" s="1"/>
  <c r="AG30" i="4"/>
  <c r="AR9" i="5"/>
  <c r="AR906" i="20" s="1"/>
  <c r="AQ9" i="5"/>
  <c r="AQ906" i="20" s="1"/>
  <c r="AP9" i="5"/>
  <c r="AP906" i="20" s="1"/>
  <c r="AY9" i="5"/>
  <c r="AS16" i="5"/>
  <c r="AS913" i="20" s="1"/>
  <c r="AR16" i="5"/>
  <c r="AR913" i="20" s="1"/>
  <c r="AQ16" i="5"/>
  <c r="AQ913" i="20" s="1"/>
  <c r="AP16" i="5"/>
  <c r="AP913" i="20" s="1"/>
  <c r="AY22" i="5"/>
  <c r="AS22" i="5"/>
  <c r="AS919" i="20" s="1"/>
  <c r="AR22" i="5"/>
  <c r="AR919" i="20" s="1"/>
  <c r="AQ22" i="5"/>
  <c r="AQ919" i="20" s="1"/>
  <c r="AP22" i="5"/>
  <c r="AP919" i="20" s="1"/>
  <c r="AS42" i="5"/>
  <c r="AS939" i="20" s="1"/>
  <c r="AR42" i="5"/>
  <c r="AR939" i="20" s="1"/>
  <c r="AP42" i="5"/>
  <c r="AP939" i="20" s="1"/>
  <c r="AY42" i="5"/>
  <c r="AQ42" i="5"/>
  <c r="AQ939" i="20" s="1"/>
  <c r="AG15" i="4"/>
  <c r="AP38" i="4"/>
  <c r="AP62" i="4"/>
  <c r="AG62" i="4"/>
  <c r="AG20" i="4"/>
  <c r="AG25" i="4"/>
  <c r="AG6" i="4"/>
  <c r="AG9" i="4"/>
  <c r="AG24" i="4"/>
  <c r="AS9" i="5"/>
  <c r="AS906" i="20" s="1"/>
  <c r="BS33" i="5"/>
  <c r="BS31" i="5" s="1"/>
  <c r="BS77" i="5" s="1"/>
  <c r="BR31" i="5"/>
  <c r="BR77" i="5" s="1"/>
  <c r="AS48" i="5"/>
  <c r="AS945" i="20" s="1"/>
  <c r="AR48" i="5"/>
  <c r="AR945" i="20" s="1"/>
  <c r="AP48" i="5"/>
  <c r="AP945" i="20" s="1"/>
  <c r="CA64" i="5"/>
  <c r="AP51" i="4"/>
  <c r="AG51" i="4"/>
  <c r="AP60" i="4"/>
  <c r="AG60" i="4"/>
  <c r="CE64" i="5"/>
  <c r="AS15" i="5"/>
  <c r="AS912" i="20" s="1"/>
  <c r="AR15" i="5"/>
  <c r="AR912" i="20" s="1"/>
  <c r="AQ15" i="5"/>
  <c r="AQ912" i="20" s="1"/>
  <c r="AP15" i="5"/>
  <c r="AP912" i="20" s="1"/>
  <c r="AP13" i="4"/>
  <c r="AP15" i="4"/>
  <c r="AG16" i="4"/>
  <c r="AG22" i="4"/>
  <c r="AP33" i="4"/>
  <c r="CA42" i="4"/>
  <c r="CE48" i="4"/>
  <c r="CE4" i="5"/>
  <c r="BB11" i="5"/>
  <c r="AP50" i="4"/>
  <c r="AP6" i="4"/>
  <c r="AG7" i="4"/>
  <c r="AP9" i="4"/>
  <c r="AG10" i="4"/>
  <c r="AP24" i="4"/>
  <c r="AG31" i="4"/>
  <c r="AG50" i="4"/>
  <c r="AS19" i="5"/>
  <c r="AS916" i="20" s="1"/>
  <c r="AR19" i="5"/>
  <c r="AR916" i="20" s="1"/>
  <c r="AQ19" i="5"/>
  <c r="AQ916" i="20" s="1"/>
  <c r="AP19" i="5"/>
  <c r="AP916" i="20" s="1"/>
  <c r="AP69" i="4"/>
  <c r="AP366" i="20" s="1"/>
  <c r="AP25" i="4"/>
  <c r="AP23" i="4"/>
  <c r="BW37" i="4"/>
  <c r="AP46" i="4"/>
  <c r="AP59" i="4"/>
  <c r="AG59" i="4"/>
  <c r="AS41" i="5"/>
  <c r="AS938" i="20" s="1"/>
  <c r="AP41" i="5"/>
  <c r="AP938" i="20" s="1"/>
  <c r="AY41" i="5"/>
  <c r="AR41" i="5"/>
  <c r="AR938" i="20" s="1"/>
  <c r="AQ41" i="5"/>
  <c r="AQ938" i="20" s="1"/>
  <c r="AP22" i="4"/>
  <c r="AP43" i="4"/>
  <c r="AS20" i="5"/>
  <c r="AS917" i="20" s="1"/>
  <c r="AR20" i="5"/>
  <c r="AR917" i="20" s="1"/>
  <c r="AQ20" i="5"/>
  <c r="AQ917" i="20" s="1"/>
  <c r="AP20" i="5"/>
  <c r="AP917" i="20" s="1"/>
  <c r="CE11" i="5"/>
  <c r="CA47" i="5"/>
  <c r="AG13" i="4"/>
  <c r="AP30" i="4"/>
  <c r="AG19" i="4"/>
  <c r="AP27" i="4"/>
  <c r="CE37" i="4"/>
  <c r="AG43" i="4"/>
  <c r="AR5" i="5"/>
  <c r="AR902" i="20" s="1"/>
  <c r="AQ5" i="5"/>
  <c r="AQ902" i="20" s="1"/>
  <c r="AP5" i="5"/>
  <c r="AP902" i="20" s="1"/>
  <c r="AG5" i="5"/>
  <c r="AY5" i="5"/>
  <c r="AY56" i="5"/>
  <c r="AS56" i="5"/>
  <c r="AS953" i="20" s="1"/>
  <c r="AR56" i="5"/>
  <c r="AR953" i="20" s="1"/>
  <c r="AP56" i="5"/>
  <c r="AP953" i="20" s="1"/>
  <c r="AQ56" i="5"/>
  <c r="AQ953" i="20" s="1"/>
  <c r="AP20" i="4"/>
  <c r="AP31" i="4"/>
  <c r="AP16" i="4"/>
  <c r="AP32" i="4"/>
  <c r="AP39" i="4"/>
  <c r="AG39" i="4"/>
  <c r="AP41" i="4"/>
  <c r="BB31" i="5"/>
  <c r="AQ10" i="6"/>
  <c r="AQ707" i="20" s="1"/>
  <c r="AP10" i="6"/>
  <c r="AP707" i="20" s="1"/>
  <c r="AS10" i="6"/>
  <c r="AS707" i="20" s="1"/>
  <c r="AR10" i="6"/>
  <c r="AR707" i="20" s="1"/>
  <c r="AS46" i="5"/>
  <c r="AS943" i="20" s="1"/>
  <c r="AR46" i="5"/>
  <c r="AR943" i="20" s="1"/>
  <c r="AQ45" i="5"/>
  <c r="AQ942" i="20" s="1"/>
  <c r="AP45" i="5"/>
  <c r="AP942" i="20" s="1"/>
  <c r="AS58" i="5"/>
  <c r="AS955" i="20" s="1"/>
  <c r="AR58" i="5"/>
  <c r="AR955" i="20" s="1"/>
  <c r="AP58" i="5"/>
  <c r="AP955" i="20" s="1"/>
  <c r="AP39" i="5"/>
  <c r="AP936" i="20" s="1"/>
  <c r="AS40" i="5"/>
  <c r="AS937" i="20" s="1"/>
  <c r="AR40" i="5"/>
  <c r="AR937" i="20" s="1"/>
  <c r="AY44" i="5"/>
  <c r="AS44" i="5"/>
  <c r="AS941" i="20" s="1"/>
  <c r="AR44" i="5"/>
  <c r="AR941" i="20" s="1"/>
  <c r="AP44" i="5"/>
  <c r="AP941" i="20" s="1"/>
  <c r="AY46" i="5"/>
  <c r="AS54" i="5"/>
  <c r="AS951" i="20" s="1"/>
  <c r="AR54" i="5"/>
  <c r="AR951" i="20" s="1"/>
  <c r="AS66" i="5"/>
  <c r="AS963" i="20" s="1"/>
  <c r="AR66" i="5"/>
  <c r="AR963" i="20" s="1"/>
  <c r="CA73" i="5"/>
  <c r="AS7" i="5"/>
  <c r="AS904" i="20" s="1"/>
  <c r="AP8" i="5"/>
  <c r="AP905" i="20" s="1"/>
  <c r="AR26" i="5"/>
  <c r="AR923" i="20" s="1"/>
  <c r="AR30" i="5"/>
  <c r="AR927" i="20" s="1"/>
  <c r="AR32" i="5"/>
  <c r="AR929" i="20" s="1"/>
  <c r="AS45" i="5"/>
  <c r="AS942" i="20" s="1"/>
  <c r="AS52" i="5"/>
  <c r="AS949" i="20" s="1"/>
  <c r="AR52" i="5"/>
  <c r="AR949" i="20" s="1"/>
  <c r="BB57" i="5"/>
  <c r="AQ63" i="5"/>
  <c r="AQ960" i="20" s="1"/>
  <c r="AP63" i="5"/>
  <c r="AP960" i="20" s="1"/>
  <c r="AQ65" i="5"/>
  <c r="AQ962" i="20" s="1"/>
  <c r="AP65" i="5"/>
  <c r="AP962" i="20" s="1"/>
  <c r="AS9" i="6"/>
  <c r="AS706" i="20" s="1"/>
  <c r="AR9" i="6"/>
  <c r="AR706" i="20" s="1"/>
  <c r="AP9" i="6"/>
  <c r="AP706" i="20" s="1"/>
  <c r="AG47" i="4"/>
  <c r="AG53" i="4"/>
  <c r="AP55" i="4"/>
  <c r="AG56" i="4"/>
  <c r="AP64" i="4"/>
  <c r="AY7" i="5"/>
  <c r="AQ8" i="5"/>
  <c r="AQ905" i="20" s="1"/>
  <c r="AP25" i="5"/>
  <c r="AP922" i="20" s="1"/>
  <c r="AP29" i="5"/>
  <c r="AP926" i="20" s="1"/>
  <c r="AS30" i="5"/>
  <c r="AS927" i="20" s="1"/>
  <c r="AS32" i="5"/>
  <c r="AS929" i="20" s="1"/>
  <c r="AP33" i="5"/>
  <c r="AP930" i="20" s="1"/>
  <c r="BW47" i="5"/>
  <c r="AQ51" i="5"/>
  <c r="AQ948" i="20" s="1"/>
  <c r="AP51" i="5"/>
  <c r="AP948" i="20" s="1"/>
  <c r="AP54" i="5"/>
  <c r="AP951" i="20" s="1"/>
  <c r="AP66" i="5"/>
  <c r="AP963" i="20" s="1"/>
  <c r="AX7" i="6"/>
  <c r="AS7" i="6"/>
  <c r="AS704" i="20" s="1"/>
  <c r="AR7" i="6"/>
  <c r="AR704" i="20" s="1"/>
  <c r="AP7" i="6"/>
  <c r="AP704" i="20" s="1"/>
  <c r="BL77" i="5"/>
  <c r="AR8" i="5"/>
  <c r="AR905" i="20" s="1"/>
  <c r="AQ25" i="5"/>
  <c r="AQ922" i="20" s="1"/>
  <c r="AQ29" i="5"/>
  <c r="AQ926" i="20" s="1"/>
  <c r="AQ33" i="5"/>
  <c r="AQ930" i="20" s="1"/>
  <c r="AQ39" i="5"/>
  <c r="AQ936" i="20" s="1"/>
  <c r="AP40" i="5"/>
  <c r="AP937" i="20" s="1"/>
  <c r="AQ44" i="5"/>
  <c r="AQ941" i="20" s="1"/>
  <c r="AP52" i="5"/>
  <c r="AP949" i="20" s="1"/>
  <c r="AQ54" i="5"/>
  <c r="AQ951" i="20" s="1"/>
  <c r="BW57" i="5"/>
  <c r="CA57" i="5"/>
  <c r="AQ66" i="5"/>
  <c r="AQ963" i="20" s="1"/>
  <c r="AQ7" i="6"/>
  <c r="AQ704" i="20" s="1"/>
  <c r="AQ9" i="6"/>
  <c r="AQ706" i="20" s="1"/>
  <c r="BO77" i="5"/>
  <c r="AS8" i="5"/>
  <c r="AS905" i="20" s="1"/>
  <c r="AR25" i="5"/>
  <c r="AR922" i="20" s="1"/>
  <c r="AR29" i="5"/>
  <c r="AR926" i="20" s="1"/>
  <c r="AR33" i="5"/>
  <c r="AR930" i="20" s="1"/>
  <c r="AS34" i="5"/>
  <c r="AS931" i="20" s="1"/>
  <c r="AR34" i="5"/>
  <c r="AR931" i="20" s="1"/>
  <c r="AS37" i="5"/>
  <c r="AS934" i="20" s="1"/>
  <c r="AP37" i="5"/>
  <c r="AP934" i="20" s="1"/>
  <c r="AR39" i="5"/>
  <c r="AR936" i="20" s="1"/>
  <c r="AQ40" i="5"/>
  <c r="AQ937" i="20" s="1"/>
  <c r="BB43" i="5"/>
  <c r="AQ52" i="5"/>
  <c r="AQ949" i="20" s="1"/>
  <c r="AY54" i="5"/>
  <c r="AY62" i="5"/>
  <c r="AS62" i="5"/>
  <c r="AS959" i="20" s="1"/>
  <c r="AR62" i="5"/>
  <c r="AR959" i="20" s="1"/>
  <c r="AP62" i="5"/>
  <c r="AP959" i="20" s="1"/>
  <c r="AR63" i="5"/>
  <c r="AR960" i="20" s="1"/>
  <c r="AR65" i="5"/>
  <c r="AR962" i="20" s="1"/>
  <c r="AY66" i="5"/>
  <c r="AP24" i="5"/>
  <c r="AP921" i="20" s="1"/>
  <c r="AP28" i="5"/>
  <c r="AP925" i="20" s="1"/>
  <c r="AS33" i="5"/>
  <c r="AS930" i="20" s="1"/>
  <c r="AP35" i="5"/>
  <c r="AP932" i="20" s="1"/>
  <c r="AS36" i="5"/>
  <c r="AS933" i="20" s="1"/>
  <c r="AR36" i="5"/>
  <c r="AR933" i="20" s="1"/>
  <c r="AS39" i="5"/>
  <c r="AS936" i="20" s="1"/>
  <c r="AY40" i="5"/>
  <c r="AY50" i="5"/>
  <c r="AS50" i="5"/>
  <c r="AS947" i="20" s="1"/>
  <c r="AR50" i="5"/>
  <c r="AR947" i="20" s="1"/>
  <c r="AP50" i="5"/>
  <c r="AP947" i="20" s="1"/>
  <c r="AR51" i="5"/>
  <c r="AR948" i="20" s="1"/>
  <c r="AY52" i="5"/>
  <c r="AS60" i="5"/>
  <c r="AS957" i="20" s="1"/>
  <c r="AR60" i="5"/>
  <c r="AR957" i="20" s="1"/>
  <c r="AS63" i="5"/>
  <c r="AS960" i="20" s="1"/>
  <c r="AS65" i="5"/>
  <c r="AS962" i="20" s="1"/>
  <c r="AY39" i="5"/>
  <c r="AQ59" i="5"/>
  <c r="AQ956" i="20" s="1"/>
  <c r="AP59" i="5"/>
  <c r="AP956" i="20" s="1"/>
  <c r="AQ6" i="6"/>
  <c r="AQ703" i="20" s="1"/>
  <c r="AP6" i="6"/>
  <c r="AP703" i="20" s="1"/>
  <c r="AX6" i="6"/>
  <c r="AS6" i="6"/>
  <c r="AS703" i="20" s="1"/>
  <c r="AR6" i="6"/>
  <c r="AR703" i="20" s="1"/>
  <c r="AP71" i="5"/>
  <c r="AP968" i="20" s="1"/>
  <c r="AS76" i="5"/>
  <c r="AS973" i="20" s="1"/>
  <c r="AP49" i="5"/>
  <c r="AP946" i="20" s="1"/>
  <c r="AU6" i="7"/>
  <c r="AT6" i="7"/>
  <c r="AW6" i="7"/>
  <c r="AY71" i="5"/>
  <c r="AQ72" i="5"/>
  <c r="AQ969" i="20" s="1"/>
  <c r="AQ74" i="5"/>
  <c r="AQ971" i="20" s="1"/>
  <c r="AP69" i="5"/>
  <c r="AP966" i="20" s="1"/>
  <c r="AP75" i="5"/>
  <c r="AP972" i="20" s="1"/>
  <c r="AP14" i="6"/>
  <c r="AP711" i="20" s="1"/>
  <c r="AY68" i="5"/>
  <c r="AQ69" i="5"/>
  <c r="AQ966" i="20" s="1"/>
  <c r="AY74" i="5"/>
  <c r="AQ75" i="5"/>
  <c r="AQ972" i="20" s="1"/>
  <c r="AQ14" i="6"/>
  <c r="AQ711" i="20" s="1"/>
  <c r="AX30" i="6"/>
  <c r="AW18" i="7"/>
  <c r="AW515" i="20" s="1"/>
  <c r="AW19" i="7"/>
  <c r="AW516" i="20" s="1"/>
  <c r="AW20" i="7"/>
  <c r="AW517" i="20" s="1"/>
  <c r="AW21" i="7"/>
  <c r="AW518" i="20" s="1"/>
  <c r="AW42" i="7"/>
  <c r="AW539" i="20" s="1"/>
  <c r="AW43" i="7"/>
  <c r="AW540" i="20" s="1"/>
  <c r="AW44" i="7"/>
  <c r="AW541" i="20" s="1"/>
  <c r="AW51" i="7"/>
  <c r="AW548" i="20" s="1"/>
  <c r="AW52" i="7"/>
  <c r="AW549" i="20" s="1"/>
  <c r="AU37" i="7"/>
  <c r="AU534" i="20" s="1"/>
  <c r="AU38" i="7"/>
  <c r="AU535" i="20" s="1"/>
  <c r="AU39" i="7"/>
  <c r="AU536" i="20" s="1"/>
  <c r="AU40" i="7"/>
  <c r="AU537" i="20" s="1"/>
  <c r="AU47" i="7"/>
  <c r="AU544" i="20" s="1"/>
  <c r="AU48" i="7"/>
  <c r="AU545" i="20" s="1"/>
  <c r="AU49" i="7"/>
  <c r="AU546" i="20" s="1"/>
  <c r="AT23" i="7"/>
  <c r="AT520" i="20" s="1"/>
  <c r="AT24" i="7"/>
  <c r="AT521" i="20" s="1"/>
  <c r="AT25" i="7"/>
  <c r="AT522" i="20" s="1"/>
  <c r="AT26" i="7"/>
  <c r="AT523" i="20" s="1"/>
  <c r="AT27" i="7"/>
  <c r="AT524" i="20" s="1"/>
  <c r="AT28" i="7"/>
  <c r="AT525" i="20" s="1"/>
  <c r="AT29" i="7"/>
  <c r="AT526" i="20" s="1"/>
  <c r="AT30" i="7"/>
  <c r="AT527" i="20" s="1"/>
  <c r="AT31" i="7"/>
  <c r="AT528" i="20" s="1"/>
  <c r="AT32" i="7"/>
  <c r="AT529" i="20" s="1"/>
  <c r="AT33" i="7"/>
  <c r="AT530" i="20" s="1"/>
  <c r="AV37" i="7"/>
  <c r="AV534" i="20" s="1"/>
  <c r="AV38" i="7"/>
  <c r="AV535" i="20" s="1"/>
  <c r="AV39" i="7"/>
  <c r="AV536" i="20" s="1"/>
  <c r="AV40" i="7"/>
  <c r="AV537" i="20" s="1"/>
  <c r="AV47" i="7"/>
  <c r="AV544" i="20" s="1"/>
  <c r="AV48" i="7"/>
  <c r="AV545" i="20" s="1"/>
  <c r="AV49" i="7"/>
  <c r="AV546" i="20" s="1"/>
  <c r="AT54" i="7"/>
  <c r="AT551" i="20" s="1"/>
  <c r="AT55" i="7"/>
  <c r="AT552" i="20" s="1"/>
  <c r="AT56" i="7"/>
  <c r="AT553" i="20" s="1"/>
  <c r="AT57" i="7"/>
  <c r="AT554" i="20" s="1"/>
  <c r="AU23" i="7"/>
  <c r="AU520" i="20" s="1"/>
  <c r="AU24" i="7"/>
  <c r="AU521" i="20" s="1"/>
  <c r="AU25" i="7"/>
  <c r="AU522" i="20" s="1"/>
  <c r="AU26" i="7"/>
  <c r="AU523" i="20" s="1"/>
  <c r="AU27" i="7"/>
  <c r="AU524" i="20" s="1"/>
  <c r="AU28" i="7"/>
  <c r="AU525" i="20" s="1"/>
  <c r="AU29" i="7"/>
  <c r="AU526" i="20" s="1"/>
  <c r="AU30" i="7"/>
  <c r="AU527" i="20" s="1"/>
  <c r="AU31" i="7"/>
  <c r="AU528" i="20" s="1"/>
  <c r="AU32" i="7"/>
  <c r="AU529" i="20" s="1"/>
  <c r="AU33" i="7"/>
  <c r="AU530" i="20" s="1"/>
  <c r="AW37" i="7"/>
  <c r="AW534" i="20" s="1"/>
  <c r="AW38" i="7"/>
  <c r="AW535" i="20" s="1"/>
  <c r="AW39" i="7"/>
  <c r="AW536" i="20" s="1"/>
  <c r="AW40" i="7"/>
  <c r="AW537" i="20" s="1"/>
  <c r="AW47" i="7"/>
  <c r="AW544" i="20" s="1"/>
  <c r="AW48" i="7"/>
  <c r="AW545" i="20" s="1"/>
  <c r="AW49" i="7"/>
  <c r="AW546" i="20" s="1"/>
  <c r="AU54" i="7"/>
  <c r="AU551" i="20" s="1"/>
  <c r="AU55" i="7"/>
  <c r="AU552" i="20" s="1"/>
  <c r="AU56" i="7"/>
  <c r="AU553" i="20" s="1"/>
  <c r="AU57" i="7"/>
  <c r="AU554" i="20" s="1"/>
  <c r="AV23" i="7"/>
  <c r="AV520" i="20" s="1"/>
  <c r="AV24" i="7"/>
  <c r="AV521" i="20" s="1"/>
  <c r="AV25" i="7"/>
  <c r="AV522" i="20" s="1"/>
  <c r="AV26" i="7"/>
  <c r="AV523" i="20" s="1"/>
  <c r="AV27" i="7"/>
  <c r="AV524" i="20" s="1"/>
  <c r="AV28" i="7"/>
  <c r="AV525" i="20" s="1"/>
  <c r="AV29" i="7"/>
  <c r="AV526" i="20" s="1"/>
  <c r="AV30" i="7"/>
  <c r="AV527" i="20" s="1"/>
  <c r="AV31" i="7"/>
  <c r="AV528" i="20" s="1"/>
  <c r="AV32" i="7"/>
  <c r="AV529" i="20" s="1"/>
  <c r="AV33" i="7"/>
  <c r="AV530" i="20" s="1"/>
  <c r="AV54" i="7"/>
  <c r="AV551" i="20" s="1"/>
  <c r="AV55" i="7"/>
  <c r="AV552" i="20" s="1"/>
  <c r="AV56" i="7"/>
  <c r="AV553" i="20" s="1"/>
  <c r="AV57" i="7"/>
  <c r="AV554" i="20" s="1"/>
  <c r="AW23" i="7"/>
  <c r="AW520" i="20" s="1"/>
  <c r="AW24" i="7"/>
  <c r="AW521" i="20" s="1"/>
  <c r="AW25" i="7"/>
  <c r="AW522" i="20" s="1"/>
  <c r="AW26" i="7"/>
  <c r="AW523" i="20" s="1"/>
  <c r="AW27" i="7"/>
  <c r="AW524" i="20" s="1"/>
  <c r="AW28" i="7"/>
  <c r="AW525" i="20" s="1"/>
  <c r="AW29" i="7"/>
  <c r="AW526" i="20" s="1"/>
  <c r="AW30" i="7"/>
  <c r="AW527" i="20" s="1"/>
  <c r="AW31" i="7"/>
  <c r="AW528" i="20" s="1"/>
  <c r="AW32" i="7"/>
  <c r="AW529" i="20" s="1"/>
  <c r="AW33" i="7"/>
  <c r="AW530" i="20" s="1"/>
  <c r="AW54" i="7"/>
  <c r="AW551" i="20" s="1"/>
  <c r="AW55" i="7"/>
  <c r="AW552" i="20" s="1"/>
  <c r="AW56" i="7"/>
  <c r="AW553" i="20" s="1"/>
  <c r="AW57" i="7"/>
  <c r="AW554" i="20" s="1"/>
  <c r="BK704" i="20" l="1"/>
  <c r="BL704" i="20" s="1"/>
  <c r="BK536" i="20"/>
  <c r="BL536" i="20" s="1"/>
  <c r="BK534" i="20"/>
  <c r="BL534" i="20" s="1"/>
  <c r="BK537" i="20"/>
  <c r="BL537" i="20" s="1"/>
  <c r="BK525" i="20"/>
  <c r="BL525" i="20" s="1"/>
  <c r="BK527" i="20"/>
  <c r="BL527" i="20" s="1"/>
  <c r="BK521" i="20"/>
  <c r="BL521" i="20" s="1"/>
  <c r="BK510" i="20"/>
  <c r="BL510" i="20" s="1"/>
  <c r="BK513" i="20"/>
  <c r="BL513" i="20" s="1"/>
  <c r="BK540" i="20"/>
  <c r="BL540" i="20" s="1"/>
  <c r="BK541" i="20"/>
  <c r="BL541" i="20" s="1"/>
  <c r="AR539" i="20"/>
  <c r="AQ517" i="20"/>
  <c r="AP516" i="20"/>
  <c r="AI544" i="20"/>
  <c r="AH544" i="20"/>
  <c r="BK730" i="20"/>
  <c r="BL730" i="20" s="1"/>
  <c r="BK717" i="20"/>
  <c r="BL717" i="20" s="1"/>
  <c r="BK745" i="20"/>
  <c r="BL745" i="20" s="1"/>
  <c r="BK715" i="20"/>
  <c r="BL715" i="20" s="1"/>
  <c r="BK713" i="20"/>
  <c r="BL713" i="20" s="1"/>
  <c r="BK755" i="20"/>
  <c r="BL755" i="20" s="1"/>
  <c r="BK742" i="20"/>
  <c r="BL742" i="20" s="1"/>
  <c r="BK757" i="20"/>
  <c r="BL757" i="20" s="1"/>
  <c r="BK741" i="20"/>
  <c r="BL741" i="20" s="1"/>
  <c r="BK726" i="20"/>
  <c r="BL726" i="20" s="1"/>
  <c r="BK724" i="20"/>
  <c r="BL724" i="20" s="1"/>
  <c r="BK727" i="20"/>
  <c r="BL727" i="20" s="1"/>
  <c r="BK765" i="20"/>
  <c r="BL765" i="20" s="1"/>
  <c r="BK768" i="20"/>
  <c r="BL768" i="20" s="1"/>
  <c r="BK725" i="20"/>
  <c r="BL725" i="20" s="1"/>
  <c r="BK756" i="20"/>
  <c r="BL756" i="20" s="1"/>
  <c r="BK706" i="20"/>
  <c r="BL706" i="20" s="1"/>
  <c r="BK705" i="20"/>
  <c r="BL705" i="20" s="1"/>
  <c r="BK711" i="20"/>
  <c r="BL711" i="20" s="1"/>
  <c r="BK703" i="20"/>
  <c r="BL703" i="20" s="1"/>
  <c r="BK771" i="20"/>
  <c r="BL771" i="20" s="1"/>
  <c r="BK759" i="20"/>
  <c r="BL759" i="20" s="1"/>
  <c r="BK707" i="20"/>
  <c r="BL707" i="20" s="1"/>
  <c r="BK723" i="20"/>
  <c r="BL723" i="20" s="1"/>
  <c r="BK523" i="20"/>
  <c r="BL523" i="20" s="1"/>
  <c r="BK530" i="20"/>
  <c r="BL530" i="20" s="1"/>
  <c r="BK535" i="20"/>
  <c r="BL535" i="20" s="1"/>
  <c r="BK515" i="20"/>
  <c r="BL515" i="20" s="1"/>
  <c r="BK526" i="20"/>
  <c r="BL526" i="20" s="1"/>
  <c r="BK520" i="20"/>
  <c r="BL520" i="20" s="1"/>
  <c r="BK524" i="20"/>
  <c r="BL524" i="20" s="1"/>
  <c r="BK529" i="20"/>
  <c r="BL529" i="20" s="1"/>
  <c r="BK539" i="20"/>
  <c r="BL539" i="20" s="1"/>
  <c r="AR503" i="20"/>
  <c r="AQ503" i="20"/>
  <c r="AP503" i="20"/>
  <c r="BK508" i="20"/>
  <c r="BL508" i="20" s="1"/>
  <c r="AT506" i="20"/>
  <c r="AU506" i="20"/>
  <c r="BK511" i="20"/>
  <c r="BL511" i="20" s="1"/>
  <c r="BK509" i="20"/>
  <c r="BL509" i="20" s="1"/>
  <c r="BK512" i="20"/>
  <c r="BL512" i="20" s="1"/>
  <c r="AW506" i="20"/>
  <c r="AV506" i="20"/>
  <c r="BK507" i="20"/>
  <c r="BL507" i="20" s="1"/>
  <c r="BK549" i="20"/>
  <c r="BL549" i="20" s="1"/>
  <c r="AG548" i="20"/>
  <c r="BK548" i="20" s="1"/>
  <c r="BL548" i="20" s="1"/>
  <c r="N51" i="7"/>
  <c r="N548" i="20" s="1"/>
  <c r="BK554" i="20"/>
  <c r="BL554" i="20" s="1"/>
  <c r="AG545" i="20"/>
  <c r="BK545" i="20" s="1"/>
  <c r="BL545" i="20" s="1"/>
  <c r="N48" i="7"/>
  <c r="N545" i="20" s="1"/>
  <c r="AG552" i="20"/>
  <c r="BK552" i="20" s="1"/>
  <c r="BL552" i="20" s="1"/>
  <c r="N55" i="7"/>
  <c r="N552" i="20" s="1"/>
  <c r="AG546" i="20"/>
  <c r="BK546" i="20" s="1"/>
  <c r="BL546" i="20" s="1"/>
  <c r="N49" i="7"/>
  <c r="N546" i="20" s="1"/>
  <c r="AG503" i="20"/>
  <c r="BK503" i="20" s="1"/>
  <c r="BL503" i="20" s="1"/>
  <c r="N6" i="7"/>
  <c r="N503" i="20" s="1"/>
  <c r="AG551" i="20"/>
  <c r="BK551" i="20" s="1"/>
  <c r="BL551" i="20" s="1"/>
  <c r="N54" i="7"/>
  <c r="N551" i="20" s="1"/>
  <c r="AJ544" i="20"/>
  <c r="AG544" i="20"/>
  <c r="N47" i="7"/>
  <c r="N544" i="20" s="1"/>
  <c r="BK553" i="20"/>
  <c r="BL553" i="20" s="1"/>
  <c r="AG506" i="20"/>
  <c r="BK506" i="20" s="1"/>
  <c r="BL506" i="20" s="1"/>
  <c r="N506" i="20"/>
  <c r="BK522" i="20"/>
  <c r="BL522" i="20" s="1"/>
  <c r="BK528" i="20"/>
  <c r="BL528" i="20" s="1"/>
  <c r="BK518" i="20"/>
  <c r="BL518" i="20" s="1"/>
  <c r="BK517" i="20"/>
  <c r="BL517" i="20" s="1"/>
  <c r="BK516" i="20"/>
  <c r="BL516" i="20" s="1"/>
  <c r="AG347" i="20"/>
  <c r="BK347" i="20" s="1"/>
  <c r="BL347" i="20" s="1"/>
  <c r="N50" i="4"/>
  <c r="N347" i="20" s="1"/>
  <c r="K105" i="20"/>
  <c r="L8" i="17"/>
  <c r="L105" i="20" s="1"/>
  <c r="M105" i="20"/>
  <c r="J9" i="17"/>
  <c r="N366" i="20"/>
  <c r="N1" i="4"/>
  <c r="L74" i="14" s="1"/>
  <c r="BK366" i="20"/>
  <c r="BL366" i="20" s="1"/>
  <c r="BK772" i="20"/>
  <c r="BL772" i="20" s="1"/>
  <c r="BB67" i="4"/>
  <c r="BB364" i="20" s="1"/>
  <c r="BA364" i="20"/>
  <c r="L110" i="20"/>
  <c r="CF4" i="23"/>
  <c r="BB601" i="20"/>
  <c r="CF4" i="27"/>
  <c r="BB1001" i="20"/>
  <c r="J126" i="20"/>
  <c r="M29" i="17"/>
  <c r="AY30" i="6"/>
  <c r="AX727" i="20"/>
  <c r="AY48" i="6"/>
  <c r="AX745" i="20"/>
  <c r="AY6" i="6"/>
  <c r="AX703" i="20"/>
  <c r="AY70" i="6"/>
  <c r="AX767" i="20"/>
  <c r="AY7" i="6"/>
  <c r="AY704" i="20" s="1"/>
  <c r="AX704" i="20"/>
  <c r="AG902" i="20"/>
  <c r="N5" i="5"/>
  <c r="AX27" i="4"/>
  <c r="AY27" i="4" s="1"/>
  <c r="AX58" i="6"/>
  <c r="AX26" i="6"/>
  <c r="AX20" i="6"/>
  <c r="AX35" i="4"/>
  <c r="AY35" i="4" s="1"/>
  <c r="BA35" i="4" s="1"/>
  <c r="AX49" i="4"/>
  <c r="AY49" i="4" s="1"/>
  <c r="BA49" i="4" s="1"/>
  <c r="AT38" i="5"/>
  <c r="AT935" i="20" s="1"/>
  <c r="AU38" i="5"/>
  <c r="AU935" i="20" s="1"/>
  <c r="AV38" i="5"/>
  <c r="AV935" i="20" s="1"/>
  <c r="AW38" i="5"/>
  <c r="AW935" i="20" s="1"/>
  <c r="AV11" i="5"/>
  <c r="AW11" i="5"/>
  <c r="AT11" i="5"/>
  <c r="AU11" i="5"/>
  <c r="AT954" i="20"/>
  <c r="AU954" i="20"/>
  <c r="AV954" i="20"/>
  <c r="AW954" i="20"/>
  <c r="AX71" i="6"/>
  <c r="AX22" i="6"/>
  <c r="AX74" i="6"/>
  <c r="AX44" i="6"/>
  <c r="AX62" i="6"/>
  <c r="AX16" i="6"/>
  <c r="AX27" i="6"/>
  <c r="AX59" i="6"/>
  <c r="AX60" i="6"/>
  <c r="AX68" i="6"/>
  <c r="AX28" i="6"/>
  <c r="AX33" i="6"/>
  <c r="AX29" i="6"/>
  <c r="AX75" i="6"/>
  <c r="AX45" i="6"/>
  <c r="AX18" i="6"/>
  <c r="AX8" i="6"/>
  <c r="AX705" i="20" s="1"/>
  <c r="AX10" i="6"/>
  <c r="AX25" i="6"/>
  <c r="AX9" i="6"/>
  <c r="AX14" i="6"/>
  <c r="AX38" i="7"/>
  <c r="AX55" i="7"/>
  <c r="AX51" i="7"/>
  <c r="AX30" i="7"/>
  <c r="AX18" i="7"/>
  <c r="AX44" i="4"/>
  <c r="AY44" i="4" s="1"/>
  <c r="BA44" i="4" s="1"/>
  <c r="AX61" i="4"/>
  <c r="AY61" i="4" s="1"/>
  <c r="BA61" i="4" s="1"/>
  <c r="AX57" i="4"/>
  <c r="AY57" i="4" s="1"/>
  <c r="AX19" i="4"/>
  <c r="AY19" i="4" s="1"/>
  <c r="BA19" i="4" s="1"/>
  <c r="BA316" i="20" s="1"/>
  <c r="AX54" i="4"/>
  <c r="AY54" i="4" s="1"/>
  <c r="BA54" i="4" s="1"/>
  <c r="AX45" i="4"/>
  <c r="AY45" i="4" s="1"/>
  <c r="BA45" i="4" s="1"/>
  <c r="AX20" i="4"/>
  <c r="AY20" i="4" s="1"/>
  <c r="BA20" i="4" s="1"/>
  <c r="AX36" i="4"/>
  <c r="AY36" i="4" s="1"/>
  <c r="BA36" i="4" s="1"/>
  <c r="AX34" i="4"/>
  <c r="AY34" i="4" s="1"/>
  <c r="BA34" i="4" s="1"/>
  <c r="AX38" i="4"/>
  <c r="AY38" i="4" s="1"/>
  <c r="BA38" i="4" s="1"/>
  <c r="AX32" i="4"/>
  <c r="AY32" i="4" s="1"/>
  <c r="BA32" i="4" s="1"/>
  <c r="AX5" i="4"/>
  <c r="AY5" i="4" s="1"/>
  <c r="BA5" i="4" s="1"/>
  <c r="BA57" i="4"/>
  <c r="AX39" i="4"/>
  <c r="AY39" i="4" s="1"/>
  <c r="BA39" i="4" s="1"/>
  <c r="AX50" i="4"/>
  <c r="AX55" i="4"/>
  <c r="AY55" i="4" s="1"/>
  <c r="BA55" i="4" s="1"/>
  <c r="AX28" i="4"/>
  <c r="AY28" i="4" s="1"/>
  <c r="BA28" i="4" s="1"/>
  <c r="AX12" i="4"/>
  <c r="AY12" i="4" s="1"/>
  <c r="BA12" i="4" s="1"/>
  <c r="AX31" i="4"/>
  <c r="AY31" i="4" s="1"/>
  <c r="BA31" i="4" s="1"/>
  <c r="AX59" i="4"/>
  <c r="AY59" i="4" s="1"/>
  <c r="AX9" i="4"/>
  <c r="AY9" i="4" s="1"/>
  <c r="BA9" i="4" s="1"/>
  <c r="AX13" i="4"/>
  <c r="AY13" i="4" s="1"/>
  <c r="BA13" i="4" s="1"/>
  <c r="AX22" i="4"/>
  <c r="AY22" i="4" s="1"/>
  <c r="BA22" i="4" s="1"/>
  <c r="AX6" i="4"/>
  <c r="AY6" i="4" s="1"/>
  <c r="BA6" i="4" s="1"/>
  <c r="AX30" i="4"/>
  <c r="AY30" i="4" s="1"/>
  <c r="BA30" i="4" s="1"/>
  <c r="AX25" i="4"/>
  <c r="AY25" i="4" s="1"/>
  <c r="AX15" i="4"/>
  <c r="AY15" i="4" s="1"/>
  <c r="BA15" i="4" s="1"/>
  <c r="AX14" i="4"/>
  <c r="AY14" i="4" s="1"/>
  <c r="BA14" i="4" s="1"/>
  <c r="AX21" i="4"/>
  <c r="AY21" i="4" s="1"/>
  <c r="BA21" i="4" s="1"/>
  <c r="AX16" i="4"/>
  <c r="AY16" i="4" s="1"/>
  <c r="BA16" i="4" s="1"/>
  <c r="AX60" i="4"/>
  <c r="AY60" i="4" s="1"/>
  <c r="BA60" i="4" s="1"/>
  <c r="AX68" i="4"/>
  <c r="AY68" i="4" s="1"/>
  <c r="BA68" i="4" s="1"/>
  <c r="AX64" i="4"/>
  <c r="AY64" i="4" s="1"/>
  <c r="BA64" i="4" s="1"/>
  <c r="BA27" i="4"/>
  <c r="BA324" i="20" s="1"/>
  <c r="AX56" i="4"/>
  <c r="AY56" i="4" s="1"/>
  <c r="BA56" i="4" s="1"/>
  <c r="AX40" i="4"/>
  <c r="AY40" i="4" s="1"/>
  <c r="BA40" i="4" s="1"/>
  <c r="AX46" i="4"/>
  <c r="AY46" i="4" s="1"/>
  <c r="BA46" i="4" s="1"/>
  <c r="AX24" i="4"/>
  <c r="AY24" i="4" s="1"/>
  <c r="BA24" i="4" s="1"/>
  <c r="AX62" i="4"/>
  <c r="AY62" i="4" s="1"/>
  <c r="BA62" i="4" s="1"/>
  <c r="AX65" i="4"/>
  <c r="AY65" i="4" s="1"/>
  <c r="BA65" i="4" s="1"/>
  <c r="AX47" i="4"/>
  <c r="AX10" i="4"/>
  <c r="AY10" i="4" s="1"/>
  <c r="AX43" i="4"/>
  <c r="AY43" i="4" s="1"/>
  <c r="AX51" i="4"/>
  <c r="AX41" i="4"/>
  <c r="AY41" i="4" s="1"/>
  <c r="AX23" i="4"/>
  <c r="AY23" i="4" s="1"/>
  <c r="BA23" i="4" s="1"/>
  <c r="AX8" i="4"/>
  <c r="AY8" i="4" s="1"/>
  <c r="BA8" i="4" s="1"/>
  <c r="AX53" i="4"/>
  <c r="AY53" i="4" s="1"/>
  <c r="BA53" i="4" s="1"/>
  <c r="AX7" i="4"/>
  <c r="AY7" i="4" s="1"/>
  <c r="BA7" i="4" s="1"/>
  <c r="AX33" i="4"/>
  <c r="AY33" i="4" s="1"/>
  <c r="BA33" i="4" s="1"/>
  <c r="AX69" i="4"/>
  <c r="AX28" i="7"/>
  <c r="AX25" i="7"/>
  <c r="AX10" i="7"/>
  <c r="AX20" i="7"/>
  <c r="AX32" i="7"/>
  <c r="AX14" i="7"/>
  <c r="AX19" i="7"/>
  <c r="AX31" i="7"/>
  <c r="AX48" i="7"/>
  <c r="AX43" i="7"/>
  <c r="AX37" i="7"/>
  <c r="AX39" i="7"/>
  <c r="AX12" i="7"/>
  <c r="AX16" i="7"/>
  <c r="AX6" i="7"/>
  <c r="AX27" i="7"/>
  <c r="AX52" i="7"/>
  <c r="AX40" i="7"/>
  <c r="AX26" i="7"/>
  <c r="AX49" i="7"/>
  <c r="AX33" i="7"/>
  <c r="AX11" i="7"/>
  <c r="AX29" i="7"/>
  <c r="AX23" i="7"/>
  <c r="AU5" i="7"/>
  <c r="AR5" i="7"/>
  <c r="AV5" i="7"/>
  <c r="AP5" i="7"/>
  <c r="AW5" i="7"/>
  <c r="AT5" i="7"/>
  <c r="AQ5" i="7"/>
  <c r="AX24" i="7"/>
  <c r="AX9" i="7"/>
  <c r="AX57" i="7"/>
  <c r="AX54" i="7"/>
  <c r="AX47" i="7"/>
  <c r="AX56" i="7"/>
  <c r="AX42" i="7"/>
  <c r="AX13" i="7"/>
  <c r="AX21" i="7"/>
  <c r="AX15" i="7"/>
  <c r="AX44" i="7"/>
  <c r="J9" i="30"/>
  <c r="K9" i="30" s="1"/>
  <c r="E10" i="30"/>
  <c r="K14" i="17" s="1"/>
  <c r="AY72" i="5"/>
  <c r="AY31" i="5"/>
  <c r="CF31" i="5" s="1"/>
  <c r="AY11" i="5"/>
  <c r="AY73" i="5"/>
  <c r="CF73" i="5" s="1"/>
  <c r="BI77" i="5"/>
  <c r="AY43" i="5"/>
  <c r="CF43" i="5" s="1"/>
  <c r="AY38" i="5"/>
  <c r="CF38" i="5" s="1"/>
  <c r="AY64" i="5"/>
  <c r="CF64" i="5" s="1"/>
  <c r="CF11" i="4"/>
  <c r="BB77" i="5"/>
  <c r="CE77" i="5"/>
  <c r="CF53" i="5"/>
  <c r="BW77" i="5"/>
  <c r="CA77" i="5"/>
  <c r="AY58" i="5"/>
  <c r="AP954" i="20"/>
  <c r="AS954" i="20"/>
  <c r="AR954" i="20"/>
  <c r="AQ954" i="20"/>
  <c r="AY4" i="5"/>
  <c r="AY70" i="5" l="1"/>
  <c r="AY969" i="20"/>
  <c r="CF11" i="5"/>
  <c r="AY908" i="20"/>
  <c r="AW77" i="5"/>
  <c r="AW78" i="5" s="1"/>
  <c r="AW950" i="20"/>
  <c r="AU77" i="5"/>
  <c r="AU78" i="5" s="1"/>
  <c r="AU950" i="20"/>
  <c r="AV77" i="5"/>
  <c r="AV78" i="5" s="1"/>
  <c r="AV1" i="5" s="1"/>
  <c r="AE1" i="5" s="1"/>
  <c r="AV950" i="20"/>
  <c r="AT77" i="5"/>
  <c r="AT78" i="5" s="1"/>
  <c r="AT1" i="5" s="1"/>
  <c r="AC1" i="5" s="1"/>
  <c r="AT950" i="20"/>
  <c r="BK950" i="20" s="1"/>
  <c r="BL950" i="20" s="1"/>
  <c r="AY48" i="7"/>
  <c r="AX545" i="20"/>
  <c r="AY55" i="7"/>
  <c r="AX552" i="20"/>
  <c r="AY56" i="7"/>
  <c r="AX553" i="20"/>
  <c r="AY47" i="7"/>
  <c r="AX544" i="20"/>
  <c r="AY43" i="7"/>
  <c r="AX540" i="20"/>
  <c r="AY51" i="7"/>
  <c r="AX548" i="20"/>
  <c r="AY57" i="7"/>
  <c r="AX554" i="20"/>
  <c r="AY44" i="7"/>
  <c r="AX541" i="20"/>
  <c r="AY42" i="7"/>
  <c r="AX539" i="20"/>
  <c r="AY40" i="7"/>
  <c r="AX537" i="20"/>
  <c r="AY52" i="7"/>
  <c r="AX549" i="20"/>
  <c r="BK544" i="20"/>
  <c r="BL544" i="20" s="1"/>
  <c r="AY39" i="7"/>
  <c r="AX536" i="20"/>
  <c r="AY49" i="7"/>
  <c r="AX546" i="20"/>
  <c r="AY54" i="7"/>
  <c r="AX551" i="20"/>
  <c r="AY6" i="7"/>
  <c r="AX503" i="20"/>
  <c r="AY27" i="7"/>
  <c r="AX524" i="20"/>
  <c r="AY33" i="7"/>
  <c r="AX530" i="20"/>
  <c r="AY32" i="7"/>
  <c r="AX529" i="20"/>
  <c r="AY26" i="7"/>
  <c r="AX523" i="20"/>
  <c r="AY12" i="7"/>
  <c r="AX509" i="20"/>
  <c r="AY15" i="7"/>
  <c r="AX512" i="20"/>
  <c r="AY13" i="7"/>
  <c r="AX510" i="20"/>
  <c r="AY16" i="7"/>
  <c r="AX513" i="20"/>
  <c r="AY11" i="7"/>
  <c r="AX508" i="20"/>
  <c r="AY14" i="7"/>
  <c r="AX511" i="20"/>
  <c r="AY10" i="7"/>
  <c r="AX507" i="20"/>
  <c r="AY9" i="7"/>
  <c r="AX506" i="20"/>
  <c r="AY23" i="7"/>
  <c r="AX520" i="20"/>
  <c r="AY29" i="7"/>
  <c r="AX526" i="20"/>
  <c r="AY31" i="7"/>
  <c r="AX528" i="20"/>
  <c r="AY30" i="7"/>
  <c r="AX527" i="20"/>
  <c r="AY38" i="7"/>
  <c r="AX535" i="20"/>
  <c r="AY25" i="7"/>
  <c r="AX522" i="20"/>
  <c r="AY28" i="7"/>
  <c r="AX525" i="20"/>
  <c r="AY37" i="7"/>
  <c r="AX534" i="20"/>
  <c r="AY24" i="7"/>
  <c r="AX521" i="20"/>
  <c r="AY20" i="7"/>
  <c r="AX517" i="20"/>
  <c r="AY19" i="7"/>
  <c r="AX516" i="20"/>
  <c r="AY21" i="7"/>
  <c r="AX518" i="20"/>
  <c r="AY18" i="7"/>
  <c r="AX515" i="20"/>
  <c r="AY50" i="4"/>
  <c r="AX347" i="20"/>
  <c r="AY51" i="4"/>
  <c r="AX348" i="20"/>
  <c r="AY47" i="4"/>
  <c r="AX344" i="20"/>
  <c r="BK954" i="20"/>
  <c r="BL954" i="20" s="1"/>
  <c r="AY57" i="5"/>
  <c r="AY955" i="20"/>
  <c r="BK935" i="20"/>
  <c r="BL935" i="20" s="1"/>
  <c r="J106" i="20"/>
  <c r="M9" i="17"/>
  <c r="M106" i="20" s="1"/>
  <c r="K9" i="17"/>
  <c r="BB27" i="4"/>
  <c r="BB324" i="20" s="1"/>
  <c r="BM300" i="20"/>
  <c r="BM299" i="20"/>
  <c r="AY69" i="4"/>
  <c r="AX366" i="20"/>
  <c r="BB40" i="4"/>
  <c r="BB337" i="20" s="1"/>
  <c r="BA337" i="20"/>
  <c r="BB12" i="4"/>
  <c r="BB309" i="20" s="1"/>
  <c r="BA309" i="20"/>
  <c r="BB53" i="4"/>
  <c r="BB350" i="20" s="1"/>
  <c r="BA350" i="20"/>
  <c r="BB64" i="4"/>
  <c r="BB361" i="20" s="1"/>
  <c r="BA361" i="20"/>
  <c r="BB28" i="4"/>
  <c r="BB325" i="20" s="1"/>
  <c r="BA325" i="20"/>
  <c r="BB44" i="4"/>
  <c r="BB341" i="20" s="1"/>
  <c r="BA341" i="20"/>
  <c r="BB7" i="4"/>
  <c r="BB304" i="20" s="1"/>
  <c r="BA304" i="20"/>
  <c r="BB55" i="4"/>
  <c r="BB352" i="20" s="1"/>
  <c r="BA352" i="20"/>
  <c r="BB60" i="4"/>
  <c r="BB357" i="20" s="1"/>
  <c r="BA357" i="20"/>
  <c r="BB22" i="4"/>
  <c r="BB319" i="20" s="1"/>
  <c r="BA319" i="20"/>
  <c r="BB23" i="4"/>
  <c r="BB320" i="20" s="1"/>
  <c r="BA320" i="20"/>
  <c r="BB16" i="4"/>
  <c r="BB313" i="20" s="1"/>
  <c r="BA313" i="20"/>
  <c r="BB15" i="4"/>
  <c r="BB312" i="20" s="1"/>
  <c r="BA312" i="20"/>
  <c r="BB13" i="4"/>
  <c r="BB310" i="20" s="1"/>
  <c r="BA310" i="20"/>
  <c r="BB54" i="4"/>
  <c r="BB351" i="20" s="1"/>
  <c r="BA351" i="20"/>
  <c r="BB31" i="4"/>
  <c r="BB328" i="20" s="1"/>
  <c r="BA328" i="20"/>
  <c r="BB21" i="4"/>
  <c r="BB318" i="20" s="1"/>
  <c r="BA318" i="20"/>
  <c r="BB46" i="4"/>
  <c r="BB343" i="20" s="1"/>
  <c r="BA343" i="20"/>
  <c r="BB9" i="4"/>
  <c r="BB306" i="20" s="1"/>
  <c r="BA306" i="20"/>
  <c r="BB56" i="4"/>
  <c r="BB353" i="20" s="1"/>
  <c r="BA353" i="20"/>
  <c r="BB33" i="4"/>
  <c r="BB330" i="20" s="1"/>
  <c r="BA330" i="20"/>
  <c r="BB61" i="4"/>
  <c r="BB358" i="20" s="1"/>
  <c r="BA358" i="20"/>
  <c r="BB68" i="4"/>
  <c r="BB365" i="20" s="1"/>
  <c r="BA365" i="20"/>
  <c r="BB57" i="4"/>
  <c r="BB354" i="20" s="1"/>
  <c r="BA354" i="20"/>
  <c r="BB14" i="4"/>
  <c r="BB311" i="20" s="1"/>
  <c r="BA311" i="20"/>
  <c r="BB5" i="4"/>
  <c r="BB302" i="20" s="1"/>
  <c r="BA302" i="20"/>
  <c r="BB32" i="4"/>
  <c r="BB329" i="20" s="1"/>
  <c r="BA329" i="20"/>
  <c r="BB38" i="4"/>
  <c r="BB335" i="20" s="1"/>
  <c r="BA335" i="20"/>
  <c r="BB49" i="4"/>
  <c r="BB346" i="20" s="1"/>
  <c r="BA346" i="20"/>
  <c r="BB65" i="4"/>
  <c r="BB362" i="20" s="1"/>
  <c r="BA362" i="20"/>
  <c r="BB30" i="4"/>
  <c r="BB327" i="20" s="1"/>
  <c r="BA327" i="20"/>
  <c r="BB34" i="4"/>
  <c r="BB331" i="20" s="1"/>
  <c r="BA331" i="20"/>
  <c r="BB35" i="4"/>
  <c r="BB332" i="20" s="1"/>
  <c r="BA332" i="20"/>
  <c r="BB24" i="4"/>
  <c r="BB321" i="20" s="1"/>
  <c r="BA321" i="20"/>
  <c r="BB45" i="4"/>
  <c r="BB342" i="20" s="1"/>
  <c r="BA342" i="20"/>
  <c r="L14" i="17"/>
  <c r="K111" i="20"/>
  <c r="BB8" i="4"/>
  <c r="BB305" i="20" s="1"/>
  <c r="BA305" i="20"/>
  <c r="BB39" i="4"/>
  <c r="BB336" i="20" s="1"/>
  <c r="BA336" i="20"/>
  <c r="BB62" i="4"/>
  <c r="BB359" i="20" s="1"/>
  <c r="BA359" i="20"/>
  <c r="BB6" i="4"/>
  <c r="BB303" i="20" s="1"/>
  <c r="BA303" i="20"/>
  <c r="BB36" i="4"/>
  <c r="BB333" i="20" s="1"/>
  <c r="BA333" i="20"/>
  <c r="BB20" i="4"/>
  <c r="BB317" i="20" s="1"/>
  <c r="BA317" i="20"/>
  <c r="M126" i="20"/>
  <c r="BA70" i="6"/>
  <c r="AY767" i="20"/>
  <c r="BA6" i="6"/>
  <c r="AY703" i="20"/>
  <c r="AY29" i="6"/>
  <c r="AX726" i="20"/>
  <c r="AY14" i="6"/>
  <c r="AX711" i="20"/>
  <c r="AY9" i="6"/>
  <c r="AX706" i="20"/>
  <c r="AY20" i="6"/>
  <c r="AX717" i="20"/>
  <c r="BA48" i="6"/>
  <c r="AY745" i="20"/>
  <c r="AY27" i="6"/>
  <c r="AX724" i="20"/>
  <c r="AY62" i="6"/>
  <c r="AX759" i="20"/>
  <c r="BA7" i="6"/>
  <c r="AY44" i="6"/>
  <c r="AX741" i="20"/>
  <c r="AY26" i="6"/>
  <c r="AX723" i="20"/>
  <c r="AY25" i="6"/>
  <c r="AX722" i="20"/>
  <c r="AY58" i="6"/>
  <c r="AX755" i="20"/>
  <c r="AY75" i="6"/>
  <c r="AX772" i="20"/>
  <c r="AY16" i="6"/>
  <c r="AX713" i="20"/>
  <c r="BA30" i="6"/>
  <c r="AY727" i="20"/>
  <c r="AY60" i="6"/>
  <c r="AX757" i="20"/>
  <c r="AY18" i="6"/>
  <c r="AY715" i="20" s="1"/>
  <c r="AX715" i="20"/>
  <c r="AY33" i="6"/>
  <c r="AY730" i="20" s="1"/>
  <c r="AX730" i="20"/>
  <c r="AY28" i="6"/>
  <c r="AX725" i="20"/>
  <c r="AY68" i="6"/>
  <c r="AX765" i="20"/>
  <c r="AY10" i="6"/>
  <c r="AX707" i="20"/>
  <c r="AY74" i="6"/>
  <c r="AX771" i="20"/>
  <c r="AY22" i="6"/>
  <c r="AX719" i="20"/>
  <c r="AY59" i="6"/>
  <c r="AX756" i="20"/>
  <c r="AY45" i="6"/>
  <c r="AX742" i="20"/>
  <c r="AY71" i="6"/>
  <c r="AX768" i="20"/>
  <c r="N902" i="20"/>
  <c r="N1" i="5"/>
  <c r="L80" i="14" s="1"/>
  <c r="BB19" i="4"/>
  <c r="BB316" i="20" s="1"/>
  <c r="AY8" i="6"/>
  <c r="CF58" i="4"/>
  <c r="CF37" i="4"/>
  <c r="CF63" i="4"/>
  <c r="BA59" i="4"/>
  <c r="BA41" i="4"/>
  <c r="BA43" i="4"/>
  <c r="BA10" i="4"/>
  <c r="BA25" i="4"/>
  <c r="H10" i="30"/>
  <c r="C10" i="30" s="1"/>
  <c r="F10" i="30"/>
  <c r="G10" i="30"/>
  <c r="I10" i="30" s="1"/>
  <c r="CF17" i="4"/>
  <c r="AY48" i="5"/>
  <c r="CF4" i="5"/>
  <c r="CF78" i="5" s="1"/>
  <c r="CF70" i="5" l="1"/>
  <c r="AY967" i="20"/>
  <c r="AY47" i="5"/>
  <c r="AY945" i="20"/>
  <c r="AU1" i="5"/>
  <c r="AD1" i="5" s="1"/>
  <c r="AW1" i="5"/>
  <c r="AF1" i="5" s="1"/>
  <c r="BA18" i="6"/>
  <c r="BA44" i="7"/>
  <c r="BA541" i="20" s="1"/>
  <c r="AY541" i="20"/>
  <c r="BA57" i="7"/>
  <c r="BA554" i="20" s="1"/>
  <c r="AY554" i="20"/>
  <c r="BA54" i="7"/>
  <c r="BA551" i="20" s="1"/>
  <c r="AY551" i="20"/>
  <c r="BA51" i="7"/>
  <c r="BA548" i="20" s="1"/>
  <c r="AY548" i="20"/>
  <c r="BA49" i="7"/>
  <c r="BA546" i="20" s="1"/>
  <c r="AY546" i="20"/>
  <c r="BA43" i="7"/>
  <c r="BA540" i="20" s="1"/>
  <c r="AY540" i="20"/>
  <c r="BA39" i="7"/>
  <c r="BA536" i="20" s="1"/>
  <c r="AY536" i="20"/>
  <c r="BA47" i="7"/>
  <c r="BA544" i="20" s="1"/>
  <c r="AY544" i="20"/>
  <c r="BA6" i="7"/>
  <c r="BA503" i="20" s="1"/>
  <c r="AY503" i="20"/>
  <c r="BA52" i="7"/>
  <c r="BA549" i="20" s="1"/>
  <c r="AY549" i="20"/>
  <c r="BA56" i="7"/>
  <c r="BA553" i="20" s="1"/>
  <c r="AY553" i="20"/>
  <c r="BA40" i="7"/>
  <c r="BA537" i="20" s="1"/>
  <c r="AY537" i="20"/>
  <c r="BA55" i="7"/>
  <c r="BA552" i="20" s="1"/>
  <c r="AY552" i="20"/>
  <c r="BB6" i="7"/>
  <c r="BB503" i="20" s="1"/>
  <c r="BA42" i="7"/>
  <c r="BA539" i="20" s="1"/>
  <c r="AY539" i="20"/>
  <c r="BA48" i="7"/>
  <c r="BA545" i="20" s="1"/>
  <c r="AY545" i="20"/>
  <c r="BA26" i="7"/>
  <c r="BA523" i="20" s="1"/>
  <c r="AY523" i="20"/>
  <c r="BA32" i="7"/>
  <c r="BA529" i="20" s="1"/>
  <c r="AY529" i="20"/>
  <c r="BA33" i="7"/>
  <c r="BA530" i="20" s="1"/>
  <c r="AY530" i="20"/>
  <c r="BA27" i="7"/>
  <c r="BA524" i="20" s="1"/>
  <c r="AY524" i="20"/>
  <c r="BA9" i="7"/>
  <c r="BA506" i="20" s="1"/>
  <c r="AY506" i="20"/>
  <c r="BA14" i="7"/>
  <c r="BA511" i="20" s="1"/>
  <c r="AY511" i="20"/>
  <c r="BA11" i="7"/>
  <c r="BA508" i="20" s="1"/>
  <c r="AY508" i="20"/>
  <c r="BA16" i="7"/>
  <c r="BA513" i="20" s="1"/>
  <c r="AY513" i="20"/>
  <c r="BA10" i="7"/>
  <c r="BA507" i="20" s="1"/>
  <c r="AY507" i="20"/>
  <c r="BA13" i="7"/>
  <c r="BA510" i="20" s="1"/>
  <c r="AY510" i="20"/>
  <c r="BA15" i="7"/>
  <c r="BA512" i="20" s="1"/>
  <c r="AY512" i="20"/>
  <c r="BA12" i="7"/>
  <c r="BA509" i="20" s="1"/>
  <c r="AY509" i="20"/>
  <c r="BA28" i="7"/>
  <c r="BA525" i="20" s="1"/>
  <c r="AY525" i="20"/>
  <c r="BA38" i="7"/>
  <c r="BA535" i="20" s="1"/>
  <c r="AY535" i="20"/>
  <c r="BA31" i="7"/>
  <c r="BA528" i="20" s="1"/>
  <c r="AY528" i="20"/>
  <c r="BA29" i="7"/>
  <c r="BA526" i="20" s="1"/>
  <c r="AY526" i="20"/>
  <c r="BA30" i="7"/>
  <c r="BA527" i="20" s="1"/>
  <c r="AY527" i="20"/>
  <c r="BA25" i="7"/>
  <c r="BA522" i="20" s="1"/>
  <c r="AY522" i="20"/>
  <c r="BA24" i="7"/>
  <c r="BA521" i="20" s="1"/>
  <c r="AY521" i="20"/>
  <c r="BA37" i="7"/>
  <c r="BA534" i="20" s="1"/>
  <c r="AY534" i="20"/>
  <c r="BA23" i="7"/>
  <c r="BA520" i="20" s="1"/>
  <c r="AY520" i="20"/>
  <c r="BA19" i="7"/>
  <c r="BA516" i="20" s="1"/>
  <c r="AY516" i="20"/>
  <c r="BA21" i="7"/>
  <c r="BA518" i="20" s="1"/>
  <c r="AY518" i="20"/>
  <c r="BA20" i="7"/>
  <c r="BA517" i="20" s="1"/>
  <c r="AY517" i="20"/>
  <c r="BA18" i="7"/>
  <c r="BA515" i="20" s="1"/>
  <c r="AY515" i="20"/>
  <c r="BA50" i="4"/>
  <c r="AY347" i="20"/>
  <c r="BA51" i="4"/>
  <c r="AY348" i="20"/>
  <c r="BA47" i="4"/>
  <c r="AY344" i="20"/>
  <c r="CF57" i="5"/>
  <c r="AY954" i="20"/>
  <c r="BM900" i="20"/>
  <c r="BM899" i="20"/>
  <c r="L9" i="17"/>
  <c r="L106" i="20" s="1"/>
  <c r="K106" i="20"/>
  <c r="J1" i="22"/>
  <c r="J1" i="25"/>
  <c r="K72" i="14"/>
  <c r="BA69" i="4"/>
  <c r="AY366" i="20"/>
  <c r="BB10" i="4"/>
  <c r="BB307" i="20" s="1"/>
  <c r="BA307" i="20"/>
  <c r="BB43" i="4"/>
  <c r="BB340" i="20" s="1"/>
  <c r="BA340" i="20"/>
  <c r="BB41" i="4"/>
  <c r="BB338" i="20" s="1"/>
  <c r="BA338" i="20"/>
  <c r="BB59" i="4"/>
  <c r="BB356" i="20" s="1"/>
  <c r="BA356" i="20"/>
  <c r="BB25" i="4"/>
  <c r="BB322" i="20" s="1"/>
  <c r="BA322" i="20"/>
  <c r="L111" i="20"/>
  <c r="BA26" i="6"/>
  <c r="AY723" i="20"/>
  <c r="BA27" i="6"/>
  <c r="AY724" i="20"/>
  <c r="BB6" i="6"/>
  <c r="BB703" i="20" s="1"/>
  <c r="BA703" i="20"/>
  <c r="BA60" i="6"/>
  <c r="AY757" i="20"/>
  <c r="BA75" i="6"/>
  <c r="AY772" i="20"/>
  <c r="BA8" i="6"/>
  <c r="CE8" i="6" s="1"/>
  <c r="AY705" i="20"/>
  <c r="BA14" i="6"/>
  <c r="AY711" i="20"/>
  <c r="BA28" i="6"/>
  <c r="AY725" i="20"/>
  <c r="BA20" i="6"/>
  <c r="AY717" i="20"/>
  <c r="BA71" i="6"/>
  <c r="AY768" i="20"/>
  <c r="BB7" i="6"/>
  <c r="BB704" i="20" s="1"/>
  <c r="BA704" i="20"/>
  <c r="BB18" i="6"/>
  <c r="BB715" i="20" s="1"/>
  <c r="BA715" i="20"/>
  <c r="BA62" i="6"/>
  <c r="AY759" i="20"/>
  <c r="BA9" i="6"/>
  <c r="AY706" i="20"/>
  <c r="BA29" i="6"/>
  <c r="AY726" i="20"/>
  <c r="BA45" i="6"/>
  <c r="AY742" i="20"/>
  <c r="BA25" i="6"/>
  <c r="AY722" i="20"/>
  <c r="BA10" i="6"/>
  <c r="AY707" i="20"/>
  <c r="BA68" i="6"/>
  <c r="AY765" i="20"/>
  <c r="BB48" i="6"/>
  <c r="BB745" i="20" s="1"/>
  <c r="BA745" i="20"/>
  <c r="BB70" i="6"/>
  <c r="BB767" i="20" s="1"/>
  <c r="BA767" i="20"/>
  <c r="BA16" i="6"/>
  <c r="AY713" i="20"/>
  <c r="BA58" i="6"/>
  <c r="AY755" i="20"/>
  <c r="BA44" i="6"/>
  <c r="AY741" i="20"/>
  <c r="BA59" i="6"/>
  <c r="AY756" i="20"/>
  <c r="BA33" i="6"/>
  <c r="BA22" i="6"/>
  <c r="AY719" i="20"/>
  <c r="BA74" i="6"/>
  <c r="AY771" i="20"/>
  <c r="BB30" i="6"/>
  <c r="BB727" i="20" s="1"/>
  <c r="BA727" i="20"/>
  <c r="CF66" i="4"/>
  <c r="CF42" i="4"/>
  <c r="CF52" i="4"/>
  <c r="J10" i="30"/>
  <c r="K10" i="30" s="1"/>
  <c r="E11" i="30"/>
  <c r="AY77" i="5"/>
  <c r="CF47" i="5" l="1"/>
  <c r="AY944" i="20"/>
  <c r="BB50" i="4"/>
  <c r="BB347" i="20" s="1"/>
  <c r="BA347" i="20"/>
  <c r="BB51" i="4"/>
  <c r="BB348" i="20" s="1"/>
  <c r="BA348" i="20"/>
  <c r="BA344" i="20"/>
  <c r="BB47" i="4"/>
  <c r="BB344" i="20" s="1"/>
  <c r="J6" i="25"/>
  <c r="H3" i="31"/>
  <c r="J6" i="22"/>
  <c r="J203" i="20" s="1"/>
  <c r="E3" i="31"/>
  <c r="M6" i="22"/>
  <c r="BB69" i="4"/>
  <c r="BA366" i="20"/>
  <c r="M203" i="20"/>
  <c r="J7" i="22"/>
  <c r="BB60" i="6"/>
  <c r="BB757" i="20" s="1"/>
  <c r="BA757" i="20"/>
  <c r="BB45" i="6"/>
  <c r="BB742" i="20" s="1"/>
  <c r="BA742" i="20"/>
  <c r="BB44" i="6"/>
  <c r="BB741" i="20" s="1"/>
  <c r="BA741" i="20"/>
  <c r="BB75" i="6"/>
  <c r="BB772" i="20" s="1"/>
  <c r="BA772" i="20"/>
  <c r="BB28" i="6"/>
  <c r="BB725" i="20" s="1"/>
  <c r="BA725" i="20"/>
  <c r="BB14" i="6"/>
  <c r="BB711" i="20" s="1"/>
  <c r="BA711" i="20"/>
  <c r="BB33" i="6"/>
  <c r="BB730" i="20" s="1"/>
  <c r="BA730" i="20"/>
  <c r="BB74" i="6"/>
  <c r="BB771" i="20" s="1"/>
  <c r="BA771" i="20"/>
  <c r="BB10" i="6"/>
  <c r="BB707" i="20" s="1"/>
  <c r="BA707" i="20"/>
  <c r="BB27" i="6"/>
  <c r="BB724" i="20" s="1"/>
  <c r="BA724" i="20"/>
  <c r="BB29" i="6"/>
  <c r="BB726" i="20" s="1"/>
  <c r="BA726" i="20"/>
  <c r="BB68" i="6"/>
  <c r="BB765" i="20" s="1"/>
  <c r="BA765" i="20"/>
  <c r="BB22" i="6"/>
  <c r="BB719" i="20" s="1"/>
  <c r="BA719" i="20"/>
  <c r="BB59" i="6"/>
  <c r="BB756" i="20" s="1"/>
  <c r="BA756" i="20"/>
  <c r="BB62" i="6"/>
  <c r="BB759" i="20" s="1"/>
  <c r="BA759" i="20"/>
  <c r="BB71" i="6"/>
  <c r="BB768" i="20" s="1"/>
  <c r="BA768" i="20"/>
  <c r="BB58" i="6"/>
  <c r="BB755" i="20" s="1"/>
  <c r="BA755" i="20"/>
  <c r="BB25" i="6"/>
  <c r="BB722" i="20" s="1"/>
  <c r="BA722" i="20"/>
  <c r="BB8" i="6"/>
  <c r="BB705" i="20" s="1"/>
  <c r="BA705" i="20"/>
  <c r="BB9" i="6"/>
  <c r="BB706" i="20" s="1"/>
  <c r="BA706" i="20"/>
  <c r="BB16" i="6"/>
  <c r="BB713" i="20" s="1"/>
  <c r="BA713" i="20"/>
  <c r="BB20" i="6"/>
  <c r="BB717" i="20" s="1"/>
  <c r="BA717" i="20"/>
  <c r="BB26" i="6"/>
  <c r="BB723" i="20" s="1"/>
  <c r="BA723" i="20"/>
  <c r="CF48" i="4"/>
  <c r="H11" i="30"/>
  <c r="C11" i="30" s="1"/>
  <c r="F11" i="30"/>
  <c r="G11" i="30"/>
  <c r="I11" i="30" s="1"/>
  <c r="BB366" i="20" l="1"/>
  <c r="CF69" i="4"/>
  <c r="J204" i="20"/>
  <c r="M7" i="22"/>
  <c r="J11" i="30"/>
  <c r="K11" i="30" s="1"/>
  <c r="E12" i="30"/>
  <c r="K15" i="17" s="1"/>
  <c r="L15" i="17" l="1"/>
  <c r="K112" i="20"/>
  <c r="L112" i="20"/>
  <c r="J8" i="22"/>
  <c r="M204" i="20"/>
  <c r="H12" i="30"/>
  <c r="C12" i="30" s="1"/>
  <c r="F12" i="30"/>
  <c r="G12" i="30"/>
  <c r="I12" i="30" s="1"/>
  <c r="M8" i="22" l="1"/>
  <c r="J205" i="20"/>
  <c r="J12" i="30"/>
  <c r="K12" i="30" s="1"/>
  <c r="E13" i="30"/>
  <c r="K16" i="17" s="1"/>
  <c r="L16" i="17" l="1"/>
  <c r="K113" i="20"/>
  <c r="J9" i="22"/>
  <c r="M205" i="20"/>
  <c r="H13" i="30"/>
  <c r="C13" i="30" s="1"/>
  <c r="F13" i="30"/>
  <c r="G13" i="30"/>
  <c r="I13" i="30" s="1"/>
  <c r="J13" i="30" s="1"/>
  <c r="J206" i="20" l="1"/>
  <c r="M9" i="22"/>
  <c r="L113" i="20"/>
  <c r="K13" i="30"/>
  <c r="E14" i="30"/>
  <c r="M206" i="20" l="1"/>
  <c r="J10" i="22"/>
  <c r="K17" i="17"/>
  <c r="K18" i="17"/>
  <c r="H14" i="30"/>
  <c r="C14" i="30" s="1"/>
  <c r="F14" i="30"/>
  <c r="G14" i="30"/>
  <c r="I14" i="30" s="1"/>
  <c r="J14" i="30" s="1"/>
  <c r="K14" i="30" l="1"/>
  <c r="L18" i="17"/>
  <c r="K115" i="20"/>
  <c r="L17" i="17"/>
  <c r="K114" i="20"/>
  <c r="M10" i="22"/>
  <c r="J207" i="20"/>
  <c r="E15" i="30"/>
  <c r="J11" i="22" l="1"/>
  <c r="M207" i="20"/>
  <c r="L114" i="20"/>
  <c r="L115" i="20"/>
  <c r="K19" i="17"/>
  <c r="K20" i="17"/>
  <c r="H15" i="30"/>
  <c r="C15" i="30" s="1"/>
  <c r="F15" i="30"/>
  <c r="G15" i="30"/>
  <c r="I15" i="30" s="1"/>
  <c r="L20" i="17" l="1"/>
  <c r="K117" i="20"/>
  <c r="L19" i="17"/>
  <c r="K116" i="20"/>
  <c r="M11" i="22"/>
  <c r="J208" i="20"/>
  <c r="J15" i="30"/>
  <c r="K15" i="30" s="1"/>
  <c r="E16" i="30"/>
  <c r="K21" i="17" s="1"/>
  <c r="L21" i="17" l="1"/>
  <c r="K118" i="20"/>
  <c r="J12" i="22"/>
  <c r="M208" i="20"/>
  <c r="L116" i="20"/>
  <c r="L117" i="20"/>
  <c r="H16" i="30"/>
  <c r="C16" i="30" s="1"/>
  <c r="F16" i="30"/>
  <c r="G16" i="30"/>
  <c r="I16" i="30" s="1"/>
  <c r="M12" i="22" l="1"/>
  <c r="J209" i="20"/>
  <c r="L118" i="20"/>
  <c r="J16" i="30"/>
  <c r="K16" i="30" s="1"/>
  <c r="E17" i="30"/>
  <c r="J13" i="22" l="1"/>
  <c r="M209" i="20"/>
  <c r="H17" i="30"/>
  <c r="C17" i="30" s="1"/>
  <c r="F17" i="30"/>
  <c r="G17" i="30"/>
  <c r="I17" i="30" s="1"/>
  <c r="M13" i="22" l="1"/>
  <c r="J210" i="20"/>
  <c r="J17" i="30"/>
  <c r="K17" i="30" s="1"/>
  <c r="E18" i="30"/>
  <c r="K22" i="17" s="1"/>
  <c r="L22" i="17" l="1"/>
  <c r="K119" i="20"/>
  <c r="M210" i="20"/>
  <c r="J14" i="22"/>
  <c r="H18" i="30"/>
  <c r="C18" i="30" s="1"/>
  <c r="F18" i="30"/>
  <c r="G18" i="30"/>
  <c r="I18" i="30" s="1"/>
  <c r="J18" i="30" s="1"/>
  <c r="K18" i="30" s="1"/>
  <c r="M14" i="22" l="1"/>
  <c r="J211" i="20"/>
  <c r="L119" i="20"/>
  <c r="E19" i="30"/>
  <c r="J15" i="22" l="1"/>
  <c r="M211" i="20"/>
  <c r="H19" i="30"/>
  <c r="C19" i="30" s="1"/>
  <c r="F19" i="30"/>
  <c r="G19" i="30"/>
  <c r="I19" i="30" s="1"/>
  <c r="M15" i="22" l="1"/>
  <c r="J212" i="20"/>
  <c r="J19" i="30"/>
  <c r="K19" i="30" s="1"/>
  <c r="E20" i="30"/>
  <c r="K23" i="17" s="1"/>
  <c r="L23" i="17" l="1"/>
  <c r="K120" i="20"/>
  <c r="J16" i="22"/>
  <c r="M212" i="20"/>
  <c r="H20" i="30"/>
  <c r="C20" i="30" s="1"/>
  <c r="F20" i="30"/>
  <c r="G20" i="30"/>
  <c r="I20" i="30" s="1"/>
  <c r="M16" i="22" l="1"/>
  <c r="J213" i="20"/>
  <c r="L120" i="20"/>
  <c r="J20" i="30"/>
  <c r="K20" i="30" s="1"/>
  <c r="E21" i="30"/>
  <c r="M213" i="20" l="1"/>
  <c r="J17" i="22"/>
  <c r="H21" i="30"/>
  <c r="C21" i="30" s="1"/>
  <c r="F21" i="30"/>
  <c r="G21" i="30"/>
  <c r="I21" i="30" s="1"/>
  <c r="M17" i="22" l="1"/>
  <c r="J214" i="20"/>
  <c r="J21" i="30"/>
  <c r="K21" i="30" s="1"/>
  <c r="E22" i="30"/>
  <c r="M214" i="20" l="1"/>
  <c r="J18" i="22"/>
  <c r="K24" i="17"/>
  <c r="K25" i="17"/>
  <c r="K26" i="17"/>
  <c r="K27" i="17"/>
  <c r="H22" i="30"/>
  <c r="C22" i="30" s="1"/>
  <c r="F22" i="30"/>
  <c r="G22" i="30"/>
  <c r="I22" i="30" s="1"/>
  <c r="L26" i="17" l="1"/>
  <c r="K123" i="20"/>
  <c r="L24" i="17"/>
  <c r="K121" i="20"/>
  <c r="L27" i="17"/>
  <c r="K124" i="20"/>
  <c r="L25" i="17"/>
  <c r="K122" i="20"/>
  <c r="M18" i="22"/>
  <c r="J215" i="20"/>
  <c r="J22" i="30"/>
  <c r="K22" i="30" s="1"/>
  <c r="E23" i="30"/>
  <c r="K28" i="17" s="1"/>
  <c r="L122" i="20" l="1"/>
  <c r="L28" i="17"/>
  <c r="K125" i="20"/>
  <c r="J19" i="22"/>
  <c r="M215" i="20"/>
  <c r="L124" i="20"/>
  <c r="L121" i="20"/>
  <c r="L123" i="20"/>
  <c r="H23" i="30"/>
  <c r="C23" i="30" s="1"/>
  <c r="F23" i="30"/>
  <c r="G23" i="30"/>
  <c r="I23" i="30" s="1"/>
  <c r="M19" i="22" l="1"/>
  <c r="J216" i="20"/>
  <c r="L125" i="20"/>
  <c r="J23" i="30"/>
  <c r="K23" i="30" s="1"/>
  <c r="E24" i="30"/>
  <c r="K29" i="17" s="1"/>
  <c r="L29" i="17" l="1"/>
  <c r="K126" i="20"/>
  <c r="J20" i="22"/>
  <c r="M216" i="20"/>
  <c r="H24" i="30"/>
  <c r="C24" i="30" s="1"/>
  <c r="F24" i="30"/>
  <c r="G24" i="30"/>
  <c r="I24" i="30" s="1"/>
  <c r="M20" i="22" l="1"/>
  <c r="J217" i="20"/>
  <c r="L126" i="20"/>
  <c r="J24" i="30"/>
  <c r="K24" i="30" s="1"/>
  <c r="E25" i="30"/>
  <c r="K6" i="22" s="1"/>
  <c r="L6" i="22" l="1"/>
  <c r="K203" i="20"/>
  <c r="J21" i="22"/>
  <c r="M217" i="20"/>
  <c r="H25" i="30"/>
  <c r="C25" i="30" s="1"/>
  <c r="F25" i="30"/>
  <c r="G25" i="30"/>
  <c r="I25" i="30" s="1"/>
  <c r="M21" i="22" l="1"/>
  <c r="J218" i="20"/>
  <c r="L203" i="20"/>
  <c r="J25" i="30"/>
  <c r="K25" i="30" s="1"/>
  <c r="E26" i="30"/>
  <c r="J22" i="22" l="1"/>
  <c r="M218" i="20"/>
  <c r="H26" i="30"/>
  <c r="C26" i="30" s="1"/>
  <c r="F26" i="30"/>
  <c r="G26" i="30"/>
  <c r="I26" i="30" s="1"/>
  <c r="J26" i="30" s="1"/>
  <c r="K26" i="30" s="1"/>
  <c r="M22" i="22" l="1"/>
  <c r="J219" i="20"/>
  <c r="E27" i="30"/>
  <c r="J23" i="22" l="1"/>
  <c r="M219" i="20"/>
  <c r="K7" i="22"/>
  <c r="K8" i="22"/>
  <c r="K9" i="22"/>
  <c r="K10" i="22"/>
  <c r="K11" i="22"/>
  <c r="H27" i="30"/>
  <c r="C27" i="30" s="1"/>
  <c r="F27" i="30"/>
  <c r="G27" i="30"/>
  <c r="I27" i="30" s="1"/>
  <c r="L7" i="22" l="1"/>
  <c r="K204" i="20"/>
  <c r="M23" i="22"/>
  <c r="J220" i="20"/>
  <c r="L11" i="22"/>
  <c r="K208" i="20"/>
  <c r="L8" i="22"/>
  <c r="K205" i="20"/>
  <c r="L9" i="22"/>
  <c r="K206" i="20"/>
  <c r="L10" i="22"/>
  <c r="K207" i="20"/>
  <c r="L204" i="20"/>
  <c r="J27" i="30"/>
  <c r="K27" i="30" s="1"/>
  <c r="E28" i="30"/>
  <c r="K12" i="22" s="1"/>
  <c r="J24" i="22" l="1"/>
  <c r="M220" i="20"/>
  <c r="L206" i="20"/>
  <c r="L12" i="22"/>
  <c r="K209" i="20"/>
  <c r="L207" i="20"/>
  <c r="L205" i="20"/>
  <c r="L208" i="20"/>
  <c r="H28" i="30"/>
  <c r="C28" i="30" s="1"/>
  <c r="F28" i="30"/>
  <c r="G28" i="30"/>
  <c r="I28" i="30" s="1"/>
  <c r="M24" i="22" l="1"/>
  <c r="J221" i="20"/>
  <c r="L209" i="20"/>
  <c r="J28" i="30"/>
  <c r="K28" i="30" s="1"/>
  <c r="E29" i="30"/>
  <c r="K13" i="22" s="1"/>
  <c r="M221" i="20" l="1"/>
  <c r="J25" i="22"/>
  <c r="L13" i="22"/>
  <c r="K210" i="20"/>
  <c r="H29" i="30"/>
  <c r="C29" i="30" s="1"/>
  <c r="F29" i="30"/>
  <c r="G29" i="30"/>
  <c r="I29" i="30" s="1"/>
  <c r="M25" i="22" l="1"/>
  <c r="J222" i="20"/>
  <c r="L210" i="20"/>
  <c r="J29" i="30"/>
  <c r="K29" i="30" s="1"/>
  <c r="E30" i="30"/>
  <c r="K14" i="22" s="1"/>
  <c r="J26" i="22" l="1"/>
  <c r="M222" i="20"/>
  <c r="L14" i="22"/>
  <c r="K211" i="20"/>
  <c r="H30" i="30"/>
  <c r="C30" i="30" s="1"/>
  <c r="F30" i="30"/>
  <c r="G30" i="30"/>
  <c r="I30" i="30" s="1"/>
  <c r="M26" i="22" l="1"/>
  <c r="J223" i="20"/>
  <c r="L211" i="20"/>
  <c r="J30" i="30"/>
  <c r="K30" i="30" s="1"/>
  <c r="E31" i="30"/>
  <c r="K15" i="22" s="1"/>
  <c r="J27" i="22" l="1"/>
  <c r="M223" i="20"/>
  <c r="L15" i="22"/>
  <c r="K212" i="20"/>
  <c r="H31" i="30"/>
  <c r="C31" i="30" s="1"/>
  <c r="F31" i="30"/>
  <c r="G31" i="30"/>
  <c r="I31" i="30" s="1"/>
  <c r="M27" i="22" l="1"/>
  <c r="J224" i="20"/>
  <c r="L212" i="20"/>
  <c r="J31" i="30"/>
  <c r="K31" i="30" s="1"/>
  <c r="E32" i="30"/>
  <c r="K16" i="22" s="1"/>
  <c r="J28" i="22" l="1"/>
  <c r="M224" i="20"/>
  <c r="L16" i="22"/>
  <c r="K213" i="20"/>
  <c r="H32" i="30"/>
  <c r="C32" i="30" s="1"/>
  <c r="F32" i="30"/>
  <c r="G32" i="30"/>
  <c r="I32" i="30" s="1"/>
  <c r="M28" i="22" l="1"/>
  <c r="J225" i="20"/>
  <c r="L213" i="20"/>
  <c r="J32" i="30"/>
  <c r="K32" i="30" s="1"/>
  <c r="E33" i="30"/>
  <c r="J29" i="22" l="1"/>
  <c r="M225" i="20"/>
  <c r="K17" i="22"/>
  <c r="K18" i="22"/>
  <c r="H33" i="30"/>
  <c r="C33" i="30" s="1"/>
  <c r="F33" i="30"/>
  <c r="G33" i="30"/>
  <c r="I33" i="30" s="1"/>
  <c r="M29" i="22" l="1"/>
  <c r="J226" i="20"/>
  <c r="L17" i="22"/>
  <c r="K214" i="20"/>
  <c r="L18" i="22"/>
  <c r="K215" i="20"/>
  <c r="J33" i="30"/>
  <c r="K33" i="30" s="1"/>
  <c r="E34" i="30"/>
  <c r="M226" i="20" l="1"/>
  <c r="M1" i="22"/>
  <c r="E5" i="31" s="1"/>
  <c r="B4" i="31" s="1"/>
  <c r="L215" i="20"/>
  <c r="L214" i="20"/>
  <c r="K19" i="22"/>
  <c r="K20" i="22"/>
  <c r="K21" i="22"/>
  <c r="H34" i="30"/>
  <c r="C34" i="30" s="1"/>
  <c r="F34" i="30"/>
  <c r="G34" i="30"/>
  <c r="I34" i="30" s="1"/>
  <c r="J1" i="4" l="1"/>
  <c r="K73" i="14"/>
  <c r="J34" i="30"/>
  <c r="K34" i="30" s="1"/>
  <c r="L19" i="22"/>
  <c r="K216" i="20"/>
  <c r="L21" i="22"/>
  <c r="K218" i="20"/>
  <c r="L20" i="22"/>
  <c r="K217" i="20"/>
  <c r="E35" i="30"/>
  <c r="K22" i="22" s="1"/>
  <c r="J5" i="4" l="1"/>
  <c r="E7" i="31"/>
  <c r="L22" i="22"/>
  <c r="K219" i="20"/>
  <c r="L217" i="20"/>
  <c r="L218" i="20"/>
  <c r="L216" i="20"/>
  <c r="H35" i="30"/>
  <c r="C35" i="30" s="1"/>
  <c r="F35" i="30"/>
  <c r="G35" i="30"/>
  <c r="I35" i="30" s="1"/>
  <c r="M5" i="4" l="1"/>
  <c r="J6" i="4" s="1"/>
  <c r="J302" i="20"/>
  <c r="L219" i="20"/>
  <c r="J35" i="30"/>
  <c r="K35" i="30" s="1"/>
  <c r="E36" i="30"/>
  <c r="M302" i="20" l="1"/>
  <c r="F36" i="30"/>
  <c r="G36" i="30"/>
  <c r="I36" i="30" s="1"/>
  <c r="H36" i="30"/>
  <c r="C36" i="30" s="1"/>
  <c r="J303" i="20" l="1"/>
  <c r="M6" i="4"/>
  <c r="J7" i="4" s="1"/>
  <c r="J36" i="30"/>
  <c r="K36" i="30" s="1"/>
  <c r="E37" i="30"/>
  <c r="M303" i="20" l="1"/>
  <c r="F37" i="30"/>
  <c r="G37" i="30"/>
  <c r="I37" i="30" s="1"/>
  <c r="H37" i="30"/>
  <c r="C37" i="30" s="1"/>
  <c r="M7" i="4" l="1"/>
  <c r="J8" i="4" s="1"/>
  <c r="J304" i="20"/>
  <c r="J37" i="30"/>
  <c r="K37" i="30" s="1"/>
  <c r="E38" i="30"/>
  <c r="M304" i="20" l="1"/>
  <c r="H38" i="30"/>
  <c r="C38" i="30" s="1"/>
  <c r="F38" i="30"/>
  <c r="G38" i="30"/>
  <c r="I38" i="30" s="1"/>
  <c r="J305" i="20" l="1"/>
  <c r="M8" i="4"/>
  <c r="J9" i="4" s="1"/>
  <c r="J38" i="30"/>
  <c r="K38" i="30" s="1"/>
  <c r="E39" i="30"/>
  <c r="M305" i="20" l="1"/>
  <c r="K23" i="22"/>
  <c r="K24" i="22"/>
  <c r="K25" i="22"/>
  <c r="F39" i="30"/>
  <c r="G39" i="30"/>
  <c r="I39" i="30" s="1"/>
  <c r="H39" i="30"/>
  <c r="C39" i="30" s="1"/>
  <c r="J306" i="20" l="1"/>
  <c r="M9" i="4"/>
  <c r="J10" i="4" s="1"/>
  <c r="L24" i="22"/>
  <c r="K221" i="20"/>
  <c r="L23" i="22"/>
  <c r="K220" i="20"/>
  <c r="L25" i="22"/>
  <c r="K222" i="20"/>
  <c r="J39" i="30"/>
  <c r="K39" i="30" s="1"/>
  <c r="E40" i="30"/>
  <c r="K26" i="22" s="1"/>
  <c r="M306" i="20" l="1"/>
  <c r="L26" i="22"/>
  <c r="K223" i="20"/>
  <c r="L222" i="20"/>
  <c r="L220" i="20"/>
  <c r="L221" i="20"/>
  <c r="F40" i="30"/>
  <c r="G40" i="30"/>
  <c r="I40" i="30" s="1"/>
  <c r="H40" i="30"/>
  <c r="C40" i="30" s="1"/>
  <c r="J307" i="20" l="1"/>
  <c r="M10" i="4"/>
  <c r="J11" i="4" s="1"/>
  <c r="L223" i="20"/>
  <c r="J40" i="30"/>
  <c r="K40" i="30" s="1"/>
  <c r="E41" i="30"/>
  <c r="K27" i="22" s="1"/>
  <c r="M307" i="20" l="1"/>
  <c r="L27" i="22"/>
  <c r="K224" i="20"/>
  <c r="F41" i="30"/>
  <c r="G41" i="30"/>
  <c r="I41" i="30" s="1"/>
  <c r="H41" i="30"/>
  <c r="C41" i="30" s="1"/>
  <c r="J308" i="20" l="1"/>
  <c r="M11" i="4"/>
  <c r="L224" i="20"/>
  <c r="J41" i="30"/>
  <c r="K41" i="30" s="1"/>
  <c r="E42" i="30"/>
  <c r="J12" i="4" l="1"/>
  <c r="M308" i="20"/>
  <c r="K28" i="22"/>
  <c r="K29" i="22"/>
  <c r="G42" i="30"/>
  <c r="I42" i="30" s="1"/>
  <c r="H42" i="30"/>
  <c r="C42" i="30" s="1"/>
  <c r="F42" i="30"/>
  <c r="M12" i="4" l="1"/>
  <c r="J309" i="20"/>
  <c r="L29" i="22"/>
  <c r="K226" i="20"/>
  <c r="L28" i="22"/>
  <c r="K225" i="20"/>
  <c r="J42" i="30"/>
  <c r="K42" i="30" s="1"/>
  <c r="E43" i="30"/>
  <c r="K5" i="4" s="1"/>
  <c r="J13" i="4" l="1"/>
  <c r="M309" i="20"/>
  <c r="L5" i="4"/>
  <c r="L302" i="20" s="1"/>
  <c r="K302" i="20"/>
  <c r="L225" i="20"/>
  <c r="L226" i="20"/>
  <c r="F43" i="30"/>
  <c r="G43" i="30"/>
  <c r="I43" i="30" s="1"/>
  <c r="H43" i="30"/>
  <c r="C43" i="30" s="1"/>
  <c r="J310" i="20" l="1"/>
  <c r="M13" i="4"/>
  <c r="J43" i="30"/>
  <c r="K43" i="30" s="1"/>
  <c r="E44" i="30"/>
  <c r="J14" i="4" l="1"/>
  <c r="M310" i="20"/>
  <c r="F44" i="30"/>
  <c r="E45" i="30" s="1"/>
  <c r="H44" i="30"/>
  <c r="C44" i="30" s="1"/>
  <c r="G44" i="30"/>
  <c r="I44" i="30" s="1"/>
  <c r="J44" i="30" s="1"/>
  <c r="K44" i="30" s="1"/>
  <c r="J311" i="20" l="1"/>
  <c r="M14" i="4"/>
  <c r="F45" i="30"/>
  <c r="G45" i="30"/>
  <c r="I45" i="30" s="1"/>
  <c r="H45" i="30"/>
  <c r="C45" i="30" s="1"/>
  <c r="J15" i="4" l="1"/>
  <c r="M311" i="20"/>
  <c r="J45" i="30"/>
  <c r="K45" i="30" s="1"/>
  <c r="E46" i="30"/>
  <c r="J312" i="20" l="1"/>
  <c r="M15" i="4"/>
  <c r="H46" i="30"/>
  <c r="C46" i="30" s="1"/>
  <c r="G46" i="30"/>
  <c r="I46" i="30" s="1"/>
  <c r="F46" i="30"/>
  <c r="M312" i="20" l="1"/>
  <c r="J16" i="4"/>
  <c r="J46" i="30"/>
  <c r="K46" i="30" s="1"/>
  <c r="E47" i="30"/>
  <c r="M16" i="4" l="1"/>
  <c r="J313" i="20"/>
  <c r="H47" i="30"/>
  <c r="C47" i="30" s="1"/>
  <c r="G47" i="30"/>
  <c r="I47" i="30" s="1"/>
  <c r="F47" i="30"/>
  <c r="J17" i="4" l="1"/>
  <c r="M313" i="20"/>
  <c r="J47" i="30"/>
  <c r="K47" i="30" s="1"/>
  <c r="E48" i="30"/>
  <c r="M17" i="4" l="1"/>
  <c r="J314" i="20"/>
  <c r="F48" i="30"/>
  <c r="G48" i="30"/>
  <c r="I48" i="30" s="1"/>
  <c r="H48" i="30"/>
  <c r="C48" i="30" s="1"/>
  <c r="J18" i="4" l="1"/>
  <c r="M314" i="20"/>
  <c r="J48" i="30"/>
  <c r="K48" i="30" s="1"/>
  <c r="E49" i="30"/>
  <c r="J315" i="20" l="1"/>
  <c r="M18" i="4"/>
  <c r="K6" i="4"/>
  <c r="K7" i="4"/>
  <c r="K8" i="4"/>
  <c r="K9" i="4"/>
  <c r="K10" i="4"/>
  <c r="K11" i="4"/>
  <c r="K12" i="4"/>
  <c r="G49" i="30"/>
  <c r="I49" i="30" s="1"/>
  <c r="F49" i="30"/>
  <c r="H49" i="30"/>
  <c r="C49" i="30" s="1"/>
  <c r="J19" i="4" l="1"/>
  <c r="M315" i="20"/>
  <c r="L12" i="4"/>
  <c r="L309" i="20" s="1"/>
  <c r="K309" i="20"/>
  <c r="L8" i="4"/>
  <c r="L305" i="20" s="1"/>
  <c r="K305" i="20"/>
  <c r="L10" i="4"/>
  <c r="L307" i="20" s="1"/>
  <c r="K307" i="20"/>
  <c r="L7" i="4"/>
  <c r="L304" i="20" s="1"/>
  <c r="K304" i="20"/>
  <c r="L11" i="4"/>
  <c r="L308" i="20" s="1"/>
  <c r="K308" i="20"/>
  <c r="L9" i="4"/>
  <c r="L306" i="20" s="1"/>
  <c r="K306" i="20"/>
  <c r="L6" i="4"/>
  <c r="L303" i="20" s="1"/>
  <c r="K303" i="20"/>
  <c r="J49" i="30"/>
  <c r="K49" i="30" s="1"/>
  <c r="E50" i="30"/>
  <c r="M19" i="4" l="1"/>
  <c r="J316" i="20"/>
  <c r="G50" i="30"/>
  <c r="I50" i="30" s="1"/>
  <c r="H50" i="30"/>
  <c r="C50" i="30" s="1"/>
  <c r="F50" i="30"/>
  <c r="J20" i="4" l="1"/>
  <c r="M316" i="20"/>
  <c r="J50" i="30"/>
  <c r="K50" i="30" s="1"/>
  <c r="E51" i="30"/>
  <c r="K13" i="4" s="1"/>
  <c r="M20" i="4" l="1"/>
  <c r="J317" i="20"/>
  <c r="L13" i="4"/>
  <c r="L310" i="20" s="1"/>
  <c r="K310" i="20"/>
  <c r="F51" i="30"/>
  <c r="G51" i="30"/>
  <c r="I51" i="30" s="1"/>
  <c r="H51" i="30"/>
  <c r="C51" i="30" s="1"/>
  <c r="J21" i="4" l="1"/>
  <c r="M317" i="20"/>
  <c r="E52" i="30"/>
  <c r="J51" i="30"/>
  <c r="K51" i="30" s="1"/>
  <c r="J318" i="20" l="1"/>
  <c r="M21" i="4"/>
  <c r="G52" i="30"/>
  <c r="I52" i="30" s="1"/>
  <c r="F52" i="30"/>
  <c r="H52" i="30"/>
  <c r="C52" i="30" s="1"/>
  <c r="J22" i="4" l="1"/>
  <c r="M318" i="20"/>
  <c r="J52" i="30"/>
  <c r="K52" i="30" s="1"/>
  <c r="E53" i="30"/>
  <c r="J319" i="20" l="1"/>
  <c r="M22" i="4"/>
  <c r="K14" i="4"/>
  <c r="K15" i="4"/>
  <c r="F53" i="30"/>
  <c r="G53" i="30"/>
  <c r="I53" i="30" s="1"/>
  <c r="H53" i="30"/>
  <c r="C53" i="30" s="1"/>
  <c r="M319" i="20" l="1"/>
  <c r="J23" i="4"/>
  <c r="L15" i="4"/>
  <c r="L312" i="20" s="1"/>
  <c r="K312" i="20"/>
  <c r="L14" i="4"/>
  <c r="L311" i="20" s="1"/>
  <c r="K311" i="20"/>
  <c r="J53" i="30"/>
  <c r="K53" i="30" s="1"/>
  <c r="E54" i="30"/>
  <c r="J320" i="20" l="1"/>
  <c r="M23" i="4"/>
  <c r="F54" i="30"/>
  <c r="H54" i="30"/>
  <c r="C54" i="30" s="1"/>
  <c r="G54" i="30"/>
  <c r="I54" i="30" s="1"/>
  <c r="J24" i="4" l="1"/>
  <c r="M320" i="20"/>
  <c r="J54" i="30"/>
  <c r="K54" i="30" s="1"/>
  <c r="E55" i="30"/>
  <c r="M24" i="4" l="1"/>
  <c r="J321" i="20"/>
  <c r="H55" i="30"/>
  <c r="C55" i="30" s="1"/>
  <c r="F55" i="30"/>
  <c r="G55" i="30"/>
  <c r="I55" i="30" s="1"/>
  <c r="J25" i="4" l="1"/>
  <c r="M321" i="20"/>
  <c r="J55" i="30"/>
  <c r="K55" i="30" s="1"/>
  <c r="E56" i="30"/>
  <c r="J322" i="20" l="1"/>
  <c r="M25" i="4"/>
  <c r="F56" i="30"/>
  <c r="G56" i="30"/>
  <c r="I56" i="30" s="1"/>
  <c r="H56" i="30"/>
  <c r="C56" i="30" s="1"/>
  <c r="J26" i="4" l="1"/>
  <c r="M322" i="20"/>
  <c r="E57" i="30"/>
  <c r="K16" i="4" s="1"/>
  <c r="J56" i="30"/>
  <c r="K56" i="30" s="1"/>
  <c r="M26" i="4" l="1"/>
  <c r="J323" i="20"/>
  <c r="L16" i="4"/>
  <c r="L313" i="20" s="1"/>
  <c r="K313" i="20"/>
  <c r="F57" i="30"/>
  <c r="G57" i="30"/>
  <c r="I57" i="30" s="1"/>
  <c r="H57" i="30"/>
  <c r="C57" i="30" s="1"/>
  <c r="J27" i="4" l="1"/>
  <c r="M323" i="20"/>
  <c r="J57" i="30"/>
  <c r="K57" i="30" s="1"/>
  <c r="E58" i="30"/>
  <c r="J324" i="20" l="1"/>
  <c r="M27" i="4"/>
  <c r="K17" i="4"/>
  <c r="K18" i="4"/>
  <c r="K19" i="4"/>
  <c r="F58" i="30"/>
  <c r="G58" i="30"/>
  <c r="I58" i="30" s="1"/>
  <c r="H58" i="30"/>
  <c r="C58" i="30" s="1"/>
  <c r="J28" i="4" l="1"/>
  <c r="M324" i="20"/>
  <c r="L19" i="4"/>
  <c r="L316" i="20" s="1"/>
  <c r="K316" i="20"/>
  <c r="L18" i="4"/>
  <c r="L315" i="20" s="1"/>
  <c r="K315" i="20"/>
  <c r="L17" i="4"/>
  <c r="L314" i="20" s="1"/>
  <c r="K314" i="20"/>
  <c r="J58" i="30"/>
  <c r="K58" i="30" s="1"/>
  <c r="E59" i="30"/>
  <c r="M28" i="4" l="1"/>
  <c r="J325" i="20"/>
  <c r="H59" i="30"/>
  <c r="C59" i="30" s="1"/>
  <c r="F59" i="30"/>
  <c r="G59" i="30"/>
  <c r="I59" i="30" s="1"/>
  <c r="M325" i="20" l="1"/>
  <c r="J29" i="4"/>
  <c r="E60" i="30"/>
  <c r="K20" i="4" s="1"/>
  <c r="J59" i="30"/>
  <c r="K59" i="30" s="1"/>
  <c r="J326" i="20" l="1"/>
  <c r="M29" i="4"/>
  <c r="L20" i="4"/>
  <c r="L317" i="20" s="1"/>
  <c r="K317" i="20"/>
  <c r="F60" i="30"/>
  <c r="G60" i="30"/>
  <c r="I60" i="30" s="1"/>
  <c r="H60" i="30"/>
  <c r="C60" i="30" s="1"/>
  <c r="J30" i="4" l="1"/>
  <c r="M326" i="20"/>
  <c r="J60" i="30"/>
  <c r="K60" i="30" s="1"/>
  <c r="E61" i="30"/>
  <c r="J327" i="20" l="1"/>
  <c r="M30" i="4"/>
  <c r="H61" i="30"/>
  <c r="C61" i="30" s="1"/>
  <c r="F61" i="30"/>
  <c r="G61" i="30"/>
  <c r="I61" i="30" s="1"/>
  <c r="M327" i="20" l="1"/>
  <c r="J31" i="4"/>
  <c r="J61" i="30"/>
  <c r="K61" i="30" s="1"/>
  <c r="E62" i="30"/>
  <c r="K21" i="4" s="1"/>
  <c r="J328" i="20" l="1"/>
  <c r="M31" i="4"/>
  <c r="L21" i="4"/>
  <c r="L318" i="20" s="1"/>
  <c r="K318" i="20"/>
  <c r="G62" i="30"/>
  <c r="I62" i="30" s="1"/>
  <c r="H62" i="30"/>
  <c r="C62" i="30" s="1"/>
  <c r="F62" i="30"/>
  <c r="M328" i="20" l="1"/>
  <c r="J32" i="4"/>
  <c r="J62" i="30"/>
  <c r="K62" i="30" s="1"/>
  <c r="E63" i="30"/>
  <c r="J329" i="20" l="1"/>
  <c r="M32" i="4"/>
  <c r="F63" i="30"/>
  <c r="G63" i="30"/>
  <c r="I63" i="30" s="1"/>
  <c r="H63" i="30"/>
  <c r="C63" i="30" s="1"/>
  <c r="M329" i="20" l="1"/>
  <c r="J33" i="4"/>
  <c r="E64" i="30"/>
  <c r="K22" i="4" s="1"/>
  <c r="J63" i="30"/>
  <c r="K63" i="30" s="1"/>
  <c r="J330" i="20" l="1"/>
  <c r="M33" i="4"/>
  <c r="L22" i="4"/>
  <c r="L319" i="20" s="1"/>
  <c r="K319" i="20"/>
  <c r="F64" i="30"/>
  <c r="G64" i="30"/>
  <c r="I64" i="30" s="1"/>
  <c r="H64" i="30"/>
  <c r="C64" i="30" s="1"/>
  <c r="J34" i="4" l="1"/>
  <c r="M330" i="20"/>
  <c r="J64" i="30"/>
  <c r="K64" i="30" s="1"/>
  <c r="E65" i="30"/>
  <c r="J331" i="20" l="1"/>
  <c r="M34" i="4"/>
  <c r="F65" i="30"/>
  <c r="G65" i="30"/>
  <c r="I65" i="30" s="1"/>
  <c r="H65" i="30"/>
  <c r="C65" i="30" s="1"/>
  <c r="M331" i="20" l="1"/>
  <c r="J35" i="4"/>
  <c r="E66" i="30"/>
  <c r="K23" i="4" s="1"/>
  <c r="J65" i="30"/>
  <c r="K65" i="30" s="1"/>
  <c r="J332" i="20" l="1"/>
  <c r="M35" i="4"/>
  <c r="L23" i="4"/>
  <c r="L320" i="20" s="1"/>
  <c r="K320" i="20"/>
  <c r="F66" i="30"/>
  <c r="G66" i="30"/>
  <c r="I66" i="30" s="1"/>
  <c r="H66" i="30"/>
  <c r="C66" i="30" s="1"/>
  <c r="J36" i="4" l="1"/>
  <c r="M332" i="20"/>
  <c r="E67" i="30"/>
  <c r="J66" i="30"/>
  <c r="K66" i="30" s="1"/>
  <c r="J333" i="20" l="1"/>
  <c r="M36" i="4"/>
  <c r="F67" i="30"/>
  <c r="H67" i="30"/>
  <c r="C67" i="30" s="1"/>
  <c r="G67" i="30"/>
  <c r="I67" i="30" s="1"/>
  <c r="M333" i="20" l="1"/>
  <c r="J37" i="4"/>
  <c r="J67" i="30"/>
  <c r="K67" i="30" s="1"/>
  <c r="E68" i="30"/>
  <c r="K24" i="4" s="1"/>
  <c r="M37" i="4" l="1"/>
  <c r="J334" i="20"/>
  <c r="L24" i="4"/>
  <c r="L321" i="20" s="1"/>
  <c r="K321" i="20"/>
  <c r="F68" i="30"/>
  <c r="G68" i="30"/>
  <c r="I68" i="30" s="1"/>
  <c r="H68" i="30"/>
  <c r="C68" i="30" s="1"/>
  <c r="J38" i="4" l="1"/>
  <c r="M334" i="20"/>
  <c r="J68" i="30"/>
  <c r="K68" i="30" s="1"/>
  <c r="E69" i="30"/>
  <c r="J335" i="20" l="1"/>
  <c r="M38" i="4"/>
  <c r="F69" i="30"/>
  <c r="G69" i="30"/>
  <c r="I69" i="30" s="1"/>
  <c r="H69" i="30"/>
  <c r="C69" i="30" s="1"/>
  <c r="J39" i="4" l="1"/>
  <c r="M335" i="20"/>
  <c r="J69" i="30"/>
  <c r="K69" i="30" s="1"/>
  <c r="E70" i="30"/>
  <c r="K25" i="4" s="1"/>
  <c r="J336" i="20" l="1"/>
  <c r="M39" i="4"/>
  <c r="L25" i="4"/>
  <c r="L322" i="20" s="1"/>
  <c r="K322" i="20"/>
  <c r="F70" i="30"/>
  <c r="G70" i="30"/>
  <c r="I70" i="30" s="1"/>
  <c r="H70" i="30"/>
  <c r="C70" i="30" s="1"/>
  <c r="J40" i="4" l="1"/>
  <c r="M336" i="20"/>
  <c r="J70" i="30"/>
  <c r="K70" i="30" s="1"/>
  <c r="E71" i="30"/>
  <c r="J337" i="20" l="1"/>
  <c r="M40" i="4"/>
  <c r="H71" i="30"/>
  <c r="C71" i="30" s="1"/>
  <c r="F71" i="30"/>
  <c r="G71" i="30"/>
  <c r="I71" i="30" s="1"/>
  <c r="J41" i="4" l="1"/>
  <c r="M337" i="20"/>
  <c r="J71" i="30"/>
  <c r="K71" i="30" s="1"/>
  <c r="E72" i="30"/>
  <c r="K26" i="4" s="1"/>
  <c r="J338" i="20" l="1"/>
  <c r="M41" i="4"/>
  <c r="L26" i="4"/>
  <c r="L323" i="20" s="1"/>
  <c r="K323" i="20"/>
  <c r="F72" i="30"/>
  <c r="G72" i="30"/>
  <c r="I72" i="30" s="1"/>
  <c r="H72" i="30"/>
  <c r="C72" i="30" s="1"/>
  <c r="J42" i="4" l="1"/>
  <c r="M338" i="20"/>
  <c r="E73" i="30"/>
  <c r="K27" i="4" s="1"/>
  <c r="J72" i="30"/>
  <c r="K72" i="30" s="1"/>
  <c r="J339" i="20" l="1"/>
  <c r="M42" i="4"/>
  <c r="L27" i="4"/>
  <c r="L324" i="20" s="1"/>
  <c r="K324" i="20"/>
  <c r="F73" i="30"/>
  <c r="G73" i="30"/>
  <c r="I73" i="30" s="1"/>
  <c r="H73" i="30"/>
  <c r="C73" i="30" s="1"/>
  <c r="J43" i="4" l="1"/>
  <c r="M339" i="20"/>
  <c r="J73" i="30"/>
  <c r="K73" i="30" s="1"/>
  <c r="E74" i="30"/>
  <c r="J340" i="20" l="1"/>
  <c r="M43" i="4"/>
  <c r="F74" i="30"/>
  <c r="G74" i="30"/>
  <c r="I74" i="30" s="1"/>
  <c r="H74" i="30"/>
  <c r="C74" i="30" s="1"/>
  <c r="J44" i="4" l="1"/>
  <c r="M340" i="20"/>
  <c r="J74" i="30"/>
  <c r="K74" i="30" s="1"/>
  <c r="E75" i="30"/>
  <c r="J341" i="20" l="1"/>
  <c r="M44" i="4"/>
  <c r="G75" i="30"/>
  <c r="I75" i="30" s="1"/>
  <c r="F75" i="30"/>
  <c r="H75" i="30"/>
  <c r="C75" i="30" s="1"/>
  <c r="J45" i="4" l="1"/>
  <c r="M341" i="20"/>
  <c r="E76" i="30"/>
  <c r="K28" i="4" s="1"/>
  <c r="J75" i="30"/>
  <c r="K75" i="30" s="1"/>
  <c r="J342" i="20" l="1"/>
  <c r="M45" i="4"/>
  <c r="L28" i="4"/>
  <c r="L325" i="20" s="1"/>
  <c r="K325" i="20"/>
  <c r="F76" i="30"/>
  <c r="G76" i="30"/>
  <c r="I76" i="30" s="1"/>
  <c r="H76" i="30"/>
  <c r="C76" i="30" s="1"/>
  <c r="J46" i="4" l="1"/>
  <c r="M342" i="20"/>
  <c r="J76" i="30"/>
  <c r="K76" i="30" s="1"/>
  <c r="E77" i="30"/>
  <c r="J343" i="20" l="1"/>
  <c r="M46" i="4"/>
  <c r="F77" i="30"/>
  <c r="H77" i="30"/>
  <c r="C77" i="30" s="1"/>
  <c r="G77" i="30"/>
  <c r="I77" i="30" s="1"/>
  <c r="J47" i="4" l="1"/>
  <c r="M343" i="20"/>
  <c r="J77" i="30"/>
  <c r="K77" i="30" s="1"/>
  <c r="E78" i="30"/>
  <c r="K30" i="4" s="1"/>
  <c r="J344" i="20" l="1"/>
  <c r="M47" i="4"/>
  <c r="L30" i="4"/>
  <c r="L327" i="20" s="1"/>
  <c r="K327" i="20"/>
  <c r="G78" i="30"/>
  <c r="I78" i="30" s="1"/>
  <c r="H78" i="30"/>
  <c r="C78" i="30" s="1"/>
  <c r="F78" i="30"/>
  <c r="J48" i="4" l="1"/>
  <c r="M344" i="20"/>
  <c r="J78" i="30"/>
  <c r="K78" i="30" s="1"/>
  <c r="E79" i="30"/>
  <c r="M48" i="4" l="1"/>
  <c r="J345" i="20"/>
  <c r="K29" i="4"/>
  <c r="K31" i="4"/>
  <c r="F79" i="30"/>
  <c r="G79" i="30"/>
  <c r="I79" i="30" s="1"/>
  <c r="H79" i="30"/>
  <c r="C79" i="30" s="1"/>
  <c r="J49" i="4" l="1"/>
  <c r="M345" i="20"/>
  <c r="L31" i="4"/>
  <c r="L328" i="20" s="1"/>
  <c r="K328" i="20"/>
  <c r="L29" i="4"/>
  <c r="L326" i="20" s="1"/>
  <c r="K326" i="20"/>
  <c r="E80" i="30"/>
  <c r="J79" i="30"/>
  <c r="K79" i="30" s="1"/>
  <c r="J346" i="20" l="1"/>
  <c r="M49" i="4"/>
  <c r="F80" i="30"/>
  <c r="G80" i="30"/>
  <c r="I80" i="30" s="1"/>
  <c r="H80" i="30"/>
  <c r="C80" i="30" s="1"/>
  <c r="J50" i="4" l="1"/>
  <c r="M346" i="20"/>
  <c r="E81" i="30"/>
  <c r="J80" i="30"/>
  <c r="K80" i="30" s="1"/>
  <c r="J347" i="20" l="1"/>
  <c r="M50" i="4"/>
  <c r="G81" i="30"/>
  <c r="I81" i="30" s="1"/>
  <c r="H81" i="30"/>
  <c r="C81" i="30" s="1"/>
  <c r="F81" i="30"/>
  <c r="M347" i="20" l="1"/>
  <c r="J51" i="4"/>
  <c r="J81" i="30"/>
  <c r="K81" i="30" s="1"/>
  <c r="E82" i="30"/>
  <c r="K32" i="4" s="1"/>
  <c r="M51" i="4" l="1"/>
  <c r="J348" i="20"/>
  <c r="L32" i="4"/>
  <c r="L329" i="20" s="1"/>
  <c r="K329" i="20"/>
  <c r="G82" i="30"/>
  <c r="I82" i="30" s="1"/>
  <c r="F82" i="30"/>
  <c r="H82" i="30"/>
  <c r="C82" i="30" s="1"/>
  <c r="J52" i="4" l="1"/>
  <c r="M348" i="20"/>
  <c r="J82" i="30"/>
  <c r="K82" i="30" s="1"/>
  <c r="E83" i="30"/>
  <c r="K33" i="4" s="1"/>
  <c r="J349" i="20" l="1"/>
  <c r="M52" i="4"/>
  <c r="L33" i="4"/>
  <c r="L330" i="20" s="1"/>
  <c r="K330" i="20"/>
  <c r="F83" i="30"/>
  <c r="H83" i="30"/>
  <c r="C83" i="30" s="1"/>
  <c r="G83" i="30"/>
  <c r="I83" i="30" s="1"/>
  <c r="J53" i="4" l="1"/>
  <c r="M349" i="20"/>
  <c r="J83" i="30"/>
  <c r="K83" i="30" s="1"/>
  <c r="E84" i="30"/>
  <c r="K34" i="4" s="1"/>
  <c r="J350" i="20" l="1"/>
  <c r="M53" i="4"/>
  <c r="L34" i="4"/>
  <c r="L331" i="20" s="1"/>
  <c r="K331" i="20"/>
  <c r="H84" i="30"/>
  <c r="C84" i="30" s="1"/>
  <c r="G84" i="30"/>
  <c r="I84" i="30" s="1"/>
  <c r="F84" i="30"/>
  <c r="J54" i="4" l="1"/>
  <c r="M350" i="20"/>
  <c r="J84" i="30"/>
  <c r="K84" i="30" s="1"/>
  <c r="E85" i="30"/>
  <c r="K35" i="4" s="1"/>
  <c r="J351" i="20" l="1"/>
  <c r="M54" i="4"/>
  <c r="L35" i="4"/>
  <c r="L332" i="20" s="1"/>
  <c r="K332" i="20"/>
  <c r="F85" i="30"/>
  <c r="G85" i="30"/>
  <c r="I85" i="30" s="1"/>
  <c r="H85" i="30"/>
  <c r="C85" i="30" s="1"/>
  <c r="J55" i="4" l="1"/>
  <c r="M351" i="20"/>
  <c r="J85" i="30"/>
  <c r="K85" i="30" s="1"/>
  <c r="E86" i="30"/>
  <c r="J352" i="20" l="1"/>
  <c r="M55" i="4"/>
  <c r="K36" i="4"/>
  <c r="K38" i="4"/>
  <c r="G86" i="30"/>
  <c r="I86" i="30" s="1"/>
  <c r="H86" i="30"/>
  <c r="C86" i="30" s="1"/>
  <c r="F86" i="30"/>
  <c r="J56" i="4" l="1"/>
  <c r="M352" i="20"/>
  <c r="L38" i="4"/>
  <c r="L335" i="20" s="1"/>
  <c r="K335" i="20"/>
  <c r="L36" i="4"/>
  <c r="L333" i="20" s="1"/>
  <c r="K333" i="20"/>
  <c r="E87" i="30"/>
  <c r="J86" i="30"/>
  <c r="K86" i="30" s="1"/>
  <c r="J353" i="20" l="1"/>
  <c r="M56" i="4"/>
  <c r="K37" i="4"/>
  <c r="K39" i="4"/>
  <c r="F87" i="30"/>
  <c r="G87" i="30"/>
  <c r="I87" i="30" s="1"/>
  <c r="H87" i="30"/>
  <c r="C87" i="30" s="1"/>
  <c r="J57" i="4" l="1"/>
  <c r="M353" i="20"/>
  <c r="L39" i="4"/>
  <c r="L336" i="20" s="1"/>
  <c r="K336" i="20"/>
  <c r="L37" i="4"/>
  <c r="L334" i="20" s="1"/>
  <c r="K334" i="20"/>
  <c r="E88" i="30"/>
  <c r="K40" i="4" s="1"/>
  <c r="J87" i="30"/>
  <c r="K87" i="30" s="1"/>
  <c r="J354" i="20" l="1"/>
  <c r="M57" i="4"/>
  <c r="L40" i="4"/>
  <c r="L337" i="20" s="1"/>
  <c r="K337" i="20"/>
  <c r="F88" i="30"/>
  <c r="G88" i="30"/>
  <c r="I88" i="30" s="1"/>
  <c r="H88" i="30"/>
  <c r="C88" i="30" s="1"/>
  <c r="J58" i="4" l="1"/>
  <c r="M354" i="20"/>
  <c r="E89" i="30"/>
  <c r="J88" i="30"/>
  <c r="K88" i="30" s="1"/>
  <c r="J355" i="20" l="1"/>
  <c r="M58" i="4"/>
  <c r="F89" i="30"/>
  <c r="G89" i="30"/>
  <c r="I89" i="30" s="1"/>
  <c r="H89" i="30"/>
  <c r="C89" i="30" s="1"/>
  <c r="J59" i="4" l="1"/>
  <c r="M355" i="20"/>
  <c r="E90" i="30"/>
  <c r="J89" i="30"/>
  <c r="K89" i="30" s="1"/>
  <c r="J356" i="20" l="1"/>
  <c r="M59" i="4"/>
  <c r="H90" i="30"/>
  <c r="C90" i="30" s="1"/>
  <c r="G90" i="30"/>
  <c r="I90" i="30" s="1"/>
  <c r="F90" i="30"/>
  <c r="J60" i="4" l="1"/>
  <c r="M356" i="20"/>
  <c r="J90" i="30"/>
  <c r="K90" i="30" s="1"/>
  <c r="E91" i="30"/>
  <c r="J357" i="20" l="1"/>
  <c r="M60" i="4"/>
  <c r="K41" i="4"/>
  <c r="K43" i="4"/>
  <c r="H91" i="30"/>
  <c r="C91" i="30" s="1"/>
  <c r="F91" i="30"/>
  <c r="G91" i="30"/>
  <c r="I91" i="30" s="1"/>
  <c r="M357" i="20" l="1"/>
  <c r="J61" i="4"/>
  <c r="L43" i="4"/>
  <c r="L340" i="20" s="1"/>
  <c r="K340" i="20"/>
  <c r="L41" i="4"/>
  <c r="L338" i="20" s="1"/>
  <c r="K338" i="20"/>
  <c r="E92" i="30"/>
  <c r="J91" i="30"/>
  <c r="K91" i="30" s="1"/>
  <c r="J358" i="20" l="1"/>
  <c r="M61" i="4"/>
  <c r="K42" i="4"/>
  <c r="K44" i="4"/>
  <c r="H92" i="30"/>
  <c r="C92" i="30" s="1"/>
  <c r="F92" i="30"/>
  <c r="G92" i="30"/>
  <c r="I92" i="30" s="1"/>
  <c r="J62" i="4" l="1"/>
  <c r="M358" i="20"/>
  <c r="L44" i="4"/>
  <c r="L341" i="20" s="1"/>
  <c r="K341" i="20"/>
  <c r="L42" i="4"/>
  <c r="L339" i="20" s="1"/>
  <c r="K339" i="20"/>
  <c r="E93" i="30"/>
  <c r="K45" i="4" s="1"/>
  <c r="J92" i="30"/>
  <c r="K92" i="30" s="1"/>
  <c r="J359" i="20" l="1"/>
  <c r="M62" i="4"/>
  <c r="L45" i="4"/>
  <c r="L342" i="20" s="1"/>
  <c r="K342" i="20"/>
  <c r="F93" i="30"/>
  <c r="G93" i="30"/>
  <c r="I93" i="30" s="1"/>
  <c r="H93" i="30"/>
  <c r="C93" i="30" s="1"/>
  <c r="J63" i="4" l="1"/>
  <c r="M359" i="20"/>
  <c r="J93" i="30"/>
  <c r="K93" i="30" s="1"/>
  <c r="E94" i="30"/>
  <c r="K46" i="4" s="1"/>
  <c r="J360" i="20" l="1"/>
  <c r="M63" i="4"/>
  <c r="L46" i="4"/>
  <c r="L343" i="20" s="1"/>
  <c r="K343" i="20"/>
  <c r="H94" i="30"/>
  <c r="C94" i="30" s="1"/>
  <c r="F94" i="30"/>
  <c r="G94" i="30"/>
  <c r="I94" i="30" s="1"/>
  <c r="J64" i="4" l="1"/>
  <c r="M360" i="20"/>
  <c r="E95" i="30"/>
  <c r="J94" i="30"/>
  <c r="K94" i="30" s="1"/>
  <c r="J361" i="20" l="1"/>
  <c r="M64" i="4"/>
  <c r="K47" i="4"/>
  <c r="K49" i="4"/>
  <c r="H95" i="30"/>
  <c r="C95" i="30" s="1"/>
  <c r="F95" i="30"/>
  <c r="G95" i="30"/>
  <c r="I95" i="30" s="1"/>
  <c r="J65" i="4" l="1"/>
  <c r="M361" i="20"/>
  <c r="L49" i="4"/>
  <c r="L346" i="20" s="1"/>
  <c r="K346" i="20"/>
  <c r="L47" i="4"/>
  <c r="L344" i="20" s="1"/>
  <c r="K344" i="20"/>
  <c r="E96" i="30"/>
  <c r="J95" i="30"/>
  <c r="K95" i="30" s="1"/>
  <c r="J362" i="20" l="1"/>
  <c r="M65" i="4"/>
  <c r="K48" i="4"/>
  <c r="K50" i="4"/>
  <c r="H96" i="30"/>
  <c r="C96" i="30" s="1"/>
  <c r="F96" i="30"/>
  <c r="G96" i="30"/>
  <c r="I96" i="30" s="1"/>
  <c r="J66" i="4" l="1"/>
  <c r="M362" i="20"/>
  <c r="L50" i="4"/>
  <c r="L347" i="20" s="1"/>
  <c r="K347" i="20"/>
  <c r="L48" i="4"/>
  <c r="L345" i="20" s="1"/>
  <c r="K345" i="20"/>
  <c r="E97" i="30"/>
  <c r="J96" i="30"/>
  <c r="K96" i="30" s="1"/>
  <c r="J363" i="20" l="1"/>
  <c r="M66" i="4"/>
  <c r="K51" i="4"/>
  <c r="K53" i="4"/>
  <c r="G97" i="30"/>
  <c r="I97" i="30" s="1"/>
  <c r="H97" i="30"/>
  <c r="C97" i="30" s="1"/>
  <c r="F97" i="30"/>
  <c r="J67" i="4" l="1"/>
  <c r="M363" i="20"/>
  <c r="L53" i="4"/>
  <c r="L350" i="20" s="1"/>
  <c r="K350" i="20"/>
  <c r="L51" i="4"/>
  <c r="L348" i="20" s="1"/>
  <c r="K348" i="20"/>
  <c r="E98" i="30"/>
  <c r="K52" i="4" s="1"/>
  <c r="J97" i="30"/>
  <c r="K97" i="30" s="1"/>
  <c r="J364" i="20" l="1"/>
  <c r="M67" i="4"/>
  <c r="L52" i="4"/>
  <c r="L349" i="20" s="1"/>
  <c r="K349" i="20"/>
  <c r="G98" i="30"/>
  <c r="I98" i="30" s="1"/>
  <c r="F98" i="30"/>
  <c r="H98" i="30"/>
  <c r="C98" i="30" s="1"/>
  <c r="J68" i="4" l="1"/>
  <c r="M364" i="20"/>
  <c r="J98" i="30"/>
  <c r="K98" i="30" s="1"/>
  <c r="E99" i="30"/>
  <c r="J365" i="20" l="1"/>
  <c r="M68" i="4"/>
  <c r="F99" i="30"/>
  <c r="G99" i="30"/>
  <c r="I99" i="30" s="1"/>
  <c r="H99" i="30"/>
  <c r="C99" i="30" s="1"/>
  <c r="J69" i="4" l="1"/>
  <c r="M365" i="20"/>
  <c r="J99" i="30"/>
  <c r="K99" i="30" s="1"/>
  <c r="E100" i="30"/>
  <c r="K54" i="4" s="1"/>
  <c r="J366" i="20" l="1"/>
  <c r="M69" i="4"/>
  <c r="M6" i="25"/>
  <c r="J403" i="20"/>
  <c r="L54" i="4"/>
  <c r="L351" i="20" s="1"/>
  <c r="K351" i="20"/>
  <c r="F100" i="30"/>
  <c r="G100" i="30"/>
  <c r="I100" i="30" s="1"/>
  <c r="H100" i="30"/>
  <c r="C100" i="30" s="1"/>
  <c r="M1" i="4" l="1"/>
  <c r="M366" i="20"/>
  <c r="J7" i="25"/>
  <c r="M403" i="20"/>
  <c r="E101" i="30"/>
  <c r="J100" i="30"/>
  <c r="K100" i="30" s="1"/>
  <c r="J1" i="23" l="1"/>
  <c r="E8" i="31"/>
  <c r="B8" i="31" s="1"/>
  <c r="K74" i="14"/>
  <c r="M7" i="25"/>
  <c r="J404" i="20"/>
  <c r="F101" i="30"/>
  <c r="G101" i="30"/>
  <c r="I101" i="30" s="1"/>
  <c r="H101" i="30"/>
  <c r="C101" i="30" s="1"/>
  <c r="J6" i="23" l="1"/>
  <c r="E10" i="31"/>
  <c r="J8" i="25"/>
  <c r="M404" i="20"/>
  <c r="J101" i="30"/>
  <c r="K101" i="30" s="1"/>
  <c r="E102" i="30"/>
  <c r="M8" i="25" l="1"/>
  <c r="J405" i="20"/>
  <c r="F102" i="30"/>
  <c r="G102" i="30"/>
  <c r="I102" i="30" s="1"/>
  <c r="H102" i="30"/>
  <c r="C102" i="30" s="1"/>
  <c r="J9" i="25" l="1"/>
  <c r="M405" i="20"/>
  <c r="J102" i="30"/>
  <c r="K102" i="30" s="1"/>
  <c r="E103" i="30"/>
  <c r="K55" i="4" s="1"/>
  <c r="M9" i="25" l="1"/>
  <c r="J406" i="20"/>
  <c r="L55" i="4"/>
  <c r="L352" i="20" s="1"/>
  <c r="K352" i="20"/>
  <c r="H103" i="30"/>
  <c r="C103" i="30" s="1"/>
  <c r="F103" i="30"/>
  <c r="G103" i="30"/>
  <c r="I103" i="30" s="1"/>
  <c r="J10" i="25" l="1"/>
  <c r="M406" i="20"/>
  <c r="E104" i="30"/>
  <c r="J103" i="30"/>
  <c r="K103" i="30" s="1"/>
  <c r="M10" i="25" l="1"/>
  <c r="J407" i="20"/>
  <c r="F104" i="30"/>
  <c r="H104" i="30"/>
  <c r="C104" i="30" s="1"/>
  <c r="G104" i="30"/>
  <c r="I104" i="30" s="1"/>
  <c r="J11" i="25" l="1"/>
  <c r="M407" i="20"/>
  <c r="E105" i="30"/>
  <c r="K56" i="4" s="1"/>
  <c r="J104" i="30"/>
  <c r="K104" i="30" s="1"/>
  <c r="M11" i="25" l="1"/>
  <c r="J408" i="20"/>
  <c r="L56" i="4"/>
  <c r="L353" i="20" s="1"/>
  <c r="K353" i="20"/>
  <c r="F105" i="30"/>
  <c r="G105" i="30"/>
  <c r="I105" i="30" s="1"/>
  <c r="H105" i="30"/>
  <c r="C105" i="30" s="1"/>
  <c r="J12" i="25" l="1"/>
  <c r="M408" i="20"/>
  <c r="E106" i="30"/>
  <c r="J105" i="30"/>
  <c r="K105" i="30" s="1"/>
  <c r="M12" i="25" l="1"/>
  <c r="J409" i="20"/>
  <c r="F106" i="30"/>
  <c r="G106" i="30"/>
  <c r="I106" i="30" s="1"/>
  <c r="H106" i="30"/>
  <c r="C106" i="30" s="1"/>
  <c r="J13" i="25" l="1"/>
  <c r="M409" i="20"/>
  <c r="E107" i="30"/>
  <c r="J106" i="30"/>
  <c r="K106" i="30" s="1"/>
  <c r="M13" i="25" l="1"/>
  <c r="J410" i="20"/>
  <c r="K57" i="4"/>
  <c r="K59" i="4"/>
  <c r="H107" i="30"/>
  <c r="C107" i="30" s="1"/>
  <c r="F107" i="30"/>
  <c r="G107" i="30"/>
  <c r="I107" i="30" s="1"/>
  <c r="J14" i="25" l="1"/>
  <c r="M410" i="20"/>
  <c r="L59" i="4"/>
  <c r="L356" i="20" s="1"/>
  <c r="K356" i="20"/>
  <c r="L57" i="4"/>
  <c r="L354" i="20" s="1"/>
  <c r="K354" i="20"/>
  <c r="J107" i="30"/>
  <c r="K107" i="30" s="1"/>
  <c r="E108" i="30"/>
  <c r="M14" i="25" l="1"/>
  <c r="J411" i="20"/>
  <c r="K58" i="4"/>
  <c r="K60" i="4"/>
  <c r="G108" i="30"/>
  <c r="I108" i="30" s="1"/>
  <c r="F108" i="30"/>
  <c r="H108" i="30"/>
  <c r="C108" i="30" s="1"/>
  <c r="J15" i="25" l="1"/>
  <c r="M411" i="20"/>
  <c r="L60" i="4"/>
  <c r="L357" i="20" s="1"/>
  <c r="K357" i="20"/>
  <c r="L58" i="4"/>
  <c r="L355" i="20" s="1"/>
  <c r="K355" i="20"/>
  <c r="J108" i="30"/>
  <c r="K108" i="30" s="1"/>
  <c r="E109" i="30"/>
  <c r="K61" i="4" s="1"/>
  <c r="M15" i="25" l="1"/>
  <c r="J412" i="20"/>
  <c r="L61" i="4"/>
  <c r="L358" i="20" s="1"/>
  <c r="K358" i="20"/>
  <c r="H109" i="30"/>
  <c r="C109" i="30" s="1"/>
  <c r="G109" i="30"/>
  <c r="I109" i="30" s="1"/>
  <c r="F109" i="30"/>
  <c r="J16" i="25" l="1"/>
  <c r="M412" i="20"/>
  <c r="J109" i="30"/>
  <c r="K109" i="30" s="1"/>
  <c r="E110" i="30"/>
  <c r="M16" i="25" l="1"/>
  <c r="J413" i="20"/>
  <c r="K62" i="4"/>
  <c r="K64" i="4"/>
  <c r="G110" i="30"/>
  <c r="I110" i="30" s="1"/>
  <c r="F110" i="30"/>
  <c r="H110" i="30"/>
  <c r="C110" i="30" s="1"/>
  <c r="J17" i="25" l="1"/>
  <c r="M413" i="20"/>
  <c r="L64" i="4"/>
  <c r="L361" i="20" s="1"/>
  <c r="K361" i="20"/>
  <c r="L62" i="4"/>
  <c r="L359" i="20" s="1"/>
  <c r="K359" i="20"/>
  <c r="E111" i="30"/>
  <c r="J110" i="30"/>
  <c r="K110" i="30" s="1"/>
  <c r="M17" i="25" l="1"/>
  <c r="J414" i="20"/>
  <c r="K63" i="4"/>
  <c r="K65" i="4"/>
  <c r="K67" i="4"/>
  <c r="F111" i="30"/>
  <c r="G111" i="30"/>
  <c r="I111" i="30" s="1"/>
  <c r="H111" i="30"/>
  <c r="C111" i="30" s="1"/>
  <c r="J18" i="25" l="1"/>
  <c r="M414" i="20"/>
  <c r="L67" i="4"/>
  <c r="L364" i="20" s="1"/>
  <c r="K364" i="20"/>
  <c r="L65" i="4"/>
  <c r="L362" i="20" s="1"/>
  <c r="K362" i="20"/>
  <c r="L63" i="4"/>
  <c r="L360" i="20" s="1"/>
  <c r="K360" i="20"/>
  <c r="E112" i="30"/>
  <c r="J111" i="30"/>
  <c r="K111" i="30" s="1"/>
  <c r="M18" i="25" l="1"/>
  <c r="J415" i="20"/>
  <c r="K66" i="4"/>
  <c r="K68" i="4"/>
  <c r="K69" i="4"/>
  <c r="F112" i="30"/>
  <c r="G112" i="30"/>
  <c r="I112" i="30" s="1"/>
  <c r="H112" i="30"/>
  <c r="C112" i="30" s="1"/>
  <c r="J19" i="25" l="1"/>
  <c r="M415" i="20"/>
  <c r="L69" i="4"/>
  <c r="L366" i="20" s="1"/>
  <c r="K366" i="20"/>
  <c r="L68" i="4"/>
  <c r="L365" i="20" s="1"/>
  <c r="K365" i="20"/>
  <c r="L66" i="4"/>
  <c r="L363" i="20" s="1"/>
  <c r="K363" i="20"/>
  <c r="J112" i="30"/>
  <c r="K112" i="30" s="1"/>
  <c r="E113" i="30"/>
  <c r="J416" i="20" l="1"/>
  <c r="M19" i="25"/>
  <c r="F113" i="30"/>
  <c r="H113" i="30"/>
  <c r="C113" i="30" s="1"/>
  <c r="G113" i="30"/>
  <c r="I113" i="30" s="1"/>
  <c r="J20" i="25" l="1"/>
  <c r="M416" i="20"/>
  <c r="J113" i="30"/>
  <c r="K113" i="30" s="1"/>
  <c r="E114" i="30"/>
  <c r="K6" i="25" s="1"/>
  <c r="M20" i="25" l="1"/>
  <c r="J417" i="20"/>
  <c r="L6" i="25"/>
  <c r="L403" i="20" s="1"/>
  <c r="K403" i="20"/>
  <c r="G114" i="30"/>
  <c r="I114" i="30" s="1"/>
  <c r="H114" i="30"/>
  <c r="C114" i="30" s="1"/>
  <c r="F114" i="30"/>
  <c r="J21" i="25" l="1"/>
  <c r="M417" i="20"/>
  <c r="J114" i="30"/>
  <c r="K114" i="30" s="1"/>
  <c r="E115" i="30"/>
  <c r="M21" i="25" l="1"/>
  <c r="J418" i="20"/>
  <c r="H115" i="30"/>
  <c r="C115" i="30" s="1"/>
  <c r="F115" i="30"/>
  <c r="G115" i="30"/>
  <c r="I115" i="30" s="1"/>
  <c r="J22" i="25" l="1"/>
  <c r="M418" i="20"/>
  <c r="J115" i="30"/>
  <c r="K115" i="30" s="1"/>
  <c r="E116" i="30"/>
  <c r="M22" i="25" l="1"/>
  <c r="J419" i="20"/>
  <c r="K8" i="25"/>
  <c r="K7" i="25"/>
  <c r="K9" i="25"/>
  <c r="K10" i="25"/>
  <c r="K11" i="25"/>
  <c r="K12" i="25"/>
  <c r="G116" i="30"/>
  <c r="I116" i="30" s="1"/>
  <c r="H116" i="30"/>
  <c r="C116" i="30" s="1"/>
  <c r="F116" i="30"/>
  <c r="J23" i="25" l="1"/>
  <c r="M419" i="20"/>
  <c r="L12" i="25"/>
  <c r="L409" i="20" s="1"/>
  <c r="K409" i="20"/>
  <c r="L10" i="25"/>
  <c r="L407" i="20" s="1"/>
  <c r="K407" i="20"/>
  <c r="L7" i="25"/>
  <c r="L404" i="20" s="1"/>
  <c r="K404" i="20"/>
  <c r="L11" i="25"/>
  <c r="L408" i="20" s="1"/>
  <c r="K408" i="20"/>
  <c r="L9" i="25"/>
  <c r="L406" i="20" s="1"/>
  <c r="K406" i="20"/>
  <c r="L8" i="25"/>
  <c r="L405" i="20" s="1"/>
  <c r="K405" i="20"/>
  <c r="J116" i="30"/>
  <c r="K116" i="30" s="1"/>
  <c r="E117" i="30"/>
  <c r="K13" i="25" s="1"/>
  <c r="M23" i="25" l="1"/>
  <c r="J420" i="20"/>
  <c r="L13" i="25"/>
  <c r="L410" i="20" s="1"/>
  <c r="K410" i="20"/>
  <c r="F117" i="30"/>
  <c r="H117" i="30"/>
  <c r="C117" i="30" s="1"/>
  <c r="G117" i="30"/>
  <c r="I117" i="30" s="1"/>
  <c r="J24" i="25" l="1"/>
  <c r="M420" i="20"/>
  <c r="E118" i="30"/>
  <c r="K14" i="25" s="1"/>
  <c r="J117" i="30"/>
  <c r="K117" i="30" s="1"/>
  <c r="M24" i="25" l="1"/>
  <c r="J421" i="20"/>
  <c r="L14" i="25"/>
  <c r="L411" i="20" s="1"/>
  <c r="K411" i="20"/>
  <c r="G118" i="30"/>
  <c r="I118" i="30" s="1"/>
  <c r="H118" i="30"/>
  <c r="C118" i="30" s="1"/>
  <c r="F118" i="30"/>
  <c r="J25" i="25" l="1"/>
  <c r="M421" i="20"/>
  <c r="E119" i="30"/>
  <c r="K15" i="25" s="1"/>
  <c r="J118" i="30"/>
  <c r="K118" i="30" s="1"/>
  <c r="M25" i="25" l="1"/>
  <c r="J422" i="20"/>
  <c r="L15" i="25"/>
  <c r="L412" i="20" s="1"/>
  <c r="K412" i="20"/>
  <c r="G119" i="30"/>
  <c r="I119" i="30" s="1"/>
  <c r="F119" i="30"/>
  <c r="H119" i="30"/>
  <c r="C119" i="30" s="1"/>
  <c r="J26" i="25" l="1"/>
  <c r="M422" i="20"/>
  <c r="J119" i="30"/>
  <c r="K119" i="30" s="1"/>
  <c r="E120" i="30"/>
  <c r="M26" i="25" l="1"/>
  <c r="J423" i="20"/>
  <c r="F120" i="30"/>
  <c r="G120" i="30"/>
  <c r="I120" i="30" s="1"/>
  <c r="H120" i="30"/>
  <c r="C120" i="30" s="1"/>
  <c r="M423" i="20" l="1"/>
  <c r="J27" i="25"/>
  <c r="E121" i="30"/>
  <c r="K16" i="25" s="1"/>
  <c r="J120" i="30"/>
  <c r="K120" i="30" s="1"/>
  <c r="M27" i="25" l="1"/>
  <c r="J424" i="20"/>
  <c r="L16" i="25"/>
  <c r="L413" i="20" s="1"/>
  <c r="K413" i="20"/>
  <c r="F121" i="30"/>
  <c r="G121" i="30"/>
  <c r="I121" i="30" s="1"/>
  <c r="H121" i="30"/>
  <c r="C121" i="30" s="1"/>
  <c r="J28" i="25" l="1"/>
  <c r="M424" i="20"/>
  <c r="J121" i="30"/>
  <c r="K121" i="30" s="1"/>
  <c r="E122" i="30"/>
  <c r="K17" i="25" s="1"/>
  <c r="M28" i="25" l="1"/>
  <c r="J425" i="20"/>
  <c r="L17" i="25"/>
  <c r="L414" i="20" s="1"/>
  <c r="K414" i="20"/>
  <c r="G122" i="30"/>
  <c r="I122" i="30" s="1"/>
  <c r="H122" i="30"/>
  <c r="C122" i="30" s="1"/>
  <c r="F122" i="30"/>
  <c r="J29" i="25" l="1"/>
  <c r="M425" i="20"/>
  <c r="J122" i="30"/>
  <c r="K122" i="30" s="1"/>
  <c r="E123" i="30"/>
  <c r="M29" i="25" l="1"/>
  <c r="J426" i="20"/>
  <c r="H123" i="30"/>
  <c r="C123" i="30" s="1"/>
  <c r="F123" i="30"/>
  <c r="G123" i="30"/>
  <c r="I123" i="30" s="1"/>
  <c r="M426" i="20" l="1"/>
  <c r="M1" i="25"/>
  <c r="J123" i="30"/>
  <c r="K123" i="30" s="1"/>
  <c r="E124" i="30"/>
  <c r="J1" i="7" l="1"/>
  <c r="H4" i="31"/>
  <c r="K75" i="14"/>
  <c r="F124" i="30"/>
  <c r="G124" i="30"/>
  <c r="I124" i="30" s="1"/>
  <c r="H124" i="30"/>
  <c r="C124" i="30" s="1"/>
  <c r="H6" i="31" l="1"/>
  <c r="J6" i="7"/>
  <c r="E125" i="30"/>
  <c r="K18" i="25" s="1"/>
  <c r="J124" i="30"/>
  <c r="K124" i="30" s="1"/>
  <c r="M6" i="7" l="1"/>
  <c r="J503" i="20"/>
  <c r="L18" i="25"/>
  <c r="L415" i="20" s="1"/>
  <c r="K415" i="20"/>
  <c r="G125" i="30"/>
  <c r="I125" i="30" s="1"/>
  <c r="H125" i="30"/>
  <c r="C125" i="30" s="1"/>
  <c r="F125" i="30"/>
  <c r="J7" i="7" l="1"/>
  <c r="M503" i="20"/>
  <c r="J125" i="30"/>
  <c r="K125" i="30" s="1"/>
  <c r="E126" i="30"/>
  <c r="M7" i="7" l="1"/>
  <c r="J504" i="20"/>
  <c r="K19" i="25"/>
  <c r="K20" i="25"/>
  <c r="K21" i="25"/>
  <c r="F126" i="30"/>
  <c r="H126" i="30"/>
  <c r="C126" i="30" s="1"/>
  <c r="G126" i="30"/>
  <c r="I126" i="30" s="1"/>
  <c r="M504" i="20" l="1"/>
  <c r="J8" i="7"/>
  <c r="L21" i="25"/>
  <c r="L418" i="20" s="1"/>
  <c r="K418" i="20"/>
  <c r="L20" i="25"/>
  <c r="L417" i="20" s="1"/>
  <c r="K417" i="20"/>
  <c r="L19" i="25"/>
  <c r="L416" i="20" s="1"/>
  <c r="K416" i="20"/>
  <c r="E127" i="30"/>
  <c r="K22" i="25" s="1"/>
  <c r="J126" i="30"/>
  <c r="K126" i="30" s="1"/>
  <c r="M8" i="7" l="1"/>
  <c r="J505" i="20"/>
  <c r="L22" i="25"/>
  <c r="L419" i="20" s="1"/>
  <c r="K419" i="20"/>
  <c r="G127" i="30"/>
  <c r="I127" i="30" s="1"/>
  <c r="H127" i="30"/>
  <c r="C127" i="30" s="1"/>
  <c r="F127" i="30"/>
  <c r="J9" i="7" l="1"/>
  <c r="M505" i="20"/>
  <c r="E128" i="30"/>
  <c r="J127" i="30"/>
  <c r="K127" i="30" s="1"/>
  <c r="M9" i="7" l="1"/>
  <c r="J506" i="20"/>
  <c r="K23" i="25"/>
  <c r="K24" i="25"/>
  <c r="K25" i="25"/>
  <c r="K26" i="25"/>
  <c r="K27" i="25"/>
  <c r="H128" i="30"/>
  <c r="C128" i="30" s="1"/>
  <c r="F128" i="30"/>
  <c r="G128" i="30"/>
  <c r="I128" i="30" s="1"/>
  <c r="M506" i="20" l="1"/>
  <c r="J10" i="7"/>
  <c r="L25" i="25"/>
  <c r="L422" i="20" s="1"/>
  <c r="K422" i="20"/>
  <c r="L27" i="25"/>
  <c r="L424" i="20" s="1"/>
  <c r="K424" i="20"/>
  <c r="L24" i="25"/>
  <c r="L421" i="20" s="1"/>
  <c r="K421" i="20"/>
  <c r="L26" i="25"/>
  <c r="L423" i="20" s="1"/>
  <c r="K423" i="20"/>
  <c r="L23" i="25"/>
  <c r="L420" i="20" s="1"/>
  <c r="K420" i="20"/>
  <c r="E129" i="30"/>
  <c r="J128" i="30"/>
  <c r="K128" i="30" s="1"/>
  <c r="J507" i="20" l="1"/>
  <c r="M10" i="7"/>
  <c r="K10" i="7"/>
  <c r="K28" i="25"/>
  <c r="K29" i="25"/>
  <c r="H129" i="30"/>
  <c r="C129" i="30" s="1"/>
  <c r="F129" i="30"/>
  <c r="G129" i="30"/>
  <c r="I129" i="30" s="1"/>
  <c r="L10" i="7" l="1"/>
  <c r="L507" i="20" s="1"/>
  <c r="K507" i="20"/>
  <c r="J11" i="7"/>
  <c r="M507" i="20"/>
  <c r="L29" i="25"/>
  <c r="L426" i="20" s="1"/>
  <c r="K426" i="20"/>
  <c r="L28" i="25"/>
  <c r="L425" i="20" s="1"/>
  <c r="K425" i="20"/>
  <c r="E130" i="30"/>
  <c r="J129" i="30"/>
  <c r="K129" i="30" s="1"/>
  <c r="M11" i="7" l="1"/>
  <c r="K11" i="7"/>
  <c r="J508" i="20"/>
  <c r="K6" i="7"/>
  <c r="G130" i="30"/>
  <c r="I130" i="30" s="1"/>
  <c r="F130" i="30"/>
  <c r="H130" i="30"/>
  <c r="C130" i="30" s="1"/>
  <c r="L11" i="7" l="1"/>
  <c r="L508" i="20" s="1"/>
  <c r="K508" i="20"/>
  <c r="J12" i="7"/>
  <c r="M508" i="20"/>
  <c r="L6" i="7"/>
  <c r="L503" i="20" s="1"/>
  <c r="K503" i="20"/>
  <c r="E131" i="30"/>
  <c r="J130" i="30"/>
  <c r="K130" i="30" s="1"/>
  <c r="J509" i="20" l="1"/>
  <c r="K12" i="7"/>
  <c r="M12" i="7"/>
  <c r="K9" i="7"/>
  <c r="K7" i="7"/>
  <c r="K8" i="7"/>
  <c r="H131" i="30"/>
  <c r="C131" i="30" s="1"/>
  <c r="F131" i="30"/>
  <c r="G131" i="30"/>
  <c r="I131" i="30" s="1"/>
  <c r="J13" i="7" l="1"/>
  <c r="M509" i="20"/>
  <c r="L12" i="7"/>
  <c r="L509" i="20" s="1"/>
  <c r="K509" i="20"/>
  <c r="L8" i="7"/>
  <c r="L505" i="20" s="1"/>
  <c r="K505" i="20"/>
  <c r="L7" i="7"/>
  <c r="L504" i="20" s="1"/>
  <c r="K504" i="20"/>
  <c r="L9" i="7"/>
  <c r="L506" i="20" s="1"/>
  <c r="K506" i="20"/>
  <c r="E132" i="30"/>
  <c r="J131" i="30"/>
  <c r="K131" i="30" s="1"/>
  <c r="M13" i="7" l="1"/>
  <c r="K13" i="7"/>
  <c r="J510" i="20"/>
  <c r="F132" i="30"/>
  <c r="N132" i="30" s="1"/>
  <c r="H132" i="30"/>
  <c r="C132" i="30" s="1"/>
  <c r="G132" i="30"/>
  <c r="I132" i="30" s="1"/>
  <c r="J132" i="30" s="1"/>
  <c r="L13" i="7" l="1"/>
  <c r="L510" i="20" s="1"/>
  <c r="K510" i="20"/>
  <c r="J14" i="7"/>
  <c r="M510" i="20"/>
  <c r="K132" i="30"/>
  <c r="E133" i="30"/>
  <c r="M14" i="7" l="1"/>
  <c r="K14" i="7"/>
  <c r="J511" i="20"/>
  <c r="F133" i="30"/>
  <c r="G133" i="30"/>
  <c r="I133" i="30" s="1"/>
  <c r="H133" i="30"/>
  <c r="C133" i="30" s="1"/>
  <c r="L14" i="7" l="1"/>
  <c r="L511" i="20" s="1"/>
  <c r="K511" i="20"/>
  <c r="J15" i="7"/>
  <c r="M511" i="20"/>
  <c r="J133" i="30"/>
  <c r="K133" i="30" s="1"/>
  <c r="E134" i="30"/>
  <c r="J512" i="20" l="1"/>
  <c r="M15" i="7"/>
  <c r="G134" i="30"/>
  <c r="I134" i="30" s="1"/>
  <c r="H134" i="30"/>
  <c r="C134" i="30" s="1"/>
  <c r="F134" i="30"/>
  <c r="J16" i="7" l="1"/>
  <c r="M512" i="20"/>
  <c r="J134" i="30"/>
  <c r="K134" i="30" s="1"/>
  <c r="E135" i="30"/>
  <c r="J513" i="20" l="1"/>
  <c r="M16" i="7"/>
  <c r="F135" i="30"/>
  <c r="G135" i="30"/>
  <c r="I135" i="30" s="1"/>
  <c r="H135" i="30"/>
  <c r="C135" i="30" s="1"/>
  <c r="J17" i="7" l="1"/>
  <c r="M513" i="20"/>
  <c r="J135" i="30"/>
  <c r="K135" i="30" s="1"/>
  <c r="E136" i="30"/>
  <c r="K15" i="7" s="1"/>
  <c r="J514" i="20" l="1"/>
  <c r="M17" i="7"/>
  <c r="L15" i="7"/>
  <c r="L512" i="20" s="1"/>
  <c r="K512" i="20"/>
  <c r="G136" i="30"/>
  <c r="I136" i="30" s="1"/>
  <c r="F136" i="30"/>
  <c r="H136" i="30"/>
  <c r="C136" i="30" s="1"/>
  <c r="J18" i="7" l="1"/>
  <c r="M514" i="20"/>
  <c r="E137" i="30"/>
  <c r="J136" i="30"/>
  <c r="K136" i="30" s="1"/>
  <c r="J515" i="20" l="1"/>
  <c r="M18" i="7"/>
  <c r="F137" i="30"/>
  <c r="G137" i="30"/>
  <c r="I137" i="30" s="1"/>
  <c r="H137" i="30"/>
  <c r="C137" i="30" s="1"/>
  <c r="M515" i="20" l="1"/>
  <c r="J19" i="7"/>
  <c r="J137" i="30"/>
  <c r="K137" i="30" s="1"/>
  <c r="E138" i="30"/>
  <c r="J516" i="20" l="1"/>
  <c r="M19" i="7"/>
  <c r="G138" i="30"/>
  <c r="I138" i="30" s="1"/>
  <c r="H138" i="30"/>
  <c r="C138" i="30" s="1"/>
  <c r="F138" i="30"/>
  <c r="J20" i="7" l="1"/>
  <c r="M516" i="20"/>
  <c r="J138" i="30"/>
  <c r="K138" i="30" s="1"/>
  <c r="E139" i="30"/>
  <c r="J517" i="20" l="1"/>
  <c r="M20" i="7"/>
  <c r="H139" i="30"/>
  <c r="C139" i="30" s="1"/>
  <c r="F139" i="30"/>
  <c r="G139" i="30"/>
  <c r="I139" i="30" s="1"/>
  <c r="J21" i="7" l="1"/>
  <c r="M517" i="20"/>
  <c r="E140" i="30"/>
  <c r="J139" i="30"/>
  <c r="K139" i="30" s="1"/>
  <c r="J518" i="20" l="1"/>
  <c r="M21" i="7"/>
  <c r="F140" i="30"/>
  <c r="G140" i="30"/>
  <c r="I140" i="30" s="1"/>
  <c r="H140" i="30"/>
  <c r="C140" i="30" s="1"/>
  <c r="M518" i="20" l="1"/>
  <c r="J22" i="7"/>
  <c r="J140" i="30"/>
  <c r="K140" i="30" s="1"/>
  <c r="E141" i="30"/>
  <c r="K16" i="7" s="1"/>
  <c r="J519" i="20" l="1"/>
  <c r="M22" i="7"/>
  <c r="L16" i="7"/>
  <c r="L513" i="20" s="1"/>
  <c r="K513" i="20"/>
  <c r="F141" i="30"/>
  <c r="H141" i="30"/>
  <c r="C141" i="30" s="1"/>
  <c r="G141" i="30"/>
  <c r="I141" i="30" s="1"/>
  <c r="J23" i="7" l="1"/>
  <c r="M519" i="20"/>
  <c r="J141" i="30"/>
  <c r="K141" i="30" s="1"/>
  <c r="E142" i="30"/>
  <c r="J520" i="20" l="1"/>
  <c r="M23" i="7"/>
  <c r="H142" i="30"/>
  <c r="C142" i="30" s="1"/>
  <c r="F142" i="30"/>
  <c r="G142" i="30"/>
  <c r="I142" i="30" s="1"/>
  <c r="J24" i="7" l="1"/>
  <c r="M520" i="20"/>
  <c r="E143" i="30"/>
  <c r="J142" i="30"/>
  <c r="K142" i="30" s="1"/>
  <c r="M24" i="7" l="1"/>
  <c r="J521" i="20"/>
  <c r="F143" i="30"/>
  <c r="G143" i="30"/>
  <c r="I143" i="30" s="1"/>
  <c r="H143" i="30"/>
  <c r="C143" i="30" s="1"/>
  <c r="M521" i="20" l="1"/>
  <c r="J25" i="7"/>
  <c r="E144" i="30"/>
  <c r="J143" i="30"/>
  <c r="K143" i="30" s="1"/>
  <c r="J522" i="20" l="1"/>
  <c r="M25" i="7"/>
  <c r="K17" i="7"/>
  <c r="K18" i="7"/>
  <c r="F144" i="30"/>
  <c r="G144" i="30"/>
  <c r="I144" i="30" s="1"/>
  <c r="H144" i="30"/>
  <c r="C144" i="30" s="1"/>
  <c r="J26" i="7" l="1"/>
  <c r="M522" i="20"/>
  <c r="L18" i="7"/>
  <c r="L515" i="20" s="1"/>
  <c r="K515" i="20"/>
  <c r="L17" i="7"/>
  <c r="L514" i="20" s="1"/>
  <c r="K514" i="20"/>
  <c r="E145" i="30"/>
  <c r="J144" i="30"/>
  <c r="K144" i="30" s="1"/>
  <c r="J523" i="20" l="1"/>
  <c r="M26" i="7"/>
  <c r="F145" i="30"/>
  <c r="G145" i="30"/>
  <c r="I145" i="30" s="1"/>
  <c r="H145" i="30"/>
  <c r="C145" i="30" s="1"/>
  <c r="M523" i="20" l="1"/>
  <c r="J27" i="7"/>
  <c r="E146" i="30"/>
  <c r="K19" i="7" s="1"/>
  <c r="J145" i="30"/>
  <c r="K145" i="30" s="1"/>
  <c r="J524" i="20" l="1"/>
  <c r="M27" i="7"/>
  <c r="L19" i="7"/>
  <c r="L516" i="20" s="1"/>
  <c r="K516" i="20"/>
  <c r="G146" i="30"/>
  <c r="I146" i="30" s="1"/>
  <c r="F146" i="30"/>
  <c r="H146" i="30"/>
  <c r="C146" i="30" s="1"/>
  <c r="J28" i="7" l="1"/>
  <c r="M524" i="20"/>
  <c r="J146" i="30"/>
  <c r="K146" i="30" s="1"/>
  <c r="E147" i="30"/>
  <c r="J525" i="20" l="1"/>
  <c r="M28" i="7"/>
  <c r="F147" i="30"/>
  <c r="G147" i="30"/>
  <c r="I147" i="30" s="1"/>
  <c r="H147" i="30"/>
  <c r="C147" i="30" s="1"/>
  <c r="J29" i="7" l="1"/>
  <c r="M525" i="20"/>
  <c r="J147" i="30"/>
  <c r="K147" i="30" s="1"/>
  <c r="E148" i="30"/>
  <c r="K20" i="7" s="1"/>
  <c r="J526" i="20" l="1"/>
  <c r="M29" i="7"/>
  <c r="L20" i="7"/>
  <c r="L517" i="20" s="1"/>
  <c r="K517" i="20"/>
  <c r="H148" i="30"/>
  <c r="C148" i="30" s="1"/>
  <c r="G148" i="30"/>
  <c r="I148" i="30" s="1"/>
  <c r="F148" i="30"/>
  <c r="J30" i="7" l="1"/>
  <c r="M526" i="20"/>
  <c r="J148" i="30"/>
  <c r="K148" i="30" s="1"/>
  <c r="E149" i="30"/>
  <c r="J527" i="20" l="1"/>
  <c r="M30" i="7"/>
  <c r="G149" i="30"/>
  <c r="I149" i="30" s="1"/>
  <c r="F149" i="30"/>
  <c r="H149" i="30"/>
  <c r="C149" i="30" s="1"/>
  <c r="J31" i="7" l="1"/>
  <c r="M527" i="20"/>
  <c r="E150" i="30"/>
  <c r="K21" i="7" s="1"/>
  <c r="J149" i="30"/>
  <c r="K149" i="30" s="1"/>
  <c r="J528" i="20" l="1"/>
  <c r="M31" i="7"/>
  <c r="L21" i="7"/>
  <c r="L518" i="20" s="1"/>
  <c r="K518" i="20"/>
  <c r="F150" i="30"/>
  <c r="G150" i="30"/>
  <c r="I150" i="30" s="1"/>
  <c r="H150" i="30"/>
  <c r="C150" i="30" s="1"/>
  <c r="J32" i="7" l="1"/>
  <c r="M528" i="20"/>
  <c r="E151" i="30"/>
  <c r="J150" i="30"/>
  <c r="K150" i="30" s="1"/>
  <c r="J529" i="20" l="1"/>
  <c r="M32" i="7"/>
  <c r="F151" i="30"/>
  <c r="G151" i="30"/>
  <c r="I151" i="30" s="1"/>
  <c r="H151" i="30"/>
  <c r="C151" i="30" s="1"/>
  <c r="J33" i="7" l="1"/>
  <c r="M529" i="20"/>
  <c r="J151" i="30"/>
  <c r="K151" i="30" s="1"/>
  <c r="E152" i="30"/>
  <c r="J530" i="20" l="1"/>
  <c r="M33" i="7"/>
  <c r="K22" i="7"/>
  <c r="K23" i="7"/>
  <c r="F152" i="30"/>
  <c r="G152" i="30"/>
  <c r="I152" i="30" s="1"/>
  <c r="H152" i="30"/>
  <c r="C152" i="30" s="1"/>
  <c r="J34" i="7" l="1"/>
  <c r="M530" i="20"/>
  <c r="L23" i="7"/>
  <c r="L520" i="20" s="1"/>
  <c r="K520" i="20"/>
  <c r="L22" i="7"/>
  <c r="L519" i="20" s="1"/>
  <c r="K519" i="20"/>
  <c r="J152" i="30"/>
  <c r="K152" i="30" s="1"/>
  <c r="E153" i="30"/>
  <c r="J531" i="20" l="1"/>
  <c r="M34" i="7"/>
  <c r="F153" i="30"/>
  <c r="H153" i="30"/>
  <c r="C153" i="30" s="1"/>
  <c r="G153" i="30"/>
  <c r="I153" i="30" s="1"/>
  <c r="J35" i="7" l="1"/>
  <c r="M531" i="20"/>
  <c r="J153" i="30"/>
  <c r="K153" i="30" s="1"/>
  <c r="E154" i="30"/>
  <c r="K24" i="7" s="1"/>
  <c r="J532" i="20" l="1"/>
  <c r="M35" i="7"/>
  <c r="L24" i="7"/>
  <c r="L521" i="20" s="1"/>
  <c r="K521" i="20"/>
  <c r="H154" i="30"/>
  <c r="C154" i="30" s="1"/>
  <c r="F154" i="30"/>
  <c r="G154" i="30"/>
  <c r="I154" i="30" s="1"/>
  <c r="J36" i="7" l="1"/>
  <c r="M532" i="20"/>
  <c r="J154" i="30"/>
  <c r="K154" i="30" s="1"/>
  <c r="E155" i="30"/>
  <c r="K25" i="7" s="1"/>
  <c r="J533" i="20" l="1"/>
  <c r="M36" i="7"/>
  <c r="L25" i="7"/>
  <c r="L522" i="20" s="1"/>
  <c r="K522" i="20"/>
  <c r="H155" i="30"/>
  <c r="C155" i="30" s="1"/>
  <c r="G155" i="30"/>
  <c r="I155" i="30" s="1"/>
  <c r="F155" i="30"/>
  <c r="J37" i="7" l="1"/>
  <c r="M533" i="20"/>
  <c r="J155" i="30"/>
  <c r="K155" i="30" s="1"/>
  <c r="E156" i="30"/>
  <c r="J534" i="20" l="1"/>
  <c r="M37" i="7"/>
  <c r="K26" i="7"/>
  <c r="K27" i="7"/>
  <c r="K28" i="7"/>
  <c r="H156" i="30"/>
  <c r="C156" i="30" s="1"/>
  <c r="F156" i="30"/>
  <c r="G156" i="30"/>
  <c r="I156" i="30" s="1"/>
  <c r="J38" i="7" l="1"/>
  <c r="M534" i="20"/>
  <c r="L28" i="7"/>
  <c r="L525" i="20" s="1"/>
  <c r="K525" i="20"/>
  <c r="L27" i="7"/>
  <c r="L524" i="20" s="1"/>
  <c r="K524" i="20"/>
  <c r="L26" i="7"/>
  <c r="L523" i="20" s="1"/>
  <c r="K523" i="20"/>
  <c r="E157" i="30"/>
  <c r="K29" i="7" s="1"/>
  <c r="J156" i="30"/>
  <c r="K156" i="30" s="1"/>
  <c r="J535" i="20" l="1"/>
  <c r="M38" i="7"/>
  <c r="L29" i="7"/>
  <c r="L526" i="20" s="1"/>
  <c r="K526" i="20"/>
  <c r="G157" i="30"/>
  <c r="I157" i="30" s="1"/>
  <c r="H157" i="30"/>
  <c r="C157" i="30" s="1"/>
  <c r="F157" i="30"/>
  <c r="J39" i="7" l="1"/>
  <c r="M535" i="20"/>
  <c r="J157" i="30"/>
  <c r="K157" i="30" s="1"/>
  <c r="E158" i="30"/>
  <c r="K30" i="7" s="1"/>
  <c r="J536" i="20" l="1"/>
  <c r="M39" i="7"/>
  <c r="L30" i="7"/>
  <c r="L527" i="20" s="1"/>
  <c r="K527" i="20"/>
  <c r="G158" i="30"/>
  <c r="I158" i="30" s="1"/>
  <c r="F158" i="30"/>
  <c r="H158" i="30"/>
  <c r="C158" i="30" s="1"/>
  <c r="M536" i="20" l="1"/>
  <c r="J40" i="7"/>
  <c r="E159" i="30"/>
  <c r="K31" i="7" s="1"/>
  <c r="J158" i="30"/>
  <c r="K158" i="30" s="1"/>
  <c r="J537" i="20" l="1"/>
  <c r="M40" i="7"/>
  <c r="L31" i="7"/>
  <c r="L528" i="20" s="1"/>
  <c r="K528" i="20"/>
  <c r="F159" i="30"/>
  <c r="G159" i="30"/>
  <c r="I159" i="30" s="1"/>
  <c r="H159" i="30"/>
  <c r="C159" i="30" s="1"/>
  <c r="J41" i="7" l="1"/>
  <c r="M537" i="20"/>
  <c r="E160" i="30"/>
  <c r="K32" i="7" s="1"/>
  <c r="J159" i="30"/>
  <c r="K159" i="30" s="1"/>
  <c r="J538" i="20" l="1"/>
  <c r="M41" i="7"/>
  <c r="L32" i="7"/>
  <c r="L529" i="20" s="1"/>
  <c r="K529" i="20"/>
  <c r="F160" i="30"/>
  <c r="H160" i="30"/>
  <c r="C160" i="30" s="1"/>
  <c r="G160" i="30"/>
  <c r="I160" i="30" s="1"/>
  <c r="J42" i="7" l="1"/>
  <c r="M538" i="20"/>
  <c r="J160" i="30"/>
  <c r="K160" i="30" s="1"/>
  <c r="E161" i="30"/>
  <c r="J539" i="20" l="1"/>
  <c r="M42" i="7"/>
  <c r="G161" i="30"/>
  <c r="I161" i="30" s="1"/>
  <c r="H161" i="30"/>
  <c r="C161" i="30" s="1"/>
  <c r="F161" i="30"/>
  <c r="J43" i="7" l="1"/>
  <c r="M539" i="20"/>
  <c r="J161" i="30"/>
  <c r="K161" i="30" s="1"/>
  <c r="E162" i="30"/>
  <c r="K33" i="7" s="1"/>
  <c r="J540" i="20" l="1"/>
  <c r="M43" i="7"/>
  <c r="L33" i="7"/>
  <c r="L530" i="20" s="1"/>
  <c r="K530" i="20"/>
  <c r="G162" i="30"/>
  <c r="I162" i="30" s="1"/>
  <c r="F162" i="30"/>
  <c r="H162" i="30"/>
  <c r="C162" i="30" s="1"/>
  <c r="J44" i="7" l="1"/>
  <c r="M540" i="20"/>
  <c r="E163" i="30"/>
  <c r="J162" i="30"/>
  <c r="K162" i="30" s="1"/>
  <c r="J541" i="20" l="1"/>
  <c r="M44" i="7"/>
  <c r="F163" i="30"/>
  <c r="G163" i="30"/>
  <c r="I163" i="30" s="1"/>
  <c r="H163" i="30"/>
  <c r="C163" i="30" s="1"/>
  <c r="J45" i="7" l="1"/>
  <c r="M541" i="20"/>
  <c r="E164" i="30"/>
  <c r="J163" i="30"/>
  <c r="K163" i="30" s="1"/>
  <c r="J542" i="20" l="1"/>
  <c r="M45" i="7"/>
  <c r="K34" i="7"/>
  <c r="K35" i="7"/>
  <c r="K36" i="7"/>
  <c r="K37" i="7"/>
  <c r="G164" i="30"/>
  <c r="I164" i="30" s="1"/>
  <c r="H164" i="30"/>
  <c r="C164" i="30" s="1"/>
  <c r="F164" i="30"/>
  <c r="J46" i="7" l="1"/>
  <c r="M542" i="20"/>
  <c r="L36" i="7"/>
  <c r="L533" i="20" s="1"/>
  <c r="K533" i="20"/>
  <c r="L35" i="7"/>
  <c r="L532" i="20" s="1"/>
  <c r="K532" i="20"/>
  <c r="L37" i="7"/>
  <c r="L534" i="20" s="1"/>
  <c r="K534" i="20"/>
  <c r="L34" i="7"/>
  <c r="L531" i="20" s="1"/>
  <c r="K531" i="20"/>
  <c r="E165" i="30"/>
  <c r="J164" i="30"/>
  <c r="K164" i="30" s="1"/>
  <c r="J543" i="20" l="1"/>
  <c r="M46" i="7"/>
  <c r="H165" i="30"/>
  <c r="C165" i="30" s="1"/>
  <c r="F165" i="30"/>
  <c r="G165" i="30"/>
  <c r="I165" i="30" s="1"/>
  <c r="J47" i="7" l="1"/>
  <c r="M543" i="20"/>
  <c r="E166" i="30"/>
  <c r="K38" i="7" s="1"/>
  <c r="J165" i="30"/>
  <c r="K165" i="30" s="1"/>
  <c r="J544" i="20" l="1"/>
  <c r="M47" i="7"/>
  <c r="L38" i="7"/>
  <c r="L535" i="20" s="1"/>
  <c r="K535" i="20"/>
  <c r="H166" i="30"/>
  <c r="C166" i="30" s="1"/>
  <c r="G166" i="30"/>
  <c r="I166" i="30" s="1"/>
  <c r="F166" i="30"/>
  <c r="J48" i="7" l="1"/>
  <c r="M544" i="20"/>
  <c r="E167" i="30"/>
  <c r="J166" i="30"/>
  <c r="K166" i="30" s="1"/>
  <c r="J545" i="20" l="1"/>
  <c r="M48" i="7"/>
  <c r="H167" i="30"/>
  <c r="C167" i="30" s="1"/>
  <c r="F167" i="30"/>
  <c r="G167" i="30"/>
  <c r="I167" i="30" s="1"/>
  <c r="J49" i="7" l="1"/>
  <c r="M545" i="20"/>
  <c r="E168" i="30"/>
  <c r="K39" i="7" s="1"/>
  <c r="J167" i="30"/>
  <c r="K167" i="30" s="1"/>
  <c r="M49" i="7" l="1"/>
  <c r="J546" i="20"/>
  <c r="L39" i="7"/>
  <c r="L536" i="20" s="1"/>
  <c r="K536" i="20"/>
  <c r="H168" i="30"/>
  <c r="C168" i="30" s="1"/>
  <c r="G168" i="30"/>
  <c r="I168" i="30" s="1"/>
  <c r="F168" i="30"/>
  <c r="J50" i="7" l="1"/>
  <c r="M546" i="20"/>
  <c r="J168" i="30"/>
  <c r="K168" i="30" s="1"/>
  <c r="E169" i="30"/>
  <c r="J547" i="20" l="1"/>
  <c r="M50" i="7"/>
  <c r="F169" i="30"/>
  <c r="G169" i="30"/>
  <c r="I169" i="30" s="1"/>
  <c r="H169" i="30"/>
  <c r="C169" i="30" s="1"/>
  <c r="J51" i="7" l="1"/>
  <c r="M547" i="20"/>
  <c r="E170" i="30"/>
  <c r="K40" i="7" s="1"/>
  <c r="J169" i="30"/>
  <c r="K169" i="30" s="1"/>
  <c r="J548" i="20" l="1"/>
  <c r="M51" i="7"/>
  <c r="L40" i="7"/>
  <c r="L537" i="20" s="1"/>
  <c r="K537" i="20"/>
  <c r="H170" i="30"/>
  <c r="C170" i="30" s="1"/>
  <c r="F170" i="30"/>
  <c r="G170" i="30"/>
  <c r="I170" i="30" s="1"/>
  <c r="M548" i="20" l="1"/>
  <c r="J52" i="7"/>
  <c r="E171" i="30"/>
  <c r="J170" i="30"/>
  <c r="K170" i="30" s="1"/>
  <c r="J549" i="20" l="1"/>
  <c r="M52" i="7"/>
  <c r="H171" i="30"/>
  <c r="C171" i="30" s="1"/>
  <c r="F171" i="30"/>
  <c r="G171" i="30"/>
  <c r="I171" i="30" s="1"/>
  <c r="J53" i="7" l="1"/>
  <c r="M549" i="20"/>
  <c r="J171" i="30"/>
  <c r="K171" i="30" s="1"/>
  <c r="E172" i="30"/>
  <c r="J550" i="20" l="1"/>
  <c r="M53" i="7"/>
  <c r="K41" i="7"/>
  <c r="K42" i="7"/>
  <c r="H172" i="30"/>
  <c r="C172" i="30" s="1"/>
  <c r="F172" i="30"/>
  <c r="G172" i="30"/>
  <c r="I172" i="30" s="1"/>
  <c r="J54" i="7" l="1"/>
  <c r="M550" i="20"/>
  <c r="L42" i="7"/>
  <c r="L539" i="20" s="1"/>
  <c r="K539" i="20"/>
  <c r="L41" i="7"/>
  <c r="L538" i="20" s="1"/>
  <c r="K538" i="20"/>
  <c r="J172" i="30"/>
  <c r="K172" i="30" s="1"/>
  <c r="E173" i="30"/>
  <c r="K43" i="7" s="1"/>
  <c r="J551" i="20" l="1"/>
  <c r="M54" i="7"/>
  <c r="L43" i="7"/>
  <c r="L540" i="20" s="1"/>
  <c r="K540" i="20"/>
  <c r="G173" i="30"/>
  <c r="I173" i="30" s="1"/>
  <c r="H173" i="30"/>
  <c r="C173" i="30" s="1"/>
  <c r="F173" i="30"/>
  <c r="J55" i="7" l="1"/>
  <c r="M551" i="20"/>
  <c r="J173" i="30"/>
  <c r="K173" i="30" s="1"/>
  <c r="E174" i="30"/>
  <c r="K44" i="7" s="1"/>
  <c r="J552" i="20" l="1"/>
  <c r="M55" i="7"/>
  <c r="L44" i="7"/>
  <c r="L541" i="20" s="1"/>
  <c r="K541" i="20"/>
  <c r="F174" i="30"/>
  <c r="G174" i="30"/>
  <c r="I174" i="30" s="1"/>
  <c r="H174" i="30"/>
  <c r="C174" i="30" s="1"/>
  <c r="J56" i="7" l="1"/>
  <c r="M552" i="20"/>
  <c r="J174" i="30"/>
  <c r="K174" i="30" s="1"/>
  <c r="E175" i="30"/>
  <c r="J553" i="20" l="1"/>
  <c r="M56" i="7"/>
  <c r="K45" i="7"/>
  <c r="K46" i="7"/>
  <c r="K47" i="7"/>
  <c r="G175" i="30"/>
  <c r="I175" i="30" s="1"/>
  <c r="F175" i="30"/>
  <c r="H175" i="30"/>
  <c r="C175" i="30" s="1"/>
  <c r="J57" i="7" l="1"/>
  <c r="M553" i="20"/>
  <c r="L47" i="7"/>
  <c r="L544" i="20" s="1"/>
  <c r="K544" i="20"/>
  <c r="L46" i="7"/>
  <c r="L543" i="20" s="1"/>
  <c r="K543" i="20"/>
  <c r="L45" i="7"/>
  <c r="L542" i="20" s="1"/>
  <c r="K542" i="20"/>
  <c r="E176" i="30"/>
  <c r="K48" i="7" s="1"/>
  <c r="J175" i="30"/>
  <c r="K175" i="30" s="1"/>
  <c r="J554" i="20" l="1"/>
  <c r="M57" i="7"/>
  <c r="L48" i="7"/>
  <c r="L545" i="20" s="1"/>
  <c r="K545" i="20"/>
  <c r="G176" i="30"/>
  <c r="I176" i="30" s="1"/>
  <c r="H176" i="30"/>
  <c r="C176" i="30" s="1"/>
  <c r="F176" i="30"/>
  <c r="J58" i="7" l="1"/>
  <c r="M554" i="20"/>
  <c r="J176" i="30"/>
  <c r="K176" i="30" s="1"/>
  <c r="E177" i="30"/>
  <c r="J555" i="20" l="1"/>
  <c r="M58" i="7"/>
  <c r="F177" i="30"/>
  <c r="G177" i="30"/>
  <c r="I177" i="30" s="1"/>
  <c r="H177" i="30"/>
  <c r="C177" i="30" s="1"/>
  <c r="J59" i="7" l="1"/>
  <c r="M555" i="20"/>
  <c r="J177" i="30"/>
  <c r="K177" i="30" s="1"/>
  <c r="E178" i="30"/>
  <c r="K49" i="7" s="1"/>
  <c r="J556" i="20" l="1"/>
  <c r="M59" i="7"/>
  <c r="L49" i="7"/>
  <c r="L546" i="20" s="1"/>
  <c r="K546" i="20"/>
  <c r="G178" i="30"/>
  <c r="I178" i="30" s="1"/>
  <c r="H178" i="30"/>
  <c r="C178" i="30" s="1"/>
  <c r="F178" i="30"/>
  <c r="J60" i="7" l="1"/>
  <c r="M556" i="20"/>
  <c r="E179" i="30"/>
  <c r="J178" i="30"/>
  <c r="K178" i="30" s="1"/>
  <c r="J557" i="20" l="1"/>
  <c r="M60" i="7"/>
  <c r="G179" i="30"/>
  <c r="I179" i="30" s="1"/>
  <c r="H179" i="30"/>
  <c r="C179" i="30" s="1"/>
  <c r="F179" i="30"/>
  <c r="J61" i="7" l="1"/>
  <c r="J558" i="20" s="1"/>
  <c r="M557" i="20"/>
  <c r="J179" i="30"/>
  <c r="K179" i="30" s="1"/>
  <c r="E180" i="30"/>
  <c r="K50" i="7" l="1"/>
  <c r="K51" i="7"/>
  <c r="F180" i="30"/>
  <c r="H180" i="30"/>
  <c r="C180" i="30" s="1"/>
  <c r="G180" i="30"/>
  <c r="I180" i="30" s="1"/>
  <c r="L51" i="7" l="1"/>
  <c r="L548" i="20" s="1"/>
  <c r="K548" i="20"/>
  <c r="L50" i="7"/>
  <c r="L547" i="20" s="1"/>
  <c r="K547" i="20"/>
  <c r="J180" i="30"/>
  <c r="K180" i="30" s="1"/>
  <c r="E181" i="30"/>
  <c r="H181" i="30" l="1"/>
  <c r="C181" i="30" s="1"/>
  <c r="F181" i="30"/>
  <c r="G181" i="30"/>
  <c r="I181" i="30" s="1"/>
  <c r="E182" i="30" l="1"/>
  <c r="K52" i="7" s="1"/>
  <c r="J181" i="30"/>
  <c r="K181" i="30" s="1"/>
  <c r="L52" i="7" l="1"/>
  <c r="L549" i="20" s="1"/>
  <c r="K549" i="20"/>
  <c r="G182" i="30"/>
  <c r="I182" i="30" s="1"/>
  <c r="H182" i="30"/>
  <c r="C182" i="30" s="1"/>
  <c r="F182" i="30"/>
  <c r="E183" i="30" l="1"/>
  <c r="J182" i="30"/>
  <c r="K182" i="30" s="1"/>
  <c r="F183" i="30" l="1"/>
  <c r="G183" i="30"/>
  <c r="I183" i="30" s="1"/>
  <c r="H183" i="30"/>
  <c r="C183" i="30" s="1"/>
  <c r="E184" i="30" l="1"/>
  <c r="J183" i="30"/>
  <c r="K183" i="30" s="1"/>
  <c r="K53" i="7" l="1"/>
  <c r="K54" i="7"/>
  <c r="F184" i="30"/>
  <c r="H184" i="30"/>
  <c r="C184" i="30" s="1"/>
  <c r="G184" i="30"/>
  <c r="I184" i="30" s="1"/>
  <c r="L54" i="7" l="1"/>
  <c r="L551" i="20" s="1"/>
  <c r="K551" i="20"/>
  <c r="L53" i="7"/>
  <c r="L550" i="20" s="1"/>
  <c r="K550" i="20"/>
  <c r="E185" i="30"/>
  <c r="J184" i="30"/>
  <c r="K184" i="30" s="1"/>
  <c r="F185" i="30" l="1"/>
  <c r="G185" i="30"/>
  <c r="I185" i="30" s="1"/>
  <c r="H185" i="30"/>
  <c r="C185" i="30" s="1"/>
  <c r="J185" i="30" l="1"/>
  <c r="K185" i="30" s="1"/>
  <c r="E186" i="30"/>
  <c r="K55" i="7" s="1"/>
  <c r="L55" i="7" l="1"/>
  <c r="L552" i="20" s="1"/>
  <c r="K552" i="20"/>
  <c r="F186" i="30"/>
  <c r="G186" i="30"/>
  <c r="I186" i="30" s="1"/>
  <c r="H186" i="30"/>
  <c r="C186" i="30" s="1"/>
  <c r="J186" i="30" l="1"/>
  <c r="K186" i="30" s="1"/>
  <c r="E187" i="30"/>
  <c r="H187" i="30" l="1"/>
  <c r="C187" i="30" s="1"/>
  <c r="G187" i="30"/>
  <c r="I187" i="30" s="1"/>
  <c r="F187" i="30"/>
  <c r="J187" i="30" l="1"/>
  <c r="K187" i="30" s="1"/>
  <c r="E188" i="30"/>
  <c r="K56" i="7" s="1"/>
  <c r="L56" i="7" l="1"/>
  <c r="L553" i="20" s="1"/>
  <c r="K553" i="20"/>
  <c r="G188" i="30"/>
  <c r="I188" i="30" s="1"/>
  <c r="F188" i="30"/>
  <c r="H188" i="30"/>
  <c r="C188" i="30" s="1"/>
  <c r="J188" i="30" l="1"/>
  <c r="K188" i="30" s="1"/>
  <c r="E189" i="30"/>
  <c r="F189" i="30" l="1"/>
  <c r="G189" i="30"/>
  <c r="I189" i="30" s="1"/>
  <c r="H189" i="30"/>
  <c r="C189" i="30" s="1"/>
  <c r="J189" i="30" l="1"/>
  <c r="K189" i="30" s="1"/>
  <c r="E190" i="30"/>
  <c r="K57" i="7" s="1"/>
  <c r="L57" i="7" l="1"/>
  <c r="L554" i="20" s="1"/>
  <c r="K554" i="20"/>
  <c r="F190" i="30"/>
  <c r="G190" i="30"/>
  <c r="I190" i="30" s="1"/>
  <c r="H190" i="30"/>
  <c r="C190" i="30" s="1"/>
  <c r="E191" i="30" l="1"/>
  <c r="J190" i="30"/>
  <c r="K190" i="30" s="1"/>
  <c r="F191" i="30" l="1"/>
  <c r="G191" i="30"/>
  <c r="I191" i="30" s="1"/>
  <c r="H191" i="30"/>
  <c r="C191" i="30" s="1"/>
  <c r="E192" i="30" l="1"/>
  <c r="J191" i="30"/>
  <c r="K191" i="30" s="1"/>
  <c r="K58" i="7" l="1"/>
  <c r="K59" i="7"/>
  <c r="K60" i="7"/>
  <c r="K61" i="7"/>
  <c r="H192" i="30"/>
  <c r="C192" i="30" s="1"/>
  <c r="F192" i="30"/>
  <c r="G192" i="30"/>
  <c r="I192" i="30" s="1"/>
  <c r="L60" i="7" l="1"/>
  <c r="L557" i="20" s="1"/>
  <c r="K557" i="20"/>
  <c r="L59" i="7"/>
  <c r="L556" i="20" s="1"/>
  <c r="K556" i="20"/>
  <c r="K558" i="20"/>
  <c r="L58" i="7"/>
  <c r="L555" i="20" s="1"/>
  <c r="K555" i="20"/>
  <c r="J192" i="30"/>
  <c r="K192" i="30" s="1"/>
  <c r="E193" i="30"/>
  <c r="H193" i="30" l="1"/>
  <c r="C193" i="30" s="1"/>
  <c r="F193" i="30"/>
  <c r="G193" i="30"/>
  <c r="I193" i="30" s="1"/>
  <c r="J193" i="30" l="1"/>
  <c r="K193" i="30" s="1"/>
  <c r="E194" i="30"/>
  <c r="G194" i="30" l="1"/>
  <c r="I194" i="30" s="1"/>
  <c r="H194" i="30"/>
  <c r="C194" i="30" s="1"/>
  <c r="F194" i="30"/>
  <c r="J194" i="30" l="1"/>
  <c r="K194" i="30" s="1"/>
  <c r="E195" i="30"/>
  <c r="G195" i="30" l="1"/>
  <c r="I195" i="30" s="1"/>
  <c r="H195" i="30"/>
  <c r="C195" i="30" s="1"/>
  <c r="F195" i="30"/>
  <c r="E196" i="30" l="1"/>
  <c r="J195" i="30"/>
  <c r="K195" i="30" s="1"/>
  <c r="G196" i="30" l="1"/>
  <c r="I196" i="30" s="1"/>
  <c r="H196" i="30"/>
  <c r="C196" i="30" s="1"/>
  <c r="F196" i="30"/>
  <c r="E197" i="30" l="1"/>
  <c r="J196" i="30"/>
  <c r="K196" i="30" s="1"/>
  <c r="G197" i="30" l="1"/>
  <c r="I197" i="30" s="1"/>
  <c r="F197" i="30"/>
  <c r="H197" i="30"/>
  <c r="C197" i="30" s="1"/>
  <c r="J197" i="30" l="1"/>
  <c r="K197" i="30" s="1"/>
  <c r="E198" i="30"/>
  <c r="G198" i="30" l="1"/>
  <c r="I198" i="30" s="1"/>
  <c r="H198" i="30"/>
  <c r="C198" i="30" s="1"/>
  <c r="F198" i="30"/>
  <c r="E199" i="30" l="1"/>
  <c r="J198" i="30"/>
  <c r="K198" i="30" s="1"/>
  <c r="H199" i="30" l="1"/>
  <c r="C199" i="30" s="1"/>
  <c r="F199" i="30"/>
  <c r="G199" i="30"/>
  <c r="I199" i="30" s="1"/>
  <c r="J199" i="30" l="1"/>
  <c r="K199" i="30" s="1"/>
  <c r="E200" i="30"/>
  <c r="H200" i="30" l="1"/>
  <c r="C200" i="30" s="1"/>
  <c r="F200" i="30"/>
  <c r="G200" i="30"/>
  <c r="I200" i="30" s="1"/>
  <c r="J200" i="30" l="1"/>
  <c r="K200" i="30" s="1"/>
  <c r="E201" i="30"/>
  <c r="F201" i="30" l="1"/>
  <c r="G201" i="30"/>
  <c r="I201" i="30" s="1"/>
  <c r="H201" i="30"/>
  <c r="C201" i="30" s="1"/>
  <c r="J201" i="30" l="1"/>
  <c r="K201" i="30" s="1"/>
  <c r="E202" i="30"/>
  <c r="F202" i="30" l="1"/>
  <c r="G202" i="30"/>
  <c r="I202" i="30" s="1"/>
  <c r="H202" i="30"/>
  <c r="C202" i="30" s="1"/>
  <c r="E203" i="30" l="1"/>
  <c r="J202" i="30"/>
  <c r="K202" i="30" s="1"/>
  <c r="H203" i="30" l="1"/>
  <c r="C203" i="30" s="1"/>
  <c r="G203" i="30"/>
  <c r="I203" i="30" s="1"/>
  <c r="F203" i="30"/>
  <c r="E204" i="30" l="1"/>
  <c r="J203" i="30"/>
  <c r="K203" i="30" s="1"/>
  <c r="H204" i="30" l="1"/>
  <c r="C204" i="30" s="1"/>
  <c r="F204" i="30"/>
  <c r="G204" i="30"/>
  <c r="I204" i="30" s="1"/>
  <c r="E205" i="30" l="1"/>
  <c r="J204" i="30"/>
  <c r="K204" i="30" s="1"/>
  <c r="F205" i="30" l="1"/>
  <c r="H205" i="30"/>
  <c r="C205" i="30" s="1"/>
  <c r="G205" i="30"/>
  <c r="I205" i="30" s="1"/>
  <c r="J205" i="30" l="1"/>
  <c r="K205" i="30" s="1"/>
  <c r="E206" i="30"/>
  <c r="H206" i="30" l="1"/>
  <c r="C206" i="30" s="1"/>
  <c r="F206" i="30"/>
  <c r="G206" i="30"/>
  <c r="I206" i="30" s="1"/>
  <c r="E207" i="30" l="1"/>
  <c r="J206" i="30"/>
  <c r="K206" i="30" s="1"/>
  <c r="H207" i="30" l="1"/>
  <c r="C207" i="30" s="1"/>
  <c r="F207" i="30"/>
  <c r="G207" i="30"/>
  <c r="I207" i="30" s="1"/>
  <c r="E208" i="30" l="1"/>
  <c r="J207" i="30"/>
  <c r="K207" i="30" s="1"/>
  <c r="F208" i="30" l="1"/>
  <c r="G208" i="30"/>
  <c r="I208" i="30" s="1"/>
  <c r="H208" i="30"/>
  <c r="C208" i="30" s="1"/>
  <c r="E209" i="30" l="1"/>
  <c r="J208" i="30"/>
  <c r="K208" i="30" s="1"/>
  <c r="H209" i="30" l="1"/>
  <c r="C209" i="30" s="1"/>
  <c r="F209" i="30"/>
  <c r="G209" i="30"/>
  <c r="I209" i="30" s="1"/>
  <c r="E210" i="30" l="1"/>
  <c r="J209" i="30"/>
  <c r="K209" i="30" s="1"/>
  <c r="G210" i="30" l="1"/>
  <c r="I210" i="30" s="1"/>
  <c r="F210" i="30"/>
  <c r="H210" i="30"/>
  <c r="C210" i="30" s="1"/>
  <c r="J210" i="30" l="1"/>
  <c r="K210" i="30" s="1"/>
  <c r="E211" i="30"/>
  <c r="F211" i="30" l="1"/>
  <c r="G211" i="30"/>
  <c r="I211" i="30" s="1"/>
  <c r="H211" i="30"/>
  <c r="C211" i="30" s="1"/>
  <c r="J211" i="30" l="1"/>
  <c r="K211" i="30" s="1"/>
  <c r="E212" i="30"/>
  <c r="G212" i="30" l="1"/>
  <c r="I212" i="30" s="1"/>
  <c r="H212" i="30"/>
  <c r="C212" i="30" s="1"/>
  <c r="F212" i="30"/>
  <c r="J212" i="30" l="1"/>
  <c r="K212" i="30" s="1"/>
  <c r="E213" i="30"/>
  <c r="F213" i="30" l="1"/>
  <c r="G213" i="30"/>
  <c r="I213" i="30" s="1"/>
  <c r="H213" i="30"/>
  <c r="C213" i="30" s="1"/>
  <c r="J213" i="30" l="1"/>
  <c r="K213" i="30" s="1"/>
  <c r="E214" i="30"/>
  <c r="G214" i="30" l="1"/>
  <c r="I214" i="30" s="1"/>
  <c r="F214" i="30"/>
  <c r="H214" i="30"/>
  <c r="C214" i="30" s="1"/>
  <c r="E215" i="30" l="1"/>
  <c r="J214" i="30"/>
  <c r="K214" i="30" s="1"/>
  <c r="G215" i="30" l="1"/>
  <c r="I215" i="30" s="1"/>
  <c r="H215" i="30"/>
  <c r="C215" i="30" s="1"/>
  <c r="F215" i="30"/>
  <c r="J215" i="30" l="1"/>
  <c r="K215" i="30" s="1"/>
  <c r="E216" i="30"/>
  <c r="F216" i="30" l="1"/>
  <c r="G216" i="30"/>
  <c r="I216" i="30" s="1"/>
  <c r="H216" i="30"/>
  <c r="C216" i="30" s="1"/>
  <c r="J216" i="30" l="1"/>
  <c r="K216" i="30" s="1"/>
  <c r="E217" i="30"/>
  <c r="F217" i="30" l="1"/>
  <c r="G217" i="30"/>
  <c r="I217" i="30" s="1"/>
  <c r="H217" i="30"/>
  <c r="C217" i="30" s="1"/>
  <c r="E218" i="30" l="1"/>
  <c r="J217" i="30"/>
  <c r="K217" i="30" s="1"/>
  <c r="G218" i="30" l="1"/>
  <c r="I218" i="30" s="1"/>
  <c r="F218" i="30"/>
  <c r="H218" i="30"/>
  <c r="C218" i="30" s="1"/>
  <c r="J218" i="30" l="1"/>
  <c r="K218" i="30" s="1"/>
  <c r="E219" i="30"/>
  <c r="H219" i="30" l="1"/>
  <c r="C219" i="30" s="1"/>
  <c r="F219" i="30"/>
  <c r="G219" i="30"/>
  <c r="I219" i="30" s="1"/>
  <c r="J219" i="30" l="1"/>
  <c r="K219" i="30" s="1"/>
  <c r="E220" i="30"/>
  <c r="H220" i="30" l="1"/>
  <c r="C220" i="30" s="1"/>
  <c r="G220" i="30"/>
  <c r="I220" i="30" s="1"/>
  <c r="F220" i="30"/>
  <c r="E221" i="30" l="1"/>
  <c r="J220" i="30"/>
  <c r="K220" i="30" s="1"/>
  <c r="G221" i="30" l="1"/>
  <c r="I221" i="30" s="1"/>
  <c r="F221" i="30"/>
  <c r="H221" i="30"/>
  <c r="C221" i="30" s="1"/>
  <c r="J221" i="30" l="1"/>
  <c r="K221" i="30" s="1"/>
  <c r="E222" i="30"/>
  <c r="F222" i="30" l="1"/>
  <c r="G222" i="30"/>
  <c r="I222" i="30" s="1"/>
  <c r="H222" i="30"/>
  <c r="C222" i="30" s="1"/>
  <c r="E223" i="30" l="1"/>
  <c r="J222" i="30"/>
  <c r="K222" i="30" s="1"/>
  <c r="F223" i="30" l="1"/>
  <c r="G223" i="30"/>
  <c r="I223" i="30" s="1"/>
  <c r="H223" i="30"/>
  <c r="C223" i="30" s="1"/>
  <c r="E224" i="30" l="1"/>
  <c r="J223" i="30"/>
  <c r="K223" i="30" s="1"/>
  <c r="F224" i="30" l="1"/>
  <c r="G224" i="30"/>
  <c r="I224" i="30" s="1"/>
  <c r="H224" i="30"/>
  <c r="C224" i="30" s="1"/>
  <c r="J224" i="30" l="1"/>
  <c r="K224" i="30" s="1"/>
  <c r="E225" i="30"/>
  <c r="F225" i="30" l="1"/>
  <c r="G225" i="30"/>
  <c r="I225" i="30" s="1"/>
  <c r="H225" i="30"/>
  <c r="C225" i="30" s="1"/>
  <c r="J225" i="30" l="1"/>
  <c r="K225" i="30" s="1"/>
  <c r="E226" i="30"/>
  <c r="G226" i="30" l="1"/>
  <c r="I226" i="30" s="1"/>
  <c r="H226" i="30"/>
  <c r="C226" i="30" s="1"/>
  <c r="F226" i="30"/>
  <c r="J226" i="30" l="1"/>
  <c r="K226" i="30" s="1"/>
  <c r="E227" i="30"/>
  <c r="G227" i="30" l="1"/>
  <c r="I227" i="30" s="1"/>
  <c r="H227" i="30"/>
  <c r="C227" i="30" s="1"/>
  <c r="F227" i="30"/>
  <c r="J227" i="30" l="1"/>
  <c r="K227" i="30" s="1"/>
  <c r="E228" i="30"/>
  <c r="F228" i="30" l="1"/>
  <c r="G228" i="30"/>
  <c r="I228" i="30" s="1"/>
  <c r="H228" i="30"/>
  <c r="C228" i="30" s="1"/>
  <c r="E229" i="30" l="1"/>
  <c r="J228" i="30"/>
  <c r="K228" i="30" s="1"/>
  <c r="G229" i="30" l="1"/>
  <c r="I229" i="30" s="1"/>
  <c r="F229" i="30"/>
  <c r="H229" i="30"/>
  <c r="C229" i="30" s="1"/>
  <c r="J229" i="30" l="1"/>
  <c r="K229" i="30" s="1"/>
  <c r="E230" i="30"/>
  <c r="H230" i="30" l="1"/>
  <c r="C230" i="30" s="1"/>
  <c r="F230" i="30"/>
  <c r="G230" i="30"/>
  <c r="I230" i="30" s="1"/>
  <c r="J230" i="30" l="1"/>
  <c r="K230" i="30" s="1"/>
  <c r="E231" i="30"/>
  <c r="H231" i="30" l="1"/>
  <c r="C231" i="30" s="1"/>
  <c r="F231" i="30"/>
  <c r="G231" i="30"/>
  <c r="I231" i="30" s="1"/>
  <c r="J231" i="30" l="1"/>
  <c r="K231" i="30" s="1"/>
  <c r="E232" i="30"/>
  <c r="H232" i="30" l="1"/>
  <c r="C232" i="30" s="1"/>
  <c r="G232" i="30"/>
  <c r="I232" i="30" s="1"/>
  <c r="F232" i="30"/>
  <c r="J232" i="30" l="1"/>
  <c r="K232" i="30" s="1"/>
  <c r="E233" i="30"/>
  <c r="F233" i="30" l="1"/>
  <c r="H233" i="30"/>
  <c r="C233" i="30" s="1"/>
  <c r="G233" i="30"/>
  <c r="I233" i="30" s="1"/>
  <c r="E234" i="30" l="1"/>
  <c r="J233" i="30"/>
  <c r="K233" i="30" s="1"/>
  <c r="G234" i="30" l="1"/>
  <c r="I234" i="30" s="1"/>
  <c r="F234" i="30"/>
  <c r="H234" i="30"/>
  <c r="C234" i="30" s="1"/>
  <c r="J234" i="30" l="1"/>
  <c r="K234" i="30" s="1"/>
  <c r="E235" i="30"/>
  <c r="H235" i="30" l="1"/>
  <c r="C235" i="30" s="1"/>
  <c r="F235" i="30"/>
  <c r="G235" i="30"/>
  <c r="I235" i="30" s="1"/>
  <c r="E236" i="30" l="1"/>
  <c r="J235" i="30"/>
  <c r="K235" i="30" s="1"/>
  <c r="G236" i="30" l="1"/>
  <c r="I236" i="30" s="1"/>
  <c r="F236" i="30"/>
  <c r="H236" i="30"/>
  <c r="C236" i="30" s="1"/>
  <c r="J236" i="30" l="1"/>
  <c r="K236" i="30" s="1"/>
  <c r="E237" i="30"/>
  <c r="F237" i="30" l="1"/>
  <c r="H237" i="30"/>
  <c r="C237" i="30" s="1"/>
  <c r="G237" i="30"/>
  <c r="I237" i="30" s="1"/>
  <c r="J237" i="30" l="1"/>
  <c r="K237" i="30" s="1"/>
  <c r="E238" i="30"/>
  <c r="G238" i="30" l="1"/>
  <c r="I238" i="30" s="1"/>
  <c r="F238" i="30"/>
  <c r="H238" i="30"/>
  <c r="C238" i="30" s="1"/>
  <c r="J238" i="30" l="1"/>
  <c r="K238" i="30" s="1"/>
  <c r="E239" i="30"/>
  <c r="F239" i="30" l="1"/>
  <c r="G239" i="30"/>
  <c r="I239" i="30" s="1"/>
  <c r="H239" i="30"/>
  <c r="C239" i="30" s="1"/>
  <c r="E240" i="30" l="1"/>
  <c r="J239" i="30"/>
  <c r="K239" i="30" s="1"/>
  <c r="F240" i="30" l="1"/>
  <c r="G240" i="30"/>
  <c r="I240" i="30" s="1"/>
  <c r="H240" i="30"/>
  <c r="C240" i="30" s="1"/>
  <c r="J240" i="30" l="1"/>
  <c r="K240" i="30" s="1"/>
  <c r="E241" i="30"/>
  <c r="F241" i="30" l="1"/>
  <c r="G241" i="30"/>
  <c r="I241" i="30" s="1"/>
  <c r="H241" i="30"/>
  <c r="C241" i="30" s="1"/>
  <c r="J241" i="30" l="1"/>
  <c r="K241" i="30" s="1"/>
  <c r="E242" i="30"/>
  <c r="G242" i="30" l="1"/>
  <c r="I242" i="30" s="1"/>
  <c r="H242" i="30"/>
  <c r="C242" i="30" s="1"/>
  <c r="F242" i="30"/>
  <c r="J242" i="30" l="1"/>
  <c r="K242" i="30" s="1"/>
  <c r="E243" i="30"/>
  <c r="H243" i="30" l="1"/>
  <c r="C243" i="30" s="1"/>
  <c r="F243" i="30"/>
  <c r="G243" i="30"/>
  <c r="I243" i="30" s="1"/>
  <c r="E244" i="30" l="1"/>
  <c r="J243" i="30"/>
  <c r="K243" i="30" s="1"/>
  <c r="F244" i="30" l="1"/>
  <c r="G244" i="30"/>
  <c r="I244" i="30" s="1"/>
  <c r="H244" i="30"/>
  <c r="C244" i="30" s="1"/>
  <c r="J244" i="30" l="1"/>
  <c r="K244" i="30" s="1"/>
  <c r="E245" i="30"/>
  <c r="H245" i="30" l="1"/>
  <c r="C245" i="30" s="1"/>
  <c r="F245" i="30"/>
  <c r="G245" i="30"/>
  <c r="I245" i="30" s="1"/>
  <c r="E246" i="30" l="1"/>
  <c r="J245" i="30"/>
  <c r="K245" i="30" s="1"/>
  <c r="H246" i="30" l="1"/>
  <c r="C246" i="30" s="1"/>
  <c r="F246" i="30"/>
  <c r="G246" i="30"/>
  <c r="I246" i="30" s="1"/>
  <c r="J246" i="30" l="1"/>
  <c r="K246" i="30" s="1"/>
  <c r="E247" i="30"/>
  <c r="G247" i="30" l="1"/>
  <c r="I247" i="30" s="1"/>
  <c r="H247" i="30"/>
  <c r="C247" i="30" s="1"/>
  <c r="F247" i="30"/>
  <c r="J247" i="30" l="1"/>
  <c r="K247" i="30" s="1"/>
  <c r="E248" i="30"/>
  <c r="H248" i="30" l="1"/>
  <c r="C248" i="30" s="1"/>
  <c r="F248" i="30"/>
  <c r="G248" i="30"/>
  <c r="I248" i="30" s="1"/>
  <c r="E249" i="30" l="1"/>
  <c r="J248" i="30"/>
  <c r="K248" i="30" s="1"/>
  <c r="F249" i="30" l="1"/>
  <c r="G249" i="30"/>
  <c r="I249" i="30" s="1"/>
  <c r="H249" i="30"/>
  <c r="C249" i="30" s="1"/>
  <c r="J249" i="30" l="1"/>
  <c r="K249" i="30" s="1"/>
  <c r="E250" i="30"/>
  <c r="G250" i="30" l="1"/>
  <c r="I250" i="30" s="1"/>
  <c r="F250" i="30"/>
  <c r="H250" i="30"/>
  <c r="C250" i="30" s="1"/>
  <c r="J250" i="30" l="1"/>
  <c r="K250" i="30" s="1"/>
  <c r="E251" i="30"/>
  <c r="H251" i="30" l="1"/>
  <c r="C251" i="30" s="1"/>
  <c r="F251" i="30"/>
  <c r="G251" i="30"/>
  <c r="I251" i="30" s="1"/>
  <c r="J251" i="30" l="1"/>
  <c r="K251" i="30" s="1"/>
  <c r="E252" i="30"/>
  <c r="F252" i="30" l="1"/>
  <c r="G252" i="30"/>
  <c r="I252" i="30" s="1"/>
  <c r="H252" i="30"/>
  <c r="C252" i="30" s="1"/>
  <c r="J252" i="30" l="1"/>
  <c r="K252" i="30" s="1"/>
  <c r="E253" i="30"/>
  <c r="G253" i="30" l="1"/>
  <c r="I253" i="30" s="1"/>
  <c r="F253" i="30"/>
  <c r="H253" i="30"/>
  <c r="C253" i="30" s="1"/>
  <c r="J253" i="30" l="1"/>
  <c r="K253" i="30" s="1"/>
  <c r="E254" i="30"/>
  <c r="G254" i="30" l="1"/>
  <c r="I254" i="30" s="1"/>
  <c r="H254" i="30"/>
  <c r="C254" i="30" s="1"/>
  <c r="F254" i="30"/>
  <c r="J254" i="30" l="1"/>
  <c r="K254" i="30" s="1"/>
  <c r="E255" i="30"/>
  <c r="H255" i="30" l="1"/>
  <c r="C255" i="30" s="1"/>
  <c r="F255" i="30"/>
  <c r="G255" i="30"/>
  <c r="I255" i="30" s="1"/>
  <c r="E256" i="30" l="1"/>
  <c r="J255" i="30"/>
  <c r="K255" i="30" s="1"/>
  <c r="F256" i="30" l="1"/>
  <c r="G256" i="30"/>
  <c r="I256" i="30" s="1"/>
  <c r="H256" i="30"/>
  <c r="C256" i="30" s="1"/>
  <c r="E257" i="30" l="1"/>
  <c r="J256" i="30"/>
  <c r="K256" i="30" s="1"/>
  <c r="H257" i="30" l="1"/>
  <c r="C257" i="30" s="1"/>
  <c r="G257" i="30"/>
  <c r="I257" i="30" s="1"/>
  <c r="F257" i="30"/>
  <c r="E258" i="30" l="1"/>
  <c r="J257" i="30"/>
  <c r="K257" i="30" s="1"/>
  <c r="G258" i="30" l="1"/>
  <c r="I258" i="30" s="1"/>
  <c r="F258" i="30"/>
  <c r="H258" i="30"/>
  <c r="C258" i="30" s="1"/>
  <c r="J258" i="30" l="1"/>
  <c r="K258" i="30" s="1"/>
  <c r="E259" i="30"/>
  <c r="H259" i="30" l="1"/>
  <c r="C259" i="30" s="1"/>
  <c r="F259" i="30"/>
  <c r="G259" i="30"/>
  <c r="I259" i="30" s="1"/>
  <c r="J259" i="30" l="1"/>
  <c r="K259" i="30" s="1"/>
  <c r="E260" i="30"/>
  <c r="H260" i="30" l="1"/>
  <c r="C260" i="30" s="1"/>
  <c r="F260" i="30"/>
  <c r="G260" i="30"/>
  <c r="I260" i="30" s="1"/>
  <c r="J260" i="30" l="1"/>
  <c r="K260" i="30" s="1"/>
  <c r="E261" i="30"/>
  <c r="H261" i="30" l="1"/>
  <c r="C261" i="30" s="1"/>
  <c r="F261" i="30"/>
  <c r="G261" i="30"/>
  <c r="I261" i="30" s="1"/>
  <c r="E262" i="30" l="1"/>
  <c r="J261" i="30"/>
  <c r="K261" i="30" s="1"/>
  <c r="F262" i="30" l="1"/>
  <c r="H262" i="30"/>
  <c r="C262" i="30" s="1"/>
  <c r="G262" i="30"/>
  <c r="I262" i="30" s="1"/>
  <c r="J262" i="30" l="1"/>
  <c r="K262" i="30" s="1"/>
  <c r="E263" i="30"/>
  <c r="F263" i="30" l="1"/>
  <c r="H263" i="30"/>
  <c r="C263" i="30" s="1"/>
  <c r="G263" i="30"/>
  <c r="I263" i="30" s="1"/>
  <c r="E264" i="30" l="1"/>
  <c r="J263" i="30"/>
  <c r="K263" i="30" s="1"/>
  <c r="G264" i="30" l="1"/>
  <c r="I264" i="30" s="1"/>
  <c r="H264" i="30"/>
  <c r="C264" i="30" s="1"/>
  <c r="F264" i="30"/>
  <c r="J264" i="30" l="1"/>
  <c r="K264" i="30" s="1"/>
  <c r="E265" i="30"/>
  <c r="F265" i="30" l="1"/>
  <c r="G265" i="30"/>
  <c r="I265" i="30" s="1"/>
  <c r="H265" i="30"/>
  <c r="C265" i="30" s="1"/>
  <c r="J265" i="30" l="1"/>
  <c r="K265" i="30" s="1"/>
  <c r="E266" i="30"/>
  <c r="H266" i="30" l="1"/>
  <c r="C266" i="30" s="1"/>
  <c r="F266" i="30"/>
  <c r="G266" i="30"/>
  <c r="I266" i="30" s="1"/>
  <c r="J266" i="30" l="1"/>
  <c r="K266" i="30" s="1"/>
  <c r="E267" i="30"/>
  <c r="H267" i="30" l="1"/>
  <c r="C267" i="30" s="1"/>
  <c r="F267" i="30"/>
  <c r="G267" i="30"/>
  <c r="I267" i="30" s="1"/>
  <c r="E268" i="30" l="1"/>
  <c r="J267" i="30"/>
  <c r="K267" i="30" s="1"/>
  <c r="G268" i="30" l="1"/>
  <c r="I268" i="30" s="1"/>
  <c r="H268" i="30"/>
  <c r="C268" i="30" s="1"/>
  <c r="F268" i="30"/>
  <c r="J268" i="30" l="1"/>
  <c r="K268" i="30" s="1"/>
  <c r="E269" i="30"/>
  <c r="G269" i="30" l="1"/>
  <c r="I269" i="30" s="1"/>
  <c r="H269" i="30"/>
  <c r="C269" i="30" s="1"/>
  <c r="F269" i="30"/>
  <c r="J269" i="30" l="1"/>
  <c r="K269" i="30" s="1"/>
  <c r="E270" i="30"/>
  <c r="H270" i="30" l="1"/>
  <c r="C270" i="30" s="1"/>
  <c r="F270" i="30"/>
  <c r="G270" i="30"/>
  <c r="I270" i="30" s="1"/>
  <c r="J270" i="30" l="1"/>
  <c r="K270" i="30" s="1"/>
  <c r="E271" i="30"/>
  <c r="F271" i="30" l="1"/>
  <c r="H271" i="30"/>
  <c r="C271" i="30" s="1"/>
  <c r="G271" i="30"/>
  <c r="I271" i="30" s="1"/>
  <c r="E272" i="30" l="1"/>
  <c r="J271" i="30"/>
  <c r="K271" i="30" s="1"/>
  <c r="H272" i="30" l="1"/>
  <c r="C272" i="30" s="1"/>
  <c r="G272" i="30"/>
  <c r="I272" i="30" s="1"/>
  <c r="F272" i="30"/>
  <c r="E273" i="30" l="1"/>
  <c r="J272" i="30"/>
  <c r="K272" i="30" s="1"/>
  <c r="H273" i="30" l="1"/>
  <c r="C273" i="30" s="1"/>
  <c r="G273" i="30"/>
  <c r="I273" i="30" s="1"/>
  <c r="F273" i="30"/>
  <c r="J273" i="30" l="1"/>
  <c r="K273" i="30" s="1"/>
  <c r="E274" i="30"/>
  <c r="G274" i="30" l="1"/>
  <c r="I274" i="30" s="1"/>
  <c r="H274" i="30"/>
  <c r="C274" i="30" s="1"/>
  <c r="F274" i="30"/>
  <c r="E275" i="30" l="1"/>
  <c r="J274" i="30"/>
  <c r="K274" i="30" s="1"/>
  <c r="G275" i="30" l="1"/>
  <c r="I275" i="30" s="1"/>
  <c r="F275" i="30"/>
  <c r="H275" i="30"/>
  <c r="C275" i="30" s="1"/>
  <c r="J275" i="30" l="1"/>
  <c r="K275" i="30" s="1"/>
  <c r="E276" i="30"/>
  <c r="G276" i="30" l="1"/>
  <c r="I276" i="30" s="1"/>
  <c r="F276" i="30"/>
  <c r="H276" i="30"/>
  <c r="C276" i="30" s="1"/>
  <c r="E277" i="30" l="1"/>
  <c r="J276" i="30"/>
  <c r="K276" i="30" s="1"/>
  <c r="H277" i="30" l="1"/>
  <c r="C277" i="30" s="1"/>
  <c r="F277" i="30"/>
  <c r="G277" i="30"/>
  <c r="I277" i="30" s="1"/>
  <c r="J277" i="30" l="1"/>
  <c r="K277" i="30" s="1"/>
  <c r="E278" i="30"/>
  <c r="G278" i="30" l="1"/>
  <c r="I278" i="30" s="1"/>
  <c r="H278" i="30"/>
  <c r="C278" i="30" s="1"/>
  <c r="F278" i="30"/>
  <c r="E279" i="30" l="1"/>
  <c r="J278" i="30"/>
  <c r="K278" i="30" s="1"/>
  <c r="F279" i="30" l="1"/>
  <c r="H279" i="30"/>
  <c r="C279" i="30" s="1"/>
  <c r="G279" i="30"/>
  <c r="I279" i="30" s="1"/>
  <c r="E280" i="30" l="1"/>
  <c r="J279" i="30"/>
  <c r="K279" i="30" s="1"/>
  <c r="F280" i="30" l="1"/>
  <c r="G280" i="30"/>
  <c r="I280" i="30" s="1"/>
  <c r="H280" i="30"/>
  <c r="C280" i="30" s="1"/>
  <c r="E281" i="30" l="1"/>
  <c r="J280" i="30"/>
  <c r="K280" i="30" s="1"/>
  <c r="F281" i="30" l="1"/>
  <c r="G281" i="30"/>
  <c r="I281" i="30" s="1"/>
  <c r="H281" i="30"/>
  <c r="C281" i="30" s="1"/>
  <c r="J281" i="30" l="1"/>
  <c r="K281" i="30" s="1"/>
  <c r="E282" i="30"/>
  <c r="F282" i="30" l="1"/>
  <c r="H282" i="30"/>
  <c r="C282" i="30" s="1"/>
  <c r="G282" i="30"/>
  <c r="I282" i="30" s="1"/>
  <c r="J282" i="30" l="1"/>
  <c r="K282" i="30" s="1"/>
  <c r="E283" i="30"/>
  <c r="F283" i="30" l="1"/>
  <c r="G283" i="30"/>
  <c r="I283" i="30" s="1"/>
  <c r="H283" i="30"/>
  <c r="C283" i="30" s="1"/>
  <c r="J283" i="30" l="1"/>
  <c r="K283" i="30" s="1"/>
  <c r="E284" i="30"/>
  <c r="H284" i="30" l="1"/>
  <c r="C284" i="30" s="1"/>
  <c r="F284" i="30"/>
  <c r="G284" i="30"/>
  <c r="I284" i="30" s="1"/>
  <c r="E285" i="30" l="1"/>
  <c r="J284" i="30"/>
  <c r="K284" i="30" s="1"/>
  <c r="G285" i="30" l="1"/>
  <c r="I285" i="30" s="1"/>
  <c r="H285" i="30"/>
  <c r="C285" i="30" s="1"/>
  <c r="F285" i="30"/>
  <c r="J285" i="30" l="1"/>
  <c r="K285" i="30" s="1"/>
  <c r="E286" i="30"/>
  <c r="H286" i="30" l="1"/>
  <c r="C286" i="30" s="1"/>
  <c r="F286" i="30"/>
  <c r="G286" i="30"/>
  <c r="I286" i="30" s="1"/>
  <c r="J286" i="30" l="1"/>
  <c r="K286" i="30" s="1"/>
  <c r="E287" i="30"/>
  <c r="G287" i="30" l="1"/>
  <c r="I287" i="30" s="1"/>
  <c r="H287" i="30"/>
  <c r="C287" i="30" s="1"/>
  <c r="F287" i="30"/>
  <c r="J287" i="30" l="1"/>
  <c r="K287" i="30" s="1"/>
  <c r="E288" i="30"/>
  <c r="F288" i="30" l="1"/>
  <c r="G288" i="30"/>
  <c r="I288" i="30" s="1"/>
  <c r="H288" i="30"/>
  <c r="C288" i="30" s="1"/>
  <c r="J288" i="30" l="1"/>
  <c r="K288" i="30" s="1"/>
  <c r="E289" i="30"/>
  <c r="F289" i="30" l="1"/>
  <c r="G289" i="30"/>
  <c r="I289" i="30" s="1"/>
  <c r="H289" i="30"/>
  <c r="C289" i="30" s="1"/>
  <c r="J289" i="30" l="1"/>
  <c r="K289" i="30" s="1"/>
  <c r="E290" i="30"/>
  <c r="F290" i="30" l="1"/>
  <c r="H290" i="30"/>
  <c r="C290" i="30" s="1"/>
  <c r="G290" i="30"/>
  <c r="I290" i="30" s="1"/>
  <c r="J290" i="30" l="1"/>
  <c r="K290" i="30" s="1"/>
  <c r="E291" i="30"/>
  <c r="G291" i="30" l="1"/>
  <c r="I291" i="30" s="1"/>
  <c r="F291" i="30"/>
  <c r="H291" i="30"/>
  <c r="C291" i="30" s="1"/>
  <c r="E292" i="30" l="1"/>
  <c r="J291" i="30"/>
  <c r="K291" i="30" s="1"/>
  <c r="H292" i="30" l="1"/>
  <c r="C292" i="30" s="1"/>
  <c r="F292" i="30"/>
  <c r="G292" i="30"/>
  <c r="I292" i="30" s="1"/>
  <c r="J292" i="30" l="1"/>
  <c r="K292" i="30" s="1"/>
  <c r="E293" i="30"/>
  <c r="G293" i="30" l="1"/>
  <c r="I293" i="30" s="1"/>
  <c r="H293" i="30"/>
  <c r="C293" i="30" s="1"/>
  <c r="F293" i="30"/>
  <c r="E294" i="30" s="1"/>
  <c r="H294" i="30" l="1"/>
  <c r="C294" i="30" s="1"/>
  <c r="G294" i="30"/>
  <c r="I294" i="30" s="1"/>
  <c r="F294" i="30"/>
  <c r="J293" i="30"/>
  <c r="K293" i="30" s="1"/>
  <c r="AO61" i="7"/>
  <c r="AT61" i="7"/>
  <c r="AU61" i="7"/>
  <c r="AV61" i="7"/>
  <c r="AK61" i="7"/>
  <c r="AJ61" i="7"/>
  <c r="AW61" i="7"/>
  <c r="AH61" i="7"/>
  <c r="AQ61" i="7"/>
  <c r="AQ90" i="7" s="1"/>
  <c r="AQ91" i="7" s="1"/>
  <c r="AI61" i="7"/>
  <c r="AP61" i="7"/>
  <c r="AP90" i="7" s="1"/>
  <c r="AP91" i="7" s="1"/>
  <c r="AN61" i="7"/>
  <c r="O1" i="7"/>
  <c r="M76" i="14" s="1"/>
  <c r="AL61" i="7"/>
  <c r="AM61" i="7"/>
  <c r="AP66" i="7"/>
  <c r="AP563" i="20" s="1"/>
  <c r="AR66" i="7"/>
  <c r="AR563" i="20" s="1"/>
  <c r="AW66" i="7"/>
  <c r="AW563" i="20" s="1"/>
  <c r="AV66" i="7"/>
  <c r="AV563" i="20" s="1"/>
  <c r="AO66" i="7"/>
  <c r="AO563" i="20" s="1"/>
  <c r="AK66" i="7"/>
  <c r="AK563" i="20" s="1"/>
  <c r="AU66" i="7"/>
  <c r="AU563" i="20" s="1"/>
  <c r="AN66" i="7"/>
  <c r="AN563" i="20" s="1"/>
  <c r="AQ66" i="7"/>
  <c r="AQ563" i="20" s="1"/>
  <c r="AH66" i="7"/>
  <c r="AH563" i="20" s="1"/>
  <c r="AJ66" i="7"/>
  <c r="AJ563" i="20" s="1"/>
  <c r="AT66" i="7"/>
  <c r="AT563" i="20" s="1"/>
  <c r="AL66" i="7"/>
  <c r="AL563" i="20" s="1"/>
  <c r="AI66" i="7"/>
  <c r="AI563" i="20" s="1"/>
  <c r="AM66" i="7"/>
  <c r="AM563" i="20" s="1"/>
  <c r="AH73" i="7"/>
  <c r="AH570" i="20" s="1"/>
  <c r="AR73" i="7"/>
  <c r="AR570" i="20" s="1"/>
  <c r="AK73" i="7"/>
  <c r="AK570" i="20" s="1"/>
  <c r="AM73" i="7"/>
  <c r="AM570" i="20" s="1"/>
  <c r="AJ73" i="7"/>
  <c r="AJ570" i="20" s="1"/>
  <c r="AL73" i="7"/>
  <c r="AL570" i="20" s="1"/>
  <c r="AW73" i="7"/>
  <c r="AW570" i="20" s="1"/>
  <c r="AI73" i="7"/>
  <c r="AI570" i="20" s="1"/>
  <c r="AV73" i="7"/>
  <c r="AV570" i="20" s="1"/>
  <c r="AN73" i="7"/>
  <c r="AN570" i="20" s="1"/>
  <c r="AT73" i="7"/>
  <c r="AT570" i="20" s="1"/>
  <c r="AU73" i="7"/>
  <c r="AU570" i="20" s="1"/>
  <c r="AQ73" i="7"/>
  <c r="AQ570" i="20" s="1"/>
  <c r="AP73" i="7"/>
  <c r="AP570" i="20" s="1"/>
  <c r="AO73" i="7"/>
  <c r="AO570" i="20" s="1"/>
  <c r="AQ71" i="7"/>
  <c r="AQ568" i="20" s="1"/>
  <c r="AK71" i="7"/>
  <c r="AK568" i="20" s="1"/>
  <c r="AL71" i="7"/>
  <c r="AL568" i="20" s="1"/>
  <c r="AO71" i="7"/>
  <c r="AO568" i="20" s="1"/>
  <c r="AU71" i="7"/>
  <c r="AU568" i="20" s="1"/>
  <c r="AV71" i="7"/>
  <c r="AV568" i="20" s="1"/>
  <c r="AJ71" i="7"/>
  <c r="AJ568" i="20" s="1"/>
  <c r="AH71" i="7"/>
  <c r="AH568" i="20" s="1"/>
  <c r="AN71" i="7"/>
  <c r="AN568" i="20" s="1"/>
  <c r="AI71" i="7"/>
  <c r="AI568" i="20" s="1"/>
  <c r="AW71" i="7"/>
  <c r="AW568" i="20" s="1"/>
  <c r="AP71" i="7"/>
  <c r="AP568" i="20" s="1"/>
  <c r="AM71" i="7"/>
  <c r="AM568" i="20" s="1"/>
  <c r="AT71" i="7"/>
  <c r="AT568" i="20" s="1"/>
  <c r="AR71" i="7"/>
  <c r="AR568" i="20" s="1"/>
  <c r="AW70" i="7"/>
  <c r="AW567" i="20" s="1"/>
  <c r="AP70" i="7"/>
  <c r="AP567" i="20" s="1"/>
  <c r="AL70" i="7"/>
  <c r="AL567" i="20" s="1"/>
  <c r="AH70" i="7"/>
  <c r="AH567" i="20" s="1"/>
  <c r="AO70" i="7"/>
  <c r="AO567" i="20" s="1"/>
  <c r="AQ70" i="7"/>
  <c r="AQ567" i="20" s="1"/>
  <c r="AR70" i="7"/>
  <c r="AR567" i="20" s="1"/>
  <c r="AV70" i="7"/>
  <c r="AV567" i="20" s="1"/>
  <c r="AJ70" i="7"/>
  <c r="AJ567" i="20" s="1"/>
  <c r="AT70" i="7"/>
  <c r="AT567" i="20" s="1"/>
  <c r="AI70" i="7"/>
  <c r="AI567" i="20" s="1"/>
  <c r="AM70" i="7"/>
  <c r="AM567" i="20" s="1"/>
  <c r="AU70" i="7"/>
  <c r="AU567" i="20" s="1"/>
  <c r="AK70" i="7"/>
  <c r="AK567" i="20" s="1"/>
  <c r="AN70" i="7"/>
  <c r="AN567" i="20" s="1"/>
  <c r="AV64" i="7"/>
  <c r="AV561" i="20" s="1"/>
  <c r="AQ64" i="7"/>
  <c r="AQ561" i="20" s="1"/>
  <c r="AP64" i="7"/>
  <c r="AP561" i="20" s="1"/>
  <c r="AK64" i="7"/>
  <c r="AK561" i="20" s="1"/>
  <c r="AM64" i="7"/>
  <c r="AM561" i="20" s="1"/>
  <c r="AU64" i="7"/>
  <c r="AU561" i="20" s="1"/>
  <c r="AH64" i="7"/>
  <c r="AH561" i="20" s="1"/>
  <c r="AL64" i="7"/>
  <c r="AL561" i="20" s="1"/>
  <c r="AT64" i="7"/>
  <c r="AT561" i="20" s="1"/>
  <c r="AI64" i="7"/>
  <c r="AI561" i="20" s="1"/>
  <c r="AN64" i="7"/>
  <c r="AN561" i="20" s="1"/>
  <c r="AR64" i="7"/>
  <c r="AR561" i="20" s="1"/>
  <c r="AW64" i="7"/>
  <c r="AW561" i="20" s="1"/>
  <c r="AJ64" i="7"/>
  <c r="AJ561" i="20" s="1"/>
  <c r="AO64" i="7"/>
  <c r="AO561" i="20" s="1"/>
  <c r="AV74" i="7"/>
  <c r="AV571" i="20" s="1"/>
  <c r="AK74" i="7"/>
  <c r="AK571" i="20" s="1"/>
  <c r="AT74" i="7"/>
  <c r="AT571" i="20" s="1"/>
  <c r="AR74" i="7"/>
  <c r="AR571" i="20" s="1"/>
  <c r="AP74" i="7"/>
  <c r="AP571" i="20" s="1"/>
  <c r="AU74" i="7"/>
  <c r="AU571" i="20" s="1"/>
  <c r="AH74" i="7"/>
  <c r="AH571" i="20" s="1"/>
  <c r="AL74" i="7"/>
  <c r="AL571" i="20" s="1"/>
  <c r="AJ74" i="7"/>
  <c r="AJ571" i="20" s="1"/>
  <c r="AO74" i="7"/>
  <c r="AO571" i="20" s="1"/>
  <c r="AM74" i="7"/>
  <c r="AM571" i="20" s="1"/>
  <c r="AI74" i="7"/>
  <c r="AI571" i="20" s="1"/>
  <c r="AN74" i="7"/>
  <c r="AN571" i="20" s="1"/>
  <c r="AQ74" i="7"/>
  <c r="AQ571" i="20" s="1"/>
  <c r="AW74" i="7"/>
  <c r="AW571" i="20" s="1"/>
  <c r="AQ62" i="7"/>
  <c r="AQ559" i="20" s="1"/>
  <c r="AL62" i="7"/>
  <c r="AL559" i="20" s="1"/>
  <c r="AT62" i="7"/>
  <c r="AT559" i="20" s="1"/>
  <c r="AJ62" i="7"/>
  <c r="AJ559" i="20" s="1"/>
  <c r="AN62" i="7"/>
  <c r="AN559" i="20" s="1"/>
  <c r="AO62" i="7"/>
  <c r="AO559" i="20" s="1"/>
  <c r="AU62" i="7"/>
  <c r="AU559" i="20" s="1"/>
  <c r="AP62" i="7"/>
  <c r="AP559" i="20" s="1"/>
  <c r="AH62" i="7"/>
  <c r="AH559" i="20" s="1"/>
  <c r="AI62" i="7"/>
  <c r="AI559" i="20" s="1"/>
  <c r="AM62" i="7"/>
  <c r="AM559" i="20" s="1"/>
  <c r="AK62" i="7"/>
  <c r="AK559" i="20" s="1"/>
  <c r="AV62" i="7"/>
  <c r="AV559" i="20" s="1"/>
  <c r="AR62" i="7"/>
  <c r="AR559" i="20" s="1"/>
  <c r="AW62" i="7"/>
  <c r="AW559" i="20" s="1"/>
  <c r="AJ77" i="7"/>
  <c r="AJ574" i="20" s="1"/>
  <c r="AW77" i="7"/>
  <c r="AW574" i="20" s="1"/>
  <c r="AM77" i="7"/>
  <c r="AM574" i="20" s="1"/>
  <c r="AR77" i="7"/>
  <c r="AR574" i="20" s="1"/>
  <c r="AN77" i="7"/>
  <c r="AN574" i="20" s="1"/>
  <c r="AU77" i="7"/>
  <c r="AU574" i="20" s="1"/>
  <c r="AQ77" i="7"/>
  <c r="AQ574" i="20" s="1"/>
  <c r="AH77" i="7"/>
  <c r="AH574" i="20" s="1"/>
  <c r="AP77" i="7"/>
  <c r="AP574" i="20" s="1"/>
  <c r="AK77" i="7"/>
  <c r="AK574" i="20" s="1"/>
  <c r="AI77" i="7"/>
  <c r="AI574" i="20" s="1"/>
  <c r="AT77" i="7"/>
  <c r="AT574" i="20" s="1"/>
  <c r="AO77" i="7"/>
  <c r="AO574" i="20" s="1"/>
  <c r="AV77" i="7"/>
  <c r="AV574" i="20" s="1"/>
  <c r="AL77" i="7"/>
  <c r="AL574" i="20" s="1"/>
  <c r="AM72" i="7"/>
  <c r="AM569" i="20" s="1"/>
  <c r="AQ72" i="7"/>
  <c r="AQ569" i="20" s="1"/>
  <c r="AN72" i="7"/>
  <c r="AN569" i="20" s="1"/>
  <c r="AI72" i="7"/>
  <c r="AR72" i="7"/>
  <c r="AR569" i="20" s="1"/>
  <c r="AK72" i="7"/>
  <c r="AK569" i="20" s="1"/>
  <c r="AP72" i="7"/>
  <c r="AP569" i="20" s="1"/>
  <c r="AO72" i="7"/>
  <c r="AO569" i="20" s="1"/>
  <c r="AT72" i="7"/>
  <c r="AT569" i="20" s="1"/>
  <c r="AW72" i="7"/>
  <c r="AW569" i="20" s="1"/>
  <c r="AH72" i="7"/>
  <c r="AU72" i="7"/>
  <c r="AU569" i="20" s="1"/>
  <c r="AL72" i="7"/>
  <c r="AL569" i="20" s="1"/>
  <c r="AJ72" i="7"/>
  <c r="AJ569" i="20" s="1"/>
  <c r="AV72" i="7"/>
  <c r="AV569" i="20" s="1"/>
  <c r="AK65" i="7"/>
  <c r="AK562" i="20" s="1"/>
  <c r="AQ65" i="7"/>
  <c r="AQ562" i="20" s="1"/>
  <c r="AH65" i="7"/>
  <c r="AH562" i="20" s="1"/>
  <c r="AW65" i="7"/>
  <c r="AW562" i="20" s="1"/>
  <c r="AN65" i="7"/>
  <c r="AN562" i="20" s="1"/>
  <c r="AI65" i="7"/>
  <c r="AI562" i="20" s="1"/>
  <c r="AU65" i="7"/>
  <c r="AU562" i="20" s="1"/>
  <c r="AT65" i="7"/>
  <c r="AT562" i="20" s="1"/>
  <c r="AJ65" i="7"/>
  <c r="AJ562" i="20" s="1"/>
  <c r="AV65" i="7"/>
  <c r="AV562" i="20" s="1"/>
  <c r="AL65" i="7"/>
  <c r="AL562" i="20" s="1"/>
  <c r="AM65" i="7"/>
  <c r="AM562" i="20" s="1"/>
  <c r="AR65" i="7"/>
  <c r="AR562" i="20" s="1"/>
  <c r="AO65" i="7"/>
  <c r="AO562" i="20" s="1"/>
  <c r="AP65" i="7"/>
  <c r="AP562" i="20" s="1"/>
  <c r="AV69" i="7"/>
  <c r="AV566" i="20" s="1"/>
  <c r="AJ69" i="7"/>
  <c r="AJ566" i="20" s="1"/>
  <c r="AN69" i="7"/>
  <c r="AN566" i="20" s="1"/>
  <c r="AI69" i="7"/>
  <c r="AI566" i="20" s="1"/>
  <c r="AL69" i="7"/>
  <c r="AL566" i="20" s="1"/>
  <c r="AW69" i="7"/>
  <c r="AW566" i="20" s="1"/>
  <c r="AK69" i="7"/>
  <c r="AK566" i="20" s="1"/>
  <c r="AH69" i="7"/>
  <c r="AH566" i="20" s="1"/>
  <c r="AR69" i="7"/>
  <c r="AR566" i="20" s="1"/>
  <c r="AM69" i="7"/>
  <c r="AM566" i="20" s="1"/>
  <c r="AT69" i="7"/>
  <c r="AT566" i="20" s="1"/>
  <c r="AQ69" i="7"/>
  <c r="AQ566" i="20" s="1"/>
  <c r="AP69" i="7"/>
  <c r="AP566" i="20" s="1"/>
  <c r="AU69" i="7"/>
  <c r="AU566" i="20" s="1"/>
  <c r="AO69" i="7"/>
  <c r="AO566" i="20" s="1"/>
  <c r="AJ63" i="7"/>
  <c r="AW63" i="7"/>
  <c r="AW560" i="20" s="1"/>
  <c r="AP63" i="7"/>
  <c r="AP560" i="20" s="1"/>
  <c r="AQ63" i="7"/>
  <c r="AQ560" i="20" s="1"/>
  <c r="AO63" i="7"/>
  <c r="AO560" i="20" s="1"/>
  <c r="AV63" i="7"/>
  <c r="AV560" i="20" s="1"/>
  <c r="AR63" i="7"/>
  <c r="AR560" i="20" s="1"/>
  <c r="AN63" i="7"/>
  <c r="AN560" i="20" s="1"/>
  <c r="AT63" i="7"/>
  <c r="AT560" i="20" s="1"/>
  <c r="AI63" i="7"/>
  <c r="AI560" i="20" s="1"/>
  <c r="AL63" i="7"/>
  <c r="AL560" i="20" s="1"/>
  <c r="AK63" i="7"/>
  <c r="AK560" i="20" s="1"/>
  <c r="AU63" i="7"/>
  <c r="AU560" i="20" s="1"/>
  <c r="AH63" i="7"/>
  <c r="AH560" i="20" s="1"/>
  <c r="AM63" i="7"/>
  <c r="AM560" i="20" s="1"/>
  <c r="AR61" i="7"/>
  <c r="AG77" i="7"/>
  <c r="AG73" i="7"/>
  <c r="AG570" i="20" s="1"/>
  <c r="AG72" i="7"/>
  <c r="AG569" i="20" s="1"/>
  <c r="AG69" i="7"/>
  <c r="AG64" i="7"/>
  <c r="AG63" i="7"/>
  <c r="AG74" i="7"/>
  <c r="AG70" i="7"/>
  <c r="AG65" i="7"/>
  <c r="AG62" i="7"/>
  <c r="AG71" i="7"/>
  <c r="AG66" i="7"/>
  <c r="AG61" i="7"/>
  <c r="AV558" i="20" l="1"/>
  <c r="AV90" i="7"/>
  <c r="AV91" i="7" s="1"/>
  <c r="AU558" i="20"/>
  <c r="AU90" i="7"/>
  <c r="AU91" i="7" s="1"/>
  <c r="AU1" i="7"/>
  <c r="AD1" i="7" s="1"/>
  <c r="AT558" i="20"/>
  <c r="AT90" i="7"/>
  <c r="AT91" i="7" s="1"/>
  <c r="AW558" i="20"/>
  <c r="AW90" i="7"/>
  <c r="AW91" i="7" s="1"/>
  <c r="AW1" i="7"/>
  <c r="AF1" i="7" s="1"/>
  <c r="AR90" i="7"/>
  <c r="AR91" i="7" s="1"/>
  <c r="AK90" i="7"/>
  <c r="AK91" i="7" s="1"/>
  <c r="AO558" i="20"/>
  <c r="AO90" i="7"/>
  <c r="AO91" i="7" s="1"/>
  <c r="AO1" i="7" s="1"/>
  <c r="X1" i="7" s="1"/>
  <c r="AN558" i="20"/>
  <c r="AN90" i="7"/>
  <c r="AN91" i="7" s="1"/>
  <c r="AM558" i="20"/>
  <c r="AM90" i="7"/>
  <c r="AM91" i="7" s="1"/>
  <c r="AL558" i="20"/>
  <c r="AL90" i="7"/>
  <c r="AL91" i="7" s="1"/>
  <c r="AH558" i="20"/>
  <c r="AH90" i="7"/>
  <c r="AH91" i="7" s="1"/>
  <c r="AJ90" i="7"/>
  <c r="AJ91" i="7" s="1"/>
  <c r="AI558" i="20"/>
  <c r="AI90" i="7"/>
  <c r="AI91" i="7" s="1"/>
  <c r="AG90" i="7"/>
  <c r="AG91" i="7" s="1"/>
  <c r="AR558" i="20"/>
  <c r="AR1" i="7"/>
  <c r="AA1" i="7" s="1"/>
  <c r="AP558" i="20"/>
  <c r="AP1" i="7"/>
  <c r="Y1" i="7" s="1"/>
  <c r="AQ558" i="20"/>
  <c r="AQ1" i="7"/>
  <c r="Z1" i="7" s="1"/>
  <c r="AJ558" i="20"/>
  <c r="AJ1" i="7"/>
  <c r="S1" i="7" s="1"/>
  <c r="AG560" i="20"/>
  <c r="N63" i="7"/>
  <c r="N560" i="20" s="1"/>
  <c r="AX63" i="7"/>
  <c r="AJ560" i="20"/>
  <c r="AK558" i="20"/>
  <c r="AK1" i="7"/>
  <c r="T1" i="7" s="1"/>
  <c r="AX77" i="7"/>
  <c r="AG574" i="20"/>
  <c r="BK574" i="20" s="1"/>
  <c r="BL574" i="20" s="1"/>
  <c r="N77" i="7"/>
  <c r="N574" i="20" s="1"/>
  <c r="AG566" i="20"/>
  <c r="BK566" i="20" s="1"/>
  <c r="BL566" i="20" s="1"/>
  <c r="N69" i="7"/>
  <c r="N566" i="20" s="1"/>
  <c r="AX70" i="7"/>
  <c r="AG567" i="20"/>
  <c r="BK567" i="20" s="1"/>
  <c r="BL567" i="20" s="1"/>
  <c r="N70" i="7"/>
  <c r="N567" i="20" s="1"/>
  <c r="AX64" i="7"/>
  <c r="AG561" i="20"/>
  <c r="BK561" i="20" s="1"/>
  <c r="BL561" i="20" s="1"/>
  <c r="AX71" i="7"/>
  <c r="AG568" i="20"/>
  <c r="BK568" i="20" s="1"/>
  <c r="BL568" i="20" s="1"/>
  <c r="N71" i="7"/>
  <c r="N568" i="20" s="1"/>
  <c r="AX62" i="7"/>
  <c r="AG559" i="20"/>
  <c r="BK559" i="20" s="1"/>
  <c r="BL559" i="20" s="1"/>
  <c r="AX61" i="7"/>
  <c r="AG558" i="20"/>
  <c r="N61" i="7"/>
  <c r="M61" i="7" s="1"/>
  <c r="AX66" i="7"/>
  <c r="AG563" i="20"/>
  <c r="BK563" i="20" s="1"/>
  <c r="BL563" i="20" s="1"/>
  <c r="N66" i="7"/>
  <c r="N563" i="20" s="1"/>
  <c r="AX65" i="7"/>
  <c r="AG562" i="20"/>
  <c r="BK562" i="20" s="1"/>
  <c r="BL562" i="20" s="1"/>
  <c r="N65" i="7"/>
  <c r="N562" i="20" s="1"/>
  <c r="AX74" i="7"/>
  <c r="AG571" i="20"/>
  <c r="N74" i="7"/>
  <c r="N571" i="20" s="1"/>
  <c r="BK570" i="20"/>
  <c r="BL570" i="20" s="1"/>
  <c r="AI569" i="20"/>
  <c r="AX72" i="7"/>
  <c r="AH569" i="20"/>
  <c r="E295" i="30"/>
  <c r="J294" i="30"/>
  <c r="K294" i="30" s="1"/>
  <c r="AX73" i="7"/>
  <c r="AX69" i="7"/>
  <c r="AV1" i="7" l="1"/>
  <c r="AE1" i="7" s="1"/>
  <c r="AT1" i="7"/>
  <c r="AC1" i="7" s="1"/>
  <c r="AL1" i="7"/>
  <c r="U1" i="7" s="1"/>
  <c r="AM1" i="7"/>
  <c r="V1" i="7" s="1"/>
  <c r="AN1" i="7"/>
  <c r="W1" i="7" s="1"/>
  <c r="BK558" i="20"/>
  <c r="BL558" i="20" s="1"/>
  <c r="AX90" i="7"/>
  <c r="AX91" i="7" s="1"/>
  <c r="AY64" i="7"/>
  <c r="AX561" i="20"/>
  <c r="AY77" i="7"/>
  <c r="AX574" i="20"/>
  <c r="AY62" i="7"/>
  <c r="AX559" i="20"/>
  <c r="AY69" i="7"/>
  <c r="AX566" i="20"/>
  <c r="AY63" i="7"/>
  <c r="AX560" i="20"/>
  <c r="AY70" i="7"/>
  <c r="AX567" i="20"/>
  <c r="AY66" i="7"/>
  <c r="AX563" i="20"/>
  <c r="N558" i="20"/>
  <c r="L61" i="7"/>
  <c r="L558" i="20" s="1"/>
  <c r="AY61" i="7"/>
  <c r="AX558" i="20"/>
  <c r="AY71" i="7"/>
  <c r="AX568" i="20"/>
  <c r="BK560" i="20"/>
  <c r="BL560" i="20" s="1"/>
  <c r="AY65" i="7"/>
  <c r="AX562" i="20"/>
  <c r="AI1" i="7"/>
  <c r="R1" i="7" s="1"/>
  <c r="AH1" i="7"/>
  <c r="Q1" i="7" s="1"/>
  <c r="AG1" i="7"/>
  <c r="P1" i="7" s="1"/>
  <c r="AY73" i="7"/>
  <c r="AX570" i="20"/>
  <c r="AY72" i="7"/>
  <c r="AX569" i="20"/>
  <c r="BK569" i="20"/>
  <c r="BL569" i="20" s="1"/>
  <c r="BK571" i="20"/>
  <c r="BL571" i="20" s="1"/>
  <c r="AY74" i="7"/>
  <c r="AX571" i="20"/>
  <c r="J62" i="7"/>
  <c r="M558" i="20"/>
  <c r="H295" i="30"/>
  <c r="C295" i="30" s="1"/>
  <c r="G295" i="30"/>
  <c r="I295" i="30" s="1"/>
  <c r="J295" i="30" s="1"/>
  <c r="K295" i="30" s="1"/>
  <c r="F295" i="30"/>
  <c r="E296" i="30" s="1"/>
  <c r="N1" i="7"/>
  <c r="L76" i="14" s="1"/>
  <c r="BA66" i="7" l="1"/>
  <c r="BA563" i="20" s="1"/>
  <c r="AY563" i="20"/>
  <c r="BA70" i="7"/>
  <c r="BA567" i="20" s="1"/>
  <c r="AY567" i="20"/>
  <c r="BA63" i="7"/>
  <c r="BA560" i="20" s="1"/>
  <c r="AY560" i="20"/>
  <c r="BA69" i="7"/>
  <c r="BA566" i="20" s="1"/>
  <c r="AY566" i="20"/>
  <c r="BA65" i="7"/>
  <c r="BA562" i="20" s="1"/>
  <c r="AY562" i="20"/>
  <c r="BA62" i="7"/>
  <c r="BA559" i="20" s="1"/>
  <c r="AY559" i="20"/>
  <c r="BA71" i="7"/>
  <c r="BA568" i="20" s="1"/>
  <c r="AY568" i="20"/>
  <c r="BA77" i="7"/>
  <c r="BA574" i="20" s="1"/>
  <c r="AY574" i="20"/>
  <c r="BA61" i="7"/>
  <c r="BA558" i="20" s="1"/>
  <c r="AY558" i="20"/>
  <c r="BA64" i="7"/>
  <c r="BA561" i="20" s="1"/>
  <c r="AY561" i="20"/>
  <c r="BA74" i="7"/>
  <c r="BA571" i="20" s="1"/>
  <c r="AY571" i="20"/>
  <c r="BM500" i="20"/>
  <c r="BM499" i="20"/>
  <c r="BA72" i="7"/>
  <c r="BA569" i="20" s="1"/>
  <c r="AY569" i="20"/>
  <c r="BA73" i="7"/>
  <c r="BA570" i="20" s="1"/>
  <c r="AY570" i="20"/>
  <c r="K62" i="7"/>
  <c r="J559" i="20"/>
  <c r="M62" i="7"/>
  <c r="F296" i="30"/>
  <c r="H296" i="30"/>
  <c r="C296" i="30" s="1"/>
  <c r="G296" i="30"/>
  <c r="I296" i="30" s="1"/>
  <c r="J63" i="7" l="1"/>
  <c r="M559" i="20"/>
  <c r="L62" i="7"/>
  <c r="L559" i="20" s="1"/>
  <c r="K559" i="20"/>
  <c r="J296" i="30"/>
  <c r="K296" i="30" s="1"/>
  <c r="E297" i="30"/>
  <c r="K63" i="7" l="1"/>
  <c r="J560" i="20"/>
  <c r="M63" i="7"/>
  <c r="G297" i="30"/>
  <c r="I297" i="30" s="1"/>
  <c r="H297" i="30"/>
  <c r="C297" i="30" s="1"/>
  <c r="F297" i="30"/>
  <c r="J64" i="7" l="1"/>
  <c r="M560" i="20"/>
  <c r="L63" i="7"/>
  <c r="L560" i="20" s="1"/>
  <c r="K560" i="20"/>
  <c r="J297" i="30"/>
  <c r="K297" i="30" s="1"/>
  <c r="E298" i="30"/>
  <c r="K64" i="7" l="1"/>
  <c r="J561" i="20"/>
  <c r="M64" i="7"/>
  <c r="H298" i="30"/>
  <c r="C298" i="30" s="1"/>
  <c r="G298" i="30"/>
  <c r="I298" i="30" s="1"/>
  <c r="F298" i="30"/>
  <c r="J65" i="7" l="1"/>
  <c r="M561" i="20"/>
  <c r="L64" i="7"/>
  <c r="L561" i="20" s="1"/>
  <c r="K561" i="20"/>
  <c r="J298" i="30"/>
  <c r="K298" i="30" s="1"/>
  <c r="E299" i="30"/>
  <c r="J562" i="20" l="1"/>
  <c r="K65" i="7"/>
  <c r="M65" i="7"/>
  <c r="G299" i="30"/>
  <c r="I299" i="30" s="1"/>
  <c r="H299" i="30"/>
  <c r="C299" i="30" s="1"/>
  <c r="F299" i="30"/>
  <c r="M562" i="20" l="1"/>
  <c r="J66" i="7"/>
  <c r="L65" i="7"/>
  <c r="L562" i="20" s="1"/>
  <c r="K562" i="20"/>
  <c r="J299" i="30"/>
  <c r="K299" i="30" s="1"/>
  <c r="E300" i="30"/>
  <c r="J563" i="20" l="1"/>
  <c r="K66" i="7"/>
  <c r="M66" i="7"/>
  <c r="G300" i="30"/>
  <c r="I300" i="30" s="1"/>
  <c r="H300" i="30"/>
  <c r="C300" i="30" s="1"/>
  <c r="F300" i="30"/>
  <c r="M563" i="20" l="1"/>
  <c r="J67" i="7"/>
  <c r="L66" i="7"/>
  <c r="L563" i="20" s="1"/>
  <c r="K563" i="20"/>
  <c r="J300" i="30"/>
  <c r="K300" i="30" s="1"/>
  <c r="E301" i="30"/>
  <c r="J564" i="20" l="1"/>
  <c r="K67" i="7"/>
  <c r="M67" i="7"/>
  <c r="G301" i="30"/>
  <c r="I301" i="30" s="1"/>
  <c r="H301" i="30"/>
  <c r="C301" i="30" s="1"/>
  <c r="F301" i="30"/>
  <c r="M564" i="20" l="1"/>
  <c r="J68" i="7"/>
  <c r="L67" i="7"/>
  <c r="L564" i="20" s="1"/>
  <c r="K564" i="20"/>
  <c r="E302" i="30"/>
  <c r="J301" i="30"/>
  <c r="K301" i="30" s="1"/>
  <c r="J565" i="20" l="1"/>
  <c r="K68" i="7"/>
  <c r="M68" i="7"/>
  <c r="G302" i="30"/>
  <c r="I302" i="30" s="1"/>
  <c r="H302" i="30"/>
  <c r="C302" i="30" s="1"/>
  <c r="F302" i="30"/>
  <c r="M565" i="20" l="1"/>
  <c r="J69" i="7"/>
  <c r="L68" i="7"/>
  <c r="L565" i="20" s="1"/>
  <c r="K565" i="20"/>
  <c r="E303" i="30"/>
  <c r="J302" i="30"/>
  <c r="K302" i="30" s="1"/>
  <c r="J566" i="20" l="1"/>
  <c r="K69" i="7"/>
  <c r="M69" i="7"/>
  <c r="H303" i="30"/>
  <c r="C303" i="30" s="1"/>
  <c r="F303" i="30"/>
  <c r="E304" i="30" s="1"/>
  <c r="G303" i="30"/>
  <c r="I303" i="30" s="1"/>
  <c r="G304" i="30" l="1"/>
  <c r="I304" i="30" s="1"/>
  <c r="F304" i="30"/>
  <c r="H304" i="30"/>
  <c r="C304" i="30" s="1"/>
  <c r="M566" i="20"/>
  <c r="J70" i="7"/>
  <c r="L69" i="7"/>
  <c r="L566" i="20" s="1"/>
  <c r="K566" i="20"/>
  <c r="J303" i="30"/>
  <c r="K303" i="30" s="1"/>
  <c r="E305" i="30" l="1"/>
  <c r="J304" i="30"/>
  <c r="K304" i="30" s="1"/>
  <c r="J567" i="20"/>
  <c r="K70" i="7"/>
  <c r="M70" i="7"/>
  <c r="F305" i="30" l="1"/>
  <c r="E306" i="30" s="1"/>
  <c r="G305" i="30"/>
  <c r="I305" i="30" s="1"/>
  <c r="J305" i="30" s="1"/>
  <c r="K305" i="30" s="1"/>
  <c r="H305" i="30"/>
  <c r="C305" i="30" s="1"/>
  <c r="J71" i="7"/>
  <c r="M567" i="20"/>
  <c r="L70" i="7"/>
  <c r="L567" i="20" s="1"/>
  <c r="K567" i="20"/>
  <c r="F306" i="30" l="1"/>
  <c r="G306" i="30"/>
  <c r="I306" i="30" s="1"/>
  <c r="H306" i="30"/>
  <c r="C306" i="30" s="1"/>
  <c r="J568" i="20"/>
  <c r="K71" i="7"/>
  <c r="M71" i="7"/>
  <c r="J306" i="30" l="1"/>
  <c r="K306" i="30" s="1"/>
  <c r="E307" i="30"/>
  <c r="J72" i="7"/>
  <c r="M568" i="20"/>
  <c r="L71" i="7"/>
  <c r="L568" i="20" s="1"/>
  <c r="K568" i="20"/>
  <c r="F307" i="30" l="1"/>
  <c r="G307" i="30"/>
  <c r="I307" i="30" s="1"/>
  <c r="H307" i="30"/>
  <c r="C307" i="30" s="1"/>
  <c r="J569" i="20"/>
  <c r="K72" i="7"/>
  <c r="M72" i="7"/>
  <c r="E308" i="30" l="1"/>
  <c r="J307" i="30"/>
  <c r="K307" i="30" s="1"/>
  <c r="J73" i="7"/>
  <c r="M569" i="20"/>
  <c r="L72" i="7"/>
  <c r="L569" i="20" s="1"/>
  <c r="K569" i="20"/>
  <c r="F308" i="30" l="1"/>
  <c r="G308" i="30"/>
  <c r="I308" i="30" s="1"/>
  <c r="H308" i="30"/>
  <c r="C308" i="30" s="1"/>
  <c r="J570" i="20"/>
  <c r="K73" i="7"/>
  <c r="M73" i="7"/>
  <c r="J308" i="30" l="1"/>
  <c r="K308" i="30" s="1"/>
  <c r="E309" i="30"/>
  <c r="J74" i="7"/>
  <c r="M570" i="20"/>
  <c r="L73" i="7"/>
  <c r="L570" i="20" s="1"/>
  <c r="K570" i="20"/>
  <c r="G309" i="30" l="1"/>
  <c r="I309" i="30" s="1"/>
  <c r="H309" i="30"/>
  <c r="C309" i="30" s="1"/>
  <c r="F309" i="30"/>
  <c r="J571" i="20"/>
  <c r="K74" i="7"/>
  <c r="M74" i="7"/>
  <c r="E310" i="30" l="1"/>
  <c r="J309" i="30"/>
  <c r="K309" i="30" s="1"/>
  <c r="J75" i="7"/>
  <c r="M571" i="20"/>
  <c r="L74" i="7"/>
  <c r="L571" i="20" s="1"/>
  <c r="K571" i="20"/>
  <c r="F310" i="30" l="1"/>
  <c r="G310" i="30"/>
  <c r="I310" i="30" s="1"/>
  <c r="H310" i="30"/>
  <c r="C310" i="30" s="1"/>
  <c r="J572" i="20"/>
  <c r="K75" i="7"/>
  <c r="M75" i="7"/>
  <c r="E311" i="30" l="1"/>
  <c r="J310" i="30"/>
  <c r="K310" i="30" s="1"/>
  <c r="J76" i="7"/>
  <c r="M572" i="20"/>
  <c r="L75" i="7"/>
  <c r="L572" i="20" s="1"/>
  <c r="K572" i="20"/>
  <c r="H311" i="30" l="1"/>
  <c r="C311" i="30" s="1"/>
  <c r="G311" i="30"/>
  <c r="I311" i="30" s="1"/>
  <c r="F311" i="30"/>
  <c r="J573" i="20"/>
  <c r="K76" i="7"/>
  <c r="M76" i="7"/>
  <c r="E312" i="30" l="1"/>
  <c r="J311" i="30"/>
  <c r="K311" i="30" s="1"/>
  <c r="J77" i="7"/>
  <c r="M573" i="20"/>
  <c r="L76" i="7"/>
  <c r="L573" i="20" s="1"/>
  <c r="K573" i="20"/>
  <c r="F312" i="30" l="1"/>
  <c r="G312" i="30"/>
  <c r="I312" i="30" s="1"/>
  <c r="H312" i="30"/>
  <c r="C312" i="30" s="1"/>
  <c r="J574" i="20"/>
  <c r="K77" i="7"/>
  <c r="M77" i="7"/>
  <c r="J312" i="30" l="1"/>
  <c r="K312" i="30" s="1"/>
  <c r="E313" i="30"/>
  <c r="J78" i="7"/>
  <c r="M574" i="20"/>
  <c r="L77" i="7"/>
  <c r="L574" i="20" s="1"/>
  <c r="K574" i="20"/>
  <c r="G313" i="30" l="1"/>
  <c r="I313" i="30" s="1"/>
  <c r="H313" i="30"/>
  <c r="C313" i="30" s="1"/>
  <c r="F313" i="30"/>
  <c r="J575" i="20"/>
  <c r="K78" i="7"/>
  <c r="M78" i="7"/>
  <c r="E314" i="30" l="1"/>
  <c r="J313" i="30"/>
  <c r="K313" i="30" s="1"/>
  <c r="J79" i="7"/>
  <c r="M575" i="20"/>
  <c r="L78" i="7"/>
  <c r="L575" i="20" s="1"/>
  <c r="K575" i="20"/>
  <c r="F314" i="30" l="1"/>
  <c r="G314" i="30"/>
  <c r="I314" i="30" s="1"/>
  <c r="H314" i="30"/>
  <c r="C314" i="30" s="1"/>
  <c r="J576" i="20"/>
  <c r="K79" i="7"/>
  <c r="M79" i="7"/>
  <c r="E315" i="30" l="1"/>
  <c r="J314" i="30"/>
  <c r="K314" i="30" s="1"/>
  <c r="J80" i="7"/>
  <c r="M576" i="20"/>
  <c r="L79" i="7"/>
  <c r="L576" i="20" s="1"/>
  <c r="K576" i="20"/>
  <c r="F315" i="30" l="1"/>
  <c r="E316" i="30" s="1"/>
  <c r="G315" i="30"/>
  <c r="I315" i="30" s="1"/>
  <c r="J315" i="30" s="1"/>
  <c r="K315" i="30" s="1"/>
  <c r="H315" i="30"/>
  <c r="C315" i="30" s="1"/>
  <c r="J577" i="20"/>
  <c r="K80" i="7"/>
  <c r="M80" i="7"/>
  <c r="G316" i="30" l="1"/>
  <c r="I316" i="30" s="1"/>
  <c r="J316" i="30" s="1"/>
  <c r="K316" i="30" s="1"/>
  <c r="H316" i="30"/>
  <c r="C316" i="30" s="1"/>
  <c r="F316" i="30"/>
  <c r="E317" i="30" s="1"/>
  <c r="J81" i="7"/>
  <c r="M577" i="20"/>
  <c r="L80" i="7"/>
  <c r="L577" i="20" s="1"/>
  <c r="K577" i="20"/>
  <c r="F317" i="30" l="1"/>
  <c r="G317" i="30"/>
  <c r="I317" i="30" s="1"/>
  <c r="H317" i="30"/>
  <c r="C317" i="30" s="1"/>
  <c r="J578" i="20"/>
  <c r="K81" i="7"/>
  <c r="M81" i="7"/>
  <c r="J317" i="30" l="1"/>
  <c r="K317" i="30" s="1"/>
  <c r="E318" i="30"/>
  <c r="J82" i="7"/>
  <c r="M578" i="20"/>
  <c r="L81" i="7"/>
  <c r="L578" i="20" s="1"/>
  <c r="K578" i="20"/>
  <c r="G318" i="30" l="1"/>
  <c r="I318" i="30" s="1"/>
  <c r="F318" i="30"/>
  <c r="H318" i="30"/>
  <c r="C318" i="30" s="1"/>
  <c r="J579" i="20"/>
  <c r="K82" i="7"/>
  <c r="M82" i="7"/>
  <c r="E319" i="30" l="1"/>
  <c r="J318" i="30"/>
  <c r="K318" i="30" s="1"/>
  <c r="J83" i="7"/>
  <c r="M579" i="20"/>
  <c r="L82" i="7"/>
  <c r="L579" i="20" s="1"/>
  <c r="K579" i="20"/>
  <c r="F319" i="30" l="1"/>
  <c r="G319" i="30"/>
  <c r="I319" i="30" s="1"/>
  <c r="H319" i="30"/>
  <c r="C319" i="30" s="1"/>
  <c r="J580" i="20"/>
  <c r="K83" i="7"/>
  <c r="M83" i="7"/>
  <c r="J319" i="30" l="1"/>
  <c r="K319" i="30" s="1"/>
  <c r="E320" i="30"/>
  <c r="J84" i="7"/>
  <c r="M580" i="20"/>
  <c r="L83" i="7"/>
  <c r="L580" i="20" s="1"/>
  <c r="K580" i="20"/>
  <c r="H320" i="30" l="1"/>
  <c r="C320" i="30" s="1"/>
  <c r="F320" i="30"/>
  <c r="G320" i="30"/>
  <c r="I320" i="30" s="1"/>
  <c r="J581" i="20"/>
  <c r="K84" i="7"/>
  <c r="M84" i="7"/>
  <c r="E321" i="30" l="1"/>
  <c r="J320" i="30"/>
  <c r="K320" i="30" s="1"/>
  <c r="J85" i="7"/>
  <c r="M581" i="20"/>
  <c r="L84" i="7"/>
  <c r="L581" i="20" s="1"/>
  <c r="K581" i="20"/>
  <c r="F321" i="30" l="1"/>
  <c r="G321" i="30"/>
  <c r="I321" i="30" s="1"/>
  <c r="H321" i="30"/>
  <c r="C321" i="30" s="1"/>
  <c r="J582" i="20"/>
  <c r="K85" i="7"/>
  <c r="M85" i="7"/>
  <c r="J321" i="30" l="1"/>
  <c r="K321" i="30" s="1"/>
  <c r="E322" i="30"/>
  <c r="J86" i="7"/>
  <c r="M582" i="20"/>
  <c r="L85" i="7"/>
  <c r="L582" i="20" s="1"/>
  <c r="K582" i="20"/>
  <c r="H322" i="30" l="1"/>
  <c r="C322" i="30" s="1"/>
  <c r="F322" i="30"/>
  <c r="G322" i="30"/>
  <c r="I322" i="30" s="1"/>
  <c r="J583" i="20"/>
  <c r="K86" i="7"/>
  <c r="M86" i="7"/>
  <c r="E323" i="30" l="1"/>
  <c r="J322" i="30"/>
  <c r="K322" i="30" s="1"/>
  <c r="J87" i="7"/>
  <c r="M583" i="20"/>
  <c r="L86" i="7"/>
  <c r="L583" i="20" s="1"/>
  <c r="K583" i="20"/>
  <c r="F323" i="30" l="1"/>
  <c r="G323" i="30"/>
  <c r="I323" i="30" s="1"/>
  <c r="H323" i="30"/>
  <c r="C323" i="30" s="1"/>
  <c r="J584" i="20"/>
  <c r="K87" i="7"/>
  <c r="M87" i="7"/>
  <c r="J323" i="30" l="1"/>
  <c r="K323" i="30" s="1"/>
  <c r="E324" i="30"/>
  <c r="J88" i="7"/>
  <c r="M584" i="20"/>
  <c r="L87" i="7"/>
  <c r="L584" i="20" s="1"/>
  <c r="K584" i="20"/>
  <c r="H324" i="30" l="1"/>
  <c r="C324" i="30" s="1"/>
  <c r="F324" i="30"/>
  <c r="G324" i="30"/>
  <c r="I324" i="30" s="1"/>
  <c r="J585" i="20"/>
  <c r="K88" i="7"/>
  <c r="M88" i="7"/>
  <c r="E325" i="30" l="1"/>
  <c r="J324" i="30"/>
  <c r="K324" i="30" s="1"/>
  <c r="J89" i="7"/>
  <c r="M585" i="20"/>
  <c r="L88" i="7"/>
  <c r="L585" i="20" s="1"/>
  <c r="K585" i="20"/>
  <c r="F325" i="30" l="1"/>
  <c r="G325" i="30"/>
  <c r="I325" i="30" s="1"/>
  <c r="H325" i="30"/>
  <c r="C325" i="30" s="1"/>
  <c r="J586" i="20"/>
  <c r="K89" i="7"/>
  <c r="M89" i="7"/>
  <c r="M1" i="7" s="1"/>
  <c r="J1" i="24" l="1"/>
  <c r="H10" i="31"/>
  <c r="E326" i="30"/>
  <c r="J325" i="30"/>
  <c r="K325" i="30" s="1"/>
  <c r="M586" i="20"/>
  <c r="L89" i="7"/>
  <c r="L586" i="20" s="1"/>
  <c r="K586" i="20"/>
  <c r="J4" i="24" l="1"/>
  <c r="H12" i="31"/>
  <c r="F326" i="30"/>
  <c r="E327" i="30" s="1"/>
  <c r="H326" i="30"/>
  <c r="C326" i="30" s="1"/>
  <c r="G326" i="30"/>
  <c r="I326" i="30" s="1"/>
  <c r="J326" i="30" s="1"/>
  <c r="K326" i="30" s="1"/>
  <c r="K76" i="14"/>
  <c r="J603" i="20"/>
  <c r="M6" i="23"/>
  <c r="K6" i="23"/>
  <c r="G327" i="30" l="1"/>
  <c r="I327" i="30" s="1"/>
  <c r="F327" i="30"/>
  <c r="H327" i="30"/>
  <c r="C327" i="30" s="1"/>
  <c r="L6" i="23"/>
  <c r="L603" i="20" s="1"/>
  <c r="K603" i="20"/>
  <c r="M603" i="20"/>
  <c r="J7" i="23"/>
  <c r="E328" i="30" l="1"/>
  <c r="J327" i="30"/>
  <c r="K327" i="30" s="1"/>
  <c r="J604" i="20"/>
  <c r="M7" i="23"/>
  <c r="K7" i="23"/>
  <c r="F328" i="30" l="1"/>
  <c r="G328" i="30"/>
  <c r="I328" i="30" s="1"/>
  <c r="H328" i="30"/>
  <c r="C328" i="30" s="1"/>
  <c r="L7" i="23"/>
  <c r="L604" i="20" s="1"/>
  <c r="K604" i="20"/>
  <c r="M604" i="20"/>
  <c r="J8" i="23"/>
  <c r="J328" i="30" l="1"/>
  <c r="K328" i="30" s="1"/>
  <c r="E329" i="30"/>
  <c r="J605" i="20"/>
  <c r="M8" i="23"/>
  <c r="K8" i="23"/>
  <c r="G329" i="30" l="1"/>
  <c r="I329" i="30" s="1"/>
  <c r="F329" i="30"/>
  <c r="H329" i="30"/>
  <c r="C329" i="30" s="1"/>
  <c r="L8" i="23"/>
  <c r="L605" i="20" s="1"/>
  <c r="K605" i="20"/>
  <c r="M605" i="20"/>
  <c r="J9" i="23"/>
  <c r="M9" i="23" s="1"/>
  <c r="J329" i="30" l="1"/>
  <c r="K329" i="30" s="1"/>
  <c r="E330" i="30"/>
  <c r="J606" i="20"/>
  <c r="K9" i="23"/>
  <c r="F330" i="30" l="1"/>
  <c r="G330" i="30"/>
  <c r="I330" i="30" s="1"/>
  <c r="H330" i="30"/>
  <c r="C330" i="30" s="1"/>
  <c r="L9" i="23"/>
  <c r="L606" i="20" s="1"/>
  <c r="K606" i="20"/>
  <c r="M606" i="20"/>
  <c r="J10" i="23"/>
  <c r="J330" i="30" l="1"/>
  <c r="K330" i="30" s="1"/>
  <c r="E331" i="30"/>
  <c r="J607" i="20"/>
  <c r="M10" i="23"/>
  <c r="K10" i="23"/>
  <c r="F331" i="30" l="1"/>
  <c r="G331" i="30"/>
  <c r="I331" i="30" s="1"/>
  <c r="H331" i="30"/>
  <c r="C331" i="30" s="1"/>
  <c r="L10" i="23"/>
  <c r="L607" i="20" s="1"/>
  <c r="K607" i="20"/>
  <c r="M607" i="20"/>
  <c r="J11" i="23"/>
  <c r="E332" i="30" l="1"/>
  <c r="J331" i="30"/>
  <c r="K331" i="30" s="1"/>
  <c r="J608" i="20"/>
  <c r="M11" i="23"/>
  <c r="K11" i="23"/>
  <c r="F332" i="30" l="1"/>
  <c r="G332" i="30"/>
  <c r="I332" i="30" s="1"/>
  <c r="H332" i="30"/>
  <c r="C332" i="30" s="1"/>
  <c r="L11" i="23"/>
  <c r="L608" i="20" s="1"/>
  <c r="K608" i="20"/>
  <c r="M608" i="20"/>
  <c r="J12" i="23"/>
  <c r="J332" i="30" l="1"/>
  <c r="K332" i="30" s="1"/>
  <c r="E333" i="30"/>
  <c r="J609" i="20"/>
  <c r="M12" i="23"/>
  <c r="K12" i="23"/>
  <c r="F333" i="30" l="1"/>
  <c r="G333" i="30"/>
  <c r="I333" i="30" s="1"/>
  <c r="H333" i="30"/>
  <c r="C333" i="30" s="1"/>
  <c r="L12" i="23"/>
  <c r="L609" i="20" s="1"/>
  <c r="K609" i="20"/>
  <c r="J13" i="23"/>
  <c r="M609" i="20"/>
  <c r="E334" i="30" l="1"/>
  <c r="J333" i="30"/>
  <c r="K333" i="30" s="1"/>
  <c r="J610" i="20"/>
  <c r="M13" i="23"/>
  <c r="K13" i="23"/>
  <c r="F334" i="30" l="1"/>
  <c r="G334" i="30"/>
  <c r="I334" i="30" s="1"/>
  <c r="H334" i="30"/>
  <c r="C334" i="30" s="1"/>
  <c r="L13" i="23"/>
  <c r="L610" i="20" s="1"/>
  <c r="K610" i="20"/>
  <c r="J14" i="23"/>
  <c r="M610" i="20"/>
  <c r="J334" i="30" l="1"/>
  <c r="K334" i="30" s="1"/>
  <c r="E335" i="30"/>
  <c r="J611" i="20"/>
  <c r="M14" i="23"/>
  <c r="K14" i="23"/>
  <c r="G335" i="30" l="1"/>
  <c r="I335" i="30" s="1"/>
  <c r="H335" i="30"/>
  <c r="C335" i="30" s="1"/>
  <c r="F335" i="30"/>
  <c r="L14" i="23"/>
  <c r="L611" i="20" s="1"/>
  <c r="K611" i="20"/>
  <c r="J15" i="23"/>
  <c r="M611" i="20"/>
  <c r="E336" i="30" l="1"/>
  <c r="J335" i="30"/>
  <c r="K335" i="30" s="1"/>
  <c r="J612" i="20"/>
  <c r="M15" i="23"/>
  <c r="K15" i="23"/>
  <c r="F336" i="30" l="1"/>
  <c r="G336" i="30"/>
  <c r="I336" i="30" s="1"/>
  <c r="H336" i="30"/>
  <c r="C336" i="30" s="1"/>
  <c r="L15" i="23"/>
  <c r="L612" i="20" s="1"/>
  <c r="K612" i="20"/>
  <c r="J16" i="23"/>
  <c r="M612" i="20"/>
  <c r="J336" i="30" l="1"/>
  <c r="K336" i="30" s="1"/>
  <c r="E337" i="30"/>
  <c r="J613" i="20"/>
  <c r="M16" i="23"/>
  <c r="K16" i="23"/>
  <c r="F337" i="30" l="1"/>
  <c r="G337" i="30"/>
  <c r="I337" i="30" s="1"/>
  <c r="H337" i="30"/>
  <c r="C337" i="30" s="1"/>
  <c r="L16" i="23"/>
  <c r="L613" i="20" s="1"/>
  <c r="K613" i="20"/>
  <c r="J17" i="23"/>
  <c r="M613" i="20"/>
  <c r="E338" i="30" l="1"/>
  <c r="J337" i="30"/>
  <c r="K337" i="30" s="1"/>
  <c r="J614" i="20"/>
  <c r="M17" i="23"/>
  <c r="K17" i="23"/>
  <c r="H338" i="30" l="1"/>
  <c r="C338" i="30" s="1"/>
  <c r="G338" i="30"/>
  <c r="I338" i="30" s="1"/>
  <c r="F338" i="30"/>
  <c r="L17" i="23"/>
  <c r="L614" i="20" s="1"/>
  <c r="K614" i="20"/>
  <c r="J18" i="23"/>
  <c r="M614" i="20"/>
  <c r="E339" i="30" l="1"/>
  <c r="J338" i="30"/>
  <c r="K338" i="30" s="1"/>
  <c r="J615" i="20"/>
  <c r="M18" i="23"/>
  <c r="K18" i="23"/>
  <c r="F339" i="30" l="1"/>
  <c r="H339" i="30"/>
  <c r="C339" i="30" s="1"/>
  <c r="G339" i="30"/>
  <c r="I339" i="30" s="1"/>
  <c r="L18" i="23"/>
  <c r="L615" i="20" s="1"/>
  <c r="K615" i="20"/>
  <c r="J19" i="23"/>
  <c r="M615" i="20"/>
  <c r="E340" i="30" l="1"/>
  <c r="J339" i="30"/>
  <c r="K339" i="30" s="1"/>
  <c r="J616" i="20"/>
  <c r="M19" i="23"/>
  <c r="K19" i="23"/>
  <c r="G340" i="30" l="1"/>
  <c r="I340" i="30" s="1"/>
  <c r="F340" i="30"/>
  <c r="E341" i="30" s="1"/>
  <c r="H340" i="30"/>
  <c r="C340" i="30" s="1"/>
  <c r="L19" i="23"/>
  <c r="L616" i="20" s="1"/>
  <c r="K616" i="20"/>
  <c r="J20" i="23"/>
  <c r="M616" i="20"/>
  <c r="J340" i="30" l="1"/>
  <c r="K340" i="30" s="1"/>
  <c r="F341" i="30"/>
  <c r="E342" i="30" s="1"/>
  <c r="G341" i="30"/>
  <c r="I341" i="30" s="1"/>
  <c r="J341" i="30" s="1"/>
  <c r="K341" i="30" s="1"/>
  <c r="H341" i="30"/>
  <c r="C341" i="30" s="1"/>
  <c r="J617" i="20"/>
  <c r="M20" i="23"/>
  <c r="K20" i="23"/>
  <c r="F342" i="30" l="1"/>
  <c r="G342" i="30"/>
  <c r="I342" i="30" s="1"/>
  <c r="H342" i="30"/>
  <c r="C342" i="30" s="1"/>
  <c r="L20" i="23"/>
  <c r="L617" i="20" s="1"/>
  <c r="K617" i="20"/>
  <c r="J21" i="23"/>
  <c r="M617" i="20"/>
  <c r="J342" i="30" l="1"/>
  <c r="K342" i="30" s="1"/>
  <c r="E343" i="30"/>
  <c r="J618" i="20"/>
  <c r="M21" i="23"/>
  <c r="K21" i="23"/>
  <c r="G343" i="30" l="1"/>
  <c r="I343" i="30" s="1"/>
  <c r="F343" i="30"/>
  <c r="H343" i="30"/>
  <c r="C343" i="30" s="1"/>
  <c r="L21" i="23"/>
  <c r="L618" i="20" s="1"/>
  <c r="K618" i="20"/>
  <c r="J22" i="23"/>
  <c r="M618" i="20"/>
  <c r="J343" i="30" l="1"/>
  <c r="K343" i="30" s="1"/>
  <c r="E344" i="30"/>
  <c r="J619" i="20"/>
  <c r="M22" i="23"/>
  <c r="K22" i="23"/>
  <c r="F344" i="30" l="1"/>
  <c r="G344" i="30"/>
  <c r="I344" i="30" s="1"/>
  <c r="H344" i="30"/>
  <c r="C344" i="30" s="1"/>
  <c r="L22" i="23"/>
  <c r="L619" i="20" s="1"/>
  <c r="K619" i="20"/>
  <c r="J23" i="23"/>
  <c r="M619" i="20"/>
  <c r="J344" i="30" l="1"/>
  <c r="K344" i="30" s="1"/>
  <c r="E345" i="30"/>
  <c r="J620" i="20"/>
  <c r="M23" i="23"/>
  <c r="K23" i="23"/>
  <c r="F345" i="30" l="1"/>
  <c r="H345" i="30"/>
  <c r="C345" i="30" s="1"/>
  <c r="G345" i="30"/>
  <c r="I345" i="30" s="1"/>
  <c r="L23" i="23"/>
  <c r="L620" i="20" s="1"/>
  <c r="K620" i="20"/>
  <c r="J24" i="23"/>
  <c r="M620" i="20"/>
  <c r="E346" i="30" l="1"/>
  <c r="J345" i="30"/>
  <c r="K345" i="30" s="1"/>
  <c r="J621" i="20"/>
  <c r="M24" i="23"/>
  <c r="K24" i="23"/>
  <c r="F346" i="30" l="1"/>
  <c r="G346" i="30"/>
  <c r="I346" i="30" s="1"/>
  <c r="H346" i="30"/>
  <c r="C346" i="30" s="1"/>
  <c r="L24" i="23"/>
  <c r="L621" i="20" s="1"/>
  <c r="K621" i="20"/>
  <c r="J25" i="23"/>
  <c r="M621" i="20"/>
  <c r="J346" i="30" l="1"/>
  <c r="K346" i="30" s="1"/>
  <c r="E347" i="30"/>
  <c r="J622" i="20"/>
  <c r="M25" i="23"/>
  <c r="K25" i="23"/>
  <c r="F347" i="30" l="1"/>
  <c r="G347" i="30"/>
  <c r="I347" i="30" s="1"/>
  <c r="H347" i="30"/>
  <c r="C347" i="30" s="1"/>
  <c r="L25" i="23"/>
  <c r="L622" i="20" s="1"/>
  <c r="K622" i="20"/>
  <c r="J26" i="23"/>
  <c r="M622" i="20"/>
  <c r="E348" i="30" l="1"/>
  <c r="J347" i="30"/>
  <c r="K347" i="30" s="1"/>
  <c r="J623" i="20"/>
  <c r="M26" i="23"/>
  <c r="K26" i="23"/>
  <c r="F348" i="30" l="1"/>
  <c r="G348" i="30"/>
  <c r="I348" i="30" s="1"/>
  <c r="H348" i="30"/>
  <c r="C348" i="30" s="1"/>
  <c r="L26" i="23"/>
  <c r="L623" i="20" s="1"/>
  <c r="K623" i="20"/>
  <c r="J27" i="23"/>
  <c r="M623" i="20"/>
  <c r="J348" i="30" l="1"/>
  <c r="K348" i="30" s="1"/>
  <c r="E349" i="30"/>
  <c r="J624" i="20"/>
  <c r="M27" i="23"/>
  <c r="K27" i="23"/>
  <c r="F349" i="30" l="1"/>
  <c r="G349" i="30"/>
  <c r="I349" i="30" s="1"/>
  <c r="H349" i="30"/>
  <c r="C349" i="30" s="1"/>
  <c r="L27" i="23"/>
  <c r="L624" i="20" s="1"/>
  <c r="K624" i="20"/>
  <c r="J28" i="23"/>
  <c r="M624" i="20"/>
  <c r="J349" i="30" l="1"/>
  <c r="K349" i="30" s="1"/>
  <c r="E350" i="30"/>
  <c r="J625" i="20"/>
  <c r="M28" i="23"/>
  <c r="K28" i="23"/>
  <c r="H350" i="30" l="1"/>
  <c r="C350" i="30" s="1"/>
  <c r="F350" i="30"/>
  <c r="G350" i="30"/>
  <c r="I350" i="30" s="1"/>
  <c r="L28" i="23"/>
  <c r="L625" i="20" s="1"/>
  <c r="K625" i="20"/>
  <c r="J29" i="23"/>
  <c r="M625" i="20"/>
  <c r="J350" i="30" l="1"/>
  <c r="K350" i="30" s="1"/>
  <c r="E351" i="30"/>
  <c r="J626" i="20"/>
  <c r="M29" i="23"/>
  <c r="M1" i="23" s="1"/>
  <c r="K29" i="23"/>
  <c r="J1" i="6" l="1"/>
  <c r="E11" i="31"/>
  <c r="B11" i="31" s="1"/>
  <c r="H351" i="30"/>
  <c r="C351" i="30" s="1"/>
  <c r="F351" i="30"/>
  <c r="G351" i="30"/>
  <c r="I351" i="30" s="1"/>
  <c r="L29" i="23"/>
  <c r="L626" i="20" s="1"/>
  <c r="K626" i="20"/>
  <c r="K77" i="14"/>
  <c r="M626" i="20"/>
  <c r="J5" i="6" l="1"/>
  <c r="E13" i="31"/>
  <c r="E352" i="30"/>
  <c r="J351" i="30"/>
  <c r="K351" i="30" s="1"/>
  <c r="H352" i="30" l="1"/>
  <c r="C352" i="30" s="1"/>
  <c r="G352" i="30"/>
  <c r="I352" i="30" s="1"/>
  <c r="F352" i="30"/>
  <c r="M4" i="24"/>
  <c r="J801" i="20"/>
  <c r="K4" i="24"/>
  <c r="J702" i="20"/>
  <c r="K5" i="6"/>
  <c r="J352" i="30" l="1"/>
  <c r="K352" i="30" s="1"/>
  <c r="E353" i="30"/>
  <c r="K702" i="20"/>
  <c r="L4" i="24"/>
  <c r="L801" i="20" s="1"/>
  <c r="K801" i="20"/>
  <c r="M801" i="20"/>
  <c r="J5" i="24"/>
  <c r="F353" i="30" l="1"/>
  <c r="H353" i="30"/>
  <c r="C353" i="30" s="1"/>
  <c r="G353" i="30"/>
  <c r="I353" i="30" s="1"/>
  <c r="K5" i="24"/>
  <c r="J802" i="20"/>
  <c r="M5" i="24"/>
  <c r="J353" i="30" l="1"/>
  <c r="K353" i="30" s="1"/>
  <c r="E354" i="30"/>
  <c r="J6" i="24"/>
  <c r="M802" i="20"/>
  <c r="L5" i="24"/>
  <c r="L802" i="20" s="1"/>
  <c r="K802" i="20"/>
  <c r="G354" i="30" l="1"/>
  <c r="I354" i="30" s="1"/>
  <c r="F354" i="30"/>
  <c r="H354" i="30"/>
  <c r="C354" i="30" s="1"/>
  <c r="J803" i="20"/>
  <c r="K6" i="24"/>
  <c r="M6" i="24"/>
  <c r="J354" i="30" l="1"/>
  <c r="K354" i="30" s="1"/>
  <c r="E355" i="30"/>
  <c r="J7" i="24"/>
  <c r="M803" i="20"/>
  <c r="L6" i="24"/>
  <c r="L803" i="20" s="1"/>
  <c r="K803" i="20"/>
  <c r="H355" i="30" l="1"/>
  <c r="C355" i="30" s="1"/>
  <c r="F355" i="30"/>
  <c r="G355" i="30"/>
  <c r="I355" i="30" s="1"/>
  <c r="J804" i="20"/>
  <c r="K7" i="24"/>
  <c r="M7" i="24"/>
  <c r="J355" i="30" l="1"/>
  <c r="K355" i="30" s="1"/>
  <c r="E356" i="30"/>
  <c r="M804" i="20"/>
  <c r="J8" i="24"/>
  <c r="L7" i="24"/>
  <c r="L804" i="20" s="1"/>
  <c r="K804" i="20"/>
  <c r="F356" i="30" l="1"/>
  <c r="H356" i="30"/>
  <c r="C356" i="30" s="1"/>
  <c r="G356" i="30"/>
  <c r="I356" i="30" s="1"/>
  <c r="J805" i="20"/>
  <c r="M8" i="24"/>
  <c r="K8" i="24"/>
  <c r="J356" i="30" l="1"/>
  <c r="K356" i="30" s="1"/>
  <c r="E357" i="30"/>
  <c r="L8" i="24"/>
  <c r="L805" i="20" s="1"/>
  <c r="K805" i="20"/>
  <c r="J9" i="24"/>
  <c r="M805" i="20"/>
  <c r="H357" i="30" l="1"/>
  <c r="C357" i="30" s="1"/>
  <c r="F357" i="30"/>
  <c r="G357" i="30"/>
  <c r="I357" i="30" s="1"/>
  <c r="J806" i="20"/>
  <c r="K9" i="24"/>
  <c r="M9" i="24"/>
  <c r="E358" i="30" l="1"/>
  <c r="J357" i="30"/>
  <c r="K357" i="30" s="1"/>
  <c r="J10" i="24"/>
  <c r="M806" i="20"/>
  <c r="K806" i="20"/>
  <c r="L9" i="24"/>
  <c r="L806" i="20" s="1"/>
  <c r="H358" i="30" l="1"/>
  <c r="C358" i="30" s="1"/>
  <c r="F358" i="30"/>
  <c r="G358" i="30"/>
  <c r="I358" i="30" s="1"/>
  <c r="J807" i="20"/>
  <c r="K10" i="24"/>
  <c r="M10" i="24"/>
  <c r="J358" i="30" l="1"/>
  <c r="K358" i="30" s="1"/>
  <c r="E359" i="30"/>
  <c r="J11" i="24"/>
  <c r="M807" i="20"/>
  <c r="L10" i="24"/>
  <c r="L807" i="20" s="1"/>
  <c r="K807" i="20"/>
  <c r="H359" i="30" l="1"/>
  <c r="C359" i="30" s="1"/>
  <c r="F359" i="30"/>
  <c r="G359" i="30"/>
  <c r="I359" i="30" s="1"/>
  <c r="J808" i="20"/>
  <c r="K11" i="24"/>
  <c r="M11" i="24"/>
  <c r="J359" i="30" l="1"/>
  <c r="K359" i="30" s="1"/>
  <c r="E360" i="30"/>
  <c r="J12" i="24"/>
  <c r="M808" i="20"/>
  <c r="L11" i="24"/>
  <c r="L808" i="20" s="1"/>
  <c r="K808" i="20"/>
  <c r="F360" i="30" l="1"/>
  <c r="G360" i="30"/>
  <c r="I360" i="30" s="1"/>
  <c r="H360" i="30"/>
  <c r="C360" i="30" s="1"/>
  <c r="J809" i="20"/>
  <c r="K12" i="24"/>
  <c r="M12" i="24"/>
  <c r="J360" i="30" l="1"/>
  <c r="K360" i="30" s="1"/>
  <c r="E361" i="30"/>
  <c r="J13" i="24"/>
  <c r="M809" i="20"/>
  <c r="L12" i="24"/>
  <c r="L809" i="20" s="1"/>
  <c r="K809" i="20"/>
  <c r="F361" i="30" l="1"/>
  <c r="G361" i="30"/>
  <c r="I361" i="30" s="1"/>
  <c r="H361" i="30"/>
  <c r="C361" i="30" s="1"/>
  <c r="J810" i="20"/>
  <c r="K13" i="24"/>
  <c r="M13" i="24"/>
  <c r="J361" i="30" l="1"/>
  <c r="K361" i="30" s="1"/>
  <c r="E362" i="30"/>
  <c r="J14" i="24"/>
  <c r="M810" i="20"/>
  <c r="L13" i="24"/>
  <c r="L810" i="20" s="1"/>
  <c r="K810" i="20"/>
  <c r="G362" i="30" l="1"/>
  <c r="I362" i="30" s="1"/>
  <c r="H362" i="30"/>
  <c r="C362" i="30" s="1"/>
  <c r="F362" i="30"/>
  <c r="J811" i="20"/>
  <c r="M14" i="24"/>
  <c r="K14" i="24"/>
  <c r="J362" i="30" l="1"/>
  <c r="K362" i="30" s="1"/>
  <c r="E363" i="30"/>
  <c r="L14" i="24"/>
  <c r="L811" i="20" s="1"/>
  <c r="K811" i="20"/>
  <c r="J15" i="24"/>
  <c r="M811" i="20"/>
  <c r="F363" i="30" l="1"/>
  <c r="G363" i="30"/>
  <c r="I363" i="30" s="1"/>
  <c r="H363" i="30"/>
  <c r="C363" i="30" s="1"/>
  <c r="J812" i="20"/>
  <c r="K15" i="24"/>
  <c r="M15" i="24"/>
  <c r="E364" i="30" l="1"/>
  <c r="J363" i="30"/>
  <c r="K363" i="30" s="1"/>
  <c r="M812" i="20"/>
  <c r="J16" i="24"/>
  <c r="L15" i="24"/>
  <c r="L812" i="20" s="1"/>
  <c r="K812" i="20"/>
  <c r="G364" i="30" l="1"/>
  <c r="I364" i="30" s="1"/>
  <c r="H364" i="30"/>
  <c r="C364" i="30" s="1"/>
  <c r="F364" i="30"/>
  <c r="K16" i="24"/>
  <c r="J813" i="20"/>
  <c r="M16" i="24"/>
  <c r="E365" i="30" l="1"/>
  <c r="J364" i="30"/>
  <c r="K364" i="30" s="1"/>
  <c r="J17" i="24"/>
  <c r="M813" i="20"/>
  <c r="L16" i="24"/>
  <c r="L813" i="20" s="1"/>
  <c r="K813" i="20"/>
  <c r="G365" i="30" l="1"/>
  <c r="I365" i="30" s="1"/>
  <c r="H365" i="30"/>
  <c r="C365" i="30" s="1"/>
  <c r="F365" i="30"/>
  <c r="J814" i="20"/>
  <c r="K17" i="24"/>
  <c r="M17" i="24"/>
  <c r="E366" i="30" l="1"/>
  <c r="J365" i="30"/>
  <c r="K365" i="30" s="1"/>
  <c r="J18" i="24"/>
  <c r="M814" i="20"/>
  <c r="L17" i="24"/>
  <c r="L814" i="20" s="1"/>
  <c r="K814" i="20"/>
  <c r="G366" i="30" l="1"/>
  <c r="I366" i="30" s="1"/>
  <c r="H366" i="30"/>
  <c r="C366" i="30" s="1"/>
  <c r="F366" i="30"/>
  <c r="J815" i="20"/>
  <c r="K18" i="24"/>
  <c r="M18" i="24"/>
  <c r="E367" i="30" l="1"/>
  <c r="J366" i="30"/>
  <c r="K366" i="30" s="1"/>
  <c r="J19" i="24"/>
  <c r="M815" i="20"/>
  <c r="L18" i="24"/>
  <c r="L815" i="20" s="1"/>
  <c r="K815" i="20"/>
  <c r="F367" i="30" l="1"/>
  <c r="H367" i="30"/>
  <c r="C367" i="30" s="1"/>
  <c r="G367" i="30"/>
  <c r="I367" i="30" s="1"/>
  <c r="J816" i="20"/>
  <c r="K19" i="24"/>
  <c r="M19" i="24"/>
  <c r="E368" i="30" l="1"/>
  <c r="J367" i="30"/>
  <c r="K367" i="30" s="1"/>
  <c r="J20" i="24"/>
  <c r="M816" i="20"/>
  <c r="L19" i="24"/>
  <c r="L816" i="20" s="1"/>
  <c r="K816" i="20"/>
  <c r="F368" i="30" l="1"/>
  <c r="G368" i="30"/>
  <c r="I368" i="30" s="1"/>
  <c r="H368" i="30"/>
  <c r="C368" i="30" s="1"/>
  <c r="J817" i="20"/>
  <c r="M20" i="24"/>
  <c r="K20" i="24"/>
  <c r="J368" i="30" l="1"/>
  <c r="K368" i="30" s="1"/>
  <c r="E369" i="30"/>
  <c r="L20" i="24"/>
  <c r="L817" i="20" s="1"/>
  <c r="K817" i="20"/>
  <c r="J21" i="24"/>
  <c r="M817" i="20"/>
  <c r="F369" i="30" l="1"/>
  <c r="G369" i="30"/>
  <c r="I369" i="30" s="1"/>
  <c r="H369" i="30"/>
  <c r="C369" i="30" s="1"/>
  <c r="J818" i="20"/>
  <c r="M21" i="24"/>
  <c r="K21" i="24"/>
  <c r="E370" i="30" l="1"/>
  <c r="J369" i="30"/>
  <c r="K369" i="30" s="1"/>
  <c r="L21" i="24"/>
  <c r="L818" i="20" s="1"/>
  <c r="K818" i="20"/>
  <c r="J22" i="24"/>
  <c r="M818" i="20"/>
  <c r="H370" i="30" l="1"/>
  <c r="C370" i="30" s="1"/>
  <c r="F370" i="30"/>
  <c r="G370" i="30"/>
  <c r="I370" i="30" s="1"/>
  <c r="J819" i="20"/>
  <c r="M22" i="24"/>
  <c r="K22" i="24"/>
  <c r="J370" i="30" l="1"/>
  <c r="K370" i="30" s="1"/>
  <c r="E371" i="30"/>
  <c r="L22" i="24"/>
  <c r="L819" i="20" s="1"/>
  <c r="K819" i="20"/>
  <c r="J23" i="24"/>
  <c r="M819" i="20"/>
  <c r="F371" i="30" l="1"/>
  <c r="G371" i="30"/>
  <c r="I371" i="30" s="1"/>
  <c r="H371" i="30"/>
  <c r="C371" i="30" s="1"/>
  <c r="J820" i="20"/>
  <c r="K23" i="24"/>
  <c r="M23" i="24"/>
  <c r="J371" i="30" l="1"/>
  <c r="K371" i="30" s="1"/>
  <c r="E372" i="30"/>
  <c r="J24" i="24"/>
  <c r="M820" i="20"/>
  <c r="L23" i="24"/>
  <c r="L820" i="20" s="1"/>
  <c r="K820" i="20"/>
  <c r="H372" i="30" l="1"/>
  <c r="C372" i="30" s="1"/>
  <c r="F372" i="30"/>
  <c r="G372" i="30"/>
  <c r="I372" i="30" s="1"/>
  <c r="J821" i="20"/>
  <c r="K24" i="24"/>
  <c r="M24" i="24"/>
  <c r="E373" i="30" l="1"/>
  <c r="J372" i="30"/>
  <c r="K372" i="30" s="1"/>
  <c r="J25" i="24"/>
  <c r="M821" i="20"/>
  <c r="L24" i="24"/>
  <c r="L821" i="20" s="1"/>
  <c r="K821" i="20"/>
  <c r="H373" i="30" l="1"/>
  <c r="C373" i="30" s="1"/>
  <c r="F373" i="30"/>
  <c r="G373" i="30"/>
  <c r="I373" i="30" s="1"/>
  <c r="J822" i="20"/>
  <c r="K25" i="24"/>
  <c r="M25" i="24"/>
  <c r="J373" i="30" l="1"/>
  <c r="K373" i="30" s="1"/>
  <c r="E374" i="30"/>
  <c r="J26" i="24"/>
  <c r="M822" i="20"/>
  <c r="L25" i="24"/>
  <c r="L822" i="20" s="1"/>
  <c r="K822" i="20"/>
  <c r="H374" i="30" l="1"/>
  <c r="C374" i="30" s="1"/>
  <c r="G374" i="30"/>
  <c r="I374" i="30" s="1"/>
  <c r="F374" i="30"/>
  <c r="J823" i="20"/>
  <c r="K26" i="24"/>
  <c r="M26" i="24"/>
  <c r="J27" i="24" s="1"/>
  <c r="E375" i="30" l="1"/>
  <c r="J374" i="30"/>
  <c r="K374" i="30" s="1"/>
  <c r="M823" i="20"/>
  <c r="L26" i="24"/>
  <c r="L823" i="20" s="1"/>
  <c r="K823" i="20"/>
  <c r="G375" i="30" l="1"/>
  <c r="I375" i="30" s="1"/>
  <c r="H375" i="30"/>
  <c r="C375" i="30" s="1"/>
  <c r="F375" i="30"/>
  <c r="J824" i="20"/>
  <c r="K27" i="24"/>
  <c r="M27" i="24"/>
  <c r="J28" i="24" s="1"/>
  <c r="M28" i="24" s="1"/>
  <c r="J29" i="24" s="1"/>
  <c r="E376" i="30" l="1"/>
  <c r="J375" i="30"/>
  <c r="K375" i="30" s="1"/>
  <c r="M824" i="20"/>
  <c r="L27" i="24"/>
  <c r="L824" i="20" s="1"/>
  <c r="K824" i="20"/>
  <c r="F376" i="30" l="1"/>
  <c r="G376" i="30"/>
  <c r="I376" i="30" s="1"/>
  <c r="H376" i="30"/>
  <c r="C376" i="30" s="1"/>
  <c r="J825" i="20"/>
  <c r="J376" i="30" l="1"/>
  <c r="K376" i="30" s="1"/>
  <c r="E377" i="30"/>
  <c r="L825" i="20"/>
  <c r="K825" i="20"/>
  <c r="M29" i="24"/>
  <c r="M825" i="20"/>
  <c r="F377" i="30" l="1"/>
  <c r="G377" i="30"/>
  <c r="I377" i="30" s="1"/>
  <c r="H377" i="30"/>
  <c r="C377" i="30" s="1"/>
  <c r="J826" i="20"/>
  <c r="K29" i="24"/>
  <c r="E378" i="30" l="1"/>
  <c r="J377" i="30"/>
  <c r="K377" i="30" s="1"/>
  <c r="L29" i="24"/>
  <c r="L826" i="20" s="1"/>
  <c r="K826" i="20"/>
  <c r="J30" i="24"/>
  <c r="M826" i="20"/>
  <c r="F378" i="30" l="1"/>
  <c r="G378" i="30"/>
  <c r="I378" i="30" s="1"/>
  <c r="H378" i="30"/>
  <c r="C378" i="30" s="1"/>
  <c r="J827" i="20"/>
  <c r="M30" i="24"/>
  <c r="K30" i="24"/>
  <c r="J378" i="30" l="1"/>
  <c r="K378" i="30" s="1"/>
  <c r="E379" i="30"/>
  <c r="L30" i="24"/>
  <c r="L827" i="20" s="1"/>
  <c r="K827" i="20"/>
  <c r="J31" i="24"/>
  <c r="M827" i="20"/>
  <c r="F379" i="30" l="1"/>
  <c r="G379" i="30"/>
  <c r="I379" i="30" s="1"/>
  <c r="H379" i="30"/>
  <c r="C379" i="30" s="1"/>
  <c r="J828" i="20"/>
  <c r="M31" i="24"/>
  <c r="K31" i="24"/>
  <c r="E380" i="30" l="1"/>
  <c r="J379" i="30"/>
  <c r="K379" i="30" s="1"/>
  <c r="L31" i="24"/>
  <c r="L828" i="20" s="1"/>
  <c r="K828" i="20"/>
  <c r="J32" i="24"/>
  <c r="M828" i="20"/>
  <c r="F380" i="30" l="1"/>
  <c r="H380" i="30"/>
  <c r="C380" i="30" s="1"/>
  <c r="G380" i="30"/>
  <c r="I380" i="30" s="1"/>
  <c r="J829" i="20"/>
  <c r="K32" i="24"/>
  <c r="M32" i="24"/>
  <c r="J380" i="30" l="1"/>
  <c r="K380" i="30" s="1"/>
  <c r="E381" i="30"/>
  <c r="M829" i="20"/>
  <c r="J33" i="24"/>
  <c r="L32" i="24"/>
  <c r="L829" i="20" s="1"/>
  <c r="K829" i="20"/>
  <c r="F381" i="30" l="1"/>
  <c r="G381" i="30"/>
  <c r="I381" i="30" s="1"/>
  <c r="H381" i="30"/>
  <c r="C381" i="30" s="1"/>
  <c r="J830" i="20"/>
  <c r="K33" i="24"/>
  <c r="M33" i="24"/>
  <c r="M1" i="24" s="1"/>
  <c r="J1" i="5" l="1"/>
  <c r="H15" i="31" s="1"/>
  <c r="H13" i="31"/>
  <c r="E382" i="30"/>
  <c r="J381" i="30"/>
  <c r="K381" i="30" s="1"/>
  <c r="M830" i="20"/>
  <c r="L33" i="24"/>
  <c r="L830" i="20" s="1"/>
  <c r="K830" i="20"/>
  <c r="G382" i="30" l="1"/>
  <c r="I382" i="30" s="1"/>
  <c r="F382" i="30"/>
  <c r="H382" i="30"/>
  <c r="C382" i="30" s="1"/>
  <c r="J5" i="5"/>
  <c r="K79" i="14"/>
  <c r="J902" i="20"/>
  <c r="K5" i="5"/>
  <c r="M5" i="5"/>
  <c r="J382" i="30" l="1"/>
  <c r="K382" i="30" s="1"/>
  <c r="E383" i="30"/>
  <c r="K902" i="20"/>
  <c r="L5" i="5"/>
  <c r="L902" i="20" s="1"/>
  <c r="J6" i="5"/>
  <c r="M902" i="20"/>
  <c r="H383" i="30" l="1"/>
  <c r="C383" i="30" s="1"/>
  <c r="G383" i="30"/>
  <c r="I383" i="30" s="1"/>
  <c r="F383" i="30"/>
  <c r="K6" i="5"/>
  <c r="M6" i="5"/>
  <c r="J903" i="20"/>
  <c r="J383" i="30" l="1"/>
  <c r="K383" i="30" s="1"/>
  <c r="E384" i="30"/>
  <c r="M903" i="20"/>
  <c r="J7" i="5"/>
  <c r="L6" i="5"/>
  <c r="L903" i="20" s="1"/>
  <c r="K903" i="20"/>
  <c r="G384" i="30" l="1"/>
  <c r="I384" i="30" s="1"/>
  <c r="H384" i="30"/>
  <c r="C384" i="30" s="1"/>
  <c r="F384" i="30"/>
  <c r="J904" i="20"/>
  <c r="M7" i="5"/>
  <c r="K7" i="5"/>
  <c r="J384" i="30" l="1"/>
  <c r="K384" i="30" s="1"/>
  <c r="E385" i="30"/>
  <c r="L7" i="5"/>
  <c r="L904" i="20" s="1"/>
  <c r="K904" i="20"/>
  <c r="J8" i="5"/>
  <c r="M904" i="20"/>
  <c r="G385" i="30" l="1"/>
  <c r="I385" i="30" s="1"/>
  <c r="H385" i="30"/>
  <c r="C385" i="30" s="1"/>
  <c r="F385" i="30"/>
  <c r="J905" i="20"/>
  <c r="M8" i="5"/>
  <c r="K8" i="5"/>
  <c r="E386" i="30" l="1"/>
  <c r="J385" i="30"/>
  <c r="K385" i="30" s="1"/>
  <c r="K905" i="20"/>
  <c r="L8" i="5"/>
  <c r="L905" i="20" s="1"/>
  <c r="M905" i="20"/>
  <c r="J9" i="5"/>
  <c r="H386" i="30" l="1"/>
  <c r="C386" i="30" s="1"/>
  <c r="F386" i="30"/>
  <c r="G386" i="30"/>
  <c r="I386" i="30" s="1"/>
  <c r="J906" i="20"/>
  <c r="K9" i="5"/>
  <c r="M9" i="5"/>
  <c r="E387" i="30" l="1"/>
  <c r="J386" i="30"/>
  <c r="K386" i="30" s="1"/>
  <c r="J10" i="5"/>
  <c r="M906" i="20"/>
  <c r="K906" i="20"/>
  <c r="L9" i="5"/>
  <c r="L906" i="20" s="1"/>
  <c r="F387" i="30" l="1"/>
  <c r="H387" i="30"/>
  <c r="C387" i="30" s="1"/>
  <c r="G387" i="30"/>
  <c r="I387" i="30" s="1"/>
  <c r="J907" i="20"/>
  <c r="M10" i="5"/>
  <c r="K10" i="5"/>
  <c r="E388" i="30" l="1"/>
  <c r="J387" i="30"/>
  <c r="K387" i="30" s="1"/>
  <c r="L10" i="5"/>
  <c r="L907" i="20" s="1"/>
  <c r="K907" i="20"/>
  <c r="J11" i="5"/>
  <c r="M907" i="20"/>
  <c r="G388" i="30" l="1"/>
  <c r="I388" i="30" s="1"/>
  <c r="H388" i="30"/>
  <c r="C388" i="30" s="1"/>
  <c r="F388" i="30"/>
  <c r="M11" i="5"/>
  <c r="K11" i="5"/>
  <c r="J908" i="20"/>
  <c r="E389" i="30" l="1"/>
  <c r="J388" i="30"/>
  <c r="K388" i="30" s="1"/>
  <c r="K908" i="20"/>
  <c r="L11" i="5"/>
  <c r="L908" i="20" s="1"/>
  <c r="M908" i="20"/>
  <c r="J12" i="5"/>
  <c r="F389" i="30" l="1"/>
  <c r="E390" i="30" s="1"/>
  <c r="G389" i="30"/>
  <c r="I389" i="30" s="1"/>
  <c r="J389" i="30" s="1"/>
  <c r="K389" i="30" s="1"/>
  <c r="H389" i="30"/>
  <c r="C389" i="30" s="1"/>
  <c r="K12" i="5"/>
  <c r="M12" i="5"/>
  <c r="J909" i="20"/>
  <c r="F390" i="30" l="1"/>
  <c r="E391" i="30" s="1"/>
  <c r="H390" i="30"/>
  <c r="C390" i="30" s="1"/>
  <c r="G390" i="30"/>
  <c r="I390" i="30" s="1"/>
  <c r="J390" i="30" s="1"/>
  <c r="K390" i="30" s="1"/>
  <c r="J13" i="5"/>
  <c r="M909" i="20"/>
  <c r="K909" i="20"/>
  <c r="L12" i="5"/>
  <c r="L909" i="20" s="1"/>
  <c r="F391" i="30" l="1"/>
  <c r="G391" i="30"/>
  <c r="I391" i="30" s="1"/>
  <c r="H391" i="30"/>
  <c r="C391" i="30" s="1"/>
  <c r="K13" i="5"/>
  <c r="J910" i="20"/>
  <c r="M13" i="5"/>
  <c r="J391" i="30" l="1"/>
  <c r="K391" i="30" s="1"/>
  <c r="E392" i="30"/>
  <c r="M910" i="20"/>
  <c r="J14" i="5"/>
  <c r="L13" i="5"/>
  <c r="L910" i="20" s="1"/>
  <c r="K910" i="20"/>
  <c r="F392" i="30" l="1"/>
  <c r="G392" i="30"/>
  <c r="I392" i="30" s="1"/>
  <c r="H392" i="30"/>
  <c r="C392" i="30" s="1"/>
  <c r="M14" i="5"/>
  <c r="J911" i="20"/>
  <c r="K14" i="5"/>
  <c r="E393" i="30" l="1"/>
  <c r="J392" i="30"/>
  <c r="K392" i="30" s="1"/>
  <c r="L14" i="5"/>
  <c r="L911" i="20" s="1"/>
  <c r="K911" i="20"/>
  <c r="M911" i="20"/>
  <c r="J15" i="5"/>
  <c r="H393" i="30" l="1"/>
  <c r="C393" i="30" s="1"/>
  <c r="F393" i="30"/>
  <c r="G393" i="30"/>
  <c r="I393" i="30" s="1"/>
  <c r="J912" i="20"/>
  <c r="M15" i="5"/>
  <c r="K15" i="5"/>
  <c r="E394" i="30" l="1"/>
  <c r="J393" i="30"/>
  <c r="K393" i="30" s="1"/>
  <c r="K912" i="20"/>
  <c r="L15" i="5"/>
  <c r="L912" i="20" s="1"/>
  <c r="J16" i="5"/>
  <c r="M912" i="20"/>
  <c r="H394" i="30" l="1"/>
  <c r="C394" i="30" s="1"/>
  <c r="F394" i="30"/>
  <c r="G394" i="30"/>
  <c r="I394" i="30" s="1"/>
  <c r="M16" i="5"/>
  <c r="J913" i="20"/>
  <c r="K16" i="5"/>
  <c r="E395" i="30" l="1"/>
  <c r="J394" i="30"/>
  <c r="K394" i="30" s="1"/>
  <c r="L16" i="5"/>
  <c r="L913" i="20" s="1"/>
  <c r="K913" i="20"/>
  <c r="J17" i="5"/>
  <c r="M913" i="20"/>
  <c r="F395" i="30" l="1"/>
  <c r="H395" i="30"/>
  <c r="C395" i="30" s="1"/>
  <c r="G395" i="30"/>
  <c r="I395" i="30" s="1"/>
  <c r="J914" i="20"/>
  <c r="M17" i="5"/>
  <c r="K17" i="5"/>
  <c r="J395" i="30" l="1"/>
  <c r="K395" i="30" s="1"/>
  <c r="E396" i="30"/>
  <c r="L17" i="5"/>
  <c r="L914" i="20" s="1"/>
  <c r="K914" i="20"/>
  <c r="J18" i="5"/>
  <c r="M914" i="20"/>
  <c r="G396" i="30" l="1"/>
  <c r="I396" i="30" s="1"/>
  <c r="F396" i="30"/>
  <c r="H396" i="30"/>
  <c r="C396" i="30" s="1"/>
  <c r="J915" i="20"/>
  <c r="M18" i="5"/>
  <c r="K18" i="5"/>
  <c r="E397" i="30" l="1"/>
  <c r="J396" i="30"/>
  <c r="K396" i="30" s="1"/>
  <c r="L18" i="5"/>
  <c r="L915" i="20" s="1"/>
  <c r="K915" i="20"/>
  <c r="J19" i="5"/>
  <c r="M915" i="20"/>
  <c r="F397" i="30" l="1"/>
  <c r="H397" i="30"/>
  <c r="C397" i="30" s="1"/>
  <c r="G397" i="30"/>
  <c r="I397" i="30" s="1"/>
  <c r="J916" i="20"/>
  <c r="K19" i="5"/>
  <c r="M19" i="5"/>
  <c r="J397" i="30" l="1"/>
  <c r="K397" i="30" s="1"/>
  <c r="E398" i="30"/>
  <c r="J20" i="5"/>
  <c r="M916" i="20"/>
  <c r="L19" i="5"/>
  <c r="L916" i="20" s="1"/>
  <c r="K916" i="20"/>
  <c r="G398" i="30" l="1"/>
  <c r="I398" i="30" s="1"/>
  <c r="H398" i="30"/>
  <c r="C398" i="30" s="1"/>
  <c r="F398" i="30"/>
  <c r="J917" i="20"/>
  <c r="M20" i="5"/>
  <c r="K20" i="5"/>
  <c r="J398" i="30" l="1"/>
  <c r="K398" i="30" s="1"/>
  <c r="E399" i="30"/>
  <c r="L20" i="5"/>
  <c r="L917" i="20" s="1"/>
  <c r="K917" i="20"/>
  <c r="J21" i="5"/>
  <c r="M917" i="20"/>
  <c r="G399" i="30" l="1"/>
  <c r="I399" i="30" s="1"/>
  <c r="H399" i="30"/>
  <c r="C399" i="30" s="1"/>
  <c r="F399" i="30"/>
  <c r="J918" i="20"/>
  <c r="K21" i="5"/>
  <c r="M21" i="5"/>
  <c r="J399" i="30" l="1"/>
  <c r="K399" i="30" s="1"/>
  <c r="E400" i="30"/>
  <c r="J22" i="5"/>
  <c r="M918" i="20"/>
  <c r="L21" i="5"/>
  <c r="L918" i="20" s="1"/>
  <c r="K918" i="20"/>
  <c r="G400" i="30" l="1"/>
  <c r="I400" i="30" s="1"/>
  <c r="H400" i="30"/>
  <c r="C400" i="30" s="1"/>
  <c r="F400" i="30"/>
  <c r="J919" i="20"/>
  <c r="K22" i="5"/>
  <c r="M22" i="5"/>
  <c r="J400" i="30" l="1"/>
  <c r="K400" i="30" s="1"/>
  <c r="E401" i="30"/>
  <c r="J23" i="5"/>
  <c r="M919" i="20"/>
  <c r="L22" i="5"/>
  <c r="L919" i="20" s="1"/>
  <c r="K919" i="20"/>
  <c r="G401" i="30" l="1"/>
  <c r="I401" i="30" s="1"/>
  <c r="H401" i="30"/>
  <c r="C401" i="30" s="1"/>
  <c r="F401" i="30"/>
  <c r="K23" i="5"/>
  <c r="M23" i="5"/>
  <c r="J920" i="20"/>
  <c r="J401" i="30" l="1"/>
  <c r="K401" i="30" s="1"/>
  <c r="E402" i="30"/>
  <c r="J24" i="5"/>
  <c r="M920" i="20"/>
  <c r="K920" i="20"/>
  <c r="L23" i="5"/>
  <c r="L920" i="20" s="1"/>
  <c r="G402" i="30" l="1"/>
  <c r="I402" i="30" s="1"/>
  <c r="H402" i="30"/>
  <c r="C402" i="30" s="1"/>
  <c r="F402" i="30"/>
  <c r="K24" i="5"/>
  <c r="M24" i="5"/>
  <c r="J921" i="20"/>
  <c r="J402" i="30" l="1"/>
  <c r="K402" i="30" s="1"/>
  <c r="E403" i="30"/>
  <c r="J25" i="5"/>
  <c r="M921" i="20"/>
  <c r="L24" i="5"/>
  <c r="L921" i="20" s="1"/>
  <c r="K921" i="20"/>
  <c r="H403" i="30" l="1"/>
  <c r="C403" i="30" s="1"/>
  <c r="F403" i="30"/>
  <c r="G403" i="30"/>
  <c r="I403" i="30" s="1"/>
  <c r="J922" i="20"/>
  <c r="M25" i="5"/>
  <c r="K25" i="5"/>
  <c r="E404" i="30" l="1"/>
  <c r="J403" i="30"/>
  <c r="K403" i="30" s="1"/>
  <c r="L25" i="5"/>
  <c r="L922" i="20" s="1"/>
  <c r="K922" i="20"/>
  <c r="M922" i="20"/>
  <c r="J26" i="5"/>
  <c r="H404" i="30" l="1"/>
  <c r="C404" i="30" s="1"/>
  <c r="F404" i="30"/>
  <c r="G404" i="30"/>
  <c r="I404" i="30" s="1"/>
  <c r="J923" i="20"/>
  <c r="M26" i="5"/>
  <c r="K26" i="5"/>
  <c r="E405" i="30" l="1"/>
  <c r="J404" i="30"/>
  <c r="K404" i="30" s="1"/>
  <c r="K923" i="20"/>
  <c r="L26" i="5"/>
  <c r="L923" i="20" s="1"/>
  <c r="J27" i="5"/>
  <c r="M923" i="20"/>
  <c r="F405" i="30" l="1"/>
  <c r="G405" i="30"/>
  <c r="I405" i="30" s="1"/>
  <c r="H405" i="30"/>
  <c r="C405" i="30" s="1"/>
  <c r="K27" i="5"/>
  <c r="M27" i="5"/>
  <c r="J924" i="20"/>
  <c r="E406" i="30" l="1"/>
  <c r="J405" i="30"/>
  <c r="K405" i="30" s="1"/>
  <c r="M924" i="20"/>
  <c r="J28" i="5"/>
  <c r="L27" i="5"/>
  <c r="L924" i="20" s="1"/>
  <c r="K924" i="20"/>
  <c r="F406" i="30" l="1"/>
  <c r="E407" i="30" s="1"/>
  <c r="H406" i="30"/>
  <c r="C406" i="30" s="1"/>
  <c r="G406" i="30"/>
  <c r="I406" i="30" s="1"/>
  <c r="J406" i="30" s="1"/>
  <c r="K406" i="30" s="1"/>
  <c r="J925" i="20"/>
  <c r="M28" i="5"/>
  <c r="K28" i="5"/>
  <c r="F407" i="30" l="1"/>
  <c r="H407" i="30"/>
  <c r="C407" i="30" s="1"/>
  <c r="G407" i="30"/>
  <c r="I407" i="30" s="1"/>
  <c r="K925" i="20"/>
  <c r="L28" i="5"/>
  <c r="L925" i="20" s="1"/>
  <c r="M925" i="20"/>
  <c r="J29" i="5"/>
  <c r="E408" i="30" l="1"/>
  <c r="J407" i="30"/>
  <c r="K407" i="30" s="1"/>
  <c r="K29" i="5"/>
  <c r="M29" i="5"/>
  <c r="J926" i="20"/>
  <c r="F408" i="30" l="1"/>
  <c r="G408" i="30"/>
  <c r="I408" i="30" s="1"/>
  <c r="H408" i="30"/>
  <c r="C408" i="30" s="1"/>
  <c r="J30" i="5"/>
  <c r="M926" i="20"/>
  <c r="L29" i="5"/>
  <c r="L926" i="20" s="1"/>
  <c r="K926" i="20"/>
  <c r="J408" i="30" l="1"/>
  <c r="K408" i="30" s="1"/>
  <c r="E409" i="30"/>
  <c r="M30" i="5"/>
  <c r="K30" i="5"/>
  <c r="J927" i="20"/>
  <c r="H409" i="30" l="1"/>
  <c r="C409" i="30" s="1"/>
  <c r="F409" i="30"/>
  <c r="G409" i="30"/>
  <c r="I409" i="30" s="1"/>
  <c r="L30" i="5"/>
  <c r="L927" i="20" s="1"/>
  <c r="K927" i="20"/>
  <c r="J31" i="5"/>
  <c r="M927" i="20"/>
  <c r="J409" i="30" l="1"/>
  <c r="K409" i="30" s="1"/>
  <c r="E410" i="30"/>
  <c r="J928" i="20"/>
  <c r="M31" i="5"/>
  <c r="K31" i="5"/>
  <c r="F410" i="30" l="1"/>
  <c r="H410" i="30"/>
  <c r="C410" i="30" s="1"/>
  <c r="G410" i="30"/>
  <c r="I410" i="30" s="1"/>
  <c r="L31" i="5"/>
  <c r="L928" i="20" s="1"/>
  <c r="K928" i="20"/>
  <c r="M928" i="20"/>
  <c r="J32" i="5"/>
  <c r="J410" i="30" l="1"/>
  <c r="K410" i="30" s="1"/>
  <c r="E411" i="30"/>
  <c r="J929" i="20"/>
  <c r="M32" i="5"/>
  <c r="K32" i="5"/>
  <c r="F411" i="30" l="1"/>
  <c r="H411" i="30"/>
  <c r="C411" i="30" s="1"/>
  <c r="G411" i="30"/>
  <c r="I411" i="30" s="1"/>
  <c r="L32" i="5"/>
  <c r="L929" i="20" s="1"/>
  <c r="K929" i="20"/>
  <c r="J33" i="5"/>
  <c r="M929" i="20"/>
  <c r="E412" i="30" l="1"/>
  <c r="J411" i="30"/>
  <c r="K411" i="30" s="1"/>
  <c r="J930" i="20"/>
  <c r="M33" i="5"/>
  <c r="K33" i="5"/>
  <c r="G412" i="30" l="1"/>
  <c r="I412" i="30" s="1"/>
  <c r="F412" i="30"/>
  <c r="H412" i="30"/>
  <c r="C412" i="30" s="1"/>
  <c r="K930" i="20"/>
  <c r="L33" i="5"/>
  <c r="L930" i="20" s="1"/>
  <c r="J34" i="5"/>
  <c r="M930" i="20"/>
  <c r="E413" i="30" l="1"/>
  <c r="J412" i="30"/>
  <c r="K412" i="30" s="1"/>
  <c r="J931" i="20"/>
  <c r="M34" i="5"/>
  <c r="K34" i="5"/>
  <c r="G413" i="30" l="1"/>
  <c r="I413" i="30" s="1"/>
  <c r="F413" i="30"/>
  <c r="H413" i="30"/>
  <c r="C413" i="30" s="1"/>
  <c r="K931" i="20"/>
  <c r="L34" i="5"/>
  <c r="L931" i="20" s="1"/>
  <c r="J35" i="5"/>
  <c r="M931" i="20"/>
  <c r="E414" i="30" l="1"/>
  <c r="J413" i="30"/>
  <c r="K413" i="30" s="1"/>
  <c r="M35" i="5"/>
  <c r="K35" i="5"/>
  <c r="J932" i="20"/>
  <c r="G414" i="30" l="1"/>
  <c r="I414" i="30" s="1"/>
  <c r="F414" i="30"/>
  <c r="H414" i="30"/>
  <c r="C414" i="30" s="1"/>
  <c r="K932" i="20"/>
  <c r="L35" i="5"/>
  <c r="L932" i="20" s="1"/>
  <c r="J36" i="5"/>
  <c r="M932" i="20"/>
  <c r="J414" i="30" l="1"/>
  <c r="K414" i="30" s="1"/>
  <c r="E415" i="30"/>
  <c r="J933" i="20"/>
  <c r="K36" i="5"/>
  <c r="M36" i="5"/>
  <c r="F415" i="30" l="1"/>
  <c r="G415" i="30"/>
  <c r="I415" i="30" s="1"/>
  <c r="H415" i="30"/>
  <c r="C415" i="30" s="1"/>
  <c r="J37" i="5"/>
  <c r="M933" i="20"/>
  <c r="K933" i="20"/>
  <c r="L36" i="5"/>
  <c r="L933" i="20" s="1"/>
  <c r="J415" i="30" l="1"/>
  <c r="K415" i="30" s="1"/>
  <c r="E416" i="30"/>
  <c r="J934" i="20"/>
  <c r="K37" i="5"/>
  <c r="M37" i="5"/>
  <c r="F416" i="30" l="1"/>
  <c r="G416" i="30"/>
  <c r="I416" i="30" s="1"/>
  <c r="H416" i="30"/>
  <c r="C416" i="30" s="1"/>
  <c r="J38" i="5"/>
  <c r="M934" i="20"/>
  <c r="K934" i="20"/>
  <c r="L37" i="5"/>
  <c r="L934" i="20" s="1"/>
  <c r="E417" i="30" l="1"/>
  <c r="J416" i="30"/>
  <c r="K416" i="30" s="1"/>
  <c r="J935" i="20"/>
  <c r="M38" i="5"/>
  <c r="K38" i="5"/>
  <c r="G417" i="30" l="1"/>
  <c r="I417" i="30" s="1"/>
  <c r="H417" i="30"/>
  <c r="C417" i="30" s="1"/>
  <c r="F417" i="30"/>
  <c r="L38" i="5"/>
  <c r="L935" i="20" s="1"/>
  <c r="K935" i="20"/>
  <c r="J39" i="5"/>
  <c r="M935" i="20"/>
  <c r="E418" i="30" l="1"/>
  <c r="J417" i="30"/>
  <c r="K417" i="30" s="1"/>
  <c r="J936" i="20"/>
  <c r="M39" i="5"/>
  <c r="K39" i="5"/>
  <c r="F418" i="30" l="1"/>
  <c r="G418" i="30"/>
  <c r="I418" i="30" s="1"/>
  <c r="H418" i="30"/>
  <c r="C418" i="30" s="1"/>
  <c r="L39" i="5"/>
  <c r="L936" i="20" s="1"/>
  <c r="K936" i="20"/>
  <c r="J40" i="5"/>
  <c r="M936" i="20"/>
  <c r="E419" i="30" l="1"/>
  <c r="J418" i="30"/>
  <c r="K418" i="30" s="1"/>
  <c r="J937" i="20"/>
  <c r="M40" i="5"/>
  <c r="K40" i="5"/>
  <c r="F419" i="30" l="1"/>
  <c r="G419" i="30"/>
  <c r="I419" i="30" s="1"/>
  <c r="H419" i="30"/>
  <c r="C419" i="30" s="1"/>
  <c r="L40" i="5"/>
  <c r="L937" i="20" s="1"/>
  <c r="K937" i="20"/>
  <c r="J41" i="5"/>
  <c r="M937" i="20"/>
  <c r="E420" i="30" l="1"/>
  <c r="J419" i="30"/>
  <c r="K419" i="30" s="1"/>
  <c r="J938" i="20"/>
  <c r="K41" i="5"/>
  <c r="M41" i="5"/>
  <c r="F420" i="30" l="1"/>
  <c r="H420" i="30"/>
  <c r="C420" i="30" s="1"/>
  <c r="G420" i="30"/>
  <c r="I420" i="30" s="1"/>
  <c r="J42" i="5"/>
  <c r="M938" i="20"/>
  <c r="L41" i="5"/>
  <c r="L938" i="20" s="1"/>
  <c r="K938" i="20"/>
  <c r="J420" i="30" l="1"/>
  <c r="K420" i="30" s="1"/>
  <c r="E421" i="30"/>
  <c r="J939" i="20"/>
  <c r="K42" i="5"/>
  <c r="M42" i="5"/>
  <c r="H421" i="30" l="1"/>
  <c r="C421" i="30" s="1"/>
  <c r="F421" i="30"/>
  <c r="G421" i="30"/>
  <c r="I421" i="30" s="1"/>
  <c r="J43" i="5"/>
  <c r="M939" i="20"/>
  <c r="L42" i="5"/>
  <c r="L939" i="20" s="1"/>
  <c r="K939" i="20"/>
  <c r="E422" i="30" l="1"/>
  <c r="J421" i="30"/>
  <c r="K421" i="30" s="1"/>
  <c r="J940" i="20"/>
  <c r="M43" i="5"/>
  <c r="K43" i="5"/>
  <c r="H422" i="30" l="1"/>
  <c r="C422" i="30" s="1"/>
  <c r="F422" i="30"/>
  <c r="G422" i="30"/>
  <c r="I422" i="30" s="1"/>
  <c r="L43" i="5"/>
  <c r="L940" i="20" s="1"/>
  <c r="K940" i="20"/>
  <c r="J44" i="5"/>
  <c r="M940" i="20"/>
  <c r="J422" i="30" l="1"/>
  <c r="K422" i="30" s="1"/>
  <c r="E423" i="30"/>
  <c r="J941" i="20"/>
  <c r="M44" i="5"/>
  <c r="K44" i="5"/>
  <c r="F423" i="30" l="1"/>
  <c r="H423" i="30"/>
  <c r="C423" i="30" s="1"/>
  <c r="G423" i="30"/>
  <c r="I423" i="30" s="1"/>
  <c r="L44" i="5"/>
  <c r="L941" i="20" s="1"/>
  <c r="K941" i="20"/>
  <c r="J45" i="5"/>
  <c r="M941" i="20"/>
  <c r="E424" i="30" l="1"/>
  <c r="J423" i="30"/>
  <c r="K423" i="30" s="1"/>
  <c r="J942" i="20"/>
  <c r="K45" i="5"/>
  <c r="M45" i="5"/>
  <c r="F424" i="30" l="1"/>
  <c r="H424" i="30"/>
  <c r="C424" i="30" s="1"/>
  <c r="G424" i="30"/>
  <c r="I424" i="30" s="1"/>
  <c r="J46" i="5"/>
  <c r="M942" i="20"/>
  <c r="L45" i="5"/>
  <c r="L942" i="20" s="1"/>
  <c r="K942" i="20"/>
  <c r="J424" i="30" l="1"/>
  <c r="K424" i="30" s="1"/>
  <c r="E425" i="30"/>
  <c r="J943" i="20"/>
  <c r="K46" i="5"/>
  <c r="M46" i="5"/>
  <c r="H425" i="30" l="1"/>
  <c r="C425" i="30" s="1"/>
  <c r="F425" i="30"/>
  <c r="G425" i="30"/>
  <c r="I425" i="30" s="1"/>
  <c r="J47" i="5"/>
  <c r="M943" i="20"/>
  <c r="L46" i="5"/>
  <c r="L943" i="20" s="1"/>
  <c r="K943" i="20"/>
  <c r="E426" i="30" l="1"/>
  <c r="J425" i="30"/>
  <c r="K425" i="30" s="1"/>
  <c r="J944" i="20"/>
  <c r="K47" i="5"/>
  <c r="M47" i="5"/>
  <c r="G426" i="30" l="1"/>
  <c r="I426" i="30" s="1"/>
  <c r="F426" i="30"/>
  <c r="H426" i="30"/>
  <c r="C426" i="30" s="1"/>
  <c r="J48" i="5"/>
  <c r="M944" i="20"/>
  <c r="L47" i="5"/>
  <c r="L944" i="20" s="1"/>
  <c r="K944" i="20"/>
  <c r="J426" i="30" l="1"/>
  <c r="K426" i="30" s="1"/>
  <c r="E427" i="30"/>
  <c r="J945" i="20"/>
  <c r="K48" i="5"/>
  <c r="M48" i="5"/>
  <c r="G427" i="30" l="1"/>
  <c r="I427" i="30" s="1"/>
  <c r="H427" i="30"/>
  <c r="C427" i="30" s="1"/>
  <c r="F427" i="30"/>
  <c r="J49" i="5"/>
  <c r="M945" i="20"/>
  <c r="K945" i="20"/>
  <c r="L48" i="5"/>
  <c r="L945" i="20" s="1"/>
  <c r="E428" i="30" l="1"/>
  <c r="J427" i="30"/>
  <c r="K427" i="30" s="1"/>
  <c r="J946" i="20"/>
  <c r="K49" i="5"/>
  <c r="M49" i="5"/>
  <c r="G428" i="30" l="1"/>
  <c r="I428" i="30" s="1"/>
  <c r="H428" i="30"/>
  <c r="C428" i="30" s="1"/>
  <c r="F428" i="30"/>
  <c r="J50" i="5"/>
  <c r="M946" i="20"/>
  <c r="L49" i="5"/>
  <c r="L946" i="20" s="1"/>
  <c r="K946" i="20"/>
  <c r="J428" i="30" l="1"/>
  <c r="K428" i="30" s="1"/>
  <c r="E429" i="30"/>
  <c r="J947" i="20"/>
  <c r="M50" i="5"/>
  <c r="K50" i="5"/>
  <c r="F429" i="30" l="1"/>
  <c r="H429" i="30"/>
  <c r="C429" i="30" s="1"/>
  <c r="G429" i="30"/>
  <c r="I429" i="30" s="1"/>
  <c r="L50" i="5"/>
  <c r="L947" i="20" s="1"/>
  <c r="K947" i="20"/>
  <c r="J51" i="5"/>
  <c r="M947" i="20"/>
  <c r="E430" i="30" l="1"/>
  <c r="J429" i="30"/>
  <c r="K429" i="30" s="1"/>
  <c r="J948" i="20"/>
  <c r="K51" i="5"/>
  <c r="M51" i="5"/>
  <c r="H430" i="30" l="1"/>
  <c r="C430" i="30" s="1"/>
  <c r="F430" i="30"/>
  <c r="G430" i="30"/>
  <c r="I430" i="30" s="1"/>
  <c r="M948" i="20"/>
  <c r="J52" i="5"/>
  <c r="K948" i="20"/>
  <c r="L51" i="5"/>
  <c r="L948" i="20" s="1"/>
  <c r="E431" i="30" l="1"/>
  <c r="J430" i="30"/>
  <c r="K430" i="30" s="1"/>
  <c r="J949" i="20"/>
  <c r="M52" i="5"/>
  <c r="K52" i="5"/>
  <c r="G431" i="30" l="1"/>
  <c r="I431" i="30" s="1"/>
  <c r="F431" i="30"/>
  <c r="H431" i="30"/>
  <c r="C431" i="30" s="1"/>
  <c r="K949" i="20"/>
  <c r="L52" i="5"/>
  <c r="L949" i="20" s="1"/>
  <c r="J53" i="5"/>
  <c r="M949" i="20"/>
  <c r="J431" i="30" l="1"/>
  <c r="K431" i="30" s="1"/>
  <c r="E432" i="30"/>
  <c r="J950" i="20"/>
  <c r="M53" i="5"/>
  <c r="K53" i="5"/>
  <c r="H432" i="30" l="1"/>
  <c r="C432" i="30" s="1"/>
  <c r="G432" i="30"/>
  <c r="I432" i="30" s="1"/>
  <c r="F432" i="30"/>
  <c r="L53" i="5"/>
  <c r="L950" i="20" s="1"/>
  <c r="K950" i="20"/>
  <c r="J54" i="5"/>
  <c r="M950" i="20"/>
  <c r="J432" i="30" l="1"/>
  <c r="K432" i="30" s="1"/>
  <c r="E433" i="30"/>
  <c r="J951" i="20"/>
  <c r="M54" i="5"/>
  <c r="K54" i="5"/>
  <c r="F433" i="30" l="1"/>
  <c r="G433" i="30"/>
  <c r="I433" i="30" s="1"/>
  <c r="H433" i="30"/>
  <c r="C433" i="30" s="1"/>
  <c r="K951" i="20"/>
  <c r="L54" i="5"/>
  <c r="L951" i="20" s="1"/>
  <c r="J55" i="5"/>
  <c r="M951" i="20"/>
  <c r="J433" i="30" l="1"/>
  <c r="K433" i="30" s="1"/>
  <c r="E434" i="30"/>
  <c r="J952" i="20"/>
  <c r="M55" i="5"/>
  <c r="K55" i="5"/>
  <c r="F434" i="30" l="1"/>
  <c r="H434" i="30"/>
  <c r="C434" i="30" s="1"/>
  <c r="G434" i="30"/>
  <c r="I434" i="30" s="1"/>
  <c r="L55" i="5"/>
  <c r="L952" i="20" s="1"/>
  <c r="K952" i="20"/>
  <c r="J56" i="5"/>
  <c r="M952" i="20"/>
  <c r="E435" i="30" l="1"/>
  <c r="J434" i="30"/>
  <c r="K434" i="30" s="1"/>
  <c r="J953" i="20"/>
  <c r="M56" i="5"/>
  <c r="K56" i="5"/>
  <c r="F435" i="30" l="1"/>
  <c r="G435" i="30"/>
  <c r="I435" i="30" s="1"/>
  <c r="H435" i="30"/>
  <c r="C435" i="30" s="1"/>
  <c r="L56" i="5"/>
  <c r="L953" i="20" s="1"/>
  <c r="K953" i="20"/>
  <c r="M953" i="20"/>
  <c r="J57" i="5"/>
  <c r="J435" i="30" l="1"/>
  <c r="K435" i="30" s="1"/>
  <c r="E436" i="30"/>
  <c r="J954" i="20"/>
  <c r="K57" i="5"/>
  <c r="M57" i="5"/>
  <c r="H436" i="30" l="1"/>
  <c r="C436" i="30" s="1"/>
  <c r="G436" i="30"/>
  <c r="I436" i="30" s="1"/>
  <c r="F436" i="30"/>
  <c r="M954" i="20"/>
  <c r="J58" i="5"/>
  <c r="L57" i="5"/>
  <c r="L954" i="20" s="1"/>
  <c r="K954" i="20"/>
  <c r="E437" i="30" l="1"/>
  <c r="J436" i="30"/>
  <c r="K436" i="30" s="1"/>
  <c r="J955" i="20"/>
  <c r="M58" i="5"/>
  <c r="K58" i="5"/>
  <c r="F437" i="30" l="1"/>
  <c r="H437" i="30"/>
  <c r="C437" i="30" s="1"/>
  <c r="G437" i="30"/>
  <c r="I437" i="30" s="1"/>
  <c r="K955" i="20"/>
  <c r="L58" i="5"/>
  <c r="L955" i="20" s="1"/>
  <c r="M955" i="20"/>
  <c r="J59" i="5"/>
  <c r="J437" i="30" l="1"/>
  <c r="K437" i="30" s="1"/>
  <c r="E438" i="30"/>
  <c r="J956" i="20"/>
  <c r="M59" i="5"/>
  <c r="K59" i="5"/>
  <c r="G438" i="30" l="1"/>
  <c r="I438" i="30" s="1"/>
  <c r="F438" i="30"/>
  <c r="H438" i="30"/>
  <c r="C438" i="30" s="1"/>
  <c r="L59" i="5"/>
  <c r="L956" i="20" s="1"/>
  <c r="K956" i="20"/>
  <c r="M956" i="20"/>
  <c r="J60" i="5"/>
  <c r="J438" i="30" l="1"/>
  <c r="K438" i="30" s="1"/>
  <c r="E439" i="30"/>
  <c r="J957" i="20"/>
  <c r="M60" i="5"/>
  <c r="K60" i="5"/>
  <c r="F439" i="30" l="1"/>
  <c r="H439" i="30"/>
  <c r="C439" i="30" s="1"/>
  <c r="G439" i="30"/>
  <c r="I439" i="30" s="1"/>
  <c r="L60" i="5"/>
  <c r="L957" i="20" s="1"/>
  <c r="K957" i="20"/>
  <c r="M957" i="20"/>
  <c r="J61" i="5"/>
  <c r="E440" i="30" l="1"/>
  <c r="J439" i="30"/>
  <c r="K439" i="30" s="1"/>
  <c r="J958" i="20"/>
  <c r="M61" i="5"/>
  <c r="K61" i="5"/>
  <c r="F440" i="30" l="1"/>
  <c r="G440" i="30"/>
  <c r="I440" i="30" s="1"/>
  <c r="H440" i="30"/>
  <c r="C440" i="30" s="1"/>
  <c r="L61" i="5"/>
  <c r="L958" i="20" s="1"/>
  <c r="K958" i="20"/>
  <c r="M958" i="20"/>
  <c r="J62" i="5"/>
  <c r="J440" i="30" l="1"/>
  <c r="K440" i="30" s="1"/>
  <c r="E441" i="30"/>
  <c r="J959" i="20"/>
  <c r="M62" i="5"/>
  <c r="K62" i="5"/>
  <c r="F441" i="30" l="1"/>
  <c r="H441" i="30"/>
  <c r="C441" i="30" s="1"/>
  <c r="G441" i="30"/>
  <c r="I441" i="30" s="1"/>
  <c r="L62" i="5"/>
  <c r="L959" i="20" s="1"/>
  <c r="K959" i="20"/>
  <c r="J63" i="5"/>
  <c r="M959" i="20"/>
  <c r="J441" i="30" l="1"/>
  <c r="K441" i="30" s="1"/>
  <c r="E442" i="30"/>
  <c r="J960" i="20"/>
  <c r="K63" i="5"/>
  <c r="M63" i="5"/>
  <c r="G442" i="30" l="1"/>
  <c r="I442" i="30" s="1"/>
  <c r="F442" i="30"/>
  <c r="H442" i="30"/>
  <c r="C442" i="30" s="1"/>
  <c r="J64" i="5"/>
  <c r="M960" i="20"/>
  <c r="L63" i="5"/>
  <c r="L960" i="20" s="1"/>
  <c r="K960" i="20"/>
  <c r="E443" i="30" l="1"/>
  <c r="J442" i="30"/>
  <c r="K442" i="30" s="1"/>
  <c r="J961" i="20"/>
  <c r="M64" i="5"/>
  <c r="K64" i="5"/>
  <c r="F443" i="30" l="1"/>
  <c r="G443" i="30"/>
  <c r="I443" i="30" s="1"/>
  <c r="H443" i="30"/>
  <c r="C443" i="30" s="1"/>
  <c r="L64" i="5"/>
  <c r="L961" i="20" s="1"/>
  <c r="K961" i="20"/>
  <c r="J65" i="5"/>
  <c r="M961" i="20"/>
  <c r="E444" i="30" l="1"/>
  <c r="J443" i="30"/>
  <c r="K443" i="30" s="1"/>
  <c r="J962" i="20"/>
  <c r="K65" i="5"/>
  <c r="M65" i="5"/>
  <c r="G444" i="30" l="1"/>
  <c r="I444" i="30" s="1"/>
  <c r="F444" i="30"/>
  <c r="H444" i="30"/>
  <c r="C444" i="30" s="1"/>
  <c r="J66" i="5"/>
  <c r="M962" i="20"/>
  <c r="L65" i="5"/>
  <c r="L962" i="20" s="1"/>
  <c r="K962" i="20"/>
  <c r="J444" i="30" l="1"/>
  <c r="K444" i="30" s="1"/>
  <c r="E445" i="30"/>
  <c r="J963" i="20"/>
  <c r="M66" i="5"/>
  <c r="K66" i="5"/>
  <c r="F445" i="30" l="1"/>
  <c r="H445" i="30"/>
  <c r="C445" i="30" s="1"/>
  <c r="G445" i="30"/>
  <c r="I445" i="30" s="1"/>
  <c r="L66" i="5"/>
  <c r="L963" i="20" s="1"/>
  <c r="K963" i="20"/>
  <c r="J67" i="5"/>
  <c r="M963" i="20"/>
  <c r="E446" i="30" l="1"/>
  <c r="J445" i="30"/>
  <c r="K445" i="30" s="1"/>
  <c r="J964" i="20"/>
  <c r="M67" i="5"/>
  <c r="K67" i="5"/>
  <c r="G446" i="30" l="1"/>
  <c r="I446" i="30" s="1"/>
  <c r="F446" i="30"/>
  <c r="H446" i="30"/>
  <c r="C446" i="30" s="1"/>
  <c r="L67" i="5"/>
  <c r="L964" i="20" s="1"/>
  <c r="K964" i="20"/>
  <c r="J68" i="5"/>
  <c r="M964" i="20"/>
  <c r="J446" i="30" l="1"/>
  <c r="K446" i="30" s="1"/>
  <c r="E447" i="30"/>
  <c r="J965" i="20"/>
  <c r="K68" i="5"/>
  <c r="M68" i="5"/>
  <c r="H447" i="30" l="1"/>
  <c r="C447" i="30" s="1"/>
  <c r="F447" i="30"/>
  <c r="G447" i="30"/>
  <c r="I447" i="30" s="1"/>
  <c r="J69" i="5"/>
  <c r="M965" i="20"/>
  <c r="L68" i="5"/>
  <c r="L965" i="20" s="1"/>
  <c r="K965" i="20"/>
  <c r="J447" i="30" l="1"/>
  <c r="K447" i="30" s="1"/>
  <c r="E448" i="30"/>
  <c r="J966" i="20"/>
  <c r="K69" i="5"/>
  <c r="M69" i="5"/>
  <c r="F448" i="30" l="1"/>
  <c r="G448" i="30"/>
  <c r="I448" i="30" s="1"/>
  <c r="H448" i="30"/>
  <c r="C448" i="30" s="1"/>
  <c r="J70" i="5"/>
  <c r="M966" i="20"/>
  <c r="L69" i="5"/>
  <c r="L966" i="20" s="1"/>
  <c r="K966" i="20"/>
  <c r="J448" i="30" l="1"/>
  <c r="K448" i="30" s="1"/>
  <c r="E449" i="30"/>
  <c r="J967" i="20"/>
  <c r="M70" i="5"/>
  <c r="K70" i="5"/>
  <c r="F449" i="30" l="1"/>
  <c r="H449" i="30"/>
  <c r="C449" i="30" s="1"/>
  <c r="G449" i="30"/>
  <c r="I449" i="30" s="1"/>
  <c r="L70" i="5"/>
  <c r="L967" i="20" s="1"/>
  <c r="K967" i="20"/>
  <c r="M967" i="20"/>
  <c r="J71" i="5"/>
  <c r="J449" i="30" l="1"/>
  <c r="K449" i="30" s="1"/>
  <c r="E450" i="30"/>
  <c r="J968" i="20"/>
  <c r="M71" i="5"/>
  <c r="K71" i="5"/>
  <c r="H450" i="30" l="1"/>
  <c r="C450" i="30" s="1"/>
  <c r="F450" i="30"/>
  <c r="G450" i="30"/>
  <c r="I450" i="30" s="1"/>
  <c r="L71" i="5"/>
  <c r="L968" i="20" s="1"/>
  <c r="K968" i="20"/>
  <c r="J72" i="5"/>
  <c r="M968" i="20"/>
  <c r="E451" i="30" l="1"/>
  <c r="J450" i="30"/>
  <c r="K450" i="30" s="1"/>
  <c r="J969" i="20"/>
  <c r="M72" i="5"/>
  <c r="K72" i="5"/>
  <c r="F451" i="30" l="1"/>
  <c r="H451" i="30"/>
  <c r="C451" i="30" s="1"/>
  <c r="G451" i="30"/>
  <c r="I451" i="30" s="1"/>
  <c r="L72" i="5"/>
  <c r="L969" i="20" s="1"/>
  <c r="K969" i="20"/>
  <c r="J73" i="5"/>
  <c r="M969" i="20"/>
  <c r="J451" i="30" l="1"/>
  <c r="K451" i="30" s="1"/>
  <c r="E452" i="30"/>
  <c r="J970" i="20"/>
  <c r="K73" i="5"/>
  <c r="M73" i="5"/>
  <c r="H452" i="30" l="1"/>
  <c r="C452" i="30" s="1"/>
  <c r="F452" i="30"/>
  <c r="G452" i="30"/>
  <c r="I452" i="30" s="1"/>
  <c r="J74" i="5"/>
  <c r="M970" i="20"/>
  <c r="L73" i="5"/>
  <c r="L970" i="20" s="1"/>
  <c r="K970" i="20"/>
  <c r="J452" i="30" l="1"/>
  <c r="K452" i="30" s="1"/>
  <c r="E453" i="30"/>
  <c r="J971" i="20"/>
  <c r="M74" i="5"/>
  <c r="K74" i="5"/>
  <c r="F453" i="30" l="1"/>
  <c r="H453" i="30"/>
  <c r="C453" i="30" s="1"/>
  <c r="G453" i="30"/>
  <c r="I453" i="30" s="1"/>
  <c r="L74" i="5"/>
  <c r="L971" i="20" s="1"/>
  <c r="K971" i="20"/>
  <c r="J75" i="5"/>
  <c r="M971" i="20"/>
  <c r="E454" i="30" l="1"/>
  <c r="J453" i="30"/>
  <c r="K453" i="30" s="1"/>
  <c r="J972" i="20"/>
  <c r="K75" i="5"/>
  <c r="M75" i="5"/>
  <c r="G454" i="30" l="1"/>
  <c r="I454" i="30" s="1"/>
  <c r="F454" i="30"/>
  <c r="H454" i="30"/>
  <c r="C454" i="30" s="1"/>
  <c r="J76" i="5"/>
  <c r="M972" i="20"/>
  <c r="L75" i="5"/>
  <c r="L972" i="20" s="1"/>
  <c r="K972" i="20"/>
  <c r="J454" i="30" l="1"/>
  <c r="K454" i="30" s="1"/>
  <c r="E455" i="30"/>
  <c r="J973" i="20"/>
  <c r="M76" i="5"/>
  <c r="M1" i="5" s="1"/>
  <c r="K76" i="5"/>
  <c r="J1" i="27" l="1"/>
  <c r="E19" i="31" s="1"/>
  <c r="H18" i="31"/>
  <c r="K18" i="31" s="1"/>
  <c r="H455" i="30"/>
  <c r="C455" i="30" s="1"/>
  <c r="F455" i="30"/>
  <c r="G455" i="30"/>
  <c r="I455" i="30" s="1"/>
  <c r="K973" i="20"/>
  <c r="L76" i="5"/>
  <c r="L973" i="20" s="1"/>
  <c r="M973" i="20"/>
  <c r="E456" i="30" l="1"/>
  <c r="J455" i="30"/>
  <c r="K455" i="30" s="1"/>
  <c r="J5" i="27"/>
  <c r="K80" i="14"/>
  <c r="M5" i="27"/>
  <c r="K5" i="27"/>
  <c r="J1002" i="20"/>
  <c r="G456" i="30" l="1"/>
  <c r="I456" i="30" s="1"/>
  <c r="F456" i="30"/>
  <c r="H456" i="30"/>
  <c r="C456" i="30" s="1"/>
  <c r="L5" i="27"/>
  <c r="L1002" i="20" s="1"/>
  <c r="K1002" i="20"/>
  <c r="M1002" i="20"/>
  <c r="J6" i="27"/>
  <c r="E457" i="30" l="1"/>
  <c r="J456" i="30"/>
  <c r="K456" i="30" s="1"/>
  <c r="J1003" i="20"/>
  <c r="K6" i="27"/>
  <c r="M6" i="27"/>
  <c r="G457" i="30" l="1"/>
  <c r="I457" i="30" s="1"/>
  <c r="F457" i="30"/>
  <c r="H457" i="30"/>
  <c r="C457" i="30" s="1"/>
  <c r="M1003" i="20"/>
  <c r="J7" i="27"/>
  <c r="L6" i="27"/>
  <c r="L1003" i="20" s="1"/>
  <c r="K1003" i="20"/>
  <c r="J457" i="30" l="1"/>
  <c r="K457" i="30" s="1"/>
  <c r="E458" i="30"/>
  <c r="J1004" i="20"/>
  <c r="M7" i="27"/>
  <c r="K7" i="27"/>
  <c r="G458" i="30" l="1"/>
  <c r="I458" i="30" s="1"/>
  <c r="F458" i="30"/>
  <c r="H458" i="30"/>
  <c r="C458" i="30" s="1"/>
  <c r="L7" i="27"/>
  <c r="L1004" i="20" s="1"/>
  <c r="K1004" i="20"/>
  <c r="M1004" i="20"/>
  <c r="J8" i="27"/>
  <c r="J458" i="30" l="1"/>
  <c r="K458" i="30" s="1"/>
  <c r="E459" i="30"/>
  <c r="K8" i="27"/>
  <c r="J1005" i="20"/>
  <c r="M8" i="27"/>
  <c r="F459" i="30" l="1"/>
  <c r="G459" i="30"/>
  <c r="I459" i="30" s="1"/>
  <c r="H459" i="30"/>
  <c r="C459" i="30" s="1"/>
  <c r="J9" i="27"/>
  <c r="M1005" i="20"/>
  <c r="L8" i="27"/>
  <c r="L1005" i="20" s="1"/>
  <c r="K1005" i="20"/>
  <c r="E460" i="30" l="1"/>
  <c r="J459" i="30"/>
  <c r="K459" i="30" s="1"/>
  <c r="J1006" i="20"/>
  <c r="K9" i="27"/>
  <c r="M9" i="27"/>
  <c r="F460" i="30" l="1"/>
  <c r="E461" i="30" s="1"/>
  <c r="G460" i="30"/>
  <c r="I460" i="30" s="1"/>
  <c r="J460" i="30" s="1"/>
  <c r="K460" i="30" s="1"/>
  <c r="H460" i="30"/>
  <c r="C460" i="30" s="1"/>
  <c r="J10" i="27"/>
  <c r="M1006" i="20"/>
  <c r="L9" i="27"/>
  <c r="L1006" i="20" s="1"/>
  <c r="K1006" i="20"/>
  <c r="F461" i="30" l="1"/>
  <c r="G461" i="30"/>
  <c r="I461" i="30" s="1"/>
  <c r="H461" i="30"/>
  <c r="C461" i="30" s="1"/>
  <c r="J1007" i="20"/>
  <c r="K10" i="27"/>
  <c r="M10" i="27"/>
  <c r="E462" i="30" l="1"/>
  <c r="J461" i="30"/>
  <c r="K461" i="30" s="1"/>
  <c r="J11" i="27"/>
  <c r="M1007" i="20"/>
  <c r="L10" i="27"/>
  <c r="L1007" i="20" s="1"/>
  <c r="K1007" i="20"/>
  <c r="F462" i="30" l="1"/>
  <c r="G462" i="30"/>
  <c r="I462" i="30" s="1"/>
  <c r="H462" i="30"/>
  <c r="C462" i="30" s="1"/>
  <c r="J1008" i="20"/>
  <c r="K11" i="27"/>
  <c r="M11" i="27"/>
  <c r="E463" i="30" l="1"/>
  <c r="J462" i="30"/>
  <c r="K462" i="30" s="1"/>
  <c r="J12" i="27"/>
  <c r="M1008" i="20"/>
  <c r="L11" i="27"/>
  <c r="L1008" i="20" s="1"/>
  <c r="K1008" i="20"/>
  <c r="G463" i="30" l="1"/>
  <c r="I463" i="30" s="1"/>
  <c r="F463" i="30"/>
  <c r="H463" i="30"/>
  <c r="C463" i="30" s="1"/>
  <c r="J1009" i="20"/>
  <c r="M12" i="27"/>
  <c r="K12" i="27"/>
  <c r="J463" i="30" l="1"/>
  <c r="K463" i="30" s="1"/>
  <c r="E464" i="30"/>
  <c r="K1009" i="20"/>
  <c r="L12" i="27"/>
  <c r="L1009" i="20" s="1"/>
  <c r="J13" i="27"/>
  <c r="M1009" i="20"/>
  <c r="F464" i="30" l="1"/>
  <c r="G464" i="30"/>
  <c r="I464" i="30" s="1"/>
  <c r="H464" i="30"/>
  <c r="C464" i="30" s="1"/>
  <c r="J1010" i="20"/>
  <c r="M13" i="27"/>
  <c r="K13" i="27"/>
  <c r="J464" i="30" l="1"/>
  <c r="K464" i="30" s="1"/>
  <c r="E465" i="30"/>
  <c r="L13" i="27"/>
  <c r="L1010" i="20" s="1"/>
  <c r="K1010" i="20"/>
  <c r="J14" i="27"/>
  <c r="M1010" i="20"/>
  <c r="F465" i="30" l="1"/>
  <c r="G465" i="30"/>
  <c r="I465" i="30" s="1"/>
  <c r="H465" i="30"/>
  <c r="C465" i="30" s="1"/>
  <c r="J1011" i="20"/>
  <c r="K14" i="27"/>
  <c r="M14" i="27"/>
  <c r="E466" i="30" l="1"/>
  <c r="J465" i="30"/>
  <c r="K465" i="30" s="1"/>
  <c r="J15" i="27"/>
  <c r="M1011" i="20"/>
  <c r="K1011" i="20"/>
  <c r="L14" i="27"/>
  <c r="L1011" i="20" s="1"/>
  <c r="F466" i="30" l="1"/>
  <c r="G466" i="30"/>
  <c r="I466" i="30" s="1"/>
  <c r="H466" i="30"/>
  <c r="C466" i="30" s="1"/>
  <c r="K15" i="27"/>
  <c r="J1012" i="20"/>
  <c r="M15" i="27"/>
  <c r="J466" i="30" l="1"/>
  <c r="K466" i="30" s="1"/>
  <c r="E467" i="30"/>
  <c r="M1012" i="20"/>
  <c r="J16" i="27"/>
  <c r="L15" i="27"/>
  <c r="L1012" i="20" s="1"/>
  <c r="K1012" i="20"/>
  <c r="G467" i="30" l="1"/>
  <c r="I467" i="30" s="1"/>
  <c r="F467" i="30"/>
  <c r="H467" i="30"/>
  <c r="C467" i="30" s="1"/>
  <c r="J1013" i="20"/>
  <c r="M16" i="27"/>
  <c r="K16" i="27"/>
  <c r="E468" i="30" l="1"/>
  <c r="J467" i="30"/>
  <c r="K467" i="30" s="1"/>
  <c r="L16" i="27"/>
  <c r="L1013" i="20" s="1"/>
  <c r="K1013" i="20"/>
  <c r="M1013" i="20"/>
  <c r="J17" i="27"/>
  <c r="F468" i="30" l="1"/>
  <c r="G468" i="30"/>
  <c r="I468" i="30" s="1"/>
  <c r="H468" i="30"/>
  <c r="C468" i="30" s="1"/>
  <c r="J1014" i="20"/>
  <c r="K17" i="27"/>
  <c r="M17" i="27"/>
  <c r="J468" i="30" l="1"/>
  <c r="K468" i="30" s="1"/>
  <c r="E469" i="30"/>
  <c r="M1014" i="20"/>
  <c r="J18" i="27"/>
  <c r="L17" i="27"/>
  <c r="L1014" i="20" s="1"/>
  <c r="K1014" i="20"/>
  <c r="G469" i="30" l="1"/>
  <c r="I469" i="30" s="1"/>
  <c r="F469" i="30"/>
  <c r="H469" i="30"/>
  <c r="C469" i="30" s="1"/>
  <c r="J1015" i="20"/>
  <c r="M18" i="27"/>
  <c r="K18" i="27"/>
  <c r="E470" i="30" l="1"/>
  <c r="J469" i="30"/>
  <c r="K469" i="30" s="1"/>
  <c r="L18" i="27"/>
  <c r="L1015" i="20" s="1"/>
  <c r="K1015" i="20"/>
  <c r="J19" i="27"/>
  <c r="M1015" i="20"/>
  <c r="F470" i="30" l="1"/>
  <c r="G470" i="30"/>
  <c r="I470" i="30" s="1"/>
  <c r="H470" i="30"/>
  <c r="C470" i="30" s="1"/>
  <c r="K19" i="27"/>
  <c r="M19" i="27"/>
  <c r="J1016" i="20"/>
  <c r="J470" i="30" l="1"/>
  <c r="K470" i="30" s="1"/>
  <c r="E471" i="30"/>
  <c r="J20" i="27"/>
  <c r="M1016" i="20"/>
  <c r="L19" i="27"/>
  <c r="L1016" i="20" s="1"/>
  <c r="K1016" i="20"/>
  <c r="G471" i="30" l="1"/>
  <c r="I471" i="30" s="1"/>
  <c r="F471" i="30"/>
  <c r="H471" i="30"/>
  <c r="C471" i="30" s="1"/>
  <c r="J1017" i="20"/>
  <c r="M20" i="27"/>
  <c r="K20" i="27"/>
  <c r="E472" i="30" l="1"/>
  <c r="J471" i="30"/>
  <c r="K471" i="30" s="1"/>
  <c r="K1017" i="20"/>
  <c r="L20" i="27"/>
  <c r="L1017" i="20" s="1"/>
  <c r="J21" i="27"/>
  <c r="M1017" i="20"/>
  <c r="F472" i="30" l="1"/>
  <c r="G472" i="30"/>
  <c r="I472" i="30" s="1"/>
  <c r="H472" i="30"/>
  <c r="C472" i="30" s="1"/>
  <c r="J1018" i="20"/>
  <c r="K21" i="27"/>
  <c r="M21" i="27"/>
  <c r="J472" i="30" l="1"/>
  <c r="K472" i="30" s="1"/>
  <c r="E473" i="30"/>
  <c r="J22" i="27"/>
  <c r="M1018" i="20"/>
  <c r="L21" i="27"/>
  <c r="L1018" i="20" s="1"/>
  <c r="K1018" i="20"/>
  <c r="G473" i="30" l="1"/>
  <c r="I473" i="30" s="1"/>
  <c r="F473" i="30"/>
  <c r="H473" i="30"/>
  <c r="C473" i="30" s="1"/>
  <c r="J1019" i="20"/>
  <c r="M22" i="27"/>
  <c r="K22" i="27"/>
  <c r="E474" i="30" l="1"/>
  <c r="J473" i="30"/>
  <c r="K473" i="30" s="1"/>
  <c r="L22" i="27"/>
  <c r="L1019" i="20" s="1"/>
  <c r="K1019" i="20"/>
  <c r="M1019" i="20"/>
  <c r="J23" i="27"/>
  <c r="F474" i="30" l="1"/>
  <c r="G474" i="30"/>
  <c r="I474" i="30" s="1"/>
  <c r="H474" i="30"/>
  <c r="C474" i="30" s="1"/>
  <c r="J1020" i="20"/>
  <c r="M23" i="27"/>
  <c r="K23" i="27"/>
  <c r="J474" i="30" l="1"/>
  <c r="K474" i="30" s="1"/>
  <c r="E475" i="30"/>
  <c r="L23" i="27"/>
  <c r="L1020" i="20" s="1"/>
  <c r="K1020" i="20"/>
  <c r="M1020" i="20"/>
  <c r="J24" i="27"/>
  <c r="F475" i="30" l="1"/>
  <c r="H475" i="30"/>
  <c r="C475" i="30" s="1"/>
  <c r="G475" i="30"/>
  <c r="I475" i="30" s="1"/>
  <c r="J1021" i="20"/>
  <c r="K24" i="27"/>
  <c r="M24" i="27"/>
  <c r="E476" i="30" l="1"/>
  <c r="J475" i="30"/>
  <c r="K475" i="30" s="1"/>
  <c r="J25" i="27"/>
  <c r="M1021" i="20"/>
  <c r="K1021" i="20"/>
  <c r="L24" i="27"/>
  <c r="L1021" i="20" s="1"/>
  <c r="H476" i="30" l="1"/>
  <c r="C476" i="30" s="1"/>
  <c r="F476" i="30"/>
  <c r="G476" i="30"/>
  <c r="I476" i="30" s="1"/>
  <c r="J1022" i="20"/>
  <c r="M25" i="27"/>
  <c r="K25" i="27"/>
  <c r="E477" i="30" l="1"/>
  <c r="J476" i="30"/>
  <c r="K476" i="30" s="1"/>
  <c r="L25" i="27"/>
  <c r="L1022" i="20" s="1"/>
  <c r="K1022" i="20"/>
  <c r="J26" i="27"/>
  <c r="M1022" i="20"/>
  <c r="G477" i="30" l="1"/>
  <c r="I477" i="30" s="1"/>
  <c r="F477" i="30"/>
  <c r="H477" i="30"/>
  <c r="C477" i="30" s="1"/>
  <c r="J1023" i="20"/>
  <c r="K26" i="27"/>
  <c r="M26" i="27"/>
  <c r="E478" i="30" l="1"/>
  <c r="J477" i="30"/>
  <c r="K477" i="30" s="1"/>
  <c r="J27" i="27"/>
  <c r="M1023" i="20"/>
  <c r="L26" i="27"/>
  <c r="L1023" i="20" s="1"/>
  <c r="K1023" i="20"/>
  <c r="F478" i="30" l="1"/>
  <c r="G478" i="30"/>
  <c r="I478" i="30" s="1"/>
  <c r="H478" i="30"/>
  <c r="C478" i="30" s="1"/>
  <c r="J1024" i="20"/>
  <c r="M27" i="27"/>
  <c r="K27" i="27"/>
  <c r="J478" i="30" l="1"/>
  <c r="K478" i="30" s="1"/>
  <c r="E479" i="30"/>
  <c r="K1024" i="20"/>
  <c r="L27" i="27"/>
  <c r="L1024" i="20" s="1"/>
  <c r="J28" i="27"/>
  <c r="M1024" i="20"/>
  <c r="F479" i="30" l="1"/>
  <c r="G479" i="30"/>
  <c r="I479" i="30" s="1"/>
  <c r="H479" i="30"/>
  <c r="C479" i="30" s="1"/>
  <c r="J1025" i="20"/>
  <c r="M28" i="27"/>
  <c r="K28" i="27"/>
  <c r="E480" i="30" l="1"/>
  <c r="J479" i="30"/>
  <c r="K479" i="30" s="1"/>
  <c r="K1025" i="20"/>
  <c r="L28" i="27"/>
  <c r="L1025" i="20" s="1"/>
  <c r="J29" i="27"/>
  <c r="M1025" i="20"/>
  <c r="G480" i="30" l="1"/>
  <c r="I480" i="30" s="1"/>
  <c r="H480" i="30"/>
  <c r="C480" i="30" s="1"/>
  <c r="F480" i="30"/>
  <c r="J1026" i="20"/>
  <c r="K29" i="27"/>
  <c r="M29" i="27"/>
  <c r="J480" i="30" l="1"/>
  <c r="K480" i="30" s="1"/>
  <c r="E481" i="30"/>
  <c r="J30" i="27"/>
  <c r="M1026" i="20"/>
  <c r="L29" i="27"/>
  <c r="L1026" i="20" s="1"/>
  <c r="K1026" i="20"/>
  <c r="F481" i="30" l="1"/>
  <c r="H481" i="30"/>
  <c r="C481" i="30" s="1"/>
  <c r="G481" i="30"/>
  <c r="I481" i="30" s="1"/>
  <c r="J1027" i="20"/>
  <c r="K30" i="27"/>
  <c r="M30" i="27"/>
  <c r="J481" i="30" l="1"/>
  <c r="K481" i="30" s="1"/>
  <c r="E482" i="30"/>
  <c r="J31" i="27"/>
  <c r="M1027" i="20"/>
  <c r="L30" i="27"/>
  <c r="L1027" i="20" s="1"/>
  <c r="K1027" i="20"/>
  <c r="F482" i="30" l="1"/>
  <c r="G482" i="30"/>
  <c r="I482" i="30" s="1"/>
  <c r="H482" i="30"/>
  <c r="C482" i="30" s="1"/>
  <c r="J1028" i="20"/>
  <c r="K31" i="27"/>
  <c r="M31" i="27"/>
  <c r="J482" i="30" l="1"/>
  <c r="K482" i="30" s="1"/>
  <c r="E483" i="30"/>
  <c r="J32" i="27"/>
  <c r="M1028" i="20"/>
  <c r="L31" i="27"/>
  <c r="L1028" i="20" s="1"/>
  <c r="K1028" i="20"/>
  <c r="G483" i="30" l="1"/>
  <c r="I483" i="30" s="1"/>
  <c r="F483" i="30"/>
  <c r="H483" i="30"/>
  <c r="C483" i="30" s="1"/>
  <c r="J1029" i="20"/>
  <c r="M32" i="27"/>
  <c r="K32" i="27"/>
  <c r="E484" i="30" l="1"/>
  <c r="J483" i="30"/>
  <c r="K483" i="30" s="1"/>
  <c r="L32" i="27"/>
  <c r="L1029" i="20" s="1"/>
  <c r="K1029" i="20"/>
  <c r="J33" i="27"/>
  <c r="M1029" i="20"/>
  <c r="F484" i="30" l="1"/>
  <c r="G484" i="30"/>
  <c r="I484" i="30" s="1"/>
  <c r="H484" i="30"/>
  <c r="C484" i="30" s="1"/>
  <c r="J1030" i="20"/>
  <c r="K33" i="27"/>
  <c r="M33" i="27"/>
  <c r="J484" i="30" l="1"/>
  <c r="K484" i="30" s="1"/>
  <c r="E485" i="30"/>
  <c r="J34" i="27"/>
  <c r="M1030" i="20"/>
  <c r="L33" i="27"/>
  <c r="L1030" i="20" s="1"/>
  <c r="K1030" i="20"/>
  <c r="G485" i="30" l="1"/>
  <c r="I485" i="30" s="1"/>
  <c r="F485" i="30"/>
  <c r="H485" i="30"/>
  <c r="C485" i="30" s="1"/>
  <c r="J1031" i="20"/>
  <c r="M34" i="27"/>
  <c r="K34" i="27"/>
  <c r="E486" i="30" l="1"/>
  <c r="J485" i="30"/>
  <c r="K485" i="30" s="1"/>
  <c r="L34" i="27"/>
  <c r="L1031" i="20" s="1"/>
  <c r="K1031" i="20"/>
  <c r="J35" i="27"/>
  <c r="M1031" i="20"/>
  <c r="G486" i="30" l="1"/>
  <c r="I486" i="30" s="1"/>
  <c r="F486" i="30"/>
  <c r="H486" i="30"/>
  <c r="C486" i="30" s="1"/>
  <c r="J1032" i="20"/>
  <c r="K35" i="27"/>
  <c r="M35" i="27"/>
  <c r="E487" i="30" l="1"/>
  <c r="J486" i="30"/>
  <c r="K486" i="30" s="1"/>
  <c r="J36" i="27"/>
  <c r="M1032" i="20"/>
  <c r="L35" i="27"/>
  <c r="L1032" i="20" s="1"/>
  <c r="K1032" i="20"/>
  <c r="F487" i="30" l="1"/>
  <c r="G487" i="30"/>
  <c r="I487" i="30" s="1"/>
  <c r="H487" i="30"/>
  <c r="C487" i="30" s="1"/>
  <c r="J1033" i="20"/>
  <c r="M36" i="27"/>
  <c r="K36" i="27"/>
  <c r="E488" i="30" l="1"/>
  <c r="J487" i="30"/>
  <c r="K487" i="30" s="1"/>
  <c r="K1033" i="20"/>
  <c r="L36" i="27"/>
  <c r="L1033" i="20" s="1"/>
  <c r="J37" i="27"/>
  <c r="M1033" i="20"/>
  <c r="F488" i="30" l="1"/>
  <c r="G488" i="30"/>
  <c r="I488" i="30" s="1"/>
  <c r="H488" i="30"/>
  <c r="C488" i="30" s="1"/>
  <c r="J1034" i="20"/>
  <c r="K37" i="27"/>
  <c r="M37" i="27"/>
  <c r="J488" i="30" l="1"/>
  <c r="K488" i="30" s="1"/>
  <c r="E489" i="30"/>
  <c r="J38" i="27"/>
  <c r="M1034" i="20"/>
  <c r="L37" i="27"/>
  <c r="L1034" i="20" s="1"/>
  <c r="K1034" i="20"/>
  <c r="F489" i="30" l="1"/>
  <c r="H489" i="30"/>
  <c r="C489" i="30" s="1"/>
  <c r="G489" i="30"/>
  <c r="I489" i="30" s="1"/>
  <c r="J1035" i="20"/>
  <c r="K38" i="27"/>
  <c r="M38" i="27"/>
  <c r="J489" i="30" l="1"/>
  <c r="K489" i="30" s="1"/>
  <c r="E490" i="30"/>
  <c r="J39" i="27"/>
  <c r="M1035" i="20"/>
  <c r="K1035" i="20"/>
  <c r="L38" i="27"/>
  <c r="L1035" i="20" s="1"/>
  <c r="G490" i="30" l="1"/>
  <c r="I490" i="30" s="1"/>
  <c r="H490" i="30"/>
  <c r="C490" i="30" s="1"/>
  <c r="F490" i="30"/>
  <c r="K39" i="27"/>
  <c r="J1036" i="20"/>
  <c r="M39" i="27"/>
  <c r="J490" i="30" l="1"/>
  <c r="K490" i="30" s="1"/>
  <c r="E491" i="30"/>
  <c r="J40" i="27"/>
  <c r="M1036" i="20"/>
  <c r="L39" i="27"/>
  <c r="L1036" i="20" s="1"/>
  <c r="K1036" i="20"/>
  <c r="G491" i="30" l="1"/>
  <c r="I491" i="30" s="1"/>
  <c r="F491" i="30"/>
  <c r="H491" i="30"/>
  <c r="C491" i="30" s="1"/>
  <c r="J1037" i="20"/>
  <c r="M40" i="27"/>
  <c r="K40" i="27"/>
  <c r="E492" i="30" l="1"/>
  <c r="J491" i="30"/>
  <c r="K491" i="30" s="1"/>
  <c r="K1037" i="20"/>
  <c r="L40" i="27"/>
  <c r="L1037" i="20" s="1"/>
  <c r="J41" i="27"/>
  <c r="M1037" i="20"/>
  <c r="G492" i="30" l="1"/>
  <c r="I492" i="30" s="1"/>
  <c r="F492" i="30"/>
  <c r="H492" i="30"/>
  <c r="C492" i="30" s="1"/>
  <c r="J1038" i="20"/>
  <c r="M41" i="27"/>
  <c r="K41" i="27"/>
  <c r="J492" i="30" l="1"/>
  <c r="K492" i="30" s="1"/>
  <c r="E493" i="30"/>
  <c r="K1038" i="20"/>
  <c r="L41" i="27"/>
  <c r="L1038" i="20" s="1"/>
  <c r="J42" i="27"/>
  <c r="M1038" i="20"/>
  <c r="G493" i="30" l="1"/>
  <c r="I493" i="30" s="1"/>
  <c r="F493" i="30"/>
  <c r="H493" i="30"/>
  <c r="C493" i="30" s="1"/>
  <c r="J1039" i="20"/>
  <c r="M42" i="27"/>
  <c r="K42" i="27"/>
  <c r="E494" i="30" l="1"/>
  <c r="J493" i="30"/>
  <c r="K493" i="30" s="1"/>
  <c r="L42" i="27"/>
  <c r="L1039" i="20" s="1"/>
  <c r="K1039" i="20"/>
  <c r="J43" i="27"/>
  <c r="M1039" i="20"/>
  <c r="F494" i="30" l="1"/>
  <c r="G494" i="30"/>
  <c r="I494" i="30" s="1"/>
  <c r="H494" i="30"/>
  <c r="C494" i="30" s="1"/>
  <c r="J1040" i="20"/>
  <c r="K43" i="27"/>
  <c r="M43" i="27"/>
  <c r="J494" i="30" l="1"/>
  <c r="K494" i="30" s="1"/>
  <c r="E495" i="30"/>
  <c r="J44" i="27"/>
  <c r="M1040" i="20"/>
  <c r="L43" i="27"/>
  <c r="L1040" i="20" s="1"/>
  <c r="K1040" i="20"/>
  <c r="F495" i="30" l="1"/>
  <c r="H495" i="30"/>
  <c r="C495" i="30" s="1"/>
  <c r="G495" i="30"/>
  <c r="I495" i="30" s="1"/>
  <c r="J1041" i="20"/>
  <c r="M44" i="27"/>
  <c r="K44" i="27"/>
  <c r="E496" i="30" l="1"/>
  <c r="J495" i="30"/>
  <c r="K495" i="30" s="1"/>
  <c r="L44" i="27"/>
  <c r="L1041" i="20" s="1"/>
  <c r="K1041" i="20"/>
  <c r="J45" i="27"/>
  <c r="M1041" i="20"/>
  <c r="F496" i="30" l="1"/>
  <c r="G496" i="30"/>
  <c r="I496" i="30" s="1"/>
  <c r="H496" i="30"/>
  <c r="C496" i="30" s="1"/>
  <c r="J1042" i="20"/>
  <c r="M45" i="27"/>
  <c r="K45" i="27"/>
  <c r="E497" i="30" l="1"/>
  <c r="J496" i="30"/>
  <c r="K496" i="30" s="1"/>
  <c r="L45" i="27"/>
  <c r="L1042" i="20" s="1"/>
  <c r="K1042" i="20"/>
  <c r="J46" i="27"/>
  <c r="M1042" i="20"/>
  <c r="G497" i="30" l="1"/>
  <c r="I497" i="30" s="1"/>
  <c r="F497" i="30"/>
  <c r="H497" i="30"/>
  <c r="C497" i="30" s="1"/>
  <c r="J1043" i="20"/>
  <c r="M46" i="27"/>
  <c r="K46" i="27"/>
  <c r="E498" i="30" l="1"/>
  <c r="J497" i="30"/>
  <c r="K497" i="30" s="1"/>
  <c r="L46" i="27"/>
  <c r="L1043" i="20" s="1"/>
  <c r="K1043" i="20"/>
  <c r="J47" i="27"/>
  <c r="M1043" i="20"/>
  <c r="F498" i="30" l="1"/>
  <c r="G498" i="30"/>
  <c r="I498" i="30" s="1"/>
  <c r="H498" i="30"/>
  <c r="C498" i="30" s="1"/>
  <c r="J1044" i="20"/>
  <c r="K47" i="27"/>
  <c r="M47" i="27"/>
  <c r="J498" i="30" l="1"/>
  <c r="K498" i="30" s="1"/>
  <c r="E499" i="30"/>
  <c r="J48" i="27"/>
  <c r="M1044" i="20"/>
  <c r="L47" i="27"/>
  <c r="L1044" i="20" s="1"/>
  <c r="K1044" i="20"/>
  <c r="G499" i="30" l="1"/>
  <c r="I499" i="30" s="1"/>
  <c r="F499" i="30"/>
  <c r="H499" i="30"/>
  <c r="C499" i="30" s="1"/>
  <c r="J1045" i="20"/>
  <c r="K48" i="27"/>
  <c r="M48" i="27"/>
  <c r="E500" i="30" l="1"/>
  <c r="J499" i="30"/>
  <c r="K499" i="30" s="1"/>
  <c r="J49" i="27"/>
  <c r="M1045" i="20"/>
  <c r="K1045" i="20"/>
  <c r="L48" i="27"/>
  <c r="L1045" i="20" s="1"/>
  <c r="F500" i="30" l="1"/>
  <c r="G500" i="30"/>
  <c r="I500" i="30" s="1"/>
  <c r="H500" i="30"/>
  <c r="C500" i="30" s="1"/>
  <c r="M49" i="27"/>
  <c r="K49" i="27"/>
  <c r="J1046" i="20"/>
  <c r="J500" i="30" l="1"/>
  <c r="K500" i="30" s="1"/>
  <c r="E501" i="30"/>
  <c r="L49" i="27"/>
  <c r="L1046" i="20" s="1"/>
  <c r="K1046" i="20"/>
  <c r="J50" i="27"/>
  <c r="M1046" i="20"/>
  <c r="G501" i="30" l="1"/>
  <c r="I501" i="30" s="1"/>
  <c r="F501" i="30"/>
  <c r="H501" i="30"/>
  <c r="C501" i="30" s="1"/>
  <c r="J1047" i="20"/>
  <c r="K50" i="27"/>
  <c r="M50" i="27"/>
  <c r="E502" i="30" l="1"/>
  <c r="J501" i="30"/>
  <c r="K501" i="30" s="1"/>
  <c r="J51" i="27"/>
  <c r="M1047" i="20"/>
  <c r="K1047" i="20"/>
  <c r="L50" i="27"/>
  <c r="L1047" i="20" s="1"/>
  <c r="F502" i="30" l="1"/>
  <c r="G502" i="30"/>
  <c r="I502" i="30" s="1"/>
  <c r="H502" i="30"/>
  <c r="C502" i="30" s="1"/>
  <c r="J1048" i="20"/>
  <c r="M51" i="27"/>
  <c r="K51" i="27"/>
  <c r="J502" i="30" l="1"/>
  <c r="K502" i="30" s="1"/>
  <c r="E503" i="30"/>
  <c r="L51" i="27"/>
  <c r="L1048" i="20" s="1"/>
  <c r="K1048" i="20"/>
  <c r="M1048" i="20"/>
  <c r="J52" i="27"/>
  <c r="G503" i="30" l="1"/>
  <c r="I503" i="30" s="1"/>
  <c r="F503" i="30"/>
  <c r="H503" i="30"/>
  <c r="C503" i="30" s="1"/>
  <c r="J1049" i="20"/>
  <c r="M52" i="27"/>
  <c r="K52" i="27"/>
  <c r="E504" i="30" l="1"/>
  <c r="J503" i="30"/>
  <c r="K503" i="30" s="1"/>
  <c r="L52" i="27"/>
  <c r="L1049" i="20" s="1"/>
  <c r="K1049" i="20"/>
  <c r="J53" i="27"/>
  <c r="M1049" i="20"/>
  <c r="H504" i="30" l="1"/>
  <c r="C504" i="30" s="1"/>
  <c r="F504" i="30"/>
  <c r="G504" i="30"/>
  <c r="I504" i="30" s="1"/>
  <c r="J1050" i="20"/>
  <c r="M53" i="27"/>
  <c r="K53" i="27"/>
  <c r="J504" i="30" l="1"/>
  <c r="K504" i="30" s="1"/>
  <c r="E505" i="30"/>
  <c r="K1050" i="20"/>
  <c r="L53" i="27"/>
  <c r="L1050" i="20" s="1"/>
  <c r="J54" i="27"/>
  <c r="M1050" i="20"/>
  <c r="F505" i="30" l="1"/>
  <c r="H505" i="30"/>
  <c r="C505" i="30" s="1"/>
  <c r="G505" i="30"/>
  <c r="I505" i="30" s="1"/>
  <c r="M54" i="27"/>
  <c r="J1051" i="20"/>
  <c r="K54" i="27"/>
  <c r="E506" i="30" l="1"/>
  <c r="J505" i="30"/>
  <c r="K505" i="30" s="1"/>
  <c r="L54" i="27"/>
  <c r="L1051" i="20" s="1"/>
  <c r="K1051" i="20"/>
  <c r="J55" i="27"/>
  <c r="M1051" i="20"/>
  <c r="G506" i="30" l="1"/>
  <c r="I506" i="30" s="1"/>
  <c r="H506" i="30"/>
  <c r="C506" i="30" s="1"/>
  <c r="F506" i="30"/>
  <c r="J1052" i="20"/>
  <c r="K55" i="27"/>
  <c r="M55" i="27"/>
  <c r="J506" i="30" l="1"/>
  <c r="K506" i="30" s="1"/>
  <c r="E507" i="30"/>
  <c r="J56" i="27"/>
  <c r="M1052" i="20"/>
  <c r="K1052" i="20"/>
  <c r="L55" i="27"/>
  <c r="L1052" i="20" s="1"/>
  <c r="G507" i="30" l="1"/>
  <c r="I507" i="30" s="1"/>
  <c r="F507" i="30"/>
  <c r="H507" i="30"/>
  <c r="C507" i="30" s="1"/>
  <c r="J1053" i="20"/>
  <c r="K56" i="27"/>
  <c r="M56" i="27"/>
  <c r="M1" i="27" s="1"/>
  <c r="J1" i="28" s="1"/>
  <c r="E22" i="31" s="1"/>
  <c r="C21" i="31" s="1"/>
  <c r="E508" i="30" l="1"/>
  <c r="J507" i="30"/>
  <c r="K507" i="30" s="1"/>
  <c r="M1053" i="20"/>
  <c r="L56" i="27"/>
  <c r="L1053" i="20" s="1"/>
  <c r="K1053" i="20"/>
  <c r="G508" i="30" l="1"/>
  <c r="I508" i="30" s="1"/>
  <c r="F508" i="30"/>
  <c r="H508" i="30"/>
  <c r="C508" i="30" s="1"/>
  <c r="J5" i="28"/>
  <c r="K81" i="14"/>
  <c r="J1102" i="20"/>
  <c r="K5" i="28"/>
  <c r="M5" i="28"/>
  <c r="E509" i="30" l="1"/>
  <c r="J508" i="30"/>
  <c r="K508" i="30" s="1"/>
  <c r="J6" i="28"/>
  <c r="M1102" i="20"/>
  <c r="L5" i="28"/>
  <c r="L1102" i="20" s="1"/>
  <c r="K1102" i="20"/>
  <c r="G509" i="30" l="1"/>
  <c r="I509" i="30" s="1"/>
  <c r="F509" i="30"/>
  <c r="H509" i="30"/>
  <c r="C509" i="30" s="1"/>
  <c r="J1103" i="20"/>
  <c r="M6" i="28"/>
  <c r="K6" i="28"/>
  <c r="E510" i="30" l="1"/>
  <c r="J509" i="30"/>
  <c r="K509" i="30" s="1"/>
  <c r="L6" i="28"/>
  <c r="L1103" i="20" s="1"/>
  <c r="K1103" i="20"/>
  <c r="M1103" i="20"/>
  <c r="J7" i="28"/>
  <c r="F510" i="30" l="1"/>
  <c r="H510" i="30"/>
  <c r="C510" i="30" s="1"/>
  <c r="G510" i="30"/>
  <c r="I510" i="30" s="1"/>
  <c r="J1104" i="20"/>
  <c r="M7" i="28"/>
  <c r="K7" i="28"/>
  <c r="J510" i="30" l="1"/>
  <c r="K510" i="30" s="1"/>
  <c r="E511" i="30"/>
  <c r="L7" i="28"/>
  <c r="L1104" i="20" s="1"/>
  <c r="K1104" i="20"/>
  <c r="J8" i="28"/>
  <c r="M1104" i="20"/>
  <c r="H511" i="30" l="1"/>
  <c r="C511" i="30" s="1"/>
  <c r="G511" i="30"/>
  <c r="I511" i="30" s="1"/>
  <c r="F511" i="30"/>
  <c r="J1105" i="20"/>
  <c r="M8" i="28"/>
  <c r="K8" i="28"/>
  <c r="E512" i="30" l="1"/>
  <c r="J511" i="30"/>
  <c r="K511" i="30" s="1"/>
  <c r="L8" i="28"/>
  <c r="L1105" i="20" s="1"/>
  <c r="K1105" i="20"/>
  <c r="J9" i="28"/>
  <c r="M1105" i="20"/>
  <c r="F512" i="30" l="1"/>
  <c r="G512" i="30"/>
  <c r="I512" i="30" s="1"/>
  <c r="H512" i="30"/>
  <c r="C512" i="30" s="1"/>
  <c r="J1106" i="20"/>
  <c r="K9" i="28"/>
  <c r="M9" i="28"/>
  <c r="J512" i="30" l="1"/>
  <c r="K512" i="30" s="1"/>
  <c r="E513" i="30"/>
  <c r="J10" i="28"/>
  <c r="M1106" i="20"/>
  <c r="L9" i="28"/>
  <c r="L1106" i="20" s="1"/>
  <c r="K1106" i="20"/>
  <c r="G513" i="30" l="1"/>
  <c r="I513" i="30" s="1"/>
  <c r="F513" i="30"/>
  <c r="H513" i="30"/>
  <c r="C513" i="30" s="1"/>
  <c r="J1107" i="20"/>
  <c r="M10" i="28"/>
  <c r="K10" i="28"/>
  <c r="E514" i="30" l="1"/>
  <c r="J513" i="30"/>
  <c r="K513" i="30" s="1"/>
  <c r="L10" i="28"/>
  <c r="L1107" i="20" s="1"/>
  <c r="K1107" i="20"/>
  <c r="M1107" i="20"/>
  <c r="J11" i="28"/>
  <c r="F514" i="30" l="1"/>
  <c r="G514" i="30"/>
  <c r="I514" i="30" s="1"/>
  <c r="H514" i="30"/>
  <c r="C514" i="30" s="1"/>
  <c r="J1108" i="20"/>
  <c r="M11" i="28"/>
  <c r="K11" i="28"/>
  <c r="E515" i="30" l="1"/>
  <c r="J514" i="30"/>
  <c r="K514" i="30" s="1"/>
  <c r="L11" i="28"/>
  <c r="L1108" i="20" s="1"/>
  <c r="K1108" i="20"/>
  <c r="M1108" i="20"/>
  <c r="J12" i="28"/>
  <c r="G515" i="30" l="1"/>
  <c r="I515" i="30" s="1"/>
  <c r="F515" i="30"/>
  <c r="H515" i="30"/>
  <c r="C515" i="30" s="1"/>
  <c r="J1109" i="20"/>
  <c r="M12" i="28"/>
  <c r="K12" i="28"/>
  <c r="E516" i="30" l="1"/>
  <c r="J515" i="30"/>
  <c r="K515" i="30" s="1"/>
  <c r="L12" i="28"/>
  <c r="L1109" i="20" s="1"/>
  <c r="K1109" i="20"/>
  <c r="J13" i="28"/>
  <c r="M1109" i="20"/>
  <c r="F516" i="30" l="1"/>
  <c r="G516" i="30"/>
  <c r="I516" i="30" s="1"/>
  <c r="H516" i="30"/>
  <c r="C516" i="30" s="1"/>
  <c r="J1110" i="20"/>
  <c r="K13" i="28"/>
  <c r="M13" i="28"/>
  <c r="J516" i="30" l="1"/>
  <c r="K516" i="30" s="1"/>
  <c r="E517" i="30"/>
  <c r="M1110" i="20"/>
  <c r="J14" i="28"/>
  <c r="L13" i="28"/>
  <c r="L1110" i="20" s="1"/>
  <c r="K1110" i="20"/>
  <c r="G517" i="30" l="1"/>
  <c r="I517" i="30" s="1"/>
  <c r="F517" i="30"/>
  <c r="H517" i="30"/>
  <c r="C517" i="30" s="1"/>
  <c r="J1111" i="20"/>
  <c r="K14" i="28"/>
  <c r="M14" i="28"/>
  <c r="E518" i="30" l="1"/>
  <c r="J517" i="30"/>
  <c r="K517" i="30" s="1"/>
  <c r="M1111" i="20"/>
  <c r="J15" i="28"/>
  <c r="L14" i="28"/>
  <c r="L1111" i="20" s="1"/>
  <c r="K1111" i="20"/>
  <c r="F518" i="30" l="1"/>
  <c r="G518" i="30"/>
  <c r="I518" i="30" s="1"/>
  <c r="H518" i="30"/>
  <c r="C518" i="30" s="1"/>
  <c r="J1112" i="20"/>
  <c r="K15" i="28"/>
  <c r="M15" i="28"/>
  <c r="E519" i="30" l="1"/>
  <c r="J518" i="30"/>
  <c r="K518" i="30" s="1"/>
  <c r="J16" i="28"/>
  <c r="M1112" i="20"/>
  <c r="L15" i="28"/>
  <c r="L1112" i="20" s="1"/>
  <c r="K1112" i="20"/>
  <c r="F519" i="30" l="1"/>
  <c r="G519" i="30"/>
  <c r="I519" i="30" s="1"/>
  <c r="H519" i="30"/>
  <c r="C519" i="30" s="1"/>
  <c r="J1113" i="20"/>
  <c r="K16" i="28"/>
  <c r="M16" i="28"/>
  <c r="E520" i="30" l="1"/>
  <c r="J519" i="30"/>
  <c r="K519" i="30" s="1"/>
  <c r="J17" i="28"/>
  <c r="M1113" i="20"/>
  <c r="L16" i="28"/>
  <c r="L1113" i="20" s="1"/>
  <c r="K1113" i="20"/>
  <c r="F520" i="30" l="1"/>
  <c r="G520" i="30"/>
  <c r="I520" i="30" s="1"/>
  <c r="H520" i="30"/>
  <c r="C520" i="30" s="1"/>
  <c r="J1114" i="20"/>
  <c r="K17" i="28"/>
  <c r="M17" i="28"/>
  <c r="J520" i="30" l="1"/>
  <c r="K520" i="30" s="1"/>
  <c r="E521" i="30"/>
  <c r="J18" i="28"/>
  <c r="M1114" i="20"/>
  <c r="L17" i="28"/>
  <c r="L1114" i="20" s="1"/>
  <c r="K1114" i="20"/>
  <c r="F521" i="30" l="1"/>
  <c r="G521" i="30"/>
  <c r="I521" i="30" s="1"/>
  <c r="H521" i="30"/>
  <c r="C521" i="30" s="1"/>
  <c r="J1115" i="20"/>
  <c r="M18" i="28"/>
  <c r="K18" i="28"/>
  <c r="E522" i="30" l="1"/>
  <c r="J521" i="30"/>
  <c r="K521" i="30" s="1"/>
  <c r="K1115" i="20"/>
  <c r="L18" i="28"/>
  <c r="L1115" i="20" s="1"/>
  <c r="J19" i="28"/>
  <c r="M1115" i="20"/>
  <c r="F522" i="30" l="1"/>
  <c r="G522" i="30"/>
  <c r="I522" i="30" s="1"/>
  <c r="H522" i="30"/>
  <c r="C522" i="30" s="1"/>
  <c r="J1116" i="20"/>
  <c r="K19" i="28"/>
  <c r="M19" i="28"/>
  <c r="E523" i="30" l="1"/>
  <c r="J522" i="30"/>
  <c r="K522" i="30" s="1"/>
  <c r="J20" i="28"/>
  <c r="M1116" i="20"/>
  <c r="K1116" i="20"/>
  <c r="L19" i="28"/>
  <c r="L1116" i="20" s="1"/>
  <c r="F523" i="30" l="1"/>
  <c r="G523" i="30"/>
  <c r="I523" i="30" s="1"/>
  <c r="H523" i="30"/>
  <c r="C523" i="30" s="1"/>
  <c r="J1117" i="20"/>
  <c r="M20" i="28"/>
  <c r="K20" i="28"/>
  <c r="E524" i="30" l="1"/>
  <c r="J523" i="30"/>
  <c r="K523" i="30" s="1"/>
  <c r="L20" i="28"/>
  <c r="L1117" i="20" s="1"/>
  <c r="K1117" i="20"/>
  <c r="M1117" i="20"/>
  <c r="J21" i="28"/>
  <c r="F524" i="30" l="1"/>
  <c r="G524" i="30"/>
  <c r="I524" i="30" s="1"/>
  <c r="H524" i="30"/>
  <c r="C524" i="30" s="1"/>
  <c r="J1118" i="20"/>
  <c r="K21" i="28"/>
  <c r="M21" i="28"/>
  <c r="E525" i="30" l="1"/>
  <c r="J524" i="30"/>
  <c r="K524" i="30" s="1"/>
  <c r="J22" i="28"/>
  <c r="M1118" i="20"/>
  <c r="L21" i="28"/>
  <c r="L1118" i="20" s="1"/>
  <c r="K1118" i="20"/>
  <c r="F525" i="30" l="1"/>
  <c r="G525" i="30"/>
  <c r="I525" i="30" s="1"/>
  <c r="H525" i="30"/>
  <c r="C525" i="30" s="1"/>
  <c r="J1119" i="20"/>
  <c r="M22" i="28"/>
  <c r="K22" i="28"/>
  <c r="E526" i="30" l="1"/>
  <c r="J525" i="30"/>
  <c r="K525" i="30" s="1"/>
  <c r="K1119" i="20"/>
  <c r="L22" i="28"/>
  <c r="L1119" i="20" s="1"/>
  <c r="J23" i="28"/>
  <c r="M1119" i="20"/>
  <c r="F526" i="30" l="1"/>
  <c r="G526" i="30"/>
  <c r="I526" i="30" s="1"/>
  <c r="H526" i="30"/>
  <c r="C526" i="30" s="1"/>
  <c r="J1120" i="20"/>
  <c r="M23" i="28"/>
  <c r="K23" i="28"/>
  <c r="E527" i="30" l="1"/>
  <c r="J526" i="30"/>
  <c r="K526" i="30" s="1"/>
  <c r="L23" i="28"/>
  <c r="L1120" i="20" s="1"/>
  <c r="K1120" i="20"/>
  <c r="M1120" i="20"/>
  <c r="J24" i="28"/>
  <c r="F527" i="30" l="1"/>
  <c r="G527" i="30"/>
  <c r="I527" i="30" s="1"/>
  <c r="H527" i="30"/>
  <c r="C527" i="30" s="1"/>
  <c r="J1121" i="20"/>
  <c r="K24" i="28"/>
  <c r="M24" i="28"/>
  <c r="E528" i="30" l="1"/>
  <c r="J527" i="30"/>
  <c r="K527" i="30" s="1"/>
  <c r="J25" i="28"/>
  <c r="M1121" i="20"/>
  <c r="L24" i="28"/>
  <c r="L1121" i="20" s="1"/>
  <c r="K1121" i="20"/>
  <c r="F528" i="30" l="1"/>
  <c r="G528" i="30"/>
  <c r="I528" i="30" s="1"/>
  <c r="H528" i="30"/>
  <c r="C528" i="30" s="1"/>
  <c r="J1122" i="20"/>
  <c r="M25" i="28"/>
  <c r="K25" i="28"/>
  <c r="E529" i="30" l="1"/>
  <c r="J528" i="30"/>
  <c r="K528" i="30" s="1"/>
  <c r="L25" i="28"/>
  <c r="L1122" i="20" s="1"/>
  <c r="K1122" i="20"/>
  <c r="J26" i="28"/>
  <c r="M1122" i="20"/>
  <c r="F529" i="30" l="1"/>
  <c r="G529" i="30"/>
  <c r="I529" i="30" s="1"/>
  <c r="H529" i="30"/>
  <c r="C529" i="30" s="1"/>
  <c r="J1123" i="20"/>
  <c r="K26" i="28"/>
  <c r="M26" i="28"/>
  <c r="E530" i="30" l="1"/>
  <c r="J529" i="30"/>
  <c r="K529" i="30" s="1"/>
  <c r="J27" i="28"/>
  <c r="M1123" i="20"/>
  <c r="L26" i="28"/>
  <c r="L1123" i="20" s="1"/>
  <c r="K1123" i="20"/>
  <c r="F530" i="30" l="1"/>
  <c r="G530" i="30"/>
  <c r="I530" i="30" s="1"/>
  <c r="H530" i="30"/>
  <c r="C530" i="30" s="1"/>
  <c r="J1124" i="20"/>
  <c r="M27" i="28"/>
  <c r="K27" i="28"/>
  <c r="E531" i="30" l="1"/>
  <c r="J530" i="30"/>
  <c r="K530" i="30" s="1"/>
  <c r="L27" i="28"/>
  <c r="L1124" i="20" s="1"/>
  <c r="K1124" i="20"/>
  <c r="M1124" i="20"/>
  <c r="J28" i="28"/>
  <c r="H531" i="30" l="1"/>
  <c r="C531" i="30" s="1"/>
  <c r="G531" i="30"/>
  <c r="I531" i="30" s="1"/>
  <c r="F531" i="30"/>
  <c r="J1125" i="20"/>
  <c r="M28" i="28"/>
  <c r="K28" i="28"/>
  <c r="J531" i="30" l="1"/>
  <c r="K531" i="30" s="1"/>
  <c r="E532" i="30"/>
  <c r="L28" i="28"/>
  <c r="L1125" i="20" s="1"/>
  <c r="K1125" i="20"/>
  <c r="M1125" i="20"/>
  <c r="J29" i="28"/>
  <c r="F532" i="30" l="1"/>
  <c r="G532" i="30"/>
  <c r="I532" i="30" s="1"/>
  <c r="H532" i="30"/>
  <c r="C532" i="30" s="1"/>
  <c r="J1126" i="20"/>
  <c r="M29" i="28"/>
  <c r="K29" i="28"/>
  <c r="E533" i="30" l="1"/>
  <c r="J532" i="30"/>
  <c r="K532" i="30" s="1"/>
  <c r="L29" i="28"/>
  <c r="L1126" i="20" s="1"/>
  <c r="K1126" i="20"/>
  <c r="M1126" i="20"/>
  <c r="J30" i="28"/>
  <c r="F533" i="30" l="1"/>
  <c r="G533" i="30"/>
  <c r="I533" i="30" s="1"/>
  <c r="H533" i="30"/>
  <c r="C533" i="30" s="1"/>
  <c r="J1127" i="20"/>
  <c r="M30" i="28"/>
  <c r="K30" i="28"/>
  <c r="E534" i="30" l="1"/>
  <c r="J533" i="30"/>
  <c r="K533" i="30" s="1"/>
  <c r="L30" i="28"/>
  <c r="L1127" i="20" s="1"/>
  <c r="K1127" i="20"/>
  <c r="M1127" i="20"/>
  <c r="J31" i="28"/>
  <c r="F534" i="30" l="1"/>
  <c r="G534" i="30"/>
  <c r="I534" i="30" s="1"/>
  <c r="H534" i="30"/>
  <c r="C534" i="30" s="1"/>
  <c r="J1128" i="20"/>
  <c r="K31" i="28"/>
  <c r="M31" i="28"/>
  <c r="J534" i="30" l="1"/>
  <c r="K534" i="30" s="1"/>
  <c r="E535" i="30"/>
  <c r="J32" i="28"/>
  <c r="M1128" i="20"/>
  <c r="L31" i="28"/>
  <c r="L1128" i="20" s="1"/>
  <c r="K1128" i="20"/>
  <c r="F535" i="30" l="1"/>
  <c r="G535" i="30"/>
  <c r="I535" i="30" s="1"/>
  <c r="H535" i="30"/>
  <c r="C535" i="30" s="1"/>
  <c r="J1129" i="20"/>
  <c r="M32" i="28"/>
  <c r="K32" i="28"/>
  <c r="E536" i="30" l="1"/>
  <c r="J535" i="30"/>
  <c r="K535" i="30" s="1"/>
  <c r="L32" i="28"/>
  <c r="L1129" i="20" s="1"/>
  <c r="K1129" i="20"/>
  <c r="J33" i="28"/>
  <c r="M1129" i="20"/>
  <c r="F536" i="30" l="1"/>
  <c r="H536" i="30"/>
  <c r="C536" i="30" s="1"/>
  <c r="G536" i="30"/>
  <c r="I536" i="30" s="1"/>
  <c r="J1130" i="20"/>
  <c r="M33" i="28"/>
  <c r="K33" i="28"/>
  <c r="E537" i="30" l="1"/>
  <c r="J536" i="30"/>
  <c r="K536" i="30" s="1"/>
  <c r="L33" i="28"/>
  <c r="L1130" i="20" s="1"/>
  <c r="K1130" i="20"/>
  <c r="J34" i="28"/>
  <c r="M1130" i="20"/>
  <c r="F537" i="30" l="1"/>
  <c r="G537" i="30"/>
  <c r="I537" i="30" s="1"/>
  <c r="H537" i="30"/>
  <c r="C537" i="30" s="1"/>
  <c r="J1131" i="20"/>
  <c r="K34" i="28"/>
  <c r="M34" i="28"/>
  <c r="J537" i="30" l="1"/>
  <c r="K537" i="30" s="1"/>
  <c r="E538" i="30"/>
  <c r="J35" i="28"/>
  <c r="M1131" i="20"/>
  <c r="L34" i="28"/>
  <c r="L1131" i="20" s="1"/>
  <c r="K1131" i="20"/>
  <c r="G538" i="30" l="1"/>
  <c r="I538" i="30" s="1"/>
  <c r="H538" i="30"/>
  <c r="C538" i="30" s="1"/>
  <c r="F538" i="30"/>
  <c r="J1132" i="20"/>
  <c r="M35" i="28"/>
  <c r="K35" i="28"/>
  <c r="E539" i="30" l="1"/>
  <c r="J538" i="30"/>
  <c r="K538" i="30" s="1"/>
  <c r="L35" i="28"/>
  <c r="L1132" i="20" s="1"/>
  <c r="K1132" i="20"/>
  <c r="J36" i="28"/>
  <c r="M1132" i="20"/>
  <c r="F539" i="30" l="1"/>
  <c r="G539" i="30"/>
  <c r="I539" i="30" s="1"/>
  <c r="H539" i="30"/>
  <c r="C539" i="30" s="1"/>
  <c r="J1133" i="20"/>
  <c r="M36" i="28"/>
  <c r="K36" i="28"/>
  <c r="E540" i="30" l="1"/>
  <c r="J539" i="30"/>
  <c r="K539" i="30" s="1"/>
  <c r="L36" i="28"/>
  <c r="L1133" i="20" s="1"/>
  <c r="K1133" i="20"/>
  <c r="J37" i="28"/>
  <c r="M1133" i="20"/>
  <c r="F540" i="30" l="1"/>
  <c r="G540" i="30"/>
  <c r="I540" i="30" s="1"/>
  <c r="H540" i="30"/>
  <c r="C540" i="30" s="1"/>
  <c r="J1134" i="20"/>
  <c r="K37" i="28"/>
  <c r="M37" i="28"/>
  <c r="M1" i="28" s="1"/>
  <c r="I24" i="31" s="1"/>
  <c r="D24" i="31" s="1"/>
  <c r="E541" i="30" l="1"/>
  <c r="J540" i="30"/>
  <c r="K540" i="30" s="1"/>
  <c r="M1134" i="20"/>
  <c r="K82" i="14"/>
  <c r="L37" i="28"/>
  <c r="K1134" i="20"/>
  <c r="L1134" i="20" l="1"/>
  <c r="K24" i="31"/>
  <c r="F541" i="30"/>
  <c r="G541" i="30"/>
  <c r="I541" i="30" s="1"/>
  <c r="H541" i="30"/>
  <c r="C541" i="30" s="1"/>
  <c r="E542" i="30" l="1"/>
  <c r="J541" i="30"/>
  <c r="K541" i="30" s="1"/>
  <c r="F542" i="30" l="1"/>
  <c r="H542" i="30"/>
  <c r="C542" i="30" s="1"/>
  <c r="G542" i="30"/>
  <c r="I542" i="30" s="1"/>
  <c r="E543" i="30" l="1"/>
  <c r="J542" i="30"/>
  <c r="K542" i="30" s="1"/>
  <c r="G543" i="30" l="1"/>
  <c r="I543" i="30" s="1"/>
  <c r="F543" i="30"/>
  <c r="H543" i="30"/>
  <c r="C543" i="30" s="1"/>
  <c r="J543" i="30" l="1"/>
  <c r="K543" i="30" s="1"/>
  <c r="E544" i="30"/>
  <c r="F544" i="30" l="1"/>
  <c r="G544" i="30"/>
  <c r="I544" i="30" s="1"/>
  <c r="H544" i="30"/>
  <c r="C544" i="30" s="1"/>
  <c r="E545" i="30" l="1"/>
  <c r="J544" i="30"/>
  <c r="K544" i="30" s="1"/>
  <c r="F545" i="30" l="1"/>
  <c r="G545" i="30"/>
  <c r="I545" i="30" s="1"/>
  <c r="H545" i="30"/>
  <c r="C545" i="30" s="1"/>
  <c r="E546" i="30" l="1"/>
  <c r="J545" i="30"/>
  <c r="K545" i="30" s="1"/>
  <c r="F546" i="30" l="1"/>
  <c r="G546" i="30"/>
  <c r="I546" i="30" s="1"/>
  <c r="H546" i="30"/>
  <c r="C546" i="30" s="1"/>
  <c r="E547" i="30" l="1"/>
  <c r="J546" i="30"/>
  <c r="K546" i="30" s="1"/>
  <c r="G547" i="30" l="1"/>
  <c r="I547" i="30" s="1"/>
  <c r="H547" i="30"/>
  <c r="C547" i="30" s="1"/>
  <c r="F547" i="30"/>
  <c r="E548" i="30" l="1"/>
  <c r="J547" i="30"/>
  <c r="K547" i="30" s="1"/>
  <c r="F548" i="30" l="1"/>
  <c r="H548" i="30"/>
  <c r="C548" i="30" s="1"/>
  <c r="G548" i="30"/>
  <c r="I548" i="30" s="1"/>
  <c r="J548" i="30" l="1"/>
  <c r="K548" i="30" s="1"/>
  <c r="E549" i="30"/>
  <c r="G549" i="30" l="1"/>
  <c r="I549" i="30" s="1"/>
  <c r="F549" i="30"/>
  <c r="H549" i="30"/>
  <c r="C549" i="30" s="1"/>
  <c r="E550" i="30" l="1"/>
  <c r="J549" i="30"/>
  <c r="K549" i="30" s="1"/>
  <c r="F550" i="30" l="1"/>
  <c r="H550" i="30"/>
  <c r="C550" i="30" s="1"/>
  <c r="G550" i="30"/>
  <c r="I550" i="30" s="1"/>
  <c r="E551" i="30" l="1"/>
  <c r="J550" i="30"/>
  <c r="K550" i="30" s="1"/>
  <c r="G551" i="30" l="1"/>
  <c r="I551" i="30" s="1"/>
  <c r="H551" i="30"/>
  <c r="C551" i="30" s="1"/>
  <c r="F551" i="30"/>
  <c r="E552" i="30" l="1"/>
  <c r="J551" i="30"/>
  <c r="K551" i="30" s="1"/>
  <c r="F552" i="30" l="1"/>
  <c r="H552" i="30"/>
  <c r="C552" i="30" s="1"/>
  <c r="G552" i="30"/>
  <c r="I552" i="30" s="1"/>
  <c r="E553" i="30" l="1"/>
  <c r="J552" i="30"/>
  <c r="K552" i="30" s="1"/>
  <c r="F553" i="30" l="1"/>
  <c r="G553" i="30"/>
  <c r="I553" i="30" s="1"/>
  <c r="H553" i="30"/>
  <c r="C553" i="30" s="1"/>
  <c r="E554" i="30" l="1"/>
  <c r="J553" i="30"/>
  <c r="K553" i="30" s="1"/>
  <c r="F554" i="30" l="1"/>
  <c r="G554" i="30"/>
  <c r="I554" i="30" s="1"/>
  <c r="H554" i="30"/>
  <c r="C554" i="30" s="1"/>
  <c r="E555" i="30" l="1"/>
  <c r="J554" i="30"/>
  <c r="K554" i="30" s="1"/>
  <c r="F555" i="30" l="1"/>
  <c r="G555" i="30"/>
  <c r="I555" i="30" s="1"/>
  <c r="H555" i="30"/>
  <c r="C555" i="30" s="1"/>
  <c r="E556" i="30" l="1"/>
  <c r="J555" i="30"/>
  <c r="K555" i="30" s="1"/>
  <c r="F556" i="30" l="1"/>
  <c r="G556" i="30"/>
  <c r="I556" i="30" s="1"/>
  <c r="H556" i="30"/>
  <c r="C556" i="30" s="1"/>
  <c r="J556" i="30" l="1"/>
  <c r="K556" i="30" s="1"/>
  <c r="E557" i="30"/>
  <c r="F557" i="30" l="1"/>
  <c r="H557" i="30"/>
  <c r="C557" i="30" s="1"/>
  <c r="G557" i="30"/>
  <c r="I557" i="30" s="1"/>
  <c r="E558" i="30" l="1"/>
  <c r="J557" i="30"/>
  <c r="K557" i="30" s="1"/>
  <c r="F558" i="30" l="1"/>
  <c r="G558" i="30"/>
  <c r="I558" i="30" s="1"/>
  <c r="H558" i="30"/>
  <c r="C558" i="30" s="1"/>
  <c r="E559" i="30" l="1"/>
  <c r="J558" i="30"/>
  <c r="K558" i="30" s="1"/>
  <c r="F559" i="30" l="1"/>
  <c r="H559" i="30"/>
  <c r="C559" i="30" s="1"/>
  <c r="G559" i="30"/>
  <c r="I559" i="30" s="1"/>
  <c r="J559" i="30" l="1"/>
  <c r="K559" i="30" s="1"/>
  <c r="E560" i="30"/>
  <c r="F560" i="30" l="1"/>
  <c r="G560" i="30"/>
  <c r="I560" i="30" s="1"/>
  <c r="H560" i="30"/>
  <c r="C560" i="30" s="1"/>
  <c r="E561" i="30" l="1"/>
  <c r="J560" i="30"/>
  <c r="K560" i="30" s="1"/>
  <c r="F561" i="30" l="1"/>
  <c r="H561" i="30"/>
  <c r="C561" i="30" s="1"/>
  <c r="G561" i="30"/>
  <c r="I561" i="30" s="1"/>
  <c r="J561" i="30" l="1"/>
  <c r="K561" i="30" s="1"/>
  <c r="E562" i="30"/>
  <c r="F562" i="30" l="1"/>
  <c r="G562" i="30"/>
  <c r="I562" i="30" s="1"/>
  <c r="H562" i="30"/>
  <c r="C562" i="30" s="1"/>
  <c r="E563" i="30" l="1"/>
  <c r="J562" i="30"/>
  <c r="K562" i="30" s="1"/>
  <c r="F563" i="30" l="1"/>
  <c r="G563" i="30"/>
  <c r="I563" i="30" s="1"/>
  <c r="H563" i="30"/>
  <c r="C563" i="30" s="1"/>
  <c r="J563" i="30" l="1"/>
  <c r="K563" i="30" s="1"/>
  <c r="E564" i="30"/>
  <c r="F564" i="30" l="1"/>
  <c r="G564" i="30"/>
  <c r="I564" i="30" s="1"/>
  <c r="H564" i="30"/>
  <c r="C564" i="30" s="1"/>
  <c r="E565" i="30" l="1"/>
  <c r="J564" i="30"/>
  <c r="K564" i="30" s="1"/>
  <c r="F565" i="30" l="1"/>
  <c r="H565" i="30"/>
  <c r="C565" i="30" s="1"/>
  <c r="G565" i="30"/>
  <c r="I565" i="30" s="1"/>
  <c r="J565" i="30" l="1"/>
  <c r="K565" i="30" s="1"/>
  <c r="E566" i="30"/>
  <c r="F566" i="30" l="1"/>
  <c r="G566" i="30"/>
  <c r="I566" i="30" s="1"/>
  <c r="H566" i="30"/>
  <c r="C566" i="30" s="1"/>
  <c r="E567" i="30" l="1"/>
  <c r="J566" i="30"/>
  <c r="K566" i="30" s="1"/>
  <c r="F567" i="30" l="1"/>
  <c r="H567" i="30"/>
  <c r="C567" i="30" s="1"/>
  <c r="G567" i="30"/>
  <c r="I567" i="30" s="1"/>
  <c r="J567" i="30" l="1"/>
  <c r="K567" i="30" s="1"/>
  <c r="E568" i="30"/>
  <c r="G568" i="30" l="1"/>
  <c r="I568" i="30" s="1"/>
  <c r="H568" i="30"/>
  <c r="C568" i="30" s="1"/>
  <c r="F568" i="30"/>
  <c r="J568" i="30" l="1"/>
  <c r="K568" i="30" s="1"/>
  <c r="E569" i="30"/>
  <c r="F569" i="30" l="1"/>
  <c r="H569" i="30"/>
  <c r="C569" i="30" s="1"/>
  <c r="G569" i="30"/>
  <c r="I569" i="30" s="1"/>
  <c r="E570" i="30" l="1"/>
  <c r="J569" i="30"/>
  <c r="K569" i="30" s="1"/>
  <c r="F570" i="30" l="1"/>
  <c r="G570" i="30"/>
  <c r="I570" i="30" s="1"/>
  <c r="H570" i="30"/>
  <c r="C570" i="30" s="1"/>
  <c r="E571" i="30" l="1"/>
  <c r="J570" i="30"/>
  <c r="K570" i="30" s="1"/>
  <c r="F571" i="30" l="1"/>
  <c r="H571" i="30"/>
  <c r="C571" i="30" s="1"/>
  <c r="G571" i="30"/>
  <c r="I571" i="30" s="1"/>
  <c r="E572" i="30" l="1"/>
  <c r="J571" i="30"/>
  <c r="K571" i="30" s="1"/>
  <c r="F572" i="30" l="1"/>
  <c r="G572" i="30"/>
  <c r="I572" i="30" s="1"/>
  <c r="H572" i="30"/>
  <c r="C572" i="30" s="1"/>
  <c r="E573" i="30" l="1"/>
  <c r="J572" i="30"/>
  <c r="K572" i="30" s="1"/>
  <c r="F573" i="30" l="1"/>
  <c r="H573" i="30"/>
  <c r="C573" i="30" s="1"/>
  <c r="G573" i="30"/>
  <c r="I573" i="30" s="1"/>
  <c r="J573" i="30" l="1"/>
  <c r="K573" i="30" s="1"/>
  <c r="E574" i="30"/>
  <c r="F574" i="30" l="1"/>
  <c r="G574" i="30"/>
  <c r="I574" i="30" s="1"/>
  <c r="H574" i="30"/>
  <c r="C574" i="30" s="1"/>
  <c r="E575" i="30" l="1"/>
  <c r="J574" i="30"/>
  <c r="K574" i="30" s="1"/>
  <c r="F575" i="30" l="1"/>
  <c r="H575" i="30"/>
  <c r="C575" i="30" s="1"/>
  <c r="G575" i="30"/>
  <c r="I575" i="30" s="1"/>
  <c r="J575" i="30" l="1"/>
  <c r="K575" i="30" s="1"/>
  <c r="E576" i="30"/>
  <c r="F576" i="30" l="1"/>
  <c r="G576" i="30"/>
  <c r="I576" i="30" s="1"/>
  <c r="H576" i="30"/>
  <c r="C576" i="30" s="1"/>
  <c r="E577" i="30" l="1"/>
  <c r="J576" i="30"/>
  <c r="K576" i="30" s="1"/>
  <c r="F577" i="30" l="1"/>
  <c r="G577" i="30"/>
  <c r="I577" i="30" s="1"/>
  <c r="H577" i="30"/>
  <c r="C577" i="30" s="1"/>
  <c r="J577" i="30" l="1"/>
  <c r="K577" i="30" s="1"/>
  <c r="E578" i="30"/>
  <c r="F578" i="30" l="1"/>
  <c r="G578" i="30"/>
  <c r="I578" i="30" s="1"/>
  <c r="H578" i="30"/>
  <c r="C578" i="30" s="1"/>
  <c r="E579" i="30" l="1"/>
  <c r="J578" i="30"/>
  <c r="K578" i="30" s="1"/>
  <c r="F579" i="30" l="1"/>
  <c r="G579" i="30"/>
  <c r="I579" i="30" s="1"/>
  <c r="H579" i="30"/>
  <c r="C579" i="30" s="1"/>
  <c r="J579" i="30" l="1"/>
  <c r="K579" i="30" s="1"/>
  <c r="E580" i="30"/>
  <c r="F580" i="30" l="1"/>
  <c r="G580" i="30"/>
  <c r="I580" i="30" s="1"/>
  <c r="H580" i="30"/>
  <c r="C580" i="30" s="1"/>
  <c r="E581" i="30" l="1"/>
  <c r="J580" i="30"/>
  <c r="K580" i="30" s="1"/>
  <c r="F581" i="30" l="1"/>
  <c r="G581" i="30"/>
  <c r="I581" i="30" s="1"/>
  <c r="H581" i="30"/>
  <c r="C581" i="30" s="1"/>
  <c r="E582" i="30" l="1"/>
  <c r="J581" i="30"/>
  <c r="K581" i="30" s="1"/>
  <c r="F582" i="30" l="1"/>
  <c r="G582" i="30"/>
  <c r="I582" i="30" s="1"/>
  <c r="H582" i="30"/>
  <c r="C582" i="30" s="1"/>
  <c r="E583" i="30" l="1"/>
  <c r="J582" i="30"/>
  <c r="K582" i="30" s="1"/>
  <c r="F583" i="30" l="1"/>
  <c r="H583" i="30"/>
  <c r="C583" i="30" s="1"/>
  <c r="G583" i="30"/>
  <c r="I583" i="30" s="1"/>
  <c r="J583" i="30" l="1"/>
  <c r="K583" i="30" s="1"/>
  <c r="E584" i="30"/>
  <c r="F584" i="30" l="1"/>
  <c r="G584" i="30"/>
  <c r="I584" i="30" s="1"/>
  <c r="H584" i="30"/>
  <c r="C584" i="30" s="1"/>
  <c r="E585" i="30" l="1"/>
  <c r="J584" i="30"/>
  <c r="K584" i="30" s="1"/>
  <c r="F585" i="30" l="1"/>
  <c r="G585" i="30"/>
  <c r="I585" i="30" s="1"/>
  <c r="H585" i="30"/>
  <c r="C585" i="30" s="1"/>
  <c r="J585" i="30" l="1"/>
  <c r="K585" i="30" s="1"/>
  <c r="E586" i="30"/>
  <c r="F586" i="30" l="1"/>
  <c r="G586" i="30"/>
  <c r="I586" i="30" s="1"/>
  <c r="H586" i="30"/>
  <c r="C586" i="30" s="1"/>
  <c r="E587" i="30" l="1"/>
  <c r="J586" i="30"/>
  <c r="K586" i="30" s="1"/>
  <c r="F587" i="30" l="1"/>
  <c r="H587" i="30"/>
  <c r="C587" i="30" s="1"/>
  <c r="G587" i="30"/>
  <c r="I587" i="30" s="1"/>
  <c r="J587" i="30" l="1"/>
  <c r="K587" i="30" s="1"/>
  <c r="E588" i="30"/>
  <c r="F588" i="30" l="1"/>
  <c r="G588" i="30"/>
  <c r="I588" i="30" s="1"/>
  <c r="H588" i="30"/>
  <c r="C588" i="30" s="1"/>
  <c r="E589" i="30" l="1"/>
  <c r="J588" i="30"/>
  <c r="K588" i="30" s="1"/>
  <c r="F589" i="30" l="1"/>
  <c r="G589" i="30"/>
  <c r="I589" i="30" s="1"/>
  <c r="H589" i="30"/>
  <c r="C589" i="30" s="1"/>
  <c r="J589" i="30" l="1"/>
  <c r="K589" i="30" s="1"/>
  <c r="E590" i="30"/>
  <c r="F590" i="30" l="1"/>
  <c r="G590" i="30"/>
  <c r="I590" i="30" s="1"/>
  <c r="H590" i="30"/>
  <c r="C590" i="30" s="1"/>
  <c r="E591" i="30" l="1"/>
  <c r="J590" i="30"/>
  <c r="K590" i="30" s="1"/>
  <c r="F591" i="30" l="1"/>
  <c r="G591" i="30"/>
  <c r="I591" i="30" s="1"/>
  <c r="H591" i="30"/>
  <c r="C591" i="30" s="1"/>
  <c r="J591" i="30" l="1"/>
  <c r="K591" i="30" s="1"/>
  <c r="E592" i="30"/>
  <c r="F592" i="30" l="1"/>
  <c r="G592" i="30"/>
  <c r="I592" i="30" s="1"/>
  <c r="H592" i="30"/>
  <c r="C592" i="30" s="1"/>
  <c r="E593" i="30" l="1"/>
  <c r="J592" i="30"/>
  <c r="K592" i="30" s="1"/>
  <c r="F593" i="30" l="1"/>
  <c r="G593" i="30"/>
  <c r="I593" i="30" s="1"/>
  <c r="H593" i="30"/>
  <c r="C593" i="30" s="1"/>
  <c r="E594" i="30" l="1"/>
  <c r="J593" i="30"/>
  <c r="K593" i="30" s="1"/>
  <c r="F594" i="30" l="1"/>
  <c r="G594" i="30"/>
  <c r="I594" i="30" s="1"/>
  <c r="H594" i="30"/>
  <c r="C594" i="30" s="1"/>
  <c r="E595" i="30" l="1"/>
  <c r="J594" i="30"/>
  <c r="K594" i="30" s="1"/>
  <c r="F595" i="30" l="1"/>
  <c r="G595" i="30"/>
  <c r="I595" i="30" s="1"/>
  <c r="H595" i="30"/>
  <c r="C595" i="30" s="1"/>
  <c r="J595" i="30" l="1"/>
  <c r="K595" i="30" s="1"/>
  <c r="E596" i="30"/>
  <c r="F596" i="30" l="1"/>
  <c r="G596" i="30"/>
  <c r="I596" i="30" s="1"/>
  <c r="H596" i="30"/>
  <c r="C596" i="30" s="1"/>
  <c r="E597" i="30" l="1"/>
  <c r="J596" i="30"/>
  <c r="K596" i="30" s="1"/>
  <c r="F597" i="30" l="1"/>
  <c r="G597" i="30"/>
  <c r="I597" i="30" s="1"/>
  <c r="H597" i="30"/>
  <c r="C597" i="30" s="1"/>
  <c r="E598" i="30" l="1"/>
  <c r="J597" i="30"/>
  <c r="K597" i="30" s="1"/>
  <c r="F598" i="30" l="1"/>
  <c r="G598" i="30"/>
  <c r="I598" i="30" s="1"/>
  <c r="H598" i="30"/>
  <c r="C598" i="30" s="1"/>
  <c r="E599" i="30" l="1"/>
  <c r="J598" i="30"/>
  <c r="K598" i="30" s="1"/>
  <c r="F599" i="30" l="1"/>
  <c r="H599" i="30"/>
  <c r="C599" i="30" s="1"/>
  <c r="G599" i="30"/>
  <c r="I599" i="30" s="1"/>
  <c r="E600" i="30" l="1"/>
  <c r="J599" i="30"/>
  <c r="K599" i="30" s="1"/>
  <c r="F600" i="30" l="1"/>
  <c r="G600" i="30"/>
  <c r="I600" i="30" s="1"/>
  <c r="H600" i="30"/>
  <c r="C600" i="30" s="1"/>
  <c r="E601" i="30" l="1"/>
  <c r="J600" i="30"/>
  <c r="K600" i="30" s="1"/>
  <c r="F601" i="30" l="1"/>
  <c r="H601" i="30"/>
  <c r="C601" i="30" s="1"/>
  <c r="G601" i="30"/>
  <c r="I601" i="30" s="1"/>
  <c r="J601" i="30" l="1"/>
  <c r="K601" i="30" s="1"/>
  <c r="E602" i="30"/>
  <c r="F602" i="30" l="1"/>
  <c r="G602" i="30"/>
  <c r="I602" i="30" s="1"/>
  <c r="H602" i="30"/>
  <c r="C602" i="30" s="1"/>
  <c r="E603" i="30" l="1"/>
  <c r="J602" i="30"/>
  <c r="K602" i="30" s="1"/>
  <c r="F603" i="30" l="1"/>
  <c r="H603" i="30"/>
  <c r="C603" i="30" s="1"/>
  <c r="G603" i="30"/>
  <c r="I603" i="30" s="1"/>
  <c r="E604" i="30" l="1"/>
  <c r="J603" i="30"/>
  <c r="K603" i="30" s="1"/>
  <c r="F604" i="30" l="1"/>
  <c r="G604" i="30"/>
  <c r="I604" i="30" s="1"/>
  <c r="H604" i="30"/>
  <c r="C604" i="30" s="1"/>
  <c r="J604" i="30" l="1"/>
  <c r="K604" i="30" s="1"/>
  <c r="E605" i="30"/>
  <c r="G605" i="30" l="1"/>
  <c r="I605" i="30" s="1"/>
  <c r="F605" i="30"/>
  <c r="H605" i="30"/>
  <c r="C605" i="30" s="1"/>
  <c r="J605" i="30" l="1"/>
  <c r="K605" i="30" s="1"/>
  <c r="E606" i="30"/>
  <c r="F606" i="30" l="1"/>
  <c r="H606" i="30"/>
  <c r="C606" i="30" s="1"/>
  <c r="G606" i="30"/>
  <c r="I606" i="30" s="1"/>
  <c r="J606" i="30" l="1"/>
  <c r="K606" i="30" s="1"/>
  <c r="E607" i="30"/>
  <c r="F607" i="30" l="1"/>
  <c r="G607" i="30"/>
  <c r="I607" i="30" s="1"/>
  <c r="H607" i="30"/>
  <c r="C607" i="30" s="1"/>
  <c r="E608" i="30" l="1"/>
  <c r="J607" i="30"/>
  <c r="K607" i="30" s="1"/>
  <c r="F608" i="30" l="1"/>
  <c r="G608" i="30"/>
  <c r="I608" i="30" s="1"/>
  <c r="H608" i="30"/>
  <c r="C608" i="30" s="1"/>
  <c r="J608" i="30" l="1"/>
  <c r="K608" i="30" s="1"/>
  <c r="E609" i="30"/>
  <c r="G609" i="30" l="1"/>
  <c r="I609" i="30" s="1"/>
  <c r="H609" i="30"/>
  <c r="C609" i="30" s="1"/>
  <c r="F609" i="30"/>
  <c r="J609" i="30" l="1"/>
  <c r="K609" i="30" s="1"/>
  <c r="E610" i="30"/>
  <c r="F610" i="30" l="1"/>
  <c r="G610" i="30"/>
  <c r="I610" i="30" s="1"/>
  <c r="H610" i="30"/>
  <c r="C610" i="30" s="1"/>
  <c r="J610" i="30" l="1"/>
  <c r="K610" i="30" s="1"/>
  <c r="E611" i="30"/>
  <c r="G611" i="30" l="1"/>
  <c r="I611" i="30" s="1"/>
  <c r="F611" i="30"/>
  <c r="H611" i="30"/>
  <c r="C611" i="30" s="1"/>
  <c r="J611" i="30" l="1"/>
  <c r="K611" i="30" s="1"/>
  <c r="E612" i="30"/>
  <c r="F612" i="30" l="1"/>
  <c r="G612" i="30"/>
  <c r="I612" i="30" s="1"/>
  <c r="H612" i="30"/>
  <c r="C612" i="30" s="1"/>
  <c r="E613" i="30" l="1"/>
  <c r="J612" i="30"/>
  <c r="K612" i="30" s="1"/>
  <c r="F613" i="30" l="1"/>
  <c r="H613" i="30"/>
  <c r="C613" i="30" s="1"/>
  <c r="G613" i="30"/>
  <c r="I613" i="30" s="1"/>
  <c r="J613" i="30" l="1"/>
  <c r="K613" i="30" s="1"/>
  <c r="E614" i="30"/>
  <c r="F614" i="30" l="1"/>
  <c r="G614" i="30"/>
  <c r="I614" i="30" s="1"/>
  <c r="H614" i="30"/>
  <c r="C614" i="30" s="1"/>
  <c r="J614" i="30" l="1"/>
  <c r="K614" i="30" s="1"/>
  <c r="E615" i="30"/>
  <c r="F615" i="30" l="1"/>
  <c r="G615" i="30"/>
  <c r="I615" i="30" s="1"/>
  <c r="H615" i="30"/>
  <c r="C615" i="30" s="1"/>
  <c r="E616" i="30" l="1"/>
  <c r="J615" i="30"/>
  <c r="K615" i="30" s="1"/>
  <c r="F616" i="30" l="1"/>
  <c r="H616" i="30"/>
  <c r="C616" i="30" s="1"/>
  <c r="G616" i="30"/>
  <c r="I616" i="30" s="1"/>
  <c r="J616" i="30" l="1"/>
  <c r="K616" i="30" s="1"/>
  <c r="E617" i="30"/>
  <c r="F617" i="30" l="1"/>
  <c r="G617" i="30"/>
  <c r="I617" i="30" s="1"/>
  <c r="H617" i="30"/>
  <c r="C617" i="30" s="1"/>
  <c r="J617" i="30" l="1"/>
  <c r="K617" i="30" s="1"/>
  <c r="E618" i="30"/>
  <c r="F618" i="30" l="1"/>
  <c r="G618" i="30"/>
  <c r="I618" i="30" s="1"/>
  <c r="H618" i="30"/>
  <c r="C618" i="30" s="1"/>
  <c r="J618" i="30" l="1"/>
  <c r="K618" i="30" s="1"/>
  <c r="E619" i="30"/>
  <c r="F619" i="30" l="1"/>
  <c r="G619" i="30"/>
  <c r="I619" i="30" s="1"/>
  <c r="H619" i="30"/>
  <c r="C619" i="30" s="1"/>
  <c r="J619" i="30" l="1"/>
  <c r="K619" i="30" s="1"/>
  <c r="E620" i="30"/>
  <c r="F620" i="30" l="1"/>
  <c r="G620" i="30"/>
  <c r="I620" i="30" s="1"/>
  <c r="H620" i="30"/>
  <c r="C620" i="30" s="1"/>
  <c r="J620" i="30" l="1"/>
  <c r="K620" i="30" s="1"/>
  <c r="E621" i="30"/>
  <c r="F621" i="30" l="1"/>
  <c r="G621" i="30"/>
  <c r="I621" i="30" s="1"/>
  <c r="H621" i="30"/>
  <c r="C621" i="30" s="1"/>
  <c r="J621" i="30" l="1"/>
  <c r="K621" i="30" s="1"/>
  <c r="E622" i="30"/>
  <c r="F622" i="30" l="1"/>
  <c r="G622" i="30"/>
  <c r="I622" i="30" s="1"/>
  <c r="H622" i="30"/>
  <c r="C622" i="30" s="1"/>
  <c r="J622" i="30" l="1"/>
  <c r="K622" i="30" s="1"/>
  <c r="E623" i="30"/>
  <c r="G623" i="30" l="1"/>
  <c r="I623" i="30" s="1"/>
  <c r="H623" i="30"/>
  <c r="C623" i="30" s="1"/>
  <c r="F623" i="30"/>
  <c r="E624" i="30" l="1"/>
  <c r="J623" i="30"/>
  <c r="K623" i="30" s="1"/>
  <c r="F624" i="30" l="1"/>
  <c r="G624" i="30"/>
  <c r="I624" i="30" s="1"/>
  <c r="H624" i="30"/>
  <c r="C624" i="30" s="1"/>
  <c r="J624" i="30" l="1"/>
  <c r="K624" i="30" s="1"/>
  <c r="E625" i="30"/>
  <c r="F625" i="30" l="1"/>
  <c r="G625" i="30"/>
  <c r="I625" i="30" s="1"/>
  <c r="H625" i="30"/>
  <c r="C625" i="30" s="1"/>
  <c r="J625" i="30" l="1"/>
  <c r="K625" i="30" s="1"/>
  <c r="E626" i="30"/>
  <c r="F626" i="30" l="1"/>
  <c r="G626" i="30"/>
  <c r="I626" i="30" s="1"/>
  <c r="H626" i="30"/>
  <c r="C626" i="30" s="1"/>
  <c r="J626" i="30" l="1"/>
  <c r="K626" i="30" s="1"/>
  <c r="E627" i="30"/>
  <c r="F627" i="30" l="1"/>
  <c r="G627" i="30"/>
  <c r="I627" i="30" s="1"/>
  <c r="H627" i="30"/>
  <c r="C627" i="30" s="1"/>
  <c r="E628" i="30" l="1"/>
  <c r="J627" i="30"/>
  <c r="K627" i="30" s="1"/>
  <c r="F628" i="30" l="1"/>
  <c r="G628" i="30"/>
  <c r="I628" i="30" s="1"/>
  <c r="H628" i="30"/>
  <c r="C628" i="30" s="1"/>
  <c r="E629" i="30" l="1"/>
  <c r="J628" i="30"/>
  <c r="K628" i="30" s="1"/>
  <c r="F629" i="30" l="1"/>
  <c r="H629" i="30"/>
  <c r="C629" i="30" s="1"/>
  <c r="G629" i="30"/>
  <c r="I629" i="30" s="1"/>
  <c r="J629" i="30" l="1"/>
  <c r="K629" i="30" s="1"/>
  <c r="E630" i="30"/>
  <c r="F630" i="30" l="1"/>
  <c r="H630" i="30"/>
  <c r="C630" i="30" s="1"/>
  <c r="G630" i="30"/>
  <c r="I630" i="30" s="1"/>
  <c r="J630" i="30" l="1"/>
  <c r="K630" i="30" s="1"/>
  <c r="E631" i="30"/>
  <c r="H631" i="30" l="1"/>
  <c r="C631" i="30" s="1"/>
  <c r="F631" i="30"/>
  <c r="G631" i="30"/>
  <c r="I631" i="30" s="1"/>
  <c r="E632" i="30" l="1"/>
  <c r="J631" i="30"/>
  <c r="K631" i="30" s="1"/>
  <c r="F632" i="30" l="1"/>
  <c r="G632" i="30"/>
  <c r="I632" i="30" s="1"/>
  <c r="H632" i="30"/>
  <c r="C632" i="30" s="1"/>
  <c r="J632" i="30" l="1"/>
  <c r="K632" i="30" s="1"/>
  <c r="E633" i="30"/>
  <c r="F633" i="30" l="1"/>
  <c r="G633" i="30"/>
  <c r="I633" i="30" s="1"/>
  <c r="H633" i="30"/>
  <c r="C633" i="30" s="1"/>
  <c r="E634" i="30" l="1"/>
  <c r="J633" i="30"/>
  <c r="K633" i="30" s="1"/>
  <c r="F634" i="30" l="1"/>
  <c r="H634" i="30"/>
  <c r="C634" i="30" s="1"/>
  <c r="G634" i="30"/>
  <c r="I634" i="30" s="1"/>
  <c r="J634" i="30" l="1"/>
  <c r="K634" i="30" s="1"/>
  <c r="E635" i="30"/>
  <c r="F635" i="30" l="1"/>
  <c r="G635" i="30"/>
  <c r="I635" i="30" s="1"/>
  <c r="H635" i="30"/>
  <c r="C635" i="30" s="1"/>
  <c r="J635" i="30" l="1"/>
  <c r="K635" i="30" s="1"/>
  <c r="E636" i="30"/>
  <c r="F636" i="30" l="1"/>
  <c r="H636" i="30"/>
  <c r="C636" i="30" s="1"/>
  <c r="G636" i="30"/>
  <c r="I636" i="30" s="1"/>
  <c r="E637" i="30" l="1"/>
  <c r="J636" i="30"/>
  <c r="K636" i="30" s="1"/>
  <c r="F637" i="30" l="1"/>
  <c r="H637" i="30"/>
  <c r="C637" i="30" s="1"/>
  <c r="G637" i="30"/>
  <c r="I637" i="30" s="1"/>
  <c r="J637" i="30" l="1"/>
  <c r="K637" i="30" s="1"/>
  <c r="E638" i="30"/>
  <c r="F638" i="30" l="1"/>
  <c r="H638" i="30"/>
  <c r="C638" i="30" s="1"/>
  <c r="G638" i="30"/>
  <c r="I638" i="30" s="1"/>
  <c r="E639" i="30" l="1"/>
  <c r="J638" i="30"/>
  <c r="K638" i="30" s="1"/>
  <c r="G639" i="30" l="1"/>
  <c r="I639" i="30" s="1"/>
  <c r="H639" i="30"/>
  <c r="C639" i="30" s="1"/>
  <c r="F639" i="30"/>
  <c r="J639" i="30" l="1"/>
  <c r="K639" i="30" s="1"/>
  <c r="E640" i="30"/>
  <c r="F640" i="30" l="1"/>
  <c r="G640" i="30"/>
  <c r="I640" i="30" s="1"/>
  <c r="H640" i="30"/>
  <c r="C640" i="30" s="1"/>
  <c r="J640" i="30" l="1"/>
  <c r="K640" i="30" s="1"/>
  <c r="E641" i="30"/>
  <c r="G641" i="30" l="1"/>
  <c r="I641" i="30" s="1"/>
  <c r="F641" i="30"/>
  <c r="H641" i="30"/>
  <c r="C641" i="30" s="1"/>
  <c r="J641" i="30" l="1"/>
  <c r="K641" i="30" s="1"/>
  <c r="E642" i="30"/>
  <c r="H642" i="30" l="1"/>
  <c r="C642" i="30" s="1"/>
  <c r="F642" i="30"/>
  <c r="G642" i="30"/>
  <c r="I642" i="30" s="1"/>
  <c r="J642" i="30" l="1"/>
  <c r="K642" i="30" s="1"/>
  <c r="E643" i="30"/>
  <c r="H643" i="30" l="1"/>
  <c r="C643" i="30" s="1"/>
  <c r="F643" i="30"/>
  <c r="G643" i="30"/>
  <c r="I643" i="30" s="1"/>
  <c r="J643" i="30" l="1"/>
  <c r="K643" i="30" s="1"/>
  <c r="E644" i="30"/>
  <c r="F644" i="30" l="1"/>
  <c r="G644" i="30"/>
  <c r="I644" i="30" s="1"/>
  <c r="H644" i="30"/>
  <c r="C644" i="30" s="1"/>
  <c r="J644" i="30" l="1"/>
  <c r="K644" i="30" s="1"/>
  <c r="E645" i="30"/>
  <c r="F645" i="30" l="1"/>
  <c r="G645" i="30"/>
  <c r="I645" i="30" s="1"/>
  <c r="H645" i="30"/>
  <c r="C645" i="30" s="1"/>
  <c r="J645" i="30" l="1"/>
  <c r="K645" i="30" s="1"/>
  <c r="E646" i="30"/>
  <c r="F646" i="30" l="1"/>
  <c r="G646" i="30"/>
  <c r="I646" i="30" s="1"/>
  <c r="H646" i="30"/>
  <c r="C646" i="30" s="1"/>
  <c r="J646" i="30" l="1"/>
  <c r="K646" i="30" s="1"/>
  <c r="E647" i="30"/>
  <c r="F647" i="30" l="1"/>
  <c r="G647" i="30"/>
  <c r="I647" i="30" s="1"/>
  <c r="H647" i="30"/>
  <c r="C647" i="30" s="1"/>
  <c r="E648" i="30" l="1"/>
  <c r="J647" i="30"/>
  <c r="K647" i="30" s="1"/>
  <c r="F648" i="30" l="1"/>
  <c r="G648" i="30"/>
  <c r="I648" i="30" s="1"/>
  <c r="H648" i="30"/>
  <c r="C648" i="30" s="1"/>
  <c r="J648" i="30" l="1"/>
  <c r="K648" i="30" s="1"/>
  <c r="E649" i="30"/>
  <c r="F649" i="30" l="1"/>
  <c r="G649" i="30"/>
  <c r="I649" i="30" s="1"/>
  <c r="H649" i="30"/>
  <c r="C649" i="30" s="1"/>
  <c r="J649" i="30" l="1"/>
  <c r="K649" i="30" s="1"/>
  <c r="E650" i="30"/>
  <c r="F650" i="30" l="1"/>
  <c r="G650" i="30"/>
  <c r="I650" i="30" s="1"/>
  <c r="H650" i="30"/>
  <c r="C650" i="30" s="1"/>
  <c r="J650" i="30" l="1"/>
  <c r="K650" i="30" s="1"/>
  <c r="E651" i="30"/>
  <c r="F651" i="30" l="1"/>
  <c r="G651" i="30"/>
  <c r="I651" i="30" s="1"/>
  <c r="H651" i="30"/>
  <c r="C651" i="30" s="1"/>
  <c r="J651" i="30" l="1"/>
  <c r="K651" i="30" s="1"/>
  <c r="E652" i="30"/>
  <c r="F652" i="30" l="1"/>
  <c r="G652" i="30"/>
  <c r="I652" i="30" s="1"/>
  <c r="H652" i="30"/>
  <c r="C652" i="30" s="1"/>
  <c r="E653" i="30" l="1"/>
  <c r="J652" i="30"/>
  <c r="K652" i="30" s="1"/>
  <c r="F653" i="30" l="1"/>
  <c r="G653" i="30"/>
  <c r="I653" i="30" s="1"/>
  <c r="H653" i="30"/>
  <c r="C653" i="30" s="1"/>
  <c r="J653" i="30" l="1"/>
  <c r="K653" i="30" s="1"/>
  <c r="O701" i="20" l="1"/>
  <c r="BJ701" i="20" s="1"/>
  <c r="BL701" i="20" s="1"/>
  <c r="O708" i="20"/>
  <c r="BJ708" i="20" s="1"/>
  <c r="BL708" i="20" s="1"/>
  <c r="O728" i="20"/>
  <c r="BJ728" i="20" s="1"/>
  <c r="BL728" i="20" s="1"/>
  <c r="AO702" i="20"/>
  <c r="AQ5" i="6"/>
  <c r="AQ702" i="20" s="1"/>
  <c r="AT5" i="6"/>
  <c r="AT702" i="20" s="1"/>
  <c r="AO5" i="6"/>
  <c r="AH5" i="6"/>
  <c r="AH702" i="20" s="1"/>
  <c r="AR5" i="6"/>
  <c r="AR702" i="20" s="1"/>
  <c r="AS5" i="6"/>
  <c r="AL5" i="6"/>
  <c r="AL702" i="20"/>
  <c r="AM5" i="6"/>
  <c r="AM702" i="20" s="1"/>
  <c r="AU5" i="6"/>
  <c r="AI5" i="6"/>
  <c r="O702" i="20"/>
  <c r="AJ5" i="6"/>
  <c r="AV5" i="6"/>
  <c r="AV702" i="20" s="1"/>
  <c r="AN5" i="6"/>
  <c r="AN702" i="20" s="1"/>
  <c r="AW5" i="6"/>
  <c r="AW702" i="20" s="1"/>
  <c r="AK5" i="6"/>
  <c r="AP5" i="6"/>
  <c r="AP702" i="20" s="1"/>
  <c r="AG5" i="6"/>
  <c r="AX5" i="6" l="1"/>
  <c r="AY5" i="6"/>
  <c r="AX702" i="20"/>
  <c r="AG702" i="20"/>
  <c r="N5" i="6"/>
  <c r="AI702" i="20"/>
  <c r="AS702" i="20"/>
  <c r="AK702" i="20"/>
  <c r="AJ702" i="20"/>
  <c r="BJ702" i="20"/>
  <c r="AU702" i="20"/>
  <c r="L5" i="6" l="1"/>
  <c r="L702" i="20" s="1"/>
  <c r="M5" i="6"/>
  <c r="N702" i="20"/>
  <c r="BK702" i="20"/>
  <c r="BL702" i="20" s="1"/>
  <c r="BA5" i="6"/>
  <c r="BB5" i="6" s="1"/>
  <c r="BB702" i="20" s="1"/>
  <c r="AY702" i="20"/>
  <c r="BA702" i="20" l="1"/>
  <c r="CE5" i="6"/>
  <c r="M702" i="20"/>
  <c r="J6" i="6"/>
  <c r="J703" i="20" l="1"/>
  <c r="K6" i="6"/>
  <c r="M6" i="6"/>
  <c r="M703" i="20" l="1"/>
  <c r="J7" i="6"/>
  <c r="K703" i="20"/>
  <c r="L6" i="6"/>
  <c r="L703" i="20" s="1"/>
  <c r="J704" i="20" l="1"/>
  <c r="K7" i="6"/>
  <c r="M7" i="6"/>
  <c r="M704" i="20" l="1"/>
  <c r="J8" i="6"/>
  <c r="K704" i="20"/>
  <c r="L7" i="6"/>
  <c r="L704" i="20" s="1"/>
  <c r="K8" i="6" l="1"/>
  <c r="J705" i="20"/>
  <c r="M8" i="6"/>
  <c r="J9" i="6" l="1"/>
  <c r="M705" i="20"/>
  <c r="L8" i="6"/>
  <c r="L705" i="20" s="1"/>
  <c r="K705" i="20"/>
  <c r="J706" i="20" l="1"/>
  <c r="M9" i="6"/>
  <c r="K9" i="6"/>
  <c r="K706" i="20" l="1"/>
  <c r="L9" i="6"/>
  <c r="L706" i="20" s="1"/>
  <c r="M706" i="20"/>
  <c r="J10" i="6"/>
  <c r="M10" i="6" l="1"/>
  <c r="J707" i="20"/>
  <c r="K10" i="6"/>
  <c r="L10" i="6" l="1"/>
  <c r="L707" i="20" s="1"/>
  <c r="K707" i="20"/>
  <c r="J11" i="6"/>
  <c r="M707" i="20"/>
  <c r="J708" i="20" l="1"/>
  <c r="K11" i="6"/>
  <c r="M11" i="6"/>
  <c r="M708" i="20" l="1"/>
  <c r="J12" i="6"/>
  <c r="K708" i="20"/>
  <c r="L11" i="6"/>
  <c r="L708" i="20" s="1"/>
  <c r="J709" i="20" l="1"/>
  <c r="M12" i="6"/>
  <c r="K12" i="6"/>
  <c r="K709" i="20" l="1"/>
  <c r="L12" i="6"/>
  <c r="L709" i="20" s="1"/>
  <c r="M709" i="20"/>
  <c r="J13" i="6"/>
  <c r="J710" i="20" l="1"/>
  <c r="K13" i="6"/>
  <c r="K710" i="20" l="1"/>
  <c r="AN17" i="6"/>
  <c r="AP17" i="6"/>
  <c r="AP714" i="20" s="1"/>
  <c r="AL15" i="6"/>
  <c r="AL712" i="20" s="1"/>
  <c r="AK15" i="6"/>
  <c r="AK17" i="6"/>
  <c r="AK714" i="20" s="1"/>
  <c r="AR15" i="6"/>
  <c r="AR712" i="20" s="1"/>
  <c r="AW15" i="6"/>
  <c r="AW712" i="20" s="1"/>
  <c r="AR13" i="6"/>
  <c r="AR710" i="20" s="1"/>
  <c r="AU15" i="6"/>
  <c r="AU712" i="20" s="1"/>
  <c r="O714" i="20"/>
  <c r="BJ714" i="20" s="1"/>
  <c r="AV17" i="6"/>
  <c r="AV714" i="20" s="1"/>
  <c r="AW17" i="6"/>
  <c r="AW714" i="20" s="1"/>
  <c r="AS17" i="6"/>
  <c r="AS714" i="20" s="1"/>
  <c r="AW13" i="6"/>
  <c r="AI13" i="6"/>
  <c r="AQ15" i="6"/>
  <c r="AQ712" i="20" s="1"/>
  <c r="AR17" i="6"/>
  <c r="AR714" i="20" s="1"/>
  <c r="AJ17" i="6"/>
  <c r="AJ714" i="20" s="1"/>
  <c r="AT17" i="6"/>
  <c r="AT714" i="20" s="1"/>
  <c r="AI17" i="6"/>
  <c r="AI714" i="20" s="1"/>
  <c r="AM17" i="6"/>
  <c r="AM714" i="20" s="1"/>
  <c r="O712" i="20"/>
  <c r="BJ712" i="20" s="1"/>
  <c r="AH13" i="6"/>
  <c r="AH710" i="20" s="1"/>
  <c r="AL17" i="6"/>
  <c r="AL714" i="20" s="1"/>
  <c r="AJ13" i="6"/>
  <c r="AL13" i="6"/>
  <c r="AL710" i="20" s="1"/>
  <c r="AO15" i="6"/>
  <c r="AM15" i="6"/>
  <c r="AM712" i="20" s="1"/>
  <c r="AQ17" i="6"/>
  <c r="AQ714" i="20" s="1"/>
  <c r="AP13" i="6"/>
  <c r="AP710" i="20" s="1"/>
  <c r="AK13" i="6"/>
  <c r="AN15" i="6"/>
  <c r="AN712" i="20" s="1"/>
  <c r="AO17" i="6"/>
  <c r="AO714" i="20" s="1"/>
  <c r="AH15" i="6"/>
  <c r="AO13" i="6"/>
  <c r="AO710" i="20" s="1"/>
  <c r="AI15" i="6"/>
  <c r="AI712" i="20" s="1"/>
  <c r="AQ13" i="6"/>
  <c r="AQ710" i="20" s="1"/>
  <c r="AU17" i="6"/>
  <c r="AU714" i="20" s="1"/>
  <c r="AT15" i="6"/>
  <c r="AT712" i="20" s="1"/>
  <c r="AP15" i="6"/>
  <c r="AT13" i="6"/>
  <c r="AM13" i="6"/>
  <c r="AN13" i="6"/>
  <c r="AN710" i="20" s="1"/>
  <c r="AU13" i="6"/>
  <c r="AG710" i="20"/>
  <c r="AJ15" i="6"/>
  <c r="AJ712" i="20" s="1"/>
  <c r="AS13" i="6"/>
  <c r="AS15" i="6"/>
  <c r="AS712" i="20" s="1"/>
  <c r="AV13" i="6"/>
  <c r="AV710" i="20" s="1"/>
  <c r="AG15" i="6"/>
  <c r="AG712" i="20" s="1"/>
  <c r="AV15" i="6"/>
  <c r="AG17" i="6"/>
  <c r="AH17" i="6"/>
  <c r="AH714" i="20" s="1"/>
  <c r="O710" i="20"/>
  <c r="BJ710" i="20" s="1"/>
  <c r="AG13" i="6"/>
  <c r="AX13" i="6" l="1"/>
  <c r="AX710" i="20" s="1"/>
  <c r="N17" i="6"/>
  <c r="N714" i="20" s="1"/>
  <c r="N13" i="6"/>
  <c r="M13" i="6" s="1"/>
  <c r="AY13" i="6"/>
  <c r="AK712" i="20"/>
  <c r="N710" i="20"/>
  <c r="AG714" i="20"/>
  <c r="AX17" i="6"/>
  <c r="N15" i="6"/>
  <c r="AM710" i="20"/>
  <c r="AU710" i="20"/>
  <c r="AT710" i="20"/>
  <c r="AO712" i="20"/>
  <c r="AJ710" i="20"/>
  <c r="AP712" i="20"/>
  <c r="AH712" i="20"/>
  <c r="AV712" i="20"/>
  <c r="AX15" i="6"/>
  <c r="AN714" i="20"/>
  <c r="AK710" i="20"/>
  <c r="AS710" i="20"/>
  <c r="AW710" i="20"/>
  <c r="AI710" i="20"/>
  <c r="L13" i="6" l="1"/>
  <c r="L710" i="20" s="1"/>
  <c r="BK712" i="20"/>
  <c r="BL712" i="20" s="1"/>
  <c r="M710" i="20"/>
  <c r="J14" i="6"/>
  <c r="AY17" i="6"/>
  <c r="AX714" i="20"/>
  <c r="N712" i="20"/>
  <c r="BK710" i="20"/>
  <c r="BL710" i="20" s="1"/>
  <c r="BA13" i="6"/>
  <c r="BA710" i="20" s="1"/>
  <c r="AY710" i="20"/>
  <c r="AY15" i="6"/>
  <c r="AX712" i="20"/>
  <c r="BK714" i="20"/>
  <c r="BL714" i="20" s="1"/>
  <c r="BB13" i="6" l="1"/>
  <c r="BB710" i="20" s="1"/>
  <c r="BA17" i="6"/>
  <c r="BA714" i="20" s="1"/>
  <c r="AY714" i="20"/>
  <c r="K14" i="6"/>
  <c r="J711" i="20"/>
  <c r="M14" i="6"/>
  <c r="BA15" i="6"/>
  <c r="BA712" i="20" s="1"/>
  <c r="AY712" i="20"/>
  <c r="BB15" i="6" l="1"/>
  <c r="BB712" i="20" s="1"/>
  <c r="BB17" i="6"/>
  <c r="BB714" i="20" s="1"/>
  <c r="M711" i="20"/>
  <c r="J15" i="6"/>
  <c r="K711" i="20"/>
  <c r="L14" i="6"/>
  <c r="L711" i="20" s="1"/>
  <c r="M15" i="6" l="1"/>
  <c r="J712" i="20"/>
  <c r="K15" i="6"/>
  <c r="L15" i="6" l="1"/>
  <c r="L712" i="20" s="1"/>
  <c r="K712" i="20"/>
  <c r="M712" i="20"/>
  <c r="J16" i="6"/>
  <c r="K16" i="6" l="1"/>
  <c r="J713" i="20"/>
  <c r="M16" i="6"/>
  <c r="J17" i="6" l="1"/>
  <c r="M713" i="20"/>
  <c r="L16" i="6"/>
  <c r="L713" i="20" s="1"/>
  <c r="K713" i="20"/>
  <c r="J714" i="20" l="1"/>
  <c r="M17" i="6"/>
  <c r="K17" i="6"/>
  <c r="K714" i="20" l="1"/>
  <c r="L17" i="6"/>
  <c r="L714" i="20" s="1"/>
  <c r="M714" i="20"/>
  <c r="J18" i="6"/>
  <c r="K18" i="6" l="1"/>
  <c r="J715" i="20"/>
  <c r="M18" i="6"/>
  <c r="M715" i="20" l="1"/>
  <c r="J19" i="6"/>
  <c r="L18" i="6"/>
  <c r="L715" i="20" s="1"/>
  <c r="K715" i="20"/>
  <c r="J716" i="20" l="1"/>
  <c r="K19" i="6"/>
  <c r="K716" i="20" l="1"/>
  <c r="AT35" i="6"/>
  <c r="AT732" i="20" s="1"/>
  <c r="AW61" i="6"/>
  <c r="AW758" i="20" s="1"/>
  <c r="AH40" i="6"/>
  <c r="AH737" i="20" s="1"/>
  <c r="AN67" i="6"/>
  <c r="AN764" i="20" s="1"/>
  <c r="AH32" i="6"/>
  <c r="AH729" i="20" s="1"/>
  <c r="AV53" i="6"/>
  <c r="AV750" i="20" s="1"/>
  <c r="AW32" i="6"/>
  <c r="AW729" i="20" s="1"/>
  <c r="AT770" i="20"/>
  <c r="AT73" i="6"/>
  <c r="AO73" i="6"/>
  <c r="AO770" i="20" s="1"/>
  <c r="AT24" i="6"/>
  <c r="AT721" i="20" s="1"/>
  <c r="AH39" i="6"/>
  <c r="AH736" i="20" s="1"/>
  <c r="AU51" i="6"/>
  <c r="AU748" i="20" s="1"/>
  <c r="AT39" i="6"/>
  <c r="AT736" i="20" s="1"/>
  <c r="AI39" i="6"/>
  <c r="AI736" i="20" s="1"/>
  <c r="AH55" i="6"/>
  <c r="AH752" i="20" s="1"/>
  <c r="AO735" i="20"/>
  <c r="AO38" i="6"/>
  <c r="AI49" i="6"/>
  <c r="AI746" i="20" s="1"/>
  <c r="AU40" i="6"/>
  <c r="AU737" i="20" s="1"/>
  <c r="O747" i="20"/>
  <c r="BJ747" i="20" s="1"/>
  <c r="O764" i="20"/>
  <c r="BJ764" i="20" s="1"/>
  <c r="AU73" i="6"/>
  <c r="AU770" i="20" s="1"/>
  <c r="AU740" i="20"/>
  <c r="AU43" i="6"/>
  <c r="AQ24" i="6"/>
  <c r="AQ721" i="20" s="1"/>
  <c r="AW733" i="20"/>
  <c r="AW36" i="6"/>
  <c r="AV51" i="6"/>
  <c r="AV748" i="20" s="1"/>
  <c r="AS43" i="6"/>
  <c r="AS740" i="20" s="1"/>
  <c r="AK35" i="6"/>
  <c r="AK732" i="20" s="1"/>
  <c r="AW49" i="6"/>
  <c r="AW746" i="20" s="1"/>
  <c r="AM53" i="6"/>
  <c r="AM750" i="20" s="1"/>
  <c r="AU34" i="6"/>
  <c r="AU731" i="20" s="1"/>
  <c r="AV35" i="6"/>
  <c r="AV732" i="20" s="1"/>
  <c r="AR39" i="6"/>
  <c r="AR736" i="20" s="1"/>
  <c r="AQ19" i="6"/>
  <c r="AQ716" i="20" s="1"/>
  <c r="AT43" i="6"/>
  <c r="AT740" i="20" s="1"/>
  <c r="AO43" i="6"/>
  <c r="AO740" i="20" s="1"/>
  <c r="AT51" i="6"/>
  <c r="AT748" i="20" s="1"/>
  <c r="AN32" i="6"/>
  <c r="AN729" i="20" s="1"/>
  <c r="AQ65" i="6"/>
  <c r="AQ762" i="20" s="1"/>
  <c r="AK51" i="6"/>
  <c r="AK748" i="20" s="1"/>
  <c r="AQ32" i="6"/>
  <c r="AQ729" i="20" s="1"/>
  <c r="AU57" i="6"/>
  <c r="AU754" i="20" s="1"/>
  <c r="AT49" i="6"/>
  <c r="AT746" i="20" s="1"/>
  <c r="AV49" i="6"/>
  <c r="AV746" i="20" s="1"/>
  <c r="AM34" i="6"/>
  <c r="AM731" i="20" s="1"/>
  <c r="AJ57" i="6"/>
  <c r="AJ754" i="20" s="1"/>
  <c r="AM35" i="6"/>
  <c r="AM732" i="20" s="1"/>
  <c r="AP36" i="6"/>
  <c r="AP733" i="20" s="1"/>
  <c r="AL55" i="6"/>
  <c r="AL752" i="20" s="1"/>
  <c r="O743" i="20"/>
  <c r="BJ743" i="20" s="1"/>
  <c r="BL743" i="20" s="1"/>
  <c r="AS38" i="6"/>
  <c r="AS735" i="20" s="1"/>
  <c r="AK24" i="6"/>
  <c r="AK721" i="20" s="1"/>
  <c r="AN740" i="20"/>
  <c r="AN43" i="6"/>
  <c r="O752" i="20"/>
  <c r="BJ752" i="20" s="1"/>
  <c r="AN61" i="6"/>
  <c r="AN758" i="20" s="1"/>
  <c r="AW54" i="6"/>
  <c r="AW751" i="20" s="1"/>
  <c r="AJ47" i="6"/>
  <c r="AJ744" i="20" s="1"/>
  <c r="AP34" i="6"/>
  <c r="AP731" i="20" s="1"/>
  <c r="AN41" i="6"/>
  <c r="AN738" i="20" s="1"/>
  <c r="AH67" i="6"/>
  <c r="AH764" i="20" s="1"/>
  <c r="AW748" i="20"/>
  <c r="AW51" i="6"/>
  <c r="AS50" i="6"/>
  <c r="AS747" i="20" s="1"/>
  <c r="AJ67" i="6"/>
  <c r="AJ764" i="20" s="1"/>
  <c r="AK66" i="6"/>
  <c r="AK763" i="20" s="1"/>
  <c r="AN36" i="6"/>
  <c r="AN733" i="20" s="1"/>
  <c r="AJ24" i="6"/>
  <c r="AJ721" i="20" s="1"/>
  <c r="AI51" i="6"/>
  <c r="AI748" i="20" s="1"/>
  <c r="AW41" i="6"/>
  <c r="AW738" i="20" s="1"/>
  <c r="AN49" i="6"/>
  <c r="AN746" i="20" s="1"/>
  <c r="AH38" i="6"/>
  <c r="AH735" i="20" s="1"/>
  <c r="O738" i="20"/>
  <c r="BJ738" i="20"/>
  <c r="AR21" i="6"/>
  <c r="AR718" i="20" s="1"/>
  <c r="AV54" i="6"/>
  <c r="AV751" i="20" s="1"/>
  <c r="AO50" i="6"/>
  <c r="AO747" i="20" s="1"/>
  <c r="O769" i="20"/>
  <c r="BJ769" i="20" s="1"/>
  <c r="BL769" i="20" s="1"/>
  <c r="AV740" i="20"/>
  <c r="AV43" i="6"/>
  <c r="AP38" i="6"/>
  <c r="AP735" i="20" s="1"/>
  <c r="AV65" i="6"/>
  <c r="AV762" i="20" s="1"/>
  <c r="AO41" i="6"/>
  <c r="AO738" i="20" s="1"/>
  <c r="O761" i="20"/>
  <c r="BJ761" i="20" s="1"/>
  <c r="AH51" i="6"/>
  <c r="AH748" i="20" s="1"/>
  <c r="AK43" i="6"/>
  <c r="AK740" i="20" s="1"/>
  <c r="AV66" i="6"/>
  <c r="AV763" i="20" s="1"/>
  <c r="AK19" i="6"/>
  <c r="AK716" i="20" s="1"/>
  <c r="AV21" i="6"/>
  <c r="AV718" i="20" s="1"/>
  <c r="O753" i="20"/>
  <c r="BJ753" i="20" s="1"/>
  <c r="BL753" i="20" s="1"/>
  <c r="AV39" i="6"/>
  <c r="AV736" i="20" s="1"/>
  <c r="AO21" i="6"/>
  <c r="AO718" i="20" s="1"/>
  <c r="AI73" i="6"/>
  <c r="AI770" i="20" s="1"/>
  <c r="AP21" i="6"/>
  <c r="AP718" i="20" s="1"/>
  <c r="AR55" i="6"/>
  <c r="AR752" i="20" s="1"/>
  <c r="AH50" i="6"/>
  <c r="AH747" i="20" s="1"/>
  <c r="AK36" i="6"/>
  <c r="AK733" i="20" s="1"/>
  <c r="AI36" i="6"/>
  <c r="AI733" i="20" s="1"/>
  <c r="AL54" i="6"/>
  <c r="AL751" i="20" s="1"/>
  <c r="O731" i="20"/>
  <c r="BJ731" i="20" s="1"/>
  <c r="AJ50" i="6"/>
  <c r="AJ747" i="20" s="1"/>
  <c r="AT64" i="6"/>
  <c r="AT761" i="20" s="1"/>
  <c r="AM40" i="6"/>
  <c r="AM737" i="20" s="1"/>
  <c r="AO32" i="6"/>
  <c r="AO729" i="20" s="1"/>
  <c r="O733" i="20"/>
  <c r="BJ733" i="20" s="1"/>
  <c r="AQ41" i="6"/>
  <c r="AQ738" i="20" s="1"/>
  <c r="AM67" i="6"/>
  <c r="AM764" i="20" s="1"/>
  <c r="O750" i="20"/>
  <c r="BJ750" i="20" s="1"/>
  <c r="O737" i="20"/>
  <c r="BJ737" i="20" s="1"/>
  <c r="AL65" i="6"/>
  <c r="AL762" i="20" s="1"/>
  <c r="AL66" i="6"/>
  <c r="AL763" i="20" s="1"/>
  <c r="AH34" i="6"/>
  <c r="AH731" i="20" s="1"/>
  <c r="AJ38" i="6"/>
  <c r="AJ735" i="20" s="1"/>
  <c r="AK50" i="6"/>
  <c r="AK747" i="20" s="1"/>
  <c r="AR38" i="6"/>
  <c r="AR735" i="20" s="1"/>
  <c r="O732" i="20"/>
  <c r="BJ732" i="20" s="1"/>
  <c r="AW40" i="6"/>
  <c r="AW737" i="20" s="1"/>
  <c r="AW64" i="6"/>
  <c r="AW761" i="20" s="1"/>
  <c r="AO36" i="6"/>
  <c r="AO733" i="20" s="1"/>
  <c r="AV40" i="6"/>
  <c r="AV737" i="20" s="1"/>
  <c r="AT65" i="6"/>
  <c r="AT762" i="20" s="1"/>
  <c r="AJ761" i="20"/>
  <c r="AJ64" i="6"/>
  <c r="AI43" i="6"/>
  <c r="AI740" i="20" s="1"/>
  <c r="AJ55" i="6"/>
  <c r="AJ752" i="20" s="1"/>
  <c r="AN53" i="6"/>
  <c r="AN750" i="20" s="1"/>
  <c r="AO39" i="6"/>
  <c r="AO736" i="20" s="1"/>
  <c r="AK65" i="6"/>
  <c r="AK762" i="20" s="1"/>
  <c r="AN66" i="6"/>
  <c r="AN763" i="20" s="1"/>
  <c r="AS34" i="6"/>
  <c r="AS731" i="20" s="1"/>
  <c r="AK53" i="6"/>
  <c r="AK750" i="20" s="1"/>
  <c r="AT764" i="20"/>
  <c r="AT67" i="6"/>
  <c r="AR50" i="6"/>
  <c r="AR747" i="20" s="1"/>
  <c r="AM65" i="6"/>
  <c r="AM762" i="20" s="1"/>
  <c r="AP67" i="6"/>
  <c r="AP764" i="20" s="1"/>
  <c r="AQ50" i="6"/>
  <c r="AQ747" i="20" s="1"/>
  <c r="AI35" i="6"/>
  <c r="AI732" i="20" s="1"/>
  <c r="AN47" i="6"/>
  <c r="AN744" i="20" s="1"/>
  <c r="AM57" i="6"/>
  <c r="AM754" i="20" s="1"/>
  <c r="AN721" i="20"/>
  <c r="AN24" i="6"/>
  <c r="AN38" i="6"/>
  <c r="AN735" i="20" s="1"/>
  <c r="AU66" i="6"/>
  <c r="AU763" i="20" s="1"/>
  <c r="AW24" i="6"/>
  <c r="AW721" i="20" s="1"/>
  <c r="AU54" i="6"/>
  <c r="AU751" i="20" s="1"/>
  <c r="AQ36" i="6"/>
  <c r="AQ733" i="20" s="1"/>
  <c r="AO40" i="6"/>
  <c r="AO737" i="20" s="1"/>
  <c r="AP66" i="6"/>
  <c r="AP763" i="20" s="1"/>
  <c r="AM51" i="6"/>
  <c r="AM748" i="20" s="1"/>
  <c r="AJ65" i="6"/>
  <c r="AJ762" i="20" s="1"/>
  <c r="AR34" i="6"/>
  <c r="AR731" i="20" s="1"/>
  <c r="AI40" i="6"/>
  <c r="AI737" i="20" s="1"/>
  <c r="AM718" i="20"/>
  <c r="AM21" i="6"/>
  <c r="AN21" i="6"/>
  <c r="AN718" i="20" s="1"/>
  <c r="AU50" i="6"/>
  <c r="AU747" i="20" s="1"/>
  <c r="AW66" i="6"/>
  <c r="AW763" i="20" s="1"/>
  <c r="AU38" i="6"/>
  <c r="AU735" i="20" s="1"/>
  <c r="AU39" i="6"/>
  <c r="AU736" i="20" s="1"/>
  <c r="AQ47" i="6"/>
  <c r="AQ744" i="20" s="1"/>
  <c r="AK736" i="20"/>
  <c r="AK39" i="6"/>
  <c r="AT54" i="6"/>
  <c r="AT751" i="20" s="1"/>
  <c r="BJ721" i="20"/>
  <c r="O721" i="20"/>
  <c r="AL64" i="6"/>
  <c r="AL761" i="20" s="1"/>
  <c r="AK40" i="6"/>
  <c r="AK737" i="20" s="1"/>
  <c r="AL57" i="6"/>
  <c r="AL754" i="20" s="1"/>
  <c r="AV752" i="20"/>
  <c r="AV55" i="6"/>
  <c r="AR41" i="6"/>
  <c r="AR738" i="20" s="1"/>
  <c r="AV32" i="6"/>
  <c r="AV729" i="20" s="1"/>
  <c r="O758" i="20"/>
  <c r="BJ758" i="20"/>
  <c r="AN770" i="20"/>
  <c r="AN73" i="6"/>
  <c r="AM24" i="6"/>
  <c r="AM721" i="20" s="1"/>
  <c r="AV57" i="6"/>
  <c r="AV754" i="20" s="1"/>
  <c r="AR35" i="6"/>
  <c r="AR732" i="20" s="1"/>
  <c r="O1" i="6"/>
  <c r="M78" i="14" s="1"/>
  <c r="M84" i="14" s="1"/>
  <c r="AO61" i="6"/>
  <c r="AO758" i="20" s="1"/>
  <c r="AL737" i="20"/>
  <c r="AL40" i="6"/>
  <c r="AK57" i="6"/>
  <c r="AK754" i="20" s="1"/>
  <c r="AT32" i="6"/>
  <c r="AT729" i="20" s="1"/>
  <c r="AM49" i="6"/>
  <c r="AM746" i="20" s="1"/>
  <c r="AL50" i="6"/>
  <c r="AL747" i="20" s="1"/>
  <c r="AU738" i="20"/>
  <c r="AU41" i="6"/>
  <c r="AS51" i="6"/>
  <c r="AS748" i="20" s="1"/>
  <c r="AV47" i="6"/>
  <c r="AV744" i="20" s="1"/>
  <c r="AS19" i="6"/>
  <c r="AJ51" i="6"/>
  <c r="AJ748" i="20" s="1"/>
  <c r="AK55" i="6"/>
  <c r="AK752" i="20" s="1"/>
  <c r="AR754" i="20"/>
  <c r="AR57" i="6"/>
  <c r="AT733" i="20"/>
  <c r="AT36" i="6"/>
  <c r="AV41" i="6"/>
  <c r="AV738" i="20" s="1"/>
  <c r="AK758" i="20"/>
  <c r="AK61" i="6"/>
  <c r="AI32" i="6"/>
  <c r="AI729" i="20" s="1"/>
  <c r="AP53" i="6"/>
  <c r="AP750" i="20" s="1"/>
  <c r="AL51" i="6"/>
  <c r="AL748" i="20" s="1"/>
  <c r="AL19" i="6"/>
  <c r="AL716" i="20" s="1"/>
  <c r="AR24" i="6"/>
  <c r="AR721" i="20" s="1"/>
  <c r="AQ35" i="6"/>
  <c r="AQ732" i="20" s="1"/>
  <c r="AN64" i="6"/>
  <c r="AN761" i="20" s="1"/>
  <c r="AS54" i="6"/>
  <c r="AS751" i="20" s="1"/>
  <c r="AQ718" i="20"/>
  <c r="AQ21" i="6"/>
  <c r="AH54" i="6"/>
  <c r="AH751" i="20" s="1"/>
  <c r="AW736" i="20"/>
  <c r="AW39" i="6"/>
  <c r="AR65" i="6"/>
  <c r="AR762" i="20" s="1"/>
  <c r="AM55" i="6"/>
  <c r="AM752" i="20" s="1"/>
  <c r="AQ61" i="6"/>
  <c r="AQ758" i="20" s="1"/>
  <c r="AI67" i="6"/>
  <c r="AI764" i="20" s="1"/>
  <c r="AP24" i="6"/>
  <c r="AP721" i="20" s="1"/>
  <c r="AQ43" i="6"/>
  <c r="AQ740" i="20" s="1"/>
  <c r="AJ39" i="6"/>
  <c r="AJ736" i="20" s="1"/>
  <c r="AV24" i="6"/>
  <c r="AV721" i="20" s="1"/>
  <c r="BJ736" i="20"/>
  <c r="O736" i="20"/>
  <c r="AL746" i="20"/>
  <c r="AL49" i="6"/>
  <c r="AO35" i="6"/>
  <c r="AO732" i="20" s="1"/>
  <c r="AH35" i="6"/>
  <c r="AH732" i="20" s="1"/>
  <c r="AT66" i="6"/>
  <c r="AT763" i="20" s="1"/>
  <c r="AM32" i="6"/>
  <c r="AM729" i="20" s="1"/>
  <c r="AL53" i="6"/>
  <c r="AL750" i="20" s="1"/>
  <c r="AN57" i="6"/>
  <c r="AN754" i="20" s="1"/>
  <c r="O763" i="20"/>
  <c r="BJ763" i="20"/>
  <c r="AO66" i="6"/>
  <c r="AO763" i="20" s="1"/>
  <c r="AH61" i="6"/>
  <c r="AH758" i="20" s="1"/>
  <c r="AK73" i="6"/>
  <c r="AK770" i="20" s="1"/>
  <c r="O734" i="20"/>
  <c r="BJ734" i="20" s="1"/>
  <c r="BL734" i="20" s="1"/>
  <c r="AM19" i="6"/>
  <c r="AM716" i="20" s="1"/>
  <c r="AS21" i="6"/>
  <c r="AS718" i="20" s="1"/>
  <c r="AW754" i="20"/>
  <c r="AW57" i="6"/>
  <c r="AL43" i="6"/>
  <c r="AL740" i="20" s="1"/>
  <c r="AH53" i="6"/>
  <c r="AH750" i="20" s="1"/>
  <c r="AU32" i="6"/>
  <c r="AU729" i="20" s="1"/>
  <c r="AK41" i="6"/>
  <c r="AK738" i="20" s="1"/>
  <c r="AP39" i="6"/>
  <c r="AP736" i="20" s="1"/>
  <c r="AO721" i="20"/>
  <c r="AO24" i="6"/>
  <c r="AM763" i="20"/>
  <c r="AM66" i="6"/>
  <c r="AH57" i="6"/>
  <c r="AH754" i="20" s="1"/>
  <c r="AP47" i="6"/>
  <c r="AP744" i="20" s="1"/>
  <c r="AJ66" i="6"/>
  <c r="AJ763" i="20" s="1"/>
  <c r="AT41" i="6"/>
  <c r="AT738" i="20" s="1"/>
  <c r="AJ61" i="6"/>
  <c r="AJ758" i="20" s="1"/>
  <c r="AV19" i="6"/>
  <c r="AV716" i="20" s="1"/>
  <c r="AH47" i="6"/>
  <c r="AH744" i="20" s="1"/>
  <c r="AI19" i="6"/>
  <c r="AI54" i="6"/>
  <c r="AI751" i="20" s="1"/>
  <c r="AT747" i="20"/>
  <c r="AT50" i="6"/>
  <c r="AS40" i="6"/>
  <c r="AS737" i="20" s="1"/>
  <c r="AI57" i="6"/>
  <c r="AI754" i="20" s="1"/>
  <c r="AP64" i="6"/>
  <c r="AP761" i="20" s="1"/>
  <c r="AQ73" i="6"/>
  <c r="AQ770" i="20" s="1"/>
  <c r="AM36" i="6"/>
  <c r="AM733" i="20" s="1"/>
  <c r="AP50" i="6"/>
  <c r="AP747" i="20" s="1"/>
  <c r="AL38" i="6"/>
  <c r="AL735" i="20" s="1"/>
  <c r="AR53" i="6"/>
  <c r="AR750" i="20" s="1"/>
  <c r="AJ21" i="6"/>
  <c r="AJ718" i="20" s="1"/>
  <c r="AS49" i="6"/>
  <c r="AS746" i="20" s="1"/>
  <c r="AU744" i="20"/>
  <c r="AU47" i="6"/>
  <c r="AL770" i="20"/>
  <c r="AL73" i="6"/>
  <c r="AN51" i="6"/>
  <c r="AN748" i="20" s="1"/>
  <c r="AT21" i="6"/>
  <c r="AT718" i="20" s="1"/>
  <c r="O716" i="20"/>
  <c r="BJ716" i="20" s="1"/>
  <c r="AL36" i="6"/>
  <c r="AL733" i="20" s="1"/>
  <c r="AO65" i="6"/>
  <c r="AO762" i="20" s="1"/>
  <c r="AR40" i="6"/>
  <c r="AR737" i="20" s="1"/>
  <c r="AQ57" i="6"/>
  <c r="AQ754" i="20" s="1"/>
  <c r="AU19" i="6"/>
  <c r="AU716" i="20" s="1"/>
  <c r="AQ40" i="6"/>
  <c r="AQ737" i="20" s="1"/>
  <c r="AS733" i="20"/>
  <c r="AS36" i="6"/>
  <c r="AQ54" i="6"/>
  <c r="AQ751" i="20" s="1"/>
  <c r="AT38" i="6"/>
  <c r="AM61" i="6"/>
  <c r="AM758" i="20" s="1"/>
  <c r="AW731" i="20"/>
  <c r="AW34" i="6"/>
  <c r="AO53" i="6"/>
  <c r="AO750" i="20" s="1"/>
  <c r="AI21" i="6"/>
  <c r="AI718" i="20" s="1"/>
  <c r="AS53" i="6"/>
  <c r="AS750" i="20" s="1"/>
  <c r="AP43" i="6"/>
  <c r="AP740" i="20" s="1"/>
  <c r="AS35" i="6"/>
  <c r="AS732" i="20" s="1"/>
  <c r="AQ66" i="6"/>
  <c r="AQ763" i="20" s="1"/>
  <c r="AQ55" i="6"/>
  <c r="AQ752" i="20" s="1"/>
  <c r="AS66" i="6"/>
  <c r="AS763" i="20" s="1"/>
  <c r="O740" i="20"/>
  <c r="BJ740" i="20" s="1"/>
  <c r="AS47" i="6"/>
  <c r="AS744" i="20" s="1"/>
  <c r="AW65" i="6"/>
  <c r="AW762" i="20" s="1"/>
  <c r="AW38" i="6"/>
  <c r="AW735" i="20" s="1"/>
  <c r="AS39" i="6"/>
  <c r="AS736" i="20" s="1"/>
  <c r="O754" i="20"/>
  <c r="BJ754" i="20" s="1"/>
  <c r="AH24" i="6"/>
  <c r="AH721" i="20" s="1"/>
  <c r="AI55" i="6"/>
  <c r="AI752" i="20" s="1"/>
  <c r="AU67" i="6"/>
  <c r="AU764" i="20" s="1"/>
  <c r="AS73" i="6"/>
  <c r="AS770" i="20" s="1"/>
  <c r="AU24" i="6"/>
  <c r="AU721" i="20" s="1"/>
  <c r="AR751" i="20"/>
  <c r="AR54" i="6"/>
  <c r="O760" i="20"/>
  <c r="BJ760" i="20" s="1"/>
  <c r="BL760" i="20" s="1"/>
  <c r="AO47" i="6"/>
  <c r="AO744" i="20" s="1"/>
  <c r="AQ51" i="6"/>
  <c r="AQ748" i="20" s="1"/>
  <c r="AK67" i="6"/>
  <c r="AK764" i="20" s="1"/>
  <c r="AP51" i="6"/>
  <c r="AP748" i="20" s="1"/>
  <c r="AV38" i="6"/>
  <c r="AV735" i="20" s="1"/>
  <c r="AW47" i="6"/>
  <c r="AW744" i="20" s="1"/>
  <c r="AU35" i="6"/>
  <c r="AU732" i="20" s="1"/>
  <c r="AU55" i="6"/>
  <c r="AU752" i="20" s="1"/>
  <c r="AH43" i="6"/>
  <c r="AH740" i="20" s="1"/>
  <c r="AN19" i="6"/>
  <c r="AN716" i="20" s="1"/>
  <c r="AN34" i="6"/>
  <c r="AN731" i="20" s="1"/>
  <c r="AO57" i="6"/>
  <c r="AO754" i="20" s="1"/>
  <c r="AP55" i="6"/>
  <c r="AP752" i="20" s="1"/>
  <c r="AI61" i="6"/>
  <c r="AI758" i="20" s="1"/>
  <c r="AL764" i="20"/>
  <c r="AL67" i="6"/>
  <c r="AJ54" i="6"/>
  <c r="AJ751" i="20" s="1"/>
  <c r="AV34" i="6"/>
  <c r="AW35" i="6"/>
  <c r="AW732" i="20" s="1"/>
  <c r="AL729" i="20"/>
  <c r="AL32" i="6"/>
  <c r="AO54" i="6"/>
  <c r="AO751" i="20" s="1"/>
  <c r="AL21" i="6"/>
  <c r="AR66" i="6"/>
  <c r="AR763" i="20" s="1"/>
  <c r="AL39" i="6"/>
  <c r="AL736" i="20" s="1"/>
  <c r="AP49" i="6"/>
  <c r="AP746" i="20" s="1"/>
  <c r="AO731" i="20"/>
  <c r="AO34" i="6"/>
  <c r="AK54" i="6"/>
  <c r="AK751" i="20" s="1"/>
  <c r="AS64" i="6"/>
  <c r="AS761" i="20" s="1"/>
  <c r="AL744" i="20"/>
  <c r="AL47" i="6"/>
  <c r="AP54" i="6"/>
  <c r="AP751" i="20" s="1"/>
  <c r="AS55" i="6"/>
  <c r="AS752" i="20" s="1"/>
  <c r="AI41" i="6"/>
  <c r="AI738" i="20" s="1"/>
  <c r="AJ73" i="6"/>
  <c r="AJ770" i="20" s="1"/>
  <c r="AV50" i="6"/>
  <c r="AV747" i="20" s="1"/>
  <c r="AP40" i="6"/>
  <c r="AP737" i="20" s="1"/>
  <c r="AQ49" i="6"/>
  <c r="AQ746" i="20" s="1"/>
  <c r="AI721" i="20"/>
  <c r="AI24" i="6"/>
  <c r="AJ36" i="6"/>
  <c r="AJ733" i="20" s="1"/>
  <c r="AH64" i="6"/>
  <c r="AH761" i="20" s="1"/>
  <c r="AH66" i="6"/>
  <c r="AH763" i="20"/>
  <c r="AT750" i="20"/>
  <c r="AT53" i="6"/>
  <c r="AV67" i="6"/>
  <c r="AV764" i="20" s="1"/>
  <c r="AV61" i="6"/>
  <c r="AV758" i="20" s="1"/>
  <c r="O762" i="20"/>
  <c r="BJ762" i="20"/>
  <c r="AR73" i="6"/>
  <c r="AR770" i="20" s="1"/>
  <c r="AN752" i="20"/>
  <c r="AN55" i="6"/>
  <c r="AT731" i="20"/>
  <c r="AT34" i="6"/>
  <c r="AU746" i="20"/>
  <c r="AU49" i="6"/>
  <c r="AU64" i="6"/>
  <c r="AU761" i="20" s="1"/>
  <c r="AW67" i="6"/>
  <c r="AW764" i="20" s="1"/>
  <c r="AS67" i="6"/>
  <c r="AS764" i="20" s="1"/>
  <c r="AT19" i="6"/>
  <c r="AT716" i="20" s="1"/>
  <c r="AV36" i="6"/>
  <c r="AV733" i="20" s="1"/>
  <c r="AP73" i="6"/>
  <c r="AP770" i="20" s="1"/>
  <c r="AR64" i="6"/>
  <c r="AR761" i="20" s="1"/>
  <c r="O751" i="20"/>
  <c r="BJ751" i="20" s="1"/>
  <c r="AJ40" i="6"/>
  <c r="AJ737" i="20" s="1"/>
  <c r="AL758" i="20"/>
  <c r="AL61" i="6"/>
  <c r="AH21" i="6"/>
  <c r="AH718" i="20" s="1"/>
  <c r="AU53" i="6"/>
  <c r="AU750" i="20" s="1"/>
  <c r="AI66" i="6"/>
  <c r="AI763" i="20" s="1"/>
  <c r="AN40" i="6"/>
  <c r="AN737" i="20" s="1"/>
  <c r="O770" i="20"/>
  <c r="BJ770" i="20" s="1"/>
  <c r="AI53" i="6"/>
  <c r="AI750" i="20" s="1"/>
  <c r="AJ49" i="6"/>
  <c r="AJ746" i="20" s="1"/>
  <c r="AW55" i="6"/>
  <c r="AW752" i="20" s="1"/>
  <c r="AJ32" i="6"/>
  <c r="AJ729" i="20" s="1"/>
  <c r="AH49" i="6"/>
  <c r="AH746" i="20" s="1"/>
  <c r="AL41" i="6"/>
  <c r="AL738" i="20" s="1"/>
  <c r="AK729" i="20"/>
  <c r="AK32" i="6"/>
  <c r="AM73" i="6"/>
  <c r="AM770" i="20" s="1"/>
  <c r="AR49" i="6"/>
  <c r="AR746" i="20" s="1"/>
  <c r="AO55" i="6"/>
  <c r="AO752" i="20" s="1"/>
  <c r="AV73" i="6"/>
  <c r="AV770" i="20" s="1"/>
  <c r="AR32" i="6"/>
  <c r="AR729" i="20" s="1"/>
  <c r="AR67" i="6"/>
  <c r="AR764" i="20" s="1"/>
  <c r="AN751" i="20"/>
  <c r="AN54" i="6"/>
  <c r="AQ34" i="6"/>
  <c r="AQ731" i="20" s="1"/>
  <c r="AJ35" i="6"/>
  <c r="AJ732" i="20" s="1"/>
  <c r="AS61" i="6"/>
  <c r="AS758" i="20" s="1"/>
  <c r="AK744" i="20"/>
  <c r="AK47" i="6"/>
  <c r="AN65" i="6"/>
  <c r="AN762" i="20" s="1"/>
  <c r="AN50" i="6"/>
  <c r="AN747" i="20" s="1"/>
  <c r="AK49" i="6"/>
  <c r="AK746" i="20" s="1"/>
  <c r="AQ53" i="6"/>
  <c r="AQ750" i="20" s="1"/>
  <c r="AL34" i="6"/>
  <c r="AL731" i="20" s="1"/>
  <c r="AP61" i="6"/>
  <c r="AP758" i="20" s="1"/>
  <c r="AG737" i="20"/>
  <c r="AH36" i="6"/>
  <c r="AH733" i="20" s="1"/>
  <c r="AI65" i="6"/>
  <c r="AI762" i="20" s="1"/>
  <c r="AU36" i="6"/>
  <c r="AU733" i="20" s="1"/>
  <c r="AN736" i="20"/>
  <c r="AN39" i="6"/>
  <c r="AM50" i="6"/>
  <c r="AM747" i="20" s="1"/>
  <c r="AH41" i="6"/>
  <c r="AH738" i="20" s="1"/>
  <c r="O744" i="20"/>
  <c r="BJ744" i="20"/>
  <c r="AS57" i="6"/>
  <c r="AS754" i="20" s="1"/>
  <c r="O735" i="20"/>
  <c r="BJ735" i="20" s="1"/>
  <c r="O718" i="20"/>
  <c r="AR47" i="6"/>
  <c r="AR744" i="20" s="1"/>
  <c r="AW19" i="6"/>
  <c r="AO49" i="6"/>
  <c r="AO746" i="20" s="1"/>
  <c r="AL35" i="6"/>
  <c r="AL732" i="20" s="1"/>
  <c r="AS24" i="6"/>
  <c r="AS721" i="20" s="1"/>
  <c r="AG36" i="6"/>
  <c r="AG733" i="20" s="1"/>
  <c r="AR36" i="6"/>
  <c r="AR733" i="20" s="1"/>
  <c r="AR19" i="6"/>
  <c r="AR716" i="20" s="1"/>
  <c r="O749" i="20"/>
  <c r="BJ749" i="20" s="1"/>
  <c r="BL749" i="20" s="1"/>
  <c r="AI38" i="6"/>
  <c r="AJ41" i="6"/>
  <c r="AJ738" i="20" s="1"/>
  <c r="AM43" i="6"/>
  <c r="AQ64" i="6"/>
  <c r="AQ761" i="20" s="1"/>
  <c r="AH19" i="6"/>
  <c r="AQ67" i="6"/>
  <c r="AQ764" i="20" s="1"/>
  <c r="AM41" i="6"/>
  <c r="AM738" i="20" s="1"/>
  <c r="AR43" i="6"/>
  <c r="AR740" i="20" s="1"/>
  <c r="AH73" i="6"/>
  <c r="AH770" i="20" s="1"/>
  <c r="AW43" i="6"/>
  <c r="AW740" i="20" s="1"/>
  <c r="AK38" i="6"/>
  <c r="AK735" i="20" s="1"/>
  <c r="AK21" i="6"/>
  <c r="AI47" i="6"/>
  <c r="AI744" i="20" s="1"/>
  <c r="AO51" i="6"/>
  <c r="AP65" i="6"/>
  <c r="AP762" i="20" s="1"/>
  <c r="AP32" i="6"/>
  <c r="AP729" i="20" s="1"/>
  <c r="AR61" i="6"/>
  <c r="AR758" i="20" s="1"/>
  <c r="AU762" i="20"/>
  <c r="AU65" i="6"/>
  <c r="AG40" i="6"/>
  <c r="AX40" i="6" s="1"/>
  <c r="N40" i="6"/>
  <c r="N737" i="20" s="1"/>
  <c r="AT40" i="6"/>
  <c r="AT737" i="20" s="1"/>
  <c r="AJ19" i="6"/>
  <c r="AR51" i="6"/>
  <c r="AR748" i="20" s="1"/>
  <c r="AM64" i="6"/>
  <c r="AM761" i="20" s="1"/>
  <c r="AM54" i="6"/>
  <c r="AM751" i="20" s="1"/>
  <c r="AU61" i="6"/>
  <c r="AU758" i="20" s="1"/>
  <c r="AG54" i="6"/>
  <c r="N54" i="6" s="1"/>
  <c r="N751" i="20" s="1"/>
  <c r="AU21" i="6"/>
  <c r="AU718" i="20" s="1"/>
  <c r="AP41" i="6"/>
  <c r="AP738" i="20" s="1"/>
  <c r="AQ38" i="6"/>
  <c r="AQ735" i="20" s="1"/>
  <c r="AG38" i="6"/>
  <c r="AG735" i="20" s="1"/>
  <c r="AM38" i="6"/>
  <c r="AM735" i="20" s="1"/>
  <c r="AP57" i="6"/>
  <c r="AP754" i="20" s="1"/>
  <c r="AK34" i="6"/>
  <c r="AK731" i="20" s="1"/>
  <c r="O739" i="20"/>
  <c r="BJ739" i="20" s="1"/>
  <c r="BL739" i="20" s="1"/>
  <c r="AW770" i="20"/>
  <c r="AW73" i="6"/>
  <c r="AI34" i="6"/>
  <c r="AI731" i="20" s="1"/>
  <c r="AT744" i="20"/>
  <c r="AT47" i="6"/>
  <c r="AP35" i="6"/>
  <c r="AP732" i="20" s="1"/>
  <c r="AW53" i="6"/>
  <c r="AW750" i="20" s="1"/>
  <c r="AG41" i="6"/>
  <c r="AS41" i="6"/>
  <c r="AS738" i="20" s="1"/>
  <c r="AG34" i="6"/>
  <c r="AJ34" i="6"/>
  <c r="AJ731" i="20" s="1"/>
  <c r="AG47" i="6"/>
  <c r="N47" i="6" s="1"/>
  <c r="N744" i="20" s="1"/>
  <c r="AM47" i="6"/>
  <c r="AM744" i="20" s="1"/>
  <c r="AP19" i="6"/>
  <c r="AP716" i="20" s="1"/>
  <c r="AG49" i="6"/>
  <c r="O746" i="20"/>
  <c r="BJ746" i="20"/>
  <c r="AH65" i="6"/>
  <c r="AH762" i="20"/>
  <c r="AQ39" i="6"/>
  <c r="AQ736" i="20" s="1"/>
  <c r="AG65" i="6"/>
  <c r="N65" i="6"/>
  <c r="N762" i="20" s="1"/>
  <c r="AS65" i="6"/>
  <c r="AS762" i="20" s="1"/>
  <c r="AT61" i="6"/>
  <c r="AT758" i="20" s="1"/>
  <c r="AK64" i="6"/>
  <c r="AK761" i="20" s="1"/>
  <c r="AO64" i="6"/>
  <c r="AO761" i="20" s="1"/>
  <c r="AO19" i="6"/>
  <c r="AG53" i="6"/>
  <c r="AJ53" i="6"/>
  <c r="AJ750" i="20" s="1"/>
  <c r="AG35" i="6"/>
  <c r="AN35" i="6"/>
  <c r="AN732" i="20" s="1"/>
  <c r="O729" i="20"/>
  <c r="BJ729" i="20"/>
  <c r="AI64" i="6"/>
  <c r="AI761" i="20" s="1"/>
  <c r="AG57" i="6"/>
  <c r="AG754" i="20" s="1"/>
  <c r="AT57" i="6"/>
  <c r="AT754" i="20" s="1"/>
  <c r="AS32" i="6"/>
  <c r="AS729" i="20" s="1"/>
  <c r="AG66" i="6"/>
  <c r="AX66" i="6" s="1"/>
  <c r="AX763" i="20" s="1"/>
  <c r="AW21" i="6"/>
  <c r="AW718" i="20" s="1"/>
  <c r="AG39" i="6"/>
  <c r="AG736" i="20" s="1"/>
  <c r="AM39" i="6"/>
  <c r="AM736" i="20" s="1"/>
  <c r="AG61" i="6"/>
  <c r="AG73" i="6"/>
  <c r="AJ43" i="6"/>
  <c r="AJ740" i="20" s="1"/>
  <c r="AG43" i="6"/>
  <c r="AG740" i="20" s="1"/>
  <c r="AG32" i="6"/>
  <c r="AW50" i="6"/>
  <c r="AW747" i="20" s="1"/>
  <c r="AG24" i="6"/>
  <c r="AG721" i="20" s="1"/>
  <c r="AL24" i="6"/>
  <c r="AL721" i="20" s="1"/>
  <c r="AG21" i="6"/>
  <c r="AG718" i="20" s="1"/>
  <c r="AX21" i="6"/>
  <c r="AX718" i="20" s="1"/>
  <c r="AY21" i="6"/>
  <c r="BA21" i="6" s="1"/>
  <c r="BA718" i="20" s="1"/>
  <c r="AG67" i="6"/>
  <c r="AG764" i="20" s="1"/>
  <c r="N67" i="6"/>
  <c r="N764" i="20" s="1"/>
  <c r="AO67" i="6"/>
  <c r="AO764" i="20" s="1"/>
  <c r="AG51" i="6"/>
  <c r="O748" i="20"/>
  <c r="BJ748" i="20" s="1"/>
  <c r="AG19" i="6"/>
  <c r="AG55" i="6"/>
  <c r="N55" i="6" s="1"/>
  <c r="N752" i="20" s="1"/>
  <c r="AT55" i="6"/>
  <c r="AT752" i="20" s="1"/>
  <c r="AG50" i="6"/>
  <c r="AI50" i="6"/>
  <c r="N50" i="6" s="1"/>
  <c r="N747" i="20" s="1"/>
  <c r="AI747" i="20"/>
  <c r="AG64" i="6"/>
  <c r="AV64" i="6"/>
  <c r="AV761" i="20" s="1"/>
  <c r="N38" i="6" l="1"/>
  <c r="N735" i="20" s="1"/>
  <c r="AY66" i="6"/>
  <c r="N19" i="6"/>
  <c r="AX54" i="6"/>
  <c r="AY54" i="6" s="1"/>
  <c r="BA54" i="6" s="1"/>
  <c r="AX65" i="6"/>
  <c r="AX762" i="20" s="1"/>
  <c r="AX43" i="6"/>
  <c r="O2" i="20"/>
  <c r="AK76" i="6"/>
  <c r="AK77" i="6" s="1"/>
  <c r="AM740" i="20"/>
  <c r="AK718" i="20"/>
  <c r="AN2" i="20"/>
  <c r="N21" i="6"/>
  <c r="N718" i="20" s="1"/>
  <c r="BK733" i="20"/>
  <c r="N53" i="6"/>
  <c r="N750" i="20" s="1"/>
  <c r="N24" i="6"/>
  <c r="N721" i="20" s="1"/>
  <c r="AX49" i="6"/>
  <c r="AX746" i="20" s="1"/>
  <c r="AG751" i="20"/>
  <c r="BK751" i="20" s="1"/>
  <c r="BL751" i="20" s="1"/>
  <c r="AX53" i="6"/>
  <c r="AX750" i="20" s="1"/>
  <c r="N66" i="6"/>
  <c r="N763" i="20" s="1"/>
  <c r="N64" i="6"/>
  <c r="N761" i="20" s="1"/>
  <c r="N49" i="6"/>
  <c r="N746" i="20" s="1"/>
  <c r="N57" i="6"/>
  <c r="N754" i="20" s="1"/>
  <c r="N43" i="6"/>
  <c r="N740" i="20" s="1"/>
  <c r="AH76" i="6"/>
  <c r="AH77" i="6" s="1"/>
  <c r="AX47" i="6"/>
  <c r="AX57" i="6"/>
  <c r="AX754" i="20" s="1"/>
  <c r="BJ718" i="20"/>
  <c r="L19" i="6"/>
  <c r="L716" i="20" s="1"/>
  <c r="N716" i="20"/>
  <c r="M19" i="6"/>
  <c r="BL733" i="20"/>
  <c r="AG738" i="20"/>
  <c r="BK738" i="20" s="1"/>
  <c r="BL738" i="20" s="1"/>
  <c r="AX41" i="6"/>
  <c r="N41" i="6"/>
  <c r="N738" i="20" s="1"/>
  <c r="AY751" i="20"/>
  <c r="BK737" i="20"/>
  <c r="BL737" i="20" s="1"/>
  <c r="AG752" i="20"/>
  <c r="BK752" i="20" s="1"/>
  <c r="BL752" i="20" s="1"/>
  <c r="AX55" i="6"/>
  <c r="N51" i="6"/>
  <c r="N748" i="20" s="1"/>
  <c r="AG748" i="20"/>
  <c r="AX51" i="6"/>
  <c r="N32" i="6"/>
  <c r="N729" i="20" s="1"/>
  <c r="AG729" i="20"/>
  <c r="BK729" i="20" s="1"/>
  <c r="BL729" i="20" s="1"/>
  <c r="AX32" i="6"/>
  <c r="AR2" i="20"/>
  <c r="AU2" i="20"/>
  <c r="AK2" i="20"/>
  <c r="BK740" i="20"/>
  <c r="BL740" i="20" s="1"/>
  <c r="BK764" i="20"/>
  <c r="BL764" i="20" s="1"/>
  <c r="AO76" i="6"/>
  <c r="AO77" i="6" s="1"/>
  <c r="AO748" i="20"/>
  <c r="AQ2" i="20"/>
  <c r="AP2" i="20"/>
  <c r="AX740" i="20"/>
  <c r="AY43" i="6"/>
  <c r="AT2" i="20"/>
  <c r="AM2" i="20"/>
  <c r="BK754" i="20"/>
  <c r="BL754" i="20" s="1"/>
  <c r="AY763" i="20"/>
  <c r="BA66" i="6"/>
  <c r="BA763" i="20" s="1"/>
  <c r="AG732" i="20"/>
  <c r="BK732" i="20" s="1"/>
  <c r="BL732" i="20" s="1"/>
  <c r="AX35" i="6"/>
  <c r="N35" i="6"/>
  <c r="N732" i="20" s="1"/>
  <c r="N73" i="6"/>
  <c r="N770" i="20" s="1"/>
  <c r="AG770" i="20"/>
  <c r="BK770" i="20" s="1"/>
  <c r="BL770" i="20" s="1"/>
  <c r="AX73" i="6"/>
  <c r="AG761" i="20"/>
  <c r="BK761" i="20" s="1"/>
  <c r="BL761" i="20" s="1"/>
  <c r="AX64" i="6"/>
  <c r="AY47" i="6"/>
  <c r="AX744" i="20"/>
  <c r="AL2" i="20"/>
  <c r="N34" i="6"/>
  <c r="N731" i="20" s="1"/>
  <c r="AG731" i="20"/>
  <c r="AX34" i="6"/>
  <c r="AX737" i="20"/>
  <c r="AY40" i="6"/>
  <c r="AY718" i="20"/>
  <c r="BB21" i="6"/>
  <c r="BB718" i="20" s="1"/>
  <c r="AJ716" i="20"/>
  <c r="AJ2" i="20" s="1"/>
  <c r="AJ76" i="6"/>
  <c r="AJ77" i="6" s="1"/>
  <c r="N61" i="6"/>
  <c r="N758" i="20" s="1"/>
  <c r="AX61" i="6"/>
  <c r="AG758" i="20"/>
  <c r="BK758" i="20" s="1"/>
  <c r="BL758" i="20" s="1"/>
  <c r="AX50" i="6"/>
  <c r="AG747" i="20"/>
  <c r="BK747" i="20" s="1"/>
  <c r="BL747" i="20" s="1"/>
  <c r="BK721" i="20"/>
  <c r="BL721" i="20" s="1"/>
  <c r="BK736" i="20"/>
  <c r="BL736" i="20" s="1"/>
  <c r="AX36" i="6"/>
  <c r="AH1" i="6"/>
  <c r="Q1" i="6" s="1"/>
  <c r="AR76" i="6"/>
  <c r="AW76" i="6"/>
  <c r="AW77" i="6" s="1"/>
  <c r="AT735" i="20"/>
  <c r="AH716" i="20"/>
  <c r="AH2" i="20" s="1"/>
  <c r="AG76" i="6"/>
  <c r="AG77" i="6" s="1"/>
  <c r="AV76" i="6"/>
  <c r="AV77" i="6" s="1"/>
  <c r="AG746" i="20"/>
  <c r="BK746" i="20" s="1"/>
  <c r="BL746" i="20" s="1"/>
  <c r="AX19" i="6"/>
  <c r="AI735" i="20"/>
  <c r="AL718" i="20"/>
  <c r="BK718" i="20" s="1"/>
  <c r="AQ76" i="6"/>
  <c r="AQ77" i="6" s="1"/>
  <c r="AL76" i="6"/>
  <c r="AL77" i="6" s="1"/>
  <c r="AW716" i="20"/>
  <c r="AW2" i="20" s="1"/>
  <c r="AX38" i="6"/>
  <c r="AX39" i="6"/>
  <c r="AV731" i="20"/>
  <c r="AV2" i="20" s="1"/>
  <c r="AS76" i="6"/>
  <c r="AS77" i="6" s="1"/>
  <c r="AK1" i="6"/>
  <c r="T1" i="6" s="1"/>
  <c r="AO716" i="20"/>
  <c r="AO2" i="20" s="1"/>
  <c r="AX24" i="6"/>
  <c r="AX67" i="6"/>
  <c r="AN76" i="6"/>
  <c r="AN77" i="6" s="1"/>
  <c r="AI716" i="20"/>
  <c r="AI2" i="20" s="1"/>
  <c r="AG744" i="20"/>
  <c r="BK744" i="20" s="1"/>
  <c r="BL744" i="20" s="1"/>
  <c r="AM76" i="6"/>
  <c r="AM77" i="6" s="1"/>
  <c r="AI76" i="6"/>
  <c r="AI77" i="6" s="1"/>
  <c r="AG716" i="20"/>
  <c r="AG763" i="20"/>
  <c r="BK763" i="20" s="1"/>
  <c r="BL763" i="20" s="1"/>
  <c r="N39" i="6"/>
  <c r="N736" i="20" s="1"/>
  <c r="N36" i="6"/>
  <c r="N733" i="20" s="1"/>
  <c r="AP76" i="6"/>
  <c r="AP77" i="6" s="1"/>
  <c r="AS716" i="20"/>
  <c r="AS2" i="20" s="1"/>
  <c r="AG750" i="20"/>
  <c r="BK750" i="20" s="1"/>
  <c r="BL750" i="20" s="1"/>
  <c r="AU76" i="6"/>
  <c r="AU77" i="6" s="1"/>
  <c r="AG762" i="20"/>
  <c r="BK762" i="20" s="1"/>
  <c r="BL762" i="20" s="1"/>
  <c r="AT76" i="6"/>
  <c r="AT77" i="6" s="1"/>
  <c r="AT1" i="6" s="1"/>
  <c r="AC1" i="6" s="1"/>
  <c r="BA751" i="20" l="1"/>
  <c r="BB54" i="6"/>
  <c r="BB751" i="20" s="1"/>
  <c r="AY49" i="6"/>
  <c r="AY746" i="20" s="1"/>
  <c r="AY65" i="6"/>
  <c r="AX751" i="20"/>
  <c r="BL718" i="20"/>
  <c r="BK735" i="20"/>
  <c r="BL735" i="20" s="1"/>
  <c r="BK748" i="20"/>
  <c r="BL748" i="20" s="1"/>
  <c r="BB66" i="6"/>
  <c r="BB763" i="20" s="1"/>
  <c r="AY57" i="6"/>
  <c r="BA57" i="6" s="1"/>
  <c r="BA754" i="20" s="1"/>
  <c r="AY53" i="6"/>
  <c r="AY750" i="20" s="1"/>
  <c r="BK731" i="20"/>
  <c r="BL731" i="20" s="1"/>
  <c r="AX770" i="20"/>
  <c r="AY73" i="6"/>
  <c r="AL1" i="6"/>
  <c r="U1" i="6" s="1"/>
  <c r="AO1" i="6"/>
  <c r="X1" i="6" s="1"/>
  <c r="AX729" i="20"/>
  <c r="AY32" i="6"/>
  <c r="AY19" i="6"/>
  <c r="AX716" i="20"/>
  <c r="AX76" i="6"/>
  <c r="AX77" i="6" s="1"/>
  <c r="AY740" i="20"/>
  <c r="BA43" i="6"/>
  <c r="BA740" i="20" s="1"/>
  <c r="AX738" i="20"/>
  <c r="AY41" i="6"/>
  <c r="AQ1" i="6"/>
  <c r="Z1" i="6" s="1"/>
  <c r="AY67" i="6"/>
  <c r="AX764" i="20"/>
  <c r="AG1" i="6"/>
  <c r="P1" i="6" s="1"/>
  <c r="AX732" i="20"/>
  <c r="AY35" i="6"/>
  <c r="BA40" i="6"/>
  <c r="BA737" i="20" s="1"/>
  <c r="AY737" i="20"/>
  <c r="AY34" i="6"/>
  <c r="AX731" i="20"/>
  <c r="AX721" i="20"/>
  <c r="AY24" i="6"/>
  <c r="AM1" i="6"/>
  <c r="V1" i="6" s="1"/>
  <c r="AX748" i="20"/>
  <c r="AY51" i="6"/>
  <c r="AY50" i="6"/>
  <c r="AX747" i="20"/>
  <c r="AV1" i="6"/>
  <c r="AE1" i="6" s="1"/>
  <c r="AS1" i="6"/>
  <c r="AB1" i="6" s="1"/>
  <c r="AY55" i="6"/>
  <c r="AX752" i="20"/>
  <c r="AX758" i="20"/>
  <c r="AY61" i="6"/>
  <c r="AW1" i="6"/>
  <c r="AF1" i="6" s="1"/>
  <c r="AU1" i="6"/>
  <c r="AD1" i="6" s="1"/>
  <c r="M716" i="20"/>
  <c r="J20" i="6"/>
  <c r="AN1" i="6"/>
  <c r="W1" i="6" s="1"/>
  <c r="AR77" i="6"/>
  <c r="AR1" i="6" s="1"/>
  <c r="AA1" i="6" s="1"/>
  <c r="AI1" i="6"/>
  <c r="R1" i="6" s="1"/>
  <c r="AP1" i="6"/>
  <c r="Y1" i="6" s="1"/>
  <c r="AY744" i="20"/>
  <c r="BA47" i="6"/>
  <c r="AY39" i="6"/>
  <c r="AX736" i="20"/>
  <c r="AJ1" i="6"/>
  <c r="S1" i="6" s="1"/>
  <c r="AY64" i="6"/>
  <c r="AX761" i="20"/>
  <c r="BK716" i="20"/>
  <c r="BL716" i="20" s="1"/>
  <c r="AG2" i="20"/>
  <c r="O3" i="20" s="1"/>
  <c r="O4" i="20" s="1"/>
  <c r="AX735" i="20"/>
  <c r="AY38" i="6"/>
  <c r="AX733" i="20"/>
  <c r="AY36" i="6"/>
  <c r="N1" i="6"/>
  <c r="L78" i="14" s="1"/>
  <c r="AY754" i="20" l="1"/>
  <c r="BA53" i="6"/>
  <c r="BA750" i="20" s="1"/>
  <c r="BA65" i="6"/>
  <c r="BA762" i="20" s="1"/>
  <c r="AY762" i="20"/>
  <c r="BA49" i="6"/>
  <c r="BA746" i="20" s="1"/>
  <c r="BB65" i="6"/>
  <c r="BB762" i="20" s="1"/>
  <c r="BA39" i="6"/>
  <c r="BA736" i="20" s="1"/>
  <c r="AY736" i="20"/>
  <c r="BB39" i="6"/>
  <c r="BB736" i="20" s="1"/>
  <c r="BB40" i="6"/>
  <c r="BB737" i="20" s="1"/>
  <c r="BA744" i="20"/>
  <c r="CE47" i="6"/>
  <c r="BB47" i="6"/>
  <c r="BB744" i="20" s="1"/>
  <c r="BA41" i="6"/>
  <c r="BA738" i="20" s="1"/>
  <c r="AY738" i="20"/>
  <c r="BB53" i="6"/>
  <c r="BB750" i="20" s="1"/>
  <c r="BA50" i="6"/>
  <c r="BA747" i="20" s="1"/>
  <c r="AY747" i="20"/>
  <c r="BA51" i="6"/>
  <c r="BA748" i="20" s="1"/>
  <c r="BB51" i="6"/>
  <c r="BB748" i="20" s="1"/>
  <c r="AY748" i="20"/>
  <c r="BB57" i="6"/>
  <c r="BB754" i="20" s="1"/>
  <c r="BB43" i="6"/>
  <c r="BB740" i="20" s="1"/>
  <c r="BA55" i="6"/>
  <c r="BA752" i="20" s="1"/>
  <c r="BB55" i="6"/>
  <c r="BB752" i="20" s="1"/>
  <c r="AY752" i="20"/>
  <c r="AY729" i="20"/>
  <c r="BA32" i="6"/>
  <c r="BA729" i="20" s="1"/>
  <c r="AY731" i="20"/>
  <c r="BA34" i="6"/>
  <c r="BA731" i="20" s="1"/>
  <c r="BA61" i="6"/>
  <c r="BB61" i="6"/>
  <c r="BB758" i="20" s="1"/>
  <c r="AY758" i="20"/>
  <c r="BA35" i="6"/>
  <c r="BA732" i="20" s="1"/>
  <c r="AY732" i="20"/>
  <c r="AY733" i="20"/>
  <c r="BA36" i="6"/>
  <c r="AY716" i="20"/>
  <c r="BA19" i="6"/>
  <c r="BA716" i="20" s="1"/>
  <c r="BB19" i="6"/>
  <c r="BB716" i="20" s="1"/>
  <c r="AY735" i="20"/>
  <c r="BA38" i="6"/>
  <c r="BA735" i="20" s="1"/>
  <c r="AY761" i="20"/>
  <c r="BA64" i="6"/>
  <c r="BA761" i="20" s="1"/>
  <c r="BB64" i="6"/>
  <c r="BB761" i="20" s="1"/>
  <c r="AY721" i="20"/>
  <c r="BA24" i="6"/>
  <c r="BA721" i="20" s="1"/>
  <c r="AY770" i="20"/>
  <c r="BA73" i="6"/>
  <c r="BA770" i="20" s="1"/>
  <c r="BM699" i="20"/>
  <c r="BM700" i="20"/>
  <c r="K20" i="6"/>
  <c r="J717" i="20"/>
  <c r="M20" i="6"/>
  <c r="AY764" i="20"/>
  <c r="BA67" i="6"/>
  <c r="BA764" i="20" s="1"/>
  <c r="BB49" i="6" l="1"/>
  <c r="BB746" i="20" s="1"/>
  <c r="BB24" i="6"/>
  <c r="BB721" i="20" s="1"/>
  <c r="BB67" i="6"/>
  <c r="BB764" i="20" s="1"/>
  <c r="BB50" i="6"/>
  <c r="BB747" i="20" s="1"/>
  <c r="BB34" i="6"/>
  <c r="BB731" i="20" s="1"/>
  <c r="M717" i="20"/>
  <c r="J21" i="6"/>
  <c r="BA758" i="20"/>
  <c r="CE61" i="6"/>
  <c r="BB38" i="6"/>
  <c r="BB735" i="20" s="1"/>
  <c r="BA733" i="20"/>
  <c r="CE36" i="6"/>
  <c r="BB36" i="6"/>
  <c r="BB733" i="20" s="1"/>
  <c r="K717" i="20"/>
  <c r="L20" i="6"/>
  <c r="L717" i="20" s="1"/>
  <c r="BB32" i="6"/>
  <c r="BB729" i="20" s="1"/>
  <c r="BB41" i="6"/>
  <c r="BB738" i="20" s="1"/>
  <c r="BB73" i="6"/>
  <c r="BB770" i="20" s="1"/>
  <c r="BB35" i="6"/>
  <c r="BB732" i="20" s="1"/>
  <c r="J718" i="20" l="1"/>
  <c r="K21" i="6"/>
  <c r="M21" i="6"/>
  <c r="J22" i="6" l="1"/>
  <c r="M718" i="20"/>
  <c r="L21" i="6"/>
  <c r="L718" i="20" s="1"/>
  <c r="K718" i="20"/>
  <c r="J719" i="20" l="1"/>
  <c r="K22" i="6"/>
  <c r="M22" i="6"/>
  <c r="M719" i="20" l="1"/>
  <c r="J23" i="6"/>
  <c r="K719" i="20"/>
  <c r="L22" i="6"/>
  <c r="L719" i="20" s="1"/>
  <c r="M23" i="6" l="1"/>
  <c r="K23" i="6"/>
  <c r="J720" i="20"/>
  <c r="L23" i="6" l="1"/>
  <c r="L720" i="20" s="1"/>
  <c r="K720" i="20"/>
  <c r="M720" i="20"/>
  <c r="J24" i="6"/>
  <c r="M24" i="6" l="1"/>
  <c r="K24" i="6"/>
  <c r="J721" i="20"/>
  <c r="L24" i="6" l="1"/>
  <c r="L721" i="20" s="1"/>
  <c r="K721" i="20"/>
  <c r="M721" i="20"/>
  <c r="J25" i="6"/>
  <c r="K25" i="6" l="1"/>
  <c r="J722" i="20"/>
  <c r="M25" i="6"/>
  <c r="M722" i="20" l="1"/>
  <c r="J26" i="6"/>
  <c r="L25" i="6"/>
  <c r="L722" i="20" s="1"/>
  <c r="K722" i="20"/>
  <c r="K26" i="6" l="1"/>
  <c r="J723" i="20"/>
  <c r="M26" i="6"/>
  <c r="M723" i="20" l="1"/>
  <c r="J27" i="6"/>
  <c r="L26" i="6"/>
  <c r="L723" i="20" s="1"/>
  <c r="K723" i="20"/>
  <c r="K27" i="6" l="1"/>
  <c r="M27" i="6"/>
  <c r="J724" i="20"/>
  <c r="M724" i="20" l="1"/>
  <c r="J28" i="6"/>
  <c r="L27" i="6"/>
  <c r="L724" i="20" s="1"/>
  <c r="K724" i="20"/>
  <c r="J725" i="20" l="1"/>
  <c r="K28" i="6"/>
  <c r="M28" i="6"/>
  <c r="M725" i="20" l="1"/>
  <c r="J29" i="6"/>
  <c r="K725" i="20"/>
  <c r="L28" i="6"/>
  <c r="L725" i="20" s="1"/>
  <c r="K29" i="6" l="1"/>
  <c r="J726" i="20"/>
  <c r="M29" i="6"/>
  <c r="J30" i="6" l="1"/>
  <c r="M726" i="20"/>
  <c r="K726" i="20"/>
  <c r="L29" i="6"/>
  <c r="L726" i="20" s="1"/>
  <c r="J727" i="20" l="1"/>
  <c r="K30" i="6"/>
  <c r="M30" i="6"/>
  <c r="M727" i="20" l="1"/>
  <c r="J31" i="6"/>
  <c r="K727" i="20"/>
  <c r="L30" i="6"/>
  <c r="L727" i="20" s="1"/>
  <c r="M31" i="6" l="1"/>
  <c r="J728" i="20"/>
  <c r="K31" i="6"/>
  <c r="L31" i="6" l="1"/>
  <c r="L728" i="20" s="1"/>
  <c r="K728" i="20"/>
  <c r="M728" i="20"/>
  <c r="J32" i="6"/>
  <c r="J729" i="20" l="1"/>
  <c r="M32" i="6"/>
  <c r="K32" i="6"/>
  <c r="K729" i="20" l="1"/>
  <c r="L32" i="6"/>
  <c r="L729" i="20" s="1"/>
  <c r="M729" i="20"/>
  <c r="J33" i="6"/>
  <c r="J730" i="20" l="1"/>
  <c r="K33" i="6"/>
  <c r="M33" i="6"/>
  <c r="M730" i="20" l="1"/>
  <c r="J34" i="6"/>
  <c r="K730" i="20"/>
  <c r="L33" i="6"/>
  <c r="L730" i="20" s="1"/>
  <c r="J731" i="20" l="1"/>
  <c r="K34" i="6"/>
  <c r="M34" i="6"/>
  <c r="M731" i="20" l="1"/>
  <c r="J35" i="6"/>
  <c r="L34" i="6"/>
  <c r="L731" i="20" s="1"/>
  <c r="K731" i="20"/>
  <c r="J732" i="20" l="1"/>
  <c r="M35" i="6"/>
  <c r="K35" i="6"/>
  <c r="K732" i="20" l="1"/>
  <c r="L35" i="6"/>
  <c r="L732" i="20" s="1"/>
  <c r="M732" i="20"/>
  <c r="J36" i="6"/>
  <c r="J733" i="20" l="1"/>
  <c r="K36" i="6"/>
  <c r="M36" i="6"/>
  <c r="M733" i="20" l="1"/>
  <c r="J37" i="6"/>
  <c r="L36" i="6"/>
  <c r="L733" i="20" s="1"/>
  <c r="K733" i="20"/>
  <c r="J734" i="20" l="1"/>
  <c r="M37" i="6"/>
  <c r="K37" i="6"/>
  <c r="K734" i="20" l="1"/>
  <c r="L37" i="6"/>
  <c r="L734" i="20" s="1"/>
  <c r="J38" i="6"/>
  <c r="M734" i="20"/>
  <c r="K38" i="6" l="1"/>
  <c r="J735" i="20"/>
  <c r="M38" i="6"/>
  <c r="M735" i="20" l="1"/>
  <c r="J39" i="6"/>
  <c r="K735" i="20"/>
  <c r="L38" i="6"/>
  <c r="L735" i="20" s="1"/>
  <c r="J736" i="20" l="1"/>
  <c r="K39" i="6"/>
  <c r="M39" i="6"/>
  <c r="M736" i="20" l="1"/>
  <c r="J40" i="6"/>
  <c r="L39" i="6"/>
  <c r="L736" i="20" s="1"/>
  <c r="K736" i="20"/>
  <c r="K40" i="6" l="1"/>
  <c r="J737" i="20"/>
  <c r="M40" i="6"/>
  <c r="M737" i="20" l="1"/>
  <c r="J41" i="6"/>
  <c r="L40" i="6"/>
  <c r="L737" i="20" s="1"/>
  <c r="K737" i="20"/>
  <c r="K41" i="6" l="1"/>
  <c r="J738" i="20"/>
  <c r="M41" i="6"/>
  <c r="M738" i="20" l="1"/>
  <c r="J42" i="6"/>
  <c r="K738" i="20"/>
  <c r="L41" i="6"/>
  <c r="L738" i="20" s="1"/>
  <c r="J739" i="20" l="1"/>
  <c r="K42" i="6"/>
  <c r="M42" i="6"/>
  <c r="M739" i="20" l="1"/>
  <c r="J43" i="6"/>
  <c r="L42" i="6"/>
  <c r="L739" i="20" s="1"/>
  <c r="K739" i="20"/>
  <c r="K43" i="6" l="1"/>
  <c r="J740" i="20"/>
  <c r="M43" i="6"/>
  <c r="M740" i="20" l="1"/>
  <c r="J44" i="6"/>
  <c r="L43" i="6"/>
  <c r="L740" i="20" s="1"/>
  <c r="K740" i="20"/>
  <c r="K44" i="6" l="1"/>
  <c r="J741" i="20"/>
  <c r="M44" i="6"/>
  <c r="M741" i="20" l="1"/>
  <c r="J45" i="6"/>
  <c r="K741" i="20"/>
  <c r="L44" i="6"/>
  <c r="L741" i="20" s="1"/>
  <c r="K45" i="6" l="1"/>
  <c r="J742" i="20"/>
  <c r="M45" i="6"/>
  <c r="J46" i="6" l="1"/>
  <c r="M742" i="20"/>
  <c r="L45" i="6"/>
  <c r="L742" i="20" s="1"/>
  <c r="K742" i="20"/>
  <c r="K46" i="6" l="1"/>
  <c r="J743" i="20"/>
  <c r="M46" i="6"/>
  <c r="M743" i="20" l="1"/>
  <c r="J47" i="6"/>
  <c r="K743" i="20"/>
  <c r="L46" i="6"/>
  <c r="L743" i="20" s="1"/>
  <c r="K47" i="6" l="1"/>
  <c r="J744" i="20"/>
  <c r="M47" i="6"/>
  <c r="M744" i="20" l="1"/>
  <c r="J48" i="6"/>
  <c r="L47" i="6"/>
  <c r="L744" i="20" s="1"/>
  <c r="K744" i="20"/>
  <c r="K48" i="6" l="1"/>
  <c r="J745" i="20"/>
  <c r="M48" i="6"/>
  <c r="M745" i="20" l="1"/>
  <c r="J49" i="6"/>
  <c r="K745" i="20"/>
  <c r="L48" i="6"/>
  <c r="L745" i="20" s="1"/>
  <c r="K49" i="6" l="1"/>
  <c r="J746" i="20"/>
  <c r="M49" i="6"/>
  <c r="M746" i="20" l="1"/>
  <c r="J50" i="6"/>
  <c r="L49" i="6"/>
  <c r="L746" i="20" s="1"/>
  <c r="K746" i="20"/>
  <c r="J747" i="20" l="1"/>
  <c r="K50" i="6"/>
  <c r="M50" i="6"/>
  <c r="M747" i="20" l="1"/>
  <c r="J51" i="6"/>
  <c r="L50" i="6"/>
  <c r="L747" i="20" s="1"/>
  <c r="K747" i="20"/>
  <c r="J748" i="20" l="1"/>
  <c r="K51" i="6"/>
  <c r="M51" i="6"/>
  <c r="M748" i="20" l="1"/>
  <c r="J52" i="6"/>
  <c r="K748" i="20"/>
  <c r="L51" i="6"/>
  <c r="L748" i="20" s="1"/>
  <c r="K52" i="6" l="1"/>
  <c r="J749" i="20"/>
  <c r="M52" i="6"/>
  <c r="M749" i="20" l="1"/>
  <c r="J53" i="6"/>
  <c r="K749" i="20"/>
  <c r="L52" i="6"/>
  <c r="L749" i="20" s="1"/>
  <c r="K53" i="6" l="1"/>
  <c r="J750" i="20"/>
  <c r="M53" i="6"/>
  <c r="J54" i="6" l="1"/>
  <c r="M750" i="20"/>
  <c r="L53" i="6"/>
  <c r="L750" i="20" s="1"/>
  <c r="K750" i="20"/>
  <c r="J751" i="20" l="1"/>
  <c r="K54" i="6"/>
  <c r="M54" i="6"/>
  <c r="M751" i="20" l="1"/>
  <c r="J55" i="6"/>
  <c r="L54" i="6"/>
  <c r="L751" i="20" s="1"/>
  <c r="K751" i="20"/>
  <c r="J752" i="20" l="1"/>
  <c r="K55" i="6"/>
  <c r="M55" i="6"/>
  <c r="J56" i="6" l="1"/>
  <c r="M752" i="20"/>
  <c r="L55" i="6"/>
  <c r="L752" i="20" s="1"/>
  <c r="K752" i="20"/>
  <c r="J753" i="20" l="1"/>
  <c r="K56" i="6"/>
  <c r="M56" i="6"/>
  <c r="J57" i="6" l="1"/>
  <c r="M753" i="20"/>
  <c r="K753" i="20"/>
  <c r="L56" i="6"/>
  <c r="L753" i="20" s="1"/>
  <c r="M57" i="6" l="1"/>
  <c r="J754" i="20"/>
  <c r="K57" i="6"/>
  <c r="K754" i="20" l="1"/>
  <c r="L57" i="6"/>
  <c r="L754" i="20" s="1"/>
  <c r="M754" i="20"/>
  <c r="J58" i="6"/>
  <c r="J755" i="20" l="1"/>
  <c r="M58" i="6"/>
  <c r="K58" i="6"/>
  <c r="K755" i="20" l="1"/>
  <c r="L58" i="6"/>
  <c r="L755" i="20" s="1"/>
  <c r="M755" i="20"/>
  <c r="J59" i="6"/>
  <c r="K59" i="6" l="1"/>
  <c r="J756" i="20"/>
  <c r="M59" i="6"/>
  <c r="M756" i="20" l="1"/>
  <c r="J60" i="6"/>
  <c r="L59" i="6"/>
  <c r="L756" i="20" s="1"/>
  <c r="K756" i="20"/>
  <c r="J757" i="20" l="1"/>
  <c r="M60" i="6"/>
  <c r="K60" i="6"/>
  <c r="K757" i="20" l="1"/>
  <c r="L60" i="6"/>
  <c r="L757" i="20" s="1"/>
  <c r="M757" i="20"/>
  <c r="J61" i="6"/>
  <c r="J758" i="20" l="1"/>
  <c r="K61" i="6"/>
  <c r="M61" i="6"/>
  <c r="M758" i="20" l="1"/>
  <c r="J62" i="6"/>
  <c r="L61" i="6"/>
  <c r="L758" i="20" s="1"/>
  <c r="K758" i="20"/>
  <c r="J759" i="20" l="1"/>
  <c r="M62" i="6"/>
  <c r="K62" i="6"/>
  <c r="K759" i="20" l="1"/>
  <c r="L62" i="6"/>
  <c r="L759" i="20" s="1"/>
  <c r="M759" i="20"/>
  <c r="J63" i="6"/>
  <c r="M63" i="6" l="1"/>
  <c r="J760" i="20"/>
  <c r="K63" i="6"/>
  <c r="L63" i="6" l="1"/>
  <c r="L760" i="20" s="1"/>
  <c r="K760" i="20"/>
  <c r="J64" i="6"/>
  <c r="M760" i="20"/>
  <c r="K64" i="6" l="1"/>
  <c r="J761" i="20"/>
  <c r="M64" i="6"/>
  <c r="J65" i="6" l="1"/>
  <c r="M761" i="20"/>
  <c r="L64" i="6"/>
  <c r="L761" i="20" s="1"/>
  <c r="K761" i="20"/>
  <c r="M65" i="6" l="1"/>
  <c r="K65" i="6"/>
  <c r="J762" i="20"/>
  <c r="L65" i="6" l="1"/>
  <c r="L762" i="20" s="1"/>
  <c r="K762" i="20"/>
  <c r="J66" i="6"/>
  <c r="M762" i="20"/>
  <c r="J763" i="20" l="1"/>
  <c r="K66" i="6"/>
  <c r="M66" i="6"/>
  <c r="J67" i="6" l="1"/>
  <c r="M763" i="20"/>
  <c r="L66" i="6"/>
  <c r="L763" i="20" s="1"/>
  <c r="K763" i="20"/>
  <c r="J764" i="20" l="1"/>
  <c r="K67" i="6"/>
  <c r="M67" i="6"/>
  <c r="M764" i="20" l="1"/>
  <c r="J68" i="6"/>
  <c r="L67" i="6"/>
  <c r="L764" i="20" s="1"/>
  <c r="K764" i="20"/>
  <c r="K68" i="6" l="1"/>
  <c r="M68" i="6"/>
  <c r="J765" i="20"/>
  <c r="J69" i="6" l="1"/>
  <c r="M765" i="20"/>
  <c r="K765" i="20"/>
  <c r="L68" i="6"/>
  <c r="L765" i="20" s="1"/>
  <c r="J766" i="20" l="1"/>
  <c r="M69" i="6"/>
  <c r="K69" i="6"/>
  <c r="K766" i="20" l="1"/>
  <c r="L69" i="6"/>
  <c r="L766" i="20" s="1"/>
  <c r="M766" i="20"/>
  <c r="J70" i="6"/>
  <c r="J767" i="20" l="1"/>
  <c r="M70" i="6"/>
  <c r="K70" i="6"/>
  <c r="L70" i="6" l="1"/>
  <c r="L767" i="20" s="1"/>
  <c r="K767" i="20"/>
  <c r="M767" i="20"/>
  <c r="J71" i="6"/>
  <c r="J768" i="20" l="1"/>
  <c r="M71" i="6"/>
  <c r="K71" i="6"/>
  <c r="L71" i="6" l="1"/>
  <c r="L768" i="20" s="1"/>
  <c r="K768" i="20"/>
  <c r="M768" i="20"/>
  <c r="J72" i="6"/>
  <c r="M72" i="6" l="1"/>
  <c r="K72" i="6"/>
  <c r="J769" i="20"/>
  <c r="L72" i="6" l="1"/>
  <c r="L769" i="20" s="1"/>
  <c r="K769" i="20"/>
  <c r="M769" i="20"/>
  <c r="J73" i="6"/>
  <c r="J770" i="20" l="1"/>
  <c r="K73" i="6"/>
  <c r="M73" i="6"/>
  <c r="M770" i="20" l="1"/>
  <c r="J74" i="6"/>
  <c r="L73" i="6"/>
  <c r="L770" i="20" s="1"/>
  <c r="K770" i="20"/>
  <c r="J771" i="20" l="1"/>
  <c r="K74" i="6"/>
  <c r="M74" i="6"/>
  <c r="M771" i="20" l="1"/>
  <c r="J75" i="6"/>
  <c r="K771" i="20"/>
  <c r="L74" i="6"/>
  <c r="L771" i="20" s="1"/>
  <c r="M75" i="6" l="1"/>
  <c r="K75" i="6"/>
  <c r="J772" i="20"/>
  <c r="K772" i="20" l="1"/>
  <c r="L75" i="6"/>
  <c r="L772" i="20" s="1"/>
  <c r="M772" i="20"/>
  <c r="M1" i="6"/>
  <c r="K78" i="14" l="1"/>
  <c r="E17" i="31"/>
  <c r="B15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E1" authorId="0" shapeId="0" xr:uid="{AE18C828-EF97-4B93-9757-F3DE3FFBBFD7}">
      <text>
        <r>
          <rPr>
            <b/>
            <sz val="9"/>
            <color indexed="81"/>
            <rFont val="Tahoma"/>
            <family val="2"/>
            <charset val="238"/>
          </rPr>
          <t xml:space="preserve">koszt pracodawcy
</t>
        </r>
      </text>
    </comment>
    <comment ref="F1" authorId="0" shapeId="0" xr:uid="{08E46B2A-63A7-48FA-B5BE-4B3B352C0385}">
      <text>
        <r>
          <rPr>
            <b/>
            <sz val="9"/>
            <color indexed="81"/>
            <rFont val="Tahoma"/>
            <family val="2"/>
            <charset val="238"/>
          </rPr>
          <t>wynagrodzenie m-c brutto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G1" authorId="0" shapeId="0" xr:uid="{0C404840-54D7-4385-9A13-334155EEB0FD}">
      <text>
        <r>
          <rPr>
            <b/>
            <sz val="9"/>
            <color indexed="81"/>
            <rFont val="Tahoma"/>
            <family val="2"/>
            <charset val="238"/>
          </rPr>
          <t xml:space="preserve">część etatu B+R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H1" authorId="0" shapeId="0" xr:uid="{65A16DAF-2B39-4CA3-81C5-9F23B0512D43}">
      <text>
        <r>
          <rPr>
            <b/>
            <sz val="9"/>
            <color indexed="81"/>
            <rFont val="Tahoma"/>
            <family val="2"/>
            <charset val="238"/>
          </rPr>
          <t>współczymmik pracodawcy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T1" authorId="0" shapeId="0" xr:uid="{9B00B70F-11C9-4EA5-9D80-66935CC7F72B}">
      <text>
        <r>
          <rPr>
            <sz val="9"/>
            <color indexed="81"/>
            <rFont val="Tahoma"/>
            <family val="2"/>
            <charset val="238"/>
          </rPr>
          <t>Deklarowana ilość godzin w projekcie per miesiąc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E2" authorId="0" shapeId="0" xr:uid="{671946D6-8D90-4378-BBE3-7A9BBBCEAD4E}">
      <text>
        <r>
          <rPr>
            <b/>
            <sz val="9"/>
            <color indexed="81"/>
            <rFont val="Tahoma"/>
            <charset val="1"/>
          </rPr>
          <t xml:space="preserve">koniec Zadania I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AO15" authorId="0" shapeId="0" xr:uid="{0C58F4D4-DC4D-438F-B509-4BC433ECC9B7}">
      <text>
        <r>
          <rPr>
            <b/>
            <sz val="9"/>
            <color indexed="81"/>
            <rFont val="Tahoma"/>
            <charset val="1"/>
          </rPr>
          <t>korekta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O16" authorId="0" shapeId="0" xr:uid="{C33C1613-5949-4797-B8C4-0B1A19616811}">
      <text>
        <r>
          <rPr>
            <b/>
            <sz val="9"/>
            <color indexed="81"/>
            <rFont val="Tahoma"/>
            <charset val="1"/>
          </rPr>
          <t>korekta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N29" authorId="0" shapeId="0" xr:uid="{6217DDAB-9BB8-48C6-BCA9-6B27D6D58093}">
      <text>
        <r>
          <rPr>
            <b/>
            <sz val="9"/>
            <color indexed="81"/>
            <rFont val="Tahoma"/>
            <family val="2"/>
            <charset val="238"/>
          </rPr>
          <t>było 1,5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J6" authorId="0" shapeId="0" xr:uid="{6B70C57B-9421-4B60-8A6C-1E29AF245AC2}">
      <text>
        <r>
          <rPr>
            <b/>
            <sz val="9"/>
            <color indexed="81"/>
            <rFont val="Tahoma"/>
            <charset val="1"/>
          </rPr>
          <t xml:space="preserve">równolegle z Zadanie II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W8" authorId="0" shapeId="0" xr:uid="{0903C32C-397A-4A2D-9401-955517720925}">
      <text>
        <r>
          <rPr>
            <b/>
            <sz val="9"/>
            <color indexed="81"/>
            <rFont val="Tahoma"/>
            <family val="2"/>
            <charset val="238"/>
          </rPr>
          <t>było 100%</t>
        </r>
      </text>
    </comment>
    <comment ref="X8" authorId="0" shapeId="0" xr:uid="{05FBBC95-275C-403C-A567-D8E77BD750AF}">
      <text>
        <r>
          <rPr>
            <b/>
            <sz val="9"/>
            <color indexed="81"/>
            <rFont val="Tahoma"/>
            <family val="2"/>
            <charset val="238"/>
          </rPr>
          <t>było 100%</t>
        </r>
      </text>
    </comment>
    <comment ref="W10" authorId="0" shapeId="0" xr:uid="{F3D741E4-5314-47AC-A5A9-101C2F399F5F}">
      <text>
        <r>
          <rPr>
            <b/>
            <sz val="9"/>
            <color indexed="81"/>
            <rFont val="Tahoma"/>
            <family val="2"/>
            <charset val="238"/>
          </rPr>
          <t>było 100%</t>
        </r>
      </text>
    </comment>
    <comment ref="X10" authorId="0" shapeId="0" xr:uid="{3BAFE8EC-81B6-460F-BB59-7A17A984E538}">
      <text>
        <r>
          <rPr>
            <b/>
            <sz val="9"/>
            <color indexed="81"/>
            <rFont val="Tahoma"/>
            <family val="2"/>
            <charset val="238"/>
          </rPr>
          <t>było 100%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Włodzimierz Ossowski</author>
  </authors>
  <commentList>
    <comment ref="Y3" authorId="0" shapeId="0" xr:uid="{0229EC89-5549-4261-A2D2-BC2FDE4AD078}">
      <text>
        <r>
          <rPr>
            <b/>
            <sz val="9"/>
            <color indexed="81"/>
            <rFont val="Tahoma"/>
            <family val="2"/>
            <charset val="238"/>
          </rPr>
          <t>END Rozwiązania Architekt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Z3" authorId="0" shapeId="0" xr:uid="{54595086-77A3-4164-ABB0-B4ABFB3AC7C7}">
      <text>
        <r>
          <rPr>
            <b/>
            <sz val="9"/>
            <color indexed="81"/>
            <rFont val="Tahoma"/>
            <family val="2"/>
            <charset val="238"/>
          </rPr>
          <t>END Devops (Infra + K8s)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A3" authorId="0" shapeId="0" xr:uid="{456F4B8A-6ADD-4720-B711-A5F9679DABC1}">
      <text>
        <r>
          <rPr>
            <b/>
            <sz val="9"/>
            <color indexed="81"/>
            <rFont val="Tahoma"/>
            <family val="2"/>
            <charset val="238"/>
          </rPr>
          <t>END  Devops / MLOps</t>
        </r>
      </text>
    </comment>
  </commentList>
</comments>
</file>

<file path=xl/sharedStrings.xml><?xml version="1.0" encoding="utf-8"?>
<sst xmlns="http://schemas.openxmlformats.org/spreadsheetml/2006/main" count="5752" uniqueCount="1996">
  <si>
    <t>Lp.</t>
  </si>
  <si>
    <t>Nazwisko</t>
  </si>
  <si>
    <t>Łącznie [PLN]</t>
  </si>
  <si>
    <t xml:space="preserve">Imię </t>
  </si>
  <si>
    <t>Priorytet</t>
  </si>
  <si>
    <t xml:space="preserve">wykonawca </t>
  </si>
  <si>
    <t>Termi realizacji</t>
  </si>
  <si>
    <t>Liczba godzin</t>
  </si>
  <si>
    <t>END Analityk Danych/ Inżynier ML 1</t>
  </si>
  <si>
    <t>END Analityk Danych/ Inżynier ML 2</t>
  </si>
  <si>
    <t>END Analityk Danych/ Inżynier ML 3</t>
  </si>
  <si>
    <t>END Inż. Automatyzacji</t>
  </si>
  <si>
    <t>Razem</t>
  </si>
  <si>
    <t>PLN/Etat</t>
  </si>
  <si>
    <t>Firma podwykonawcy</t>
  </si>
  <si>
    <t>PLN/h</t>
  </si>
  <si>
    <t>Nazwa sprzętu</t>
  </si>
  <si>
    <t xml:space="preserve">Okres używania </t>
  </si>
  <si>
    <t>Amortyzacja [PLN]</t>
  </si>
  <si>
    <t>Nazwa budynku</t>
  </si>
  <si>
    <t>Uzywana powierzchnia [m2]</t>
  </si>
  <si>
    <t>Nazwa nieruchomości</t>
  </si>
  <si>
    <t>Okres używania</t>
  </si>
  <si>
    <t>Czynsz dzierżawny [PLN]</t>
  </si>
  <si>
    <t>Wieczyste uzytkowanie [PLN]</t>
  </si>
  <si>
    <t>Nazwa/rodzaj</t>
  </si>
  <si>
    <t>Liczba [szt.]</t>
  </si>
  <si>
    <t>Wartość jednostkowa [PLN]</t>
  </si>
  <si>
    <t>Razem [PLN]</t>
  </si>
  <si>
    <t>ACT</t>
  </si>
  <si>
    <t>Identyfikacja i analiza kluczowych etapów PT i ich interakcji</t>
  </si>
  <si>
    <t>Określenie wskaźników KPI do oceny efektywności symulacji</t>
  </si>
  <si>
    <t>Analiza wydajności</t>
  </si>
  <si>
    <t>Identyfikacja wyzwań/„wąskich gardeł”</t>
  </si>
  <si>
    <t>Analiza wpływu zakłóceń dostępności infrastruktury technicznej</t>
  </si>
  <si>
    <t>Stworzenie mapy zidentyfikowanych algorytmów/etapów PT</t>
  </si>
  <si>
    <t>Optymalizacji sposobu układania towarów w opakowaniach, doboru rodzaju opakowań, przestrzeni pakowania (np. algorytmy genetyczne, metaheurystyczne, sieci neuronowe)</t>
  </si>
  <si>
    <t>END/ACT</t>
  </si>
  <si>
    <t>Predykcji zapotrzebowania i zarządzania zasobami rodzajów opakowań (np. sieci neuronowe, regresja, drzewa decyzyjne)</t>
  </si>
  <si>
    <t>Automatyzacji – zarządzania towarami, ruchem  (np. modele głębokiego uczenia CNN, komputerowego rozpoznawania obrazu CV, skanowanie 3D)</t>
  </si>
  <si>
    <t>skaner 3D</t>
  </si>
  <si>
    <t>Symulacji procesów PT (np. systemy symulacje Monte Carlo, oparte na AI oraz modele agentowe).</t>
  </si>
  <si>
    <t>ACT/END</t>
  </si>
  <si>
    <t>Testy i wybór platformy technologicznej (np. Amazon SageMake, Microsoft Azure Machine Learning, OpenCV)</t>
  </si>
  <si>
    <t>Zdefiniowanie parametrów wej./wyj. i kluczowych zdarzeń dyskretnych</t>
  </si>
  <si>
    <t>Zdefiniowanie parametrów wejściowych</t>
  </si>
  <si>
    <t>Zdefiniowanie parametrów wyjściowych</t>
  </si>
  <si>
    <t>Badania eksploracyjne dostepnych danych</t>
  </si>
  <si>
    <t>END</t>
  </si>
  <si>
    <t>Analiza jakościowa danych/określenie jakości danych</t>
  </si>
  <si>
    <t xml:space="preserve">Zdefiniowanie relacji i korelacji  danych </t>
  </si>
  <si>
    <t>Wybór danych do procesu tworzenia modelu</t>
  </si>
  <si>
    <t>Wybór danych do procesu ewaluacji modelu</t>
  </si>
  <si>
    <t>Modelowanie i przekształenie danych na potrzeby tworzenia modeli</t>
  </si>
  <si>
    <t>Zbadanie interakcji: dział pakowania vs inne działy magazynu</t>
  </si>
  <si>
    <t>Zbadanie wpływu ograniczeń zasobów i zmiennych dynamicznych na PT</t>
  </si>
  <si>
    <t>Opracowanie modeli matematycznych/algorytmów symulacyjnych, uwzględniających KPI</t>
  </si>
  <si>
    <t>Opracowanie architektur modeli</t>
  </si>
  <si>
    <t xml:space="preserve">Implementacja opracowanych modeli </t>
  </si>
  <si>
    <t>Stworzenie procesu zasilania danymi</t>
  </si>
  <si>
    <t>Stworzenie procesu  trenowania/uczenia modelu</t>
  </si>
  <si>
    <t>Stworzenie procesu ewaluacji modelu</t>
  </si>
  <si>
    <t>Stworzenie procesu monitorowania modelu</t>
  </si>
  <si>
    <t>Testy, walidacje i wybór Modelu optymalnego</t>
  </si>
  <si>
    <t>Określenie kluczowych zmiennych</t>
  </si>
  <si>
    <t>Budowa modeli dyskretnych, predykcyjnych i relacyjnych</t>
  </si>
  <si>
    <t>Opracowanie scenariuszy symulujących różne strategie w PT</t>
  </si>
  <si>
    <t>Testy, optymalizacja, implementacja zmian</t>
  </si>
  <si>
    <t>Analiza wyników (np. czas pakowania, zużycie opakowań, liczba błędów, koszty operacyjne)</t>
  </si>
  <si>
    <t>Optymalizacja algorytmów (dopasowanie do zmieniających się warunków operacyjnych)</t>
  </si>
  <si>
    <t>Opracowanie dynamicznych harmonogramów PT opartych na aktualnym obciążeniu zamówieniami i dostępnych zasobach</t>
  </si>
  <si>
    <t>Porównanie wyników symulacji. Ocena efektywności w predykcji zapotrzebowania, optymalizacji ilości i typów opakowań, sezonowości, sytuacji nadzwyczajnych, oszczędności</t>
  </si>
  <si>
    <t>Wybór Modelu optymalizującego liczbę, rodzaj i wielkość kartonów, rekomendującego optymalny sposób ułożenia towarów w opakowaniach, minimalizując pustą przestrzeń w kartonie, optymalizującego pracę personelu</t>
  </si>
  <si>
    <t>Walidacja i optymalizacja Modelu</t>
  </si>
  <si>
    <t>Przeprowadzenie testów (np. krzyżowa walidacja, na nowych danych) w warunkach zbliżonych do rzeczywistych</t>
  </si>
  <si>
    <t>Monitorowanie i porównanie wyników Modelu z danymi operacyjnymi, ocena dokładności prognoz i skuteczności optymalizacji</t>
  </si>
  <si>
    <t>Iteracyjne kalibracje (dopasowanie Modelu do wybranych procesów rzeczywistych [na niewielką skalę], dostosowanie parametrów Modelu i wybór najlepszych algorytmów z przeprowadzonych testów)</t>
  </si>
  <si>
    <t>kosztów operacyjnych</t>
  </si>
  <si>
    <t>czasu i efektywności PT</t>
  </si>
  <si>
    <t>efektywności pracy pracowników</t>
  </si>
  <si>
    <t>zarządzania zasobami ludzkimi</t>
  </si>
  <si>
    <t xml:space="preserve">ułożenia towarów w opakowaniach </t>
  </si>
  <si>
    <t xml:space="preserve">zabezpieczenia danych procesowanych przez AI/ML przed cyberatakami  </t>
  </si>
  <si>
    <t>monitorowania wydajności i niezawodności, testy awaryjne</t>
  </si>
  <si>
    <t>zabezpieczenia systemów AI/ML (np. zgodność działania z założeniami, odporność na błędy, redundancja za-pobiegająca zakłóceniom PT)</t>
  </si>
  <si>
    <t>automatyzacji procesu aktualizacji modelu (procesy CI/CD)</t>
  </si>
  <si>
    <t>Przygotowywanie regularnych raportów dotyczących efektywności modelu i jego wpływu na PT</t>
  </si>
  <si>
    <t>Analizowanie wyników działania Modelu i ich wpływu na KPI</t>
  </si>
  <si>
    <t>Regularne śledzenie wydajności Modelu</t>
  </si>
  <si>
    <t>Wprowadzanie poprawek do Modelu, aktualizacje na podstawie nowych danych i zmieniających się warunków operacyjnych</t>
  </si>
  <si>
    <t xml:space="preserve">Łącznie </t>
  </si>
  <si>
    <t>Identyfikacja i analiza kluczowych operacji w MWS i ich interakcji</t>
  </si>
  <si>
    <t xml:space="preserve">Stworzenie mapy zidentyfikowanych algorytmów/zjawisk/działań w MWS </t>
  </si>
  <si>
    <t>Zbadanie interakcji - MWS vs inne strefy magazynu</t>
  </si>
  <si>
    <t>Zbadanie wpływu ograniczeń zasobów i zmiennych dynamicznych na pracę MWS</t>
  </si>
  <si>
    <t xml:space="preserve">Opracowanie modeli matematycznych/algorytmów symulacyjnych operacji w MWS </t>
  </si>
  <si>
    <t>Przewidywanie czasów realizacji, optymalizacja tras dla wózków, rozmieszczenia towarów (np. algorytmy genetyczne, regresji i klasyfikacji, uczenie nadzorowane, metaheurystyka, sieci neuronowe)</t>
  </si>
  <si>
    <t>Rozpoznawanie wzorców w ruchu wózków (np. uczenie nienadzorowane, klasteryzacja)</t>
  </si>
  <si>
    <t>Prognozowanie zapotrzebowania i zarządzanie zasobami (np. sieci neuronowe, regresja, drzewa decyzyjne)</t>
  </si>
  <si>
    <t>Automatyzacja zarządzania zadaniami i ruchem (np. modele głębokiego uczenia CNN, CV, skanowanie 3D)</t>
  </si>
  <si>
    <t>Symulacja etapów procesów w systemach zarządzania MWS (np. symulacje Monte Carlo, modele agentowe)</t>
  </si>
  <si>
    <t>Ocena i wybór platformy technologicznej (np. Google AI Platform, Microsoft Azure ML, Amazon SageMaker)</t>
  </si>
  <si>
    <t>Budowa modeli dyskretnych, predykcyjnych  i relacyjnych</t>
  </si>
  <si>
    <t>Opracowanie scenariuszy symulujących różne strategie w MWS</t>
  </si>
  <si>
    <t>Symulacje etapów procesów MWS</t>
  </si>
  <si>
    <t>Testowanie algorytmów AI/ML w symulowanym środowisku</t>
  </si>
  <si>
    <t>Uczenie/trening modeli</t>
  </si>
  <si>
    <t>Analiza wyników</t>
  </si>
  <si>
    <t>Opracowanie dynamicznych harmonogramów w MWS (aktualne obciążeniu zamówienia, dostępne zasoby)</t>
  </si>
  <si>
    <t>Porównanie wyników symulacji. Ocena efektywności czasu kompletacji w zależności od sezonowości, sytuacji nadzwyczajnych, oszczędności</t>
  </si>
  <si>
    <t>Wybór Modelu optymalizującego trasy, czasy przejazdu wózków widłowych i realizacji zadań, pracę personelu, rekomendującego optymalne ułożenie towarów w MWS</t>
  </si>
  <si>
    <t>Iteracyjne kalibracje (dopasowanie do wybranych procesów rzeczywistych [na niewielką skalę], dostosowanie parametrów i wybór najlepszych algorytmów z przeprowadzonych testów)</t>
  </si>
  <si>
    <t>czasu i efektywności pracy wózków widłowych</t>
  </si>
  <si>
    <t>rozmieszczenia towarów w MWS i dostarczania do Strefy Kompletacji</t>
  </si>
  <si>
    <t>zużycia energii przez inteligentne zarządzanie wózkami</t>
  </si>
  <si>
    <t xml:space="preserve">zabezpieczenia danych procesowanych przez CB i AI/ML przed cyberatakami  </t>
  </si>
  <si>
    <t>monitorowania wydajności i niezawodności CB oraz algorytmów AI/ML, testy awaryjne</t>
  </si>
  <si>
    <t>zabezpieczenia systemów AI/ML (np. zgodność działania z założeniami, odporność na błędy, redundancja zapobiegająca zakłóceniom MWS)</t>
  </si>
  <si>
    <t>gwarancji bezpieczeństwa współpracy ludzi z wózkami i systemami automatycznymi</t>
  </si>
  <si>
    <t>Przygotowywanie regularnych raportów dotyczących efektywności modelu i jego wpływu na MWS</t>
  </si>
  <si>
    <t>MWS</t>
  </si>
  <si>
    <t>Identyfikacja i analiza kluczowych etapów PKZ i ich interakcji</t>
  </si>
  <si>
    <t xml:space="preserve">Stworzenie mapy zidentyfikowanych algorytmów/etapów kompletacji </t>
  </si>
  <si>
    <t>Zbadanie interakcji - Strefa Kompletacji (SK) vs inne strefy magazynu</t>
  </si>
  <si>
    <t>Zbadanie wpływu ograniczeń zasobów na PKZ</t>
  </si>
  <si>
    <t>Opracowanie modeli matematycznych/algorytmów symulacyjnych PKZ</t>
  </si>
  <si>
    <t>Optymalizacji rozmieszczenia towarów w SK i tras kartonów na przenośnikach (np. algorytmy genetyczne, me-taheurystyczne, sieci neuronowe)</t>
  </si>
  <si>
    <t>Predykcji zapotrzebowania i zarządzania zasobami – infrastruktura, opakowania, towary, personel (np. sieci neuronowe, regresja, drzewa decyzyjne)</t>
  </si>
  <si>
    <t>Automatyzacji – zarządzania ruchem przenośników, kontroli jakości (np. modele głębokiego uczenia CNN, komputerowego rozpoznawania obrazu CV, skanowanie 3D)</t>
  </si>
  <si>
    <t>Symulacji PKZ (np. systemy symulacje Monte Carlo, oparte na AI oraz modele agentowe)</t>
  </si>
  <si>
    <t>Budowa modeli dyskretnych  i relacyjnych</t>
  </si>
  <si>
    <t>Opracowanie scenariuszy symulujących różne strategie w PKZ</t>
  </si>
  <si>
    <t>Symulacje etapów PKZ</t>
  </si>
  <si>
    <t>Opracowanie dynamicznych harmonogramów PKZ (aktualne obciążeniu zamówienia, dostępne zasoby)</t>
  </si>
  <si>
    <t>Wybór Modelu rekomendującego optymalny sposób rozłożenia towarów, optymalizującego: czas realizacji za-mówień, trasy i czas przejazdu kartonów po przenośnikach, pracę personelu i przepustowości przenośników</t>
  </si>
  <si>
    <t>Przeprowadzenie testów (np. krzyżowa walidacja, na nowych danych) w warunkach zbliżonych do rzeczywi-stych</t>
  </si>
  <si>
    <t>Monitorowanie i porównanie wyników Modelu z danymi operacyjnymi, ocena dokładności prognoz i skutecz-ności optymalizacji</t>
  </si>
  <si>
    <t>Iteracyjne kalibracje (dopasowanie Modelu do wybranych procesów rzeczywistych [na niewielką skalę], do-stosowanie parametrów Modelu i wybór najlepszych algorytmów z przeprowadzonych testów)</t>
  </si>
  <si>
    <t>czasu i efektywności PKZ</t>
  </si>
  <si>
    <t>rozmieszczenia towarów w SK</t>
  </si>
  <si>
    <t>zużycia energii przez inteligentne zarządzanie przenośnikami i ruchem kartonów</t>
  </si>
  <si>
    <t>zabezpieczenia systemów AI/ML (np. zgodność działania z założeniami, odporność na błędy, redundancja za-pobiegająca zakłóceniom PKZ)</t>
  </si>
  <si>
    <t>gwarancja bezpieczeństwa współpracy ludzi z przenośnikami i systemami automatycznymi</t>
  </si>
  <si>
    <t>Przygotowywanie regularnych raportów dotyczących efektywności modelu i jego wpływu na PKZ</t>
  </si>
  <si>
    <t>Wprowadzanie poprawek do Modelu, aktualizacje na podstawie nowych danych i zmieniających się warun-ków operacyjnych</t>
  </si>
  <si>
    <t>Opracowanie cyfrowego bliźniaka do symulacji procesów magazynowych</t>
  </si>
  <si>
    <t>AGH - Profesor (max 50% etatu)</t>
  </si>
  <si>
    <t>AGH - Pracownik naukowy 1 (max 50% etatu)</t>
  </si>
  <si>
    <t>AGH Pracownik nukowy 2 (max 50% etatu)</t>
  </si>
  <si>
    <t>AGH Pracownik naukowy 3 (max 50% etatu)</t>
  </si>
  <si>
    <t>Cyfrowy bliźniak bazuje na danych pochodzących z rzeczywistego obiektu/systemu/procesu, dlatego wykorzystywane będą utworzone w ramach projektu autorskie bazy danych</t>
  </si>
  <si>
    <t>Weryfikacja kompletnosci  danych</t>
  </si>
  <si>
    <t>Analityk danych</t>
  </si>
  <si>
    <t>Utworzenie cyfrowych kopii fizycznych obiektów przypisanych do procesów magazynowych (np. regały wysokiego składu i kompletacyjne, przenośniki rolkowe)we)</t>
  </si>
  <si>
    <t>Inwentaryzacja obiektow magazynowych  - magazyn MWS</t>
  </si>
  <si>
    <t>Specjalista</t>
  </si>
  <si>
    <t xml:space="preserve">Inwentaryzacja obiektow magazynowych  - magazyn kompletacji  - do dyskusji  </t>
  </si>
  <si>
    <t>Stworzenie listy  typow obiektow i ich atrybutow koniecznych do symulacji</t>
  </si>
  <si>
    <t>Ekspert merytoryczny/ Architekt rozwiazania</t>
  </si>
  <si>
    <t>END/AGH</t>
  </si>
  <si>
    <t>Opracowanie wymagań szczegółowych dla obiektow (wyskaznie parametow fizycznych do implementacji)</t>
  </si>
  <si>
    <t>Analiza wymagan  szczegółowych i ich wpływu</t>
  </si>
  <si>
    <t>Ekspert merytoryczny</t>
  </si>
  <si>
    <t>AGH/END</t>
  </si>
  <si>
    <t xml:space="preserve">Implementacja zadania MWS </t>
  </si>
  <si>
    <t>Developer</t>
  </si>
  <si>
    <t>Implementacja zadania Kompletacja</t>
  </si>
  <si>
    <t xml:space="preserve">Implementacja zadania Kompletacja- odwzorowanie  mechanizmu decyzyjny sterowania przekaznikami rolkowymi </t>
  </si>
  <si>
    <t>Opracowanie i optymalizacja mechanizmów/narzędzi pozyskiwania i procesowania danych pozyskiwanych z aktualnego fizycznego systemu magazynowego</t>
  </si>
  <si>
    <t xml:space="preserve">Inwentaryzacja procesow magazynowych </t>
  </si>
  <si>
    <t>Implementacja mechanizmów wczytywania konfiguracji obiektow na potrzeby symulacji zadania MWS</t>
  </si>
  <si>
    <t>Implementacja mechanizmów wczytywania konfiguracji obiektow na potrzeby symulacji zadania Kompletacja</t>
  </si>
  <si>
    <t xml:space="preserve">Weryfikacja implementacji obiektow - przygotowanie testów jednostkowych </t>
  </si>
  <si>
    <t>Przeprowadzenie badań nad metodami prowadzenia symulacji w czasie rzeczywistym, które pozwolą przewidzieć zachowanie obiektu</t>
  </si>
  <si>
    <t>Inwentaryzacja reguł stosowanych do procesow</t>
  </si>
  <si>
    <t xml:space="preserve">Opracowanie wymagań szczegółowych dla symulacji zadania MWS </t>
  </si>
  <si>
    <t>Opracowanie wymagań szczegółowych dla symulacji zadania Kompletacja</t>
  </si>
  <si>
    <t>Analiza metod symulowania procesów</t>
  </si>
  <si>
    <t>AGH</t>
  </si>
  <si>
    <t>Analiza dostępnych danych dostępnych z procesów logistycznych</t>
  </si>
  <si>
    <t>Ustalenie parametrów wejściowych dla symulacji zadania MWS</t>
  </si>
  <si>
    <t>Ustalenie parametrów wejściowych dla symulacji zadania Kompletacja</t>
  </si>
  <si>
    <t>Ustalenie parametrów wyjściowych dla symulacji zadania MWS</t>
  </si>
  <si>
    <t>Ustalenie parametrów wyjściowych dla symulacji zadania Kompletacja</t>
  </si>
  <si>
    <t>Badania nad symulacjami zadania MWS</t>
  </si>
  <si>
    <t xml:space="preserve">Badania nad symulacjami zadania Kompletacja </t>
  </si>
  <si>
    <t>Opracowanie mechanizmów dwukierunkowej wymiany informacji między rzeczywistym obiektem a jego cyfrową kopią (badania nad sprzężeniem zwrotnym)</t>
  </si>
  <si>
    <t>Opracowanie mechanizmów synchronizacji zmian w czasie rzeczywistym, aby cyfrowy bliźniak mógł wiernie odzwierciedlać stan rzeczywisty (badania nad synchronizacją danych)</t>
  </si>
  <si>
    <t>Analiza wykonalności integracji z systemami magazynowymi</t>
  </si>
  <si>
    <t>Opracowanie wymagań szczegółowych dla mechanizmow synchronizacji</t>
  </si>
  <si>
    <t>Implementacja mechanizmu/mechanizmow synchronizacji danych na potrzeby symulacji zadania MWS</t>
  </si>
  <si>
    <t>Implementacja mechanizmu/mechanizmow synchronizacji danych na potrzeby symulacji zadania Kompletacja</t>
  </si>
  <si>
    <t>Opracowanie mechanizmów/narzędzi zapewniających ochronę danych przed atakami, a także zabezpieczenia przed błędami w transmisji i synchronizacji (badania nad bezpieczeństwem systemów)</t>
  </si>
  <si>
    <t>Opracowanie wymagań bezpieczenstwa infrastruktury IT</t>
  </si>
  <si>
    <t>Opracowanie wymagań bezpieczenstwa danych</t>
  </si>
  <si>
    <t>Opracowanie wymagań bezpieczenstwa mechanizmow synchronizacji</t>
  </si>
  <si>
    <t>Opracowanie algorytmów/modeli do optymalizacji procesów czy autonomicznych decyzji</t>
  </si>
  <si>
    <t xml:space="preserve">Analiza rozpoznawcza zgromadzonych danych </t>
  </si>
  <si>
    <t xml:space="preserve">Analiza danych dla istniejacego algorytmu trasowania przenośnikow </t>
  </si>
  <si>
    <t>Implementacja nowego algorytmu trasowania wykorzystujacego predykcje modelu ML z zadania Kompletacja</t>
  </si>
  <si>
    <t>Analityk danych/ Developer</t>
  </si>
  <si>
    <t>Rozwój modeli predykcyjnych, które pozwolą przewidzieć przyszłe zdarzenia na podstawie aktualnych danych</t>
  </si>
  <si>
    <t>Integracja z modelem ML stworzonym w ramach zadania Kompletacja</t>
  </si>
  <si>
    <t>Integracja z modelem ML stworzonym w ramach zadania MWS</t>
  </si>
  <si>
    <t>Badania nad detekcją nieprawidłowości i anomalii, które mogłyby sygnalizować problemy w rzeczywistym systemie</t>
  </si>
  <si>
    <t>Opracowanie wymagań dotyczacych monitoringu i wykrywania anomalii</t>
  </si>
  <si>
    <t>Implementacja monitoringu infrastruktury IT</t>
  </si>
  <si>
    <t>Developer/ Devops</t>
  </si>
  <si>
    <t>Implementacja monitoringu  parametrow pracy systemu</t>
  </si>
  <si>
    <t>Implementacja  mechanizmu notyfikacji o anomaliach</t>
  </si>
  <si>
    <t>Opracowanie i optymalizacja mechanizmów/narzędzi do detekcji nieprawidłowości i anomalii</t>
  </si>
  <si>
    <t>Opracowanie mechanizmów/narzędzi do Integracja systemów WMS, ERP</t>
  </si>
  <si>
    <t>Opracowanie wymagań interfejsów dla systemu WMS</t>
  </si>
  <si>
    <t>Opracowanie wymagań interfejsów dla systemu ERP</t>
  </si>
  <si>
    <t>Implementacja interfejsów dla systemu WMS</t>
  </si>
  <si>
    <t>Implementacja interfejsów dla systemu ERP</t>
  </si>
  <si>
    <t>Opracowanie standardów wymiany danych między różnymi systemami i platformami, tak aby cyfrowy bliźniak mógł działać w różnych środowiskach</t>
  </si>
  <si>
    <t>Opracowanie i optymalizacja mechanizmów/narzędzi do wymiany danych między różnymi systemami i platformami</t>
  </si>
  <si>
    <t>Badania nad przetwarzaniem danych na brzegu sieci</t>
  </si>
  <si>
    <t>Opracowanie wymagan infrastruktury  IT na potrzeby  Cyfrowego Bliźniaka</t>
  </si>
  <si>
    <t>Przygotowanie infrastruktury IT na potrzeby Cyfrowego Bliźniaka</t>
  </si>
  <si>
    <t>Opracowanie i optymalizacja narzędzi/mechanizmów do zmniejszania opóźnienia i zwiększenia efektywności operacyjnej</t>
  </si>
  <si>
    <t>Analiza optymalnych rozwiązań do przechowywania i przetwarzania danych w chmurze, co pozwala na skalowalność cyfrowego bliźniaka</t>
  </si>
  <si>
    <r>
      <rPr>
        <b/>
        <sz val="12"/>
        <color rgb="FF000000"/>
        <rFont val="Calibri"/>
        <family val="2"/>
        <charset val="238"/>
      </rPr>
      <t>Opracowanie i optymalizacja mechanizmów/narzędzi do przechowywania i przetwarzania danych w chmurze</t>
    </r>
    <r>
      <rPr>
        <b/>
        <strike/>
        <sz val="12"/>
        <color rgb="FF000000"/>
        <rFont val="Calibri"/>
        <family val="2"/>
        <charset val="238"/>
      </rPr>
      <t>/importu danych z wybrana platformą AI</t>
    </r>
  </si>
  <si>
    <t>Badania nad wykorzystaniem technologii cyfrowych do wizualizacji procesów magazynowych</t>
  </si>
  <si>
    <t xml:space="preserve">Opracowanie wymagań szczegółowych odnośnie wizualizacji </t>
  </si>
  <si>
    <t>Opracowanie i optymalizacja procedur wizualizacyjnych</t>
  </si>
  <si>
    <t>Opracowanie i optymalizacja intuicyjnych interfejsów do monitorowania i interakcji z cyfrowym bliźniakiem</t>
  </si>
  <si>
    <t>Opracowanie i optymalizacja mechanizmów/narzędzi ochrony danych przed cyberatakami oraz ochrona integralności cyfrowego bliźniaka</t>
  </si>
  <si>
    <t>Implementacja  modelu uprawnień  dla roli administratora systemu</t>
  </si>
  <si>
    <t>Implementacja  modelu uprawnień  dla roli operatora systemu</t>
  </si>
  <si>
    <t>Opracowanie i optymalizacja mechanizmów/narzędzi anonimizacji danych oraz ochrony wrażliwych informacji w cyfrowym bliźniaku</t>
  </si>
  <si>
    <t>Utworzenie dokumentacji technicznej cyfrowego blizniaka</t>
  </si>
  <si>
    <t>Szkolenie techniczne  z technologii wykorzystanych w cyfrowym bliźniaku</t>
  </si>
  <si>
    <t>Szkolenie techniczne  z procesow operacyjnych  cyfrowego bliźniaka</t>
  </si>
  <si>
    <t>h</t>
  </si>
  <si>
    <t>Zadanie_I</t>
  </si>
  <si>
    <t>Zadanie_II</t>
  </si>
  <si>
    <t>Zadanie_III</t>
  </si>
  <si>
    <t>Zadanie_IV</t>
  </si>
  <si>
    <t>Zadanie_V</t>
  </si>
  <si>
    <t>Zadanie_VI</t>
  </si>
  <si>
    <t>Zadanie_VII</t>
  </si>
  <si>
    <t>Zadanie_VIII</t>
  </si>
  <si>
    <t>Zadanie_IX</t>
  </si>
  <si>
    <t>Zadanie_X</t>
  </si>
  <si>
    <t xml:space="preserve">Opracowanie inteligentnej platformy ICT w procesach pakowania, kompletacji i obsługi MWS, dla wybranych grup towarowych w magazynie Wnioskodawcy </t>
  </si>
  <si>
    <t>Zadanie_XI</t>
  </si>
  <si>
    <t xml:space="preserve">Wdrożenie inteligentnej platformy ICT w procesach pakowania, kompletacji i obsługi MWS, dla wybranych grup towarowych w magazynie Wnioskodawcy </t>
  </si>
  <si>
    <t>.a05</t>
  </si>
  <si>
    <t>.a06</t>
  </si>
  <si>
    <t>.a07</t>
  </si>
  <si>
    <t>.a08</t>
  </si>
  <si>
    <t>.a09</t>
  </si>
  <si>
    <t>.a01</t>
  </si>
  <si>
    <t>.a02</t>
  </si>
  <si>
    <t>.a03</t>
  </si>
  <si>
    <t>.a04</t>
  </si>
  <si>
    <t>B2B</t>
  </si>
  <si>
    <t>Suma</t>
  </si>
  <si>
    <t>.z01</t>
  </si>
  <si>
    <t>.z02</t>
  </si>
  <si>
    <t>.z03</t>
  </si>
  <si>
    <t>.z04</t>
  </si>
  <si>
    <t>.z05</t>
  </si>
  <si>
    <t>.z06</t>
  </si>
  <si>
    <t>.z07</t>
  </si>
  <si>
    <t>.z08</t>
  </si>
  <si>
    <t>.z09</t>
  </si>
  <si>
    <t>.z10</t>
  </si>
  <si>
    <t>.z11</t>
  </si>
  <si>
    <t>ENDAWA</t>
  </si>
  <si>
    <t>AGH Kraków</t>
  </si>
  <si>
    <t>ZADANIA GŁÓWNE</t>
  </si>
  <si>
    <t>B_2_B Action</t>
  </si>
  <si>
    <t xml:space="preserve">Firma </t>
  </si>
  <si>
    <t>Rola w projekcie</t>
  </si>
  <si>
    <t>Netto</t>
  </si>
  <si>
    <t>.e01</t>
  </si>
  <si>
    <t>.e02</t>
  </si>
  <si>
    <t>.e03</t>
  </si>
  <si>
    <t>.e04</t>
  </si>
  <si>
    <t>.e05</t>
  </si>
  <si>
    <t>.e06</t>
  </si>
  <si>
    <t>.e07</t>
  </si>
  <si>
    <t>.e08</t>
  </si>
  <si>
    <t>.e09</t>
  </si>
  <si>
    <t>.b01</t>
  </si>
  <si>
    <t>.b02</t>
  </si>
  <si>
    <t>.b03</t>
  </si>
  <si>
    <t>.b04</t>
  </si>
  <si>
    <t>.b05</t>
  </si>
  <si>
    <t>.b06</t>
  </si>
  <si>
    <t>.b07</t>
  </si>
  <si>
    <t>.b08</t>
  </si>
  <si>
    <t>.b09</t>
  </si>
  <si>
    <t>.g01</t>
  </si>
  <si>
    <t>.g02</t>
  </si>
  <si>
    <t>.g03</t>
  </si>
  <si>
    <t>.g04</t>
  </si>
  <si>
    <t>.g05</t>
  </si>
  <si>
    <t>.g06</t>
  </si>
  <si>
    <t>.g07</t>
  </si>
  <si>
    <t>.g08</t>
  </si>
  <si>
    <t>.g09</t>
  </si>
  <si>
    <t>Opracowanie inteligentnego matematycznego modelu pakowania towarów (PT) z wykorzystaniem mechanizmów AI i ML</t>
  </si>
  <si>
    <t>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t>
  </si>
  <si>
    <t>Opracowanie autorskiej bazy danych dla procesu pakowania (BDP) z wykorzystaniem mechanizmów AI i ML</t>
  </si>
  <si>
    <t>Opracowanie autorskiej bazy danych dla magazynu wysokiego składowania (BDMWS) z wykorzystaniem mechanizmów AI i ML</t>
  </si>
  <si>
    <t>Opracowanie autorskiej bazy danych dla procesu kompletacji zamówień (BDKZ) z wykorzystaniem mechanizmów AI i ML</t>
  </si>
  <si>
    <t>Opracowanie autorskiej bazy danych dla procesu cyfrowego bliźniaka (BDCB) z wykorzystaniem mechanizmów AI i ML</t>
  </si>
  <si>
    <t>Opracowanie inteligentnego matematycznego modelu procesu kompletacji zamówień (PKZ) z wykorzystaniem mechanizmów AI i ML</t>
  </si>
  <si>
    <t>Opracowanie matematycznego modelu operacji w magazynie wysokiego składowania (MWS) z wykorzystaniem mechanizmów AI i ML</t>
  </si>
  <si>
    <t>Imię02</t>
  </si>
  <si>
    <t>Imię03</t>
  </si>
  <si>
    <t>Imię04</t>
  </si>
  <si>
    <t>Imię05</t>
  </si>
  <si>
    <t>Imię06</t>
  </si>
  <si>
    <t>Imię07</t>
  </si>
  <si>
    <t>Imię08</t>
  </si>
  <si>
    <t>Imię09</t>
  </si>
  <si>
    <t>Nazwisko02</t>
  </si>
  <si>
    <t>Nazwisko03</t>
  </si>
  <si>
    <t>Nazwisko04</t>
  </si>
  <si>
    <t>Nazwisko05</t>
  </si>
  <si>
    <t>Nazwisko06</t>
  </si>
  <si>
    <t>Nazwisko07</t>
  </si>
  <si>
    <t>Nazwisko08</t>
  </si>
  <si>
    <t>Nazwisko01</t>
  </si>
  <si>
    <t>Nazwisko09</t>
  </si>
  <si>
    <t>ACT Analityk Danych01</t>
  </si>
  <si>
    <t>ACT Analityk Danych02</t>
  </si>
  <si>
    <t>ACT Analityk Danych03</t>
  </si>
  <si>
    <t>ACT Analityk Danych04</t>
  </si>
  <si>
    <t>ACT Analityk Danych05</t>
  </si>
  <si>
    <t>ACT Analityk Danych06</t>
  </si>
  <si>
    <t>ACT Analityk Danych07</t>
  </si>
  <si>
    <t>ACT Analityk Danych08</t>
  </si>
  <si>
    <t>ACT Analityk Danych09</t>
  </si>
  <si>
    <t>Imię01</t>
  </si>
  <si>
    <t>B2B_Janusz</t>
  </si>
  <si>
    <t>B2B_Mariusz</t>
  </si>
  <si>
    <t>B2B_Dariusz</t>
  </si>
  <si>
    <t>ENDAWA_01</t>
  </si>
  <si>
    <t>ENDAWA_02</t>
  </si>
  <si>
    <t>ENDAWA_03</t>
  </si>
  <si>
    <t>ENDAWA_04</t>
  </si>
  <si>
    <t>ENDAWA_05</t>
  </si>
  <si>
    <t>ENDAWA_06</t>
  </si>
  <si>
    <t>ENDAWA_07</t>
  </si>
  <si>
    <t>ENDAWA_08</t>
  </si>
  <si>
    <t>ENDAWA_09</t>
  </si>
  <si>
    <t>AGH_01</t>
  </si>
  <si>
    <t>AGH_02</t>
  </si>
  <si>
    <t>AGH_03</t>
  </si>
  <si>
    <t>AGH_04</t>
  </si>
  <si>
    <t>AGH_05</t>
  </si>
  <si>
    <t>AGH_06</t>
  </si>
  <si>
    <t>AGH_07</t>
  </si>
  <si>
    <t>AGH_08</t>
  </si>
  <si>
    <t>AGH_09</t>
  </si>
  <si>
    <t>Analityk_END_05</t>
  </si>
  <si>
    <t>Analityk_END_06</t>
  </si>
  <si>
    <t>Analityk_END_07</t>
  </si>
  <si>
    <t>Analityk_END_08</t>
  </si>
  <si>
    <t>Analityk_END_09</t>
  </si>
  <si>
    <t>Analityk_AGH_05</t>
  </si>
  <si>
    <t>Analityk_AGH_06</t>
  </si>
  <si>
    <t>Analityk_AGH_07</t>
  </si>
  <si>
    <t>Analityk_AGH_08</t>
  </si>
  <si>
    <t>Analityk_AGH_09</t>
  </si>
  <si>
    <t>.m01</t>
  </si>
  <si>
    <t>.m02</t>
  </si>
  <si>
    <t>.m03</t>
  </si>
  <si>
    <t>.m04</t>
  </si>
  <si>
    <t>.m12</t>
  </si>
  <si>
    <t>.m13</t>
  </si>
  <si>
    <t>.m14</t>
  </si>
  <si>
    <t>Identyfikacja, analiza i mapowanie procesu pakowania towarów (PT</t>
  </si>
  <si>
    <t>a</t>
  </si>
  <si>
    <t>b</t>
  </si>
  <si>
    <t>c</t>
  </si>
  <si>
    <t>d</t>
  </si>
  <si>
    <t>e</t>
  </si>
  <si>
    <t>f</t>
  </si>
  <si>
    <t>Kod działania</t>
  </si>
  <si>
    <t>Nazwa zadania / działania</t>
  </si>
  <si>
    <t>Nr zadania</t>
  </si>
  <si>
    <t>NrX</t>
  </si>
  <si>
    <t>Nr XX</t>
  </si>
  <si>
    <t>Miesiąc realizacji projektu (przewidywany okres = 30 miesięcy)</t>
  </si>
  <si>
    <t>B2B_4</t>
  </si>
  <si>
    <t>B2B_5</t>
  </si>
  <si>
    <t>B2B_6</t>
  </si>
  <si>
    <t>B2B_7</t>
  </si>
  <si>
    <t>B2B_8</t>
  </si>
  <si>
    <t>B2B_9</t>
  </si>
  <si>
    <t>Arkusz zablokowany - bez hasła</t>
  </si>
  <si>
    <t>aktualne</t>
  </si>
  <si>
    <t>było</t>
  </si>
  <si>
    <t>.z12</t>
  </si>
  <si>
    <t>Zadanie_XII</t>
  </si>
  <si>
    <t>Zielono mi i spokojnie  ;)</t>
  </si>
  <si>
    <t>ok</t>
  </si>
  <si>
    <t>Początek realizacji MM</t>
  </si>
  <si>
    <t>S T O P</t>
  </si>
  <si>
    <t>Razem [h]</t>
  </si>
  <si>
    <t>Część Etat [h}</t>
  </si>
  <si>
    <t>Zdefiniowanie celów i zakresu wdrożenia</t>
  </si>
  <si>
    <t>Analiza potrzeb, zasobów i określenie wymagań technicznych</t>
  </si>
  <si>
    <t>Określenie harmonogramu prac</t>
  </si>
  <si>
    <t>Identyfikacja potencjalnych ryzyk i planowanie działań zapobiegawczych</t>
  </si>
  <si>
    <t>Wybór i instalacja niezbędnych narzędzi, technologii, systemów</t>
  </si>
  <si>
    <t>Konfiguracja i integracja nowych narzędzi platformy z wybranymi systemami (np. ERP/WMS), aby dane dotyczące operacji były automatycznie pobierane i aktualizowane w czasie rzeczywistym lub z minimalnym opóźnieniem</t>
  </si>
  <si>
    <t>Przygotowanie danych i ich migracja z systemów na platformę</t>
  </si>
  <si>
    <t>Przygotowanie szczegółowych scenariuszy operacyjnych dla procesów pakowania, kompletacji i obsługi magazynu MWS, aby zoptymalizowane modele matematyczne były zgodne z rzeczywistością magazynową</t>
  </si>
  <si>
    <t>Wyznaczenie KPI, które będą monitorowane i optymalizowane przez wdrożone modele (np. czas kompletacji, pakowania, efektywność tras wózków widłowych)</t>
  </si>
  <si>
    <t>Wprowadzenie opracowanych modeli do systemu testowego, przetestowanie ich działania na przykładzie rzeczywistych danych z magazynu, a następnie ich kalibracja, uwzględniając wszelkie odstępstwa lub specyficzne warunki operacyjne</t>
  </si>
  <si>
    <t>Wykorzystanie modeli matematycznych do analizy i optymalizacji wybranych procesów logistycznych np. ruchu wózków widłowych w magazynie, minimalizując czas przejazdów, kolizje oraz maksymalizując efektywność tras, procesu pakowania czy kompletacji</t>
  </si>
  <si>
    <t>Przeprowadzenie testów (np. testy funkcjonalności, wydajności, użytkowe, bezpieczeństwa) celem upewnienia się, że wszystko działa zgodnie z oczekiwaniami i czy użytkownicy potrafią efektywnie korzystać z nowego rozwiązania</t>
  </si>
  <si>
    <t>Monitorowanie wskaźników KPI w celu identyfikacji obszarów do dalszej optymalizacji</t>
  </si>
  <si>
    <t xml:space="preserve">Monitorowanie funkcjonowania platformy, zapewnienie wsparcia technicznego i merytorycznego dla użytkowników </t>
  </si>
  <si>
    <t>Wprowadzanie ewentualnych korekt i usprawnień w oparciu o dane zebrane w trakcie rzeczywistej pracy magazynu, napotkane problemy, nowe potrzeby lub zmieniające się warunki operacyjne (np. sezonowe wahania w zamówieniach lub zmiany w dostępnych zasobach)</t>
  </si>
  <si>
    <t>Regularne aktualizowanie i rozwijanie narzędzi platformy, tak aby były one zawsze aktualne i do symulacji oraz bieżącego zarządzania</t>
  </si>
  <si>
    <t>Ocena efektywności wdrożenia (np. po 1 m-cu) i analiza osiągnięcia celów</t>
  </si>
  <si>
    <t>Stopniowe rozszerzanie wdrożenia na kolejne strefy po udanych testach</t>
  </si>
  <si>
    <t>Prowadzenie dalszych usprawnień lub rozszerzenie systemu celem pełnego wdrożenia operacyjnego platformy w kolejnych etapach poza projektowych</t>
  </si>
  <si>
    <t xml:space="preserve">ochrony danych przed cyberatakami oraz ochrona integralności systemów </t>
  </si>
  <si>
    <t>anonimizacji danych oraz ochrony wrażliwych informacji w systemach</t>
  </si>
  <si>
    <t>Analiza kosztów wdrożenia, w tym koszty technologii, szkolenia, infrastruktury oraz bieżącej obsługi platformy</t>
  </si>
  <si>
    <t>Określenie ROI na podstawie oszczędności operacyjnych (np. zmniejszenie liczby błędów, skrócenie czasu cyklu zamówienia, redukcja liczby potrzebnych zasobów) oraz wzrostu efektywności</t>
  </si>
  <si>
    <t>ok 2026-01-03</t>
  </si>
  <si>
    <t>Projektowanie struktury bazy danych, która zapewni jej wydajność, spójność i skalowalność</t>
  </si>
  <si>
    <t>Zgromadzenie danych historycznych (ostatnie 3 lata), dot. procesów omawianych w ramach niniejszego projektu</t>
  </si>
  <si>
    <t>Oczyszczanie, normalizacja, konwersja i standaryzacja danych (procedury ETL), w tym usuwanie duplikatów i korekcji błędów, do jednolitego formatu na potrzeby dokładności analiz i predykcji, spójności i możliwość łatwego przetwarzania</t>
  </si>
  <si>
    <t>Testowanie i walidacja platform bazodanowych (testy funkcjonalne i wydajnościowe, w tym obciążeniowe i regresyjne) jest kluczowe dla zapewnienia, że baza danych działa zgodnie z wymaganiami i jest gotowa do użycia</t>
  </si>
  <si>
    <t>Wybór platformy bazodanowej na podstawie testów wydajnościowych WBD</t>
  </si>
  <si>
    <t>Wybór odpowiedniej platformy technologicznej zapewniającej skalowalność, bezpieczeństwo i wydajność analiz AI/ML</t>
  </si>
  <si>
    <t>Fizyczna implementacja WBD w infrastrukturze Wnioskodawcy</t>
  </si>
  <si>
    <t>Utworzenie mechanizmu do transferu danych między infrastrukturą Wnioskodawcy a platformami technologicznymi (np. Google Cloud, Microsoft Azure, NVidia AI)</t>
  </si>
  <si>
    <t xml:space="preserve">Zaimportowanie WBD w środowisku wybranej platformy AI/ML </t>
  </si>
  <si>
    <t>Sprawdzenie i potwierdzenie poprawności zaimplementowanych danych. Określenie zestawu danych testowych i referencyjnych do dalszych analiz</t>
  </si>
  <si>
    <t xml:space="preserve">Stworzenie zautomatyzowanego systemu aktualizacji danych WBD zintegrowanej z platformą. </t>
  </si>
  <si>
    <t>Opracowanie logicznego i fizycznego modelu bazy danych, uwzględniającego wszystkie kluczowe elementy (np. tabele, relacje, indeksy i klucze)</t>
  </si>
  <si>
    <t>Opracowanie architektury systemu, zapewniającą obsługę rosnącej ilości danych celem szybkiego i efektywnego ich przetwarzania</t>
  </si>
  <si>
    <t>Opracowanie mechanizmów do administrowania, eksploatacji i monitorowania bazy danych oraz współpracy z modułami planowanej platformy ICT</t>
  </si>
  <si>
    <t>Testowanie, walidacja i optymalizacja projektu struktury bazy danych</t>
  </si>
  <si>
    <t>Stworzenie procedur zbierania, analizy i przetwarzania danych</t>
  </si>
  <si>
    <t xml:space="preserve">Pozyskanie danych z różnych źródeł, np. systemy WMS, ERP </t>
  </si>
  <si>
    <t xml:space="preserve"> Identyfikacja aktualnie przypisywanych atrybutów do rekordów/obiektów w WMS/ERP</t>
  </si>
  <si>
    <t>Opracowanie założeń modeli, schematów, organizacji i prezentacji danych wejściowych</t>
  </si>
  <si>
    <t>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t>
  </si>
  <si>
    <t>Opracowanie logicznego i fizycznego modelu bazy danych, uwzględniającego wszystkie kluczowe ele-menty (np. tabele, relacje, indeksy i klucze)</t>
  </si>
  <si>
    <t>Opracowanie mechanizmów do administrowania, eksploatacji i monitorowania bazy danych oraz współ-pracy z modułami planowanej platformy ICT</t>
  </si>
  <si>
    <t>Zbieranie i przygotowanie danych w celu  uzyskania pełnego obrazu operacji w MWS i umożliwienia komplek-sowych analiz</t>
  </si>
  <si>
    <t>Identyfikacja aktualnie przypisywanych atrybutów do rekordów/obiektów w WMS/ERP</t>
  </si>
  <si>
    <t>Zgromadzenie danych historycznych (ostatnie 3 lata), dot.</t>
  </si>
  <si>
    <t>Ruchu wózków widłowych (trasy, czas przejazdu, częstotliwość)</t>
  </si>
  <si>
    <t>Umieszczania i pobierania palet z półek regałów</t>
  </si>
  <si>
    <t>Parametrów operacyjnych (np. załadunki, rozładunki, czas spędzony na poszczególnych operacjach)</t>
  </si>
  <si>
    <t>Oczyszczanie, normalizacja, konwersja i standaryzacja danych (procedury ETL), w tym usuwanie duplikatów i korekcji błędów, do jednolitego formatu na potrzeby dokładności analiz i predykcji, spójności i możliwość ła-twego przetwarzania,</t>
  </si>
  <si>
    <t>Wybór platformy bazodanowej na podstawie testów wydajnościowych BDMWS</t>
  </si>
  <si>
    <t>Fizyczna implementacja BDMWS na platformach technologicznych (np. Google Cloud, Microsoft Azure, NVidia AI)</t>
  </si>
  <si>
    <t xml:space="preserve">Zaimportowanie BDMWS w środowisku wybranej platformy AI/ML </t>
  </si>
  <si>
    <t xml:space="preserve">Stworzenie zautomatyzowanego systemu aktualizacji danych BDMWS zintegrowanej z platformą. </t>
  </si>
  <si>
    <t>Zbieranie i przygotowanie danych w celu  uzyskania pełnego obrazu operacji dot. kompletacji zamówień i umożliwienia kompleksowych analiz</t>
  </si>
  <si>
    <t>Zgromadzenie danych historycznych (ostatnie 3 lata), dot. procesów omawianych w ramach niniejszego projektu.</t>
  </si>
  <si>
    <t>Oczyszczanie, normalizacja, konwersja i standaryzacja danych (procedury ETL), w tym usuwanie duplikatów i korekcji błędów, do jednolitego formatu na potrzeby dokładności analiz i predykcji, spójności i możliwość łatwego przetwarzania,</t>
  </si>
  <si>
    <t>Wybór platformy bazodanowej na podstawie testów wydajnościowych BDKZ</t>
  </si>
  <si>
    <t>Fizyczna implementacja BDKZ na platformach technologicznych (np. Google Cloud, Microsoft Azure, NVidia AI)</t>
  </si>
  <si>
    <t xml:space="preserve">Zaimportowanie BDKZ w środowisku wybranej platformy AI/ML </t>
  </si>
  <si>
    <t xml:space="preserve">Stworzenie zautomatyzowanego systemu aktualizacji danych BDKZ zintegrowanej z platformą. </t>
  </si>
  <si>
    <t>ok 2026-01-04</t>
  </si>
  <si>
    <t>Wybór platformy bazodanowej na podstawie testów wydajnościowych BDP</t>
  </si>
  <si>
    <t>Fizyczna implementacja BDP na platformach technologicznych (np. Google Cloud, Microsoft Azure, NVidia AI)</t>
  </si>
  <si>
    <t xml:space="preserve">Zaimportowanie BDP w środowisku wybranej platformy AI/ML </t>
  </si>
  <si>
    <t xml:space="preserve">Stworzenie zautomatyzowanego systemu aktualizacji danych BDP zintegrowanej z platformą. </t>
  </si>
  <si>
    <t>Zbieranie i przygotowanie danych w celu uzyskania pełnego obrazu operacji w magazynie i umożliwienia kompleksowych analiz</t>
  </si>
  <si>
    <t>Zgromadzenie danych historycznych (ostatnie 3 lata), dot. procesów omawianych w ramach niniejszego pro-jektu</t>
  </si>
  <si>
    <t>Wybór platformy bazodanowej na podstawie testów wydajnościowych BDCB</t>
  </si>
  <si>
    <t>Fizyczna implementacja BDCB na platformach technologicznych (np. Google Cloud, Microsoft Azure, NVidia AI)</t>
  </si>
  <si>
    <t xml:space="preserve">Zaimportowanie BDCB w środowisku wybranej platformy AI/ML </t>
  </si>
  <si>
    <t xml:space="preserve">Stworzenie zautomatyzowanego systemu aktualizacji danych BDCB zintegrowanej z platformą. </t>
  </si>
  <si>
    <t>Pozyskanie danych z różnych źródeł, np. systemy WMS, ERP, SSI</t>
  </si>
  <si>
    <t>Imię i nazwisko</t>
  </si>
  <si>
    <t>Typ zatrudnienia</t>
  </si>
  <si>
    <t>rola1</t>
  </si>
  <si>
    <t>1.</t>
  </si>
  <si>
    <t>Janusz Strzelecki</t>
  </si>
  <si>
    <t>Analityk/Programista</t>
  </si>
  <si>
    <t>2.</t>
  </si>
  <si>
    <t>Mariusz Cegliński</t>
  </si>
  <si>
    <t>3.</t>
  </si>
  <si>
    <t>Dariusz Gąsior</t>
  </si>
  <si>
    <t>B2B/Kontrakt men.</t>
  </si>
  <si>
    <t>4.</t>
  </si>
  <si>
    <t>Wojciech Mazur</t>
  </si>
  <si>
    <t>UP</t>
  </si>
  <si>
    <t>5.</t>
  </si>
  <si>
    <t>Tomasz Grzegorek</t>
  </si>
  <si>
    <t>6.</t>
  </si>
  <si>
    <t>Andrzej Walasek</t>
  </si>
  <si>
    <t>7.</t>
  </si>
  <si>
    <t>Włodzimierz Ossowski</t>
  </si>
  <si>
    <t>8.</t>
  </si>
  <si>
    <t>Sebastian Kaczmar</t>
  </si>
  <si>
    <t>9.</t>
  </si>
  <si>
    <t>Dorota Duży</t>
  </si>
  <si>
    <t>10.</t>
  </si>
  <si>
    <t>Obsada magazynu</t>
  </si>
  <si>
    <t>prace weekendowe</t>
  </si>
  <si>
    <t>W trakcie testów/ilość osób do ustalenia z Sebastianem Stępniewskim</t>
  </si>
  <si>
    <t>11.</t>
  </si>
  <si>
    <t>Sebastian Stępniewski</t>
  </si>
  <si>
    <t>KodZatr</t>
  </si>
  <si>
    <t>g</t>
  </si>
  <si>
    <t>i</t>
  </si>
  <si>
    <t>Identyfikacja i analiza kluczowych operacji na Platformie i ich interakcji</t>
  </si>
  <si>
    <t>Określenie wskaźników KPI do oceny efektywności Platformy</t>
  </si>
  <si>
    <t>Stworzenie mapy zidentyfikowanych algorytmów/zjawisk/działań na Platformie</t>
  </si>
  <si>
    <t>Zdefiniowanie wymagań technicznych i funkcjonalnych</t>
  </si>
  <si>
    <t>Opracowanie architektury systemu</t>
  </si>
  <si>
    <t>Ocena i wybór platformy technologicznej/infrastrukturalnej</t>
  </si>
  <si>
    <t>Wybór rozwiązań technologicznych</t>
  </si>
  <si>
    <t>Opracowanie modelu przepływu danych</t>
  </si>
  <si>
    <t>Zdefinowanie standarów wymiany danych i integracji</t>
  </si>
  <si>
    <t>Zdefinowanie standardów bezpieczeństwa</t>
  </si>
  <si>
    <t>Zdefinowanie standardów monitoringu i logowania</t>
  </si>
  <si>
    <t>Zdefinowanie funkcjonalności użytkownika (GUI)</t>
  </si>
  <si>
    <t>Automatyzacja konfiguracja środowiska Kubernetes</t>
  </si>
  <si>
    <t>Przygotowanie automatyzacji mechanizmów aktualizacji</t>
  </si>
  <si>
    <t>Utworzenie repozytorum artefaktów</t>
  </si>
  <si>
    <t xml:space="preserve">Automatyzacja zarządzania zadaniami </t>
  </si>
  <si>
    <t>Przygotowanie procesu tworzenia artefaktow</t>
  </si>
  <si>
    <t>Implementa bazy panelu administracyjnego</t>
  </si>
  <si>
    <t>Implementacja bazy użytkowników</t>
  </si>
  <si>
    <t>Implementacja bazy statystyk i wskaźnikow</t>
  </si>
  <si>
    <t>Implementa panelu administracyjnego</t>
  </si>
  <si>
    <t>Implementacja panelu użytkownika</t>
  </si>
  <si>
    <t xml:space="preserve">Implementacja mechanizmow uwierzytelniania użytkownika </t>
  </si>
  <si>
    <t>Implementacja mechanizmow uprawnień użytkowników</t>
  </si>
  <si>
    <t>potencjału przychodu</t>
  </si>
  <si>
    <t>zużycia energii</t>
  </si>
  <si>
    <t>zarządzania ryzykiem biznesowym</t>
  </si>
  <si>
    <t xml:space="preserve">zabezpieczenia platformy przed cyberatakami  </t>
  </si>
  <si>
    <t>informowania o awariach i pracach planowych</t>
  </si>
  <si>
    <t>opracowanie mechanizmów redundancji i przywracania operacyjności po awarii</t>
  </si>
  <si>
    <t>Przygotowywanie procesu raportowania efektywności modeli</t>
  </si>
  <si>
    <t>Przygotowywanie szablonu wizualizacji wskazanych raportow/widokow wedłóg wymaganych KPI</t>
  </si>
  <si>
    <t>Przygotowanie mechanizmow monitorowania platformy</t>
  </si>
  <si>
    <t>Regularne śledzenie wydajności Modeli na platformie</t>
  </si>
  <si>
    <t>Przygotowanie dokumentacji  integracji z systemami zewnętrznymi</t>
  </si>
  <si>
    <t>Przygotowanie dokumentacji  administratora</t>
  </si>
  <si>
    <t>Przygotowanie dokumentacji  użytkownika</t>
  </si>
  <si>
    <t>ok 2026-01-05</t>
  </si>
  <si>
    <t>.t001</t>
  </si>
  <si>
    <t>.t002</t>
  </si>
  <si>
    <t>.t003</t>
  </si>
  <si>
    <t>.t004</t>
  </si>
  <si>
    <t>.t005</t>
  </si>
  <si>
    <t>.t006</t>
  </si>
  <si>
    <t>.t007</t>
  </si>
  <si>
    <t>.t008</t>
  </si>
  <si>
    <t>.t009</t>
  </si>
  <si>
    <t>.t010</t>
  </si>
  <si>
    <t>.t011</t>
  </si>
  <si>
    <t>.t012</t>
  </si>
  <si>
    <t>.t013</t>
  </si>
  <si>
    <t>.t014</t>
  </si>
  <si>
    <t>.t015</t>
  </si>
  <si>
    <t>.t016</t>
  </si>
  <si>
    <t>.t017</t>
  </si>
  <si>
    <t>.t018</t>
  </si>
  <si>
    <t>.t019</t>
  </si>
  <si>
    <t>.t020</t>
  </si>
  <si>
    <t>.t021</t>
  </si>
  <si>
    <t>.t022</t>
  </si>
  <si>
    <t>.t023</t>
  </si>
  <si>
    <t>.t024</t>
  </si>
  <si>
    <t>.t025</t>
  </si>
  <si>
    <t>.t026</t>
  </si>
  <si>
    <t>.t027</t>
  </si>
  <si>
    <t>.t028</t>
  </si>
  <si>
    <t>.t029</t>
  </si>
  <si>
    <t>.t030</t>
  </si>
  <si>
    <t>.t031</t>
  </si>
  <si>
    <t>.t032</t>
  </si>
  <si>
    <t>.t033</t>
  </si>
  <si>
    <t>.t034</t>
  </si>
  <si>
    <t>.t035</t>
  </si>
  <si>
    <t>.t036</t>
  </si>
  <si>
    <t>.t037</t>
  </si>
  <si>
    <t>.t038</t>
  </si>
  <si>
    <t>.t039</t>
  </si>
  <si>
    <t>.t040</t>
  </si>
  <si>
    <t>.t041</t>
  </si>
  <si>
    <t>.t042</t>
  </si>
  <si>
    <t>.t043</t>
  </si>
  <si>
    <t>.t044</t>
  </si>
  <si>
    <t>.t045</t>
  </si>
  <si>
    <t>.t046</t>
  </si>
  <si>
    <t>.t047</t>
  </si>
  <si>
    <t>.t048</t>
  </si>
  <si>
    <t>.t049</t>
  </si>
  <si>
    <t>.t050</t>
  </si>
  <si>
    <t>.t051</t>
  </si>
  <si>
    <t>.t052</t>
  </si>
  <si>
    <t>.t053</t>
  </si>
  <si>
    <t>.t054</t>
  </si>
  <si>
    <t>.t055</t>
  </si>
  <si>
    <t>.t056</t>
  </si>
  <si>
    <t>niedziela</t>
  </si>
  <si>
    <t>poniedziałek</t>
  </si>
  <si>
    <t>wtorek</t>
  </si>
  <si>
    <t>środa</t>
  </si>
  <si>
    <t>czwartek</t>
  </si>
  <si>
    <t>piątek</t>
  </si>
  <si>
    <t>sobota</t>
  </si>
  <si>
    <t>Koniec_TT</t>
  </si>
  <si>
    <t>Początek_TT</t>
  </si>
  <si>
    <t>RRRR.MM</t>
  </si>
  <si>
    <t>ROK</t>
  </si>
  <si>
    <t>MM+?</t>
  </si>
  <si>
    <t>MM+1</t>
  </si>
  <si>
    <t>RRRR_MM</t>
  </si>
  <si>
    <t>SymbolTyg</t>
  </si>
  <si>
    <t>.t057</t>
  </si>
  <si>
    <t>.t058</t>
  </si>
  <si>
    <t>.t059</t>
  </si>
  <si>
    <t>.t060</t>
  </si>
  <si>
    <t>.t061</t>
  </si>
  <si>
    <t>.t062</t>
  </si>
  <si>
    <t>.t063</t>
  </si>
  <si>
    <t>.t064</t>
  </si>
  <si>
    <t>.t065</t>
  </si>
  <si>
    <t>.t066</t>
  </si>
  <si>
    <t>.t067</t>
  </si>
  <si>
    <t>.t068</t>
  </si>
  <si>
    <t>.t069</t>
  </si>
  <si>
    <t>.t070</t>
  </si>
  <si>
    <t>.t071</t>
  </si>
  <si>
    <t>.t072</t>
  </si>
  <si>
    <t>.t073</t>
  </si>
  <si>
    <t>.t074</t>
  </si>
  <si>
    <t>.t075</t>
  </si>
  <si>
    <t>.t076</t>
  </si>
  <si>
    <t>.t077</t>
  </si>
  <si>
    <t>.t078</t>
  </si>
  <si>
    <t>.t079</t>
  </si>
  <si>
    <t>.t080</t>
  </si>
  <si>
    <t>.t081</t>
  </si>
  <si>
    <t>NrTyg</t>
  </si>
  <si>
    <t>RokTyg</t>
  </si>
  <si>
    <t>Start programu</t>
  </si>
  <si>
    <t>.t082</t>
  </si>
  <si>
    <t>.t083</t>
  </si>
  <si>
    <t>.t084</t>
  </si>
  <si>
    <t>.t085</t>
  </si>
  <si>
    <t>.t086</t>
  </si>
  <si>
    <t>.t087</t>
  </si>
  <si>
    <t>.t088</t>
  </si>
  <si>
    <t>.t089</t>
  </si>
  <si>
    <t>.t090</t>
  </si>
  <si>
    <t>.t091</t>
  </si>
  <si>
    <t>.t092</t>
  </si>
  <si>
    <t>.t093</t>
  </si>
  <si>
    <t>.t094</t>
  </si>
  <si>
    <t>.t095</t>
  </si>
  <si>
    <t>.t096</t>
  </si>
  <si>
    <t>.t097</t>
  </si>
  <si>
    <t>.t098</t>
  </si>
  <si>
    <t>.t099</t>
  </si>
  <si>
    <t>.t100</t>
  </si>
  <si>
    <t>.t101</t>
  </si>
  <si>
    <t>.t102</t>
  </si>
  <si>
    <t>.t103</t>
  </si>
  <si>
    <t>.t104</t>
  </si>
  <si>
    <t>.t105</t>
  </si>
  <si>
    <t>.t106</t>
  </si>
  <si>
    <t>.t107</t>
  </si>
  <si>
    <t>.t108</t>
  </si>
  <si>
    <t>.t109</t>
  </si>
  <si>
    <t>.t110</t>
  </si>
  <si>
    <t>.t111</t>
  </si>
  <si>
    <t>.t112</t>
  </si>
  <si>
    <t>.t113</t>
  </si>
  <si>
    <t>.t114</t>
  </si>
  <si>
    <t>.t115</t>
  </si>
  <si>
    <t>.t116</t>
  </si>
  <si>
    <t>.t117</t>
  </si>
  <si>
    <t>.t118</t>
  </si>
  <si>
    <t>.t119</t>
  </si>
  <si>
    <t>.t120</t>
  </si>
  <si>
    <t>.t121</t>
  </si>
  <si>
    <t>.t122</t>
  </si>
  <si>
    <t>.t123</t>
  </si>
  <si>
    <t>.t124</t>
  </si>
  <si>
    <t>.t125</t>
  </si>
  <si>
    <t>.t126</t>
  </si>
  <si>
    <t>.t127</t>
  </si>
  <si>
    <t>.t128</t>
  </si>
  <si>
    <t>.t129</t>
  </si>
  <si>
    <t>.t130</t>
  </si>
  <si>
    <t>.t131</t>
  </si>
  <si>
    <t>1.Opracowanie koncepcji standaryzowanej bazy danych Pakowania</t>
  </si>
  <si>
    <t>2.Implementacja BDP w infrastrukturze Wnioskodawcy w oparciu o wybrane platformy bazodanowe, np. Oracle, MSSQL, MySQL</t>
  </si>
  <si>
    <t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t>
  </si>
  <si>
    <t>4.Połączenie BDP z wybranym systemem AI/ML, co pozwoli na zbadanie potencjału zaawansowanych metod  analitycznych AI/ML w celu zwiększenia wydajności procesów magazynowych.</t>
  </si>
  <si>
    <t>5.Opracowanie procedur/strategii bezpieczeństwa i zarządzania BDP</t>
  </si>
  <si>
    <t>6.Opracowanie dokumentacji BDP</t>
  </si>
  <si>
    <t>1.Identyfikacja, analiza i mapowanie procesu pakowania towarów (PT</t>
  </si>
  <si>
    <t>2.Identyfikacja rozwiązań/narzędzi AI/ML i możliwości ich wdrożenia w modelach matematycznych w obszarach:</t>
  </si>
  <si>
    <t>3.Projektowanie i matematyczne modelowanie procesu PT na podstawie zmapowanych mechanizmów/zjawisk/działań</t>
  </si>
  <si>
    <t>4.Modelowanie symulacyjne PT</t>
  </si>
  <si>
    <t>5.Analiza wyników symulacji i testów</t>
  </si>
  <si>
    <t>6.Walidacja i optymalizacja Modelu</t>
  </si>
  <si>
    <t>7.Optymalizacja kosztów i zasobów. Analiza modeli AI/ML w celu optymalizacji:</t>
  </si>
  <si>
    <t xml:space="preserve">8.Zarządzanie bezpieczeństwem i niezawodnością systemu. Opracowanie mechanizmów/narzędzi: </t>
  </si>
  <si>
    <t>9.Raportowanie i analizy</t>
  </si>
  <si>
    <t>10.Raportowanie i analizy</t>
  </si>
  <si>
    <t xml:space="preserve">10.Monitorowanie </t>
  </si>
  <si>
    <t>11.Dokumentacja i szkolenie</t>
  </si>
  <si>
    <t>1.Opracowanie koncepcji standaryzowanej bazy danych Cyfrowego Bliźniaka</t>
  </si>
  <si>
    <t>2.Implementacja BDCB w infrastrukturze Wnioskodawcy w oparciu o wybrane platformy bazodanowe, np. Orac-le, MSSQL, MySQL</t>
  </si>
  <si>
    <t>4.Połączenie BDCB z wybranym systemem AI/ML, co pozwoli na zbadanie potencjału zaawansowanych me-tod analitycznych AI/ML w celu zwiększenia wydajności procesów magazynowych.</t>
  </si>
  <si>
    <t>5.Opracowanie procedur/strategii bezpieczeństwa i zarządzania BDCB</t>
  </si>
  <si>
    <t>6.Opracowanie dokumentacji BDCB</t>
  </si>
  <si>
    <t>1.Zbieranie i przetwarzanie danych</t>
  </si>
  <si>
    <t>2.Modelowanie i symulacje</t>
  </si>
  <si>
    <t>3.Integracja fizyczno-cyfrowa</t>
  </si>
  <si>
    <t>4.Zaawansowana analityka</t>
  </si>
  <si>
    <t>5.Interoperacyjność i integracja systemów</t>
  </si>
  <si>
    <t>6.Przetwarzanie na brzegu sieci i w chmurze (EDGE I CLOUD COMPUTING)</t>
  </si>
  <si>
    <t>7.Wizualizacja i interfejs użytkownika</t>
  </si>
  <si>
    <t>8.Bezpieczeństwo i prywatność</t>
  </si>
  <si>
    <t>9.Dokumentacja i szkolenie</t>
  </si>
  <si>
    <t>1.Opracowanie koncepcji standaryzowanej bazy danych Kompletacji Zamówień</t>
  </si>
  <si>
    <t>2.Implementacja BDKZ w infrastrukturze Wnioskodawcy w oparciu o wybrane platformy bazodanowe, np. Oracle, MSSQL, MySQL</t>
  </si>
  <si>
    <t>4.Połączenie BDKZ z wybranym systemem AI/ML, co pozwoli na zbadanie potencjału zaawansowanych metod  analitycznych AI/ML w celu zwiększenia wydajności procesów magazynowych.</t>
  </si>
  <si>
    <t>5.Opracowanie procedur/strategii bezpieczeństwa i zarządzania BDKZ</t>
  </si>
  <si>
    <t>6.Opracowanie dokumentacji BDKZ</t>
  </si>
  <si>
    <t>1.Identyfikacja, analiza i mapowanie procesu kompletacji zamówień (PKZ</t>
  </si>
  <si>
    <t>3.Określenie możliwości zastosowania rozwiązań/narzędzi AI/ML do:</t>
  </si>
  <si>
    <t>6.Analiza wyników symulacji i testów</t>
  </si>
  <si>
    <t>5.Symulacje i testy z CB</t>
  </si>
  <si>
    <t>4.Modelowanie symulacyjne PKZ</t>
  </si>
  <si>
    <t xml:space="preserve">2.Projektowanie i matematyczne modelowanie PKZ </t>
  </si>
  <si>
    <t>7.Walidacja i optymalizacja Modelu</t>
  </si>
  <si>
    <t xml:space="preserve">9.Zarządzanie bezpieczeństwem i niezawodnością systemu. Opracowanie mechanizmów/narzędzi: </t>
  </si>
  <si>
    <t>8.Optymalizacja kosztów i zasobów. Analiza modeli AI/ML w celu optymalizacji:</t>
  </si>
  <si>
    <t xml:space="preserve">11.Monitorowanie </t>
  </si>
  <si>
    <t>12.Dokumentacja i szkolenie</t>
  </si>
  <si>
    <t>1.Opracowanie koncepcji standaryzowanej bazy danych wejściowych dla MWS</t>
  </si>
  <si>
    <t>2.Badanie technologii do śledzenia ruchu wózków widłowych i lokalizacji palet (np. GPS i RFID) pod kątem przechowywania inffromacjiw bazie danych. Przeprowadzenie analiz w celu optymalizacji tras wózków widłowych i efektywności składowania</t>
  </si>
  <si>
    <t>3.Implementacja BDMWS w infrastrukturze Wnioskodawcy w oparciu o wybrane platformy bazodanowe, np. Oracle, MSSQL, MySQL</t>
  </si>
  <si>
    <t>4.Opracowanie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t>
  </si>
  <si>
    <t>5.Połączenie BDMWS z wybranym systemem AI/ML, co pozwoli na zbadanie potencjału zaawansowanych me-tod analitycznych AI/ML w celu zwiększenia wydajności procesów magazynowych.</t>
  </si>
  <si>
    <t>6.Opracowanie procedur/strategii bezpieczeństwa i zarządzania BDMWS</t>
  </si>
  <si>
    <t>7.Opracowanie dokumentacji BDMWS</t>
  </si>
  <si>
    <t>1.Identyfikacja, analiza i mapowanie operacji w MWS</t>
  </si>
  <si>
    <t>2.Projektowanie i matematyczne modelowanie procesów w MWS</t>
  </si>
  <si>
    <t>4.Modelowanie symulacyjne procesów w MWS</t>
  </si>
  <si>
    <t>1.Identyfikacja, analiza i mapowanie operacji na Platformie</t>
  </si>
  <si>
    <t>2.Projektowania Architektury Platformy</t>
  </si>
  <si>
    <t>3.Przygotowania Środowiska i Fundamentów Platformy</t>
  </si>
  <si>
    <t>4.Przygotowania bazy danych Platformy</t>
  </si>
  <si>
    <t>5.Przygotowania oprogramowania Platformy</t>
  </si>
  <si>
    <t>6.Analiza i optymalizacja działania platformy w zakresie:</t>
  </si>
  <si>
    <t xml:space="preserve">7.Zarządzanie bezpieczeństwem i niezawodnością platformy. Opracowanie mechanizmów/narzędzi: </t>
  </si>
  <si>
    <t>8.Raportowanie i analizy</t>
  </si>
  <si>
    <t xml:space="preserve">9.Monitorowanie </t>
  </si>
  <si>
    <t>10.Dokumentacja</t>
  </si>
  <si>
    <t>11.Szkolenie</t>
  </si>
  <si>
    <t>1.Planowanie</t>
  </si>
  <si>
    <t>2.Przygotowanie techniczne i realizacja</t>
  </si>
  <si>
    <t>3.Testowanie i symulacje w kontrolowanych warunkach (np. w ramach programu pilotażowego</t>
  </si>
  <si>
    <t>4.Szkolenie użytkowników, obejmujące zarówno teoretyczne wprowadzenie, jak i praktyczne sesje, które uczą, jak obsługiwać nowy system i efektywnie z niego korzystać</t>
  </si>
  <si>
    <t>5.Uruchomienie (go-live. Po udanym przeprowadzeniu testów i szkoleń nastąpi faktyczne uruchomienie nowego rozwiązania w środowisku produkcyjnym. Będzie to stopniowy proces, w którym nowy system działa równolegle ze starym („dual run”, aby ograniczyć ryzyko</t>
  </si>
  <si>
    <t>6.Monitorowanie i wsparcie</t>
  </si>
  <si>
    <t>7.Ewaluacja i optymalizacja</t>
  </si>
  <si>
    <t>8.Bezpieczeństwo i prywatność. W związku z wymianą dużych ilości danych w czasie rzeczywistym konieczne będzie wdrożenie i optymalizacja narzędzi/mechanizmów:</t>
  </si>
  <si>
    <t>9.Analiza kosztów i ROI</t>
  </si>
  <si>
    <t>1.Opracowanie koncepcji standaryzowanej wzorcowej bazy danych</t>
  </si>
  <si>
    <t>1.a.Projektowanie struktury bazy danych, która zapewni jej wydajność, spójność i skalowalność</t>
  </si>
  <si>
    <r>
      <t xml:space="preserve">1.b.Zbieranie i przygotowanie danych w celu </t>
    </r>
    <r>
      <rPr>
        <b/>
        <i/>
        <sz val="12"/>
        <color rgb="FF000000"/>
        <rFont val="Calibri"/>
        <family val="2"/>
        <charset val="238"/>
        <scheme val="minor"/>
      </rPr>
      <t>uzyskania pełnego obrazu operacji w magazynie i umożliwienia kompleksowych analiz</t>
    </r>
  </si>
  <si>
    <t>2.Implementacja WBD w infrastrukturze Wnioskodawcy w oparciu o wybrane platformy bazodanowe, np. Oracle, MSSQL, MySQL</t>
  </si>
  <si>
    <t>4.Połączenie WBD z wybranym systemem AI/ML, co pozwoli na zbadanie potencjału zaawansowanych metod  analitycznych AI/ML w celu zwiększenia wydajności procesów magazynowych.</t>
  </si>
  <si>
    <t>5.Opracowanie procedur/strategii bezpieczeństwa i zarządzania WBD</t>
  </si>
  <si>
    <t>6.Opracowanie dokumentacji WBD</t>
  </si>
  <si>
    <t>1.b.Zbieranie i przygotowanie danych w celu  uzyskania pełnego obrazu operacji dot. Pakowania i umożliwienia kompleksowych analiz</t>
  </si>
  <si>
    <t>Liczba tygodni</t>
  </si>
  <si>
    <t>Początek realizacji Tydzień</t>
  </si>
  <si>
    <t>Koniec realizacji MM</t>
  </si>
  <si>
    <t>Koniec realizacji Tydzień</t>
  </si>
  <si>
    <t>ilość godzin per m-c</t>
  </si>
  <si>
    <t>ilość godzin per Tyg.</t>
  </si>
  <si>
    <t>średnia ilość godzin w miesiącu</t>
  </si>
  <si>
    <t>Prog_8</t>
  </si>
  <si>
    <t>Prog_9</t>
  </si>
  <si>
    <t>.t132</t>
  </si>
  <si>
    <t>.t133</t>
  </si>
  <si>
    <t>.t134</t>
  </si>
  <si>
    <t>.t135</t>
  </si>
  <si>
    <t>.t136</t>
  </si>
  <si>
    <t>.t137</t>
  </si>
  <si>
    <t>.t138</t>
  </si>
  <si>
    <t>.t139</t>
  </si>
  <si>
    <t>.t140</t>
  </si>
  <si>
    <t>.t141</t>
  </si>
  <si>
    <t>.t142</t>
  </si>
  <si>
    <t>.t143</t>
  </si>
  <si>
    <t>.t144</t>
  </si>
  <si>
    <t>.t145</t>
  </si>
  <si>
    <t>.t146</t>
  </si>
  <si>
    <t>.t147</t>
  </si>
  <si>
    <t>.t148</t>
  </si>
  <si>
    <t>.t149</t>
  </si>
  <si>
    <t>.t150</t>
  </si>
  <si>
    <t>.t151</t>
  </si>
  <si>
    <t>.t152</t>
  </si>
  <si>
    <t>.t153</t>
  </si>
  <si>
    <t>.t154</t>
  </si>
  <si>
    <t>.t155</t>
  </si>
  <si>
    <t>.t156</t>
  </si>
  <si>
    <t>.t157</t>
  </si>
  <si>
    <t>.t158</t>
  </si>
  <si>
    <t>.t159</t>
  </si>
  <si>
    <t>.t160</t>
  </si>
  <si>
    <t>.t161</t>
  </si>
  <si>
    <t>.t162</t>
  </si>
  <si>
    <t>.t163</t>
  </si>
  <si>
    <t>.t164</t>
  </si>
  <si>
    <t>.t165</t>
  </si>
  <si>
    <t>.t166</t>
  </si>
  <si>
    <t>.t167</t>
  </si>
  <si>
    <t>.t168</t>
  </si>
  <si>
    <t>.t169</t>
  </si>
  <si>
    <t>.t170</t>
  </si>
  <si>
    <t>.t171</t>
  </si>
  <si>
    <t>.t172</t>
  </si>
  <si>
    <t>.t173</t>
  </si>
  <si>
    <t>.t174</t>
  </si>
  <si>
    <t>.t175</t>
  </si>
  <si>
    <t>.t176</t>
  </si>
  <si>
    <t>.t177</t>
  </si>
  <si>
    <t>.t178</t>
  </si>
  <si>
    <t>.t179</t>
  </si>
  <si>
    <t>.t180</t>
  </si>
  <si>
    <t>.t181</t>
  </si>
  <si>
    <t>.t182</t>
  </si>
  <si>
    <t>.t183</t>
  </si>
  <si>
    <t>.t184</t>
  </si>
  <si>
    <t>.t185</t>
  </si>
  <si>
    <t>.t186</t>
  </si>
  <si>
    <t>.t187</t>
  </si>
  <si>
    <t>.t188</t>
  </si>
  <si>
    <t>.t189</t>
  </si>
  <si>
    <t>.t190</t>
  </si>
  <si>
    <t>.t191</t>
  </si>
  <si>
    <t>.t192</t>
  </si>
  <si>
    <t>.t193</t>
  </si>
  <si>
    <t>.t194</t>
  </si>
  <si>
    <t>.t195</t>
  </si>
  <si>
    <t>.t196</t>
  </si>
  <si>
    <t>.t197</t>
  </si>
  <si>
    <t>.t198</t>
  </si>
  <si>
    <t>.t199</t>
  </si>
  <si>
    <t>.t200</t>
  </si>
  <si>
    <t>.t201</t>
  </si>
  <si>
    <t>.t202</t>
  </si>
  <si>
    <t>.t203</t>
  </si>
  <si>
    <t>.t204</t>
  </si>
  <si>
    <t>.t205</t>
  </si>
  <si>
    <t>.t206</t>
  </si>
  <si>
    <t>.t207</t>
  </si>
  <si>
    <t>.t208</t>
  </si>
  <si>
    <t>.t209</t>
  </si>
  <si>
    <t>.t210</t>
  </si>
  <si>
    <t>.t211</t>
  </si>
  <si>
    <t>.t212</t>
  </si>
  <si>
    <t>.t213</t>
  </si>
  <si>
    <t>.t214</t>
  </si>
  <si>
    <t>.t215</t>
  </si>
  <si>
    <t>.t216</t>
  </si>
  <si>
    <t>.t217</t>
  </si>
  <si>
    <t>.t218</t>
  </si>
  <si>
    <t>.t219</t>
  </si>
  <si>
    <t>.t220</t>
  </si>
  <si>
    <t>.t221</t>
  </si>
  <si>
    <t>.t222</t>
  </si>
  <si>
    <t>.t223</t>
  </si>
  <si>
    <t>.t224</t>
  </si>
  <si>
    <t>.t225</t>
  </si>
  <si>
    <t>.t226</t>
  </si>
  <si>
    <t>.t227</t>
  </si>
  <si>
    <t>.t228</t>
  </si>
  <si>
    <t>.t229</t>
  </si>
  <si>
    <t>.t230</t>
  </si>
  <si>
    <t>.t231</t>
  </si>
  <si>
    <t>.t232</t>
  </si>
  <si>
    <t>.t233</t>
  </si>
  <si>
    <t>.t234</t>
  </si>
  <si>
    <t>.t235</t>
  </si>
  <si>
    <t>.t236</t>
  </si>
  <si>
    <t>.t237</t>
  </si>
  <si>
    <t>.t238</t>
  </si>
  <si>
    <t>.t239</t>
  </si>
  <si>
    <t>.t240</t>
  </si>
  <si>
    <t>.t241</t>
  </si>
  <si>
    <t>.t242</t>
  </si>
  <si>
    <t>.t243</t>
  </si>
  <si>
    <t>.t244</t>
  </si>
  <si>
    <t>.t245</t>
  </si>
  <si>
    <t>.t246</t>
  </si>
  <si>
    <t>.t247</t>
  </si>
  <si>
    <t>.t248</t>
  </si>
  <si>
    <t>.t249</t>
  </si>
  <si>
    <t>.t250</t>
  </si>
  <si>
    <t>.t251</t>
  </si>
  <si>
    <t>.t252</t>
  </si>
  <si>
    <t>.t253</t>
  </si>
  <si>
    <t>.t254</t>
  </si>
  <si>
    <t>.t255</t>
  </si>
  <si>
    <t>.t256</t>
  </si>
  <si>
    <t>.t257</t>
  </si>
  <si>
    <t>.t258</t>
  </si>
  <si>
    <t>.t259</t>
  </si>
  <si>
    <t>.t260</t>
  </si>
  <si>
    <t>.t261</t>
  </si>
  <si>
    <t>.t262</t>
  </si>
  <si>
    <t>.t263</t>
  </si>
  <si>
    <t>.t264</t>
  </si>
  <si>
    <t>.t265</t>
  </si>
  <si>
    <t>.t266</t>
  </si>
  <si>
    <t>.t267</t>
  </si>
  <si>
    <t>.t268</t>
  </si>
  <si>
    <t>.t269</t>
  </si>
  <si>
    <t>.t270</t>
  </si>
  <si>
    <t>.t271</t>
  </si>
  <si>
    <t>.t272</t>
  </si>
  <si>
    <t>.t273</t>
  </si>
  <si>
    <t>.t274</t>
  </si>
  <si>
    <t>.t275</t>
  </si>
  <si>
    <t>.t276</t>
  </si>
  <si>
    <t>.t277</t>
  </si>
  <si>
    <t>.t278</t>
  </si>
  <si>
    <t>.t279</t>
  </si>
  <si>
    <t>.t280</t>
  </si>
  <si>
    <t>.t281</t>
  </si>
  <si>
    <t>.t282</t>
  </si>
  <si>
    <t>.t283</t>
  </si>
  <si>
    <t>.t284</t>
  </si>
  <si>
    <t>.t285</t>
  </si>
  <si>
    <t>.t286</t>
  </si>
  <si>
    <t>.t287</t>
  </si>
  <si>
    <t>.t288</t>
  </si>
  <si>
    <t>.t289</t>
  </si>
  <si>
    <t>.t290</t>
  </si>
  <si>
    <t>.t291</t>
  </si>
  <si>
    <t>.t292</t>
  </si>
  <si>
    <t>.t293</t>
  </si>
  <si>
    <t>.t294</t>
  </si>
  <si>
    <t>.t295</t>
  </si>
  <si>
    <t>.t296</t>
  </si>
  <si>
    <t>.t297</t>
  </si>
  <si>
    <t>.t298</t>
  </si>
  <si>
    <t>.t299</t>
  </si>
  <si>
    <t>.t300</t>
  </si>
  <si>
    <t>.t301</t>
  </si>
  <si>
    <t>.t302</t>
  </si>
  <si>
    <t>.t303</t>
  </si>
  <si>
    <t>.t304</t>
  </si>
  <si>
    <t>.t305</t>
  </si>
  <si>
    <t>.t306</t>
  </si>
  <si>
    <t>.t307</t>
  </si>
  <si>
    <t>.t308</t>
  </si>
  <si>
    <t>.t309</t>
  </si>
  <si>
    <t>.t310</t>
  </si>
  <si>
    <t>.t311</t>
  </si>
  <si>
    <t>.t312</t>
  </si>
  <si>
    <t>.t313</t>
  </si>
  <si>
    <t>.t314</t>
  </si>
  <si>
    <t>.t315</t>
  </si>
  <si>
    <t>.t316</t>
  </si>
  <si>
    <t>.t317</t>
  </si>
  <si>
    <t>.t318</t>
  </si>
  <si>
    <t>.t319</t>
  </si>
  <si>
    <t>.t320</t>
  </si>
  <si>
    <t>.t321</t>
  </si>
  <si>
    <t>.t322</t>
  </si>
  <si>
    <t>.t323</t>
  </si>
  <si>
    <t>.t324</t>
  </si>
  <si>
    <t>.t325</t>
  </si>
  <si>
    <t>.t326</t>
  </si>
  <si>
    <t>.t327</t>
  </si>
  <si>
    <t>.t328</t>
  </si>
  <si>
    <t>.t329</t>
  </si>
  <si>
    <t>.t330</t>
  </si>
  <si>
    <t>.t331</t>
  </si>
  <si>
    <t>.t332</t>
  </si>
  <si>
    <t>.t333</t>
  </si>
  <si>
    <t>.t334</t>
  </si>
  <si>
    <t>.t335</t>
  </si>
  <si>
    <t>.t336</t>
  </si>
  <si>
    <t>.t337</t>
  </si>
  <si>
    <t>.t338</t>
  </si>
  <si>
    <t>.t339</t>
  </si>
  <si>
    <t>.t340</t>
  </si>
  <si>
    <t>.t341</t>
  </si>
  <si>
    <t>.t342</t>
  </si>
  <si>
    <t>.t343</t>
  </si>
  <si>
    <t>.t344</t>
  </si>
  <si>
    <t>.t345</t>
  </si>
  <si>
    <t>.t346</t>
  </si>
  <si>
    <t>.t347</t>
  </si>
  <si>
    <t>.t348</t>
  </si>
  <si>
    <t>.t349</t>
  </si>
  <si>
    <t>.t350</t>
  </si>
  <si>
    <t>.t351</t>
  </si>
  <si>
    <t>.t352</t>
  </si>
  <si>
    <t>.t353</t>
  </si>
  <si>
    <t>.t354</t>
  </si>
  <si>
    <t>.t355</t>
  </si>
  <si>
    <t>.t356</t>
  </si>
  <si>
    <t>.t357</t>
  </si>
  <si>
    <t>.t358</t>
  </si>
  <si>
    <t>.t359</t>
  </si>
  <si>
    <t>.t360</t>
  </si>
  <si>
    <t>.t361</t>
  </si>
  <si>
    <t>.t362</t>
  </si>
  <si>
    <t>.t363</t>
  </si>
  <si>
    <t>.t364</t>
  </si>
  <si>
    <t>.t365</t>
  </si>
  <si>
    <t>.t366</t>
  </si>
  <si>
    <t>.t367</t>
  </si>
  <si>
    <t>.t368</t>
  </si>
  <si>
    <t>.t369</t>
  </si>
  <si>
    <t>.t370</t>
  </si>
  <si>
    <t>.t371</t>
  </si>
  <si>
    <t>.t372</t>
  </si>
  <si>
    <t>.t373</t>
  </si>
  <si>
    <t>.t374</t>
  </si>
  <si>
    <t>.t375</t>
  </si>
  <si>
    <t>.t376</t>
  </si>
  <si>
    <t>.t377</t>
  </si>
  <si>
    <t>.t378</t>
  </si>
  <si>
    <t>.t379</t>
  </si>
  <si>
    <t>.t380</t>
  </si>
  <si>
    <t>.t381</t>
  </si>
  <si>
    <t>.t382</t>
  </si>
  <si>
    <t>.t383</t>
  </si>
  <si>
    <t>.t384</t>
  </si>
  <si>
    <t>.t385</t>
  </si>
  <si>
    <t>.t386</t>
  </si>
  <si>
    <t>.t387</t>
  </si>
  <si>
    <t>.t388</t>
  </si>
  <si>
    <t>.t389</t>
  </si>
  <si>
    <t>.t390</t>
  </si>
  <si>
    <t>.t391</t>
  </si>
  <si>
    <t>.t392</t>
  </si>
  <si>
    <t>.t393</t>
  </si>
  <si>
    <t>.t394</t>
  </si>
  <si>
    <t>.t395</t>
  </si>
  <si>
    <t>.t396</t>
  </si>
  <si>
    <t>.t397</t>
  </si>
  <si>
    <t>.t398</t>
  </si>
  <si>
    <t>.t399</t>
  </si>
  <si>
    <t>.t400</t>
  </si>
  <si>
    <t>.t401</t>
  </si>
  <si>
    <t>.t402</t>
  </si>
  <si>
    <t>.t403</t>
  </si>
  <si>
    <t>.t404</t>
  </si>
  <si>
    <t>.t405</t>
  </si>
  <si>
    <t>.t406</t>
  </si>
  <si>
    <t>.t407</t>
  </si>
  <si>
    <t>.t408</t>
  </si>
  <si>
    <t>.t409</t>
  </si>
  <si>
    <t>.t410</t>
  </si>
  <si>
    <t>.t411</t>
  </si>
  <si>
    <t>.t412</t>
  </si>
  <si>
    <t>.t413</t>
  </si>
  <si>
    <t>.t414</t>
  </si>
  <si>
    <t>.t415</t>
  </si>
  <si>
    <t>.t416</t>
  </si>
  <si>
    <t>.t417</t>
  </si>
  <si>
    <t>.t418</t>
  </si>
  <si>
    <t>.t419</t>
  </si>
  <si>
    <t>.t420</t>
  </si>
  <si>
    <t>.t421</t>
  </si>
  <si>
    <t>.t422</t>
  </si>
  <si>
    <t>.t423</t>
  </si>
  <si>
    <t>.t424</t>
  </si>
  <si>
    <t>.t425</t>
  </si>
  <si>
    <t>.t426</t>
  </si>
  <si>
    <t>.t427</t>
  </si>
  <si>
    <t>.t428</t>
  </si>
  <si>
    <t>.t429</t>
  </si>
  <si>
    <t>.t430</t>
  </si>
  <si>
    <t>.t431</t>
  </si>
  <si>
    <t>.t432</t>
  </si>
  <si>
    <t>.t433</t>
  </si>
  <si>
    <t>.t434</t>
  </si>
  <si>
    <t>.t435</t>
  </si>
  <si>
    <t>.t436</t>
  </si>
  <si>
    <t>.t437</t>
  </si>
  <si>
    <t>.t438</t>
  </si>
  <si>
    <t>.t439</t>
  </si>
  <si>
    <t>.t440</t>
  </si>
  <si>
    <t>.t441</t>
  </si>
  <si>
    <t>.t442</t>
  </si>
  <si>
    <t>.t443</t>
  </si>
  <si>
    <t>.t444</t>
  </si>
  <si>
    <t>.t445</t>
  </si>
  <si>
    <t>.t446</t>
  </si>
  <si>
    <t>.t447</t>
  </si>
  <si>
    <t>.t448</t>
  </si>
  <si>
    <t>.t449</t>
  </si>
  <si>
    <t>.t450</t>
  </si>
  <si>
    <t>.t451</t>
  </si>
  <si>
    <t>.t452</t>
  </si>
  <si>
    <t>.t453</t>
  </si>
  <si>
    <t>.t454</t>
  </si>
  <si>
    <t>.t455</t>
  </si>
  <si>
    <t>.t456</t>
  </si>
  <si>
    <t>.t457</t>
  </si>
  <si>
    <t>.t458</t>
  </si>
  <si>
    <t>.t459</t>
  </si>
  <si>
    <t>.t460</t>
  </si>
  <si>
    <t>.t461</t>
  </si>
  <si>
    <t>.t462</t>
  </si>
  <si>
    <t>.t463</t>
  </si>
  <si>
    <t>.t464</t>
  </si>
  <si>
    <t>.t465</t>
  </si>
  <si>
    <t>.t466</t>
  </si>
  <si>
    <t>.t467</t>
  </si>
  <si>
    <t>.t468</t>
  </si>
  <si>
    <t>.t469</t>
  </si>
  <si>
    <t>.t470</t>
  </si>
  <si>
    <t>.t471</t>
  </si>
  <si>
    <t>.t472</t>
  </si>
  <si>
    <t>.t473</t>
  </si>
  <si>
    <t>.t474</t>
  </si>
  <si>
    <t>.t475</t>
  </si>
  <si>
    <t>.t476</t>
  </si>
  <si>
    <t>.t477</t>
  </si>
  <si>
    <t>.t478</t>
  </si>
  <si>
    <t>.t479</t>
  </si>
  <si>
    <t>.t480</t>
  </si>
  <si>
    <t>.t481</t>
  </si>
  <si>
    <t>.t482</t>
  </si>
  <si>
    <t>.t483</t>
  </si>
  <si>
    <t>.t484</t>
  </si>
  <si>
    <t>.t485</t>
  </si>
  <si>
    <t>.t486</t>
  </si>
  <si>
    <t>.t487</t>
  </si>
  <si>
    <t>.t488</t>
  </si>
  <si>
    <t>.t489</t>
  </si>
  <si>
    <t>.t490</t>
  </si>
  <si>
    <t>.t491</t>
  </si>
  <si>
    <t>.t492</t>
  </si>
  <si>
    <t>.t493</t>
  </si>
  <si>
    <t>.t494</t>
  </si>
  <si>
    <t>.t495</t>
  </si>
  <si>
    <t>.t496</t>
  </si>
  <si>
    <t>.t497</t>
  </si>
  <si>
    <t>.t498</t>
  </si>
  <si>
    <t>.t499</t>
  </si>
  <si>
    <t>.t500</t>
  </si>
  <si>
    <t>.t501</t>
  </si>
  <si>
    <t>.t502</t>
  </si>
  <si>
    <t>.t503</t>
  </si>
  <si>
    <t>.t504</t>
  </si>
  <si>
    <t>.t505</t>
  </si>
  <si>
    <t>.t506</t>
  </si>
  <si>
    <t>.t507</t>
  </si>
  <si>
    <t>.t508</t>
  </si>
  <si>
    <t>.t509</t>
  </si>
  <si>
    <t>.t510</t>
  </si>
  <si>
    <t>.t511</t>
  </si>
  <si>
    <t>.t512</t>
  </si>
  <si>
    <t>.t513</t>
  </si>
  <si>
    <t>.t514</t>
  </si>
  <si>
    <t>.t515</t>
  </si>
  <si>
    <t>.t516</t>
  </si>
  <si>
    <t>.t517</t>
  </si>
  <si>
    <t>.t518</t>
  </si>
  <si>
    <t>.t519</t>
  </si>
  <si>
    <t>.t520</t>
  </si>
  <si>
    <t>.t521</t>
  </si>
  <si>
    <t>.t522</t>
  </si>
  <si>
    <t>.t523</t>
  </si>
  <si>
    <t>.t524</t>
  </si>
  <si>
    <t>.t525</t>
  </si>
  <si>
    <t>.t526</t>
  </si>
  <si>
    <t>.t527</t>
  </si>
  <si>
    <t>.t528</t>
  </si>
  <si>
    <t>.t529</t>
  </si>
  <si>
    <t>.t530</t>
  </si>
  <si>
    <t>.t531</t>
  </si>
  <si>
    <t>.t532</t>
  </si>
  <si>
    <t>.t533</t>
  </si>
  <si>
    <t>.t534</t>
  </si>
  <si>
    <t>.t535</t>
  </si>
  <si>
    <t>.t536</t>
  </si>
  <si>
    <t>.t537</t>
  </si>
  <si>
    <t>.t538</t>
  </si>
  <si>
    <t>.t539</t>
  </si>
  <si>
    <t>.t540</t>
  </si>
  <si>
    <t>.t541</t>
  </si>
  <si>
    <t>.t542</t>
  </si>
  <si>
    <t>.t543</t>
  </si>
  <si>
    <t>.t544</t>
  </si>
  <si>
    <t>.t545</t>
  </si>
  <si>
    <t>.t546</t>
  </si>
  <si>
    <t>.t547</t>
  </si>
  <si>
    <t>.t548</t>
  </si>
  <si>
    <t>.t549</t>
  </si>
  <si>
    <t>.t550</t>
  </si>
  <si>
    <t>.t551</t>
  </si>
  <si>
    <t>.t552</t>
  </si>
  <si>
    <t>.t553</t>
  </si>
  <si>
    <t>.t554</t>
  </si>
  <si>
    <t>.t555</t>
  </si>
  <si>
    <t>.t556</t>
  </si>
  <si>
    <t>.t557</t>
  </si>
  <si>
    <t>.t558</t>
  </si>
  <si>
    <t>.t559</t>
  </si>
  <si>
    <t>.t560</t>
  </si>
  <si>
    <t>.t561</t>
  </si>
  <si>
    <t>.t562</t>
  </si>
  <si>
    <t>.t563</t>
  </si>
  <si>
    <t>.t564</t>
  </si>
  <si>
    <t>.t565</t>
  </si>
  <si>
    <t>.t566</t>
  </si>
  <si>
    <t>.t567</t>
  </si>
  <si>
    <t>.t568</t>
  </si>
  <si>
    <t>.t569</t>
  </si>
  <si>
    <t>.t570</t>
  </si>
  <si>
    <t>.t571</t>
  </si>
  <si>
    <t>.t572</t>
  </si>
  <si>
    <t>.t573</t>
  </si>
  <si>
    <t>.t574</t>
  </si>
  <si>
    <t>.t575</t>
  </si>
  <si>
    <t>.t576</t>
  </si>
  <si>
    <t>.t577</t>
  </si>
  <si>
    <t>.t578</t>
  </si>
  <si>
    <t>.t579</t>
  </si>
  <si>
    <t>.t580</t>
  </si>
  <si>
    <t>.t581</t>
  </si>
  <si>
    <t>.t582</t>
  </si>
  <si>
    <t>.t583</t>
  </si>
  <si>
    <t>.t584</t>
  </si>
  <si>
    <t>.t585</t>
  </si>
  <si>
    <t>.t586</t>
  </si>
  <si>
    <t>.t587</t>
  </si>
  <si>
    <t>.t588</t>
  </si>
  <si>
    <t>.t589</t>
  </si>
  <si>
    <t>.t590</t>
  </si>
  <si>
    <t>.t591</t>
  </si>
  <si>
    <t>.t592</t>
  </si>
  <si>
    <t>.t593</t>
  </si>
  <si>
    <t>.t594</t>
  </si>
  <si>
    <t>.t595</t>
  </si>
  <si>
    <t>.t596</t>
  </si>
  <si>
    <t>.t597</t>
  </si>
  <si>
    <t>.t598</t>
  </si>
  <si>
    <t>.t599</t>
  </si>
  <si>
    <t>.t600</t>
  </si>
  <si>
    <t>.t601</t>
  </si>
  <si>
    <t>.t602</t>
  </si>
  <si>
    <t>.t603</t>
  </si>
  <si>
    <t>.t604</t>
  </si>
  <si>
    <t>.t605</t>
  </si>
  <si>
    <t>.t606</t>
  </si>
  <si>
    <t>.t607</t>
  </si>
  <si>
    <t>.t608</t>
  </si>
  <si>
    <t>.t609</t>
  </si>
  <si>
    <t>.t610</t>
  </si>
  <si>
    <t>.t611</t>
  </si>
  <si>
    <t>.t612</t>
  </si>
  <si>
    <t>.t613</t>
  </si>
  <si>
    <t>.t614</t>
  </si>
  <si>
    <t>.t615</t>
  </si>
  <si>
    <t>.t616</t>
  </si>
  <si>
    <t>.t617</t>
  </si>
  <si>
    <t>.t618</t>
  </si>
  <si>
    <t>.t619</t>
  </si>
  <si>
    <t>.t620</t>
  </si>
  <si>
    <t>.t621</t>
  </si>
  <si>
    <t>.t622</t>
  </si>
  <si>
    <t>.t623</t>
  </si>
  <si>
    <t>.t624</t>
  </si>
  <si>
    <t>.t625</t>
  </si>
  <si>
    <t>.t626</t>
  </si>
  <si>
    <t>.t627</t>
  </si>
  <si>
    <t>.t628</t>
  </si>
  <si>
    <t>.t629</t>
  </si>
  <si>
    <t>.t630</t>
  </si>
  <si>
    <t>.t631</t>
  </si>
  <si>
    <t>.t632</t>
  </si>
  <si>
    <t>.t633</t>
  </si>
  <si>
    <t>.t634</t>
  </si>
  <si>
    <t>.t635</t>
  </si>
  <si>
    <t>.t636</t>
  </si>
  <si>
    <t>.t637</t>
  </si>
  <si>
    <t>.t638</t>
  </si>
  <si>
    <t>.t639</t>
  </si>
  <si>
    <t>.t640</t>
  </si>
  <si>
    <t>.t641</t>
  </si>
  <si>
    <t>.t642</t>
  </si>
  <si>
    <t>.t643</t>
  </si>
  <si>
    <t>.t644</t>
  </si>
  <si>
    <t>.t645</t>
  </si>
  <si>
    <t>.t646</t>
  </si>
  <si>
    <t>.t647</t>
  </si>
  <si>
    <t>.t648</t>
  </si>
  <si>
    <t>.t649</t>
  </si>
  <si>
    <t>.t650</t>
  </si>
  <si>
    <t>.t651</t>
  </si>
  <si>
    <t>.t652</t>
  </si>
  <si>
    <t>sprawdź czy ta piątka ACT</t>
  </si>
  <si>
    <t>Różnica</t>
  </si>
  <si>
    <t>start</t>
  </si>
  <si>
    <t>razem z01</t>
  </si>
  <si>
    <t>Koniec programu</t>
  </si>
  <si>
    <t>równolegle z Zadaniem IX</t>
  </si>
  <si>
    <t>równolegle z Zadaniem VIII</t>
  </si>
  <si>
    <t>równolegle z Zadaniem V</t>
  </si>
  <si>
    <t>równolegle z Zadaniem II</t>
  </si>
  <si>
    <t>równolegle z Zadaniem IV</t>
  </si>
  <si>
    <t>Schemat</t>
  </si>
  <si>
    <t>równolegle z Zadaniem VI</t>
  </si>
  <si>
    <t>po zakończeniu  Zadań</t>
  </si>
  <si>
    <t>po zakończeniu  Zadania X</t>
  </si>
  <si>
    <t>równolegle z Zadaniem III</t>
  </si>
  <si>
    <t>Zadanie_I   :  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t>
  </si>
  <si>
    <t>.z01_1_a_-1</t>
  </si>
  <si>
    <t>.z01_1_a_0</t>
  </si>
  <si>
    <t>.z01_1_a_1</t>
  </si>
  <si>
    <t>.z01_1_a_2</t>
  </si>
  <si>
    <t>.z01_1_a_3</t>
  </si>
  <si>
    <t>.z01_1_a_4</t>
  </si>
  <si>
    <t>.z01_1_b_0</t>
  </si>
  <si>
    <t>1.b.Zbieranie i przygotowanie danych w celu uzyskania pełnego obrazu operacji w magazynie i umożliwienia kompleksowych analiz</t>
  </si>
  <si>
    <t>.z01_1_b_1</t>
  </si>
  <si>
    <t>.z01_1_b_2</t>
  </si>
  <si>
    <t>.z01_1_b_3</t>
  </si>
  <si>
    <t>.z01_1_b_4</t>
  </si>
  <si>
    <t>.z01_1_c_1</t>
  </si>
  <si>
    <t>.z01_1_d_1</t>
  </si>
  <si>
    <t>.z01_2_a_0</t>
  </si>
  <si>
    <t>.z01_2_a_1</t>
  </si>
  <si>
    <t>.z01_2_b_1</t>
  </si>
  <si>
    <t>.z01_2_c_1</t>
  </si>
  <si>
    <t>.z01_2_d_1</t>
  </si>
  <si>
    <t>.z01_2_e_1</t>
  </si>
  <si>
    <t>.z01_3_a_1</t>
  </si>
  <si>
    <t>.z01_4_a_0</t>
  </si>
  <si>
    <t>.z01_4_a_1</t>
  </si>
  <si>
    <t>.z01_4_b_1</t>
  </si>
  <si>
    <t>.z01_4_c_1</t>
  </si>
  <si>
    <t>.z01_5_a_1</t>
  </si>
  <si>
    <t>.z01_6_a_1</t>
  </si>
  <si>
    <t>Zadanie_II   :  Opracowanie autorskiej bazy danych dla procesu pakowania (BDP) z wykorzystaniem mechanizmów AI i ML</t>
  </si>
  <si>
    <t>.z02_1_a_0</t>
  </si>
  <si>
    <t>.z02_1_a_1</t>
  </si>
  <si>
    <t>.z02_1_b_0</t>
  </si>
  <si>
    <t>.z02_1_b_1</t>
  </si>
  <si>
    <t>.z02_1_b_2</t>
  </si>
  <si>
    <t>.z02_1_b_3</t>
  </si>
  <si>
    <t>.z02_1_b_4</t>
  </si>
  <si>
    <t>.z02_1_c_1</t>
  </si>
  <si>
    <t>.z02_1_d_1</t>
  </si>
  <si>
    <t>.z02_2_a_0</t>
  </si>
  <si>
    <t>.z02_2_a_1</t>
  </si>
  <si>
    <t>.z02_2_b_1</t>
  </si>
  <si>
    <t>.z02_2_c_1</t>
  </si>
  <si>
    <t>.z02_2_d_1</t>
  </si>
  <si>
    <t>.z02_2_e_1</t>
  </si>
  <si>
    <t>.z02_3_a_1</t>
  </si>
  <si>
    <t>.z02_4_a_0</t>
  </si>
  <si>
    <t>.z02_4_a_1</t>
  </si>
  <si>
    <t>.z02_4_b_1</t>
  </si>
  <si>
    <t>.z02_4_c_1</t>
  </si>
  <si>
    <t>.z02_5_a_1</t>
  </si>
  <si>
    <t>.z02_6_a_1</t>
  </si>
  <si>
    <t>Zadanie_III   :  Opracowanie inteligentnego matematycznego modelu pakowania towarów (PT) z wykorzystaniem mechanizmów AI i ML</t>
  </si>
  <si>
    <t>.z03_1_a_0</t>
  </si>
  <si>
    <t>.z03_1_a_1</t>
  </si>
  <si>
    <t>.z03_1_b_1</t>
  </si>
  <si>
    <t>.z03_1_c_1</t>
  </si>
  <si>
    <t>.z03_1_d_1</t>
  </si>
  <si>
    <t>.z03_1_e_1</t>
  </si>
  <si>
    <t>.z03_1_f_1</t>
  </si>
  <si>
    <t>.z03_2_a_0</t>
  </si>
  <si>
    <t>.z03_2_a_1</t>
  </si>
  <si>
    <t>.z03_2_b_1</t>
  </si>
  <si>
    <t>.z03_2_c_1</t>
  </si>
  <si>
    <t>.z03_2_d_1</t>
  </si>
  <si>
    <t>.z03_2_e_1</t>
  </si>
  <si>
    <t>.z03_3_a_-1</t>
  </si>
  <si>
    <t>.z03_3_a_0</t>
  </si>
  <si>
    <t>.z03_3_a_1</t>
  </si>
  <si>
    <t>XXX</t>
  </si>
  <si>
    <t>.z03_3_a_6</t>
  </si>
  <si>
    <t>.z03_3_a_7</t>
  </si>
  <si>
    <t>.z03_3_a_8</t>
  </si>
  <si>
    <t>.z03_3_b_1</t>
  </si>
  <si>
    <t>.z03_3_c_1</t>
  </si>
  <si>
    <t>.z03_3_d_0</t>
  </si>
  <si>
    <t>.z03_3_d_1</t>
  </si>
  <si>
    <t>.z03_3_d_2</t>
  </si>
  <si>
    <t>.z03_3_d_3</t>
  </si>
  <si>
    <t>.z03_3_d_4</t>
  </si>
  <si>
    <t>.z03_3_d_5</t>
  </si>
  <si>
    <t>.z03_3_d_6</t>
  </si>
  <si>
    <t>.z03_3_e_1</t>
  </si>
  <si>
    <t>.z03_4_a_0</t>
  </si>
  <si>
    <t>.z03_4_a_1</t>
  </si>
  <si>
    <t>.z03_4_b_1</t>
  </si>
  <si>
    <t>.z03_4_c_1</t>
  </si>
  <si>
    <t>.z03_4_d_1</t>
  </si>
  <si>
    <t>.z03_5_a_0</t>
  </si>
  <si>
    <t>.z03_5_a_1</t>
  </si>
  <si>
    <t>.z03_5_b_1</t>
  </si>
  <si>
    <t>.z03_5_c_1</t>
  </si>
  <si>
    <t>.z03_5_d_1</t>
  </si>
  <si>
    <t>.z03_6_a_0</t>
  </si>
  <si>
    <t>.z03_6_a_1</t>
  </si>
  <si>
    <t>.z03_6_b_1</t>
  </si>
  <si>
    <t>.z03_6_c_1</t>
  </si>
  <si>
    <t>.z03_7_a_0</t>
  </si>
  <si>
    <t>.z03_7_a_1</t>
  </si>
  <si>
    <t>.z03_7_b_1</t>
  </si>
  <si>
    <t>.z03_7_c_1</t>
  </si>
  <si>
    <t>.z03_7_d_1</t>
  </si>
  <si>
    <t>.z03_7_e_1</t>
  </si>
  <si>
    <t>.z03_8_a_0</t>
  </si>
  <si>
    <t>.z03_8_a_1</t>
  </si>
  <si>
    <t>.z03_8_b_1</t>
  </si>
  <si>
    <t>.z03_8_c_1</t>
  </si>
  <si>
    <t>.z03_8_d_1</t>
  </si>
  <si>
    <t>.z03_9_a_0</t>
  </si>
  <si>
    <t>.z03_9_a_1</t>
  </si>
  <si>
    <t>.z03_9_b_1</t>
  </si>
  <si>
    <t>.z03_10_a_0</t>
  </si>
  <si>
    <t>.z03_10_a_1</t>
  </si>
  <si>
    <t>.z03_10_b_1</t>
  </si>
  <si>
    <t>.z03_11_a_1</t>
  </si>
  <si>
    <t>Zadanie_IV   :  Opracowanie autorskiej bazy danych dla procesu cyfrowego bliźniaka (BDCB) z wykorzystaniem mechanizmów AI i ML</t>
  </si>
  <si>
    <t>.z04_1_a_-1</t>
  </si>
  <si>
    <t>.z04_1_a_0</t>
  </si>
  <si>
    <t>.z04_1_a_1</t>
  </si>
  <si>
    <t>.z04_1_a_2</t>
  </si>
  <si>
    <t>.z04_1_a_3</t>
  </si>
  <si>
    <t>.z04_1_a_4</t>
  </si>
  <si>
    <t>.z04_1_b_0</t>
  </si>
  <si>
    <t>.z04_1_b_1</t>
  </si>
  <si>
    <t>.z04_1_b_2</t>
  </si>
  <si>
    <t>.z04_1_b_3</t>
  </si>
  <si>
    <t>.z04_1_b_4</t>
  </si>
  <si>
    <t>.z04_1_c_1</t>
  </si>
  <si>
    <t>.z04_1_d_1</t>
  </si>
  <si>
    <t>.z04_2_a_0</t>
  </si>
  <si>
    <t>.z04_2_a_1</t>
  </si>
  <si>
    <t>.z04_2_b_2</t>
  </si>
  <si>
    <t>.z04_2_c_3</t>
  </si>
  <si>
    <t>.z04_2_d_4</t>
  </si>
  <si>
    <t>.z04_2_e_5</t>
  </si>
  <si>
    <t>.z04_3_a_1</t>
  </si>
  <si>
    <t>.z04_4_a_0</t>
  </si>
  <si>
    <t>.z04_4_a_1</t>
  </si>
  <si>
    <t>.z04_4_b_1</t>
  </si>
  <si>
    <t>.z04_4_c_1</t>
  </si>
  <si>
    <t>.z04_5_a_1</t>
  </si>
  <si>
    <t>.z04_6_a_1</t>
  </si>
  <si>
    <t>Zadanie_V   :  Opracowanie cyfrowego bliźniaka do symulacji procesów magazynowych</t>
  </si>
  <si>
    <t>.z05_1_a_-1</t>
  </si>
  <si>
    <t>.z05_1_a_0</t>
  </si>
  <si>
    <t>.z05_1_a_1</t>
  </si>
  <si>
    <t>.z05_2_a_-1</t>
  </si>
  <si>
    <t>.z05_2_a_0</t>
  </si>
  <si>
    <t>.z05_2_a_1</t>
  </si>
  <si>
    <t>.z05_2_a_2</t>
  </si>
  <si>
    <t>.z05_2_a_3</t>
  </si>
  <si>
    <t>.z05_2_a_4</t>
  </si>
  <si>
    <t>.z05_2_a_5</t>
  </si>
  <si>
    <t>.z05_2_a_6</t>
  </si>
  <si>
    <t>.z05_2_a_7</t>
  </si>
  <si>
    <t>.z05_2_a_8</t>
  </si>
  <si>
    <t>.z05_2_b_0</t>
  </si>
  <si>
    <t>.z05_2_b_1</t>
  </si>
  <si>
    <t>.z05_2_b_2</t>
  </si>
  <si>
    <t>.z05_2_b_3</t>
  </si>
  <si>
    <t>.z05_2_b_4</t>
  </si>
  <si>
    <t>.z05_2_c_0</t>
  </si>
  <si>
    <t>.z05_2_c_1</t>
  </si>
  <si>
    <t>.z05_2_c_2</t>
  </si>
  <si>
    <t>.z05_2_c_3</t>
  </si>
  <si>
    <t>.z05_2_c_4</t>
  </si>
  <si>
    <t>.z05_2_c_5</t>
  </si>
  <si>
    <t>.z05_2_c_6</t>
  </si>
  <si>
    <t>.z05_2_c_7</t>
  </si>
  <si>
    <t>.z05_2_c_8</t>
  </si>
  <si>
    <t>.z05_2_c_9</t>
  </si>
  <si>
    <t>.z05_2_c_10</t>
  </si>
  <si>
    <t>.z05_2_c_11</t>
  </si>
  <si>
    <t>.z05_3_a_0</t>
  </si>
  <si>
    <t>.z05_3_a_1</t>
  </si>
  <si>
    <t>.z05_3_b_0</t>
  </si>
  <si>
    <t>.z05_3_b_1</t>
  </si>
  <si>
    <t>.z05_3_b_2</t>
  </si>
  <si>
    <t>.z05_3_b_3</t>
  </si>
  <si>
    <t>.z05_3_b_4</t>
  </si>
  <si>
    <t>.z05_3_c_0</t>
  </si>
  <si>
    <t>.z05_3_c_1</t>
  </si>
  <si>
    <t>.z05_3_c_2</t>
  </si>
  <si>
    <t>.z05_3_c_3</t>
  </si>
  <si>
    <t>.z05_4_a_-1</t>
  </si>
  <si>
    <t>.z05_4_a_0</t>
  </si>
  <si>
    <t>.z05_4_a_1</t>
  </si>
  <si>
    <t>.z05_4_a_2</t>
  </si>
  <si>
    <t>.z05_4_a_3</t>
  </si>
  <si>
    <t>.z05_4_b_0</t>
  </si>
  <si>
    <t>.z05_4_b_1</t>
  </si>
  <si>
    <t>.z05_4_b_2</t>
  </si>
  <si>
    <t>.z05_4_c_0</t>
  </si>
  <si>
    <t>.z05_4_c_1</t>
  </si>
  <si>
    <t>.z05_4_c_2</t>
  </si>
  <si>
    <t>.z05_4_c_3</t>
  </si>
  <si>
    <t>.z05_4_c_4</t>
  </si>
  <si>
    <t>.z05_4_d_5</t>
  </si>
  <si>
    <t>.z05_5_a_-1</t>
  </si>
  <si>
    <t>.z05_5_a_0</t>
  </si>
  <si>
    <t>.z05_5_a_1</t>
  </si>
  <si>
    <t>.z05_5_a_2</t>
  </si>
  <si>
    <t>.z05_5_a_3</t>
  </si>
  <si>
    <t>.z05_5_a_4</t>
  </si>
  <si>
    <t>.z05_5_b_1</t>
  </si>
  <si>
    <t>.z05_5_c_1</t>
  </si>
  <si>
    <t>.z05_6_a_-1</t>
  </si>
  <si>
    <t>.z05_6_a_0</t>
  </si>
  <si>
    <t>.z05_6_a_1</t>
  </si>
  <si>
    <t>.z05_6_a_2</t>
  </si>
  <si>
    <t>.z05_6_a_3</t>
  </si>
  <si>
    <t>.z05_6_b_1</t>
  </si>
  <si>
    <t>.z05_6_c_1</t>
  </si>
  <si>
    <t>.z05_6_d_1</t>
  </si>
  <si>
    <t>Opracowanie i optymalizacja mechanizmów/narzędzi do przechowywania i przetwarzania danych w chmurze/importu danych z wybrana platformą AI</t>
  </si>
  <si>
    <t>.z05_7_a_-1</t>
  </si>
  <si>
    <t>.z05_7_a_0</t>
  </si>
  <si>
    <t>.z05_7_a_1</t>
  </si>
  <si>
    <t>.z05_7_b_0</t>
  </si>
  <si>
    <t>.z05_8_a_-1</t>
  </si>
  <si>
    <t>.z05_8_a_0</t>
  </si>
  <si>
    <t>.z05_8_a_1</t>
  </si>
  <si>
    <t>.z05_8_a_2</t>
  </si>
  <si>
    <t>.z05_8_a_3</t>
  </si>
  <si>
    <t>.z05_8_b_1</t>
  </si>
  <si>
    <t>.z05_9_a_0</t>
  </si>
  <si>
    <t>.z05_9_a_1</t>
  </si>
  <si>
    <t>.z05_9_a_2</t>
  </si>
  <si>
    <t>.z05_9_a_3</t>
  </si>
  <si>
    <t>Zadanie_VI   :  Opracowanie autorskiej bazy danych dla procesu kompletacji zamówień (BDKZ) z wykorzystaniem mechanizmów AI i ML</t>
  </si>
  <si>
    <t>.z06_1_a_-1</t>
  </si>
  <si>
    <t>.z06_1_a_0</t>
  </si>
  <si>
    <t>.z06_1_a_1</t>
  </si>
  <si>
    <t>.z06_1_a_2</t>
  </si>
  <si>
    <t>.z06_1_a_3</t>
  </si>
  <si>
    <t>.z06_1_a_4</t>
  </si>
  <si>
    <t>.z06_1_b_0</t>
  </si>
  <si>
    <t>.z06_1_b_1</t>
  </si>
  <si>
    <t>.z06_1_b_2</t>
  </si>
  <si>
    <t>.z06_1_b_3</t>
  </si>
  <si>
    <t>.z06_1_b_4</t>
  </si>
  <si>
    <t>.z06_1_c_1</t>
  </si>
  <si>
    <t>.z06_1_d_1</t>
  </si>
  <si>
    <t>.z06_2_a_0</t>
  </si>
  <si>
    <t>.z06_2_a_1</t>
  </si>
  <si>
    <t>.z06_2_b_2</t>
  </si>
  <si>
    <t>.z06_2_c_3</t>
  </si>
  <si>
    <t>.z06_2_d_4</t>
  </si>
  <si>
    <t>.z06_2_e_5</t>
  </si>
  <si>
    <t>.z06_3_a_1</t>
  </si>
  <si>
    <t>.z06_4_a_0</t>
  </si>
  <si>
    <t>.z06_4_a_1</t>
  </si>
  <si>
    <t>.z06_4_b_2</t>
  </si>
  <si>
    <t>.z06_4_c_3</t>
  </si>
  <si>
    <t>.z06_5_a_1</t>
  </si>
  <si>
    <t>.z06_6_a_1</t>
  </si>
  <si>
    <t>Zadanie_VII   :  Opracowanie inteligentnego matematycznego modelu procesu kompletacji zamówień (PKZ) z wykorzystaniem mechanizmów AI i ML</t>
  </si>
  <si>
    <t>_1_a_0</t>
  </si>
  <si>
    <t>_1_a_1</t>
  </si>
  <si>
    <t>_1_b_1</t>
  </si>
  <si>
    <t>_1_c_1</t>
  </si>
  <si>
    <t>_1_d_1</t>
  </si>
  <si>
    <t>_1_e_1</t>
  </si>
  <si>
    <t>_1_f_1</t>
  </si>
  <si>
    <t>_2__-1</t>
  </si>
  <si>
    <t>_2_a_0</t>
  </si>
  <si>
    <t>_2_a_1</t>
  </si>
  <si>
    <t>_2_a_2</t>
  </si>
  <si>
    <t>_2_a_3</t>
  </si>
  <si>
    <t>_2_a_4</t>
  </si>
  <si>
    <t>_2_a_5</t>
  </si>
  <si>
    <t>_2_a_6</t>
  </si>
  <si>
    <t>_2_a_7</t>
  </si>
  <si>
    <t>_2_a_8</t>
  </si>
  <si>
    <t>_2_b_1</t>
  </si>
  <si>
    <t>_2_c_1</t>
  </si>
  <si>
    <t>_2_d_0</t>
  </si>
  <si>
    <t>_2_d_1</t>
  </si>
  <si>
    <t>_2_d_2</t>
  </si>
  <si>
    <t>_2_d_3</t>
  </si>
  <si>
    <t>_2_d_4</t>
  </si>
  <si>
    <t>_2_d_5</t>
  </si>
  <si>
    <t>_2_d_6</t>
  </si>
  <si>
    <t>_2_e_1</t>
  </si>
  <si>
    <t>_3_a_0</t>
  </si>
  <si>
    <t>_3_a_1</t>
  </si>
  <si>
    <t>_3_b_1</t>
  </si>
  <si>
    <t>_3_c_1</t>
  </si>
  <si>
    <t>_3_d_1</t>
  </si>
  <si>
    <t>_3_e_1</t>
  </si>
  <si>
    <t>_4_a_-1</t>
  </si>
  <si>
    <t>_4_a_0</t>
  </si>
  <si>
    <t>_4_b_0</t>
  </si>
  <si>
    <t>_4_c_0</t>
  </si>
  <si>
    <t>_4_d_0</t>
  </si>
  <si>
    <t>_5_a_0</t>
  </si>
  <si>
    <t>_5_a_1</t>
  </si>
  <si>
    <t>_5_b_1</t>
  </si>
  <si>
    <t>_5_c_1</t>
  </si>
  <si>
    <t>_6__0</t>
  </si>
  <si>
    <t>_6_a_1</t>
  </si>
  <si>
    <t>_6_b_1</t>
  </si>
  <si>
    <t>_6_c_1</t>
  </si>
  <si>
    <t>_6_d_1</t>
  </si>
  <si>
    <t>_6_e_1</t>
  </si>
  <si>
    <t>_7_a_0</t>
  </si>
  <si>
    <t>_7_a_1</t>
  </si>
  <si>
    <t>_7_b_1</t>
  </si>
  <si>
    <t>_7_c_1</t>
  </si>
  <si>
    <t>_8_a_0</t>
  </si>
  <si>
    <t>_8_a_1</t>
  </si>
  <si>
    <t>_8_b_1</t>
  </si>
  <si>
    <t>_8_c_1</t>
  </si>
  <si>
    <t>_8_d_1</t>
  </si>
  <si>
    <t>_8_e_1</t>
  </si>
  <si>
    <t>_8_f_1</t>
  </si>
  <si>
    <t>_9_a_0</t>
  </si>
  <si>
    <t>_9_a_1</t>
  </si>
  <si>
    <t>_9_b_1</t>
  </si>
  <si>
    <t>_9_c_1</t>
  </si>
  <si>
    <t>_9_d_1</t>
  </si>
  <si>
    <t>_9_e_1</t>
  </si>
  <si>
    <t>_10_a_0</t>
  </si>
  <si>
    <t>_10_a_1</t>
  </si>
  <si>
    <t>_10_b_1</t>
  </si>
  <si>
    <t>_11_a_0</t>
  </si>
  <si>
    <t>_11_a_1</t>
  </si>
  <si>
    <t>_11_b_1</t>
  </si>
  <si>
    <t>_12_a_1</t>
  </si>
  <si>
    <t>Zadanie_VIII   :  Opracowanie autorskiej bazy danych dla magazynu wysokiego składowania (BDMWS) z wykorzystaniem mechanizmów AI i ML</t>
  </si>
  <si>
    <t>.z08_1_a_-1</t>
  </si>
  <si>
    <t>.z08_1_a_0</t>
  </si>
  <si>
    <t>.z08_1_a_1</t>
  </si>
  <si>
    <t>.z08_1_b_0</t>
  </si>
  <si>
    <t>.z08_1_b_1</t>
  </si>
  <si>
    <t>.z08_1_b_2</t>
  </si>
  <si>
    <t>.z08_1_b_3</t>
  </si>
  <si>
    <t>.z08_1_b_4</t>
  </si>
  <si>
    <t>.z08_1_c_0</t>
  </si>
  <si>
    <t>.z08_1_c_1</t>
  </si>
  <si>
    <t>.z08_1_c_2</t>
  </si>
  <si>
    <t>.z08_1_c_3</t>
  </si>
  <si>
    <t>.z08_1_d_1</t>
  </si>
  <si>
    <t>.z08_2_a_1</t>
  </si>
  <si>
    <t>.z08_3_a_0</t>
  </si>
  <si>
    <t>.z08_3_a_1</t>
  </si>
  <si>
    <t>.z08_3_b_1</t>
  </si>
  <si>
    <t>.z08_3_c_1</t>
  </si>
  <si>
    <t>.z08_3_d_1</t>
  </si>
  <si>
    <t>.z08_3_e_1</t>
  </si>
  <si>
    <t>.z08_4_a_1</t>
  </si>
  <si>
    <t>.z08_5_a_0</t>
  </si>
  <si>
    <t>.z08_5_a_1</t>
  </si>
  <si>
    <t>.z08_5_b_1</t>
  </si>
  <si>
    <t>.z08_5_c_1</t>
  </si>
  <si>
    <t>.z08_6_a_1</t>
  </si>
  <si>
    <t>.z08_7_a_1</t>
  </si>
  <si>
    <t>Zadanie_IX   :  Opracowanie matematycznego modelu operacji w magazynie wysokiego składowania (MWS) z wykorzystaniem mechanizmów AI i ML</t>
  </si>
  <si>
    <t>.z09_1_a_0</t>
  </si>
  <si>
    <t>.z09_1_a_1</t>
  </si>
  <si>
    <t>.z09_1_b_1</t>
  </si>
  <si>
    <t>.z09_1_c_1</t>
  </si>
  <si>
    <t>.z09_1_d_1</t>
  </si>
  <si>
    <t>.z09_1_e_1</t>
  </si>
  <si>
    <t>.z09_1_f_1</t>
  </si>
  <si>
    <t>.z09_2_a_-1</t>
  </si>
  <si>
    <t>.z09_2_a_0</t>
  </si>
  <si>
    <t>.z09_2_a_1</t>
  </si>
  <si>
    <t>.z09_2_a_2</t>
  </si>
  <si>
    <t>.z09_2_a_3</t>
  </si>
  <si>
    <t>.z09_2_a_4</t>
  </si>
  <si>
    <t>.z09_2_a_5</t>
  </si>
  <si>
    <t>.z09_2_a_6</t>
  </si>
  <si>
    <t>.z09_2_a_7</t>
  </si>
  <si>
    <t>.z09_2_a_8</t>
  </si>
  <si>
    <t>.z09_2_b_0</t>
  </si>
  <si>
    <t>.z09_2_c_0</t>
  </si>
  <si>
    <t>.z09_2_d_0</t>
  </si>
  <si>
    <t>.z09_2_d_1</t>
  </si>
  <si>
    <t>.z09_2_d_2</t>
  </si>
  <si>
    <t>.z09_2_d_3</t>
  </si>
  <si>
    <t>.z09_2_d_4</t>
  </si>
  <si>
    <t>.z09_2_d_5</t>
  </si>
  <si>
    <t>.z09_2_d_6</t>
  </si>
  <si>
    <t>.z09_2_e_7</t>
  </si>
  <si>
    <t>.z09_3_a_0</t>
  </si>
  <si>
    <t>.z09_3_a_1</t>
  </si>
  <si>
    <t>.z09_3_b_1</t>
  </si>
  <si>
    <t>.z09_3_c_1</t>
  </si>
  <si>
    <t>.z09_3_d_1</t>
  </si>
  <si>
    <t>.z09_3_e_1</t>
  </si>
  <si>
    <t>.z09_3_f_1</t>
  </si>
  <si>
    <t>.z09_4_a_0</t>
  </si>
  <si>
    <t>.z09_4_a_1</t>
  </si>
  <si>
    <t>.z09_4_b_1</t>
  </si>
  <si>
    <t>.z09_4_c_1</t>
  </si>
  <si>
    <t>.z09_4_d_1</t>
  </si>
  <si>
    <t>.z09_5_a_0</t>
  </si>
  <si>
    <t>.z09_5_a_1</t>
  </si>
  <si>
    <t>.z09_5_b_1</t>
  </si>
  <si>
    <t>.z09_5_c_1</t>
  </si>
  <si>
    <t>.z09_6_a_0</t>
  </si>
  <si>
    <t>.z09_6_a_1</t>
  </si>
  <si>
    <t>.z09_6_b_1</t>
  </si>
  <si>
    <t>.z09_6_c_1</t>
  </si>
  <si>
    <t>.z09_6_d_1</t>
  </si>
  <si>
    <t>.z09_6_e_1</t>
  </si>
  <si>
    <t>.z09_7_a_0</t>
  </si>
  <si>
    <t>.z09_7_b_0</t>
  </si>
  <si>
    <t>.z09_7_c_0</t>
  </si>
  <si>
    <t>.z09_8_a_0</t>
  </si>
  <si>
    <t>.z09_8_a_1</t>
  </si>
  <si>
    <t>.z09_8_b_1</t>
  </si>
  <si>
    <t>.z09_8_c_1</t>
  </si>
  <si>
    <t>.z09_8_d_1</t>
  </si>
  <si>
    <t>.z09_8_e_1</t>
  </si>
  <si>
    <t>.z09_8_f_1</t>
  </si>
  <si>
    <t>.z09_9_a_0</t>
  </si>
  <si>
    <t>.z09_9_a_1</t>
  </si>
  <si>
    <t>.z09_9_b_1</t>
  </si>
  <si>
    <t>.z09_9_c_1</t>
  </si>
  <si>
    <t>.z09_9_d_1</t>
  </si>
  <si>
    <t>.z09_9_e_1</t>
  </si>
  <si>
    <t>.z09_10_a_0</t>
  </si>
  <si>
    <t>.z09_10_a_1</t>
  </si>
  <si>
    <t>.z09_10_b_1</t>
  </si>
  <si>
    <t>.z09_11_a_0</t>
  </si>
  <si>
    <t>.z09_11_a_1</t>
  </si>
  <si>
    <t>.z09_11_b_1</t>
  </si>
  <si>
    <t>.z09_12_a_1</t>
  </si>
  <si>
    <t xml:space="preserve">Zadanie_X   :  Opracowanie inteligentnej platformy ICT w procesach pakowania, kompletacji i obsługi MWS, dla wybranych grup towarowych w magazynie Wnioskodawcy </t>
  </si>
  <si>
    <t>.z10_1_a_0</t>
  </si>
  <si>
    <t>.z10_1_a_1</t>
  </si>
  <si>
    <t>.z10_1_b_1</t>
  </si>
  <si>
    <t>.z10_1_c_1</t>
  </si>
  <si>
    <t>.z10_1_d_1</t>
  </si>
  <si>
    <t>.z10_1_e_1</t>
  </si>
  <si>
    <t>.z10_2_a_0</t>
  </si>
  <si>
    <t>.z10_2_a_1</t>
  </si>
  <si>
    <t>.z10_2_b_1</t>
  </si>
  <si>
    <t>.z10_2_c_1</t>
  </si>
  <si>
    <t>.z10_2_d_1</t>
  </si>
  <si>
    <t>.z10_2_e_1</t>
  </si>
  <si>
    <t>.z10_2_f_1</t>
  </si>
  <si>
    <t>.z10_2_g_1</t>
  </si>
  <si>
    <t>.z10_2_h_1</t>
  </si>
  <si>
    <t>.z10_2_i_1</t>
  </si>
  <si>
    <t>.z10_3_a_0</t>
  </si>
  <si>
    <t>.z10_3_a_1</t>
  </si>
  <si>
    <t>.z10_3_b_1</t>
  </si>
  <si>
    <t>.z10_3_c_1</t>
  </si>
  <si>
    <t>.z10_3_d_1</t>
  </si>
  <si>
    <t>.z10_3_e_1</t>
  </si>
  <si>
    <t>.z10_4_a_0</t>
  </si>
  <si>
    <t>.z10_4_a_1</t>
  </si>
  <si>
    <t>.z10_4_b_1</t>
  </si>
  <si>
    <t>.z10_4_c_1</t>
  </si>
  <si>
    <t>.z10_5_a_0</t>
  </si>
  <si>
    <t>.z10_5_a_1</t>
  </si>
  <si>
    <t>.z10_5_b_1</t>
  </si>
  <si>
    <t>.z10_5_c_1</t>
  </si>
  <si>
    <t>.z10_5_d_1</t>
  </si>
  <si>
    <t>.z10_6_a_0</t>
  </si>
  <si>
    <t>.z10_6_a_1</t>
  </si>
  <si>
    <t>.z10_6_b_1</t>
  </si>
  <si>
    <t>.z10_6_c_1</t>
  </si>
  <si>
    <t>.z10_6_d_1</t>
  </si>
  <si>
    <t>.z10_6_e_1</t>
  </si>
  <si>
    <t>.z10_6_f_1</t>
  </si>
  <si>
    <t>.z10_7_a_0</t>
  </si>
  <si>
    <t>.z10_7_a_1</t>
  </si>
  <si>
    <t>.z10_7_b_1</t>
  </si>
  <si>
    <t>.z10_7_c_1</t>
  </si>
  <si>
    <t>.z10_8_a_0</t>
  </si>
  <si>
    <t>.z10_8_a_1</t>
  </si>
  <si>
    <t>.z10_8_b_1</t>
  </si>
  <si>
    <t>.z10_9_a_0</t>
  </si>
  <si>
    <t>.z10_9_a_1</t>
  </si>
  <si>
    <t>.z10_9_b_1</t>
  </si>
  <si>
    <t>.z10_10_a_0</t>
  </si>
  <si>
    <t>.z10_10_a_1</t>
  </si>
  <si>
    <t>.z10_10_b_1</t>
  </si>
  <si>
    <t>.z10_10_c_1</t>
  </si>
  <si>
    <t>.z10_11_a_1</t>
  </si>
  <si>
    <t xml:space="preserve">Zadanie_XI   :  Wdrożenie inteligentnej platformy ICT w procesach pakowania, kompletacji i obsługi MWS, dla wybranych grup towarowych w magazynie Wnioskodawcy </t>
  </si>
  <si>
    <t>.z11_1_a_0</t>
  </si>
  <si>
    <t>.z11_1_a_1</t>
  </si>
  <si>
    <t>.z11_1_b_1</t>
  </si>
  <si>
    <t>.z11_1_c_1</t>
  </si>
  <si>
    <t>.z11_1_d_1</t>
  </si>
  <si>
    <t>.z11_2_a_0</t>
  </si>
  <si>
    <t>.z11_2_a_1</t>
  </si>
  <si>
    <t>.z11_2_b_1</t>
  </si>
  <si>
    <t>.z11_2_c_1</t>
  </si>
  <si>
    <t>.z11_2_d_1</t>
  </si>
  <si>
    <t>.z11_2_e_1</t>
  </si>
  <si>
    <t>.z11_3_a_0</t>
  </si>
  <si>
    <t>.z11_3_a_1</t>
  </si>
  <si>
    <t>.z11_3_b_1</t>
  </si>
  <si>
    <t>.z11_3_c_1</t>
  </si>
  <si>
    <t>.z11_4_a_0</t>
  </si>
  <si>
    <t>.z11_4_a_1</t>
  </si>
  <si>
    <t>.z11_5_a_0</t>
  </si>
  <si>
    <t>.z11_5_a_1</t>
  </si>
  <si>
    <t>.z11_6_a_0</t>
  </si>
  <si>
    <t>.z11_6_a_1</t>
  </si>
  <si>
    <t>.z11_6_b_1</t>
  </si>
  <si>
    <t>.z11_6_c_1</t>
  </si>
  <si>
    <t>.z11_6_d_1</t>
  </si>
  <si>
    <t>.z11_7_a_0</t>
  </si>
  <si>
    <t>.z11_7_a_1</t>
  </si>
  <si>
    <t>.z11_7_b_1</t>
  </si>
  <si>
    <t>.z11_7_c_1</t>
  </si>
  <si>
    <t>.z11_8_a_0</t>
  </si>
  <si>
    <t>.z11_8_a_1</t>
  </si>
  <si>
    <t>.z11_8_b_1</t>
  </si>
  <si>
    <t>.z11_9_a_0</t>
  </si>
  <si>
    <t>.z11_9_a_1</t>
  </si>
  <si>
    <t>.z11_9_b_1</t>
  </si>
  <si>
    <t>Zadanie_XII   :  Zielono mi i spokojnie  ;)</t>
  </si>
  <si>
    <t>The End :)</t>
  </si>
  <si>
    <t>12.</t>
  </si>
  <si>
    <t>13.</t>
  </si>
  <si>
    <t>T=</t>
  </si>
  <si>
    <t>równolegle z Zadaniem VII</t>
  </si>
  <si>
    <t>Start</t>
  </si>
  <si>
    <t xml:space="preserve">h= </t>
  </si>
  <si>
    <t>OsobyACT=4</t>
  </si>
  <si>
    <t>OsobyACT=5</t>
  </si>
  <si>
    <t>OsobyACT=6</t>
  </si>
  <si>
    <t>OsobyACT=9</t>
  </si>
  <si>
    <t>Ochrona bez hasła</t>
  </si>
  <si>
    <t>.m15</t>
  </si>
  <si>
    <t>.m16</t>
  </si>
  <si>
    <t>.m17</t>
  </si>
  <si>
    <t>.m18</t>
  </si>
  <si>
    <t>.m19</t>
  </si>
  <si>
    <t>.m20</t>
  </si>
  <si>
    <t>.a10</t>
  </si>
  <si>
    <t>.m21</t>
  </si>
  <si>
    <t>.a11</t>
  </si>
  <si>
    <t>.m22</t>
  </si>
  <si>
    <t>.a12</t>
  </si>
  <si>
    <t>.m23</t>
  </si>
  <si>
    <t>.a13</t>
  </si>
  <si>
    <t>.m24</t>
  </si>
  <si>
    <t>.a14</t>
  </si>
  <si>
    <t>.m25</t>
  </si>
  <si>
    <t>.a15</t>
  </si>
  <si>
    <t>.m26</t>
  </si>
  <si>
    <t>.a16</t>
  </si>
  <si>
    <t>.m27</t>
  </si>
  <si>
    <t>.a17</t>
  </si>
  <si>
    <t>.m28</t>
  </si>
  <si>
    <t>.a18</t>
  </si>
  <si>
    <t>.m29</t>
  </si>
  <si>
    <t>.a19</t>
  </si>
  <si>
    <t>.m30</t>
  </si>
  <si>
    <t>.a20</t>
  </si>
  <si>
    <t>.m31</t>
  </si>
  <si>
    <t>.a21</t>
  </si>
  <si>
    <t>.m32</t>
  </si>
  <si>
    <t>.a22</t>
  </si>
  <si>
    <t>.m33</t>
  </si>
  <si>
    <t>.a23</t>
  </si>
  <si>
    <t>.m34</t>
  </si>
  <si>
    <t>.a24</t>
  </si>
  <si>
    <t>.m35</t>
  </si>
  <si>
    <t>.a25</t>
  </si>
  <si>
    <t>.m36</t>
  </si>
  <si>
    <t>.a26</t>
  </si>
  <si>
    <t>.m37</t>
  </si>
  <si>
    <t>.a27</t>
  </si>
  <si>
    <t>.m38</t>
  </si>
  <si>
    <t>.a28</t>
  </si>
  <si>
    <t>.m39</t>
  </si>
  <si>
    <t>.a29</t>
  </si>
  <si>
    <t>.m40</t>
  </si>
  <si>
    <t>.a30</t>
  </si>
  <si>
    <t>.m41</t>
  </si>
  <si>
    <t>.a31</t>
  </si>
  <si>
    <t>.m42</t>
  </si>
  <si>
    <t>.a32</t>
  </si>
  <si>
    <t>.m43</t>
  </si>
  <si>
    <t>.a33</t>
  </si>
  <si>
    <t>.m44</t>
  </si>
  <si>
    <t>.a34</t>
  </si>
  <si>
    <t>.m45</t>
  </si>
  <si>
    <t>.a35</t>
  </si>
  <si>
    <t>.m46</t>
  </si>
  <si>
    <t>.a36</t>
  </si>
  <si>
    <t>.m47</t>
  </si>
  <si>
    <t>.a37</t>
  </si>
  <si>
    <t>.m48</t>
  </si>
  <si>
    <t>.a38</t>
  </si>
  <si>
    <t>.m49</t>
  </si>
  <si>
    <t>.a39</t>
  </si>
  <si>
    <t>.m50</t>
  </si>
  <si>
    <t>.a40</t>
  </si>
  <si>
    <t>.m51</t>
  </si>
  <si>
    <t>.a41</t>
  </si>
  <si>
    <t>.m52</t>
  </si>
  <si>
    <t>.a42</t>
  </si>
  <si>
    <t>.m53</t>
  </si>
  <si>
    <t>.a43</t>
  </si>
  <si>
    <t>.m54</t>
  </si>
  <si>
    <t>.a44</t>
  </si>
  <si>
    <t>.m55</t>
  </si>
  <si>
    <t>.a45</t>
  </si>
  <si>
    <t>.m56</t>
  </si>
  <si>
    <t>.a46</t>
  </si>
  <si>
    <t>.m57</t>
  </si>
  <si>
    <t>.a47</t>
  </si>
  <si>
    <t>.m58</t>
  </si>
  <si>
    <t>.a48</t>
  </si>
  <si>
    <t>.m59</t>
  </si>
  <si>
    <t>.a49</t>
  </si>
  <si>
    <t>.m60</t>
  </si>
  <si>
    <t>.a50</t>
  </si>
  <si>
    <t>.m61</t>
  </si>
  <si>
    <t>.a51</t>
  </si>
  <si>
    <t>.m62</t>
  </si>
  <si>
    <t>.a52</t>
  </si>
  <si>
    <t>.m63</t>
  </si>
  <si>
    <t>.a53</t>
  </si>
  <si>
    <t>.m64</t>
  </si>
  <si>
    <t>.a54</t>
  </si>
  <si>
    <t>.m65</t>
  </si>
  <si>
    <t>.a55</t>
  </si>
  <si>
    <t>.m66</t>
  </si>
  <si>
    <t>.a56</t>
  </si>
  <si>
    <t>.m67</t>
  </si>
  <si>
    <t>.a57</t>
  </si>
  <si>
    <t>.m68</t>
  </si>
  <si>
    <t>.a58</t>
  </si>
  <si>
    <t>.m69</t>
  </si>
  <si>
    <t>.a59</t>
  </si>
  <si>
    <t>.m70</t>
  </si>
  <si>
    <t>.a60</t>
  </si>
  <si>
    <t>.m71</t>
  </si>
  <si>
    <t>.a61</t>
  </si>
  <si>
    <t>.m72</t>
  </si>
  <si>
    <t>.a62</t>
  </si>
  <si>
    <t>.m73</t>
  </si>
  <si>
    <t>.a63</t>
  </si>
  <si>
    <t>.m74</t>
  </si>
  <si>
    <t>.a64</t>
  </si>
  <si>
    <t>.m75</t>
  </si>
  <si>
    <t>.a65</t>
  </si>
  <si>
    <t>.m76</t>
  </si>
  <si>
    <t>.a66</t>
  </si>
  <si>
    <t>.m77</t>
  </si>
  <si>
    <t>.a67</t>
  </si>
  <si>
    <t>.m78</t>
  </si>
  <si>
    <t>.a68</t>
  </si>
  <si>
    <t>.m79</t>
  </si>
  <si>
    <t>.a69</t>
  </si>
  <si>
    <t>.m80</t>
  </si>
  <si>
    <t>.a70</t>
  </si>
  <si>
    <t>.m81</t>
  </si>
  <si>
    <t>Warunek:</t>
  </si>
  <si>
    <r>
      <t xml:space="preserve">Program musi zakończyć się we </t>
    </r>
    <r>
      <rPr>
        <b/>
        <u/>
        <sz val="11"/>
        <color theme="1"/>
        <rFont val="Calibri"/>
        <family val="2"/>
        <charset val="238"/>
      </rPr>
      <t>wrześniu 2029</t>
    </r>
    <r>
      <rPr>
        <b/>
        <sz val="11"/>
        <color theme="1"/>
        <rFont val="Calibri"/>
        <family val="2"/>
        <charset val="238"/>
        <scheme val="minor"/>
      </rPr>
      <t xml:space="preserve"> bez względu kiedy się zacznie !!!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</si>
</sst>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0.0%"/>
    <numFmt numFmtId="165" formatCode="mmm/yyyy"/>
    <numFmt numFmtId="166" formatCode="_-* #,##0_-;\-* #,##0_-;_-* &quot;-&quot;??_-;_-@_-"/>
    <numFmt numFmtId="167" formatCode="_-* #,##0.0_-;\-* #,##0.0_-;_-* &quot;-&quot;??_-;_-@_-"/>
    <numFmt numFmtId="168" formatCode="0.0"/>
  </numFmts>
  <fonts count="7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strike/>
      <sz val="11"/>
      <color theme="1"/>
      <name val="Calibri"/>
      <family val="2"/>
      <charset val="238"/>
    </font>
    <font>
      <sz val="14"/>
      <color theme="1"/>
      <name val="Calibri"/>
      <family val="2"/>
      <charset val="238"/>
    </font>
    <font>
      <strike/>
      <sz val="11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</font>
    <font>
      <b/>
      <strike/>
      <sz val="12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12"/>
      <color theme="1"/>
      <name val="Calibri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i/>
      <sz val="11"/>
      <color rgb="FF00B050"/>
      <name val="Calibri"/>
      <family val="2"/>
      <charset val="238"/>
    </font>
    <font>
      <sz val="9"/>
      <name val="Calibri"/>
      <family val="2"/>
      <charset val="238"/>
    </font>
    <font>
      <sz val="9"/>
      <color rgb="FF000000"/>
      <name val="Calibri"/>
      <family val="2"/>
      <charset val="238"/>
    </font>
    <font>
      <sz val="9"/>
      <color theme="1"/>
      <name val="Calibri"/>
      <family val="2"/>
      <charset val="238"/>
      <scheme val="minor"/>
    </font>
    <font>
      <b/>
      <sz val="12"/>
      <name val="Calibri"/>
      <family val="2"/>
      <charset val="238"/>
    </font>
    <font>
      <sz val="10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</font>
    <font>
      <i/>
      <sz val="9"/>
      <color theme="1"/>
      <name val="Calibri"/>
      <family val="2"/>
      <charset val="238"/>
      <scheme val="minor"/>
    </font>
    <font>
      <b/>
      <i/>
      <sz val="9"/>
      <color theme="1"/>
      <name val="Calibri"/>
      <family val="2"/>
      <charset val="238"/>
      <scheme val="minor"/>
    </font>
    <font>
      <b/>
      <sz val="9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4"/>
      <color theme="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4"/>
      <name val="Calibri"/>
      <family val="2"/>
      <charset val="238"/>
    </font>
    <font>
      <b/>
      <sz val="14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b/>
      <i/>
      <sz val="12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trike/>
      <sz val="14"/>
      <color theme="1"/>
      <name val="Calibri"/>
      <family val="2"/>
      <charset val="238"/>
    </font>
    <font>
      <sz val="8"/>
      <name val="Calibri"/>
      <scheme val="minor"/>
    </font>
    <font>
      <sz val="1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FF00"/>
      <name val="Calibri"/>
      <family val="2"/>
      <charset val="238"/>
    </font>
    <font>
      <b/>
      <sz val="11"/>
      <name val="Calibri"/>
      <family val="2"/>
      <charset val="238"/>
      <scheme val="minor"/>
    </font>
    <font>
      <sz val="8"/>
      <name val="Calibri"/>
      <family val="2"/>
      <charset val="238"/>
    </font>
    <font>
      <sz val="8"/>
      <color theme="6" tint="0.59999389629810485"/>
      <name val="Calibri"/>
      <family val="2"/>
      <charset val="238"/>
    </font>
    <font>
      <sz val="11"/>
      <color theme="6" tint="0.59999389629810485"/>
      <name val="Calibri"/>
      <family val="2"/>
      <charset val="238"/>
      <scheme val="minor"/>
    </font>
    <font>
      <b/>
      <sz val="11"/>
      <color theme="0"/>
      <name val="Calibri"/>
      <family val="2"/>
      <charset val="238"/>
    </font>
    <font>
      <b/>
      <sz val="14"/>
      <color rgb="FF000000"/>
      <name val="Calibri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ED7D31"/>
        <bgColor rgb="FFED7D31"/>
      </patternFill>
    </fill>
    <fill>
      <patternFill patternType="solid">
        <fgColor rgb="FFD9EAD3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rgb="FFF4B08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rgb="FF57BB8A"/>
      </patternFill>
    </fill>
    <fill>
      <patternFill patternType="solid">
        <fgColor rgb="FF00B0F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rgb="FFFFE5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4CC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55" fillId="0" borderId="0" applyFont="0" applyFill="0" applyBorder="0" applyAlignment="0" applyProtection="0"/>
  </cellStyleXfs>
  <cellXfs count="671">
    <xf numFmtId="0" fontId="0" fillId="0" borderId="0" xfId="0" applyFont="1" applyAlignment="1"/>
    <xf numFmtId="0" fontId="10" fillId="0" borderId="2" xfId="0" applyFont="1" applyBorder="1" applyAlignment="1"/>
    <xf numFmtId="0" fontId="10" fillId="0" borderId="2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7" fillId="0" borderId="2" xfId="0" applyFont="1" applyBorder="1"/>
    <xf numFmtId="0" fontId="10" fillId="0" borderId="4" xfId="0" applyFont="1" applyBorder="1"/>
    <xf numFmtId="0" fontId="10" fillId="0" borderId="3" xfId="0" applyFont="1" applyBorder="1" applyAlignment="1"/>
    <xf numFmtId="0" fontId="10" fillId="2" borderId="9" xfId="0" applyFont="1" applyFill="1" applyBorder="1" applyAlignment="1"/>
    <xf numFmtId="0" fontId="10" fillId="2" borderId="9" xfId="0" applyFont="1" applyFill="1" applyBorder="1"/>
    <xf numFmtId="10" fontId="10" fillId="0" borderId="4" xfId="0" applyNumberFormat="1" applyFont="1" applyBorder="1"/>
    <xf numFmtId="0" fontId="10" fillId="0" borderId="0" xfId="0" applyFont="1"/>
    <xf numFmtId="0" fontId="10" fillId="0" borderId="10" xfId="0" applyFont="1" applyBorder="1"/>
    <xf numFmtId="0" fontId="10" fillId="0" borderId="3" xfId="0" applyFont="1" applyBorder="1"/>
    <xf numFmtId="0" fontId="10" fillId="0" borderId="5" xfId="0" applyFont="1" applyBorder="1"/>
    <xf numFmtId="0" fontId="13" fillId="0" borderId="0" xfId="0" applyFont="1"/>
    <xf numFmtId="0" fontId="9" fillId="0" borderId="2" xfId="0" applyFont="1" applyBorder="1"/>
    <xf numFmtId="0" fontId="10" fillId="0" borderId="2" xfId="0" applyFont="1" applyBorder="1" applyAlignment="1"/>
    <xf numFmtId="0" fontId="10" fillId="0" borderId="3" xfId="0" applyFont="1" applyBorder="1" applyAlignment="1">
      <alignment horizontal="right"/>
    </xf>
    <xf numFmtId="0" fontId="10" fillId="0" borderId="7" xfId="0" applyFont="1" applyBorder="1"/>
    <xf numFmtId="0" fontId="10" fillId="0" borderId="11" xfId="0" applyFont="1" applyBorder="1"/>
    <xf numFmtId="0" fontId="10" fillId="0" borderId="6" xfId="0" applyFont="1" applyBorder="1"/>
    <xf numFmtId="3" fontId="10" fillId="0" borderId="10" xfId="0" applyNumberFormat="1" applyFont="1" applyBorder="1"/>
    <xf numFmtId="3" fontId="13" fillId="0" borderId="0" xfId="0" applyNumberFormat="1" applyFont="1"/>
    <xf numFmtId="0" fontId="10" fillId="3" borderId="2" xfId="0" applyFont="1" applyFill="1" applyBorder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4" borderId="2" xfId="0" applyFont="1" applyFill="1" applyBorder="1"/>
    <xf numFmtId="3" fontId="10" fillId="4" borderId="2" xfId="0" applyNumberFormat="1" applyFont="1" applyFill="1" applyBorder="1"/>
    <xf numFmtId="0" fontId="13" fillId="3" borderId="0" xfId="0" applyFont="1" applyFill="1"/>
    <xf numFmtId="0" fontId="10" fillId="3" borderId="12" xfId="0" applyFont="1" applyFill="1" applyBorder="1" applyAlignment="1"/>
    <xf numFmtId="0" fontId="10" fillId="3" borderId="2" xfId="0" applyFont="1" applyFill="1" applyBorder="1" applyAlignment="1"/>
    <xf numFmtId="0" fontId="10" fillId="3" borderId="3" xfId="0" applyFont="1" applyFill="1" applyBorder="1" applyAlignment="1"/>
    <xf numFmtId="0" fontId="9" fillId="0" borderId="10" xfId="0" applyFont="1" applyBorder="1"/>
    <xf numFmtId="0" fontId="10" fillId="0" borderId="2" xfId="0" applyFont="1" applyBorder="1" applyAlignment="1"/>
    <xf numFmtId="0" fontId="10" fillId="0" borderId="2" xfId="0" applyFont="1" applyBorder="1" applyAlignment="1"/>
    <xf numFmtId="0" fontId="10" fillId="3" borderId="4" xfId="0" applyFont="1" applyFill="1" applyBorder="1" applyAlignment="1"/>
    <xf numFmtId="0" fontId="10" fillId="3" borderId="3" xfId="0" applyFont="1" applyFill="1" applyBorder="1" applyAlignment="1">
      <alignment horizontal="right"/>
    </xf>
    <xf numFmtId="0" fontId="13" fillId="0" borderId="0" xfId="0" applyFont="1" applyAlignment="1"/>
    <xf numFmtId="0" fontId="17" fillId="0" borderId="0" xfId="0" applyFont="1"/>
    <xf numFmtId="10" fontId="10" fillId="0" borderId="4" xfId="0" applyNumberFormat="1" applyFont="1" applyBorder="1" applyAlignment="1"/>
    <xf numFmtId="0" fontId="10" fillId="0" borderId="4" xfId="0" applyFont="1" applyBorder="1" applyAlignment="1"/>
    <xf numFmtId="9" fontId="10" fillId="0" borderId="2" xfId="0" applyNumberFormat="1" applyFont="1" applyBorder="1" applyAlignment="1"/>
    <xf numFmtId="0" fontId="10" fillId="3" borderId="2" xfId="0" applyFont="1" applyFill="1" applyBorder="1" applyAlignment="1">
      <alignment horizontal="right"/>
    </xf>
    <xf numFmtId="0" fontId="10" fillId="3" borderId="2" xfId="0" applyFont="1" applyFill="1" applyBorder="1" applyAlignment="1"/>
    <xf numFmtId="0" fontId="16" fillId="0" borderId="2" xfId="0" applyFont="1" applyBorder="1"/>
    <xf numFmtId="0" fontId="16" fillId="0" borderId="6" xfId="0" applyFont="1" applyBorder="1"/>
    <xf numFmtId="0" fontId="18" fillId="0" borderId="0" xfId="0" applyFont="1"/>
    <xf numFmtId="10" fontId="10" fillId="0" borderId="3" xfId="0" applyNumberFormat="1" applyFont="1" applyBorder="1" applyAlignment="1"/>
    <xf numFmtId="0" fontId="10" fillId="0" borderId="3" xfId="0" applyFont="1" applyBorder="1" applyAlignment="1"/>
    <xf numFmtId="0" fontId="10" fillId="0" borderId="2" xfId="0" applyFont="1" applyBorder="1" applyAlignment="1">
      <alignment horizontal="right"/>
    </xf>
    <xf numFmtId="0" fontId="10" fillId="3" borderId="12" xfId="0" applyFont="1" applyFill="1" applyBorder="1" applyAlignment="1"/>
    <xf numFmtId="0" fontId="9" fillId="3" borderId="2" xfId="0" applyFont="1" applyFill="1" applyBorder="1" applyAlignment="1"/>
    <xf numFmtId="0" fontId="9" fillId="0" borderId="2" xfId="0" applyFont="1" applyBorder="1" applyAlignment="1"/>
    <xf numFmtId="0" fontId="10" fillId="5" borderId="2" xfId="0" applyFont="1" applyFill="1" applyBorder="1" applyAlignment="1">
      <alignment horizontal="right"/>
    </xf>
    <xf numFmtId="0" fontId="10" fillId="0" borderId="2" xfId="0" applyFont="1" applyBorder="1" applyAlignment="1">
      <alignment horizontal="left"/>
    </xf>
    <xf numFmtId="3" fontId="10" fillId="0" borderId="2" xfId="0" applyNumberFormat="1" applyFont="1" applyBorder="1"/>
    <xf numFmtId="3" fontId="10" fillId="0" borderId="0" xfId="0" applyNumberFormat="1" applyFont="1"/>
    <xf numFmtId="0" fontId="10" fillId="3" borderId="14" xfId="0" applyFont="1" applyFill="1" applyBorder="1"/>
    <xf numFmtId="4" fontId="13" fillId="0" borderId="0" xfId="0" applyNumberFormat="1" applyFont="1"/>
    <xf numFmtId="0" fontId="0" fillId="0" borderId="0" xfId="0"/>
    <xf numFmtId="0" fontId="22" fillId="0" borderId="2" xfId="0" applyFont="1" applyBorder="1"/>
    <xf numFmtId="0" fontId="22" fillId="0" borderId="2" xfId="0" applyFont="1" applyBorder="1" applyAlignment="1">
      <alignment wrapText="1"/>
    </xf>
    <xf numFmtId="0" fontId="21" fillId="8" borderId="0" xfId="0" applyFont="1" applyFill="1"/>
    <xf numFmtId="0" fontId="21" fillId="8" borderId="0" xfId="0" applyFont="1" applyFill="1" applyAlignment="1"/>
    <xf numFmtId="0" fontId="0" fillId="8" borderId="0" xfId="0" applyFont="1" applyFill="1" applyAlignment="1"/>
    <xf numFmtId="0" fontId="10" fillId="7" borderId="2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9" xfId="0" applyFont="1" applyBorder="1" applyAlignment="1"/>
    <xf numFmtId="0" fontId="9" fillId="10" borderId="22" xfId="0" applyFont="1" applyFill="1" applyBorder="1" applyAlignment="1"/>
    <xf numFmtId="0" fontId="8" fillId="10" borderId="23" xfId="0" applyFont="1" applyFill="1" applyBorder="1" applyAlignment="1"/>
    <xf numFmtId="0" fontId="8" fillId="10" borderId="24" xfId="0" applyFont="1" applyFill="1" applyBorder="1" applyAlignment="1"/>
    <xf numFmtId="0" fontId="9" fillId="11" borderId="22" xfId="0" applyFont="1" applyFill="1" applyBorder="1" applyAlignment="1"/>
    <xf numFmtId="0" fontId="8" fillId="11" borderId="23" xfId="0" applyFont="1" applyFill="1" applyBorder="1" applyAlignment="1"/>
    <xf numFmtId="0" fontId="8" fillId="11" borderId="24" xfId="0" applyFont="1" applyFill="1" applyBorder="1" applyAlignment="1"/>
    <xf numFmtId="0" fontId="9" fillId="9" borderId="22" xfId="0" applyFont="1" applyFill="1" applyBorder="1" applyAlignment="1"/>
    <xf numFmtId="0" fontId="8" fillId="9" borderId="23" xfId="0" applyFont="1" applyFill="1" applyBorder="1" applyAlignment="1"/>
    <xf numFmtId="0" fontId="8" fillId="9" borderId="24" xfId="0" applyFont="1" applyFill="1" applyBorder="1" applyAlignment="1"/>
    <xf numFmtId="10" fontId="10" fillId="0" borderId="9" xfId="0" applyNumberFormat="1" applyFont="1" applyBorder="1"/>
    <xf numFmtId="0" fontId="30" fillId="0" borderId="4" xfId="0" applyFont="1" applyBorder="1" applyAlignment="1"/>
    <xf numFmtId="0" fontId="10" fillId="12" borderId="2" xfId="0" applyFont="1" applyFill="1" applyBorder="1"/>
    <xf numFmtId="0" fontId="26" fillId="0" borderId="3" xfId="0" applyFont="1" applyBorder="1" applyAlignment="1"/>
    <xf numFmtId="0" fontId="26" fillId="3" borderId="2" xfId="0" applyFont="1" applyFill="1" applyBorder="1" applyAlignment="1"/>
    <xf numFmtId="0" fontId="10" fillId="0" borderId="26" xfId="0" applyFont="1" applyBorder="1"/>
    <xf numFmtId="9" fontId="10" fillId="0" borderId="25" xfId="0" applyNumberFormat="1" applyFont="1" applyBorder="1"/>
    <xf numFmtId="0" fontId="10" fillId="8" borderId="3" xfId="0" applyFont="1" applyFill="1" applyBorder="1" applyAlignment="1"/>
    <xf numFmtId="0" fontId="26" fillId="0" borderId="9" xfId="0" applyFont="1" applyBorder="1" applyAlignment="1"/>
    <xf numFmtId="0" fontId="10" fillId="8" borderId="12" xfId="0" applyFont="1" applyFill="1" applyBorder="1" applyAlignment="1"/>
    <xf numFmtId="0" fontId="10" fillId="0" borderId="9" xfId="0" applyFont="1" applyBorder="1" applyAlignment="1"/>
    <xf numFmtId="0" fontId="10" fillId="0" borderId="12" xfId="0" applyFont="1" applyBorder="1" applyAlignment="1"/>
    <xf numFmtId="165" fontId="10" fillId="0" borderId="12" xfId="0" applyNumberFormat="1" applyFont="1" applyFill="1" applyBorder="1" applyAlignment="1"/>
    <xf numFmtId="0" fontId="8" fillId="0" borderId="4" xfId="0" applyFont="1" applyBorder="1"/>
    <xf numFmtId="0" fontId="7" fillId="0" borderId="13" xfId="0" applyFont="1" applyBorder="1"/>
    <xf numFmtId="0" fontId="8" fillId="0" borderId="13" xfId="0" applyFont="1" applyBorder="1"/>
    <xf numFmtId="0" fontId="9" fillId="0" borderId="3" xfId="0" applyFont="1" applyBorder="1" applyAlignment="1">
      <alignment horizontal="center"/>
    </xf>
    <xf numFmtId="0" fontId="7" fillId="0" borderId="3" xfId="0" applyFont="1" applyBorder="1"/>
    <xf numFmtId="0" fontId="10" fillId="3" borderId="3" xfId="0" applyFont="1" applyFill="1" applyBorder="1" applyAlignment="1"/>
    <xf numFmtId="0" fontId="26" fillId="3" borderId="2" xfId="0" applyFont="1" applyFill="1" applyBorder="1" applyAlignment="1">
      <alignment horizontal="left"/>
    </xf>
    <xf numFmtId="0" fontId="27" fillId="0" borderId="4" xfId="0" applyFont="1" applyBorder="1" applyAlignment="1"/>
    <xf numFmtId="0" fontId="22" fillId="3" borderId="2" xfId="0" applyFont="1" applyFill="1" applyBorder="1" applyAlignment="1">
      <alignment horizontal="left"/>
    </xf>
    <xf numFmtId="0" fontId="6" fillId="0" borderId="0" xfId="0" applyFont="1" applyAlignment="1"/>
    <xf numFmtId="0" fontId="32" fillId="0" borderId="2" xfId="0" applyFont="1" applyBorder="1" applyAlignment="1">
      <alignment wrapText="1"/>
    </xf>
    <xf numFmtId="0" fontId="32" fillId="3" borderId="2" xfId="0" applyFont="1" applyFill="1" applyBorder="1" applyAlignment="1"/>
    <xf numFmtId="0" fontId="32" fillId="0" borderId="2" xfId="0" applyFont="1" applyBorder="1" applyAlignment="1"/>
    <xf numFmtId="0" fontId="26" fillId="3" borderId="2" xfId="0" applyFont="1" applyFill="1" applyBorder="1"/>
    <xf numFmtId="0" fontId="26" fillId="0" borderId="2" xfId="0" applyFont="1" applyBorder="1"/>
    <xf numFmtId="0" fontId="22" fillId="7" borderId="2" xfId="0" applyFont="1" applyFill="1" applyBorder="1" applyAlignment="1">
      <alignment vertical="center"/>
    </xf>
    <xf numFmtId="0" fontId="22" fillId="3" borderId="2" xfId="0" applyFont="1" applyFill="1" applyBorder="1"/>
    <xf numFmtId="0" fontId="22" fillId="0" borderId="2" xfId="0" applyFont="1" applyBorder="1" applyAlignment="1">
      <alignment horizontal="left"/>
    </xf>
    <xf numFmtId="0" fontId="22" fillId="3" borderId="2" xfId="0" applyFont="1" applyFill="1" applyBorder="1" applyAlignment="1"/>
    <xf numFmtId="0" fontId="22" fillId="0" borderId="2" xfId="0" applyFont="1" applyBorder="1" applyAlignment="1"/>
    <xf numFmtId="0" fontId="34" fillId="0" borderId="9" xfId="0" applyFont="1" applyBorder="1" applyAlignment="1"/>
    <xf numFmtId="0" fontId="35" fillId="0" borderId="12" xfId="0" applyFont="1" applyBorder="1" applyAlignment="1">
      <alignment horizontal="left" wrapText="1"/>
    </xf>
    <xf numFmtId="0" fontId="36" fillId="0" borderId="0" xfId="0" applyFont="1" applyAlignment="1"/>
    <xf numFmtId="0" fontId="26" fillId="0" borderId="2" xfId="0" applyFont="1" applyBorder="1" applyAlignment="1">
      <alignment horizontal="left"/>
    </xf>
    <xf numFmtId="0" fontId="26" fillId="3" borderId="3" xfId="0" applyFont="1" applyFill="1" applyBorder="1" applyAlignment="1"/>
    <xf numFmtId="0" fontId="21" fillId="0" borderId="27" xfId="0" applyFont="1" applyBorder="1"/>
    <xf numFmtId="0" fontId="27" fillId="0" borderId="4" xfId="0" applyFont="1" applyBorder="1" applyAlignment="1">
      <alignment wrapText="1"/>
    </xf>
    <xf numFmtId="0" fontId="32" fillId="0" borderId="3" xfId="0" applyFont="1" applyBorder="1" applyAlignment="1">
      <alignment wrapText="1"/>
    </xf>
    <xf numFmtId="0" fontId="32" fillId="3" borderId="3" xfId="0" applyFont="1" applyFill="1" applyBorder="1" applyAlignment="1">
      <alignment wrapText="1"/>
    </xf>
    <xf numFmtId="0" fontId="22" fillId="3" borderId="3" xfId="0" applyFont="1" applyFill="1" applyBorder="1" applyAlignment="1">
      <alignment horizontal="left" wrapText="1"/>
    </xf>
    <xf numFmtId="0" fontId="6" fillId="0" borderId="0" xfId="0" applyFont="1" applyAlignment="1">
      <alignment wrapText="1"/>
    </xf>
    <xf numFmtId="0" fontId="27" fillId="0" borderId="13" xfId="0" applyFont="1" applyFill="1" applyBorder="1"/>
    <xf numFmtId="0" fontId="38" fillId="0" borderId="13" xfId="0" applyFont="1" applyFill="1" applyBorder="1"/>
    <xf numFmtId="0" fontId="5" fillId="0" borderId="0" xfId="0" applyFont="1" applyFill="1" applyAlignment="1"/>
    <xf numFmtId="0" fontId="39" fillId="0" borderId="0" xfId="0" applyFont="1" applyFill="1" applyAlignment="1"/>
    <xf numFmtId="10" fontId="10" fillId="0" borderId="9" xfId="0" applyNumberFormat="1" applyFont="1" applyBorder="1" applyAlignment="1"/>
    <xf numFmtId="0" fontId="10" fillId="0" borderId="9" xfId="0" applyFont="1" applyBorder="1"/>
    <xf numFmtId="0" fontId="8" fillId="0" borderId="9" xfId="0" applyFont="1" applyBorder="1" applyAlignment="1">
      <alignment vertical="center"/>
    </xf>
    <xf numFmtId="0" fontId="10" fillId="3" borderId="12" xfId="0" applyFont="1" applyFill="1" applyBorder="1" applyAlignment="1">
      <alignment horizontal="right"/>
    </xf>
    <xf numFmtId="0" fontId="34" fillId="0" borderId="4" xfId="0" applyFont="1" applyBorder="1"/>
    <xf numFmtId="0" fontId="40" fillId="3" borderId="2" xfId="0" applyFont="1" applyFill="1" applyBorder="1" applyAlignment="1">
      <alignment horizontal="right"/>
    </xf>
    <xf numFmtId="0" fontId="40" fillId="0" borderId="2" xfId="0" applyFont="1" applyBorder="1" applyAlignment="1"/>
    <xf numFmtId="0" fontId="40" fillId="3" borderId="2" xfId="0" applyFont="1" applyFill="1" applyBorder="1" applyAlignment="1"/>
    <xf numFmtId="0" fontId="34" fillId="0" borderId="13" xfId="0" applyFont="1" applyBorder="1"/>
    <xf numFmtId="0" fontId="35" fillId="0" borderId="2" xfId="0" applyFont="1" applyBorder="1"/>
    <xf numFmtId="0" fontId="10" fillId="0" borderId="12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9" fillId="0" borderId="8" xfId="0" applyFont="1" applyBorder="1" applyAlignment="1">
      <alignment horizontal="center" vertical="center" wrapText="1"/>
    </xf>
    <xf numFmtId="0" fontId="7" fillId="0" borderId="3" xfId="0" applyFont="1" applyBorder="1"/>
    <xf numFmtId="0" fontId="9" fillId="0" borderId="3" xfId="0" applyFont="1" applyBorder="1"/>
    <xf numFmtId="0" fontId="10" fillId="0" borderId="4" xfId="0" applyFont="1" applyBorder="1"/>
    <xf numFmtId="0" fontId="41" fillId="0" borderId="0" xfId="0" applyFont="1"/>
    <xf numFmtId="44" fontId="42" fillId="0" borderId="0" xfId="0" applyNumberFormat="1" applyFont="1" applyAlignment="1"/>
    <xf numFmtId="44" fontId="41" fillId="7" borderId="0" xfId="1" applyFont="1" applyFill="1" applyAlignment="1"/>
    <xf numFmtId="0" fontId="41" fillId="7" borderId="0" xfId="0" applyFont="1" applyFill="1" applyAlignment="1"/>
    <xf numFmtId="0" fontId="41" fillId="0" borderId="0" xfId="0" applyFont="1" applyAlignment="1"/>
    <xf numFmtId="0" fontId="27" fillId="0" borderId="1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27" fillId="0" borderId="13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35" fillId="0" borderId="12" xfId="0" applyFont="1" applyBorder="1" applyAlignment="1">
      <alignment horizontal="left" vertical="center" wrapText="1"/>
    </xf>
    <xf numFmtId="0" fontId="43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7" fillId="0" borderId="4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44" fillId="0" borderId="3" xfId="0" applyFont="1" applyBorder="1" applyAlignment="1">
      <alignment horizontal="left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right" vertical="top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8" fillId="0" borderId="14" xfId="0" applyFont="1" applyBorder="1"/>
    <xf numFmtId="0" fontId="0" fillId="0" borderId="14" xfId="0" applyFont="1" applyBorder="1" applyAlignment="1"/>
    <xf numFmtId="0" fontId="26" fillId="0" borderId="30" xfId="0" applyFont="1" applyFill="1" applyBorder="1" applyAlignment="1"/>
    <xf numFmtId="0" fontId="38" fillId="0" borderId="13" xfId="0" applyFont="1" applyFill="1" applyBorder="1" applyAlignment="1"/>
    <xf numFmtId="0" fontId="34" fillId="0" borderId="13" xfId="0" applyFont="1" applyFill="1" applyBorder="1" applyAlignment="1">
      <alignment horizontal="left" vertical="center" wrapText="1"/>
    </xf>
    <xf numFmtId="0" fontId="22" fillId="7" borderId="7" xfId="0" applyFont="1" applyFill="1" applyBorder="1" applyAlignment="1">
      <alignment vertical="center"/>
    </xf>
    <xf numFmtId="0" fontId="33" fillId="0" borderId="29" xfId="0" applyFont="1" applyFill="1" applyBorder="1" applyAlignment="1">
      <alignment vertical="center"/>
    </xf>
    <xf numFmtId="0" fontId="38" fillId="0" borderId="1" xfId="0" applyFont="1" applyFill="1" applyBorder="1" applyAlignment="1">
      <alignment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/>
    </xf>
    <xf numFmtId="9" fontId="10" fillId="7" borderId="2" xfId="0" applyNumberFormat="1" applyFont="1" applyFill="1" applyBorder="1" applyAlignment="1"/>
    <xf numFmtId="9" fontId="10" fillId="16" borderId="2" xfId="0" applyNumberFormat="1" applyFont="1" applyFill="1" applyBorder="1" applyAlignment="1">
      <alignment horizontal="right"/>
    </xf>
    <xf numFmtId="0" fontId="8" fillId="0" borderId="23" xfId="0" applyFont="1" applyFill="1" applyBorder="1" applyAlignment="1"/>
    <xf numFmtId="0" fontId="10" fillId="0" borderId="9" xfId="0" applyFont="1" applyFill="1" applyBorder="1" applyAlignment="1"/>
    <xf numFmtId="0" fontId="0" fillId="0" borderId="0" xfId="0" applyFont="1" applyFill="1" applyAlignment="1"/>
    <xf numFmtId="1" fontId="10" fillId="7" borderId="2" xfId="0" applyNumberFormat="1" applyFont="1" applyFill="1" applyBorder="1" applyAlignment="1">
      <alignment horizontal="right"/>
    </xf>
    <xf numFmtId="1" fontId="10" fillId="9" borderId="2" xfId="0" applyNumberFormat="1" applyFont="1" applyFill="1" applyBorder="1" applyAlignment="1">
      <alignment horizontal="right"/>
    </xf>
    <xf numFmtId="1" fontId="10" fillId="15" borderId="2" xfId="0" applyNumberFormat="1" applyFont="1" applyFill="1" applyBorder="1" applyAlignment="1">
      <alignment horizontal="right"/>
    </xf>
    <xf numFmtId="1" fontId="10" fillId="15" borderId="12" xfId="0" applyNumberFormat="1" applyFont="1" applyFill="1" applyBorder="1" applyAlignment="1">
      <alignment horizontal="right"/>
    </xf>
    <xf numFmtId="0" fontId="10" fillId="15" borderId="9" xfId="0" applyFont="1" applyFill="1" applyBorder="1" applyAlignment="1"/>
    <xf numFmtId="9" fontId="10" fillId="15" borderId="2" xfId="0" applyNumberFormat="1" applyFont="1" applyFill="1" applyBorder="1" applyAlignment="1"/>
    <xf numFmtId="0" fontId="10" fillId="15" borderId="3" xfId="0" applyFont="1" applyFill="1" applyBorder="1" applyAlignment="1"/>
    <xf numFmtId="10" fontId="10" fillId="15" borderId="3" xfId="0" applyNumberFormat="1" applyFont="1" applyFill="1" applyBorder="1" applyAlignment="1"/>
    <xf numFmtId="0" fontId="45" fillId="0" borderId="0" xfId="0" applyFont="1"/>
    <xf numFmtId="0" fontId="21" fillId="0" borderId="0" xfId="0" applyFont="1" applyAlignment="1"/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7" borderId="9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25" xfId="0" applyBorder="1"/>
    <xf numFmtId="44" fontId="21" fillId="0" borderId="25" xfId="0" applyNumberFormat="1" applyFont="1" applyBorder="1" applyAlignment="1"/>
    <xf numFmtId="44" fontId="0" fillId="7" borderId="25" xfId="1" applyFont="1" applyFill="1" applyBorder="1" applyAlignment="1"/>
    <xf numFmtId="0" fontId="0" fillId="7" borderId="25" xfId="0" applyFont="1" applyFill="1" applyBorder="1" applyAlignment="1"/>
    <xf numFmtId="0" fontId="0" fillId="0" borderId="25" xfId="0" applyFont="1" applyBorder="1" applyAlignment="1"/>
    <xf numFmtId="0" fontId="10" fillId="0" borderId="25" xfId="0" applyFont="1" applyBorder="1" applyAlignment="1">
      <alignment horizontal="left" vertical="center"/>
    </xf>
    <xf numFmtId="165" fontId="0" fillId="0" borderId="25" xfId="0" applyNumberFormat="1" applyBorder="1"/>
    <xf numFmtId="0" fontId="46" fillId="17" borderId="0" xfId="0" applyFont="1" applyFill="1" applyAlignment="1"/>
    <xf numFmtId="0" fontId="8" fillId="18" borderId="23" xfId="0" applyFont="1" applyFill="1" applyBorder="1" applyAlignment="1"/>
    <xf numFmtId="0" fontId="8" fillId="18" borderId="24" xfId="0" applyFont="1" applyFill="1" applyBorder="1" applyAlignment="1"/>
    <xf numFmtId="0" fontId="14" fillId="0" borderId="12" xfId="0" applyFont="1" applyBorder="1" applyAlignment="1">
      <alignment wrapText="1"/>
    </xf>
    <xf numFmtId="0" fontId="15" fillId="0" borderId="12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20" fillId="0" borderId="12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9" fillId="7" borderId="15" xfId="0" applyFont="1" applyFill="1" applyBorder="1" applyAlignment="1"/>
    <xf numFmtId="0" fontId="8" fillId="7" borderId="16" xfId="0" applyFont="1" applyFill="1" applyBorder="1" applyAlignment="1"/>
    <xf numFmtId="0" fontId="8" fillId="0" borderId="25" xfId="0" applyFont="1" applyBorder="1" applyAlignment="1"/>
    <xf numFmtId="0" fontId="10" fillId="0" borderId="25" xfId="0" applyFont="1" applyBorder="1"/>
    <xf numFmtId="0" fontId="10" fillId="0" borderId="25" xfId="0" applyFont="1" applyBorder="1" applyAlignment="1"/>
    <xf numFmtId="0" fontId="9" fillId="0" borderId="25" xfId="0" applyFont="1" applyBorder="1"/>
    <xf numFmtId="9" fontId="10" fillId="0" borderId="25" xfId="0" applyNumberFormat="1" applyFont="1" applyBorder="1" applyAlignment="1"/>
    <xf numFmtId="0" fontId="9" fillId="18" borderId="15" xfId="0" applyFont="1" applyFill="1" applyBorder="1" applyAlignment="1"/>
    <xf numFmtId="0" fontId="8" fillId="18" borderId="16" xfId="0" applyFont="1" applyFill="1" applyBorder="1" applyAlignment="1"/>
    <xf numFmtId="0" fontId="10" fillId="7" borderId="25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30" fillId="18" borderId="25" xfId="0" applyFont="1" applyFill="1" applyBorder="1" applyAlignment="1">
      <alignment horizontal="center" vertical="center" wrapText="1"/>
    </xf>
    <xf numFmtId="0" fontId="26" fillId="18" borderId="25" xfId="0" applyFont="1" applyFill="1" applyBorder="1" applyAlignment="1">
      <alignment horizontal="center" vertical="center"/>
    </xf>
    <xf numFmtId="0" fontId="10" fillId="3" borderId="9" xfId="0" applyFont="1" applyFill="1" applyBorder="1"/>
    <xf numFmtId="0" fontId="8" fillId="0" borderId="13" xfId="0" applyFont="1" applyBorder="1" applyAlignment="1"/>
    <xf numFmtId="9" fontId="10" fillId="7" borderId="25" xfId="0" applyNumberFormat="1" applyFont="1" applyFill="1" applyBorder="1" applyAlignment="1"/>
    <xf numFmtId="9" fontId="10" fillId="16" borderId="25" xfId="0" applyNumberFormat="1" applyFont="1" applyFill="1" applyBorder="1" applyAlignment="1">
      <alignment horizontal="right"/>
    </xf>
    <xf numFmtId="0" fontId="8" fillId="0" borderId="16" xfId="0" applyFont="1" applyFill="1" applyBorder="1" applyAlignment="1"/>
    <xf numFmtId="0" fontId="10" fillId="9" borderId="1" xfId="0" applyFont="1" applyFill="1" applyBorder="1" applyAlignment="1">
      <alignment horizontal="center" vertical="center" wrapText="1"/>
    </xf>
    <xf numFmtId="0" fontId="10" fillId="14" borderId="25" xfId="0" applyFont="1" applyFill="1" applyBorder="1" applyAlignment="1"/>
    <xf numFmtId="0" fontId="10" fillId="14" borderId="25" xfId="0" applyFont="1" applyFill="1" applyBorder="1" applyAlignment="1">
      <alignment vertical="center"/>
    </xf>
    <xf numFmtId="0" fontId="51" fillId="0" borderId="0" xfId="0" applyFont="1" applyAlignment="1"/>
    <xf numFmtId="0" fontId="52" fillId="0" borderId="14" xfId="0" applyFont="1" applyBorder="1"/>
    <xf numFmtId="0" fontId="52" fillId="0" borderId="14" xfId="0" applyFont="1" applyBorder="1" applyAlignment="1">
      <alignment vertical="center"/>
    </xf>
    <xf numFmtId="0" fontId="0" fillId="14" borderId="14" xfId="0" applyFill="1" applyBorder="1"/>
    <xf numFmtId="0" fontId="0" fillId="14" borderId="14" xfId="0" applyFont="1" applyFill="1" applyBorder="1" applyAlignment="1"/>
    <xf numFmtId="0" fontId="0" fillId="14" borderId="31" xfId="0" applyFill="1" applyBorder="1"/>
    <xf numFmtId="0" fontId="0" fillId="14" borderId="31" xfId="0" applyFont="1" applyFill="1" applyBorder="1" applyAlignment="1"/>
    <xf numFmtId="0" fontId="0" fillId="14" borderId="33" xfId="0" applyFill="1" applyBorder="1"/>
    <xf numFmtId="0" fontId="0" fillId="14" borderId="33" xfId="0" applyFont="1" applyFill="1" applyBorder="1" applyAlignment="1"/>
    <xf numFmtId="0" fontId="53" fillId="8" borderId="0" xfId="0" applyFont="1" applyFill="1"/>
    <xf numFmtId="0" fontId="30" fillId="18" borderId="27" xfId="0" applyFont="1" applyFill="1" applyBorder="1" applyAlignment="1">
      <alignment horizontal="center" vertical="center" wrapText="1"/>
    </xf>
    <xf numFmtId="0" fontId="22" fillId="7" borderId="14" xfId="0" applyFont="1" applyFill="1" applyBorder="1" applyAlignment="1">
      <alignment vertical="center"/>
    </xf>
    <xf numFmtId="0" fontId="33" fillId="0" borderId="14" xfId="0" applyFont="1" applyFill="1" applyBorder="1" applyAlignment="1">
      <alignment vertical="center"/>
    </xf>
    <xf numFmtId="0" fontId="38" fillId="0" borderId="14" xfId="0" applyFont="1" applyFill="1" applyBorder="1" applyAlignment="1">
      <alignment vertical="center"/>
    </xf>
    <xf numFmtId="0" fontId="37" fillId="0" borderId="14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/>
    </xf>
    <xf numFmtId="0" fontId="50" fillId="17" borderId="0" xfId="0" applyFont="1" applyFill="1" applyAlignment="1"/>
    <xf numFmtId="0" fontId="30" fillId="18" borderId="14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horizontal="center" vertical="center"/>
    </xf>
    <xf numFmtId="0" fontId="26" fillId="18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0" fillId="14" borderId="32" xfId="0" applyFont="1" applyFill="1" applyBorder="1" applyAlignment="1">
      <alignment vertical="center"/>
    </xf>
    <xf numFmtId="0" fontId="0" fillId="14" borderId="34" xfId="0" applyFill="1" applyBorder="1"/>
    <xf numFmtId="0" fontId="0" fillId="14" borderId="34" xfId="0" applyFont="1" applyFill="1" applyBorder="1" applyAlignment="1"/>
    <xf numFmtId="0" fontId="22" fillId="0" borderId="14" xfId="0" applyFont="1" applyFill="1" applyBorder="1" applyAlignment="1">
      <alignment vertical="center"/>
    </xf>
    <xf numFmtId="0" fontId="37" fillId="0" borderId="14" xfId="0" applyFont="1" applyFill="1" applyBorder="1" applyAlignment="1">
      <alignment horizontal="center" vertical="center" wrapText="1"/>
    </xf>
    <xf numFmtId="0" fontId="37" fillId="0" borderId="14" xfId="0" applyFont="1" applyFill="1" applyBorder="1" applyAlignment="1">
      <alignment horizontal="left" vertical="center"/>
    </xf>
    <xf numFmtId="0" fontId="0" fillId="0" borderId="14" xfId="0" applyFont="1" applyFill="1" applyBorder="1" applyAlignment="1"/>
    <xf numFmtId="0" fontId="22" fillId="17" borderId="14" xfId="0" applyFont="1" applyFill="1" applyBorder="1" applyAlignment="1">
      <alignment vertical="center"/>
    </xf>
    <xf numFmtId="0" fontId="11" fillId="3" borderId="3" xfId="0" applyFont="1" applyFill="1" applyBorder="1" applyAlignment="1">
      <alignment wrapText="1"/>
    </xf>
    <xf numFmtId="0" fontId="54" fillId="19" borderId="4" xfId="0" applyFont="1" applyFill="1" applyBorder="1" applyAlignment="1">
      <alignment wrapText="1"/>
    </xf>
    <xf numFmtId="0" fontId="8" fillId="0" borderId="8" xfId="0" applyFont="1" applyBorder="1"/>
    <xf numFmtId="166" fontId="9" fillId="0" borderId="9" xfId="3" applyNumberFormat="1" applyFont="1" applyBorder="1" applyAlignment="1">
      <alignment horizontal="center" vertical="center" wrapText="1"/>
    </xf>
    <xf numFmtId="165" fontId="10" fillId="0" borderId="14" xfId="0" applyNumberFormat="1" applyFont="1" applyFill="1" applyBorder="1" applyAlignment="1"/>
    <xf numFmtId="0" fontId="38" fillId="0" borderId="13" xfId="0" applyFont="1" applyFill="1" applyBorder="1" applyAlignment="1">
      <alignment horizontal="right"/>
    </xf>
    <xf numFmtId="0" fontId="30" fillId="18" borderId="25" xfId="0" applyFont="1" applyFill="1" applyBorder="1" applyAlignment="1">
      <alignment horizontal="right" vertical="center" wrapText="1"/>
    </xf>
    <xf numFmtId="0" fontId="38" fillId="0" borderId="1" xfId="0" applyFont="1" applyFill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8" fillId="0" borderId="8" xfId="0" applyFont="1" applyBorder="1"/>
    <xf numFmtId="0" fontId="10" fillId="20" borderId="4" xfId="0" applyFont="1" applyFill="1" applyBorder="1" applyAlignment="1">
      <alignment wrapText="1"/>
    </xf>
    <xf numFmtId="9" fontId="10" fillId="9" borderId="2" xfId="0" applyNumberFormat="1" applyFont="1" applyFill="1" applyBorder="1" applyAlignment="1"/>
    <xf numFmtId="0" fontId="10" fillId="3" borderId="32" xfId="0" applyFont="1" applyFill="1" applyBorder="1"/>
    <xf numFmtId="0" fontId="9" fillId="3" borderId="32" xfId="0" applyFont="1" applyFill="1" applyBorder="1"/>
    <xf numFmtId="0" fontId="10" fillId="3" borderId="32" xfId="0" applyFont="1" applyFill="1" applyBorder="1" applyAlignment="1"/>
    <xf numFmtId="0" fontId="9" fillId="3" borderId="32" xfId="0" applyFont="1" applyFill="1" applyBorder="1" applyAlignment="1"/>
    <xf numFmtId="3" fontId="13" fillId="6" borderId="25" xfId="0" applyNumberFormat="1" applyFont="1" applyFill="1" applyBorder="1"/>
    <xf numFmtId="3" fontId="13" fillId="21" borderId="25" xfId="0" applyNumberFormat="1" applyFont="1" applyFill="1" applyBorder="1"/>
    <xf numFmtId="0" fontId="0" fillId="9" borderId="25" xfId="0" applyFont="1" applyFill="1" applyBorder="1" applyAlignment="1"/>
    <xf numFmtId="9" fontId="10" fillId="22" borderId="25" xfId="0" applyNumberFormat="1" applyFont="1" applyFill="1" applyBorder="1" applyAlignment="1"/>
    <xf numFmtId="0" fontId="10" fillId="22" borderId="25" xfId="0" applyFont="1" applyFill="1" applyBorder="1" applyAlignment="1">
      <alignment horizontal="center" vertical="center" wrapText="1"/>
    </xf>
    <xf numFmtId="3" fontId="13" fillId="23" borderId="25" xfId="0" applyNumberFormat="1" applyFont="1" applyFill="1" applyBorder="1"/>
    <xf numFmtId="0" fontId="10" fillId="22" borderId="1" xfId="0" applyFont="1" applyFill="1" applyBorder="1" applyAlignment="1">
      <alignment horizontal="center" vertical="center" wrapText="1"/>
    </xf>
    <xf numFmtId="0" fontId="10" fillId="22" borderId="9" xfId="0" applyFont="1" applyFill="1" applyBorder="1" applyAlignment="1"/>
    <xf numFmtId="9" fontId="10" fillId="22" borderId="2" xfId="0" applyNumberFormat="1" applyFont="1" applyFill="1" applyBorder="1" applyAlignment="1">
      <alignment horizontal="right"/>
    </xf>
    <xf numFmtId="1" fontId="10" fillId="22" borderId="2" xfId="0" applyNumberFormat="1" applyFont="1" applyFill="1" applyBorder="1" applyAlignment="1">
      <alignment horizontal="right"/>
    </xf>
    <xf numFmtId="1" fontId="10" fillId="9" borderId="12" xfId="0" applyNumberFormat="1" applyFont="1" applyFill="1" applyBorder="1" applyAlignment="1">
      <alignment horizontal="right"/>
    </xf>
    <xf numFmtId="0" fontId="26" fillId="0" borderId="6" xfId="0" applyFont="1" applyBorder="1"/>
    <xf numFmtId="0" fontId="26" fillId="0" borderId="30" xfId="0" applyFont="1" applyBorder="1" applyAlignment="1"/>
    <xf numFmtId="0" fontId="27" fillId="0" borderId="13" xfId="0" applyFont="1" applyBorder="1" applyAlignment="1"/>
    <xf numFmtId="0" fontId="34" fillId="0" borderId="13" xfId="0" applyFont="1" applyBorder="1" applyAlignment="1"/>
    <xf numFmtId="0" fontId="27" fillId="0" borderId="13" xfId="0" applyFont="1" applyBorder="1" applyAlignment="1">
      <alignment wrapText="1"/>
    </xf>
    <xf numFmtId="0" fontId="10" fillId="0" borderId="13" xfId="0" applyFont="1" applyBorder="1"/>
    <xf numFmtId="0" fontId="10" fillId="0" borderId="6" xfId="0" applyFont="1" applyBorder="1" applyAlignment="1"/>
    <xf numFmtId="0" fontId="26" fillId="3" borderId="6" xfId="0" applyFont="1" applyFill="1" applyBorder="1" applyAlignment="1"/>
    <xf numFmtId="0" fontId="26" fillId="3" borderId="13" xfId="0" applyFont="1" applyFill="1" applyBorder="1" applyAlignment="1"/>
    <xf numFmtId="0" fontId="26" fillId="0" borderId="13" xfId="0" applyFont="1" applyFill="1" applyBorder="1" applyAlignment="1"/>
    <xf numFmtId="0" fontId="10" fillId="2" borderId="13" xfId="0" applyFont="1" applyFill="1" applyBorder="1" applyAlignment="1"/>
    <xf numFmtId="0" fontId="10" fillId="2" borderId="6" xfId="0" applyFont="1" applyFill="1" applyBorder="1"/>
    <xf numFmtId="10" fontId="10" fillId="0" borderId="30" xfId="0" applyNumberFormat="1" applyFont="1" applyBorder="1"/>
    <xf numFmtId="0" fontId="10" fillId="0" borderId="30" xfId="0" applyFont="1" applyBorder="1"/>
    <xf numFmtId="9" fontId="10" fillId="22" borderId="6" xfId="0" applyNumberFormat="1" applyFont="1" applyFill="1" applyBorder="1" applyAlignment="1">
      <alignment horizontal="right"/>
    </xf>
    <xf numFmtId="1" fontId="10" fillId="7" borderId="6" xfId="0" applyNumberFormat="1" applyFont="1" applyFill="1" applyBorder="1" applyAlignment="1">
      <alignment horizontal="right"/>
    </xf>
    <xf numFmtId="1" fontId="10" fillId="0" borderId="6" xfId="0" applyNumberFormat="1" applyFont="1" applyBorder="1" applyAlignment="1">
      <alignment horizontal="right"/>
    </xf>
    <xf numFmtId="1" fontId="10" fillId="22" borderId="6" xfId="0" applyNumberFormat="1" applyFont="1" applyFill="1" applyBorder="1" applyAlignment="1">
      <alignment horizontal="right"/>
    </xf>
    <xf numFmtId="10" fontId="10" fillId="0" borderId="11" xfId="0" applyNumberFormat="1" applyFont="1" applyBorder="1"/>
    <xf numFmtId="0" fontId="10" fillId="0" borderId="35" xfId="0" applyFont="1" applyBorder="1"/>
    <xf numFmtId="3" fontId="10" fillId="0" borderId="35" xfId="0" applyNumberFormat="1" applyFont="1" applyBorder="1"/>
    <xf numFmtId="3" fontId="13" fillId="0" borderId="14" xfId="0" applyNumberFormat="1" applyFont="1" applyBorder="1"/>
    <xf numFmtId="0" fontId="22" fillId="0" borderId="14" xfId="0" applyFont="1" applyFill="1" applyBorder="1"/>
    <xf numFmtId="0" fontId="22" fillId="0" borderId="14" xfId="0" applyFont="1" applyFill="1" applyBorder="1" applyAlignment="1">
      <alignment wrapText="1"/>
    </xf>
    <xf numFmtId="0" fontId="32" fillId="0" borderId="14" xfId="0" applyFont="1" applyFill="1" applyBorder="1" applyAlignment="1">
      <alignment wrapText="1"/>
    </xf>
    <xf numFmtId="0" fontId="35" fillId="0" borderId="14" xfId="0" applyFont="1" applyFill="1" applyBorder="1" applyAlignment="1">
      <alignment horizontal="left" wrapText="1"/>
    </xf>
    <xf numFmtId="0" fontId="10" fillId="0" borderId="14" xfId="0" applyFont="1" applyFill="1" applyBorder="1" applyAlignment="1"/>
    <xf numFmtId="0" fontId="10" fillId="0" borderId="14" xfId="0" applyFont="1" applyFill="1" applyBorder="1" applyAlignment="1">
      <alignment horizontal="right"/>
    </xf>
    <xf numFmtId="0" fontId="10" fillId="0" borderId="14" xfId="0" applyFont="1" applyFill="1" applyBorder="1"/>
    <xf numFmtId="9" fontId="10" fillId="0" borderId="14" xfId="0" applyNumberFormat="1" applyFont="1" applyFill="1" applyBorder="1" applyAlignment="1"/>
    <xf numFmtId="9" fontId="10" fillId="0" borderId="14" xfId="0" applyNumberFormat="1" applyFont="1" applyFill="1" applyBorder="1" applyAlignment="1">
      <alignment horizontal="right"/>
    </xf>
    <xf numFmtId="1" fontId="10" fillId="0" borderId="14" xfId="0" applyNumberFormat="1" applyFont="1" applyFill="1" applyBorder="1" applyAlignment="1">
      <alignment horizontal="right"/>
    </xf>
    <xf numFmtId="9" fontId="10" fillId="0" borderId="14" xfId="0" applyNumberFormat="1" applyFont="1" applyFill="1" applyBorder="1"/>
    <xf numFmtId="3" fontId="10" fillId="0" borderId="14" xfId="0" applyNumberFormat="1" applyFont="1" applyFill="1" applyBorder="1"/>
    <xf numFmtId="0" fontId="26" fillId="0" borderId="14" xfId="0" applyFont="1" applyFill="1" applyBorder="1" applyAlignment="1">
      <alignment horizontal="left"/>
    </xf>
    <xf numFmtId="0" fontId="26" fillId="0" borderId="14" xfId="0" applyFont="1" applyFill="1" applyBorder="1" applyAlignment="1"/>
    <xf numFmtId="0" fontId="27" fillId="0" borderId="14" xfId="0" applyFont="1" applyFill="1" applyBorder="1" applyAlignment="1"/>
    <xf numFmtId="0" fontId="34" fillId="0" borderId="14" xfId="0" applyFont="1" applyFill="1" applyBorder="1" applyAlignment="1"/>
    <xf numFmtId="0" fontId="27" fillId="0" borderId="14" xfId="0" applyFont="1" applyFill="1" applyBorder="1" applyAlignment="1">
      <alignment wrapText="1"/>
    </xf>
    <xf numFmtId="10" fontId="10" fillId="0" borderId="14" xfId="0" applyNumberFormat="1" applyFont="1" applyFill="1" applyBorder="1"/>
    <xf numFmtId="0" fontId="13" fillId="0" borderId="14" xfId="0" applyFont="1" applyFill="1" applyBorder="1"/>
    <xf numFmtId="0" fontId="22" fillId="0" borderId="14" xfId="0" applyFont="1" applyFill="1" applyBorder="1" applyAlignment="1">
      <alignment horizontal="left"/>
    </xf>
    <xf numFmtId="0" fontId="22" fillId="0" borderId="14" xfId="0" applyFont="1" applyFill="1" applyBorder="1" applyAlignment="1"/>
    <xf numFmtId="0" fontId="6" fillId="0" borderId="14" xfId="0" applyFont="1" applyFill="1" applyBorder="1" applyAlignment="1"/>
    <xf numFmtId="0" fontId="36" fillId="0" borderId="14" xfId="0" applyFont="1" applyFill="1" applyBorder="1" applyAlignment="1"/>
    <xf numFmtId="0" fontId="32" fillId="0" borderId="14" xfId="0" applyFont="1" applyFill="1" applyBorder="1" applyAlignment="1"/>
    <xf numFmtId="0" fontId="22" fillId="0" borderId="14" xfId="0" applyFont="1" applyFill="1" applyBorder="1" applyAlignment="1">
      <alignment horizontal="left" wrapText="1"/>
    </xf>
    <xf numFmtId="0" fontId="11" fillId="0" borderId="14" xfId="0" applyFont="1" applyFill="1" applyBorder="1" applyAlignment="1">
      <alignment wrapText="1"/>
    </xf>
    <xf numFmtId="0" fontId="16" fillId="0" borderId="14" xfId="0" applyFont="1" applyFill="1" applyBorder="1"/>
    <xf numFmtId="10" fontId="10" fillId="0" borderId="14" xfId="0" applyNumberFormat="1" applyFont="1" applyFill="1" applyBorder="1" applyAlignment="1"/>
    <xf numFmtId="0" fontId="26" fillId="0" borderId="14" xfId="0" applyFont="1" applyFill="1" applyBorder="1"/>
    <xf numFmtId="0" fontId="9" fillId="0" borderId="14" xfId="0" applyFont="1" applyFill="1" applyBorder="1"/>
    <xf numFmtId="164" fontId="10" fillId="0" borderId="14" xfId="0" applyNumberFormat="1" applyFont="1" applyFill="1" applyBorder="1" applyAlignment="1"/>
    <xf numFmtId="0" fontId="13" fillId="0" borderId="14" xfId="0" applyFont="1" applyFill="1" applyBorder="1" applyAlignment="1"/>
    <xf numFmtId="0" fontId="45" fillId="0" borderId="14" xfId="0" applyFont="1" applyFill="1" applyBorder="1"/>
    <xf numFmtId="0" fontId="21" fillId="0" borderId="14" xfId="0" applyFont="1" applyFill="1" applyBorder="1" applyAlignment="1"/>
    <xf numFmtId="0" fontId="17" fillId="0" borderId="14" xfId="0" applyFont="1" applyFill="1" applyBorder="1"/>
    <xf numFmtId="0" fontId="6" fillId="0" borderId="14" xfId="0" applyFont="1" applyFill="1" applyBorder="1" applyAlignment="1">
      <alignment wrapText="1"/>
    </xf>
    <xf numFmtId="9" fontId="10" fillId="22" borderId="2" xfId="0" applyNumberFormat="1" applyFont="1" applyFill="1" applyBorder="1" applyAlignment="1"/>
    <xf numFmtId="0" fontId="10" fillId="22" borderId="3" xfId="0" applyFont="1" applyFill="1" applyBorder="1" applyAlignment="1"/>
    <xf numFmtId="0" fontId="11" fillId="0" borderId="3" xfId="0" applyFont="1" applyBorder="1" applyAlignment="1">
      <alignment horizontal="left" vertical="center" wrapText="1"/>
    </xf>
    <xf numFmtId="0" fontId="0" fillId="9" borderId="0" xfId="0" applyFont="1" applyFill="1" applyAlignment="1"/>
    <xf numFmtId="0" fontId="0" fillId="22" borderId="0" xfId="0" applyFont="1" applyFill="1" applyAlignment="1"/>
    <xf numFmtId="0" fontId="0" fillId="24" borderId="0" xfId="0" applyFont="1" applyFill="1" applyAlignment="1"/>
    <xf numFmtId="0" fontId="0" fillId="25" borderId="0" xfId="0" applyFont="1" applyFill="1" applyAlignment="1"/>
    <xf numFmtId="0" fontId="10" fillId="7" borderId="22" xfId="0" applyFont="1" applyFill="1" applyBorder="1" applyAlignment="1">
      <alignment horizontal="left" vertical="center"/>
    </xf>
    <xf numFmtId="0" fontId="10" fillId="7" borderId="23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44" fontId="10" fillId="0" borderId="2" xfId="1" applyFont="1" applyBorder="1"/>
    <xf numFmtId="44" fontId="10" fillId="0" borderId="7" xfId="1" applyFont="1" applyBorder="1"/>
    <xf numFmtId="0" fontId="10" fillId="7" borderId="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44" fontId="10" fillId="0" borderId="25" xfId="1" applyFont="1" applyBorder="1"/>
    <xf numFmtId="0" fontId="10" fillId="13" borderId="25" xfId="0" applyFont="1" applyFill="1" applyBorder="1" applyAlignment="1">
      <alignment horizontal="center" vertical="center" wrapText="1"/>
    </xf>
    <xf numFmtId="0" fontId="10" fillId="26" borderId="25" xfId="0" applyFont="1" applyFill="1" applyBorder="1" applyAlignment="1">
      <alignment horizontal="center" vertical="center" wrapText="1"/>
    </xf>
    <xf numFmtId="0" fontId="9" fillId="3" borderId="2" xfId="0" applyFont="1" applyFill="1" applyBorder="1"/>
    <xf numFmtId="0" fontId="7" fillId="0" borderId="12" xfId="0" applyFont="1" applyBorder="1"/>
    <xf numFmtId="0" fontId="28" fillId="0" borderId="2" xfId="0" applyFont="1" applyBorder="1"/>
    <xf numFmtId="0" fontId="7" fillId="0" borderId="12" xfId="0" applyFont="1" applyBorder="1" applyAlignment="1"/>
    <xf numFmtId="0" fontId="7" fillId="0" borderId="2" xfId="0" applyFont="1" applyBorder="1" applyAlignment="1"/>
    <xf numFmtId="0" fontId="35" fillId="0" borderId="14" xfId="0" applyFont="1" applyFill="1" applyBorder="1" applyAlignment="1">
      <alignment horizontal="left"/>
    </xf>
    <xf numFmtId="0" fontId="10" fillId="0" borderId="12" xfId="0" applyFont="1" applyBorder="1"/>
    <xf numFmtId="0" fontId="8" fillId="3" borderId="2" xfId="0" applyFont="1" applyFill="1" applyBorder="1" applyAlignment="1">
      <alignment horizontal="right"/>
    </xf>
    <xf numFmtId="0" fontId="8" fillId="3" borderId="12" xfId="0" applyFont="1" applyFill="1" applyBorder="1" applyAlignment="1">
      <alignment horizontal="right"/>
    </xf>
    <xf numFmtId="0" fontId="8" fillId="0" borderId="2" xfId="0" applyFont="1" applyBorder="1"/>
    <xf numFmtId="0" fontId="8" fillId="0" borderId="12" xfId="0" applyFont="1" applyBorder="1" applyAlignment="1">
      <alignment horizontal="right"/>
    </xf>
    <xf numFmtId="0" fontId="8" fillId="0" borderId="12" xfId="0" applyFont="1" applyBorder="1"/>
    <xf numFmtId="0" fontId="32" fillId="0" borderId="12" xfId="0" applyFont="1" applyBorder="1" applyAlignment="1">
      <alignment wrapText="1"/>
    </xf>
    <xf numFmtId="0" fontId="32" fillId="0" borderId="12" xfId="0" applyFont="1" applyBorder="1" applyAlignment="1"/>
    <xf numFmtId="0" fontId="10" fillId="0" borderId="5" xfId="0" applyFont="1" applyBorder="1" applyAlignment="1"/>
    <xf numFmtId="0" fontId="35" fillId="0" borderId="30" xfId="0" applyFont="1" applyBorder="1" applyAlignment="1">
      <alignment horizontal="left" wrapText="1"/>
    </xf>
    <xf numFmtId="0" fontId="35" fillId="0" borderId="25" xfId="0" applyFont="1" applyBorder="1" applyAlignment="1">
      <alignment horizontal="left" wrapText="1"/>
    </xf>
    <xf numFmtId="0" fontId="32" fillId="0" borderId="25" xfId="0" applyFont="1" applyBorder="1" applyAlignment="1">
      <alignment wrapText="1"/>
    </xf>
    <xf numFmtId="0" fontId="27" fillId="0" borderId="25" xfId="0" applyFont="1" applyBorder="1" applyAlignment="1">
      <alignment wrapText="1"/>
    </xf>
    <xf numFmtId="0" fontId="32" fillId="0" borderId="25" xfId="0" applyFont="1" applyFill="1" applyBorder="1" applyAlignment="1">
      <alignment wrapText="1"/>
    </xf>
    <xf numFmtId="0" fontId="35" fillId="0" borderId="25" xfId="0" applyFont="1" applyBorder="1" applyAlignment="1">
      <alignment horizontal="left"/>
    </xf>
    <xf numFmtId="0" fontId="27" fillId="0" borderId="25" xfId="0" applyFont="1" applyFill="1" applyBorder="1" applyAlignment="1">
      <alignment wrapText="1"/>
    </xf>
    <xf numFmtId="0" fontId="32" fillId="0" borderId="25" xfId="0" applyFont="1" applyFill="1" applyBorder="1" applyAlignment="1"/>
    <xf numFmtId="0" fontId="22" fillId="0" borderId="25" xfId="0" applyFont="1" applyFill="1" applyBorder="1" applyAlignment="1">
      <alignment horizontal="left"/>
    </xf>
    <xf numFmtId="0" fontId="11" fillId="0" borderId="25" xfId="0" applyFont="1" applyFill="1" applyBorder="1" applyAlignment="1"/>
    <xf numFmtId="0" fontId="57" fillId="0" borderId="25" xfId="0" applyFont="1" applyBorder="1"/>
    <xf numFmtId="0" fontId="21" fillId="0" borderId="25" xfId="0" applyFont="1" applyBorder="1"/>
    <xf numFmtId="0" fontId="58" fillId="0" borderId="32" xfId="0" applyFont="1" applyBorder="1"/>
    <xf numFmtId="0" fontId="58" fillId="0" borderId="25" xfId="0" applyFont="1" applyBorder="1"/>
    <xf numFmtId="0" fontId="4" fillId="0" borderId="25" xfId="0" applyFont="1" applyBorder="1"/>
    <xf numFmtId="0" fontId="0" fillId="0" borderId="34" xfId="0" applyBorder="1"/>
    <xf numFmtId="0" fontId="0" fillId="0" borderId="36" xfId="0" applyBorder="1"/>
    <xf numFmtId="0" fontId="60" fillId="0" borderId="25" xfId="0" applyFont="1" applyBorder="1" applyAlignment="1">
      <alignment vertical="top"/>
    </xf>
    <xf numFmtId="0" fontId="60" fillId="0" borderId="32" xfId="0" applyFont="1" applyBorder="1" applyAlignment="1">
      <alignment vertical="top"/>
    </xf>
    <xf numFmtId="0" fontId="57" fillId="0" borderId="32" xfId="0" applyFont="1" applyBorder="1"/>
    <xf numFmtId="0" fontId="21" fillId="0" borderId="25" xfId="0" applyFont="1" applyBorder="1" applyAlignment="1">
      <alignment wrapText="1"/>
    </xf>
    <xf numFmtId="0" fontId="57" fillId="0" borderId="33" xfId="0" applyFont="1" applyBorder="1"/>
    <xf numFmtId="0" fontId="60" fillId="0" borderId="25" xfId="0" applyFont="1" applyBorder="1" applyAlignment="1">
      <alignment vertical="top" wrapText="1"/>
    </xf>
    <xf numFmtId="0" fontId="58" fillId="0" borderId="25" xfId="0" applyFont="1" applyBorder="1" applyAlignment="1">
      <alignment wrapText="1"/>
    </xf>
    <xf numFmtId="0" fontId="60" fillId="0" borderId="32" xfId="0" applyFont="1" applyBorder="1" applyAlignment="1">
      <alignment vertical="top" wrapText="1"/>
    </xf>
    <xf numFmtId="0" fontId="62" fillId="0" borderId="32" xfId="0" applyFont="1" applyBorder="1"/>
    <xf numFmtId="0" fontId="62" fillId="0" borderId="32" xfId="0" applyFont="1" applyBorder="1" applyAlignment="1">
      <alignment vertical="top"/>
    </xf>
    <xf numFmtId="0" fontId="57" fillId="0" borderId="25" xfId="0" applyFont="1" applyBorder="1" applyAlignment="1">
      <alignment wrapText="1"/>
    </xf>
    <xf numFmtId="0" fontId="62" fillId="0" borderId="25" xfId="0" applyFont="1" applyBorder="1" applyAlignment="1">
      <alignment wrapText="1"/>
    </xf>
    <xf numFmtId="0" fontId="4" fillId="0" borderId="25" xfId="0" applyFont="1" applyBorder="1" applyAlignment="1">
      <alignment wrapText="1"/>
    </xf>
    <xf numFmtId="9" fontId="10" fillId="0" borderId="14" xfId="0" applyNumberFormat="1" applyFont="1" applyBorder="1"/>
    <xf numFmtId="0" fontId="10" fillId="7" borderId="1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63" fillId="0" borderId="32" xfId="0" applyFont="1" applyBorder="1"/>
    <xf numFmtId="0" fontId="63" fillId="0" borderId="25" xfId="0" applyFont="1" applyBorder="1" applyAlignment="1">
      <alignment wrapText="1"/>
    </xf>
    <xf numFmtId="0" fontId="29" fillId="0" borderId="32" xfId="0" applyFont="1" applyBorder="1"/>
    <xf numFmtId="0" fontId="35" fillId="0" borderId="9" xfId="0" applyFont="1" applyBorder="1" applyAlignment="1">
      <alignment horizontal="left" wrapText="1"/>
    </xf>
    <xf numFmtId="0" fontId="32" fillId="0" borderId="6" xfId="0" applyFont="1" applyBorder="1" applyAlignment="1">
      <alignment wrapText="1"/>
    </xf>
    <xf numFmtId="0" fontId="57" fillId="0" borderId="37" xfId="0" applyFont="1" applyBorder="1"/>
    <xf numFmtId="0" fontId="4" fillId="0" borderId="25" xfId="0" applyFont="1" applyFill="1" applyBorder="1" applyAlignment="1"/>
    <xf numFmtId="0" fontId="63" fillId="0" borderId="25" xfId="0" applyFont="1" applyBorder="1"/>
    <xf numFmtId="0" fontId="35" fillId="0" borderId="25" xfId="0" applyFont="1" applyFill="1" applyBorder="1" applyAlignment="1">
      <alignment horizontal="left" wrapText="1"/>
    </xf>
    <xf numFmtId="0" fontId="0" fillId="0" borderId="25" xfId="0" applyFont="1" applyFill="1" applyBorder="1" applyAlignment="1"/>
    <xf numFmtId="0" fontId="0" fillId="0" borderId="27" xfId="0" applyBorder="1"/>
    <xf numFmtId="0" fontId="57" fillId="0" borderId="28" xfId="0" applyFont="1" applyBorder="1"/>
    <xf numFmtId="0" fontId="57" fillId="0" borderId="36" xfId="0" applyFont="1" applyBorder="1"/>
    <xf numFmtId="0" fontId="57" fillId="0" borderId="38" xfId="0" applyFont="1" applyBorder="1"/>
    <xf numFmtId="0" fontId="6" fillId="0" borderId="25" xfId="0" applyFont="1" applyFill="1" applyBorder="1" applyAlignment="1"/>
    <xf numFmtId="0" fontId="7" fillId="0" borderId="13" xfId="0" applyFont="1" applyBorder="1"/>
    <xf numFmtId="0" fontId="8" fillId="0" borderId="13" xfId="0" applyFont="1" applyBorder="1"/>
    <xf numFmtId="0" fontId="9" fillId="0" borderId="0" xfId="0" applyFont="1"/>
    <xf numFmtId="0" fontId="7" fillId="0" borderId="2" xfId="0" applyFont="1" applyBorder="1" applyAlignment="1">
      <alignment horizontal="right"/>
    </xf>
    <xf numFmtId="0" fontId="64" fillId="0" borderId="2" xfId="0" applyFont="1" applyBorder="1" applyAlignment="1">
      <alignment horizontal="right"/>
    </xf>
    <xf numFmtId="0" fontId="10" fillId="3" borderId="12" xfId="0" applyFont="1" applyFill="1" applyBorder="1"/>
    <xf numFmtId="14" fontId="0" fillId="0" borderId="0" xfId="0" applyNumberFormat="1" applyFont="1" applyAlignment="1"/>
    <xf numFmtId="14" fontId="0" fillId="0" borderId="25" xfId="0" applyNumberFormat="1" applyFont="1" applyBorder="1" applyAlignment="1"/>
    <xf numFmtId="0" fontId="0" fillId="0" borderId="25" xfId="0" applyFont="1" applyBorder="1" applyAlignment="1">
      <alignment horizontal="center"/>
    </xf>
    <xf numFmtId="0" fontId="66" fillId="15" borderId="0" xfId="0" applyFont="1" applyFill="1" applyAlignment="1"/>
    <xf numFmtId="0" fontId="66" fillId="15" borderId="25" xfId="0" applyFont="1" applyFill="1" applyBorder="1" applyAlignment="1"/>
    <xf numFmtId="14" fontId="46" fillId="27" borderId="0" xfId="0" applyNumberFormat="1" applyFont="1" applyFill="1" applyAlignment="1"/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6" fillId="27" borderId="0" xfId="0" applyNumberFormat="1" applyFont="1" applyFill="1" applyAlignment="1"/>
    <xf numFmtId="0" fontId="49" fillId="0" borderId="25" xfId="0" applyFont="1" applyBorder="1"/>
    <xf numFmtId="0" fontId="62" fillId="0" borderId="25" xfId="0" applyFont="1" applyBorder="1"/>
    <xf numFmtId="0" fontId="0" fillId="28" borderId="0" xfId="0" applyFont="1" applyFill="1" applyAlignment="1"/>
    <xf numFmtId="10" fontId="10" fillId="0" borderId="4" xfId="0" applyNumberFormat="1" applyFont="1" applyFill="1" applyBorder="1"/>
    <xf numFmtId="1" fontId="0" fillId="0" borderId="25" xfId="0" applyNumberFormat="1" applyFill="1" applyBorder="1"/>
    <xf numFmtId="2" fontId="0" fillId="0" borderId="0" xfId="0" applyNumberFormat="1" applyFont="1" applyAlignment="1"/>
    <xf numFmtId="0" fontId="9" fillId="0" borderId="27" xfId="0" applyFont="1" applyBorder="1" applyAlignment="1"/>
    <xf numFmtId="0" fontId="10" fillId="0" borderId="28" xfId="0" applyFont="1" applyBorder="1"/>
    <xf numFmtId="0" fontId="10" fillId="8" borderId="2" xfId="0" applyFont="1" applyFill="1" applyBorder="1" applyAlignment="1"/>
    <xf numFmtId="1" fontId="10" fillId="8" borderId="2" xfId="0" applyNumberFormat="1" applyFont="1" applyFill="1" applyBorder="1" applyAlignment="1"/>
    <xf numFmtId="0" fontId="54" fillId="17" borderId="12" xfId="0" applyFont="1" applyFill="1" applyBorder="1" applyAlignment="1"/>
    <xf numFmtId="1" fontId="54" fillId="8" borderId="2" xfId="0" applyNumberFormat="1" applyFont="1" applyFill="1" applyBorder="1" applyAlignment="1"/>
    <xf numFmtId="0" fontId="0" fillId="0" borderId="25" xfId="0" applyFont="1" applyBorder="1" applyAlignment="1">
      <alignment horizontal="right"/>
    </xf>
    <xf numFmtId="0" fontId="0" fillId="15" borderId="0" xfId="0" applyFont="1" applyFill="1" applyAlignment="1"/>
    <xf numFmtId="0" fontId="66" fillId="0" borderId="25" xfId="0" applyFont="1" applyFill="1" applyBorder="1"/>
    <xf numFmtId="0" fontId="8" fillId="0" borderId="2" xfId="0" applyFont="1" applyFill="1" applyBorder="1" applyAlignment="1"/>
    <xf numFmtId="0" fontId="8" fillId="0" borderId="14" xfId="0" applyFont="1" applyFill="1" applyBorder="1"/>
    <xf numFmtId="1" fontId="69" fillId="8" borderId="2" xfId="0" applyNumberFormat="1" applyFont="1" applyFill="1" applyBorder="1" applyAlignment="1"/>
    <xf numFmtId="0" fontId="10" fillId="0" borderId="1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/>
    <xf numFmtId="0" fontId="66" fillId="0" borderId="14" xfId="0" applyFont="1" applyFill="1" applyBorder="1" applyAlignment="1"/>
    <xf numFmtId="0" fontId="30" fillId="0" borderId="14" xfId="0" applyFont="1" applyFill="1" applyBorder="1" applyAlignment="1"/>
    <xf numFmtId="0" fontId="8" fillId="0" borderId="14" xfId="0" applyFont="1" applyFill="1" applyBorder="1" applyAlignment="1">
      <alignment wrapText="1"/>
    </xf>
    <xf numFmtId="0" fontId="66" fillId="0" borderId="14" xfId="0" applyFont="1" applyFill="1" applyBorder="1"/>
    <xf numFmtId="0" fontId="8" fillId="0" borderId="14" xfId="0" applyFont="1" applyFill="1" applyBorder="1" applyAlignment="1">
      <alignment horizontal="right"/>
    </xf>
    <xf numFmtId="9" fontId="8" fillId="0" borderId="14" xfId="0" applyNumberFormat="1" applyFont="1" applyFill="1" applyBorder="1" applyAlignment="1"/>
    <xf numFmtId="0" fontId="30" fillId="0" borderId="14" xfId="0" applyFont="1" applyFill="1" applyBorder="1"/>
    <xf numFmtId="3" fontId="66" fillId="0" borderId="14" xfId="0" applyNumberFormat="1" applyFont="1" applyFill="1" applyBorder="1"/>
    <xf numFmtId="0" fontId="48" fillId="0" borderId="14" xfId="0" applyFont="1" applyFill="1" applyBorder="1"/>
    <xf numFmtId="0" fontId="47" fillId="0" borderId="14" xfId="0" applyFont="1" applyFill="1" applyBorder="1"/>
    <xf numFmtId="0" fontId="30" fillId="0" borderId="14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0" fillId="22" borderId="27" xfId="0" applyFont="1" applyFill="1" applyBorder="1" applyAlignment="1">
      <alignment horizontal="center" vertical="center" wrapText="1"/>
    </xf>
    <xf numFmtId="0" fontId="10" fillId="13" borderId="27" xfId="0" applyFont="1" applyFill="1" applyBorder="1" applyAlignment="1">
      <alignment horizontal="center" vertical="center" wrapText="1"/>
    </xf>
    <xf numFmtId="0" fontId="10" fillId="26" borderId="27" xfId="0" applyFont="1" applyFill="1" applyBorder="1" applyAlignment="1">
      <alignment horizontal="center" vertical="center" wrapText="1"/>
    </xf>
    <xf numFmtId="166" fontId="8" fillId="0" borderId="14" xfId="3" applyNumberFormat="1" applyFont="1" applyFill="1" applyBorder="1" applyAlignment="1">
      <alignment horizontal="center" vertical="center" wrapText="1"/>
    </xf>
    <xf numFmtId="0" fontId="71" fillId="0" borderId="14" xfId="0" applyFont="1" applyFill="1" applyBorder="1" applyAlignment="1">
      <alignment horizontal="center" vertical="center" wrapText="1"/>
    </xf>
    <xf numFmtId="0" fontId="72" fillId="0" borderId="14" xfId="0" applyFont="1" applyFill="1" applyBorder="1" applyAlignment="1">
      <alignment horizontal="center" vertical="center" wrapText="1"/>
    </xf>
    <xf numFmtId="0" fontId="73" fillId="0" borderId="14" xfId="0" applyFont="1" applyFill="1" applyBorder="1" applyAlignment="1"/>
    <xf numFmtId="0" fontId="40" fillId="7" borderId="14" xfId="0" applyFont="1" applyFill="1" applyBorder="1" applyAlignment="1">
      <alignment vertical="center"/>
    </xf>
    <xf numFmtId="0" fontId="73" fillId="0" borderId="0" xfId="0" applyFont="1" applyFill="1" applyAlignment="1"/>
    <xf numFmtId="0" fontId="10" fillId="7" borderId="7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10" fillId="20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" xfId="0" applyFont="1" applyFill="1" applyBorder="1"/>
    <xf numFmtId="0" fontId="32" fillId="0" borderId="2" xfId="0" applyFont="1" applyFill="1" applyBorder="1"/>
    <xf numFmtId="0" fontId="32" fillId="0" borderId="12" xfId="0" applyFont="1" applyFill="1" applyBorder="1" applyAlignment="1">
      <alignment horizontal="left" vertical="center" wrapText="1"/>
    </xf>
    <xf numFmtId="0" fontId="2" fillId="0" borderId="0" xfId="0" applyFont="1"/>
    <xf numFmtId="0" fontId="32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/>
    <xf numFmtId="0" fontId="10" fillId="0" borderId="2" xfId="0" applyFont="1" applyFill="1" applyBorder="1" applyAlignment="1"/>
    <xf numFmtId="0" fontId="10" fillId="0" borderId="2" xfId="0" applyFont="1" applyFill="1" applyBorder="1" applyAlignment="1">
      <alignment horizontal="right"/>
    </xf>
    <xf numFmtId="0" fontId="10" fillId="0" borderId="3" xfId="0" applyFont="1" applyFill="1" applyBorder="1" applyAlignment="1">
      <alignment horizontal="left" vertical="center" wrapText="1"/>
    </xf>
    <xf numFmtId="0" fontId="0" fillId="20" borderId="0" xfId="0" applyFont="1" applyFill="1" applyAlignment="1"/>
    <xf numFmtId="0" fontId="0" fillId="0" borderId="32" xfId="0" applyBorder="1"/>
    <xf numFmtId="0" fontId="21" fillId="0" borderId="15" xfId="0" applyFont="1" applyBorder="1"/>
    <xf numFmtId="0" fontId="21" fillId="0" borderId="16" xfId="0" applyFont="1" applyBorder="1"/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0" fillId="0" borderId="18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66" fontId="0" fillId="0" borderId="0" xfId="3" applyNumberFormat="1" applyFont="1" applyAlignment="1"/>
    <xf numFmtId="166" fontId="0" fillId="0" borderId="0" xfId="3" applyNumberFormat="1" applyFont="1" applyFill="1" applyAlignment="1"/>
    <xf numFmtId="166" fontId="21" fillId="0" borderId="0" xfId="0" applyNumberFormat="1" applyFont="1" applyAlignment="1"/>
    <xf numFmtId="0" fontId="50" fillId="27" borderId="0" xfId="0" applyFont="1" applyFill="1" applyAlignment="1"/>
    <xf numFmtId="0" fontId="74" fillId="17" borderId="12" xfId="0" applyFont="1" applyFill="1" applyBorder="1" applyAlignment="1">
      <alignment horizontal="center"/>
    </xf>
    <xf numFmtId="0" fontId="9" fillId="0" borderId="9" xfId="0" applyFont="1" applyBorder="1"/>
    <xf numFmtId="1" fontId="10" fillId="0" borderId="2" xfId="0" applyNumberFormat="1" applyFont="1" applyBorder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9" borderId="0" xfId="0" applyFont="1" applyFill="1" applyAlignment="1">
      <alignment horizontal="left"/>
    </xf>
    <xf numFmtId="0" fontId="1" fillId="29" borderId="0" xfId="0" applyFont="1" applyFill="1" applyAlignment="1">
      <alignment horizontal="center"/>
    </xf>
    <xf numFmtId="0" fontId="1" fillId="29" borderId="0" xfId="0" applyFont="1" applyFill="1" applyAlignment="1"/>
    <xf numFmtId="0" fontId="1" fillId="30" borderId="0" xfId="0" applyFont="1" applyFill="1" applyAlignment="1"/>
    <xf numFmtId="0" fontId="1" fillId="30" borderId="0" xfId="0" applyFont="1" applyFill="1" applyAlignment="1">
      <alignment horizontal="left"/>
    </xf>
    <xf numFmtId="0" fontId="1" fillId="30" borderId="0" xfId="0" applyFont="1" applyFill="1" applyAlignment="1">
      <alignment horizontal="center"/>
    </xf>
    <xf numFmtId="0" fontId="46" fillId="19" borderId="0" xfId="0" applyFont="1" applyFill="1" applyAlignment="1"/>
    <xf numFmtId="0" fontId="0" fillId="0" borderId="0" xfId="0" applyFont="1" applyAlignment="1">
      <alignment horizontal="left"/>
    </xf>
    <xf numFmtId="14" fontId="50" fillId="19" borderId="0" xfId="0" applyNumberFormat="1" applyFont="1" applyFill="1" applyAlignment="1"/>
    <xf numFmtId="167" fontId="9" fillId="0" borderId="9" xfId="3" applyNumberFormat="1" applyFont="1" applyBorder="1" applyAlignment="1">
      <alignment horizontal="center" vertical="center" wrapText="1"/>
    </xf>
    <xf numFmtId="168" fontId="21" fillId="0" borderId="14" xfId="0" applyNumberFormat="1" applyFont="1" applyBorder="1" applyAlignment="1"/>
    <xf numFmtId="168" fontId="9" fillId="0" borderId="9" xfId="3" applyNumberFormat="1" applyFont="1" applyBorder="1" applyAlignment="1">
      <alignment horizontal="center" vertical="center" wrapText="1"/>
    </xf>
    <xf numFmtId="0" fontId="39" fillId="7" borderId="0" xfId="0" applyFont="1" applyFill="1" applyAlignment="1"/>
    <xf numFmtId="0" fontId="39" fillId="22" borderId="0" xfId="0" applyFont="1" applyFill="1" applyAlignment="1"/>
    <xf numFmtId="1" fontId="10" fillId="22" borderId="39" xfId="0" applyNumberFormat="1" applyFont="1" applyFill="1" applyBorder="1" applyAlignment="1">
      <alignment horizontal="right"/>
    </xf>
    <xf numFmtId="1" fontId="10" fillId="22" borderId="33" xfId="0" applyNumberFormat="1" applyFont="1" applyFill="1" applyBorder="1" applyAlignment="1">
      <alignment horizontal="right"/>
    </xf>
    <xf numFmtId="1" fontId="10" fillId="22" borderId="40" xfId="0" applyNumberFormat="1" applyFont="1" applyFill="1" applyBorder="1" applyAlignment="1">
      <alignment horizontal="right"/>
    </xf>
    <xf numFmtId="0" fontId="0" fillId="22" borderId="41" xfId="0" applyFont="1" applyFill="1" applyBorder="1" applyAlignment="1">
      <alignment horizontal="center"/>
    </xf>
    <xf numFmtId="0" fontId="0" fillId="22" borderId="31" xfId="0" applyFont="1" applyFill="1" applyBorder="1" applyAlignment="1">
      <alignment horizontal="center"/>
    </xf>
    <xf numFmtId="0" fontId="0" fillId="22" borderId="42" xfId="0" applyFont="1" applyFill="1" applyBorder="1" applyAlignment="1">
      <alignment horizontal="center"/>
    </xf>
    <xf numFmtId="1" fontId="10" fillId="9" borderId="6" xfId="0" applyNumberFormat="1" applyFont="1" applyFill="1" applyBorder="1" applyAlignment="1">
      <alignment horizontal="right"/>
    </xf>
    <xf numFmtId="1" fontId="10" fillId="9" borderId="39" xfId="0" applyNumberFormat="1" applyFont="1" applyFill="1" applyBorder="1" applyAlignment="1">
      <alignment horizontal="right"/>
    </xf>
    <xf numFmtId="1" fontId="10" fillId="9" borderId="33" xfId="0" applyNumberFormat="1" applyFont="1" applyFill="1" applyBorder="1" applyAlignment="1">
      <alignment horizontal="right"/>
    </xf>
    <xf numFmtId="1" fontId="10" fillId="9" borderId="40" xfId="0" applyNumberFormat="1" applyFont="1" applyFill="1" applyBorder="1" applyAlignment="1">
      <alignment horizontal="right"/>
    </xf>
    <xf numFmtId="0" fontId="0" fillId="9" borderId="41" xfId="0" applyFont="1" applyFill="1" applyBorder="1" applyAlignment="1">
      <alignment horizontal="center"/>
    </xf>
    <xf numFmtId="0" fontId="0" fillId="9" borderId="31" xfId="0" applyFont="1" applyFill="1" applyBorder="1" applyAlignment="1">
      <alignment horizontal="center"/>
    </xf>
    <xf numFmtId="0" fontId="0" fillId="9" borderId="42" xfId="0" applyFont="1" applyFill="1" applyBorder="1" applyAlignment="1">
      <alignment horizontal="center"/>
    </xf>
    <xf numFmtId="1" fontId="10" fillId="7" borderId="39" xfId="0" applyNumberFormat="1" applyFont="1" applyFill="1" applyBorder="1" applyAlignment="1">
      <alignment horizontal="right"/>
    </xf>
    <xf numFmtId="1" fontId="10" fillId="7" borderId="33" xfId="0" applyNumberFormat="1" applyFont="1" applyFill="1" applyBorder="1" applyAlignment="1">
      <alignment horizontal="right"/>
    </xf>
    <xf numFmtId="1" fontId="10" fillId="7" borderId="40" xfId="0" applyNumberFormat="1" applyFont="1" applyFill="1" applyBorder="1" applyAlignment="1">
      <alignment horizontal="right"/>
    </xf>
    <xf numFmtId="0" fontId="0" fillId="7" borderId="41" xfId="0" applyFont="1" applyFill="1" applyBorder="1" applyAlignment="1">
      <alignment horizontal="center"/>
    </xf>
    <xf numFmtId="0" fontId="0" fillId="7" borderId="31" xfId="0" applyFont="1" applyFill="1" applyBorder="1" applyAlignment="1">
      <alignment horizontal="center"/>
    </xf>
    <xf numFmtId="0" fontId="0" fillId="7" borderId="42" xfId="0" applyFont="1" applyFill="1" applyBorder="1" applyAlignment="1">
      <alignment horizontal="center"/>
    </xf>
    <xf numFmtId="0" fontId="21" fillId="0" borderId="28" xfId="0" applyFont="1" applyBorder="1" applyAlignment="1">
      <alignment horizontal="right"/>
    </xf>
    <xf numFmtId="168" fontId="9" fillId="0" borderId="27" xfId="0" applyNumberFormat="1" applyFont="1" applyFill="1" applyBorder="1" applyAlignment="1">
      <alignment horizontal="right"/>
    </xf>
    <xf numFmtId="0" fontId="0" fillId="9" borderId="32" xfId="0" applyFont="1" applyFill="1" applyBorder="1" applyAlignment="1">
      <alignment horizontal="center"/>
    </xf>
    <xf numFmtId="0" fontId="0" fillId="9" borderId="34" xfId="0" applyFont="1" applyFill="1" applyBorder="1" applyAlignment="1">
      <alignment horizontal="center"/>
    </xf>
    <xf numFmtId="0" fontId="0" fillId="9" borderId="37" xfId="0" applyFont="1" applyFill="1" applyBorder="1" applyAlignment="1">
      <alignment horizontal="center"/>
    </xf>
    <xf numFmtId="0" fontId="0" fillId="7" borderId="32" xfId="0" applyFont="1" applyFill="1" applyBorder="1" applyAlignment="1">
      <alignment horizontal="center"/>
    </xf>
    <xf numFmtId="0" fontId="0" fillId="7" borderId="34" xfId="0" applyFont="1" applyFill="1" applyBorder="1" applyAlignment="1">
      <alignment horizontal="center"/>
    </xf>
    <xf numFmtId="0" fontId="0" fillId="7" borderId="37" xfId="0" applyFont="1" applyFill="1" applyBorder="1" applyAlignment="1">
      <alignment horizontal="center"/>
    </xf>
    <xf numFmtId="0" fontId="0" fillId="22" borderId="32" xfId="0" applyFont="1" applyFill="1" applyBorder="1" applyAlignment="1">
      <alignment horizontal="center"/>
    </xf>
    <xf numFmtId="0" fontId="0" fillId="22" borderId="34" xfId="0" applyFont="1" applyFill="1" applyBorder="1" applyAlignment="1">
      <alignment horizontal="center"/>
    </xf>
    <xf numFmtId="0" fontId="0" fillId="22" borderId="37" xfId="0" applyFont="1" applyFill="1" applyBorder="1" applyAlignment="1">
      <alignment horizontal="center"/>
    </xf>
    <xf numFmtId="0" fontId="35" fillId="0" borderId="12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0" fontId="7" fillId="0" borderId="2" xfId="0" applyFont="1" applyFill="1" applyBorder="1"/>
    <xf numFmtId="0" fontId="75" fillId="0" borderId="2" xfId="0" applyFont="1" applyFill="1" applyBorder="1"/>
    <xf numFmtId="0" fontId="75" fillId="0" borderId="12" xfId="0" applyFont="1" applyFill="1" applyBorder="1" applyAlignment="1">
      <alignment horizontal="left" vertical="center" wrapText="1"/>
    </xf>
    <xf numFmtId="0" fontId="7" fillId="0" borderId="3" xfId="0" applyFont="1" applyFill="1" applyBorder="1"/>
    <xf numFmtId="0" fontId="7" fillId="0" borderId="12" xfId="0" applyFont="1" applyBorder="1" applyAlignment="1">
      <alignment wrapText="1"/>
    </xf>
    <xf numFmtId="0" fontId="76" fillId="0" borderId="0" xfId="0" applyFont="1" applyAlignment="1"/>
    <xf numFmtId="0" fontId="71" fillId="22" borderId="14" xfId="0" applyFont="1" applyFill="1" applyBorder="1" applyAlignment="1">
      <alignment horizontal="center" vertical="center" wrapText="1"/>
    </xf>
    <xf numFmtId="0" fontId="72" fillId="22" borderId="14" xfId="0" applyFont="1" applyFill="1" applyBorder="1" applyAlignment="1">
      <alignment horizontal="center" vertical="center" wrapText="1"/>
    </xf>
    <xf numFmtId="9" fontId="0" fillId="22" borderId="14" xfId="2" applyFont="1" applyFill="1" applyBorder="1" applyAlignment="1"/>
    <xf numFmtId="9" fontId="0" fillId="22" borderId="0" xfId="2" applyFont="1" applyFill="1" applyAlignment="1"/>
    <xf numFmtId="9" fontId="66" fillId="22" borderId="14" xfId="2" applyFont="1" applyFill="1" applyBorder="1" applyAlignment="1"/>
    <xf numFmtId="9" fontId="8" fillId="22" borderId="14" xfId="2" applyFont="1" applyFill="1" applyBorder="1" applyAlignment="1">
      <alignment horizontal="right"/>
    </xf>
    <xf numFmtId="9" fontId="48" fillId="22" borderId="14" xfId="2" applyFont="1" applyFill="1" applyBorder="1"/>
    <xf numFmtId="9" fontId="22" fillId="22" borderId="14" xfId="2" applyFont="1" applyFill="1" applyBorder="1" applyAlignment="1">
      <alignment vertical="center"/>
    </xf>
    <xf numFmtId="166" fontId="8" fillId="22" borderId="14" xfId="3" applyNumberFormat="1" applyFont="1" applyFill="1" applyBorder="1" applyAlignment="1">
      <alignment horizontal="center" vertical="center" wrapText="1"/>
    </xf>
    <xf numFmtId="0" fontId="0" fillId="22" borderId="14" xfId="0" applyFont="1" applyFill="1" applyBorder="1" applyAlignment="1"/>
    <xf numFmtId="0" fontId="66" fillId="22" borderId="14" xfId="0" applyFont="1" applyFill="1" applyBorder="1" applyAlignment="1"/>
    <xf numFmtId="0" fontId="8" fillId="22" borderId="14" xfId="0" applyFont="1" applyFill="1" applyBorder="1"/>
    <xf numFmtId="0" fontId="48" fillId="22" borderId="14" xfId="0" applyFont="1" applyFill="1" applyBorder="1"/>
    <xf numFmtId="0" fontId="22" fillId="22" borderId="14" xfId="0" applyFont="1" applyFill="1" applyBorder="1" applyAlignment="1">
      <alignment vertical="center"/>
    </xf>
    <xf numFmtId="0" fontId="71" fillId="7" borderId="14" xfId="0" applyFont="1" applyFill="1" applyBorder="1" applyAlignment="1">
      <alignment horizontal="center" vertical="center" wrapText="1"/>
    </xf>
    <xf numFmtId="0" fontId="72" fillId="7" borderId="14" xfId="0" applyFont="1" applyFill="1" applyBorder="1" applyAlignment="1">
      <alignment horizontal="center" vertical="center" wrapText="1"/>
    </xf>
    <xf numFmtId="0" fontId="0" fillId="7" borderId="0" xfId="0" applyFont="1" applyFill="1" applyAlignment="1"/>
    <xf numFmtId="9" fontId="0" fillId="7" borderId="14" xfId="2" applyFont="1" applyFill="1" applyBorder="1" applyAlignment="1"/>
    <xf numFmtId="9" fontId="0" fillId="7" borderId="0" xfId="2" applyFont="1" applyFill="1" applyAlignment="1"/>
    <xf numFmtId="9" fontId="66" fillId="7" borderId="14" xfId="2" applyFont="1" applyFill="1" applyBorder="1" applyAlignment="1"/>
    <xf numFmtId="9" fontId="8" fillId="7" borderId="14" xfId="2" applyFont="1" applyFill="1" applyBorder="1" applyAlignment="1"/>
    <xf numFmtId="9" fontId="8" fillId="7" borderId="14" xfId="2" applyFont="1" applyFill="1" applyBorder="1" applyAlignment="1">
      <alignment horizontal="right"/>
    </xf>
    <xf numFmtId="9" fontId="22" fillId="7" borderId="14" xfId="2" applyFont="1" applyFill="1" applyBorder="1" applyAlignment="1">
      <alignment vertical="center"/>
    </xf>
    <xf numFmtId="166" fontId="8" fillId="7" borderId="14" xfId="3" applyNumberFormat="1" applyFont="1" applyFill="1" applyBorder="1" applyAlignment="1">
      <alignment horizontal="center" vertical="center" wrapText="1"/>
    </xf>
    <xf numFmtId="0" fontId="0" fillId="7" borderId="14" xfId="0" applyFont="1" applyFill="1" applyBorder="1" applyAlignment="1"/>
    <xf numFmtId="0" fontId="66" fillId="7" borderId="14" xfId="0" applyFont="1" applyFill="1" applyBorder="1" applyAlignment="1"/>
    <xf numFmtId="1" fontId="8" fillId="7" borderId="14" xfId="0" applyNumberFormat="1" applyFont="1" applyFill="1" applyBorder="1" applyAlignment="1">
      <alignment horizontal="right"/>
    </xf>
    <xf numFmtId="0" fontId="48" fillId="7" borderId="14" xfId="0" applyFont="1" applyFill="1" applyBorder="1"/>
    <xf numFmtId="166" fontId="8" fillId="9" borderId="14" xfId="3" applyNumberFormat="1" applyFont="1" applyFill="1" applyBorder="1" applyAlignment="1">
      <alignment horizontal="center" vertical="center" wrapText="1"/>
    </xf>
    <xf numFmtId="0" fontId="72" fillId="9" borderId="14" xfId="0" applyFont="1" applyFill="1" applyBorder="1" applyAlignment="1">
      <alignment horizontal="center" vertical="center" wrapText="1"/>
    </xf>
    <xf numFmtId="0" fontId="0" fillId="9" borderId="14" xfId="0" applyFont="1" applyFill="1" applyBorder="1" applyAlignment="1"/>
    <xf numFmtId="0" fontId="66" fillId="9" borderId="14" xfId="0" applyFont="1" applyFill="1" applyBorder="1" applyAlignment="1"/>
    <xf numFmtId="9" fontId="8" fillId="9" borderId="14" xfId="0" applyNumberFormat="1" applyFont="1" applyFill="1" applyBorder="1"/>
    <xf numFmtId="0" fontId="8" fillId="9" borderId="14" xfId="0" applyFont="1" applyFill="1" applyBorder="1"/>
    <xf numFmtId="0" fontId="30" fillId="9" borderId="14" xfId="0" applyFont="1" applyFill="1" applyBorder="1"/>
    <xf numFmtId="0" fontId="48" fillId="9" borderId="14" xfId="0" applyFont="1" applyFill="1" applyBorder="1"/>
    <xf numFmtId="0" fontId="70" fillId="9" borderId="14" xfId="0" applyFont="1" applyFill="1" applyBorder="1" applyAlignment="1"/>
    <xf numFmtId="0" fontId="22" fillId="9" borderId="14" xfId="0" applyFont="1" applyFill="1" applyBorder="1" applyAlignment="1">
      <alignment vertical="center"/>
    </xf>
    <xf numFmtId="0" fontId="71" fillId="9" borderId="14" xfId="0" applyFont="1" applyFill="1" applyBorder="1" applyAlignment="1">
      <alignment horizontal="center" vertical="center" wrapText="1"/>
    </xf>
    <xf numFmtId="9" fontId="0" fillId="9" borderId="14" xfId="2" applyFont="1" applyFill="1" applyBorder="1" applyAlignment="1"/>
    <xf numFmtId="9" fontId="0" fillId="9" borderId="0" xfId="2" applyFont="1" applyFill="1" applyAlignment="1"/>
    <xf numFmtId="9" fontId="66" fillId="9" borderId="14" xfId="2" applyFont="1" applyFill="1" applyBorder="1" applyAlignment="1"/>
    <xf numFmtId="9" fontId="8" fillId="9" borderId="14" xfId="2" applyFont="1" applyFill="1" applyBorder="1" applyAlignment="1">
      <alignment horizontal="right"/>
    </xf>
    <xf numFmtId="9" fontId="48" fillId="9" borderId="14" xfId="2" applyFont="1" applyFill="1" applyBorder="1"/>
    <xf numFmtId="9" fontId="22" fillId="9" borderId="14" xfId="2" applyFont="1" applyFill="1" applyBorder="1" applyAlignment="1">
      <alignment vertical="center"/>
    </xf>
    <xf numFmtId="0" fontId="8" fillId="0" borderId="14" xfId="0" applyFont="1" applyBorder="1" applyAlignment="1"/>
    <xf numFmtId="0" fontId="10" fillId="0" borderId="1" xfId="0" applyFont="1" applyBorder="1"/>
    <xf numFmtId="0" fontId="10" fillId="22" borderId="14" xfId="0" applyFont="1" applyFill="1" applyBorder="1" applyAlignment="1">
      <alignment horizontal="center" vertical="center" wrapText="1"/>
    </xf>
    <xf numFmtId="0" fontId="48" fillId="0" borderId="14" xfId="0" applyFont="1" applyFill="1" applyBorder="1"/>
    <xf numFmtId="0" fontId="8" fillId="0" borderId="14" xfId="0" applyFont="1" applyFill="1" applyBorder="1"/>
    <xf numFmtId="0" fontId="7" fillId="0" borderId="14" xfId="0" applyFont="1" applyFill="1" applyBorder="1"/>
    <xf numFmtId="0" fontId="9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9" fillId="0" borderId="14" xfId="0" applyFont="1" applyBorder="1" applyAlignment="1">
      <alignment horizontal="center" vertical="center" wrapText="1"/>
    </xf>
    <xf numFmtId="0" fontId="8" fillId="0" borderId="8" xfId="0" applyFont="1" applyBorder="1"/>
    <xf numFmtId="0" fontId="9" fillId="0" borderId="8" xfId="0" applyFont="1" applyBorder="1" applyAlignment="1">
      <alignment horizontal="center" vertical="center" wrapText="1"/>
    </xf>
    <xf numFmtId="0" fontId="0" fillId="20" borderId="0" xfId="0" applyFont="1" applyFill="1" applyAlignment="1">
      <alignment horizontal="left"/>
    </xf>
    <xf numFmtId="14" fontId="0" fillId="20" borderId="0" xfId="0" applyNumberFormat="1" applyFont="1" applyFill="1" applyAlignment="1"/>
    <xf numFmtId="0" fontId="0" fillId="20" borderId="0" xfId="0" applyFont="1" applyFill="1" applyAlignment="1">
      <alignment horizontal="center"/>
    </xf>
    <xf numFmtId="0" fontId="21" fillId="20" borderId="0" xfId="0" applyFont="1" applyFill="1" applyAlignment="1"/>
  </cellXfs>
  <cellStyles count="4">
    <cellStyle name="Dziesiętny" xfId="3" builtinId="3"/>
    <cellStyle name="Normalny" xfId="0" builtinId="0"/>
    <cellStyle name="Procentowy" xfId="2" builtinId="5"/>
    <cellStyle name="Walutowy" xfId="1" builtinId="4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22860</xdr:rowOff>
    </xdr:from>
    <xdr:to>
      <xdr:col>8</xdr:col>
      <xdr:colOff>60960</xdr:colOff>
      <xdr:row>0</xdr:row>
      <xdr:rowOff>205740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EB572DA8-DD5A-43FA-911B-B8110E460030}"/>
            </a:ext>
          </a:extLst>
        </xdr:cNvPr>
        <xdr:cNvSpPr txBox="1"/>
      </xdr:nvSpPr>
      <xdr:spPr>
        <a:xfrm>
          <a:off x="2438400" y="22860"/>
          <a:ext cx="1988820" cy="1828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I_Wzorcowa_BD</a:t>
          </a:r>
        </a:p>
      </xdr:txBody>
    </xdr:sp>
    <xdr:clientData/>
  </xdr:twoCellAnchor>
  <xdr:twoCellAnchor>
    <xdr:from>
      <xdr:col>2</xdr:col>
      <xdr:colOff>144780</xdr:colOff>
      <xdr:row>2</xdr:row>
      <xdr:rowOff>0</xdr:rowOff>
    </xdr:from>
    <xdr:to>
      <xdr:col>4</xdr:col>
      <xdr:colOff>0</xdr:colOff>
      <xdr:row>5</xdr:row>
      <xdr:rowOff>7620</xdr:rowOff>
    </xdr:to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E785A559-B16E-4B5E-ADDE-87F128D0ED50}"/>
            </a:ext>
          </a:extLst>
        </xdr:cNvPr>
        <xdr:cNvSpPr txBox="1"/>
      </xdr:nvSpPr>
      <xdr:spPr>
        <a:xfrm>
          <a:off x="1363980" y="487680"/>
          <a:ext cx="1074420" cy="5562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II_Baza_BDP</a:t>
          </a:r>
        </a:p>
      </xdr:txBody>
    </xdr:sp>
    <xdr:clientData/>
  </xdr:twoCellAnchor>
  <xdr:twoCellAnchor>
    <xdr:from>
      <xdr:col>2</xdr:col>
      <xdr:colOff>144780</xdr:colOff>
      <xdr:row>6</xdr:row>
      <xdr:rowOff>7620</xdr:rowOff>
    </xdr:from>
    <xdr:to>
      <xdr:col>4</xdr:col>
      <xdr:colOff>0</xdr:colOff>
      <xdr:row>7</xdr:row>
      <xdr:rowOff>175260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E6CBF278-A623-4C15-9A37-FA75E365C882}"/>
            </a:ext>
          </a:extLst>
        </xdr:cNvPr>
        <xdr:cNvSpPr txBox="1"/>
      </xdr:nvSpPr>
      <xdr:spPr>
        <a:xfrm>
          <a:off x="1363980" y="1226820"/>
          <a:ext cx="1074420" cy="35052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III_Model_PT</a:t>
          </a:r>
        </a:p>
      </xdr:txBody>
    </xdr:sp>
    <xdr:clientData/>
  </xdr:twoCellAnchor>
  <xdr:twoCellAnchor>
    <xdr:from>
      <xdr:col>7</xdr:col>
      <xdr:colOff>358140</xdr:colOff>
      <xdr:row>2</xdr:row>
      <xdr:rowOff>0</xdr:rowOff>
    </xdr:from>
    <xdr:to>
      <xdr:col>9</xdr:col>
      <xdr:colOff>571500</xdr:colOff>
      <xdr:row>4</xdr:row>
      <xdr:rowOff>30480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E35D9478-EC7D-4510-A8D7-21716A4A5600}"/>
            </a:ext>
          </a:extLst>
        </xdr:cNvPr>
        <xdr:cNvSpPr txBox="1"/>
      </xdr:nvSpPr>
      <xdr:spPr>
        <a:xfrm>
          <a:off x="4328160" y="487680"/>
          <a:ext cx="1219200" cy="3962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IV_Baza_BDCB</a:t>
          </a:r>
        </a:p>
      </xdr:txBody>
    </xdr:sp>
    <xdr:clientData/>
  </xdr:twoCellAnchor>
  <xdr:twoCellAnchor>
    <xdr:from>
      <xdr:col>7</xdr:col>
      <xdr:colOff>358140</xdr:colOff>
      <xdr:row>5</xdr:row>
      <xdr:rowOff>7620</xdr:rowOff>
    </xdr:from>
    <xdr:to>
      <xdr:col>9</xdr:col>
      <xdr:colOff>571500</xdr:colOff>
      <xdr:row>10</xdr:row>
      <xdr:rowOff>15240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1AE0898B-3DBD-4557-A60C-1090BE598339}"/>
            </a:ext>
          </a:extLst>
        </xdr:cNvPr>
        <xdr:cNvSpPr txBox="1"/>
      </xdr:nvSpPr>
      <xdr:spPr>
        <a:xfrm>
          <a:off x="4328160" y="1043940"/>
          <a:ext cx="1219200" cy="92202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100" b="1"/>
            <a:t>V_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</a:t>
          </a:r>
          <a:r>
            <a:rPr lang="pl-PL" sz="1100" b="1"/>
            <a:t>_CD</a:t>
          </a:r>
        </a:p>
      </xdr:txBody>
    </xdr:sp>
    <xdr:clientData/>
  </xdr:twoCellAnchor>
  <xdr:twoCellAnchor>
    <xdr:from>
      <xdr:col>2</xdr:col>
      <xdr:colOff>144780</xdr:colOff>
      <xdr:row>9</xdr:row>
      <xdr:rowOff>22860</xdr:rowOff>
    </xdr:from>
    <xdr:to>
      <xdr:col>4</xdr:col>
      <xdr:colOff>0</xdr:colOff>
      <xdr:row>10</xdr:row>
      <xdr:rowOff>152400</xdr:rowOff>
    </xdr:to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6B9E72BE-BD94-4519-8184-653D4674FC24}"/>
            </a:ext>
          </a:extLst>
        </xdr:cNvPr>
        <xdr:cNvSpPr txBox="1"/>
      </xdr:nvSpPr>
      <xdr:spPr>
        <a:xfrm>
          <a:off x="1363980" y="1790700"/>
          <a:ext cx="1074420" cy="31242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VI_Baza_BDKZ</a:t>
          </a:r>
        </a:p>
      </xdr:txBody>
    </xdr:sp>
    <xdr:clientData/>
  </xdr:twoCellAnchor>
  <xdr:twoCellAnchor>
    <xdr:from>
      <xdr:col>2</xdr:col>
      <xdr:colOff>144780</xdr:colOff>
      <xdr:row>11</xdr:row>
      <xdr:rowOff>144780</xdr:rowOff>
    </xdr:from>
    <xdr:to>
      <xdr:col>4</xdr:col>
      <xdr:colOff>7620</xdr:colOff>
      <xdr:row>17</xdr:row>
      <xdr:rowOff>68580</xdr:rowOff>
    </xdr:to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3309FBD5-B81D-4EEC-AFBA-D03A1C47A92D}"/>
            </a:ext>
          </a:extLst>
        </xdr:cNvPr>
        <xdr:cNvSpPr txBox="1"/>
      </xdr:nvSpPr>
      <xdr:spPr>
        <a:xfrm>
          <a:off x="1363980" y="2278380"/>
          <a:ext cx="1082040" cy="102108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l-PL" sz="1100" b="1"/>
            <a:t>VII_Model_PKZ</a:t>
          </a:r>
        </a:p>
      </xdr:txBody>
    </xdr:sp>
    <xdr:clientData/>
  </xdr:twoCellAnchor>
  <xdr:twoCellAnchor>
    <xdr:from>
      <xdr:col>7</xdr:col>
      <xdr:colOff>373380</xdr:colOff>
      <xdr:row>10</xdr:row>
      <xdr:rowOff>175260</xdr:rowOff>
    </xdr:from>
    <xdr:to>
      <xdr:col>9</xdr:col>
      <xdr:colOff>579120</xdr:colOff>
      <xdr:row>13</xdr:row>
      <xdr:rowOff>7620</xdr:rowOff>
    </xdr:to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E6DA4DBC-D0F9-40DB-A3C2-DD4B1D43FB61}"/>
            </a:ext>
          </a:extLst>
        </xdr:cNvPr>
        <xdr:cNvSpPr txBox="1"/>
      </xdr:nvSpPr>
      <xdr:spPr>
        <a:xfrm>
          <a:off x="4343400" y="2125980"/>
          <a:ext cx="1211580" cy="381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VIII_</a:t>
          </a:r>
          <a:r>
            <a:rPr lang="pl-P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Baza BDMWS</a:t>
          </a:r>
          <a:endParaRPr lang="pl-PL" sz="1100" b="1"/>
        </a:p>
      </xdr:txBody>
    </xdr:sp>
    <xdr:clientData/>
  </xdr:twoCellAnchor>
  <xdr:twoCellAnchor>
    <xdr:from>
      <xdr:col>3</xdr:col>
      <xdr:colOff>72390</xdr:colOff>
      <xdr:row>0</xdr:row>
      <xdr:rowOff>114300</xdr:rowOff>
    </xdr:from>
    <xdr:to>
      <xdr:col>4</xdr:col>
      <xdr:colOff>0</xdr:colOff>
      <xdr:row>2</xdr:row>
      <xdr:rowOff>0</xdr:rowOff>
    </xdr:to>
    <xdr:cxnSp macro="">
      <xdr:nvCxnSpPr>
        <xdr:cNvPr id="11" name="Łącznik: łamany 10">
          <a:extLst>
            <a:ext uri="{FF2B5EF4-FFF2-40B4-BE49-F238E27FC236}">
              <a16:creationId xmlns:a16="http://schemas.microsoft.com/office/drawing/2014/main" id="{938D0DCD-1476-4283-87AD-CC2407AC72FC}"/>
            </a:ext>
          </a:extLst>
        </xdr:cNvPr>
        <xdr:cNvCxnSpPr>
          <a:stCxn id="3" idx="1"/>
          <a:endCxn id="4" idx="0"/>
        </xdr:cNvCxnSpPr>
      </xdr:nvCxnSpPr>
      <xdr:spPr>
        <a:xfrm rot="10800000" flipV="1">
          <a:off x="1901190" y="114300"/>
          <a:ext cx="537210" cy="3733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</xdr:colOff>
      <xdr:row>0</xdr:row>
      <xdr:rowOff>114300</xdr:rowOff>
    </xdr:from>
    <xdr:to>
      <xdr:col>8</xdr:col>
      <xdr:colOff>571500</xdr:colOff>
      <xdr:row>2</xdr:row>
      <xdr:rowOff>0</xdr:rowOff>
    </xdr:to>
    <xdr:cxnSp macro="">
      <xdr:nvCxnSpPr>
        <xdr:cNvPr id="12" name="Łącznik: łamany 11">
          <a:extLst>
            <a:ext uri="{FF2B5EF4-FFF2-40B4-BE49-F238E27FC236}">
              <a16:creationId xmlns:a16="http://schemas.microsoft.com/office/drawing/2014/main" id="{2057033B-1F9B-4F7D-83BF-28F874DC7132}"/>
            </a:ext>
          </a:extLst>
        </xdr:cNvPr>
        <xdr:cNvCxnSpPr>
          <a:stCxn id="3" idx="3"/>
          <a:endCxn id="6" idx="0"/>
        </xdr:cNvCxnSpPr>
      </xdr:nvCxnSpPr>
      <xdr:spPr>
        <a:xfrm>
          <a:off x="4427220" y="114300"/>
          <a:ext cx="510540" cy="3733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582930</xdr:colOff>
      <xdr:row>13</xdr:row>
      <xdr:rowOff>7620</xdr:rowOff>
    </xdr:from>
    <xdr:to>
      <xdr:col>8</xdr:col>
      <xdr:colOff>582930</xdr:colOff>
      <xdr:row>14</xdr:row>
      <xdr:rowOff>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FF6BF11A-673F-4BBA-A1B7-2122AEA9FD7D}"/>
            </a:ext>
          </a:extLst>
        </xdr:cNvPr>
        <xdr:cNvCxnSpPr>
          <a:stCxn id="10" idx="2"/>
          <a:endCxn id="47" idx="0"/>
        </xdr:cNvCxnSpPr>
      </xdr:nvCxnSpPr>
      <xdr:spPr>
        <a:xfrm>
          <a:off x="4949190" y="2506980"/>
          <a:ext cx="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10</xdr:row>
      <xdr:rowOff>152400</xdr:rowOff>
    </xdr:from>
    <xdr:to>
      <xdr:col>3</xdr:col>
      <xdr:colOff>76200</xdr:colOff>
      <xdr:row>11</xdr:row>
      <xdr:rowOff>144780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AEEC7D56-01EE-47AD-8049-EA47B3BF390C}"/>
            </a:ext>
          </a:extLst>
        </xdr:cNvPr>
        <xdr:cNvCxnSpPr>
          <a:stCxn id="8" idx="2"/>
          <a:endCxn id="9" idx="0"/>
        </xdr:cNvCxnSpPr>
      </xdr:nvCxnSpPr>
      <xdr:spPr>
        <a:xfrm>
          <a:off x="1901190" y="2103120"/>
          <a:ext cx="381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10</xdr:row>
      <xdr:rowOff>15240</xdr:rowOff>
    </xdr:from>
    <xdr:to>
      <xdr:col>8</xdr:col>
      <xdr:colOff>582930</xdr:colOff>
      <xdr:row>10</xdr:row>
      <xdr:rowOff>175260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A955DFA2-772B-4B8F-A302-0D4D1859BA4D}"/>
            </a:ext>
          </a:extLst>
        </xdr:cNvPr>
        <xdr:cNvCxnSpPr>
          <a:stCxn id="7" idx="2"/>
          <a:endCxn id="10" idx="0"/>
        </xdr:cNvCxnSpPr>
      </xdr:nvCxnSpPr>
      <xdr:spPr>
        <a:xfrm>
          <a:off x="4937760" y="1965960"/>
          <a:ext cx="1143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7</xdr:row>
      <xdr:rowOff>175260</xdr:rowOff>
    </xdr:from>
    <xdr:to>
      <xdr:col>3</xdr:col>
      <xdr:colOff>72390</xdr:colOff>
      <xdr:row>9</xdr:row>
      <xdr:rowOff>22860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17FD27DB-3CE7-4448-99EE-8A72C5E4D154}"/>
            </a:ext>
          </a:extLst>
        </xdr:cNvPr>
        <xdr:cNvCxnSpPr>
          <a:stCxn id="5" idx="2"/>
          <a:endCxn id="8" idx="0"/>
        </xdr:cNvCxnSpPr>
      </xdr:nvCxnSpPr>
      <xdr:spPr>
        <a:xfrm>
          <a:off x="1901190" y="1577340"/>
          <a:ext cx="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4</xdr:row>
      <xdr:rowOff>30480</xdr:rowOff>
    </xdr:from>
    <xdr:to>
      <xdr:col>8</xdr:col>
      <xdr:colOff>571500</xdr:colOff>
      <xdr:row>5</xdr:row>
      <xdr:rowOff>7620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A1728562-C06F-4861-9745-EB50D3E0CA09}"/>
            </a:ext>
          </a:extLst>
        </xdr:cNvPr>
        <xdr:cNvCxnSpPr>
          <a:stCxn id="6" idx="2"/>
          <a:endCxn id="7" idx="0"/>
        </xdr:cNvCxnSpPr>
      </xdr:nvCxnSpPr>
      <xdr:spPr>
        <a:xfrm>
          <a:off x="4937760" y="883920"/>
          <a:ext cx="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</xdr:colOff>
      <xdr:row>5</xdr:row>
      <xdr:rowOff>7620</xdr:rowOff>
    </xdr:from>
    <xdr:to>
      <xdr:col>3</xdr:col>
      <xdr:colOff>72390</xdr:colOff>
      <xdr:row>6</xdr:row>
      <xdr:rowOff>7620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67BB1AAE-1F4B-43EB-8A99-C26BD043FB7E}"/>
            </a:ext>
          </a:extLst>
        </xdr:cNvPr>
        <xdr:cNvCxnSpPr>
          <a:stCxn id="4" idx="2"/>
          <a:endCxn id="5" idx="0"/>
        </xdr:cNvCxnSpPr>
      </xdr:nvCxnSpPr>
      <xdr:spPr>
        <a:xfrm>
          <a:off x="1901190" y="1043940"/>
          <a:ext cx="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365760</xdr:colOff>
      <xdr:row>14</xdr:row>
      <xdr:rowOff>0</xdr:rowOff>
    </xdr:from>
    <xdr:to>
      <xdr:col>9</xdr:col>
      <xdr:colOff>586740</xdr:colOff>
      <xdr:row>18</xdr:row>
      <xdr:rowOff>121920</xdr:rowOff>
    </xdr:to>
    <xdr:sp macro="" textlink="">
      <xdr:nvSpPr>
        <xdr:cNvPr id="47" name="pole tekstowe 46">
          <a:extLst>
            <a:ext uri="{FF2B5EF4-FFF2-40B4-BE49-F238E27FC236}">
              <a16:creationId xmlns:a16="http://schemas.microsoft.com/office/drawing/2014/main" id="{759C45EC-C4C0-432A-8320-D8A84DE1EF4B}"/>
            </a:ext>
          </a:extLst>
        </xdr:cNvPr>
        <xdr:cNvSpPr txBox="1"/>
      </xdr:nvSpPr>
      <xdr:spPr>
        <a:xfrm>
          <a:off x="4335780" y="2682240"/>
          <a:ext cx="1226820" cy="8534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IX_Model_MWS</a:t>
          </a:r>
        </a:p>
      </xdr:txBody>
    </xdr:sp>
    <xdr:clientData/>
  </xdr:twoCellAnchor>
  <xdr:twoCellAnchor>
    <xdr:from>
      <xdr:col>4</xdr:col>
      <xdr:colOff>53340</xdr:colOff>
      <xdr:row>19</xdr:row>
      <xdr:rowOff>22860</xdr:rowOff>
    </xdr:from>
    <xdr:to>
      <xdr:col>7</xdr:col>
      <xdr:colOff>388620</xdr:colOff>
      <xdr:row>20</xdr:row>
      <xdr:rowOff>152400</xdr:rowOff>
    </xdr:to>
    <xdr:sp macro="" textlink="">
      <xdr:nvSpPr>
        <xdr:cNvPr id="50" name="pole tekstowe 49">
          <a:extLst>
            <a:ext uri="{FF2B5EF4-FFF2-40B4-BE49-F238E27FC236}">
              <a16:creationId xmlns:a16="http://schemas.microsoft.com/office/drawing/2014/main" id="{1B5A1AA1-F95B-4173-866F-851EBC9F78A0}"/>
            </a:ext>
          </a:extLst>
        </xdr:cNvPr>
        <xdr:cNvSpPr txBox="1"/>
      </xdr:nvSpPr>
      <xdr:spPr>
        <a:xfrm>
          <a:off x="2491740" y="3619500"/>
          <a:ext cx="1866900" cy="3124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X_Platforma WMS</a:t>
          </a:r>
        </a:p>
      </xdr:txBody>
    </xdr:sp>
    <xdr:clientData/>
  </xdr:twoCellAnchor>
  <xdr:twoCellAnchor>
    <xdr:from>
      <xdr:col>4</xdr:col>
      <xdr:colOff>53340</xdr:colOff>
      <xdr:row>22</xdr:row>
      <xdr:rowOff>68580</xdr:rowOff>
    </xdr:from>
    <xdr:to>
      <xdr:col>8</xdr:col>
      <xdr:colOff>0</xdr:colOff>
      <xdr:row>24</xdr:row>
      <xdr:rowOff>15240</xdr:rowOff>
    </xdr:to>
    <xdr:sp macro="" textlink="">
      <xdr:nvSpPr>
        <xdr:cNvPr id="51" name="pole tekstowe 50">
          <a:extLst>
            <a:ext uri="{FF2B5EF4-FFF2-40B4-BE49-F238E27FC236}">
              <a16:creationId xmlns:a16="http://schemas.microsoft.com/office/drawing/2014/main" id="{715835E6-93F8-4226-8AFF-328796D5A32E}"/>
            </a:ext>
          </a:extLst>
        </xdr:cNvPr>
        <xdr:cNvSpPr txBox="1"/>
      </xdr:nvSpPr>
      <xdr:spPr>
        <a:xfrm>
          <a:off x="2491740" y="4213860"/>
          <a:ext cx="1874520" cy="3124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 b="1"/>
            <a:t>XI_WDROŻENIE</a:t>
          </a:r>
        </a:p>
      </xdr:txBody>
    </xdr:sp>
    <xdr:clientData/>
  </xdr:twoCellAnchor>
  <xdr:twoCellAnchor>
    <xdr:from>
      <xdr:col>3</xdr:col>
      <xdr:colOff>76200</xdr:colOff>
      <xdr:row>17</xdr:row>
      <xdr:rowOff>68580</xdr:rowOff>
    </xdr:from>
    <xdr:to>
      <xdr:col>4</xdr:col>
      <xdr:colOff>53340</xdr:colOff>
      <xdr:row>19</xdr:row>
      <xdr:rowOff>179070</xdr:rowOff>
    </xdr:to>
    <xdr:cxnSp macro="">
      <xdr:nvCxnSpPr>
        <xdr:cNvPr id="52" name="Łącznik: łamany 51">
          <a:extLst>
            <a:ext uri="{FF2B5EF4-FFF2-40B4-BE49-F238E27FC236}">
              <a16:creationId xmlns:a16="http://schemas.microsoft.com/office/drawing/2014/main" id="{EC555E53-C81F-4311-9A0E-26C9DCDA5AB3}"/>
            </a:ext>
          </a:extLst>
        </xdr:cNvPr>
        <xdr:cNvCxnSpPr>
          <a:stCxn id="9" idx="2"/>
          <a:endCxn id="50" idx="1"/>
        </xdr:cNvCxnSpPr>
      </xdr:nvCxnSpPr>
      <xdr:spPr>
        <a:xfrm rot="16200000" flipH="1">
          <a:off x="1960245" y="3244215"/>
          <a:ext cx="476250" cy="5867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388620</xdr:colOff>
      <xdr:row>18</xdr:row>
      <xdr:rowOff>121920</xdr:rowOff>
    </xdr:from>
    <xdr:to>
      <xdr:col>8</xdr:col>
      <xdr:colOff>582930</xdr:colOff>
      <xdr:row>19</xdr:row>
      <xdr:rowOff>179070</xdr:rowOff>
    </xdr:to>
    <xdr:cxnSp macro="">
      <xdr:nvCxnSpPr>
        <xdr:cNvPr id="53" name="Łącznik: łamany 52">
          <a:extLst>
            <a:ext uri="{FF2B5EF4-FFF2-40B4-BE49-F238E27FC236}">
              <a16:creationId xmlns:a16="http://schemas.microsoft.com/office/drawing/2014/main" id="{9A8FF90F-9431-4124-BE5A-A56D8FA56064}"/>
            </a:ext>
          </a:extLst>
        </xdr:cNvPr>
        <xdr:cNvCxnSpPr>
          <a:stCxn id="47" idx="2"/>
          <a:endCxn id="50" idx="3"/>
        </xdr:cNvCxnSpPr>
      </xdr:nvCxnSpPr>
      <xdr:spPr>
        <a:xfrm rot="5400000">
          <a:off x="4533900" y="3360420"/>
          <a:ext cx="240030" cy="5905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377190</xdr:colOff>
      <xdr:row>20</xdr:row>
      <xdr:rowOff>152400</xdr:rowOff>
    </xdr:from>
    <xdr:to>
      <xdr:col>5</xdr:col>
      <xdr:colOff>381000</xdr:colOff>
      <xdr:row>22</xdr:row>
      <xdr:rowOff>68580</xdr:rowOff>
    </xdr:to>
    <xdr:cxnSp macro="">
      <xdr:nvCxnSpPr>
        <xdr:cNvPr id="59" name="Łącznik prosty ze strzałką 58">
          <a:extLst>
            <a:ext uri="{FF2B5EF4-FFF2-40B4-BE49-F238E27FC236}">
              <a16:creationId xmlns:a16="http://schemas.microsoft.com/office/drawing/2014/main" id="{13E0D54E-A8FF-47EE-997A-004D082BC2FB}"/>
            </a:ext>
          </a:extLst>
        </xdr:cNvPr>
        <xdr:cNvCxnSpPr>
          <a:stCxn id="50" idx="2"/>
          <a:endCxn id="51" idx="0"/>
        </xdr:cNvCxnSpPr>
      </xdr:nvCxnSpPr>
      <xdr:spPr>
        <a:xfrm>
          <a:off x="3425190" y="3931920"/>
          <a:ext cx="381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24EF-1014-404F-BDC4-D13F9EEC4D0D}">
  <dimension ref="A1:CE1385"/>
  <sheetViews>
    <sheetView zoomScale="70" zoomScaleNormal="70" workbookViewId="0">
      <pane ySplit="1" topLeftCell="A2" activePane="bottomLeft" state="frozen"/>
      <selection activeCell="F1" sqref="F1"/>
      <selection pane="bottomLeft" activeCell="P1" sqref="P1"/>
    </sheetView>
  </sheetViews>
  <sheetFormatPr defaultRowHeight="14.4" outlineLevelRow="1" x14ac:dyDescent="0.3"/>
  <cols>
    <col min="1" max="1" width="5.44140625" customWidth="1"/>
    <col min="2" max="2" width="6" customWidth="1"/>
    <col min="3" max="3" width="6.6640625" customWidth="1"/>
    <col min="4" max="4" width="11.21875" customWidth="1"/>
    <col min="5" max="5" width="53.5546875" customWidth="1"/>
    <col min="7" max="7" width="10.77734375" bestFit="1" customWidth="1"/>
    <col min="11" max="11" width="12.33203125" customWidth="1"/>
    <col min="12" max="12" width="9.33203125" customWidth="1"/>
    <col min="15" max="15" width="9.77734375" bestFit="1" customWidth="1"/>
    <col min="25" max="27" width="11" customWidth="1"/>
    <col min="38" max="41" width="12.33203125" customWidth="1"/>
    <col min="50" max="61" width="0" hidden="1" customWidth="1"/>
    <col min="62" max="62" width="11.6640625" hidden="1" customWidth="1"/>
    <col min="63" max="84" width="0" hidden="1" customWidth="1"/>
  </cols>
  <sheetData>
    <row r="1" spans="1:83" s="178" customFormat="1" ht="100.8" x14ac:dyDescent="0.3">
      <c r="A1" s="258" t="str">
        <f>Karta!A2</f>
        <v>Nr zadania</v>
      </c>
      <c r="B1" s="258" t="str">
        <f>Karta!B2</f>
        <v>NrX</v>
      </c>
      <c r="C1" s="258" t="str">
        <f>Karta!C2</f>
        <v>Nr XX</v>
      </c>
      <c r="D1" s="258" t="str">
        <f>Karta!D2</f>
        <v>Kod działania</v>
      </c>
      <c r="E1" s="258" t="str">
        <f>Karta!E2</f>
        <v>Nazwa zadania / działania</v>
      </c>
      <c r="F1" s="258" t="str">
        <f>Karta!F2</f>
        <v xml:space="preserve">Imię </v>
      </c>
      <c r="G1" s="258" t="str">
        <f>Karta!G2</f>
        <v>Nazwisko</v>
      </c>
      <c r="H1" s="258" t="str">
        <f>Karta!H2</f>
        <v>Priorytet</v>
      </c>
      <c r="I1" s="258" t="str">
        <f>Karta!I2</f>
        <v xml:space="preserve">wykonawca </v>
      </c>
      <c r="J1" s="258" t="str">
        <f>Karta!J2</f>
        <v>Początek realizacji Tydzień</v>
      </c>
      <c r="K1" s="258" t="str">
        <f>Karta!K2</f>
        <v>Początek realizacji MM</v>
      </c>
      <c r="L1" s="258" t="str">
        <f>Karta!L2</f>
        <v>Koniec realizacji MM</v>
      </c>
      <c r="M1" s="258" t="str">
        <f>Karta!M2</f>
        <v>Koniec realizacji Tydzień</v>
      </c>
      <c r="N1" s="258" t="str">
        <f>Karta!N2</f>
        <v>Liczba tygodni</v>
      </c>
      <c r="O1" s="258" t="str">
        <f>Karta!O2</f>
        <v>Liczba godzin</v>
      </c>
      <c r="P1" s="497" t="str">
        <f>Karta!P2</f>
        <v>Janusz Strzelecki</v>
      </c>
      <c r="Q1" s="497" t="str">
        <f>Karta!Q2</f>
        <v>Mariusz Cegliński</v>
      </c>
      <c r="R1" s="497" t="str">
        <f>Karta!R2</f>
        <v>Wojciech Mazur</v>
      </c>
      <c r="S1" s="497" t="str">
        <f>Karta!S2</f>
        <v>Tomasz Grzegorek</v>
      </c>
      <c r="T1" s="497" t="str">
        <f>Karta!T2</f>
        <v>Sebastian Kaczmar</v>
      </c>
      <c r="U1" s="497" t="str">
        <f>Karta!U2</f>
        <v>Dorota Duży</v>
      </c>
      <c r="V1" s="497" t="str">
        <f>Karta!V2</f>
        <v>Dariusz Gąsior</v>
      </c>
      <c r="W1" s="497" t="str">
        <f>Karta!W2</f>
        <v>Prog_8</v>
      </c>
      <c r="X1" s="497" t="str">
        <f>Karta!X2</f>
        <v>Prog_9</v>
      </c>
      <c r="Y1" s="498" t="str">
        <f>Karta!Y2</f>
        <v>END Analityk Danych/ Inżynier ML 1</v>
      </c>
      <c r="Z1" s="498" t="str">
        <f>Karta!Z2</f>
        <v>END Analityk Danych/ Inżynier ML 2</v>
      </c>
      <c r="AA1" s="498" t="str">
        <f>Karta!AA2</f>
        <v>END Analityk Danych/ Inżynier ML 3</v>
      </c>
      <c r="AB1" s="498" t="str">
        <f>Karta!AB2</f>
        <v>END Inż. Automatyzacji</v>
      </c>
      <c r="AC1" s="499" t="str">
        <f>Karta!AG2</f>
        <v>AGH - Profesor (max 50% etatu)</v>
      </c>
      <c r="AD1" s="499" t="str">
        <f>Karta!AH2</f>
        <v>AGH - Pracownik naukowy 1 (max 50% etatu)</v>
      </c>
      <c r="AE1" s="499" t="str">
        <f>Karta!AI2</f>
        <v>AGH Pracownik nukowy 2 (max 50% etatu)</v>
      </c>
      <c r="AF1" s="499" t="str">
        <f>Karta!AJ2</f>
        <v>AGH Pracownik naukowy 3 (max 50% etatu)</v>
      </c>
      <c r="AG1" s="497" t="str">
        <f>Karta!AL2</f>
        <v>Janusz Strzelecki</v>
      </c>
      <c r="AH1" s="497" t="str">
        <f>Karta!AM2</f>
        <v>Mariusz Cegliński</v>
      </c>
      <c r="AI1" s="497" t="str">
        <f>Karta!AN2</f>
        <v>Wojciech Mazur</v>
      </c>
      <c r="AJ1" s="497" t="str">
        <f>Karta!AO2</f>
        <v>Tomasz Grzegorek</v>
      </c>
      <c r="AK1" s="497" t="str">
        <f>Karta!AP2</f>
        <v>Sebastian Kaczmar</v>
      </c>
      <c r="AL1" s="497" t="str">
        <f>Karta!AQ2</f>
        <v>Dorota Duży</v>
      </c>
      <c r="AM1" s="497" t="str">
        <f>Karta!AR2</f>
        <v>Dariusz Gąsior</v>
      </c>
      <c r="AN1" s="497" t="str">
        <f>Karta!AS2</f>
        <v>Prog_8</v>
      </c>
      <c r="AO1" s="497" t="str">
        <f>Karta!AT2</f>
        <v>Prog_9</v>
      </c>
      <c r="AP1" s="498" t="str">
        <f>Karta!AU2</f>
        <v>END Analityk Danych/ Inżynier ML 1</v>
      </c>
      <c r="AQ1" s="498" t="str">
        <f>Karta!AV2</f>
        <v>END Analityk Danych/ Inżynier ML 2</v>
      </c>
      <c r="AR1" s="498" t="str">
        <f>Karta!AW2</f>
        <v>END Analityk Danych/ Inżynier ML 3</v>
      </c>
      <c r="AS1" s="498" t="str">
        <f>Karta!AX2</f>
        <v>END Inż. Automatyzacji</v>
      </c>
      <c r="AT1" s="499" t="str">
        <f>Karta!BC2</f>
        <v>AGH - Profesor (max 50% etatu)</v>
      </c>
      <c r="AU1" s="499" t="str">
        <f>Karta!BD2</f>
        <v>AGH - Pracownik naukowy 1 (max 50% etatu)</v>
      </c>
      <c r="AV1" s="499" t="str">
        <f>Karta!BE2</f>
        <v>AGH Pracownik nukowy 2 (max 50% etatu)</v>
      </c>
      <c r="AW1" s="499" t="str">
        <f>Karta!BF2</f>
        <v>AGH Pracownik naukowy 3 (max 50% etatu)</v>
      </c>
      <c r="AX1" s="497" t="str">
        <f>Karta!BH2</f>
        <v>Razem [h]</v>
      </c>
      <c r="AY1" s="497" t="str">
        <f>Karta!BI2</f>
        <v>Część Etat [h}</v>
      </c>
      <c r="AZ1" s="497" t="str">
        <f>Karta!BJ2</f>
        <v>PLN/Etat</v>
      </c>
      <c r="BA1" s="497" t="str">
        <f>Karta!BK2</f>
        <v>Razem</v>
      </c>
      <c r="BB1" s="497" t="str">
        <f>Karta!BL2</f>
        <v>Razem</v>
      </c>
      <c r="BC1" s="500" t="str">
        <f>Karta!BM2</f>
        <v>ENDAWA</v>
      </c>
      <c r="BD1" s="500" t="str">
        <f>Karta!BN2</f>
        <v xml:space="preserve">Imię </v>
      </c>
      <c r="BE1" s="500" t="str">
        <f>Karta!BO2</f>
        <v>Nazwisko</v>
      </c>
      <c r="BF1" s="500" t="str">
        <f>Karta!BP2</f>
        <v>Termi realizacji</v>
      </c>
      <c r="BG1" s="500" t="str">
        <f>Karta!BQ2</f>
        <v>Liczba godzin</v>
      </c>
      <c r="BH1" s="500" t="str">
        <f>Karta!BR2</f>
        <v>PLN/h</v>
      </c>
      <c r="BI1" s="500" t="str">
        <f>Karta!BS2</f>
        <v>Razem</v>
      </c>
      <c r="BJ1" s="501" t="str">
        <f>Karta!BT2</f>
        <v>Nazwa sprzętu</v>
      </c>
      <c r="BK1" s="501" t="str">
        <f>Karta!BU2</f>
        <v xml:space="preserve">Okres używania </v>
      </c>
      <c r="BL1" s="501" t="str">
        <f>Karta!BV2</f>
        <v>Amortyzacja [PLN]</v>
      </c>
      <c r="BM1" s="501" t="str">
        <f>Karta!BW2</f>
        <v>Nazwa budynku</v>
      </c>
      <c r="BN1" s="501" t="str">
        <f>Karta!BX2</f>
        <v>Uzywana powierzchnia [m2]</v>
      </c>
      <c r="BO1" s="501" t="str">
        <f>Karta!BY2</f>
        <v>Amortyzacja [PLN]</v>
      </c>
      <c r="BP1" s="501" t="str">
        <f>Karta!BZ2</f>
        <v>Nazwa nieruchomości</v>
      </c>
      <c r="BQ1" s="501" t="str">
        <f>Karta!CA2</f>
        <v>Okres używania</v>
      </c>
      <c r="BR1" s="501" t="str">
        <f>Karta!CB2</f>
        <v>Czynsz dzierżawny [PLN]</v>
      </c>
      <c r="BS1" s="501" t="str">
        <f>Karta!CC2</f>
        <v>Wieczyste uzytkowanie [PLN]</v>
      </c>
      <c r="BT1" s="501" t="str">
        <f>Karta!CD2</f>
        <v>Nazwa/rodzaj</v>
      </c>
      <c r="BU1" s="501" t="str">
        <f>Karta!CE2</f>
        <v>Liczba [szt.]</v>
      </c>
      <c r="BV1" s="501" t="str">
        <f>Karta!CF2</f>
        <v>Wartość jednostkowa [PLN]</v>
      </c>
      <c r="BW1" s="501" t="str">
        <f>Karta!CG2</f>
        <v>Razem [PLN]</v>
      </c>
      <c r="BX1" s="501" t="str">
        <f>Karta!CH2</f>
        <v>Nazwa/rodzaj</v>
      </c>
      <c r="BY1" s="501" t="str">
        <f>Karta!CI2</f>
        <v>Liczba [szt.]</v>
      </c>
      <c r="BZ1" s="501" t="str">
        <f>Karta!CJ2</f>
        <v>Wartość jednostkowa [PLN]</v>
      </c>
      <c r="CA1" s="501" t="str">
        <f>Karta!CK2</f>
        <v>Razem [PLN]</v>
      </c>
      <c r="CB1" s="501" t="str">
        <f>Karta!CL2</f>
        <v>Nazwa/rodzaj</v>
      </c>
      <c r="CC1" s="501" t="str">
        <f>Karta!CM2</f>
        <v>Liczba [szt.]</v>
      </c>
      <c r="CD1" s="501" t="str">
        <f>Karta!CN2</f>
        <v>Wartość jednostkowa [PLN]</v>
      </c>
      <c r="CE1" s="501" t="str">
        <f>Karta!CO2</f>
        <v>Razem [PLN]</v>
      </c>
    </row>
    <row r="2" spans="1:83" s="485" customFormat="1" x14ac:dyDescent="0.3">
      <c r="A2" s="503">
        <v>0</v>
      </c>
      <c r="B2" s="503">
        <v>0</v>
      </c>
      <c r="C2" s="503">
        <v>0</v>
      </c>
      <c r="D2" s="503">
        <v>0</v>
      </c>
      <c r="E2" s="503">
        <v>0</v>
      </c>
      <c r="F2" s="503">
        <v>0</v>
      </c>
      <c r="G2" s="503">
        <v>0</v>
      </c>
      <c r="H2" s="503">
        <v>0</v>
      </c>
      <c r="I2" s="503">
        <v>0</v>
      </c>
      <c r="J2" s="503">
        <v>0</v>
      </c>
      <c r="K2" s="503">
        <v>0</v>
      </c>
      <c r="L2" s="503">
        <v>0</v>
      </c>
      <c r="M2" s="503">
        <v>0</v>
      </c>
      <c r="N2" s="503">
        <v>0</v>
      </c>
      <c r="O2" s="502">
        <f>SUM(O101:O1300)</f>
        <v>48549</v>
      </c>
      <c r="P2" s="624">
        <v>0</v>
      </c>
      <c r="Q2" s="624">
        <v>0</v>
      </c>
      <c r="R2" s="624">
        <v>0</v>
      </c>
      <c r="S2" s="624">
        <v>0</v>
      </c>
      <c r="T2" s="624">
        <v>0</v>
      </c>
      <c r="U2" s="624">
        <v>0</v>
      </c>
      <c r="V2" s="624">
        <v>0</v>
      </c>
      <c r="W2" s="624">
        <v>0</v>
      </c>
      <c r="X2" s="624">
        <v>0</v>
      </c>
      <c r="Y2" s="648">
        <v>0</v>
      </c>
      <c r="Z2" s="648">
        <v>0</v>
      </c>
      <c r="AA2" s="648">
        <v>0</v>
      </c>
      <c r="AB2" s="648">
        <v>0</v>
      </c>
      <c r="AC2" s="610">
        <v>0</v>
      </c>
      <c r="AD2" s="610">
        <v>0</v>
      </c>
      <c r="AE2" s="610">
        <v>0</v>
      </c>
      <c r="AF2" s="610">
        <v>0</v>
      </c>
      <c r="AG2" s="633">
        <f>SUM(AG101:AG1300)</f>
        <v>4981</v>
      </c>
      <c r="AH2" s="633">
        <f t="shared" ref="AH2:AW2" si="0">SUM(AH101:AH1300)</f>
        <v>5095</v>
      </c>
      <c r="AI2" s="633">
        <f t="shared" si="0"/>
        <v>4570</v>
      </c>
      <c r="AJ2" s="633">
        <f t="shared" si="0"/>
        <v>4539</v>
      </c>
      <c r="AK2" s="633">
        <f t="shared" si="0"/>
        <v>4526</v>
      </c>
      <c r="AL2" s="633">
        <f t="shared" si="0"/>
        <v>4264</v>
      </c>
      <c r="AM2" s="633">
        <f t="shared" si="0"/>
        <v>2625</v>
      </c>
      <c r="AN2" s="633">
        <f t="shared" si="0"/>
        <v>2096</v>
      </c>
      <c r="AO2" s="633">
        <f t="shared" si="0"/>
        <v>1866</v>
      </c>
      <c r="AP2" s="638">
        <f t="shared" si="0"/>
        <v>3801</v>
      </c>
      <c r="AQ2" s="638">
        <f t="shared" si="0"/>
        <v>3519</v>
      </c>
      <c r="AR2" s="638">
        <f t="shared" si="0"/>
        <v>3395</v>
      </c>
      <c r="AS2" s="638">
        <f t="shared" si="0"/>
        <v>1965</v>
      </c>
      <c r="AT2" s="618">
        <f t="shared" si="0"/>
        <v>306</v>
      </c>
      <c r="AU2" s="618">
        <f t="shared" si="0"/>
        <v>338</v>
      </c>
      <c r="AV2" s="618">
        <f t="shared" si="0"/>
        <v>328</v>
      </c>
      <c r="AW2" s="618">
        <f t="shared" si="0"/>
        <v>332</v>
      </c>
      <c r="AX2" s="503">
        <v>0</v>
      </c>
      <c r="AY2" s="503">
        <v>0</v>
      </c>
      <c r="AZ2" s="503">
        <v>0</v>
      </c>
      <c r="BA2" s="503">
        <v>0</v>
      </c>
      <c r="BB2" s="503">
        <v>0</v>
      </c>
      <c r="BC2" s="503">
        <v>0</v>
      </c>
      <c r="BD2" s="503">
        <v>0</v>
      </c>
      <c r="BE2" s="503">
        <v>0</v>
      </c>
      <c r="BF2" s="503">
        <v>0</v>
      </c>
      <c r="BG2" s="503">
        <v>0</v>
      </c>
      <c r="BH2" s="503">
        <v>0</v>
      </c>
      <c r="BI2" s="503">
        <v>0</v>
      </c>
      <c r="BJ2" s="503">
        <v>0</v>
      </c>
      <c r="BK2" s="503">
        <v>0</v>
      </c>
      <c r="BL2" s="503">
        <v>0</v>
      </c>
      <c r="BM2" s="503">
        <v>0</v>
      </c>
      <c r="BN2" s="503">
        <v>0</v>
      </c>
      <c r="BO2" s="503">
        <v>0</v>
      </c>
      <c r="BP2" s="503">
        <v>0</v>
      </c>
      <c r="BQ2" s="503">
        <v>0</v>
      </c>
      <c r="BR2" s="503">
        <v>0</v>
      </c>
      <c r="BS2" s="503">
        <v>0</v>
      </c>
      <c r="BT2" s="503">
        <v>0</v>
      </c>
      <c r="BU2" s="503">
        <v>0</v>
      </c>
      <c r="BV2" s="503">
        <v>0</v>
      </c>
      <c r="BW2" s="503">
        <v>0</v>
      </c>
      <c r="BX2" s="503">
        <v>0</v>
      </c>
      <c r="BY2" s="503">
        <v>0</v>
      </c>
      <c r="BZ2" s="503">
        <v>0</v>
      </c>
      <c r="CA2" s="503">
        <v>0</v>
      </c>
      <c r="CB2" s="503">
        <v>0</v>
      </c>
      <c r="CC2" s="503">
        <v>0</v>
      </c>
      <c r="CD2" s="503">
        <v>0</v>
      </c>
      <c r="CE2" s="503">
        <v>0</v>
      </c>
    </row>
    <row r="3" spans="1:83" s="505" customFormat="1" x14ac:dyDescent="0.3">
      <c r="A3" s="504">
        <v>0</v>
      </c>
      <c r="B3" s="504">
        <v>0</v>
      </c>
      <c r="C3" s="504">
        <v>0</v>
      </c>
      <c r="D3" s="504">
        <v>0</v>
      </c>
      <c r="E3" s="504">
        <v>0</v>
      </c>
      <c r="F3" s="504">
        <v>0</v>
      </c>
      <c r="G3" s="504">
        <v>0</v>
      </c>
      <c r="H3" s="504">
        <v>0</v>
      </c>
      <c r="I3" s="504">
        <v>0</v>
      </c>
      <c r="J3" s="504">
        <v>0</v>
      </c>
      <c r="K3" s="504">
        <v>0</v>
      </c>
      <c r="L3" s="504">
        <v>0</v>
      </c>
      <c r="M3" s="504">
        <v>0</v>
      </c>
      <c r="N3" s="504">
        <v>0</v>
      </c>
      <c r="O3" s="502">
        <f>SUM(AG2:AW2)</f>
        <v>48546</v>
      </c>
      <c r="P3" s="625">
        <v>0</v>
      </c>
      <c r="Q3" s="625">
        <v>0</v>
      </c>
      <c r="R3" s="625">
        <v>0</v>
      </c>
      <c r="S3" s="625">
        <v>0</v>
      </c>
      <c r="T3" s="625">
        <v>0</v>
      </c>
      <c r="U3" s="625">
        <v>0</v>
      </c>
      <c r="V3" s="625">
        <v>0</v>
      </c>
      <c r="W3" s="625">
        <v>0</v>
      </c>
      <c r="X3" s="625">
        <v>0</v>
      </c>
      <c r="Y3" s="639">
        <v>0</v>
      </c>
      <c r="Z3" s="639">
        <v>0</v>
      </c>
      <c r="AA3" s="639">
        <v>0</v>
      </c>
      <c r="AB3" s="639">
        <v>0</v>
      </c>
      <c r="AC3" s="611">
        <v>0</v>
      </c>
      <c r="AD3" s="611">
        <v>0</v>
      </c>
      <c r="AE3" s="611">
        <v>0</v>
      </c>
      <c r="AF3" s="611">
        <v>0</v>
      </c>
      <c r="AG3" s="625">
        <v>0</v>
      </c>
      <c r="AH3" s="625">
        <v>0</v>
      </c>
      <c r="AI3" s="625">
        <v>0</v>
      </c>
      <c r="AJ3" s="625">
        <v>0</v>
      </c>
      <c r="AK3" s="625">
        <v>0</v>
      </c>
      <c r="AL3" s="625">
        <v>0</v>
      </c>
      <c r="AM3" s="625">
        <v>0</v>
      </c>
      <c r="AN3" s="625">
        <v>0</v>
      </c>
      <c r="AO3" s="625">
        <v>0</v>
      </c>
      <c r="AP3" s="639">
        <v>0</v>
      </c>
      <c r="AQ3" s="639">
        <v>0</v>
      </c>
      <c r="AR3" s="639">
        <v>0</v>
      </c>
      <c r="AS3" s="639">
        <v>0</v>
      </c>
      <c r="AT3" s="611">
        <v>0</v>
      </c>
      <c r="AU3" s="611">
        <v>0</v>
      </c>
      <c r="AV3" s="611">
        <v>0</v>
      </c>
      <c r="AW3" s="611">
        <v>0</v>
      </c>
      <c r="AX3" s="504">
        <v>0</v>
      </c>
      <c r="AY3" s="504">
        <v>0</v>
      </c>
      <c r="AZ3" s="504">
        <v>0</v>
      </c>
      <c r="BA3" s="504">
        <v>0</v>
      </c>
      <c r="BB3" s="504">
        <v>0</v>
      </c>
      <c r="BC3" s="504">
        <v>0</v>
      </c>
      <c r="BD3" s="504">
        <v>0</v>
      </c>
      <c r="BE3" s="504">
        <v>0</v>
      </c>
      <c r="BF3" s="504">
        <v>0</v>
      </c>
      <c r="BG3" s="504">
        <v>0</v>
      </c>
      <c r="BH3" s="504">
        <v>0</v>
      </c>
      <c r="BI3" s="504">
        <v>0</v>
      </c>
      <c r="BJ3" s="504">
        <v>0</v>
      </c>
      <c r="BK3" s="504">
        <v>0</v>
      </c>
      <c r="BL3" s="504">
        <v>0</v>
      </c>
      <c r="BM3" s="504">
        <v>0</v>
      </c>
      <c r="BN3" s="504">
        <v>0</v>
      </c>
      <c r="BO3" s="504">
        <v>0</v>
      </c>
      <c r="BP3" s="504">
        <v>0</v>
      </c>
      <c r="BQ3" s="504">
        <v>0</v>
      </c>
      <c r="BR3" s="504">
        <v>0</v>
      </c>
      <c r="BS3" s="504">
        <v>0</v>
      </c>
      <c r="BT3" s="504">
        <v>0</v>
      </c>
      <c r="BU3" s="504">
        <v>0</v>
      </c>
      <c r="BV3" s="504">
        <v>0</v>
      </c>
      <c r="BW3" s="504">
        <v>0</v>
      </c>
      <c r="BX3" s="504">
        <v>0</v>
      </c>
      <c r="BY3" s="504">
        <v>0</v>
      </c>
      <c r="BZ3" s="504">
        <v>0</v>
      </c>
      <c r="CA3" s="504">
        <v>0</v>
      </c>
      <c r="CB3" s="504">
        <v>0</v>
      </c>
      <c r="CC3" s="504">
        <v>0</v>
      </c>
      <c r="CD3" s="504">
        <v>0</v>
      </c>
      <c r="CE3" s="504">
        <v>0</v>
      </c>
    </row>
    <row r="4" spans="1:83" s="505" customFormat="1" ht="9" hidden="1" customHeight="1" x14ac:dyDescent="0.3">
      <c r="A4" s="504">
        <v>0</v>
      </c>
      <c r="B4" s="504">
        <v>0</v>
      </c>
      <c r="C4" s="504">
        <v>0</v>
      </c>
      <c r="D4" s="504">
        <v>0</v>
      </c>
      <c r="E4" s="504">
        <v>0</v>
      </c>
      <c r="F4" s="504">
        <v>0</v>
      </c>
      <c r="G4" s="504">
        <v>0</v>
      </c>
      <c r="H4" s="504">
        <v>0</v>
      </c>
      <c r="I4" s="504">
        <v>0</v>
      </c>
      <c r="J4" s="504">
        <v>0</v>
      </c>
      <c r="K4" s="504">
        <v>0</v>
      </c>
      <c r="L4" s="504">
        <v>0</v>
      </c>
      <c r="M4" s="504">
        <v>0</v>
      </c>
      <c r="N4" s="504">
        <v>0</v>
      </c>
      <c r="O4" s="502">
        <f>O2-O3</f>
        <v>3</v>
      </c>
      <c r="P4" s="625">
        <v>0</v>
      </c>
      <c r="Q4" s="625">
        <v>0</v>
      </c>
      <c r="R4" s="625">
        <v>0</v>
      </c>
      <c r="S4" s="625">
        <v>0</v>
      </c>
      <c r="T4" s="625">
        <v>0</v>
      </c>
      <c r="U4" s="625">
        <v>0</v>
      </c>
      <c r="V4" s="625">
        <v>0</v>
      </c>
      <c r="W4" s="625">
        <v>0</v>
      </c>
      <c r="X4" s="625">
        <v>0</v>
      </c>
      <c r="Y4" s="639">
        <v>0</v>
      </c>
      <c r="Z4" s="639">
        <v>0</v>
      </c>
      <c r="AA4" s="639">
        <v>0</v>
      </c>
      <c r="AB4" s="639">
        <v>0</v>
      </c>
      <c r="AC4" s="611">
        <v>0</v>
      </c>
      <c r="AD4" s="611">
        <v>0</v>
      </c>
      <c r="AE4" s="611">
        <v>0</v>
      </c>
      <c r="AF4" s="611">
        <v>0</v>
      </c>
      <c r="AG4" s="625">
        <v>0</v>
      </c>
      <c r="AH4" s="625">
        <v>0</v>
      </c>
      <c r="AI4" s="625">
        <v>0</v>
      </c>
      <c r="AJ4" s="625">
        <v>0</v>
      </c>
      <c r="AK4" s="625">
        <v>0</v>
      </c>
      <c r="AL4" s="625">
        <v>0</v>
      </c>
      <c r="AM4" s="625">
        <v>0</v>
      </c>
      <c r="AN4" s="625">
        <v>0</v>
      </c>
      <c r="AO4" s="625">
        <v>0</v>
      </c>
      <c r="AP4" s="639">
        <v>0</v>
      </c>
      <c r="AQ4" s="639">
        <v>0</v>
      </c>
      <c r="AR4" s="639">
        <v>0</v>
      </c>
      <c r="AS4" s="639">
        <v>0</v>
      </c>
      <c r="AT4" s="611">
        <v>0</v>
      </c>
      <c r="AU4" s="611">
        <v>0</v>
      </c>
      <c r="AV4" s="611">
        <v>0</v>
      </c>
      <c r="AW4" s="611">
        <v>0</v>
      </c>
      <c r="AX4" s="504">
        <v>0</v>
      </c>
      <c r="AY4" s="504">
        <v>0</v>
      </c>
      <c r="AZ4" s="504">
        <v>0</v>
      </c>
      <c r="BA4" s="504">
        <v>0</v>
      </c>
      <c r="BB4" s="504">
        <v>0</v>
      </c>
      <c r="BC4" s="504">
        <v>0</v>
      </c>
      <c r="BD4" s="504">
        <v>0</v>
      </c>
      <c r="BE4" s="504">
        <v>0</v>
      </c>
      <c r="BF4" s="504">
        <v>0</v>
      </c>
      <c r="BG4" s="504">
        <v>0</v>
      </c>
      <c r="BH4" s="504">
        <v>0</v>
      </c>
      <c r="BI4" s="504">
        <v>0</v>
      </c>
      <c r="BJ4" s="504">
        <v>0</v>
      </c>
      <c r="BK4" s="504">
        <v>0</v>
      </c>
      <c r="BL4" s="504">
        <v>0</v>
      </c>
      <c r="BM4" s="504">
        <v>0</v>
      </c>
      <c r="BN4" s="504">
        <v>0</v>
      </c>
      <c r="BO4" s="504">
        <v>0</v>
      </c>
      <c r="BP4" s="504">
        <v>0</v>
      </c>
      <c r="BQ4" s="504">
        <v>0</v>
      </c>
      <c r="BR4" s="504">
        <v>0</v>
      </c>
      <c r="BS4" s="504">
        <v>0</v>
      </c>
      <c r="BT4" s="504">
        <v>0</v>
      </c>
      <c r="BU4" s="504">
        <v>0</v>
      </c>
      <c r="BV4" s="504">
        <v>0</v>
      </c>
      <c r="BW4" s="504">
        <v>0</v>
      </c>
      <c r="BX4" s="504">
        <v>0</v>
      </c>
      <c r="BY4" s="504">
        <v>0</v>
      </c>
      <c r="BZ4" s="504">
        <v>0</v>
      </c>
      <c r="CA4" s="504">
        <v>0</v>
      </c>
      <c r="CB4" s="504">
        <v>0</v>
      </c>
      <c r="CC4" s="504">
        <v>0</v>
      </c>
      <c r="CD4" s="504">
        <v>0</v>
      </c>
      <c r="CE4" s="504">
        <v>0</v>
      </c>
    </row>
    <row r="5" spans="1:83" s="505" customFormat="1" ht="9" hidden="1" customHeight="1" x14ac:dyDescent="0.3">
      <c r="A5" s="504">
        <v>0</v>
      </c>
      <c r="B5" s="504">
        <v>0</v>
      </c>
      <c r="C5" s="504">
        <v>0</v>
      </c>
      <c r="D5" s="504">
        <v>0</v>
      </c>
      <c r="E5" s="504">
        <v>0</v>
      </c>
      <c r="F5" s="504">
        <v>0</v>
      </c>
      <c r="G5" s="504">
        <v>0</v>
      </c>
      <c r="H5" s="504">
        <v>0</v>
      </c>
      <c r="I5" s="504">
        <v>0</v>
      </c>
      <c r="J5" s="504">
        <v>0</v>
      </c>
      <c r="K5" s="504">
        <v>0</v>
      </c>
      <c r="L5" s="504">
        <v>0</v>
      </c>
      <c r="M5" s="504">
        <v>0</v>
      </c>
      <c r="N5" s="504">
        <v>0</v>
      </c>
      <c r="O5" s="504">
        <v>0</v>
      </c>
      <c r="P5" s="625">
        <v>0</v>
      </c>
      <c r="Q5" s="625">
        <v>0</v>
      </c>
      <c r="R5" s="625">
        <v>0</v>
      </c>
      <c r="S5" s="625">
        <v>0</v>
      </c>
      <c r="T5" s="625">
        <v>0</v>
      </c>
      <c r="U5" s="625">
        <v>0</v>
      </c>
      <c r="V5" s="625">
        <v>0</v>
      </c>
      <c r="W5" s="625">
        <v>0</v>
      </c>
      <c r="X5" s="625">
        <v>0</v>
      </c>
      <c r="Y5" s="639">
        <v>0</v>
      </c>
      <c r="Z5" s="639">
        <v>0</v>
      </c>
      <c r="AA5" s="639">
        <v>0</v>
      </c>
      <c r="AB5" s="639">
        <v>0</v>
      </c>
      <c r="AC5" s="611">
        <v>0</v>
      </c>
      <c r="AD5" s="611">
        <v>0</v>
      </c>
      <c r="AE5" s="611">
        <v>0</v>
      </c>
      <c r="AF5" s="611">
        <v>0</v>
      </c>
      <c r="AG5" s="625">
        <v>0</v>
      </c>
      <c r="AH5" s="625">
        <v>0</v>
      </c>
      <c r="AI5" s="625">
        <v>0</v>
      </c>
      <c r="AJ5" s="625">
        <v>0</v>
      </c>
      <c r="AK5" s="625">
        <v>0</v>
      </c>
      <c r="AL5" s="625">
        <v>0</v>
      </c>
      <c r="AM5" s="625">
        <v>0</v>
      </c>
      <c r="AN5" s="625">
        <v>0</v>
      </c>
      <c r="AO5" s="625">
        <v>0</v>
      </c>
      <c r="AP5" s="639">
        <v>0</v>
      </c>
      <c r="AQ5" s="639">
        <v>0</v>
      </c>
      <c r="AR5" s="639">
        <v>0</v>
      </c>
      <c r="AS5" s="639">
        <v>0</v>
      </c>
      <c r="AT5" s="611">
        <v>0</v>
      </c>
      <c r="AU5" s="611">
        <v>0</v>
      </c>
      <c r="AV5" s="611">
        <v>0</v>
      </c>
      <c r="AW5" s="611">
        <v>0</v>
      </c>
      <c r="AX5" s="504">
        <v>0</v>
      </c>
      <c r="AY5" s="504">
        <v>0</v>
      </c>
      <c r="AZ5" s="504">
        <v>0</v>
      </c>
      <c r="BA5" s="504">
        <v>0</v>
      </c>
      <c r="BB5" s="504">
        <v>0</v>
      </c>
      <c r="BC5" s="504">
        <v>0</v>
      </c>
      <c r="BD5" s="504">
        <v>0</v>
      </c>
      <c r="BE5" s="504">
        <v>0</v>
      </c>
      <c r="BF5" s="504">
        <v>0</v>
      </c>
      <c r="BG5" s="504">
        <v>0</v>
      </c>
      <c r="BH5" s="504">
        <v>0</v>
      </c>
      <c r="BI5" s="504">
        <v>0</v>
      </c>
      <c r="BJ5" s="504">
        <v>0</v>
      </c>
      <c r="BK5" s="504">
        <v>0</v>
      </c>
      <c r="BL5" s="504">
        <v>0</v>
      </c>
      <c r="BM5" s="504">
        <v>0</v>
      </c>
      <c r="BN5" s="504">
        <v>0</v>
      </c>
      <c r="BO5" s="504">
        <v>0</v>
      </c>
      <c r="BP5" s="504">
        <v>0</v>
      </c>
      <c r="BQ5" s="504">
        <v>0</v>
      </c>
      <c r="BR5" s="504">
        <v>0</v>
      </c>
      <c r="BS5" s="504">
        <v>0</v>
      </c>
      <c r="BT5" s="504">
        <v>0</v>
      </c>
      <c r="BU5" s="504">
        <v>0</v>
      </c>
      <c r="BV5" s="504">
        <v>0</v>
      </c>
      <c r="BW5" s="504">
        <v>0</v>
      </c>
      <c r="BX5" s="504">
        <v>0</v>
      </c>
      <c r="BY5" s="504">
        <v>0</v>
      </c>
      <c r="BZ5" s="504">
        <v>0</v>
      </c>
      <c r="CA5" s="504">
        <v>0</v>
      </c>
      <c r="CB5" s="504">
        <v>0</v>
      </c>
      <c r="CC5" s="504">
        <v>0</v>
      </c>
      <c r="CD5" s="504">
        <v>0</v>
      </c>
      <c r="CE5" s="504">
        <v>0</v>
      </c>
    </row>
    <row r="6" spans="1:83" s="505" customFormat="1" ht="9" hidden="1" customHeight="1" x14ac:dyDescent="0.3">
      <c r="A6" s="504">
        <v>0</v>
      </c>
      <c r="B6" s="504">
        <v>0</v>
      </c>
      <c r="C6" s="504">
        <v>0</v>
      </c>
      <c r="D6" s="504">
        <v>0</v>
      </c>
      <c r="E6" s="504">
        <v>0</v>
      </c>
      <c r="F6" s="504">
        <v>0</v>
      </c>
      <c r="G6" s="504">
        <v>0</v>
      </c>
      <c r="H6" s="504">
        <v>0</v>
      </c>
      <c r="I6" s="504">
        <v>0</v>
      </c>
      <c r="J6" s="504">
        <v>0</v>
      </c>
      <c r="K6" s="504">
        <v>0</v>
      </c>
      <c r="L6" s="504">
        <v>0</v>
      </c>
      <c r="M6" s="504">
        <v>0</v>
      </c>
      <c r="N6" s="504">
        <v>0</v>
      </c>
      <c r="O6" s="504">
        <v>0</v>
      </c>
      <c r="P6" s="625">
        <v>0</v>
      </c>
      <c r="Q6" s="625">
        <v>0</v>
      </c>
      <c r="R6" s="625">
        <v>0</v>
      </c>
      <c r="S6" s="625">
        <v>0</v>
      </c>
      <c r="T6" s="625">
        <v>0</v>
      </c>
      <c r="U6" s="625">
        <v>0</v>
      </c>
      <c r="V6" s="625">
        <v>0</v>
      </c>
      <c r="W6" s="625">
        <v>0</v>
      </c>
      <c r="X6" s="625">
        <v>0</v>
      </c>
      <c r="Y6" s="639">
        <v>0</v>
      </c>
      <c r="Z6" s="639">
        <v>0</v>
      </c>
      <c r="AA6" s="639">
        <v>0</v>
      </c>
      <c r="AB6" s="639">
        <v>0</v>
      </c>
      <c r="AC6" s="611">
        <v>0</v>
      </c>
      <c r="AD6" s="611">
        <v>0</v>
      </c>
      <c r="AE6" s="611">
        <v>0</v>
      </c>
      <c r="AF6" s="611">
        <v>0</v>
      </c>
      <c r="AG6" s="625">
        <v>0</v>
      </c>
      <c r="AH6" s="625">
        <v>0</v>
      </c>
      <c r="AI6" s="625">
        <v>0</v>
      </c>
      <c r="AJ6" s="625">
        <v>0</v>
      </c>
      <c r="AK6" s="625">
        <v>0</v>
      </c>
      <c r="AL6" s="625">
        <v>0</v>
      </c>
      <c r="AM6" s="625">
        <v>0</v>
      </c>
      <c r="AN6" s="625">
        <v>0</v>
      </c>
      <c r="AO6" s="625">
        <v>0</v>
      </c>
      <c r="AP6" s="639">
        <v>0</v>
      </c>
      <c r="AQ6" s="639">
        <v>0</v>
      </c>
      <c r="AR6" s="639">
        <v>0</v>
      </c>
      <c r="AS6" s="639">
        <v>0</v>
      </c>
      <c r="AT6" s="611">
        <v>0</v>
      </c>
      <c r="AU6" s="611">
        <v>0</v>
      </c>
      <c r="AV6" s="611">
        <v>0</v>
      </c>
      <c r="AW6" s="611">
        <v>0</v>
      </c>
      <c r="AX6" s="504">
        <v>0</v>
      </c>
      <c r="AY6" s="504">
        <v>0</v>
      </c>
      <c r="AZ6" s="504">
        <v>0</v>
      </c>
      <c r="BA6" s="504">
        <v>0</v>
      </c>
      <c r="BB6" s="504">
        <v>0</v>
      </c>
      <c r="BC6" s="504">
        <v>0</v>
      </c>
      <c r="BD6" s="504">
        <v>0</v>
      </c>
      <c r="BE6" s="504">
        <v>0</v>
      </c>
      <c r="BF6" s="504">
        <v>0</v>
      </c>
      <c r="BG6" s="504">
        <v>0</v>
      </c>
      <c r="BH6" s="504">
        <v>0</v>
      </c>
      <c r="BI6" s="504">
        <v>0</v>
      </c>
      <c r="BJ6" s="504">
        <v>0</v>
      </c>
      <c r="BK6" s="504">
        <v>0</v>
      </c>
      <c r="BL6" s="504">
        <v>0</v>
      </c>
      <c r="BM6" s="504">
        <v>0</v>
      </c>
      <c r="BN6" s="504">
        <v>0</v>
      </c>
      <c r="BO6" s="504">
        <v>0</v>
      </c>
      <c r="BP6" s="504">
        <v>0</v>
      </c>
      <c r="BQ6" s="504">
        <v>0</v>
      </c>
      <c r="BR6" s="504">
        <v>0</v>
      </c>
      <c r="BS6" s="504">
        <v>0</v>
      </c>
      <c r="BT6" s="504">
        <v>0</v>
      </c>
      <c r="BU6" s="504">
        <v>0</v>
      </c>
      <c r="BV6" s="504">
        <v>0</v>
      </c>
      <c r="BW6" s="504">
        <v>0</v>
      </c>
      <c r="BX6" s="504">
        <v>0</v>
      </c>
      <c r="BY6" s="504">
        <v>0</v>
      </c>
      <c r="BZ6" s="504">
        <v>0</v>
      </c>
      <c r="CA6" s="504">
        <v>0</v>
      </c>
      <c r="CB6" s="504">
        <v>0</v>
      </c>
      <c r="CC6" s="504">
        <v>0</v>
      </c>
      <c r="CD6" s="504">
        <v>0</v>
      </c>
      <c r="CE6" s="504">
        <v>0</v>
      </c>
    </row>
    <row r="7" spans="1:83" s="505" customFormat="1" ht="9" hidden="1" customHeight="1" x14ac:dyDescent="0.3">
      <c r="A7" s="504">
        <v>0</v>
      </c>
      <c r="B7" s="504">
        <v>0</v>
      </c>
      <c r="C7" s="504">
        <v>0</v>
      </c>
      <c r="D7" s="504">
        <v>0</v>
      </c>
      <c r="E7" s="504">
        <v>0</v>
      </c>
      <c r="F7" s="504">
        <v>0</v>
      </c>
      <c r="G7" s="504">
        <v>0</v>
      </c>
      <c r="H7" s="504">
        <v>0</v>
      </c>
      <c r="I7" s="504">
        <v>0</v>
      </c>
      <c r="J7" s="504">
        <v>0</v>
      </c>
      <c r="K7" s="504">
        <v>0</v>
      </c>
      <c r="L7" s="504">
        <v>0</v>
      </c>
      <c r="M7" s="504">
        <v>0</v>
      </c>
      <c r="N7" s="504">
        <v>0</v>
      </c>
      <c r="O7" s="504">
        <v>0</v>
      </c>
      <c r="P7" s="625">
        <v>0</v>
      </c>
      <c r="Q7" s="625">
        <v>0</v>
      </c>
      <c r="R7" s="625">
        <v>0</v>
      </c>
      <c r="S7" s="625">
        <v>0</v>
      </c>
      <c r="T7" s="625">
        <v>0</v>
      </c>
      <c r="U7" s="625">
        <v>0</v>
      </c>
      <c r="V7" s="625">
        <v>0</v>
      </c>
      <c r="W7" s="625">
        <v>0</v>
      </c>
      <c r="X7" s="625">
        <v>0</v>
      </c>
      <c r="Y7" s="639">
        <v>0</v>
      </c>
      <c r="Z7" s="639">
        <v>0</v>
      </c>
      <c r="AA7" s="639">
        <v>0</v>
      </c>
      <c r="AB7" s="639">
        <v>0</v>
      </c>
      <c r="AC7" s="611">
        <v>0</v>
      </c>
      <c r="AD7" s="611">
        <v>0</v>
      </c>
      <c r="AE7" s="611">
        <v>0</v>
      </c>
      <c r="AF7" s="611">
        <v>0</v>
      </c>
      <c r="AG7" s="625">
        <v>0</v>
      </c>
      <c r="AH7" s="625">
        <v>0</v>
      </c>
      <c r="AI7" s="625">
        <v>0</v>
      </c>
      <c r="AJ7" s="625">
        <v>0</v>
      </c>
      <c r="AK7" s="625">
        <v>0</v>
      </c>
      <c r="AL7" s="625">
        <v>0</v>
      </c>
      <c r="AM7" s="625">
        <v>0</v>
      </c>
      <c r="AN7" s="625">
        <v>0</v>
      </c>
      <c r="AO7" s="625">
        <v>0</v>
      </c>
      <c r="AP7" s="639">
        <v>0</v>
      </c>
      <c r="AQ7" s="639">
        <v>0</v>
      </c>
      <c r="AR7" s="639">
        <v>0</v>
      </c>
      <c r="AS7" s="639">
        <v>0</v>
      </c>
      <c r="AT7" s="611">
        <v>0</v>
      </c>
      <c r="AU7" s="611">
        <v>0</v>
      </c>
      <c r="AV7" s="611">
        <v>0</v>
      </c>
      <c r="AW7" s="611">
        <v>0</v>
      </c>
      <c r="AX7" s="504">
        <v>0</v>
      </c>
      <c r="AY7" s="504">
        <v>0</v>
      </c>
      <c r="AZ7" s="504">
        <v>0</v>
      </c>
      <c r="BA7" s="504">
        <v>0</v>
      </c>
      <c r="BB7" s="504">
        <v>0</v>
      </c>
      <c r="BC7" s="504">
        <v>0</v>
      </c>
      <c r="BD7" s="504">
        <v>0</v>
      </c>
      <c r="BE7" s="504">
        <v>0</v>
      </c>
      <c r="BF7" s="504">
        <v>0</v>
      </c>
      <c r="BG7" s="504">
        <v>0</v>
      </c>
      <c r="BH7" s="504">
        <v>0</v>
      </c>
      <c r="BI7" s="504">
        <v>0</v>
      </c>
      <c r="BJ7" s="504">
        <v>0</v>
      </c>
      <c r="BK7" s="504">
        <v>0</v>
      </c>
      <c r="BL7" s="504">
        <v>0</v>
      </c>
      <c r="BM7" s="504">
        <v>0</v>
      </c>
      <c r="BN7" s="504">
        <v>0</v>
      </c>
      <c r="BO7" s="504">
        <v>0</v>
      </c>
      <c r="BP7" s="504">
        <v>0</v>
      </c>
      <c r="BQ7" s="504">
        <v>0</v>
      </c>
      <c r="BR7" s="504">
        <v>0</v>
      </c>
      <c r="BS7" s="504">
        <v>0</v>
      </c>
      <c r="BT7" s="504">
        <v>0</v>
      </c>
      <c r="BU7" s="504">
        <v>0</v>
      </c>
      <c r="BV7" s="504">
        <v>0</v>
      </c>
      <c r="BW7" s="504">
        <v>0</v>
      </c>
      <c r="BX7" s="504">
        <v>0</v>
      </c>
      <c r="BY7" s="504">
        <v>0</v>
      </c>
      <c r="BZ7" s="504">
        <v>0</v>
      </c>
      <c r="CA7" s="504">
        <v>0</v>
      </c>
      <c r="CB7" s="504">
        <v>0</v>
      </c>
      <c r="CC7" s="504">
        <v>0</v>
      </c>
      <c r="CD7" s="504">
        <v>0</v>
      </c>
      <c r="CE7" s="504">
        <v>0</v>
      </c>
    </row>
    <row r="8" spans="1:83" s="505" customFormat="1" ht="9" hidden="1" customHeight="1" x14ac:dyDescent="0.3">
      <c r="A8" s="504">
        <v>0</v>
      </c>
      <c r="B8" s="504">
        <v>0</v>
      </c>
      <c r="C8" s="504">
        <v>0</v>
      </c>
      <c r="D8" s="504">
        <v>0</v>
      </c>
      <c r="E8" s="504">
        <v>0</v>
      </c>
      <c r="F8" s="504">
        <v>0</v>
      </c>
      <c r="G8" s="504">
        <v>0</v>
      </c>
      <c r="H8" s="504">
        <v>0</v>
      </c>
      <c r="I8" s="504">
        <v>0</v>
      </c>
      <c r="J8" s="504">
        <v>0</v>
      </c>
      <c r="K8" s="504">
        <v>0</v>
      </c>
      <c r="L8" s="504">
        <v>0</v>
      </c>
      <c r="M8" s="504">
        <v>0</v>
      </c>
      <c r="N8" s="504">
        <v>0</v>
      </c>
      <c r="O8" s="504">
        <v>0</v>
      </c>
      <c r="P8" s="625">
        <v>0</v>
      </c>
      <c r="Q8" s="625">
        <v>0</v>
      </c>
      <c r="R8" s="625">
        <v>0</v>
      </c>
      <c r="S8" s="625">
        <v>0</v>
      </c>
      <c r="T8" s="625">
        <v>0</v>
      </c>
      <c r="U8" s="625">
        <v>0</v>
      </c>
      <c r="V8" s="625">
        <v>0</v>
      </c>
      <c r="W8" s="625">
        <v>0</v>
      </c>
      <c r="X8" s="625">
        <v>0</v>
      </c>
      <c r="Y8" s="639">
        <v>0</v>
      </c>
      <c r="Z8" s="639">
        <v>0</v>
      </c>
      <c r="AA8" s="639">
        <v>0</v>
      </c>
      <c r="AB8" s="639">
        <v>0</v>
      </c>
      <c r="AC8" s="611">
        <v>0</v>
      </c>
      <c r="AD8" s="611">
        <v>0</v>
      </c>
      <c r="AE8" s="611">
        <v>0</v>
      </c>
      <c r="AF8" s="611">
        <v>0</v>
      </c>
      <c r="AG8" s="625">
        <v>0</v>
      </c>
      <c r="AH8" s="625">
        <v>0</v>
      </c>
      <c r="AI8" s="625">
        <v>0</v>
      </c>
      <c r="AJ8" s="625">
        <v>0</v>
      </c>
      <c r="AK8" s="625">
        <v>0</v>
      </c>
      <c r="AL8" s="625">
        <v>0</v>
      </c>
      <c r="AM8" s="625">
        <v>0</v>
      </c>
      <c r="AN8" s="625">
        <v>0</v>
      </c>
      <c r="AO8" s="625">
        <v>0</v>
      </c>
      <c r="AP8" s="639">
        <v>0</v>
      </c>
      <c r="AQ8" s="639">
        <v>0</v>
      </c>
      <c r="AR8" s="639">
        <v>0</v>
      </c>
      <c r="AS8" s="639">
        <v>0</v>
      </c>
      <c r="AT8" s="611">
        <v>0</v>
      </c>
      <c r="AU8" s="611">
        <v>0</v>
      </c>
      <c r="AV8" s="611">
        <v>0</v>
      </c>
      <c r="AW8" s="611">
        <v>0</v>
      </c>
      <c r="AX8" s="504">
        <v>0</v>
      </c>
      <c r="AY8" s="504">
        <v>0</v>
      </c>
      <c r="AZ8" s="504">
        <v>0</v>
      </c>
      <c r="BA8" s="504">
        <v>0</v>
      </c>
      <c r="BB8" s="504">
        <v>0</v>
      </c>
      <c r="BC8" s="504">
        <v>0</v>
      </c>
      <c r="BD8" s="504">
        <v>0</v>
      </c>
      <c r="BE8" s="504">
        <v>0</v>
      </c>
      <c r="BF8" s="504">
        <v>0</v>
      </c>
      <c r="BG8" s="504">
        <v>0</v>
      </c>
      <c r="BH8" s="504">
        <v>0</v>
      </c>
      <c r="BI8" s="504">
        <v>0</v>
      </c>
      <c r="BJ8" s="504">
        <v>0</v>
      </c>
      <c r="BK8" s="504">
        <v>0</v>
      </c>
      <c r="BL8" s="504">
        <v>0</v>
      </c>
      <c r="BM8" s="504">
        <v>0</v>
      </c>
      <c r="BN8" s="504">
        <v>0</v>
      </c>
      <c r="BO8" s="504">
        <v>0</v>
      </c>
      <c r="BP8" s="504">
        <v>0</v>
      </c>
      <c r="BQ8" s="504">
        <v>0</v>
      </c>
      <c r="BR8" s="504">
        <v>0</v>
      </c>
      <c r="BS8" s="504">
        <v>0</v>
      </c>
      <c r="BT8" s="504">
        <v>0</v>
      </c>
      <c r="BU8" s="504">
        <v>0</v>
      </c>
      <c r="BV8" s="504">
        <v>0</v>
      </c>
      <c r="BW8" s="504">
        <v>0</v>
      </c>
      <c r="BX8" s="504">
        <v>0</v>
      </c>
      <c r="BY8" s="504">
        <v>0</v>
      </c>
      <c r="BZ8" s="504">
        <v>0</v>
      </c>
      <c r="CA8" s="504">
        <v>0</v>
      </c>
      <c r="CB8" s="504">
        <v>0</v>
      </c>
      <c r="CC8" s="504">
        <v>0</v>
      </c>
      <c r="CD8" s="504">
        <v>0</v>
      </c>
      <c r="CE8" s="504">
        <v>0</v>
      </c>
    </row>
    <row r="9" spans="1:83" s="505" customFormat="1" ht="9" hidden="1" customHeight="1" x14ac:dyDescent="0.3">
      <c r="A9" s="504">
        <v>0</v>
      </c>
      <c r="B9" s="504">
        <v>0</v>
      </c>
      <c r="C9" s="504">
        <v>0</v>
      </c>
      <c r="D9" s="504">
        <v>0</v>
      </c>
      <c r="E9" s="504">
        <v>0</v>
      </c>
      <c r="F9" s="504">
        <v>0</v>
      </c>
      <c r="G9" s="504">
        <v>0</v>
      </c>
      <c r="H9" s="504">
        <v>0</v>
      </c>
      <c r="I9" s="504">
        <v>0</v>
      </c>
      <c r="J9" s="504">
        <v>0</v>
      </c>
      <c r="K9" s="504">
        <v>0</v>
      </c>
      <c r="L9" s="504">
        <v>0</v>
      </c>
      <c r="M9" s="504">
        <v>0</v>
      </c>
      <c r="N9" s="504">
        <v>0</v>
      </c>
      <c r="O9" s="504">
        <v>0</v>
      </c>
      <c r="P9" s="625">
        <v>0</v>
      </c>
      <c r="Q9" s="625">
        <v>0</v>
      </c>
      <c r="R9" s="625">
        <v>0</v>
      </c>
      <c r="S9" s="625">
        <v>0</v>
      </c>
      <c r="T9" s="625">
        <v>0</v>
      </c>
      <c r="U9" s="625">
        <v>0</v>
      </c>
      <c r="V9" s="625">
        <v>0</v>
      </c>
      <c r="W9" s="625">
        <v>0</v>
      </c>
      <c r="X9" s="625">
        <v>0</v>
      </c>
      <c r="Y9" s="639">
        <v>0</v>
      </c>
      <c r="Z9" s="639">
        <v>0</v>
      </c>
      <c r="AA9" s="639">
        <v>0</v>
      </c>
      <c r="AB9" s="639">
        <v>0</v>
      </c>
      <c r="AC9" s="611">
        <v>0</v>
      </c>
      <c r="AD9" s="611">
        <v>0</v>
      </c>
      <c r="AE9" s="611">
        <v>0</v>
      </c>
      <c r="AF9" s="611">
        <v>0</v>
      </c>
      <c r="AG9" s="625">
        <v>0</v>
      </c>
      <c r="AH9" s="625">
        <v>0</v>
      </c>
      <c r="AI9" s="625">
        <v>0</v>
      </c>
      <c r="AJ9" s="625">
        <v>0</v>
      </c>
      <c r="AK9" s="625">
        <v>0</v>
      </c>
      <c r="AL9" s="625">
        <v>0</v>
      </c>
      <c r="AM9" s="625">
        <v>0</v>
      </c>
      <c r="AN9" s="625">
        <v>0</v>
      </c>
      <c r="AO9" s="625">
        <v>0</v>
      </c>
      <c r="AP9" s="639">
        <v>0</v>
      </c>
      <c r="AQ9" s="639">
        <v>0</v>
      </c>
      <c r="AR9" s="639">
        <v>0</v>
      </c>
      <c r="AS9" s="639">
        <v>0</v>
      </c>
      <c r="AT9" s="611">
        <v>0</v>
      </c>
      <c r="AU9" s="611">
        <v>0</v>
      </c>
      <c r="AV9" s="611">
        <v>0</v>
      </c>
      <c r="AW9" s="611">
        <v>0</v>
      </c>
      <c r="AX9" s="504">
        <v>0</v>
      </c>
      <c r="AY9" s="504">
        <v>0</v>
      </c>
      <c r="AZ9" s="504">
        <v>0</v>
      </c>
      <c r="BA9" s="504">
        <v>0</v>
      </c>
      <c r="BB9" s="504">
        <v>0</v>
      </c>
      <c r="BC9" s="504">
        <v>0</v>
      </c>
      <c r="BD9" s="504">
        <v>0</v>
      </c>
      <c r="BE9" s="504">
        <v>0</v>
      </c>
      <c r="BF9" s="504">
        <v>0</v>
      </c>
      <c r="BG9" s="504">
        <v>0</v>
      </c>
      <c r="BH9" s="504">
        <v>0</v>
      </c>
      <c r="BI9" s="504">
        <v>0</v>
      </c>
      <c r="BJ9" s="504">
        <v>0</v>
      </c>
      <c r="BK9" s="504">
        <v>0</v>
      </c>
      <c r="BL9" s="504">
        <v>0</v>
      </c>
      <c r="BM9" s="504">
        <v>0</v>
      </c>
      <c r="BN9" s="504">
        <v>0</v>
      </c>
      <c r="BO9" s="504">
        <v>0</v>
      </c>
      <c r="BP9" s="504">
        <v>0</v>
      </c>
      <c r="BQ9" s="504">
        <v>0</v>
      </c>
      <c r="BR9" s="504">
        <v>0</v>
      </c>
      <c r="BS9" s="504">
        <v>0</v>
      </c>
      <c r="BT9" s="504">
        <v>0</v>
      </c>
      <c r="BU9" s="504">
        <v>0</v>
      </c>
      <c r="BV9" s="504">
        <v>0</v>
      </c>
      <c r="BW9" s="504">
        <v>0</v>
      </c>
      <c r="BX9" s="504">
        <v>0</v>
      </c>
      <c r="BY9" s="504">
        <v>0</v>
      </c>
      <c r="BZ9" s="504">
        <v>0</v>
      </c>
      <c r="CA9" s="504">
        <v>0</v>
      </c>
      <c r="CB9" s="504">
        <v>0</v>
      </c>
      <c r="CC9" s="504">
        <v>0</v>
      </c>
      <c r="CD9" s="504">
        <v>0</v>
      </c>
      <c r="CE9" s="504">
        <v>0</v>
      </c>
    </row>
    <row r="10" spans="1:83" s="505" customFormat="1" ht="9" hidden="1" customHeight="1" x14ac:dyDescent="0.3">
      <c r="A10" s="504">
        <v>0</v>
      </c>
      <c r="B10" s="504">
        <v>0</v>
      </c>
      <c r="C10" s="504">
        <v>0</v>
      </c>
      <c r="D10" s="504">
        <v>0</v>
      </c>
      <c r="E10" s="504">
        <v>0</v>
      </c>
      <c r="F10" s="504">
        <v>0</v>
      </c>
      <c r="G10" s="504">
        <v>0</v>
      </c>
      <c r="H10" s="504">
        <v>0</v>
      </c>
      <c r="I10" s="504">
        <v>0</v>
      </c>
      <c r="J10" s="504">
        <v>0</v>
      </c>
      <c r="K10" s="504">
        <v>0</v>
      </c>
      <c r="L10" s="504">
        <v>0</v>
      </c>
      <c r="M10" s="504">
        <v>0</v>
      </c>
      <c r="N10" s="504">
        <v>0</v>
      </c>
      <c r="O10" s="504">
        <v>0</v>
      </c>
      <c r="P10" s="625">
        <v>0</v>
      </c>
      <c r="Q10" s="625">
        <v>0</v>
      </c>
      <c r="R10" s="625">
        <v>0</v>
      </c>
      <c r="S10" s="625">
        <v>0</v>
      </c>
      <c r="T10" s="625">
        <v>0</v>
      </c>
      <c r="U10" s="625">
        <v>0</v>
      </c>
      <c r="V10" s="625">
        <v>0</v>
      </c>
      <c r="W10" s="625">
        <v>0</v>
      </c>
      <c r="X10" s="625">
        <v>0</v>
      </c>
      <c r="Y10" s="639">
        <v>0</v>
      </c>
      <c r="Z10" s="639">
        <v>0</v>
      </c>
      <c r="AA10" s="639">
        <v>0</v>
      </c>
      <c r="AB10" s="639">
        <v>0</v>
      </c>
      <c r="AC10" s="611">
        <v>0</v>
      </c>
      <c r="AD10" s="611">
        <v>0</v>
      </c>
      <c r="AE10" s="611">
        <v>0</v>
      </c>
      <c r="AF10" s="611">
        <v>0</v>
      </c>
      <c r="AG10" s="625">
        <v>0</v>
      </c>
      <c r="AH10" s="625">
        <v>0</v>
      </c>
      <c r="AI10" s="625">
        <v>0</v>
      </c>
      <c r="AJ10" s="625">
        <v>0</v>
      </c>
      <c r="AK10" s="625">
        <v>0</v>
      </c>
      <c r="AL10" s="625">
        <v>0</v>
      </c>
      <c r="AM10" s="625">
        <v>0</v>
      </c>
      <c r="AN10" s="625">
        <v>0</v>
      </c>
      <c r="AO10" s="625">
        <v>0</v>
      </c>
      <c r="AP10" s="639">
        <v>0</v>
      </c>
      <c r="AQ10" s="639">
        <v>0</v>
      </c>
      <c r="AR10" s="639">
        <v>0</v>
      </c>
      <c r="AS10" s="639">
        <v>0</v>
      </c>
      <c r="AT10" s="611">
        <v>0</v>
      </c>
      <c r="AU10" s="611">
        <v>0</v>
      </c>
      <c r="AV10" s="611">
        <v>0</v>
      </c>
      <c r="AW10" s="611">
        <v>0</v>
      </c>
      <c r="AX10" s="504">
        <v>0</v>
      </c>
      <c r="AY10" s="504">
        <v>0</v>
      </c>
      <c r="AZ10" s="504">
        <v>0</v>
      </c>
      <c r="BA10" s="504">
        <v>0</v>
      </c>
      <c r="BB10" s="504">
        <v>0</v>
      </c>
      <c r="BC10" s="504">
        <v>0</v>
      </c>
      <c r="BD10" s="504">
        <v>0</v>
      </c>
      <c r="BE10" s="504">
        <v>0</v>
      </c>
      <c r="BF10" s="504">
        <v>0</v>
      </c>
      <c r="BG10" s="504">
        <v>0</v>
      </c>
      <c r="BH10" s="504">
        <v>0</v>
      </c>
      <c r="BI10" s="504">
        <v>0</v>
      </c>
      <c r="BJ10" s="504">
        <v>0</v>
      </c>
      <c r="BK10" s="504">
        <v>0</v>
      </c>
      <c r="BL10" s="504">
        <v>0</v>
      </c>
      <c r="BM10" s="504">
        <v>0</v>
      </c>
      <c r="BN10" s="504">
        <v>0</v>
      </c>
      <c r="BO10" s="504">
        <v>0</v>
      </c>
      <c r="BP10" s="504">
        <v>0</v>
      </c>
      <c r="BQ10" s="504">
        <v>0</v>
      </c>
      <c r="BR10" s="504">
        <v>0</v>
      </c>
      <c r="BS10" s="504">
        <v>0</v>
      </c>
      <c r="BT10" s="504">
        <v>0</v>
      </c>
      <c r="BU10" s="504">
        <v>0</v>
      </c>
      <c r="BV10" s="504">
        <v>0</v>
      </c>
      <c r="BW10" s="504">
        <v>0</v>
      </c>
      <c r="BX10" s="504">
        <v>0</v>
      </c>
      <c r="BY10" s="504">
        <v>0</v>
      </c>
      <c r="BZ10" s="504">
        <v>0</v>
      </c>
      <c r="CA10" s="504">
        <v>0</v>
      </c>
      <c r="CB10" s="504">
        <v>0</v>
      </c>
      <c r="CC10" s="504">
        <v>0</v>
      </c>
      <c r="CD10" s="504">
        <v>0</v>
      </c>
      <c r="CE10" s="504">
        <v>0</v>
      </c>
    </row>
    <row r="11" spans="1:83" s="505" customFormat="1" ht="9" hidden="1" customHeight="1" x14ac:dyDescent="0.3">
      <c r="A11" s="504">
        <v>0</v>
      </c>
      <c r="B11" s="504">
        <v>0</v>
      </c>
      <c r="C11" s="504">
        <v>0</v>
      </c>
      <c r="D11" s="504">
        <v>0</v>
      </c>
      <c r="E11" s="504">
        <v>0</v>
      </c>
      <c r="F11" s="504">
        <v>0</v>
      </c>
      <c r="G11" s="504">
        <v>0</v>
      </c>
      <c r="H11" s="504">
        <v>0</v>
      </c>
      <c r="I11" s="504">
        <v>0</v>
      </c>
      <c r="J11" s="504">
        <v>0</v>
      </c>
      <c r="K11" s="504">
        <v>0</v>
      </c>
      <c r="L11" s="504">
        <v>0</v>
      </c>
      <c r="M11" s="504">
        <v>0</v>
      </c>
      <c r="N11" s="504">
        <v>0</v>
      </c>
      <c r="O11" s="504">
        <v>0</v>
      </c>
      <c r="P11" s="625">
        <v>0</v>
      </c>
      <c r="Q11" s="625">
        <v>0</v>
      </c>
      <c r="R11" s="625">
        <v>0</v>
      </c>
      <c r="S11" s="625">
        <v>0</v>
      </c>
      <c r="T11" s="625">
        <v>0</v>
      </c>
      <c r="U11" s="625">
        <v>0</v>
      </c>
      <c r="V11" s="625">
        <v>0</v>
      </c>
      <c r="W11" s="625">
        <v>0</v>
      </c>
      <c r="X11" s="625">
        <v>0</v>
      </c>
      <c r="Y11" s="639">
        <v>0</v>
      </c>
      <c r="Z11" s="639">
        <v>0</v>
      </c>
      <c r="AA11" s="639">
        <v>0</v>
      </c>
      <c r="AB11" s="639">
        <v>0</v>
      </c>
      <c r="AC11" s="611">
        <v>0</v>
      </c>
      <c r="AD11" s="611">
        <v>0</v>
      </c>
      <c r="AE11" s="611">
        <v>0</v>
      </c>
      <c r="AF11" s="611">
        <v>0</v>
      </c>
      <c r="AG11" s="625">
        <v>0</v>
      </c>
      <c r="AH11" s="625">
        <v>0</v>
      </c>
      <c r="AI11" s="625">
        <v>0</v>
      </c>
      <c r="AJ11" s="625">
        <v>0</v>
      </c>
      <c r="AK11" s="625">
        <v>0</v>
      </c>
      <c r="AL11" s="625">
        <v>0</v>
      </c>
      <c r="AM11" s="625">
        <v>0</v>
      </c>
      <c r="AN11" s="625">
        <v>0</v>
      </c>
      <c r="AO11" s="625">
        <v>0</v>
      </c>
      <c r="AP11" s="639">
        <v>0</v>
      </c>
      <c r="AQ11" s="639">
        <v>0</v>
      </c>
      <c r="AR11" s="639">
        <v>0</v>
      </c>
      <c r="AS11" s="639">
        <v>0</v>
      </c>
      <c r="AT11" s="611">
        <v>0</v>
      </c>
      <c r="AU11" s="611">
        <v>0</v>
      </c>
      <c r="AV11" s="611">
        <v>0</v>
      </c>
      <c r="AW11" s="611">
        <v>0</v>
      </c>
      <c r="AX11" s="504">
        <v>0</v>
      </c>
      <c r="AY11" s="504">
        <v>0</v>
      </c>
      <c r="AZ11" s="504">
        <v>0</v>
      </c>
      <c r="BA11" s="504">
        <v>0</v>
      </c>
      <c r="BB11" s="504">
        <v>0</v>
      </c>
      <c r="BC11" s="504">
        <v>0</v>
      </c>
      <c r="BD11" s="504">
        <v>0</v>
      </c>
      <c r="BE11" s="504">
        <v>0</v>
      </c>
      <c r="BF11" s="504">
        <v>0</v>
      </c>
      <c r="BG11" s="504">
        <v>0</v>
      </c>
      <c r="BH11" s="504">
        <v>0</v>
      </c>
      <c r="BI11" s="504">
        <v>0</v>
      </c>
      <c r="BJ11" s="504">
        <v>0</v>
      </c>
      <c r="BK11" s="504">
        <v>0</v>
      </c>
      <c r="BL11" s="504">
        <v>0</v>
      </c>
      <c r="BM11" s="504">
        <v>0</v>
      </c>
      <c r="BN11" s="504">
        <v>0</v>
      </c>
      <c r="BO11" s="504">
        <v>0</v>
      </c>
      <c r="BP11" s="504">
        <v>0</v>
      </c>
      <c r="BQ11" s="504">
        <v>0</v>
      </c>
      <c r="BR11" s="504">
        <v>0</v>
      </c>
      <c r="BS11" s="504">
        <v>0</v>
      </c>
      <c r="BT11" s="504">
        <v>0</v>
      </c>
      <c r="BU11" s="504">
        <v>0</v>
      </c>
      <c r="BV11" s="504">
        <v>0</v>
      </c>
      <c r="BW11" s="504">
        <v>0</v>
      </c>
      <c r="BX11" s="504">
        <v>0</v>
      </c>
      <c r="BY11" s="504">
        <v>0</v>
      </c>
      <c r="BZ11" s="504">
        <v>0</v>
      </c>
      <c r="CA11" s="504">
        <v>0</v>
      </c>
      <c r="CB11" s="504">
        <v>0</v>
      </c>
      <c r="CC11" s="504">
        <v>0</v>
      </c>
      <c r="CD11" s="504">
        <v>0</v>
      </c>
      <c r="CE11" s="504">
        <v>0</v>
      </c>
    </row>
    <row r="12" spans="1:83" s="505" customFormat="1" ht="9" hidden="1" customHeight="1" x14ac:dyDescent="0.3">
      <c r="A12" s="504">
        <v>0</v>
      </c>
      <c r="B12" s="504">
        <v>0</v>
      </c>
      <c r="C12" s="504">
        <v>0</v>
      </c>
      <c r="D12" s="504">
        <v>0</v>
      </c>
      <c r="E12" s="504">
        <v>0</v>
      </c>
      <c r="F12" s="504">
        <v>0</v>
      </c>
      <c r="G12" s="504">
        <v>0</v>
      </c>
      <c r="H12" s="504">
        <v>0</v>
      </c>
      <c r="I12" s="504">
        <v>0</v>
      </c>
      <c r="J12" s="504">
        <v>0</v>
      </c>
      <c r="K12" s="504">
        <v>0</v>
      </c>
      <c r="L12" s="504">
        <v>0</v>
      </c>
      <c r="M12" s="504">
        <v>0</v>
      </c>
      <c r="N12" s="504">
        <v>0</v>
      </c>
      <c r="O12" s="504">
        <v>0</v>
      </c>
      <c r="P12" s="625">
        <v>0</v>
      </c>
      <c r="Q12" s="625">
        <v>0</v>
      </c>
      <c r="R12" s="625">
        <v>0</v>
      </c>
      <c r="S12" s="625">
        <v>0</v>
      </c>
      <c r="T12" s="625">
        <v>0</v>
      </c>
      <c r="U12" s="625">
        <v>0</v>
      </c>
      <c r="V12" s="625">
        <v>0</v>
      </c>
      <c r="W12" s="625">
        <v>0</v>
      </c>
      <c r="X12" s="625">
        <v>0</v>
      </c>
      <c r="Y12" s="639">
        <v>0</v>
      </c>
      <c r="Z12" s="639">
        <v>0</v>
      </c>
      <c r="AA12" s="639">
        <v>0</v>
      </c>
      <c r="AB12" s="639">
        <v>0</v>
      </c>
      <c r="AC12" s="611">
        <v>0</v>
      </c>
      <c r="AD12" s="611">
        <v>0</v>
      </c>
      <c r="AE12" s="611">
        <v>0</v>
      </c>
      <c r="AF12" s="611">
        <v>0</v>
      </c>
      <c r="AG12" s="625">
        <v>0</v>
      </c>
      <c r="AH12" s="625">
        <v>0</v>
      </c>
      <c r="AI12" s="625">
        <v>0</v>
      </c>
      <c r="AJ12" s="625">
        <v>0</v>
      </c>
      <c r="AK12" s="625">
        <v>0</v>
      </c>
      <c r="AL12" s="625">
        <v>0</v>
      </c>
      <c r="AM12" s="625">
        <v>0</v>
      </c>
      <c r="AN12" s="625">
        <v>0</v>
      </c>
      <c r="AO12" s="625">
        <v>0</v>
      </c>
      <c r="AP12" s="639">
        <v>0</v>
      </c>
      <c r="AQ12" s="639">
        <v>0</v>
      </c>
      <c r="AR12" s="639">
        <v>0</v>
      </c>
      <c r="AS12" s="639">
        <v>0</v>
      </c>
      <c r="AT12" s="611">
        <v>0</v>
      </c>
      <c r="AU12" s="611">
        <v>0</v>
      </c>
      <c r="AV12" s="611">
        <v>0</v>
      </c>
      <c r="AW12" s="611">
        <v>0</v>
      </c>
      <c r="AX12" s="504">
        <v>0</v>
      </c>
      <c r="AY12" s="504">
        <v>0</v>
      </c>
      <c r="AZ12" s="504">
        <v>0</v>
      </c>
      <c r="BA12" s="504">
        <v>0</v>
      </c>
      <c r="BB12" s="504">
        <v>0</v>
      </c>
      <c r="BC12" s="504">
        <v>0</v>
      </c>
      <c r="BD12" s="504">
        <v>0</v>
      </c>
      <c r="BE12" s="504">
        <v>0</v>
      </c>
      <c r="BF12" s="504">
        <v>0</v>
      </c>
      <c r="BG12" s="504">
        <v>0</v>
      </c>
      <c r="BH12" s="504">
        <v>0</v>
      </c>
      <c r="BI12" s="504">
        <v>0</v>
      </c>
      <c r="BJ12" s="504">
        <v>0</v>
      </c>
      <c r="BK12" s="504">
        <v>0</v>
      </c>
      <c r="BL12" s="504">
        <v>0</v>
      </c>
      <c r="BM12" s="504">
        <v>0</v>
      </c>
      <c r="BN12" s="504">
        <v>0</v>
      </c>
      <c r="BO12" s="504">
        <v>0</v>
      </c>
      <c r="BP12" s="504">
        <v>0</v>
      </c>
      <c r="BQ12" s="504">
        <v>0</v>
      </c>
      <c r="BR12" s="504">
        <v>0</v>
      </c>
      <c r="BS12" s="504">
        <v>0</v>
      </c>
      <c r="BT12" s="504">
        <v>0</v>
      </c>
      <c r="BU12" s="504">
        <v>0</v>
      </c>
      <c r="BV12" s="504">
        <v>0</v>
      </c>
      <c r="BW12" s="504">
        <v>0</v>
      </c>
      <c r="BX12" s="504">
        <v>0</v>
      </c>
      <c r="BY12" s="504">
        <v>0</v>
      </c>
      <c r="BZ12" s="504">
        <v>0</v>
      </c>
      <c r="CA12" s="504">
        <v>0</v>
      </c>
      <c r="CB12" s="504">
        <v>0</v>
      </c>
      <c r="CC12" s="504">
        <v>0</v>
      </c>
      <c r="CD12" s="504">
        <v>0</v>
      </c>
      <c r="CE12" s="504">
        <v>0</v>
      </c>
    </row>
    <row r="13" spans="1:83" s="505" customFormat="1" ht="9" hidden="1" customHeight="1" x14ac:dyDescent="0.3">
      <c r="A13" s="504">
        <v>0</v>
      </c>
      <c r="B13" s="504">
        <v>0</v>
      </c>
      <c r="C13" s="504">
        <v>0</v>
      </c>
      <c r="D13" s="504">
        <v>0</v>
      </c>
      <c r="E13" s="504">
        <v>0</v>
      </c>
      <c r="F13" s="504">
        <v>0</v>
      </c>
      <c r="G13" s="504">
        <v>0</v>
      </c>
      <c r="H13" s="504">
        <v>0</v>
      </c>
      <c r="I13" s="504">
        <v>0</v>
      </c>
      <c r="J13" s="504">
        <v>0</v>
      </c>
      <c r="K13" s="504">
        <v>0</v>
      </c>
      <c r="L13" s="504">
        <v>0</v>
      </c>
      <c r="M13" s="504">
        <v>0</v>
      </c>
      <c r="N13" s="504">
        <v>0</v>
      </c>
      <c r="O13" s="504">
        <v>0</v>
      </c>
      <c r="P13" s="625">
        <v>0</v>
      </c>
      <c r="Q13" s="625">
        <v>0</v>
      </c>
      <c r="R13" s="625">
        <v>0</v>
      </c>
      <c r="S13" s="625">
        <v>0</v>
      </c>
      <c r="T13" s="625">
        <v>0</v>
      </c>
      <c r="U13" s="625">
        <v>0</v>
      </c>
      <c r="V13" s="625">
        <v>0</v>
      </c>
      <c r="W13" s="625">
        <v>0</v>
      </c>
      <c r="X13" s="625">
        <v>0</v>
      </c>
      <c r="Y13" s="639">
        <v>0</v>
      </c>
      <c r="Z13" s="639">
        <v>0</v>
      </c>
      <c r="AA13" s="639">
        <v>0</v>
      </c>
      <c r="AB13" s="639">
        <v>0</v>
      </c>
      <c r="AC13" s="611">
        <v>0</v>
      </c>
      <c r="AD13" s="611">
        <v>0</v>
      </c>
      <c r="AE13" s="611">
        <v>0</v>
      </c>
      <c r="AF13" s="611">
        <v>0</v>
      </c>
      <c r="AG13" s="625">
        <v>0</v>
      </c>
      <c r="AH13" s="625">
        <v>0</v>
      </c>
      <c r="AI13" s="625">
        <v>0</v>
      </c>
      <c r="AJ13" s="625">
        <v>0</v>
      </c>
      <c r="AK13" s="625">
        <v>0</v>
      </c>
      <c r="AL13" s="625">
        <v>0</v>
      </c>
      <c r="AM13" s="625">
        <v>0</v>
      </c>
      <c r="AN13" s="625">
        <v>0</v>
      </c>
      <c r="AO13" s="625">
        <v>0</v>
      </c>
      <c r="AP13" s="639">
        <v>0</v>
      </c>
      <c r="AQ13" s="639">
        <v>0</v>
      </c>
      <c r="AR13" s="639">
        <v>0</v>
      </c>
      <c r="AS13" s="639">
        <v>0</v>
      </c>
      <c r="AT13" s="611">
        <v>0</v>
      </c>
      <c r="AU13" s="611">
        <v>0</v>
      </c>
      <c r="AV13" s="611">
        <v>0</v>
      </c>
      <c r="AW13" s="611">
        <v>0</v>
      </c>
      <c r="AX13" s="504">
        <v>0</v>
      </c>
      <c r="AY13" s="504">
        <v>0</v>
      </c>
      <c r="AZ13" s="504">
        <v>0</v>
      </c>
      <c r="BA13" s="504">
        <v>0</v>
      </c>
      <c r="BB13" s="504">
        <v>0</v>
      </c>
      <c r="BC13" s="504">
        <v>0</v>
      </c>
      <c r="BD13" s="504">
        <v>0</v>
      </c>
      <c r="BE13" s="504">
        <v>0</v>
      </c>
      <c r="BF13" s="504">
        <v>0</v>
      </c>
      <c r="BG13" s="504">
        <v>0</v>
      </c>
      <c r="BH13" s="504">
        <v>0</v>
      </c>
      <c r="BI13" s="504">
        <v>0</v>
      </c>
      <c r="BJ13" s="504">
        <v>0</v>
      </c>
      <c r="BK13" s="504">
        <v>0</v>
      </c>
      <c r="BL13" s="504">
        <v>0</v>
      </c>
      <c r="BM13" s="504">
        <v>0</v>
      </c>
      <c r="BN13" s="504">
        <v>0</v>
      </c>
      <c r="BO13" s="504">
        <v>0</v>
      </c>
      <c r="BP13" s="504">
        <v>0</v>
      </c>
      <c r="BQ13" s="504">
        <v>0</v>
      </c>
      <c r="BR13" s="504">
        <v>0</v>
      </c>
      <c r="BS13" s="504">
        <v>0</v>
      </c>
      <c r="BT13" s="504">
        <v>0</v>
      </c>
      <c r="BU13" s="504">
        <v>0</v>
      </c>
      <c r="BV13" s="504">
        <v>0</v>
      </c>
      <c r="BW13" s="504">
        <v>0</v>
      </c>
      <c r="BX13" s="504">
        <v>0</v>
      </c>
      <c r="BY13" s="504">
        <v>0</v>
      </c>
      <c r="BZ13" s="504">
        <v>0</v>
      </c>
      <c r="CA13" s="504">
        <v>0</v>
      </c>
      <c r="CB13" s="504">
        <v>0</v>
      </c>
      <c r="CC13" s="504">
        <v>0</v>
      </c>
      <c r="CD13" s="504">
        <v>0</v>
      </c>
      <c r="CE13" s="504">
        <v>0</v>
      </c>
    </row>
    <row r="14" spans="1:83" s="505" customFormat="1" ht="9" hidden="1" customHeight="1" x14ac:dyDescent="0.3">
      <c r="A14" s="504">
        <v>0</v>
      </c>
      <c r="B14" s="504">
        <v>0</v>
      </c>
      <c r="C14" s="504">
        <v>0</v>
      </c>
      <c r="D14" s="504">
        <v>0</v>
      </c>
      <c r="E14" s="504">
        <v>0</v>
      </c>
      <c r="F14" s="504">
        <v>0</v>
      </c>
      <c r="G14" s="504">
        <v>0</v>
      </c>
      <c r="H14" s="504">
        <v>0</v>
      </c>
      <c r="I14" s="504">
        <v>0</v>
      </c>
      <c r="J14" s="504">
        <v>0</v>
      </c>
      <c r="K14" s="504">
        <v>0</v>
      </c>
      <c r="L14" s="504">
        <v>0</v>
      </c>
      <c r="M14" s="504">
        <v>0</v>
      </c>
      <c r="N14" s="504">
        <v>0</v>
      </c>
      <c r="O14" s="504">
        <v>0</v>
      </c>
      <c r="P14" s="625">
        <v>0</v>
      </c>
      <c r="Q14" s="625">
        <v>0</v>
      </c>
      <c r="R14" s="625">
        <v>0</v>
      </c>
      <c r="S14" s="625">
        <v>0</v>
      </c>
      <c r="T14" s="625">
        <v>0</v>
      </c>
      <c r="U14" s="625">
        <v>0</v>
      </c>
      <c r="V14" s="625">
        <v>0</v>
      </c>
      <c r="W14" s="625">
        <v>0</v>
      </c>
      <c r="X14" s="625">
        <v>0</v>
      </c>
      <c r="Y14" s="639">
        <v>0</v>
      </c>
      <c r="Z14" s="639">
        <v>0</v>
      </c>
      <c r="AA14" s="639">
        <v>0</v>
      </c>
      <c r="AB14" s="639">
        <v>0</v>
      </c>
      <c r="AC14" s="611">
        <v>0</v>
      </c>
      <c r="AD14" s="611">
        <v>0</v>
      </c>
      <c r="AE14" s="611">
        <v>0</v>
      </c>
      <c r="AF14" s="611">
        <v>0</v>
      </c>
      <c r="AG14" s="625">
        <v>0</v>
      </c>
      <c r="AH14" s="625">
        <v>0</v>
      </c>
      <c r="AI14" s="625">
        <v>0</v>
      </c>
      <c r="AJ14" s="625">
        <v>0</v>
      </c>
      <c r="AK14" s="625">
        <v>0</v>
      </c>
      <c r="AL14" s="625">
        <v>0</v>
      </c>
      <c r="AM14" s="625">
        <v>0</v>
      </c>
      <c r="AN14" s="625">
        <v>0</v>
      </c>
      <c r="AO14" s="625">
        <v>0</v>
      </c>
      <c r="AP14" s="639">
        <v>0</v>
      </c>
      <c r="AQ14" s="639">
        <v>0</v>
      </c>
      <c r="AR14" s="639">
        <v>0</v>
      </c>
      <c r="AS14" s="639">
        <v>0</v>
      </c>
      <c r="AT14" s="611">
        <v>0</v>
      </c>
      <c r="AU14" s="611">
        <v>0</v>
      </c>
      <c r="AV14" s="611">
        <v>0</v>
      </c>
      <c r="AW14" s="611">
        <v>0</v>
      </c>
      <c r="AX14" s="504">
        <v>0</v>
      </c>
      <c r="AY14" s="504">
        <v>0</v>
      </c>
      <c r="AZ14" s="504">
        <v>0</v>
      </c>
      <c r="BA14" s="504">
        <v>0</v>
      </c>
      <c r="BB14" s="504">
        <v>0</v>
      </c>
      <c r="BC14" s="504">
        <v>0</v>
      </c>
      <c r="BD14" s="504">
        <v>0</v>
      </c>
      <c r="BE14" s="504">
        <v>0</v>
      </c>
      <c r="BF14" s="504">
        <v>0</v>
      </c>
      <c r="BG14" s="504">
        <v>0</v>
      </c>
      <c r="BH14" s="504">
        <v>0</v>
      </c>
      <c r="BI14" s="504">
        <v>0</v>
      </c>
      <c r="BJ14" s="504">
        <v>0</v>
      </c>
      <c r="BK14" s="504">
        <v>0</v>
      </c>
      <c r="BL14" s="504">
        <v>0</v>
      </c>
      <c r="BM14" s="504">
        <v>0</v>
      </c>
      <c r="BN14" s="504">
        <v>0</v>
      </c>
      <c r="BO14" s="504">
        <v>0</v>
      </c>
      <c r="BP14" s="504">
        <v>0</v>
      </c>
      <c r="BQ14" s="504">
        <v>0</v>
      </c>
      <c r="BR14" s="504">
        <v>0</v>
      </c>
      <c r="BS14" s="504">
        <v>0</v>
      </c>
      <c r="BT14" s="504">
        <v>0</v>
      </c>
      <c r="BU14" s="504">
        <v>0</v>
      </c>
      <c r="BV14" s="504">
        <v>0</v>
      </c>
      <c r="BW14" s="504">
        <v>0</v>
      </c>
      <c r="BX14" s="504">
        <v>0</v>
      </c>
      <c r="BY14" s="504">
        <v>0</v>
      </c>
      <c r="BZ14" s="504">
        <v>0</v>
      </c>
      <c r="CA14" s="504">
        <v>0</v>
      </c>
      <c r="CB14" s="504">
        <v>0</v>
      </c>
      <c r="CC14" s="504">
        <v>0</v>
      </c>
      <c r="CD14" s="504">
        <v>0</v>
      </c>
      <c r="CE14" s="504">
        <v>0</v>
      </c>
    </row>
    <row r="15" spans="1:83" s="505" customFormat="1" ht="9" hidden="1" customHeight="1" x14ac:dyDescent="0.3">
      <c r="A15" s="504">
        <v>0</v>
      </c>
      <c r="B15" s="504">
        <v>0</v>
      </c>
      <c r="C15" s="504">
        <v>0</v>
      </c>
      <c r="D15" s="504">
        <v>0</v>
      </c>
      <c r="E15" s="504">
        <v>0</v>
      </c>
      <c r="F15" s="504">
        <v>0</v>
      </c>
      <c r="G15" s="504">
        <v>0</v>
      </c>
      <c r="H15" s="504">
        <v>0</v>
      </c>
      <c r="I15" s="504">
        <v>0</v>
      </c>
      <c r="J15" s="504">
        <v>0</v>
      </c>
      <c r="K15" s="504">
        <v>0</v>
      </c>
      <c r="L15" s="504">
        <v>0</v>
      </c>
      <c r="M15" s="504">
        <v>0</v>
      </c>
      <c r="N15" s="504">
        <v>0</v>
      </c>
      <c r="O15" s="504">
        <v>0</v>
      </c>
      <c r="P15" s="625">
        <v>0</v>
      </c>
      <c r="Q15" s="625">
        <v>0</v>
      </c>
      <c r="R15" s="625">
        <v>0</v>
      </c>
      <c r="S15" s="625">
        <v>0</v>
      </c>
      <c r="T15" s="625">
        <v>0</v>
      </c>
      <c r="U15" s="625">
        <v>0</v>
      </c>
      <c r="V15" s="625">
        <v>0</v>
      </c>
      <c r="W15" s="625">
        <v>0</v>
      </c>
      <c r="X15" s="625">
        <v>0</v>
      </c>
      <c r="Y15" s="639">
        <v>0</v>
      </c>
      <c r="Z15" s="639">
        <v>0</v>
      </c>
      <c r="AA15" s="639">
        <v>0</v>
      </c>
      <c r="AB15" s="639">
        <v>0</v>
      </c>
      <c r="AC15" s="611">
        <v>0</v>
      </c>
      <c r="AD15" s="611">
        <v>0</v>
      </c>
      <c r="AE15" s="611">
        <v>0</v>
      </c>
      <c r="AF15" s="611">
        <v>0</v>
      </c>
      <c r="AG15" s="625">
        <v>0</v>
      </c>
      <c r="AH15" s="625">
        <v>0</v>
      </c>
      <c r="AI15" s="625">
        <v>0</v>
      </c>
      <c r="AJ15" s="625">
        <v>0</v>
      </c>
      <c r="AK15" s="625">
        <v>0</v>
      </c>
      <c r="AL15" s="625">
        <v>0</v>
      </c>
      <c r="AM15" s="625">
        <v>0</v>
      </c>
      <c r="AN15" s="625">
        <v>0</v>
      </c>
      <c r="AO15" s="625">
        <v>0</v>
      </c>
      <c r="AP15" s="639">
        <v>0</v>
      </c>
      <c r="AQ15" s="639">
        <v>0</v>
      </c>
      <c r="AR15" s="639">
        <v>0</v>
      </c>
      <c r="AS15" s="639">
        <v>0</v>
      </c>
      <c r="AT15" s="611">
        <v>0</v>
      </c>
      <c r="AU15" s="611">
        <v>0</v>
      </c>
      <c r="AV15" s="611">
        <v>0</v>
      </c>
      <c r="AW15" s="611">
        <v>0</v>
      </c>
      <c r="AX15" s="504">
        <v>0</v>
      </c>
      <c r="AY15" s="504">
        <v>0</v>
      </c>
      <c r="AZ15" s="504">
        <v>0</v>
      </c>
      <c r="BA15" s="504">
        <v>0</v>
      </c>
      <c r="BB15" s="504">
        <v>0</v>
      </c>
      <c r="BC15" s="504">
        <v>0</v>
      </c>
      <c r="BD15" s="504">
        <v>0</v>
      </c>
      <c r="BE15" s="504">
        <v>0</v>
      </c>
      <c r="BF15" s="504">
        <v>0</v>
      </c>
      <c r="BG15" s="504">
        <v>0</v>
      </c>
      <c r="BH15" s="504">
        <v>0</v>
      </c>
      <c r="BI15" s="504">
        <v>0</v>
      </c>
      <c r="BJ15" s="504">
        <v>0</v>
      </c>
      <c r="BK15" s="504">
        <v>0</v>
      </c>
      <c r="BL15" s="504">
        <v>0</v>
      </c>
      <c r="BM15" s="504">
        <v>0</v>
      </c>
      <c r="BN15" s="504">
        <v>0</v>
      </c>
      <c r="BO15" s="504">
        <v>0</v>
      </c>
      <c r="BP15" s="504">
        <v>0</v>
      </c>
      <c r="BQ15" s="504">
        <v>0</v>
      </c>
      <c r="BR15" s="504">
        <v>0</v>
      </c>
      <c r="BS15" s="504">
        <v>0</v>
      </c>
      <c r="BT15" s="504">
        <v>0</v>
      </c>
      <c r="BU15" s="504">
        <v>0</v>
      </c>
      <c r="BV15" s="504">
        <v>0</v>
      </c>
      <c r="BW15" s="504">
        <v>0</v>
      </c>
      <c r="BX15" s="504">
        <v>0</v>
      </c>
      <c r="BY15" s="504">
        <v>0</v>
      </c>
      <c r="BZ15" s="504">
        <v>0</v>
      </c>
      <c r="CA15" s="504">
        <v>0</v>
      </c>
      <c r="CB15" s="504">
        <v>0</v>
      </c>
      <c r="CC15" s="504">
        <v>0</v>
      </c>
      <c r="CD15" s="504">
        <v>0</v>
      </c>
      <c r="CE15" s="504">
        <v>0</v>
      </c>
    </row>
    <row r="16" spans="1:83" s="505" customFormat="1" ht="9" hidden="1" customHeight="1" x14ac:dyDescent="0.3">
      <c r="A16" s="504">
        <v>0</v>
      </c>
      <c r="B16" s="504">
        <v>0</v>
      </c>
      <c r="C16" s="504">
        <v>0</v>
      </c>
      <c r="D16" s="504">
        <v>0</v>
      </c>
      <c r="E16" s="504">
        <v>0</v>
      </c>
      <c r="F16" s="504">
        <v>0</v>
      </c>
      <c r="G16" s="504">
        <v>0</v>
      </c>
      <c r="H16" s="504">
        <v>0</v>
      </c>
      <c r="I16" s="504">
        <v>0</v>
      </c>
      <c r="J16" s="504">
        <v>0</v>
      </c>
      <c r="K16" s="504">
        <v>0</v>
      </c>
      <c r="L16" s="504">
        <v>0</v>
      </c>
      <c r="M16" s="504">
        <v>0</v>
      </c>
      <c r="N16" s="504">
        <v>0</v>
      </c>
      <c r="O16" s="504">
        <v>0</v>
      </c>
      <c r="P16" s="625">
        <v>0</v>
      </c>
      <c r="Q16" s="625">
        <v>0</v>
      </c>
      <c r="R16" s="625">
        <v>0</v>
      </c>
      <c r="S16" s="625">
        <v>0</v>
      </c>
      <c r="T16" s="625">
        <v>0</v>
      </c>
      <c r="U16" s="625">
        <v>0</v>
      </c>
      <c r="V16" s="625">
        <v>0</v>
      </c>
      <c r="W16" s="625">
        <v>0</v>
      </c>
      <c r="X16" s="625">
        <v>0</v>
      </c>
      <c r="Y16" s="639">
        <v>0</v>
      </c>
      <c r="Z16" s="639">
        <v>0</v>
      </c>
      <c r="AA16" s="639">
        <v>0</v>
      </c>
      <c r="AB16" s="639">
        <v>0</v>
      </c>
      <c r="AC16" s="611">
        <v>0</v>
      </c>
      <c r="AD16" s="611">
        <v>0</v>
      </c>
      <c r="AE16" s="611">
        <v>0</v>
      </c>
      <c r="AF16" s="611">
        <v>0</v>
      </c>
      <c r="AG16" s="625">
        <v>0</v>
      </c>
      <c r="AH16" s="625">
        <v>0</v>
      </c>
      <c r="AI16" s="625">
        <v>0</v>
      </c>
      <c r="AJ16" s="625">
        <v>0</v>
      </c>
      <c r="AK16" s="625">
        <v>0</v>
      </c>
      <c r="AL16" s="625">
        <v>0</v>
      </c>
      <c r="AM16" s="625">
        <v>0</v>
      </c>
      <c r="AN16" s="625">
        <v>0</v>
      </c>
      <c r="AO16" s="625">
        <v>0</v>
      </c>
      <c r="AP16" s="639">
        <v>0</v>
      </c>
      <c r="AQ16" s="639">
        <v>0</v>
      </c>
      <c r="AR16" s="639">
        <v>0</v>
      </c>
      <c r="AS16" s="639">
        <v>0</v>
      </c>
      <c r="AT16" s="611">
        <v>0</v>
      </c>
      <c r="AU16" s="611">
        <v>0</v>
      </c>
      <c r="AV16" s="611">
        <v>0</v>
      </c>
      <c r="AW16" s="611">
        <v>0</v>
      </c>
      <c r="AX16" s="504">
        <v>0</v>
      </c>
      <c r="AY16" s="504">
        <v>0</v>
      </c>
      <c r="AZ16" s="504">
        <v>0</v>
      </c>
      <c r="BA16" s="504">
        <v>0</v>
      </c>
      <c r="BB16" s="504">
        <v>0</v>
      </c>
      <c r="BC16" s="504">
        <v>0</v>
      </c>
      <c r="BD16" s="504">
        <v>0</v>
      </c>
      <c r="BE16" s="504">
        <v>0</v>
      </c>
      <c r="BF16" s="504">
        <v>0</v>
      </c>
      <c r="BG16" s="504">
        <v>0</v>
      </c>
      <c r="BH16" s="504">
        <v>0</v>
      </c>
      <c r="BI16" s="504">
        <v>0</v>
      </c>
      <c r="BJ16" s="504">
        <v>0</v>
      </c>
      <c r="BK16" s="504">
        <v>0</v>
      </c>
      <c r="BL16" s="504">
        <v>0</v>
      </c>
      <c r="BM16" s="504">
        <v>0</v>
      </c>
      <c r="BN16" s="504">
        <v>0</v>
      </c>
      <c r="BO16" s="504">
        <v>0</v>
      </c>
      <c r="BP16" s="504">
        <v>0</v>
      </c>
      <c r="BQ16" s="504">
        <v>0</v>
      </c>
      <c r="BR16" s="504">
        <v>0</v>
      </c>
      <c r="BS16" s="504">
        <v>0</v>
      </c>
      <c r="BT16" s="504">
        <v>0</v>
      </c>
      <c r="BU16" s="504">
        <v>0</v>
      </c>
      <c r="BV16" s="504">
        <v>0</v>
      </c>
      <c r="BW16" s="504">
        <v>0</v>
      </c>
      <c r="BX16" s="504">
        <v>0</v>
      </c>
      <c r="BY16" s="504">
        <v>0</v>
      </c>
      <c r="BZ16" s="504">
        <v>0</v>
      </c>
      <c r="CA16" s="504">
        <v>0</v>
      </c>
      <c r="CB16" s="504">
        <v>0</v>
      </c>
      <c r="CC16" s="504">
        <v>0</v>
      </c>
      <c r="CD16" s="504">
        <v>0</v>
      </c>
      <c r="CE16" s="504">
        <v>0</v>
      </c>
    </row>
    <row r="17" spans="1:83" s="505" customFormat="1" ht="9" hidden="1" customHeight="1" x14ac:dyDescent="0.3">
      <c r="A17" s="504">
        <v>0</v>
      </c>
      <c r="B17" s="504">
        <v>0</v>
      </c>
      <c r="C17" s="504">
        <v>0</v>
      </c>
      <c r="D17" s="504">
        <v>0</v>
      </c>
      <c r="E17" s="504">
        <v>0</v>
      </c>
      <c r="F17" s="504">
        <v>0</v>
      </c>
      <c r="G17" s="504">
        <v>0</v>
      </c>
      <c r="H17" s="504">
        <v>0</v>
      </c>
      <c r="I17" s="504">
        <v>0</v>
      </c>
      <c r="J17" s="504">
        <v>0</v>
      </c>
      <c r="K17" s="504">
        <v>0</v>
      </c>
      <c r="L17" s="504">
        <v>0</v>
      </c>
      <c r="M17" s="504">
        <v>0</v>
      </c>
      <c r="N17" s="504">
        <v>0</v>
      </c>
      <c r="O17" s="504">
        <v>0</v>
      </c>
      <c r="P17" s="625">
        <v>0</v>
      </c>
      <c r="Q17" s="625">
        <v>0</v>
      </c>
      <c r="R17" s="625">
        <v>0</v>
      </c>
      <c r="S17" s="625">
        <v>0</v>
      </c>
      <c r="T17" s="625">
        <v>0</v>
      </c>
      <c r="U17" s="625">
        <v>0</v>
      </c>
      <c r="V17" s="625">
        <v>0</v>
      </c>
      <c r="W17" s="625">
        <v>0</v>
      </c>
      <c r="X17" s="625">
        <v>0</v>
      </c>
      <c r="Y17" s="639">
        <v>0</v>
      </c>
      <c r="Z17" s="639">
        <v>0</v>
      </c>
      <c r="AA17" s="639">
        <v>0</v>
      </c>
      <c r="AB17" s="639">
        <v>0</v>
      </c>
      <c r="AC17" s="611">
        <v>0</v>
      </c>
      <c r="AD17" s="611">
        <v>0</v>
      </c>
      <c r="AE17" s="611">
        <v>0</v>
      </c>
      <c r="AF17" s="611">
        <v>0</v>
      </c>
      <c r="AG17" s="625">
        <v>0</v>
      </c>
      <c r="AH17" s="625">
        <v>0</v>
      </c>
      <c r="AI17" s="625">
        <v>0</v>
      </c>
      <c r="AJ17" s="625">
        <v>0</v>
      </c>
      <c r="AK17" s="625">
        <v>0</v>
      </c>
      <c r="AL17" s="625">
        <v>0</v>
      </c>
      <c r="AM17" s="625">
        <v>0</v>
      </c>
      <c r="AN17" s="625">
        <v>0</v>
      </c>
      <c r="AO17" s="625">
        <v>0</v>
      </c>
      <c r="AP17" s="639">
        <v>0</v>
      </c>
      <c r="AQ17" s="639">
        <v>0</v>
      </c>
      <c r="AR17" s="639">
        <v>0</v>
      </c>
      <c r="AS17" s="639">
        <v>0</v>
      </c>
      <c r="AT17" s="611">
        <v>0</v>
      </c>
      <c r="AU17" s="611">
        <v>0</v>
      </c>
      <c r="AV17" s="611">
        <v>0</v>
      </c>
      <c r="AW17" s="611">
        <v>0</v>
      </c>
      <c r="AX17" s="504">
        <v>0</v>
      </c>
      <c r="AY17" s="504">
        <v>0</v>
      </c>
      <c r="AZ17" s="504">
        <v>0</v>
      </c>
      <c r="BA17" s="504">
        <v>0</v>
      </c>
      <c r="BB17" s="504">
        <v>0</v>
      </c>
      <c r="BC17" s="504">
        <v>0</v>
      </c>
      <c r="BD17" s="504">
        <v>0</v>
      </c>
      <c r="BE17" s="504">
        <v>0</v>
      </c>
      <c r="BF17" s="504">
        <v>0</v>
      </c>
      <c r="BG17" s="504">
        <v>0</v>
      </c>
      <c r="BH17" s="504">
        <v>0</v>
      </c>
      <c r="BI17" s="504">
        <v>0</v>
      </c>
      <c r="BJ17" s="504">
        <v>0</v>
      </c>
      <c r="BK17" s="504">
        <v>0</v>
      </c>
      <c r="BL17" s="504">
        <v>0</v>
      </c>
      <c r="BM17" s="504">
        <v>0</v>
      </c>
      <c r="BN17" s="504">
        <v>0</v>
      </c>
      <c r="BO17" s="504">
        <v>0</v>
      </c>
      <c r="BP17" s="504">
        <v>0</v>
      </c>
      <c r="BQ17" s="504">
        <v>0</v>
      </c>
      <c r="BR17" s="504">
        <v>0</v>
      </c>
      <c r="BS17" s="504">
        <v>0</v>
      </c>
      <c r="BT17" s="504">
        <v>0</v>
      </c>
      <c r="BU17" s="504">
        <v>0</v>
      </c>
      <c r="BV17" s="504">
        <v>0</v>
      </c>
      <c r="BW17" s="504">
        <v>0</v>
      </c>
      <c r="BX17" s="504">
        <v>0</v>
      </c>
      <c r="BY17" s="504">
        <v>0</v>
      </c>
      <c r="BZ17" s="504">
        <v>0</v>
      </c>
      <c r="CA17" s="504">
        <v>0</v>
      </c>
      <c r="CB17" s="504">
        <v>0</v>
      </c>
      <c r="CC17" s="504">
        <v>0</v>
      </c>
      <c r="CD17" s="504">
        <v>0</v>
      </c>
      <c r="CE17" s="504">
        <v>0</v>
      </c>
    </row>
    <row r="18" spans="1:83" s="505" customFormat="1" ht="9" hidden="1" customHeight="1" x14ac:dyDescent="0.3">
      <c r="A18" s="504">
        <v>0</v>
      </c>
      <c r="B18" s="504">
        <v>0</v>
      </c>
      <c r="C18" s="504">
        <v>0</v>
      </c>
      <c r="D18" s="504">
        <v>0</v>
      </c>
      <c r="E18" s="504">
        <v>0</v>
      </c>
      <c r="F18" s="504">
        <v>0</v>
      </c>
      <c r="G18" s="504">
        <v>0</v>
      </c>
      <c r="H18" s="504">
        <v>0</v>
      </c>
      <c r="I18" s="504">
        <v>0</v>
      </c>
      <c r="J18" s="504">
        <v>0</v>
      </c>
      <c r="K18" s="504">
        <v>0</v>
      </c>
      <c r="L18" s="504">
        <v>0</v>
      </c>
      <c r="M18" s="504">
        <v>0</v>
      </c>
      <c r="N18" s="504">
        <v>0</v>
      </c>
      <c r="O18" s="504">
        <v>0</v>
      </c>
      <c r="P18" s="625">
        <v>0</v>
      </c>
      <c r="Q18" s="625">
        <v>0</v>
      </c>
      <c r="R18" s="625">
        <v>0</v>
      </c>
      <c r="S18" s="625">
        <v>0</v>
      </c>
      <c r="T18" s="625">
        <v>0</v>
      </c>
      <c r="U18" s="625">
        <v>0</v>
      </c>
      <c r="V18" s="625">
        <v>0</v>
      </c>
      <c r="W18" s="625">
        <v>0</v>
      </c>
      <c r="X18" s="625">
        <v>0</v>
      </c>
      <c r="Y18" s="639">
        <v>0</v>
      </c>
      <c r="Z18" s="639">
        <v>0</v>
      </c>
      <c r="AA18" s="639">
        <v>0</v>
      </c>
      <c r="AB18" s="639">
        <v>0</v>
      </c>
      <c r="AC18" s="611">
        <v>0</v>
      </c>
      <c r="AD18" s="611">
        <v>0</v>
      </c>
      <c r="AE18" s="611">
        <v>0</v>
      </c>
      <c r="AF18" s="611">
        <v>0</v>
      </c>
      <c r="AG18" s="625">
        <v>0</v>
      </c>
      <c r="AH18" s="625">
        <v>0</v>
      </c>
      <c r="AI18" s="625">
        <v>0</v>
      </c>
      <c r="AJ18" s="625">
        <v>0</v>
      </c>
      <c r="AK18" s="625">
        <v>0</v>
      </c>
      <c r="AL18" s="625">
        <v>0</v>
      </c>
      <c r="AM18" s="625">
        <v>0</v>
      </c>
      <c r="AN18" s="625">
        <v>0</v>
      </c>
      <c r="AO18" s="625">
        <v>0</v>
      </c>
      <c r="AP18" s="639">
        <v>0</v>
      </c>
      <c r="AQ18" s="639">
        <v>0</v>
      </c>
      <c r="AR18" s="639">
        <v>0</v>
      </c>
      <c r="AS18" s="639">
        <v>0</v>
      </c>
      <c r="AT18" s="611">
        <v>0</v>
      </c>
      <c r="AU18" s="611">
        <v>0</v>
      </c>
      <c r="AV18" s="611">
        <v>0</v>
      </c>
      <c r="AW18" s="611">
        <v>0</v>
      </c>
      <c r="AX18" s="504">
        <v>0</v>
      </c>
      <c r="AY18" s="504">
        <v>0</v>
      </c>
      <c r="AZ18" s="504">
        <v>0</v>
      </c>
      <c r="BA18" s="504">
        <v>0</v>
      </c>
      <c r="BB18" s="504">
        <v>0</v>
      </c>
      <c r="BC18" s="504">
        <v>0</v>
      </c>
      <c r="BD18" s="504">
        <v>0</v>
      </c>
      <c r="BE18" s="504">
        <v>0</v>
      </c>
      <c r="BF18" s="504">
        <v>0</v>
      </c>
      <c r="BG18" s="504">
        <v>0</v>
      </c>
      <c r="BH18" s="504">
        <v>0</v>
      </c>
      <c r="BI18" s="504">
        <v>0</v>
      </c>
      <c r="BJ18" s="504">
        <v>0</v>
      </c>
      <c r="BK18" s="504">
        <v>0</v>
      </c>
      <c r="BL18" s="504">
        <v>0</v>
      </c>
      <c r="BM18" s="504">
        <v>0</v>
      </c>
      <c r="BN18" s="504">
        <v>0</v>
      </c>
      <c r="BO18" s="504">
        <v>0</v>
      </c>
      <c r="BP18" s="504">
        <v>0</v>
      </c>
      <c r="BQ18" s="504">
        <v>0</v>
      </c>
      <c r="BR18" s="504">
        <v>0</v>
      </c>
      <c r="BS18" s="504">
        <v>0</v>
      </c>
      <c r="BT18" s="504">
        <v>0</v>
      </c>
      <c r="BU18" s="504">
        <v>0</v>
      </c>
      <c r="BV18" s="504">
        <v>0</v>
      </c>
      <c r="BW18" s="504">
        <v>0</v>
      </c>
      <c r="BX18" s="504">
        <v>0</v>
      </c>
      <c r="BY18" s="504">
        <v>0</v>
      </c>
      <c r="BZ18" s="504">
        <v>0</v>
      </c>
      <c r="CA18" s="504">
        <v>0</v>
      </c>
      <c r="CB18" s="504">
        <v>0</v>
      </c>
      <c r="CC18" s="504">
        <v>0</v>
      </c>
      <c r="CD18" s="504">
        <v>0</v>
      </c>
      <c r="CE18" s="504">
        <v>0</v>
      </c>
    </row>
    <row r="19" spans="1:83" s="505" customFormat="1" ht="9" hidden="1" customHeight="1" x14ac:dyDescent="0.3">
      <c r="A19" s="504">
        <v>0</v>
      </c>
      <c r="B19" s="504">
        <v>0</v>
      </c>
      <c r="C19" s="504">
        <v>0</v>
      </c>
      <c r="D19" s="504">
        <v>0</v>
      </c>
      <c r="E19" s="504">
        <v>0</v>
      </c>
      <c r="F19" s="504">
        <v>0</v>
      </c>
      <c r="G19" s="504">
        <v>0</v>
      </c>
      <c r="H19" s="504">
        <v>0</v>
      </c>
      <c r="I19" s="504">
        <v>0</v>
      </c>
      <c r="J19" s="504">
        <v>0</v>
      </c>
      <c r="K19" s="504">
        <v>0</v>
      </c>
      <c r="L19" s="504">
        <v>0</v>
      </c>
      <c r="M19" s="504">
        <v>0</v>
      </c>
      <c r="N19" s="504">
        <v>0</v>
      </c>
      <c r="O19" s="504">
        <v>0</v>
      </c>
      <c r="P19" s="625">
        <v>0</v>
      </c>
      <c r="Q19" s="625">
        <v>0</v>
      </c>
      <c r="R19" s="625">
        <v>0</v>
      </c>
      <c r="S19" s="625">
        <v>0</v>
      </c>
      <c r="T19" s="625">
        <v>0</v>
      </c>
      <c r="U19" s="625">
        <v>0</v>
      </c>
      <c r="V19" s="625">
        <v>0</v>
      </c>
      <c r="W19" s="625">
        <v>0</v>
      </c>
      <c r="X19" s="625">
        <v>0</v>
      </c>
      <c r="Y19" s="639">
        <v>0</v>
      </c>
      <c r="Z19" s="639">
        <v>0</v>
      </c>
      <c r="AA19" s="639">
        <v>0</v>
      </c>
      <c r="AB19" s="639">
        <v>0</v>
      </c>
      <c r="AC19" s="611">
        <v>0</v>
      </c>
      <c r="AD19" s="611">
        <v>0</v>
      </c>
      <c r="AE19" s="611">
        <v>0</v>
      </c>
      <c r="AF19" s="611">
        <v>0</v>
      </c>
      <c r="AG19" s="625">
        <v>0</v>
      </c>
      <c r="AH19" s="625">
        <v>0</v>
      </c>
      <c r="AI19" s="625">
        <v>0</v>
      </c>
      <c r="AJ19" s="625">
        <v>0</v>
      </c>
      <c r="AK19" s="625">
        <v>0</v>
      </c>
      <c r="AL19" s="625">
        <v>0</v>
      </c>
      <c r="AM19" s="625">
        <v>0</v>
      </c>
      <c r="AN19" s="625">
        <v>0</v>
      </c>
      <c r="AO19" s="625">
        <v>0</v>
      </c>
      <c r="AP19" s="639">
        <v>0</v>
      </c>
      <c r="AQ19" s="639">
        <v>0</v>
      </c>
      <c r="AR19" s="639">
        <v>0</v>
      </c>
      <c r="AS19" s="639">
        <v>0</v>
      </c>
      <c r="AT19" s="611">
        <v>0</v>
      </c>
      <c r="AU19" s="611">
        <v>0</v>
      </c>
      <c r="AV19" s="611">
        <v>0</v>
      </c>
      <c r="AW19" s="611">
        <v>0</v>
      </c>
      <c r="AX19" s="504">
        <v>0</v>
      </c>
      <c r="AY19" s="504">
        <v>0</v>
      </c>
      <c r="AZ19" s="504">
        <v>0</v>
      </c>
      <c r="BA19" s="504">
        <v>0</v>
      </c>
      <c r="BB19" s="504">
        <v>0</v>
      </c>
      <c r="BC19" s="504">
        <v>0</v>
      </c>
      <c r="BD19" s="504">
        <v>0</v>
      </c>
      <c r="BE19" s="504">
        <v>0</v>
      </c>
      <c r="BF19" s="504">
        <v>0</v>
      </c>
      <c r="BG19" s="504">
        <v>0</v>
      </c>
      <c r="BH19" s="504">
        <v>0</v>
      </c>
      <c r="BI19" s="504">
        <v>0</v>
      </c>
      <c r="BJ19" s="504">
        <v>0</v>
      </c>
      <c r="BK19" s="504">
        <v>0</v>
      </c>
      <c r="BL19" s="504">
        <v>0</v>
      </c>
      <c r="BM19" s="504">
        <v>0</v>
      </c>
      <c r="BN19" s="504">
        <v>0</v>
      </c>
      <c r="BO19" s="504">
        <v>0</v>
      </c>
      <c r="BP19" s="504">
        <v>0</v>
      </c>
      <c r="BQ19" s="504">
        <v>0</v>
      </c>
      <c r="BR19" s="504">
        <v>0</v>
      </c>
      <c r="BS19" s="504">
        <v>0</v>
      </c>
      <c r="BT19" s="504">
        <v>0</v>
      </c>
      <c r="BU19" s="504">
        <v>0</v>
      </c>
      <c r="BV19" s="504">
        <v>0</v>
      </c>
      <c r="BW19" s="504">
        <v>0</v>
      </c>
      <c r="BX19" s="504">
        <v>0</v>
      </c>
      <c r="BY19" s="504">
        <v>0</v>
      </c>
      <c r="BZ19" s="504">
        <v>0</v>
      </c>
      <c r="CA19" s="504">
        <v>0</v>
      </c>
      <c r="CB19" s="504">
        <v>0</v>
      </c>
      <c r="CC19" s="504">
        <v>0</v>
      </c>
      <c r="CD19" s="504">
        <v>0</v>
      </c>
      <c r="CE19" s="504">
        <v>0</v>
      </c>
    </row>
    <row r="20" spans="1:83" s="505" customFormat="1" ht="9" hidden="1" customHeight="1" x14ac:dyDescent="0.3">
      <c r="A20" s="504">
        <v>0</v>
      </c>
      <c r="B20" s="504">
        <v>0</v>
      </c>
      <c r="C20" s="504">
        <v>0</v>
      </c>
      <c r="D20" s="504">
        <v>0</v>
      </c>
      <c r="E20" s="504">
        <v>0</v>
      </c>
      <c r="F20" s="504">
        <v>0</v>
      </c>
      <c r="G20" s="504">
        <v>0</v>
      </c>
      <c r="H20" s="504">
        <v>0</v>
      </c>
      <c r="I20" s="504">
        <v>0</v>
      </c>
      <c r="J20" s="504">
        <v>0</v>
      </c>
      <c r="K20" s="504">
        <v>0</v>
      </c>
      <c r="L20" s="504">
        <v>0</v>
      </c>
      <c r="M20" s="504">
        <v>0</v>
      </c>
      <c r="N20" s="504">
        <v>0</v>
      </c>
      <c r="O20" s="504">
        <v>0</v>
      </c>
      <c r="P20" s="625">
        <v>0</v>
      </c>
      <c r="Q20" s="625">
        <v>0</v>
      </c>
      <c r="R20" s="625">
        <v>0</v>
      </c>
      <c r="S20" s="625">
        <v>0</v>
      </c>
      <c r="T20" s="625">
        <v>0</v>
      </c>
      <c r="U20" s="625">
        <v>0</v>
      </c>
      <c r="V20" s="625">
        <v>0</v>
      </c>
      <c r="W20" s="625">
        <v>0</v>
      </c>
      <c r="X20" s="625">
        <v>0</v>
      </c>
      <c r="Y20" s="639">
        <v>0</v>
      </c>
      <c r="Z20" s="639">
        <v>0</v>
      </c>
      <c r="AA20" s="639">
        <v>0</v>
      </c>
      <c r="AB20" s="639">
        <v>0</v>
      </c>
      <c r="AC20" s="611">
        <v>0</v>
      </c>
      <c r="AD20" s="611">
        <v>0</v>
      </c>
      <c r="AE20" s="611">
        <v>0</v>
      </c>
      <c r="AF20" s="611">
        <v>0</v>
      </c>
      <c r="AG20" s="625">
        <v>0</v>
      </c>
      <c r="AH20" s="625">
        <v>0</v>
      </c>
      <c r="AI20" s="625">
        <v>0</v>
      </c>
      <c r="AJ20" s="625">
        <v>0</v>
      </c>
      <c r="AK20" s="625">
        <v>0</v>
      </c>
      <c r="AL20" s="625">
        <v>0</v>
      </c>
      <c r="AM20" s="625">
        <v>0</v>
      </c>
      <c r="AN20" s="625">
        <v>0</v>
      </c>
      <c r="AO20" s="625">
        <v>0</v>
      </c>
      <c r="AP20" s="639">
        <v>0</v>
      </c>
      <c r="AQ20" s="639">
        <v>0</v>
      </c>
      <c r="AR20" s="639">
        <v>0</v>
      </c>
      <c r="AS20" s="639">
        <v>0</v>
      </c>
      <c r="AT20" s="611">
        <v>0</v>
      </c>
      <c r="AU20" s="611">
        <v>0</v>
      </c>
      <c r="AV20" s="611">
        <v>0</v>
      </c>
      <c r="AW20" s="611">
        <v>0</v>
      </c>
      <c r="AX20" s="504">
        <v>0</v>
      </c>
      <c r="AY20" s="504">
        <v>0</v>
      </c>
      <c r="AZ20" s="504">
        <v>0</v>
      </c>
      <c r="BA20" s="504">
        <v>0</v>
      </c>
      <c r="BB20" s="504">
        <v>0</v>
      </c>
      <c r="BC20" s="504">
        <v>0</v>
      </c>
      <c r="BD20" s="504">
        <v>0</v>
      </c>
      <c r="BE20" s="504">
        <v>0</v>
      </c>
      <c r="BF20" s="504">
        <v>0</v>
      </c>
      <c r="BG20" s="504">
        <v>0</v>
      </c>
      <c r="BH20" s="504">
        <v>0</v>
      </c>
      <c r="BI20" s="504">
        <v>0</v>
      </c>
      <c r="BJ20" s="504">
        <v>0</v>
      </c>
      <c r="BK20" s="504">
        <v>0</v>
      </c>
      <c r="BL20" s="504">
        <v>0</v>
      </c>
      <c r="BM20" s="504">
        <v>0</v>
      </c>
      <c r="BN20" s="504">
        <v>0</v>
      </c>
      <c r="BO20" s="504">
        <v>0</v>
      </c>
      <c r="BP20" s="504">
        <v>0</v>
      </c>
      <c r="BQ20" s="504">
        <v>0</v>
      </c>
      <c r="BR20" s="504">
        <v>0</v>
      </c>
      <c r="BS20" s="504">
        <v>0</v>
      </c>
      <c r="BT20" s="504">
        <v>0</v>
      </c>
      <c r="BU20" s="504">
        <v>0</v>
      </c>
      <c r="BV20" s="504">
        <v>0</v>
      </c>
      <c r="BW20" s="504">
        <v>0</v>
      </c>
      <c r="BX20" s="504">
        <v>0</v>
      </c>
      <c r="BY20" s="504">
        <v>0</v>
      </c>
      <c r="BZ20" s="504">
        <v>0</v>
      </c>
      <c r="CA20" s="504">
        <v>0</v>
      </c>
      <c r="CB20" s="504">
        <v>0</v>
      </c>
      <c r="CC20" s="504">
        <v>0</v>
      </c>
      <c r="CD20" s="504">
        <v>0</v>
      </c>
      <c r="CE20" s="504">
        <v>0</v>
      </c>
    </row>
    <row r="21" spans="1:83" s="505" customFormat="1" ht="9" hidden="1" customHeight="1" x14ac:dyDescent="0.3">
      <c r="A21" s="504">
        <v>0</v>
      </c>
      <c r="B21" s="504">
        <v>0</v>
      </c>
      <c r="C21" s="504">
        <v>0</v>
      </c>
      <c r="D21" s="504">
        <v>0</v>
      </c>
      <c r="E21" s="504">
        <v>0</v>
      </c>
      <c r="F21" s="504">
        <v>0</v>
      </c>
      <c r="G21" s="504">
        <v>0</v>
      </c>
      <c r="H21" s="504">
        <v>0</v>
      </c>
      <c r="I21" s="504">
        <v>0</v>
      </c>
      <c r="J21" s="504">
        <v>0</v>
      </c>
      <c r="K21" s="504">
        <v>0</v>
      </c>
      <c r="L21" s="504">
        <v>0</v>
      </c>
      <c r="M21" s="504">
        <v>0</v>
      </c>
      <c r="N21" s="504">
        <v>0</v>
      </c>
      <c r="O21" s="504">
        <v>0</v>
      </c>
      <c r="P21" s="625">
        <v>0</v>
      </c>
      <c r="Q21" s="625">
        <v>0</v>
      </c>
      <c r="R21" s="625">
        <v>0</v>
      </c>
      <c r="S21" s="625">
        <v>0</v>
      </c>
      <c r="T21" s="625">
        <v>0</v>
      </c>
      <c r="U21" s="625">
        <v>0</v>
      </c>
      <c r="V21" s="625">
        <v>0</v>
      </c>
      <c r="W21" s="625">
        <v>0</v>
      </c>
      <c r="X21" s="625">
        <v>0</v>
      </c>
      <c r="Y21" s="639">
        <v>0</v>
      </c>
      <c r="Z21" s="639">
        <v>0</v>
      </c>
      <c r="AA21" s="639">
        <v>0</v>
      </c>
      <c r="AB21" s="639">
        <v>0</v>
      </c>
      <c r="AC21" s="611">
        <v>0</v>
      </c>
      <c r="AD21" s="611">
        <v>0</v>
      </c>
      <c r="AE21" s="611">
        <v>0</v>
      </c>
      <c r="AF21" s="611">
        <v>0</v>
      </c>
      <c r="AG21" s="625">
        <v>0</v>
      </c>
      <c r="AH21" s="625">
        <v>0</v>
      </c>
      <c r="AI21" s="625">
        <v>0</v>
      </c>
      <c r="AJ21" s="625">
        <v>0</v>
      </c>
      <c r="AK21" s="625">
        <v>0</v>
      </c>
      <c r="AL21" s="625">
        <v>0</v>
      </c>
      <c r="AM21" s="625">
        <v>0</v>
      </c>
      <c r="AN21" s="625">
        <v>0</v>
      </c>
      <c r="AO21" s="625">
        <v>0</v>
      </c>
      <c r="AP21" s="639">
        <v>0</v>
      </c>
      <c r="AQ21" s="639">
        <v>0</v>
      </c>
      <c r="AR21" s="639">
        <v>0</v>
      </c>
      <c r="AS21" s="639">
        <v>0</v>
      </c>
      <c r="AT21" s="611">
        <v>0</v>
      </c>
      <c r="AU21" s="611">
        <v>0</v>
      </c>
      <c r="AV21" s="611">
        <v>0</v>
      </c>
      <c r="AW21" s="611">
        <v>0</v>
      </c>
      <c r="AX21" s="504">
        <v>0</v>
      </c>
      <c r="AY21" s="504">
        <v>0</v>
      </c>
      <c r="AZ21" s="504">
        <v>0</v>
      </c>
      <c r="BA21" s="504">
        <v>0</v>
      </c>
      <c r="BB21" s="504">
        <v>0</v>
      </c>
      <c r="BC21" s="504">
        <v>0</v>
      </c>
      <c r="BD21" s="504">
        <v>0</v>
      </c>
      <c r="BE21" s="504">
        <v>0</v>
      </c>
      <c r="BF21" s="504">
        <v>0</v>
      </c>
      <c r="BG21" s="504">
        <v>0</v>
      </c>
      <c r="BH21" s="504">
        <v>0</v>
      </c>
      <c r="BI21" s="504">
        <v>0</v>
      </c>
      <c r="BJ21" s="504">
        <v>0</v>
      </c>
      <c r="BK21" s="504">
        <v>0</v>
      </c>
      <c r="BL21" s="504">
        <v>0</v>
      </c>
      <c r="BM21" s="504">
        <v>0</v>
      </c>
      <c r="BN21" s="504">
        <v>0</v>
      </c>
      <c r="BO21" s="504">
        <v>0</v>
      </c>
      <c r="BP21" s="504">
        <v>0</v>
      </c>
      <c r="BQ21" s="504">
        <v>0</v>
      </c>
      <c r="BR21" s="504">
        <v>0</v>
      </c>
      <c r="BS21" s="504">
        <v>0</v>
      </c>
      <c r="BT21" s="504">
        <v>0</v>
      </c>
      <c r="BU21" s="504">
        <v>0</v>
      </c>
      <c r="BV21" s="504">
        <v>0</v>
      </c>
      <c r="BW21" s="504">
        <v>0</v>
      </c>
      <c r="BX21" s="504">
        <v>0</v>
      </c>
      <c r="BY21" s="504">
        <v>0</v>
      </c>
      <c r="BZ21" s="504">
        <v>0</v>
      </c>
      <c r="CA21" s="504">
        <v>0</v>
      </c>
      <c r="CB21" s="504">
        <v>0</v>
      </c>
      <c r="CC21" s="504">
        <v>0</v>
      </c>
      <c r="CD21" s="504">
        <v>0</v>
      </c>
      <c r="CE21" s="504">
        <v>0</v>
      </c>
    </row>
    <row r="22" spans="1:83" s="505" customFormat="1" ht="9" hidden="1" customHeight="1" x14ac:dyDescent="0.3">
      <c r="A22" s="504">
        <v>0</v>
      </c>
      <c r="B22" s="504">
        <v>0</v>
      </c>
      <c r="C22" s="504">
        <v>0</v>
      </c>
      <c r="D22" s="504">
        <v>0</v>
      </c>
      <c r="E22" s="504">
        <v>0</v>
      </c>
      <c r="F22" s="504">
        <v>0</v>
      </c>
      <c r="G22" s="504">
        <v>0</v>
      </c>
      <c r="H22" s="504">
        <v>0</v>
      </c>
      <c r="I22" s="504">
        <v>0</v>
      </c>
      <c r="J22" s="504">
        <v>0</v>
      </c>
      <c r="K22" s="504">
        <v>0</v>
      </c>
      <c r="L22" s="504">
        <v>0</v>
      </c>
      <c r="M22" s="504">
        <v>0</v>
      </c>
      <c r="N22" s="504">
        <v>0</v>
      </c>
      <c r="O22" s="504">
        <v>0</v>
      </c>
      <c r="P22" s="625">
        <v>0</v>
      </c>
      <c r="Q22" s="625">
        <v>0</v>
      </c>
      <c r="R22" s="625">
        <v>0</v>
      </c>
      <c r="S22" s="625">
        <v>0</v>
      </c>
      <c r="T22" s="625">
        <v>0</v>
      </c>
      <c r="U22" s="625">
        <v>0</v>
      </c>
      <c r="V22" s="625">
        <v>0</v>
      </c>
      <c r="W22" s="625">
        <v>0</v>
      </c>
      <c r="X22" s="625">
        <v>0</v>
      </c>
      <c r="Y22" s="639">
        <v>0</v>
      </c>
      <c r="Z22" s="639">
        <v>0</v>
      </c>
      <c r="AA22" s="639">
        <v>0</v>
      </c>
      <c r="AB22" s="639">
        <v>0</v>
      </c>
      <c r="AC22" s="611">
        <v>0</v>
      </c>
      <c r="AD22" s="611">
        <v>0</v>
      </c>
      <c r="AE22" s="611">
        <v>0</v>
      </c>
      <c r="AF22" s="611">
        <v>0</v>
      </c>
      <c r="AG22" s="625">
        <v>0</v>
      </c>
      <c r="AH22" s="625">
        <v>0</v>
      </c>
      <c r="AI22" s="625">
        <v>0</v>
      </c>
      <c r="AJ22" s="625">
        <v>0</v>
      </c>
      <c r="AK22" s="625">
        <v>0</v>
      </c>
      <c r="AL22" s="625">
        <v>0</v>
      </c>
      <c r="AM22" s="625">
        <v>0</v>
      </c>
      <c r="AN22" s="625">
        <v>0</v>
      </c>
      <c r="AO22" s="625">
        <v>0</v>
      </c>
      <c r="AP22" s="639">
        <v>0</v>
      </c>
      <c r="AQ22" s="639">
        <v>0</v>
      </c>
      <c r="AR22" s="639">
        <v>0</v>
      </c>
      <c r="AS22" s="639">
        <v>0</v>
      </c>
      <c r="AT22" s="611">
        <v>0</v>
      </c>
      <c r="AU22" s="611">
        <v>0</v>
      </c>
      <c r="AV22" s="611">
        <v>0</v>
      </c>
      <c r="AW22" s="611">
        <v>0</v>
      </c>
      <c r="AX22" s="504">
        <v>0</v>
      </c>
      <c r="AY22" s="504">
        <v>0</v>
      </c>
      <c r="AZ22" s="504">
        <v>0</v>
      </c>
      <c r="BA22" s="504">
        <v>0</v>
      </c>
      <c r="BB22" s="504">
        <v>0</v>
      </c>
      <c r="BC22" s="504">
        <v>0</v>
      </c>
      <c r="BD22" s="504">
        <v>0</v>
      </c>
      <c r="BE22" s="504">
        <v>0</v>
      </c>
      <c r="BF22" s="504">
        <v>0</v>
      </c>
      <c r="BG22" s="504">
        <v>0</v>
      </c>
      <c r="BH22" s="504">
        <v>0</v>
      </c>
      <c r="BI22" s="504">
        <v>0</v>
      </c>
      <c r="BJ22" s="504">
        <v>0</v>
      </c>
      <c r="BK22" s="504">
        <v>0</v>
      </c>
      <c r="BL22" s="504">
        <v>0</v>
      </c>
      <c r="BM22" s="504">
        <v>0</v>
      </c>
      <c r="BN22" s="504">
        <v>0</v>
      </c>
      <c r="BO22" s="504">
        <v>0</v>
      </c>
      <c r="BP22" s="504">
        <v>0</v>
      </c>
      <c r="BQ22" s="504">
        <v>0</v>
      </c>
      <c r="BR22" s="504">
        <v>0</v>
      </c>
      <c r="BS22" s="504">
        <v>0</v>
      </c>
      <c r="BT22" s="504">
        <v>0</v>
      </c>
      <c r="BU22" s="504">
        <v>0</v>
      </c>
      <c r="BV22" s="504">
        <v>0</v>
      </c>
      <c r="BW22" s="504">
        <v>0</v>
      </c>
      <c r="BX22" s="504">
        <v>0</v>
      </c>
      <c r="BY22" s="504">
        <v>0</v>
      </c>
      <c r="BZ22" s="504">
        <v>0</v>
      </c>
      <c r="CA22" s="504">
        <v>0</v>
      </c>
      <c r="CB22" s="504">
        <v>0</v>
      </c>
      <c r="CC22" s="504">
        <v>0</v>
      </c>
      <c r="CD22" s="504">
        <v>0</v>
      </c>
      <c r="CE22" s="504">
        <v>0</v>
      </c>
    </row>
    <row r="23" spans="1:83" s="505" customFormat="1" ht="9" hidden="1" customHeight="1" x14ac:dyDescent="0.3">
      <c r="A23" s="504">
        <v>0</v>
      </c>
      <c r="B23" s="504">
        <v>0</v>
      </c>
      <c r="C23" s="504">
        <v>0</v>
      </c>
      <c r="D23" s="504">
        <v>0</v>
      </c>
      <c r="E23" s="504">
        <v>0</v>
      </c>
      <c r="F23" s="504">
        <v>0</v>
      </c>
      <c r="G23" s="504">
        <v>0</v>
      </c>
      <c r="H23" s="504">
        <v>0</v>
      </c>
      <c r="I23" s="504">
        <v>0</v>
      </c>
      <c r="J23" s="504">
        <v>0</v>
      </c>
      <c r="K23" s="504">
        <v>0</v>
      </c>
      <c r="L23" s="504">
        <v>0</v>
      </c>
      <c r="M23" s="504">
        <v>0</v>
      </c>
      <c r="N23" s="504">
        <v>0</v>
      </c>
      <c r="O23" s="504">
        <v>0</v>
      </c>
      <c r="P23" s="625">
        <v>0</v>
      </c>
      <c r="Q23" s="625">
        <v>0</v>
      </c>
      <c r="R23" s="625">
        <v>0</v>
      </c>
      <c r="S23" s="625">
        <v>0</v>
      </c>
      <c r="T23" s="625">
        <v>0</v>
      </c>
      <c r="U23" s="625">
        <v>0</v>
      </c>
      <c r="V23" s="625">
        <v>0</v>
      </c>
      <c r="W23" s="625">
        <v>0</v>
      </c>
      <c r="X23" s="625">
        <v>0</v>
      </c>
      <c r="Y23" s="639">
        <v>0</v>
      </c>
      <c r="Z23" s="639">
        <v>0</v>
      </c>
      <c r="AA23" s="639">
        <v>0</v>
      </c>
      <c r="AB23" s="639">
        <v>0</v>
      </c>
      <c r="AC23" s="611">
        <v>0</v>
      </c>
      <c r="AD23" s="611">
        <v>0</v>
      </c>
      <c r="AE23" s="611">
        <v>0</v>
      </c>
      <c r="AF23" s="611">
        <v>0</v>
      </c>
      <c r="AG23" s="625">
        <v>0</v>
      </c>
      <c r="AH23" s="625">
        <v>0</v>
      </c>
      <c r="AI23" s="625">
        <v>0</v>
      </c>
      <c r="AJ23" s="625">
        <v>0</v>
      </c>
      <c r="AK23" s="625">
        <v>0</v>
      </c>
      <c r="AL23" s="625">
        <v>0</v>
      </c>
      <c r="AM23" s="625">
        <v>0</v>
      </c>
      <c r="AN23" s="625">
        <v>0</v>
      </c>
      <c r="AO23" s="625">
        <v>0</v>
      </c>
      <c r="AP23" s="639">
        <v>0</v>
      </c>
      <c r="AQ23" s="639">
        <v>0</v>
      </c>
      <c r="AR23" s="639">
        <v>0</v>
      </c>
      <c r="AS23" s="639">
        <v>0</v>
      </c>
      <c r="AT23" s="611">
        <v>0</v>
      </c>
      <c r="AU23" s="611">
        <v>0</v>
      </c>
      <c r="AV23" s="611">
        <v>0</v>
      </c>
      <c r="AW23" s="611">
        <v>0</v>
      </c>
      <c r="AX23" s="504">
        <v>0</v>
      </c>
      <c r="AY23" s="504">
        <v>0</v>
      </c>
      <c r="AZ23" s="504">
        <v>0</v>
      </c>
      <c r="BA23" s="504">
        <v>0</v>
      </c>
      <c r="BB23" s="504">
        <v>0</v>
      </c>
      <c r="BC23" s="504">
        <v>0</v>
      </c>
      <c r="BD23" s="504">
        <v>0</v>
      </c>
      <c r="BE23" s="504">
        <v>0</v>
      </c>
      <c r="BF23" s="504">
        <v>0</v>
      </c>
      <c r="BG23" s="504">
        <v>0</v>
      </c>
      <c r="BH23" s="504">
        <v>0</v>
      </c>
      <c r="BI23" s="504">
        <v>0</v>
      </c>
      <c r="BJ23" s="504">
        <v>0</v>
      </c>
      <c r="BK23" s="504">
        <v>0</v>
      </c>
      <c r="BL23" s="504">
        <v>0</v>
      </c>
      <c r="BM23" s="504">
        <v>0</v>
      </c>
      <c r="BN23" s="504">
        <v>0</v>
      </c>
      <c r="BO23" s="504">
        <v>0</v>
      </c>
      <c r="BP23" s="504">
        <v>0</v>
      </c>
      <c r="BQ23" s="504">
        <v>0</v>
      </c>
      <c r="BR23" s="504">
        <v>0</v>
      </c>
      <c r="BS23" s="504">
        <v>0</v>
      </c>
      <c r="BT23" s="504">
        <v>0</v>
      </c>
      <c r="BU23" s="504">
        <v>0</v>
      </c>
      <c r="BV23" s="504">
        <v>0</v>
      </c>
      <c r="BW23" s="504">
        <v>0</v>
      </c>
      <c r="BX23" s="504">
        <v>0</v>
      </c>
      <c r="BY23" s="504">
        <v>0</v>
      </c>
      <c r="BZ23" s="504">
        <v>0</v>
      </c>
      <c r="CA23" s="504">
        <v>0</v>
      </c>
      <c r="CB23" s="504">
        <v>0</v>
      </c>
      <c r="CC23" s="504">
        <v>0</v>
      </c>
      <c r="CD23" s="504">
        <v>0</v>
      </c>
      <c r="CE23" s="504">
        <v>0</v>
      </c>
    </row>
    <row r="24" spans="1:83" s="505" customFormat="1" ht="9" hidden="1" customHeight="1" x14ac:dyDescent="0.3">
      <c r="A24" s="504">
        <v>0</v>
      </c>
      <c r="B24" s="504">
        <v>0</v>
      </c>
      <c r="C24" s="504">
        <v>0</v>
      </c>
      <c r="D24" s="504">
        <v>0</v>
      </c>
      <c r="E24" s="504">
        <v>0</v>
      </c>
      <c r="F24" s="504">
        <v>0</v>
      </c>
      <c r="G24" s="504">
        <v>0</v>
      </c>
      <c r="H24" s="504">
        <v>0</v>
      </c>
      <c r="I24" s="504">
        <v>0</v>
      </c>
      <c r="J24" s="504">
        <v>0</v>
      </c>
      <c r="K24" s="504">
        <v>0</v>
      </c>
      <c r="L24" s="504">
        <v>0</v>
      </c>
      <c r="M24" s="504">
        <v>0</v>
      </c>
      <c r="N24" s="504">
        <v>0</v>
      </c>
      <c r="O24" s="504">
        <v>0</v>
      </c>
      <c r="P24" s="625">
        <v>0</v>
      </c>
      <c r="Q24" s="625">
        <v>0</v>
      </c>
      <c r="R24" s="625">
        <v>0</v>
      </c>
      <c r="S24" s="625">
        <v>0</v>
      </c>
      <c r="T24" s="625">
        <v>0</v>
      </c>
      <c r="U24" s="625">
        <v>0</v>
      </c>
      <c r="V24" s="625">
        <v>0</v>
      </c>
      <c r="W24" s="625">
        <v>0</v>
      </c>
      <c r="X24" s="625">
        <v>0</v>
      </c>
      <c r="Y24" s="639">
        <v>0</v>
      </c>
      <c r="Z24" s="639">
        <v>0</v>
      </c>
      <c r="AA24" s="639">
        <v>0</v>
      </c>
      <c r="AB24" s="639">
        <v>0</v>
      </c>
      <c r="AC24" s="611">
        <v>0</v>
      </c>
      <c r="AD24" s="611">
        <v>0</v>
      </c>
      <c r="AE24" s="611">
        <v>0</v>
      </c>
      <c r="AF24" s="611">
        <v>0</v>
      </c>
      <c r="AG24" s="625">
        <v>0</v>
      </c>
      <c r="AH24" s="625">
        <v>0</v>
      </c>
      <c r="AI24" s="625">
        <v>0</v>
      </c>
      <c r="AJ24" s="625">
        <v>0</v>
      </c>
      <c r="AK24" s="625">
        <v>0</v>
      </c>
      <c r="AL24" s="625">
        <v>0</v>
      </c>
      <c r="AM24" s="625">
        <v>0</v>
      </c>
      <c r="AN24" s="625">
        <v>0</v>
      </c>
      <c r="AO24" s="625">
        <v>0</v>
      </c>
      <c r="AP24" s="639">
        <v>0</v>
      </c>
      <c r="AQ24" s="639">
        <v>0</v>
      </c>
      <c r="AR24" s="639">
        <v>0</v>
      </c>
      <c r="AS24" s="639">
        <v>0</v>
      </c>
      <c r="AT24" s="611">
        <v>0</v>
      </c>
      <c r="AU24" s="611">
        <v>0</v>
      </c>
      <c r="AV24" s="611">
        <v>0</v>
      </c>
      <c r="AW24" s="611">
        <v>0</v>
      </c>
      <c r="AX24" s="504">
        <v>0</v>
      </c>
      <c r="AY24" s="504">
        <v>0</v>
      </c>
      <c r="AZ24" s="504">
        <v>0</v>
      </c>
      <c r="BA24" s="504">
        <v>0</v>
      </c>
      <c r="BB24" s="504">
        <v>0</v>
      </c>
      <c r="BC24" s="504">
        <v>0</v>
      </c>
      <c r="BD24" s="504">
        <v>0</v>
      </c>
      <c r="BE24" s="504">
        <v>0</v>
      </c>
      <c r="BF24" s="504">
        <v>0</v>
      </c>
      <c r="BG24" s="504">
        <v>0</v>
      </c>
      <c r="BH24" s="504">
        <v>0</v>
      </c>
      <c r="BI24" s="504">
        <v>0</v>
      </c>
      <c r="BJ24" s="504">
        <v>0</v>
      </c>
      <c r="BK24" s="504">
        <v>0</v>
      </c>
      <c r="BL24" s="504">
        <v>0</v>
      </c>
      <c r="BM24" s="504">
        <v>0</v>
      </c>
      <c r="BN24" s="504">
        <v>0</v>
      </c>
      <c r="BO24" s="504">
        <v>0</v>
      </c>
      <c r="BP24" s="504">
        <v>0</v>
      </c>
      <c r="BQ24" s="504">
        <v>0</v>
      </c>
      <c r="BR24" s="504">
        <v>0</v>
      </c>
      <c r="BS24" s="504">
        <v>0</v>
      </c>
      <c r="BT24" s="504">
        <v>0</v>
      </c>
      <c r="BU24" s="504">
        <v>0</v>
      </c>
      <c r="BV24" s="504">
        <v>0</v>
      </c>
      <c r="BW24" s="504">
        <v>0</v>
      </c>
      <c r="BX24" s="504">
        <v>0</v>
      </c>
      <c r="BY24" s="504">
        <v>0</v>
      </c>
      <c r="BZ24" s="504">
        <v>0</v>
      </c>
      <c r="CA24" s="504">
        <v>0</v>
      </c>
      <c r="CB24" s="504">
        <v>0</v>
      </c>
      <c r="CC24" s="504">
        <v>0</v>
      </c>
      <c r="CD24" s="504">
        <v>0</v>
      </c>
      <c r="CE24" s="504">
        <v>0</v>
      </c>
    </row>
    <row r="25" spans="1:83" s="505" customFormat="1" ht="9" hidden="1" customHeight="1" x14ac:dyDescent="0.3">
      <c r="A25" s="504">
        <v>0</v>
      </c>
      <c r="B25" s="504">
        <v>0</v>
      </c>
      <c r="C25" s="504">
        <v>0</v>
      </c>
      <c r="D25" s="504">
        <v>0</v>
      </c>
      <c r="E25" s="504">
        <v>0</v>
      </c>
      <c r="F25" s="504">
        <v>0</v>
      </c>
      <c r="G25" s="504">
        <v>0</v>
      </c>
      <c r="H25" s="504">
        <v>0</v>
      </c>
      <c r="I25" s="504">
        <v>0</v>
      </c>
      <c r="J25" s="504">
        <v>0</v>
      </c>
      <c r="K25" s="504">
        <v>0</v>
      </c>
      <c r="L25" s="504">
        <v>0</v>
      </c>
      <c r="M25" s="504">
        <v>0</v>
      </c>
      <c r="N25" s="504">
        <v>0</v>
      </c>
      <c r="O25" s="504">
        <v>0</v>
      </c>
      <c r="P25" s="625">
        <v>0</v>
      </c>
      <c r="Q25" s="625">
        <v>0</v>
      </c>
      <c r="R25" s="625">
        <v>0</v>
      </c>
      <c r="S25" s="625">
        <v>0</v>
      </c>
      <c r="T25" s="625">
        <v>0</v>
      </c>
      <c r="U25" s="625">
        <v>0</v>
      </c>
      <c r="V25" s="625">
        <v>0</v>
      </c>
      <c r="W25" s="625">
        <v>0</v>
      </c>
      <c r="X25" s="625">
        <v>0</v>
      </c>
      <c r="Y25" s="639">
        <v>0</v>
      </c>
      <c r="Z25" s="639">
        <v>0</v>
      </c>
      <c r="AA25" s="639">
        <v>0</v>
      </c>
      <c r="AB25" s="639">
        <v>0</v>
      </c>
      <c r="AC25" s="611">
        <v>0</v>
      </c>
      <c r="AD25" s="611">
        <v>0</v>
      </c>
      <c r="AE25" s="611">
        <v>0</v>
      </c>
      <c r="AF25" s="611">
        <v>0</v>
      </c>
      <c r="AG25" s="625">
        <v>0</v>
      </c>
      <c r="AH25" s="625">
        <v>0</v>
      </c>
      <c r="AI25" s="625">
        <v>0</v>
      </c>
      <c r="AJ25" s="625">
        <v>0</v>
      </c>
      <c r="AK25" s="625">
        <v>0</v>
      </c>
      <c r="AL25" s="625">
        <v>0</v>
      </c>
      <c r="AM25" s="625">
        <v>0</v>
      </c>
      <c r="AN25" s="625">
        <v>0</v>
      </c>
      <c r="AO25" s="625">
        <v>0</v>
      </c>
      <c r="AP25" s="639">
        <v>0</v>
      </c>
      <c r="AQ25" s="639">
        <v>0</v>
      </c>
      <c r="AR25" s="639">
        <v>0</v>
      </c>
      <c r="AS25" s="639">
        <v>0</v>
      </c>
      <c r="AT25" s="611">
        <v>0</v>
      </c>
      <c r="AU25" s="611">
        <v>0</v>
      </c>
      <c r="AV25" s="611">
        <v>0</v>
      </c>
      <c r="AW25" s="611">
        <v>0</v>
      </c>
      <c r="AX25" s="504">
        <v>0</v>
      </c>
      <c r="AY25" s="504">
        <v>0</v>
      </c>
      <c r="AZ25" s="504">
        <v>0</v>
      </c>
      <c r="BA25" s="504">
        <v>0</v>
      </c>
      <c r="BB25" s="504">
        <v>0</v>
      </c>
      <c r="BC25" s="504">
        <v>0</v>
      </c>
      <c r="BD25" s="504">
        <v>0</v>
      </c>
      <c r="BE25" s="504">
        <v>0</v>
      </c>
      <c r="BF25" s="504">
        <v>0</v>
      </c>
      <c r="BG25" s="504">
        <v>0</v>
      </c>
      <c r="BH25" s="504">
        <v>0</v>
      </c>
      <c r="BI25" s="504">
        <v>0</v>
      </c>
      <c r="BJ25" s="504">
        <v>0</v>
      </c>
      <c r="BK25" s="504">
        <v>0</v>
      </c>
      <c r="BL25" s="504">
        <v>0</v>
      </c>
      <c r="BM25" s="504">
        <v>0</v>
      </c>
      <c r="BN25" s="504">
        <v>0</v>
      </c>
      <c r="BO25" s="504">
        <v>0</v>
      </c>
      <c r="BP25" s="504">
        <v>0</v>
      </c>
      <c r="BQ25" s="504">
        <v>0</v>
      </c>
      <c r="BR25" s="504">
        <v>0</v>
      </c>
      <c r="BS25" s="504">
        <v>0</v>
      </c>
      <c r="BT25" s="504">
        <v>0</v>
      </c>
      <c r="BU25" s="504">
        <v>0</v>
      </c>
      <c r="BV25" s="504">
        <v>0</v>
      </c>
      <c r="BW25" s="504">
        <v>0</v>
      </c>
      <c r="BX25" s="504">
        <v>0</v>
      </c>
      <c r="BY25" s="504">
        <v>0</v>
      </c>
      <c r="BZ25" s="504">
        <v>0</v>
      </c>
      <c r="CA25" s="504">
        <v>0</v>
      </c>
      <c r="CB25" s="504">
        <v>0</v>
      </c>
      <c r="CC25" s="504">
        <v>0</v>
      </c>
      <c r="CD25" s="504">
        <v>0</v>
      </c>
      <c r="CE25" s="504">
        <v>0</v>
      </c>
    </row>
    <row r="26" spans="1:83" s="505" customFormat="1" ht="9" hidden="1" customHeight="1" x14ac:dyDescent="0.3">
      <c r="A26" s="504">
        <v>0</v>
      </c>
      <c r="B26" s="504">
        <v>0</v>
      </c>
      <c r="C26" s="504">
        <v>0</v>
      </c>
      <c r="D26" s="504">
        <v>0</v>
      </c>
      <c r="E26" s="504">
        <v>0</v>
      </c>
      <c r="F26" s="504">
        <v>0</v>
      </c>
      <c r="G26" s="504">
        <v>0</v>
      </c>
      <c r="H26" s="504">
        <v>0</v>
      </c>
      <c r="I26" s="504">
        <v>0</v>
      </c>
      <c r="J26" s="504">
        <v>0</v>
      </c>
      <c r="K26" s="504">
        <v>0</v>
      </c>
      <c r="L26" s="504">
        <v>0</v>
      </c>
      <c r="M26" s="504">
        <v>0</v>
      </c>
      <c r="N26" s="504">
        <v>0</v>
      </c>
      <c r="O26" s="504">
        <v>0</v>
      </c>
      <c r="P26" s="625">
        <v>0</v>
      </c>
      <c r="Q26" s="625">
        <v>0</v>
      </c>
      <c r="R26" s="625">
        <v>0</v>
      </c>
      <c r="S26" s="625">
        <v>0</v>
      </c>
      <c r="T26" s="625">
        <v>0</v>
      </c>
      <c r="U26" s="625">
        <v>0</v>
      </c>
      <c r="V26" s="625">
        <v>0</v>
      </c>
      <c r="W26" s="625">
        <v>0</v>
      </c>
      <c r="X26" s="625">
        <v>0</v>
      </c>
      <c r="Y26" s="639">
        <v>0</v>
      </c>
      <c r="Z26" s="639">
        <v>0</v>
      </c>
      <c r="AA26" s="639">
        <v>0</v>
      </c>
      <c r="AB26" s="639">
        <v>0</v>
      </c>
      <c r="AC26" s="611">
        <v>0</v>
      </c>
      <c r="AD26" s="611">
        <v>0</v>
      </c>
      <c r="AE26" s="611">
        <v>0</v>
      </c>
      <c r="AF26" s="611">
        <v>0</v>
      </c>
      <c r="AG26" s="625">
        <v>0</v>
      </c>
      <c r="AH26" s="625">
        <v>0</v>
      </c>
      <c r="AI26" s="625">
        <v>0</v>
      </c>
      <c r="AJ26" s="625">
        <v>0</v>
      </c>
      <c r="AK26" s="625">
        <v>0</v>
      </c>
      <c r="AL26" s="625">
        <v>0</v>
      </c>
      <c r="AM26" s="625">
        <v>0</v>
      </c>
      <c r="AN26" s="625">
        <v>0</v>
      </c>
      <c r="AO26" s="625">
        <v>0</v>
      </c>
      <c r="AP26" s="639">
        <v>0</v>
      </c>
      <c r="AQ26" s="639">
        <v>0</v>
      </c>
      <c r="AR26" s="639">
        <v>0</v>
      </c>
      <c r="AS26" s="639">
        <v>0</v>
      </c>
      <c r="AT26" s="611">
        <v>0</v>
      </c>
      <c r="AU26" s="611">
        <v>0</v>
      </c>
      <c r="AV26" s="611">
        <v>0</v>
      </c>
      <c r="AW26" s="611">
        <v>0</v>
      </c>
      <c r="AX26" s="504">
        <v>0</v>
      </c>
      <c r="AY26" s="504">
        <v>0</v>
      </c>
      <c r="AZ26" s="504">
        <v>0</v>
      </c>
      <c r="BA26" s="504">
        <v>0</v>
      </c>
      <c r="BB26" s="504">
        <v>0</v>
      </c>
      <c r="BC26" s="504">
        <v>0</v>
      </c>
      <c r="BD26" s="504">
        <v>0</v>
      </c>
      <c r="BE26" s="504">
        <v>0</v>
      </c>
      <c r="BF26" s="504">
        <v>0</v>
      </c>
      <c r="BG26" s="504">
        <v>0</v>
      </c>
      <c r="BH26" s="504">
        <v>0</v>
      </c>
      <c r="BI26" s="504">
        <v>0</v>
      </c>
      <c r="BJ26" s="504">
        <v>0</v>
      </c>
      <c r="BK26" s="504">
        <v>0</v>
      </c>
      <c r="BL26" s="504">
        <v>0</v>
      </c>
      <c r="BM26" s="504">
        <v>0</v>
      </c>
      <c r="BN26" s="504">
        <v>0</v>
      </c>
      <c r="BO26" s="504">
        <v>0</v>
      </c>
      <c r="BP26" s="504">
        <v>0</v>
      </c>
      <c r="BQ26" s="504">
        <v>0</v>
      </c>
      <c r="BR26" s="504">
        <v>0</v>
      </c>
      <c r="BS26" s="504">
        <v>0</v>
      </c>
      <c r="BT26" s="504">
        <v>0</v>
      </c>
      <c r="BU26" s="504">
        <v>0</v>
      </c>
      <c r="BV26" s="504">
        <v>0</v>
      </c>
      <c r="BW26" s="504">
        <v>0</v>
      </c>
      <c r="BX26" s="504">
        <v>0</v>
      </c>
      <c r="BY26" s="504">
        <v>0</v>
      </c>
      <c r="BZ26" s="504">
        <v>0</v>
      </c>
      <c r="CA26" s="504">
        <v>0</v>
      </c>
      <c r="CB26" s="504">
        <v>0</v>
      </c>
      <c r="CC26" s="504">
        <v>0</v>
      </c>
      <c r="CD26" s="504">
        <v>0</v>
      </c>
      <c r="CE26" s="504">
        <v>0</v>
      </c>
    </row>
    <row r="27" spans="1:83" s="505" customFormat="1" ht="9" hidden="1" customHeight="1" x14ac:dyDescent="0.3">
      <c r="A27" s="504">
        <v>0</v>
      </c>
      <c r="B27" s="504">
        <v>0</v>
      </c>
      <c r="C27" s="504">
        <v>0</v>
      </c>
      <c r="D27" s="504">
        <v>0</v>
      </c>
      <c r="E27" s="504">
        <v>0</v>
      </c>
      <c r="F27" s="504">
        <v>0</v>
      </c>
      <c r="G27" s="504">
        <v>0</v>
      </c>
      <c r="H27" s="504">
        <v>0</v>
      </c>
      <c r="I27" s="504">
        <v>0</v>
      </c>
      <c r="J27" s="504">
        <v>0</v>
      </c>
      <c r="K27" s="504">
        <v>0</v>
      </c>
      <c r="L27" s="504">
        <v>0</v>
      </c>
      <c r="M27" s="504">
        <v>0</v>
      </c>
      <c r="N27" s="504">
        <v>0</v>
      </c>
      <c r="O27" s="504">
        <v>0</v>
      </c>
      <c r="P27" s="625">
        <v>0</v>
      </c>
      <c r="Q27" s="625">
        <v>0</v>
      </c>
      <c r="R27" s="625">
        <v>0</v>
      </c>
      <c r="S27" s="625">
        <v>0</v>
      </c>
      <c r="T27" s="625">
        <v>0</v>
      </c>
      <c r="U27" s="625">
        <v>0</v>
      </c>
      <c r="V27" s="625">
        <v>0</v>
      </c>
      <c r="W27" s="625">
        <v>0</v>
      </c>
      <c r="X27" s="625">
        <v>0</v>
      </c>
      <c r="Y27" s="639">
        <v>0</v>
      </c>
      <c r="Z27" s="639">
        <v>0</v>
      </c>
      <c r="AA27" s="639">
        <v>0</v>
      </c>
      <c r="AB27" s="639">
        <v>0</v>
      </c>
      <c r="AC27" s="611">
        <v>0</v>
      </c>
      <c r="AD27" s="611">
        <v>0</v>
      </c>
      <c r="AE27" s="611">
        <v>0</v>
      </c>
      <c r="AF27" s="611">
        <v>0</v>
      </c>
      <c r="AG27" s="625">
        <v>0</v>
      </c>
      <c r="AH27" s="625">
        <v>0</v>
      </c>
      <c r="AI27" s="625">
        <v>0</v>
      </c>
      <c r="AJ27" s="625">
        <v>0</v>
      </c>
      <c r="AK27" s="625">
        <v>0</v>
      </c>
      <c r="AL27" s="625">
        <v>0</v>
      </c>
      <c r="AM27" s="625">
        <v>0</v>
      </c>
      <c r="AN27" s="625">
        <v>0</v>
      </c>
      <c r="AO27" s="625">
        <v>0</v>
      </c>
      <c r="AP27" s="639">
        <v>0</v>
      </c>
      <c r="AQ27" s="639">
        <v>0</v>
      </c>
      <c r="AR27" s="639">
        <v>0</v>
      </c>
      <c r="AS27" s="639">
        <v>0</v>
      </c>
      <c r="AT27" s="611">
        <v>0</v>
      </c>
      <c r="AU27" s="611">
        <v>0</v>
      </c>
      <c r="AV27" s="611">
        <v>0</v>
      </c>
      <c r="AW27" s="611">
        <v>0</v>
      </c>
      <c r="AX27" s="504">
        <v>0</v>
      </c>
      <c r="AY27" s="504">
        <v>0</v>
      </c>
      <c r="AZ27" s="504">
        <v>0</v>
      </c>
      <c r="BA27" s="504">
        <v>0</v>
      </c>
      <c r="BB27" s="504">
        <v>0</v>
      </c>
      <c r="BC27" s="504">
        <v>0</v>
      </c>
      <c r="BD27" s="504">
        <v>0</v>
      </c>
      <c r="BE27" s="504">
        <v>0</v>
      </c>
      <c r="BF27" s="504">
        <v>0</v>
      </c>
      <c r="BG27" s="504">
        <v>0</v>
      </c>
      <c r="BH27" s="504">
        <v>0</v>
      </c>
      <c r="BI27" s="504">
        <v>0</v>
      </c>
      <c r="BJ27" s="504">
        <v>0</v>
      </c>
      <c r="BK27" s="504">
        <v>0</v>
      </c>
      <c r="BL27" s="504">
        <v>0</v>
      </c>
      <c r="BM27" s="504">
        <v>0</v>
      </c>
      <c r="BN27" s="504">
        <v>0</v>
      </c>
      <c r="BO27" s="504">
        <v>0</v>
      </c>
      <c r="BP27" s="504">
        <v>0</v>
      </c>
      <c r="BQ27" s="504">
        <v>0</v>
      </c>
      <c r="BR27" s="504">
        <v>0</v>
      </c>
      <c r="BS27" s="504">
        <v>0</v>
      </c>
      <c r="BT27" s="504">
        <v>0</v>
      </c>
      <c r="BU27" s="504">
        <v>0</v>
      </c>
      <c r="BV27" s="504">
        <v>0</v>
      </c>
      <c r="BW27" s="504">
        <v>0</v>
      </c>
      <c r="BX27" s="504">
        <v>0</v>
      </c>
      <c r="BY27" s="504">
        <v>0</v>
      </c>
      <c r="BZ27" s="504">
        <v>0</v>
      </c>
      <c r="CA27" s="504">
        <v>0</v>
      </c>
      <c r="CB27" s="504">
        <v>0</v>
      </c>
      <c r="CC27" s="504">
        <v>0</v>
      </c>
      <c r="CD27" s="504">
        <v>0</v>
      </c>
      <c r="CE27" s="504">
        <v>0</v>
      </c>
    </row>
    <row r="28" spans="1:83" s="505" customFormat="1" ht="9" hidden="1" customHeight="1" x14ac:dyDescent="0.3">
      <c r="A28" s="504">
        <v>0</v>
      </c>
      <c r="B28" s="504">
        <v>0</v>
      </c>
      <c r="C28" s="504">
        <v>0</v>
      </c>
      <c r="D28" s="504">
        <v>0</v>
      </c>
      <c r="E28" s="504">
        <v>0</v>
      </c>
      <c r="F28" s="504">
        <v>0</v>
      </c>
      <c r="G28" s="504">
        <v>0</v>
      </c>
      <c r="H28" s="504">
        <v>0</v>
      </c>
      <c r="I28" s="504">
        <v>0</v>
      </c>
      <c r="J28" s="504">
        <v>0</v>
      </c>
      <c r="K28" s="504">
        <v>0</v>
      </c>
      <c r="L28" s="504">
        <v>0</v>
      </c>
      <c r="M28" s="504">
        <v>0</v>
      </c>
      <c r="N28" s="504">
        <v>0</v>
      </c>
      <c r="O28" s="504">
        <v>0</v>
      </c>
      <c r="P28" s="625">
        <v>0</v>
      </c>
      <c r="Q28" s="625">
        <v>0</v>
      </c>
      <c r="R28" s="625">
        <v>0</v>
      </c>
      <c r="S28" s="625">
        <v>0</v>
      </c>
      <c r="T28" s="625">
        <v>0</v>
      </c>
      <c r="U28" s="625">
        <v>0</v>
      </c>
      <c r="V28" s="625">
        <v>0</v>
      </c>
      <c r="W28" s="625">
        <v>0</v>
      </c>
      <c r="X28" s="625">
        <v>0</v>
      </c>
      <c r="Y28" s="639">
        <v>0</v>
      </c>
      <c r="Z28" s="639">
        <v>0</v>
      </c>
      <c r="AA28" s="639">
        <v>0</v>
      </c>
      <c r="AB28" s="639">
        <v>0</v>
      </c>
      <c r="AC28" s="611">
        <v>0</v>
      </c>
      <c r="AD28" s="611">
        <v>0</v>
      </c>
      <c r="AE28" s="611">
        <v>0</v>
      </c>
      <c r="AF28" s="611">
        <v>0</v>
      </c>
      <c r="AG28" s="625">
        <v>0</v>
      </c>
      <c r="AH28" s="625">
        <v>0</v>
      </c>
      <c r="AI28" s="625">
        <v>0</v>
      </c>
      <c r="AJ28" s="625">
        <v>0</v>
      </c>
      <c r="AK28" s="625">
        <v>0</v>
      </c>
      <c r="AL28" s="625">
        <v>0</v>
      </c>
      <c r="AM28" s="625">
        <v>0</v>
      </c>
      <c r="AN28" s="625">
        <v>0</v>
      </c>
      <c r="AO28" s="625">
        <v>0</v>
      </c>
      <c r="AP28" s="639">
        <v>0</v>
      </c>
      <c r="AQ28" s="639">
        <v>0</v>
      </c>
      <c r="AR28" s="639">
        <v>0</v>
      </c>
      <c r="AS28" s="639">
        <v>0</v>
      </c>
      <c r="AT28" s="611">
        <v>0</v>
      </c>
      <c r="AU28" s="611">
        <v>0</v>
      </c>
      <c r="AV28" s="611">
        <v>0</v>
      </c>
      <c r="AW28" s="611">
        <v>0</v>
      </c>
      <c r="AX28" s="504">
        <v>0</v>
      </c>
      <c r="AY28" s="504">
        <v>0</v>
      </c>
      <c r="AZ28" s="504">
        <v>0</v>
      </c>
      <c r="BA28" s="504">
        <v>0</v>
      </c>
      <c r="BB28" s="504">
        <v>0</v>
      </c>
      <c r="BC28" s="504">
        <v>0</v>
      </c>
      <c r="BD28" s="504">
        <v>0</v>
      </c>
      <c r="BE28" s="504">
        <v>0</v>
      </c>
      <c r="BF28" s="504">
        <v>0</v>
      </c>
      <c r="BG28" s="504">
        <v>0</v>
      </c>
      <c r="BH28" s="504">
        <v>0</v>
      </c>
      <c r="BI28" s="504">
        <v>0</v>
      </c>
      <c r="BJ28" s="504">
        <v>0</v>
      </c>
      <c r="BK28" s="504">
        <v>0</v>
      </c>
      <c r="BL28" s="504">
        <v>0</v>
      </c>
      <c r="BM28" s="504">
        <v>0</v>
      </c>
      <c r="BN28" s="504">
        <v>0</v>
      </c>
      <c r="BO28" s="504">
        <v>0</v>
      </c>
      <c r="BP28" s="504">
        <v>0</v>
      </c>
      <c r="BQ28" s="504">
        <v>0</v>
      </c>
      <c r="BR28" s="504">
        <v>0</v>
      </c>
      <c r="BS28" s="504">
        <v>0</v>
      </c>
      <c r="BT28" s="504">
        <v>0</v>
      </c>
      <c r="BU28" s="504">
        <v>0</v>
      </c>
      <c r="BV28" s="504">
        <v>0</v>
      </c>
      <c r="BW28" s="504">
        <v>0</v>
      </c>
      <c r="BX28" s="504">
        <v>0</v>
      </c>
      <c r="BY28" s="504">
        <v>0</v>
      </c>
      <c r="BZ28" s="504">
        <v>0</v>
      </c>
      <c r="CA28" s="504">
        <v>0</v>
      </c>
      <c r="CB28" s="504">
        <v>0</v>
      </c>
      <c r="CC28" s="504">
        <v>0</v>
      </c>
      <c r="CD28" s="504">
        <v>0</v>
      </c>
      <c r="CE28" s="504">
        <v>0</v>
      </c>
    </row>
    <row r="29" spans="1:83" s="505" customFormat="1" ht="9" hidden="1" customHeight="1" x14ac:dyDescent="0.3">
      <c r="A29" s="504">
        <v>0</v>
      </c>
      <c r="B29" s="504">
        <v>0</v>
      </c>
      <c r="C29" s="504">
        <v>0</v>
      </c>
      <c r="D29" s="504">
        <v>0</v>
      </c>
      <c r="E29" s="504">
        <v>0</v>
      </c>
      <c r="F29" s="504">
        <v>0</v>
      </c>
      <c r="G29" s="504">
        <v>0</v>
      </c>
      <c r="H29" s="504">
        <v>0</v>
      </c>
      <c r="I29" s="504">
        <v>0</v>
      </c>
      <c r="J29" s="504">
        <v>0</v>
      </c>
      <c r="K29" s="504">
        <v>0</v>
      </c>
      <c r="L29" s="504">
        <v>0</v>
      </c>
      <c r="M29" s="504">
        <v>0</v>
      </c>
      <c r="N29" s="504">
        <v>0</v>
      </c>
      <c r="O29" s="504">
        <v>0</v>
      </c>
      <c r="P29" s="625">
        <v>0</v>
      </c>
      <c r="Q29" s="625">
        <v>0</v>
      </c>
      <c r="R29" s="625">
        <v>0</v>
      </c>
      <c r="S29" s="625">
        <v>0</v>
      </c>
      <c r="T29" s="625">
        <v>0</v>
      </c>
      <c r="U29" s="625">
        <v>0</v>
      </c>
      <c r="V29" s="625">
        <v>0</v>
      </c>
      <c r="W29" s="625">
        <v>0</v>
      </c>
      <c r="X29" s="625">
        <v>0</v>
      </c>
      <c r="Y29" s="639">
        <v>0</v>
      </c>
      <c r="Z29" s="639">
        <v>0</v>
      </c>
      <c r="AA29" s="639">
        <v>0</v>
      </c>
      <c r="AB29" s="639">
        <v>0</v>
      </c>
      <c r="AC29" s="611">
        <v>0</v>
      </c>
      <c r="AD29" s="611">
        <v>0</v>
      </c>
      <c r="AE29" s="611">
        <v>0</v>
      </c>
      <c r="AF29" s="611">
        <v>0</v>
      </c>
      <c r="AG29" s="625">
        <v>0</v>
      </c>
      <c r="AH29" s="625">
        <v>0</v>
      </c>
      <c r="AI29" s="625">
        <v>0</v>
      </c>
      <c r="AJ29" s="625">
        <v>0</v>
      </c>
      <c r="AK29" s="625">
        <v>0</v>
      </c>
      <c r="AL29" s="625">
        <v>0</v>
      </c>
      <c r="AM29" s="625">
        <v>0</v>
      </c>
      <c r="AN29" s="625">
        <v>0</v>
      </c>
      <c r="AO29" s="625">
        <v>0</v>
      </c>
      <c r="AP29" s="639">
        <v>0</v>
      </c>
      <c r="AQ29" s="639">
        <v>0</v>
      </c>
      <c r="AR29" s="639">
        <v>0</v>
      </c>
      <c r="AS29" s="639">
        <v>0</v>
      </c>
      <c r="AT29" s="611">
        <v>0</v>
      </c>
      <c r="AU29" s="611">
        <v>0</v>
      </c>
      <c r="AV29" s="611">
        <v>0</v>
      </c>
      <c r="AW29" s="611">
        <v>0</v>
      </c>
      <c r="AX29" s="504">
        <v>0</v>
      </c>
      <c r="AY29" s="504">
        <v>0</v>
      </c>
      <c r="AZ29" s="504">
        <v>0</v>
      </c>
      <c r="BA29" s="504">
        <v>0</v>
      </c>
      <c r="BB29" s="504">
        <v>0</v>
      </c>
      <c r="BC29" s="504">
        <v>0</v>
      </c>
      <c r="BD29" s="504">
        <v>0</v>
      </c>
      <c r="BE29" s="504">
        <v>0</v>
      </c>
      <c r="BF29" s="504">
        <v>0</v>
      </c>
      <c r="BG29" s="504">
        <v>0</v>
      </c>
      <c r="BH29" s="504">
        <v>0</v>
      </c>
      <c r="BI29" s="504">
        <v>0</v>
      </c>
      <c r="BJ29" s="504">
        <v>0</v>
      </c>
      <c r="BK29" s="504">
        <v>0</v>
      </c>
      <c r="BL29" s="504">
        <v>0</v>
      </c>
      <c r="BM29" s="504">
        <v>0</v>
      </c>
      <c r="BN29" s="504">
        <v>0</v>
      </c>
      <c r="BO29" s="504">
        <v>0</v>
      </c>
      <c r="BP29" s="504">
        <v>0</v>
      </c>
      <c r="BQ29" s="504">
        <v>0</v>
      </c>
      <c r="BR29" s="504">
        <v>0</v>
      </c>
      <c r="BS29" s="504">
        <v>0</v>
      </c>
      <c r="BT29" s="504">
        <v>0</v>
      </c>
      <c r="BU29" s="504">
        <v>0</v>
      </c>
      <c r="BV29" s="504">
        <v>0</v>
      </c>
      <c r="BW29" s="504">
        <v>0</v>
      </c>
      <c r="BX29" s="504">
        <v>0</v>
      </c>
      <c r="BY29" s="504">
        <v>0</v>
      </c>
      <c r="BZ29" s="504">
        <v>0</v>
      </c>
      <c r="CA29" s="504">
        <v>0</v>
      </c>
      <c r="CB29" s="504">
        <v>0</v>
      </c>
      <c r="CC29" s="504">
        <v>0</v>
      </c>
      <c r="CD29" s="504">
        <v>0</v>
      </c>
      <c r="CE29" s="504">
        <v>0</v>
      </c>
    </row>
    <row r="30" spans="1:83" s="505" customFormat="1" ht="9" hidden="1" customHeight="1" x14ac:dyDescent="0.3">
      <c r="A30" s="504">
        <v>0</v>
      </c>
      <c r="B30" s="504">
        <v>0</v>
      </c>
      <c r="C30" s="504">
        <v>0</v>
      </c>
      <c r="D30" s="504">
        <v>0</v>
      </c>
      <c r="E30" s="504">
        <v>0</v>
      </c>
      <c r="F30" s="504">
        <v>0</v>
      </c>
      <c r="G30" s="504">
        <v>0</v>
      </c>
      <c r="H30" s="504">
        <v>0</v>
      </c>
      <c r="I30" s="504">
        <v>0</v>
      </c>
      <c r="J30" s="504">
        <v>0</v>
      </c>
      <c r="K30" s="504">
        <v>0</v>
      </c>
      <c r="L30" s="504">
        <v>0</v>
      </c>
      <c r="M30" s="504">
        <v>0</v>
      </c>
      <c r="N30" s="504">
        <v>0</v>
      </c>
      <c r="O30" s="504">
        <v>0</v>
      </c>
      <c r="P30" s="625">
        <v>0</v>
      </c>
      <c r="Q30" s="625">
        <v>0</v>
      </c>
      <c r="R30" s="625">
        <v>0</v>
      </c>
      <c r="S30" s="625">
        <v>0</v>
      </c>
      <c r="T30" s="625">
        <v>0</v>
      </c>
      <c r="U30" s="625">
        <v>0</v>
      </c>
      <c r="V30" s="625">
        <v>0</v>
      </c>
      <c r="W30" s="625">
        <v>0</v>
      </c>
      <c r="X30" s="625">
        <v>0</v>
      </c>
      <c r="Y30" s="639">
        <v>0</v>
      </c>
      <c r="Z30" s="639">
        <v>0</v>
      </c>
      <c r="AA30" s="639">
        <v>0</v>
      </c>
      <c r="AB30" s="639">
        <v>0</v>
      </c>
      <c r="AC30" s="611">
        <v>0</v>
      </c>
      <c r="AD30" s="611">
        <v>0</v>
      </c>
      <c r="AE30" s="611">
        <v>0</v>
      </c>
      <c r="AF30" s="611">
        <v>0</v>
      </c>
      <c r="AG30" s="625">
        <v>0</v>
      </c>
      <c r="AH30" s="625">
        <v>0</v>
      </c>
      <c r="AI30" s="625">
        <v>0</v>
      </c>
      <c r="AJ30" s="625">
        <v>0</v>
      </c>
      <c r="AK30" s="625">
        <v>0</v>
      </c>
      <c r="AL30" s="625">
        <v>0</v>
      </c>
      <c r="AM30" s="625">
        <v>0</v>
      </c>
      <c r="AN30" s="625">
        <v>0</v>
      </c>
      <c r="AO30" s="625">
        <v>0</v>
      </c>
      <c r="AP30" s="639">
        <v>0</v>
      </c>
      <c r="AQ30" s="639">
        <v>0</v>
      </c>
      <c r="AR30" s="639">
        <v>0</v>
      </c>
      <c r="AS30" s="639">
        <v>0</v>
      </c>
      <c r="AT30" s="611">
        <v>0</v>
      </c>
      <c r="AU30" s="611">
        <v>0</v>
      </c>
      <c r="AV30" s="611">
        <v>0</v>
      </c>
      <c r="AW30" s="611">
        <v>0</v>
      </c>
      <c r="AX30" s="504">
        <v>0</v>
      </c>
      <c r="AY30" s="504">
        <v>0</v>
      </c>
      <c r="AZ30" s="504">
        <v>0</v>
      </c>
      <c r="BA30" s="504">
        <v>0</v>
      </c>
      <c r="BB30" s="504">
        <v>0</v>
      </c>
      <c r="BC30" s="504">
        <v>0</v>
      </c>
      <c r="BD30" s="504">
        <v>0</v>
      </c>
      <c r="BE30" s="504">
        <v>0</v>
      </c>
      <c r="BF30" s="504">
        <v>0</v>
      </c>
      <c r="BG30" s="504">
        <v>0</v>
      </c>
      <c r="BH30" s="504">
        <v>0</v>
      </c>
      <c r="BI30" s="504">
        <v>0</v>
      </c>
      <c r="BJ30" s="504">
        <v>0</v>
      </c>
      <c r="BK30" s="504">
        <v>0</v>
      </c>
      <c r="BL30" s="504">
        <v>0</v>
      </c>
      <c r="BM30" s="504">
        <v>0</v>
      </c>
      <c r="BN30" s="504">
        <v>0</v>
      </c>
      <c r="BO30" s="504">
        <v>0</v>
      </c>
      <c r="BP30" s="504">
        <v>0</v>
      </c>
      <c r="BQ30" s="504">
        <v>0</v>
      </c>
      <c r="BR30" s="504">
        <v>0</v>
      </c>
      <c r="BS30" s="504">
        <v>0</v>
      </c>
      <c r="BT30" s="504">
        <v>0</v>
      </c>
      <c r="BU30" s="504">
        <v>0</v>
      </c>
      <c r="BV30" s="504">
        <v>0</v>
      </c>
      <c r="BW30" s="504">
        <v>0</v>
      </c>
      <c r="BX30" s="504">
        <v>0</v>
      </c>
      <c r="BY30" s="504">
        <v>0</v>
      </c>
      <c r="BZ30" s="504">
        <v>0</v>
      </c>
      <c r="CA30" s="504">
        <v>0</v>
      </c>
      <c r="CB30" s="504">
        <v>0</v>
      </c>
      <c r="CC30" s="504">
        <v>0</v>
      </c>
      <c r="CD30" s="504">
        <v>0</v>
      </c>
      <c r="CE30" s="504">
        <v>0</v>
      </c>
    </row>
    <row r="31" spans="1:83" s="505" customFormat="1" ht="9" hidden="1" customHeight="1" x14ac:dyDescent="0.3">
      <c r="A31" s="504">
        <v>0</v>
      </c>
      <c r="B31" s="504">
        <v>0</v>
      </c>
      <c r="C31" s="504">
        <v>0</v>
      </c>
      <c r="D31" s="504">
        <v>0</v>
      </c>
      <c r="E31" s="504">
        <v>0</v>
      </c>
      <c r="F31" s="504">
        <v>0</v>
      </c>
      <c r="G31" s="504">
        <v>0</v>
      </c>
      <c r="H31" s="504">
        <v>0</v>
      </c>
      <c r="I31" s="504">
        <v>0</v>
      </c>
      <c r="J31" s="504">
        <v>0</v>
      </c>
      <c r="K31" s="504">
        <v>0</v>
      </c>
      <c r="L31" s="504">
        <v>0</v>
      </c>
      <c r="M31" s="504">
        <v>0</v>
      </c>
      <c r="N31" s="504">
        <v>0</v>
      </c>
      <c r="O31" s="504">
        <v>0</v>
      </c>
      <c r="P31" s="625">
        <v>0</v>
      </c>
      <c r="Q31" s="625">
        <v>0</v>
      </c>
      <c r="R31" s="625">
        <v>0</v>
      </c>
      <c r="S31" s="625">
        <v>0</v>
      </c>
      <c r="T31" s="625">
        <v>0</v>
      </c>
      <c r="U31" s="625">
        <v>0</v>
      </c>
      <c r="V31" s="625">
        <v>0</v>
      </c>
      <c r="W31" s="625">
        <v>0</v>
      </c>
      <c r="X31" s="625">
        <v>0</v>
      </c>
      <c r="Y31" s="639">
        <v>0</v>
      </c>
      <c r="Z31" s="639">
        <v>0</v>
      </c>
      <c r="AA31" s="639">
        <v>0</v>
      </c>
      <c r="AB31" s="639">
        <v>0</v>
      </c>
      <c r="AC31" s="611">
        <v>0</v>
      </c>
      <c r="AD31" s="611">
        <v>0</v>
      </c>
      <c r="AE31" s="611">
        <v>0</v>
      </c>
      <c r="AF31" s="611">
        <v>0</v>
      </c>
      <c r="AG31" s="625">
        <v>0</v>
      </c>
      <c r="AH31" s="625">
        <v>0</v>
      </c>
      <c r="AI31" s="625">
        <v>0</v>
      </c>
      <c r="AJ31" s="625">
        <v>0</v>
      </c>
      <c r="AK31" s="625">
        <v>0</v>
      </c>
      <c r="AL31" s="625">
        <v>0</v>
      </c>
      <c r="AM31" s="625">
        <v>0</v>
      </c>
      <c r="AN31" s="625">
        <v>0</v>
      </c>
      <c r="AO31" s="625">
        <v>0</v>
      </c>
      <c r="AP31" s="639">
        <v>0</v>
      </c>
      <c r="AQ31" s="639">
        <v>0</v>
      </c>
      <c r="AR31" s="639">
        <v>0</v>
      </c>
      <c r="AS31" s="639">
        <v>0</v>
      </c>
      <c r="AT31" s="611">
        <v>0</v>
      </c>
      <c r="AU31" s="611">
        <v>0</v>
      </c>
      <c r="AV31" s="611">
        <v>0</v>
      </c>
      <c r="AW31" s="611">
        <v>0</v>
      </c>
      <c r="AX31" s="504">
        <v>0</v>
      </c>
      <c r="AY31" s="504">
        <v>0</v>
      </c>
      <c r="AZ31" s="504">
        <v>0</v>
      </c>
      <c r="BA31" s="504">
        <v>0</v>
      </c>
      <c r="BB31" s="504">
        <v>0</v>
      </c>
      <c r="BC31" s="504">
        <v>0</v>
      </c>
      <c r="BD31" s="504">
        <v>0</v>
      </c>
      <c r="BE31" s="504">
        <v>0</v>
      </c>
      <c r="BF31" s="504">
        <v>0</v>
      </c>
      <c r="BG31" s="504">
        <v>0</v>
      </c>
      <c r="BH31" s="504">
        <v>0</v>
      </c>
      <c r="BI31" s="504">
        <v>0</v>
      </c>
      <c r="BJ31" s="504">
        <v>0</v>
      </c>
      <c r="BK31" s="504">
        <v>0</v>
      </c>
      <c r="BL31" s="504">
        <v>0</v>
      </c>
      <c r="BM31" s="504">
        <v>0</v>
      </c>
      <c r="BN31" s="504">
        <v>0</v>
      </c>
      <c r="BO31" s="504">
        <v>0</v>
      </c>
      <c r="BP31" s="504">
        <v>0</v>
      </c>
      <c r="BQ31" s="504">
        <v>0</v>
      </c>
      <c r="BR31" s="504">
        <v>0</v>
      </c>
      <c r="BS31" s="504">
        <v>0</v>
      </c>
      <c r="BT31" s="504">
        <v>0</v>
      </c>
      <c r="BU31" s="504">
        <v>0</v>
      </c>
      <c r="BV31" s="504">
        <v>0</v>
      </c>
      <c r="BW31" s="504">
        <v>0</v>
      </c>
      <c r="BX31" s="504">
        <v>0</v>
      </c>
      <c r="BY31" s="504">
        <v>0</v>
      </c>
      <c r="BZ31" s="504">
        <v>0</v>
      </c>
      <c r="CA31" s="504">
        <v>0</v>
      </c>
      <c r="CB31" s="504">
        <v>0</v>
      </c>
      <c r="CC31" s="504">
        <v>0</v>
      </c>
      <c r="CD31" s="504">
        <v>0</v>
      </c>
      <c r="CE31" s="504">
        <v>0</v>
      </c>
    </row>
    <row r="32" spans="1:83" s="505" customFormat="1" ht="9" hidden="1" customHeight="1" x14ac:dyDescent="0.3">
      <c r="A32" s="504">
        <v>0</v>
      </c>
      <c r="B32" s="504">
        <v>0</v>
      </c>
      <c r="C32" s="504">
        <v>0</v>
      </c>
      <c r="D32" s="504">
        <v>0</v>
      </c>
      <c r="E32" s="504">
        <v>0</v>
      </c>
      <c r="F32" s="504">
        <v>0</v>
      </c>
      <c r="G32" s="504">
        <v>0</v>
      </c>
      <c r="H32" s="504">
        <v>0</v>
      </c>
      <c r="I32" s="504">
        <v>0</v>
      </c>
      <c r="J32" s="504">
        <v>0</v>
      </c>
      <c r="K32" s="504">
        <v>0</v>
      </c>
      <c r="L32" s="504">
        <v>0</v>
      </c>
      <c r="M32" s="504">
        <v>0</v>
      </c>
      <c r="N32" s="504">
        <v>0</v>
      </c>
      <c r="O32" s="504">
        <v>0</v>
      </c>
      <c r="P32" s="625">
        <v>0</v>
      </c>
      <c r="Q32" s="625">
        <v>0</v>
      </c>
      <c r="R32" s="625">
        <v>0</v>
      </c>
      <c r="S32" s="625">
        <v>0</v>
      </c>
      <c r="T32" s="625">
        <v>0</v>
      </c>
      <c r="U32" s="625">
        <v>0</v>
      </c>
      <c r="V32" s="625">
        <v>0</v>
      </c>
      <c r="W32" s="625">
        <v>0</v>
      </c>
      <c r="X32" s="625">
        <v>0</v>
      </c>
      <c r="Y32" s="639">
        <v>0</v>
      </c>
      <c r="Z32" s="639">
        <v>0</v>
      </c>
      <c r="AA32" s="639">
        <v>0</v>
      </c>
      <c r="AB32" s="639">
        <v>0</v>
      </c>
      <c r="AC32" s="611">
        <v>0</v>
      </c>
      <c r="AD32" s="611">
        <v>0</v>
      </c>
      <c r="AE32" s="611">
        <v>0</v>
      </c>
      <c r="AF32" s="611">
        <v>0</v>
      </c>
      <c r="AG32" s="625">
        <v>0</v>
      </c>
      <c r="AH32" s="625">
        <v>0</v>
      </c>
      <c r="AI32" s="625">
        <v>0</v>
      </c>
      <c r="AJ32" s="625">
        <v>0</v>
      </c>
      <c r="AK32" s="625">
        <v>0</v>
      </c>
      <c r="AL32" s="625">
        <v>0</v>
      </c>
      <c r="AM32" s="625">
        <v>0</v>
      </c>
      <c r="AN32" s="625">
        <v>0</v>
      </c>
      <c r="AO32" s="625">
        <v>0</v>
      </c>
      <c r="AP32" s="639">
        <v>0</v>
      </c>
      <c r="AQ32" s="639">
        <v>0</v>
      </c>
      <c r="AR32" s="639">
        <v>0</v>
      </c>
      <c r="AS32" s="639">
        <v>0</v>
      </c>
      <c r="AT32" s="611">
        <v>0</v>
      </c>
      <c r="AU32" s="611">
        <v>0</v>
      </c>
      <c r="AV32" s="611">
        <v>0</v>
      </c>
      <c r="AW32" s="611">
        <v>0</v>
      </c>
      <c r="AX32" s="504">
        <v>0</v>
      </c>
      <c r="AY32" s="504">
        <v>0</v>
      </c>
      <c r="AZ32" s="504">
        <v>0</v>
      </c>
      <c r="BA32" s="504">
        <v>0</v>
      </c>
      <c r="BB32" s="504">
        <v>0</v>
      </c>
      <c r="BC32" s="504">
        <v>0</v>
      </c>
      <c r="BD32" s="504">
        <v>0</v>
      </c>
      <c r="BE32" s="504">
        <v>0</v>
      </c>
      <c r="BF32" s="504">
        <v>0</v>
      </c>
      <c r="BG32" s="504">
        <v>0</v>
      </c>
      <c r="BH32" s="504">
        <v>0</v>
      </c>
      <c r="BI32" s="504">
        <v>0</v>
      </c>
      <c r="BJ32" s="504">
        <v>0</v>
      </c>
      <c r="BK32" s="504">
        <v>0</v>
      </c>
      <c r="BL32" s="504">
        <v>0</v>
      </c>
      <c r="BM32" s="504">
        <v>0</v>
      </c>
      <c r="BN32" s="504">
        <v>0</v>
      </c>
      <c r="BO32" s="504">
        <v>0</v>
      </c>
      <c r="BP32" s="504">
        <v>0</v>
      </c>
      <c r="BQ32" s="504">
        <v>0</v>
      </c>
      <c r="BR32" s="504">
        <v>0</v>
      </c>
      <c r="BS32" s="504">
        <v>0</v>
      </c>
      <c r="BT32" s="504">
        <v>0</v>
      </c>
      <c r="BU32" s="504">
        <v>0</v>
      </c>
      <c r="BV32" s="504">
        <v>0</v>
      </c>
      <c r="BW32" s="504">
        <v>0</v>
      </c>
      <c r="BX32" s="504">
        <v>0</v>
      </c>
      <c r="BY32" s="504">
        <v>0</v>
      </c>
      <c r="BZ32" s="504">
        <v>0</v>
      </c>
      <c r="CA32" s="504">
        <v>0</v>
      </c>
      <c r="CB32" s="504">
        <v>0</v>
      </c>
      <c r="CC32" s="504">
        <v>0</v>
      </c>
      <c r="CD32" s="504">
        <v>0</v>
      </c>
      <c r="CE32" s="504">
        <v>0</v>
      </c>
    </row>
    <row r="33" spans="1:83" s="505" customFormat="1" ht="9" hidden="1" customHeight="1" x14ac:dyDescent="0.3">
      <c r="A33" s="504">
        <v>0</v>
      </c>
      <c r="B33" s="504">
        <v>0</v>
      </c>
      <c r="C33" s="504">
        <v>0</v>
      </c>
      <c r="D33" s="504">
        <v>0</v>
      </c>
      <c r="E33" s="504">
        <v>0</v>
      </c>
      <c r="F33" s="504">
        <v>0</v>
      </c>
      <c r="G33" s="504">
        <v>0</v>
      </c>
      <c r="H33" s="504">
        <v>0</v>
      </c>
      <c r="I33" s="504">
        <v>0</v>
      </c>
      <c r="J33" s="504">
        <v>0</v>
      </c>
      <c r="K33" s="504">
        <v>0</v>
      </c>
      <c r="L33" s="504">
        <v>0</v>
      </c>
      <c r="M33" s="504">
        <v>0</v>
      </c>
      <c r="N33" s="504">
        <v>0</v>
      </c>
      <c r="O33" s="504">
        <v>0</v>
      </c>
      <c r="P33" s="625">
        <v>0</v>
      </c>
      <c r="Q33" s="625">
        <v>0</v>
      </c>
      <c r="R33" s="625">
        <v>0</v>
      </c>
      <c r="S33" s="625">
        <v>0</v>
      </c>
      <c r="T33" s="625">
        <v>0</v>
      </c>
      <c r="U33" s="625">
        <v>0</v>
      </c>
      <c r="V33" s="625">
        <v>0</v>
      </c>
      <c r="W33" s="625">
        <v>0</v>
      </c>
      <c r="X33" s="625">
        <v>0</v>
      </c>
      <c r="Y33" s="639">
        <v>0</v>
      </c>
      <c r="Z33" s="639">
        <v>0</v>
      </c>
      <c r="AA33" s="639">
        <v>0</v>
      </c>
      <c r="AB33" s="639">
        <v>0</v>
      </c>
      <c r="AC33" s="611">
        <v>0</v>
      </c>
      <c r="AD33" s="611">
        <v>0</v>
      </c>
      <c r="AE33" s="611">
        <v>0</v>
      </c>
      <c r="AF33" s="611">
        <v>0</v>
      </c>
      <c r="AG33" s="625">
        <v>0</v>
      </c>
      <c r="AH33" s="625">
        <v>0</v>
      </c>
      <c r="AI33" s="625">
        <v>0</v>
      </c>
      <c r="AJ33" s="625">
        <v>0</v>
      </c>
      <c r="AK33" s="625">
        <v>0</v>
      </c>
      <c r="AL33" s="625">
        <v>0</v>
      </c>
      <c r="AM33" s="625">
        <v>0</v>
      </c>
      <c r="AN33" s="625">
        <v>0</v>
      </c>
      <c r="AO33" s="625">
        <v>0</v>
      </c>
      <c r="AP33" s="639">
        <v>0</v>
      </c>
      <c r="AQ33" s="639">
        <v>0</v>
      </c>
      <c r="AR33" s="639">
        <v>0</v>
      </c>
      <c r="AS33" s="639">
        <v>0</v>
      </c>
      <c r="AT33" s="611">
        <v>0</v>
      </c>
      <c r="AU33" s="611">
        <v>0</v>
      </c>
      <c r="AV33" s="611">
        <v>0</v>
      </c>
      <c r="AW33" s="611">
        <v>0</v>
      </c>
      <c r="AX33" s="504">
        <v>0</v>
      </c>
      <c r="AY33" s="504">
        <v>0</v>
      </c>
      <c r="AZ33" s="504">
        <v>0</v>
      </c>
      <c r="BA33" s="504">
        <v>0</v>
      </c>
      <c r="BB33" s="504">
        <v>0</v>
      </c>
      <c r="BC33" s="504">
        <v>0</v>
      </c>
      <c r="BD33" s="504">
        <v>0</v>
      </c>
      <c r="BE33" s="504">
        <v>0</v>
      </c>
      <c r="BF33" s="504">
        <v>0</v>
      </c>
      <c r="BG33" s="504">
        <v>0</v>
      </c>
      <c r="BH33" s="504">
        <v>0</v>
      </c>
      <c r="BI33" s="504">
        <v>0</v>
      </c>
      <c r="BJ33" s="504">
        <v>0</v>
      </c>
      <c r="BK33" s="504">
        <v>0</v>
      </c>
      <c r="BL33" s="504">
        <v>0</v>
      </c>
      <c r="BM33" s="504">
        <v>0</v>
      </c>
      <c r="BN33" s="504">
        <v>0</v>
      </c>
      <c r="BO33" s="504">
        <v>0</v>
      </c>
      <c r="BP33" s="504">
        <v>0</v>
      </c>
      <c r="BQ33" s="504">
        <v>0</v>
      </c>
      <c r="BR33" s="504">
        <v>0</v>
      </c>
      <c r="BS33" s="504">
        <v>0</v>
      </c>
      <c r="BT33" s="504">
        <v>0</v>
      </c>
      <c r="BU33" s="504">
        <v>0</v>
      </c>
      <c r="BV33" s="504">
        <v>0</v>
      </c>
      <c r="BW33" s="504">
        <v>0</v>
      </c>
      <c r="BX33" s="504">
        <v>0</v>
      </c>
      <c r="BY33" s="504">
        <v>0</v>
      </c>
      <c r="BZ33" s="504">
        <v>0</v>
      </c>
      <c r="CA33" s="504">
        <v>0</v>
      </c>
      <c r="CB33" s="504">
        <v>0</v>
      </c>
      <c r="CC33" s="504">
        <v>0</v>
      </c>
      <c r="CD33" s="504">
        <v>0</v>
      </c>
      <c r="CE33" s="504">
        <v>0</v>
      </c>
    </row>
    <row r="34" spans="1:83" s="505" customFormat="1" ht="9" hidden="1" customHeight="1" x14ac:dyDescent="0.3">
      <c r="A34" s="504">
        <v>0</v>
      </c>
      <c r="B34" s="504">
        <v>0</v>
      </c>
      <c r="C34" s="504">
        <v>0</v>
      </c>
      <c r="D34" s="504">
        <v>0</v>
      </c>
      <c r="E34" s="504">
        <v>0</v>
      </c>
      <c r="F34" s="504">
        <v>0</v>
      </c>
      <c r="G34" s="504">
        <v>0</v>
      </c>
      <c r="H34" s="504">
        <v>0</v>
      </c>
      <c r="I34" s="504">
        <v>0</v>
      </c>
      <c r="J34" s="504">
        <v>0</v>
      </c>
      <c r="K34" s="504">
        <v>0</v>
      </c>
      <c r="L34" s="504">
        <v>0</v>
      </c>
      <c r="M34" s="504">
        <v>0</v>
      </c>
      <c r="N34" s="504">
        <v>0</v>
      </c>
      <c r="O34" s="504">
        <v>0</v>
      </c>
      <c r="P34" s="625">
        <v>0</v>
      </c>
      <c r="Q34" s="625">
        <v>0</v>
      </c>
      <c r="R34" s="625">
        <v>0</v>
      </c>
      <c r="S34" s="625">
        <v>0</v>
      </c>
      <c r="T34" s="625">
        <v>0</v>
      </c>
      <c r="U34" s="625">
        <v>0</v>
      </c>
      <c r="V34" s="625">
        <v>0</v>
      </c>
      <c r="W34" s="625">
        <v>0</v>
      </c>
      <c r="X34" s="625">
        <v>0</v>
      </c>
      <c r="Y34" s="639">
        <v>0</v>
      </c>
      <c r="Z34" s="639">
        <v>0</v>
      </c>
      <c r="AA34" s="639">
        <v>0</v>
      </c>
      <c r="AB34" s="639">
        <v>0</v>
      </c>
      <c r="AC34" s="611">
        <v>0</v>
      </c>
      <c r="AD34" s="611">
        <v>0</v>
      </c>
      <c r="AE34" s="611">
        <v>0</v>
      </c>
      <c r="AF34" s="611">
        <v>0</v>
      </c>
      <c r="AG34" s="625">
        <v>0</v>
      </c>
      <c r="AH34" s="625">
        <v>0</v>
      </c>
      <c r="AI34" s="625">
        <v>0</v>
      </c>
      <c r="AJ34" s="625">
        <v>0</v>
      </c>
      <c r="AK34" s="625">
        <v>0</v>
      </c>
      <c r="AL34" s="625">
        <v>0</v>
      </c>
      <c r="AM34" s="625">
        <v>0</v>
      </c>
      <c r="AN34" s="625">
        <v>0</v>
      </c>
      <c r="AO34" s="625">
        <v>0</v>
      </c>
      <c r="AP34" s="639">
        <v>0</v>
      </c>
      <c r="AQ34" s="639">
        <v>0</v>
      </c>
      <c r="AR34" s="639">
        <v>0</v>
      </c>
      <c r="AS34" s="639">
        <v>0</v>
      </c>
      <c r="AT34" s="611">
        <v>0</v>
      </c>
      <c r="AU34" s="611">
        <v>0</v>
      </c>
      <c r="AV34" s="611">
        <v>0</v>
      </c>
      <c r="AW34" s="611">
        <v>0</v>
      </c>
      <c r="AX34" s="504">
        <v>0</v>
      </c>
      <c r="AY34" s="504">
        <v>0</v>
      </c>
      <c r="AZ34" s="504">
        <v>0</v>
      </c>
      <c r="BA34" s="504">
        <v>0</v>
      </c>
      <c r="BB34" s="504">
        <v>0</v>
      </c>
      <c r="BC34" s="504">
        <v>0</v>
      </c>
      <c r="BD34" s="504">
        <v>0</v>
      </c>
      <c r="BE34" s="504">
        <v>0</v>
      </c>
      <c r="BF34" s="504">
        <v>0</v>
      </c>
      <c r="BG34" s="504">
        <v>0</v>
      </c>
      <c r="BH34" s="504">
        <v>0</v>
      </c>
      <c r="BI34" s="504">
        <v>0</v>
      </c>
      <c r="BJ34" s="504">
        <v>0</v>
      </c>
      <c r="BK34" s="504">
        <v>0</v>
      </c>
      <c r="BL34" s="504">
        <v>0</v>
      </c>
      <c r="BM34" s="504">
        <v>0</v>
      </c>
      <c r="BN34" s="504">
        <v>0</v>
      </c>
      <c r="BO34" s="504">
        <v>0</v>
      </c>
      <c r="BP34" s="504">
        <v>0</v>
      </c>
      <c r="BQ34" s="504">
        <v>0</v>
      </c>
      <c r="BR34" s="504">
        <v>0</v>
      </c>
      <c r="BS34" s="504">
        <v>0</v>
      </c>
      <c r="BT34" s="504">
        <v>0</v>
      </c>
      <c r="BU34" s="504">
        <v>0</v>
      </c>
      <c r="BV34" s="504">
        <v>0</v>
      </c>
      <c r="BW34" s="504">
        <v>0</v>
      </c>
      <c r="BX34" s="504">
        <v>0</v>
      </c>
      <c r="BY34" s="504">
        <v>0</v>
      </c>
      <c r="BZ34" s="504">
        <v>0</v>
      </c>
      <c r="CA34" s="504">
        <v>0</v>
      </c>
      <c r="CB34" s="504">
        <v>0</v>
      </c>
      <c r="CC34" s="504">
        <v>0</v>
      </c>
      <c r="CD34" s="504">
        <v>0</v>
      </c>
      <c r="CE34" s="504">
        <v>0</v>
      </c>
    </row>
    <row r="35" spans="1:83" s="505" customFormat="1" ht="9" hidden="1" customHeight="1" x14ac:dyDescent="0.3">
      <c r="A35" s="504">
        <v>0</v>
      </c>
      <c r="B35" s="504">
        <v>0</v>
      </c>
      <c r="C35" s="504">
        <v>0</v>
      </c>
      <c r="D35" s="504">
        <v>0</v>
      </c>
      <c r="E35" s="504">
        <v>0</v>
      </c>
      <c r="F35" s="504">
        <v>0</v>
      </c>
      <c r="G35" s="504">
        <v>0</v>
      </c>
      <c r="H35" s="504">
        <v>0</v>
      </c>
      <c r="I35" s="504">
        <v>0</v>
      </c>
      <c r="J35" s="504">
        <v>0</v>
      </c>
      <c r="K35" s="504">
        <v>0</v>
      </c>
      <c r="L35" s="504">
        <v>0</v>
      </c>
      <c r="M35" s="504">
        <v>0</v>
      </c>
      <c r="N35" s="504">
        <v>0</v>
      </c>
      <c r="O35" s="504">
        <v>0</v>
      </c>
      <c r="P35" s="625">
        <v>0</v>
      </c>
      <c r="Q35" s="625">
        <v>0</v>
      </c>
      <c r="R35" s="625">
        <v>0</v>
      </c>
      <c r="S35" s="625">
        <v>0</v>
      </c>
      <c r="T35" s="625">
        <v>0</v>
      </c>
      <c r="U35" s="625">
        <v>0</v>
      </c>
      <c r="V35" s="625">
        <v>0</v>
      </c>
      <c r="W35" s="625">
        <v>0</v>
      </c>
      <c r="X35" s="625">
        <v>0</v>
      </c>
      <c r="Y35" s="639">
        <v>0</v>
      </c>
      <c r="Z35" s="639">
        <v>0</v>
      </c>
      <c r="AA35" s="639">
        <v>0</v>
      </c>
      <c r="AB35" s="639">
        <v>0</v>
      </c>
      <c r="AC35" s="611">
        <v>0</v>
      </c>
      <c r="AD35" s="611">
        <v>0</v>
      </c>
      <c r="AE35" s="611">
        <v>0</v>
      </c>
      <c r="AF35" s="611">
        <v>0</v>
      </c>
      <c r="AG35" s="625">
        <v>0</v>
      </c>
      <c r="AH35" s="625">
        <v>0</v>
      </c>
      <c r="AI35" s="625">
        <v>0</v>
      </c>
      <c r="AJ35" s="625">
        <v>0</v>
      </c>
      <c r="AK35" s="625">
        <v>0</v>
      </c>
      <c r="AL35" s="625">
        <v>0</v>
      </c>
      <c r="AM35" s="625">
        <v>0</v>
      </c>
      <c r="AN35" s="625">
        <v>0</v>
      </c>
      <c r="AO35" s="625">
        <v>0</v>
      </c>
      <c r="AP35" s="639">
        <v>0</v>
      </c>
      <c r="AQ35" s="639">
        <v>0</v>
      </c>
      <c r="AR35" s="639">
        <v>0</v>
      </c>
      <c r="AS35" s="639">
        <v>0</v>
      </c>
      <c r="AT35" s="611">
        <v>0</v>
      </c>
      <c r="AU35" s="611">
        <v>0</v>
      </c>
      <c r="AV35" s="611">
        <v>0</v>
      </c>
      <c r="AW35" s="611">
        <v>0</v>
      </c>
      <c r="AX35" s="504">
        <v>0</v>
      </c>
      <c r="AY35" s="504">
        <v>0</v>
      </c>
      <c r="AZ35" s="504">
        <v>0</v>
      </c>
      <c r="BA35" s="504">
        <v>0</v>
      </c>
      <c r="BB35" s="504">
        <v>0</v>
      </c>
      <c r="BC35" s="504">
        <v>0</v>
      </c>
      <c r="BD35" s="504">
        <v>0</v>
      </c>
      <c r="BE35" s="504">
        <v>0</v>
      </c>
      <c r="BF35" s="504">
        <v>0</v>
      </c>
      <c r="BG35" s="504">
        <v>0</v>
      </c>
      <c r="BH35" s="504">
        <v>0</v>
      </c>
      <c r="BI35" s="504">
        <v>0</v>
      </c>
      <c r="BJ35" s="504">
        <v>0</v>
      </c>
      <c r="BK35" s="504">
        <v>0</v>
      </c>
      <c r="BL35" s="504">
        <v>0</v>
      </c>
      <c r="BM35" s="504">
        <v>0</v>
      </c>
      <c r="BN35" s="504">
        <v>0</v>
      </c>
      <c r="BO35" s="504">
        <v>0</v>
      </c>
      <c r="BP35" s="504">
        <v>0</v>
      </c>
      <c r="BQ35" s="504">
        <v>0</v>
      </c>
      <c r="BR35" s="504">
        <v>0</v>
      </c>
      <c r="BS35" s="504">
        <v>0</v>
      </c>
      <c r="BT35" s="504">
        <v>0</v>
      </c>
      <c r="BU35" s="504">
        <v>0</v>
      </c>
      <c r="BV35" s="504">
        <v>0</v>
      </c>
      <c r="BW35" s="504">
        <v>0</v>
      </c>
      <c r="BX35" s="504">
        <v>0</v>
      </c>
      <c r="BY35" s="504">
        <v>0</v>
      </c>
      <c r="BZ35" s="504">
        <v>0</v>
      </c>
      <c r="CA35" s="504">
        <v>0</v>
      </c>
      <c r="CB35" s="504">
        <v>0</v>
      </c>
      <c r="CC35" s="504">
        <v>0</v>
      </c>
      <c r="CD35" s="504">
        <v>0</v>
      </c>
      <c r="CE35" s="504">
        <v>0</v>
      </c>
    </row>
    <row r="36" spans="1:83" s="505" customFormat="1" ht="9" hidden="1" customHeight="1" x14ac:dyDescent="0.3">
      <c r="A36" s="504">
        <v>0</v>
      </c>
      <c r="B36" s="504">
        <v>0</v>
      </c>
      <c r="C36" s="504">
        <v>0</v>
      </c>
      <c r="D36" s="504">
        <v>0</v>
      </c>
      <c r="E36" s="504">
        <v>0</v>
      </c>
      <c r="F36" s="504">
        <v>0</v>
      </c>
      <c r="G36" s="504">
        <v>0</v>
      </c>
      <c r="H36" s="504">
        <v>0</v>
      </c>
      <c r="I36" s="504">
        <v>0</v>
      </c>
      <c r="J36" s="504">
        <v>0</v>
      </c>
      <c r="K36" s="504">
        <v>0</v>
      </c>
      <c r="L36" s="504">
        <v>0</v>
      </c>
      <c r="M36" s="504">
        <v>0</v>
      </c>
      <c r="N36" s="504">
        <v>0</v>
      </c>
      <c r="O36" s="504">
        <v>0</v>
      </c>
      <c r="P36" s="625">
        <v>0</v>
      </c>
      <c r="Q36" s="625">
        <v>0</v>
      </c>
      <c r="R36" s="625">
        <v>0</v>
      </c>
      <c r="S36" s="625">
        <v>0</v>
      </c>
      <c r="T36" s="625">
        <v>0</v>
      </c>
      <c r="U36" s="625">
        <v>0</v>
      </c>
      <c r="V36" s="625">
        <v>0</v>
      </c>
      <c r="W36" s="625">
        <v>0</v>
      </c>
      <c r="X36" s="625">
        <v>0</v>
      </c>
      <c r="Y36" s="639">
        <v>0</v>
      </c>
      <c r="Z36" s="639">
        <v>0</v>
      </c>
      <c r="AA36" s="639">
        <v>0</v>
      </c>
      <c r="AB36" s="639">
        <v>0</v>
      </c>
      <c r="AC36" s="611">
        <v>0</v>
      </c>
      <c r="AD36" s="611">
        <v>0</v>
      </c>
      <c r="AE36" s="611">
        <v>0</v>
      </c>
      <c r="AF36" s="611">
        <v>0</v>
      </c>
      <c r="AG36" s="625">
        <v>0</v>
      </c>
      <c r="AH36" s="625">
        <v>0</v>
      </c>
      <c r="AI36" s="625">
        <v>0</v>
      </c>
      <c r="AJ36" s="625">
        <v>0</v>
      </c>
      <c r="AK36" s="625">
        <v>0</v>
      </c>
      <c r="AL36" s="625">
        <v>0</v>
      </c>
      <c r="AM36" s="625">
        <v>0</v>
      </c>
      <c r="AN36" s="625">
        <v>0</v>
      </c>
      <c r="AO36" s="625">
        <v>0</v>
      </c>
      <c r="AP36" s="639">
        <v>0</v>
      </c>
      <c r="AQ36" s="639">
        <v>0</v>
      </c>
      <c r="AR36" s="639">
        <v>0</v>
      </c>
      <c r="AS36" s="639">
        <v>0</v>
      </c>
      <c r="AT36" s="611">
        <v>0</v>
      </c>
      <c r="AU36" s="611">
        <v>0</v>
      </c>
      <c r="AV36" s="611">
        <v>0</v>
      </c>
      <c r="AW36" s="611">
        <v>0</v>
      </c>
      <c r="AX36" s="504">
        <v>0</v>
      </c>
      <c r="AY36" s="504">
        <v>0</v>
      </c>
      <c r="AZ36" s="504">
        <v>0</v>
      </c>
      <c r="BA36" s="504">
        <v>0</v>
      </c>
      <c r="BB36" s="504">
        <v>0</v>
      </c>
      <c r="BC36" s="504">
        <v>0</v>
      </c>
      <c r="BD36" s="504">
        <v>0</v>
      </c>
      <c r="BE36" s="504">
        <v>0</v>
      </c>
      <c r="BF36" s="504">
        <v>0</v>
      </c>
      <c r="BG36" s="504">
        <v>0</v>
      </c>
      <c r="BH36" s="504">
        <v>0</v>
      </c>
      <c r="BI36" s="504">
        <v>0</v>
      </c>
      <c r="BJ36" s="504">
        <v>0</v>
      </c>
      <c r="BK36" s="504">
        <v>0</v>
      </c>
      <c r="BL36" s="504">
        <v>0</v>
      </c>
      <c r="BM36" s="504">
        <v>0</v>
      </c>
      <c r="BN36" s="504">
        <v>0</v>
      </c>
      <c r="BO36" s="504">
        <v>0</v>
      </c>
      <c r="BP36" s="504">
        <v>0</v>
      </c>
      <c r="BQ36" s="504">
        <v>0</v>
      </c>
      <c r="BR36" s="504">
        <v>0</v>
      </c>
      <c r="BS36" s="504">
        <v>0</v>
      </c>
      <c r="BT36" s="504">
        <v>0</v>
      </c>
      <c r="BU36" s="504">
        <v>0</v>
      </c>
      <c r="BV36" s="504">
        <v>0</v>
      </c>
      <c r="BW36" s="504">
        <v>0</v>
      </c>
      <c r="BX36" s="504">
        <v>0</v>
      </c>
      <c r="BY36" s="504">
        <v>0</v>
      </c>
      <c r="BZ36" s="504">
        <v>0</v>
      </c>
      <c r="CA36" s="504">
        <v>0</v>
      </c>
      <c r="CB36" s="504">
        <v>0</v>
      </c>
      <c r="CC36" s="504">
        <v>0</v>
      </c>
      <c r="CD36" s="504">
        <v>0</v>
      </c>
      <c r="CE36" s="504">
        <v>0</v>
      </c>
    </row>
    <row r="37" spans="1:83" s="505" customFormat="1" ht="9" hidden="1" customHeight="1" x14ac:dyDescent="0.3">
      <c r="A37" s="504">
        <v>0</v>
      </c>
      <c r="B37" s="504">
        <v>0</v>
      </c>
      <c r="C37" s="504">
        <v>0</v>
      </c>
      <c r="D37" s="504">
        <v>0</v>
      </c>
      <c r="E37" s="504">
        <v>0</v>
      </c>
      <c r="F37" s="504">
        <v>0</v>
      </c>
      <c r="G37" s="504">
        <v>0</v>
      </c>
      <c r="H37" s="504">
        <v>0</v>
      </c>
      <c r="I37" s="504">
        <v>0</v>
      </c>
      <c r="J37" s="504">
        <v>0</v>
      </c>
      <c r="K37" s="504">
        <v>0</v>
      </c>
      <c r="L37" s="504">
        <v>0</v>
      </c>
      <c r="M37" s="504">
        <v>0</v>
      </c>
      <c r="N37" s="504">
        <v>0</v>
      </c>
      <c r="O37" s="504">
        <v>0</v>
      </c>
      <c r="P37" s="625">
        <v>0</v>
      </c>
      <c r="Q37" s="625">
        <v>0</v>
      </c>
      <c r="R37" s="625">
        <v>0</v>
      </c>
      <c r="S37" s="625">
        <v>0</v>
      </c>
      <c r="T37" s="625">
        <v>0</v>
      </c>
      <c r="U37" s="625">
        <v>0</v>
      </c>
      <c r="V37" s="625">
        <v>0</v>
      </c>
      <c r="W37" s="625">
        <v>0</v>
      </c>
      <c r="X37" s="625">
        <v>0</v>
      </c>
      <c r="Y37" s="639">
        <v>0</v>
      </c>
      <c r="Z37" s="639">
        <v>0</v>
      </c>
      <c r="AA37" s="639">
        <v>0</v>
      </c>
      <c r="AB37" s="639">
        <v>0</v>
      </c>
      <c r="AC37" s="611">
        <v>0</v>
      </c>
      <c r="AD37" s="611">
        <v>0</v>
      </c>
      <c r="AE37" s="611">
        <v>0</v>
      </c>
      <c r="AF37" s="611">
        <v>0</v>
      </c>
      <c r="AG37" s="625">
        <v>0</v>
      </c>
      <c r="AH37" s="625">
        <v>0</v>
      </c>
      <c r="AI37" s="625">
        <v>0</v>
      </c>
      <c r="AJ37" s="625">
        <v>0</v>
      </c>
      <c r="AK37" s="625">
        <v>0</v>
      </c>
      <c r="AL37" s="625">
        <v>0</v>
      </c>
      <c r="AM37" s="625">
        <v>0</v>
      </c>
      <c r="AN37" s="625">
        <v>0</v>
      </c>
      <c r="AO37" s="625">
        <v>0</v>
      </c>
      <c r="AP37" s="639">
        <v>0</v>
      </c>
      <c r="AQ37" s="639">
        <v>0</v>
      </c>
      <c r="AR37" s="639">
        <v>0</v>
      </c>
      <c r="AS37" s="639">
        <v>0</v>
      </c>
      <c r="AT37" s="611">
        <v>0</v>
      </c>
      <c r="AU37" s="611">
        <v>0</v>
      </c>
      <c r="AV37" s="611">
        <v>0</v>
      </c>
      <c r="AW37" s="611">
        <v>0</v>
      </c>
      <c r="AX37" s="504">
        <v>0</v>
      </c>
      <c r="AY37" s="504">
        <v>0</v>
      </c>
      <c r="AZ37" s="504">
        <v>0</v>
      </c>
      <c r="BA37" s="504">
        <v>0</v>
      </c>
      <c r="BB37" s="504">
        <v>0</v>
      </c>
      <c r="BC37" s="504">
        <v>0</v>
      </c>
      <c r="BD37" s="504">
        <v>0</v>
      </c>
      <c r="BE37" s="504">
        <v>0</v>
      </c>
      <c r="BF37" s="504">
        <v>0</v>
      </c>
      <c r="BG37" s="504">
        <v>0</v>
      </c>
      <c r="BH37" s="504">
        <v>0</v>
      </c>
      <c r="BI37" s="504">
        <v>0</v>
      </c>
      <c r="BJ37" s="504">
        <v>0</v>
      </c>
      <c r="BK37" s="504">
        <v>0</v>
      </c>
      <c r="BL37" s="504">
        <v>0</v>
      </c>
      <c r="BM37" s="504">
        <v>0</v>
      </c>
      <c r="BN37" s="504">
        <v>0</v>
      </c>
      <c r="BO37" s="504">
        <v>0</v>
      </c>
      <c r="BP37" s="504">
        <v>0</v>
      </c>
      <c r="BQ37" s="504">
        <v>0</v>
      </c>
      <c r="BR37" s="504">
        <v>0</v>
      </c>
      <c r="BS37" s="504">
        <v>0</v>
      </c>
      <c r="BT37" s="504">
        <v>0</v>
      </c>
      <c r="BU37" s="504">
        <v>0</v>
      </c>
      <c r="BV37" s="504">
        <v>0</v>
      </c>
      <c r="BW37" s="504">
        <v>0</v>
      </c>
      <c r="BX37" s="504">
        <v>0</v>
      </c>
      <c r="BY37" s="504">
        <v>0</v>
      </c>
      <c r="BZ37" s="504">
        <v>0</v>
      </c>
      <c r="CA37" s="504">
        <v>0</v>
      </c>
      <c r="CB37" s="504">
        <v>0</v>
      </c>
      <c r="CC37" s="504">
        <v>0</v>
      </c>
      <c r="CD37" s="504">
        <v>0</v>
      </c>
      <c r="CE37" s="504">
        <v>0</v>
      </c>
    </row>
    <row r="38" spans="1:83" s="505" customFormat="1" ht="9" hidden="1" customHeight="1" x14ac:dyDescent="0.3">
      <c r="A38" s="504">
        <v>0</v>
      </c>
      <c r="B38" s="504">
        <v>0</v>
      </c>
      <c r="C38" s="504">
        <v>0</v>
      </c>
      <c r="D38" s="504">
        <v>0</v>
      </c>
      <c r="E38" s="504">
        <v>0</v>
      </c>
      <c r="F38" s="504">
        <v>0</v>
      </c>
      <c r="G38" s="504">
        <v>0</v>
      </c>
      <c r="H38" s="504">
        <v>0</v>
      </c>
      <c r="I38" s="504">
        <v>0</v>
      </c>
      <c r="J38" s="504">
        <v>0</v>
      </c>
      <c r="K38" s="504">
        <v>0</v>
      </c>
      <c r="L38" s="504">
        <v>0</v>
      </c>
      <c r="M38" s="504">
        <v>0</v>
      </c>
      <c r="N38" s="504">
        <v>0</v>
      </c>
      <c r="O38" s="504">
        <v>0</v>
      </c>
      <c r="P38" s="625">
        <v>0</v>
      </c>
      <c r="Q38" s="625">
        <v>0</v>
      </c>
      <c r="R38" s="625">
        <v>0</v>
      </c>
      <c r="S38" s="625">
        <v>0</v>
      </c>
      <c r="T38" s="625">
        <v>0</v>
      </c>
      <c r="U38" s="625">
        <v>0</v>
      </c>
      <c r="V38" s="625">
        <v>0</v>
      </c>
      <c r="W38" s="625">
        <v>0</v>
      </c>
      <c r="X38" s="625">
        <v>0</v>
      </c>
      <c r="Y38" s="639">
        <v>0</v>
      </c>
      <c r="Z38" s="639">
        <v>0</v>
      </c>
      <c r="AA38" s="639">
        <v>0</v>
      </c>
      <c r="AB38" s="639">
        <v>0</v>
      </c>
      <c r="AC38" s="611">
        <v>0</v>
      </c>
      <c r="AD38" s="611">
        <v>0</v>
      </c>
      <c r="AE38" s="611">
        <v>0</v>
      </c>
      <c r="AF38" s="611">
        <v>0</v>
      </c>
      <c r="AG38" s="625">
        <v>0</v>
      </c>
      <c r="AH38" s="625">
        <v>0</v>
      </c>
      <c r="AI38" s="625">
        <v>0</v>
      </c>
      <c r="AJ38" s="625">
        <v>0</v>
      </c>
      <c r="AK38" s="625">
        <v>0</v>
      </c>
      <c r="AL38" s="625">
        <v>0</v>
      </c>
      <c r="AM38" s="625">
        <v>0</v>
      </c>
      <c r="AN38" s="625">
        <v>0</v>
      </c>
      <c r="AO38" s="625">
        <v>0</v>
      </c>
      <c r="AP38" s="639">
        <v>0</v>
      </c>
      <c r="AQ38" s="639">
        <v>0</v>
      </c>
      <c r="AR38" s="639">
        <v>0</v>
      </c>
      <c r="AS38" s="639">
        <v>0</v>
      </c>
      <c r="AT38" s="611">
        <v>0</v>
      </c>
      <c r="AU38" s="611">
        <v>0</v>
      </c>
      <c r="AV38" s="611">
        <v>0</v>
      </c>
      <c r="AW38" s="611">
        <v>0</v>
      </c>
      <c r="AX38" s="504">
        <v>0</v>
      </c>
      <c r="AY38" s="504">
        <v>0</v>
      </c>
      <c r="AZ38" s="504">
        <v>0</v>
      </c>
      <c r="BA38" s="504">
        <v>0</v>
      </c>
      <c r="BB38" s="504">
        <v>0</v>
      </c>
      <c r="BC38" s="504">
        <v>0</v>
      </c>
      <c r="BD38" s="504">
        <v>0</v>
      </c>
      <c r="BE38" s="504">
        <v>0</v>
      </c>
      <c r="BF38" s="504">
        <v>0</v>
      </c>
      <c r="BG38" s="504">
        <v>0</v>
      </c>
      <c r="BH38" s="504">
        <v>0</v>
      </c>
      <c r="BI38" s="504">
        <v>0</v>
      </c>
      <c r="BJ38" s="504">
        <v>0</v>
      </c>
      <c r="BK38" s="504">
        <v>0</v>
      </c>
      <c r="BL38" s="504">
        <v>0</v>
      </c>
      <c r="BM38" s="504">
        <v>0</v>
      </c>
      <c r="BN38" s="504">
        <v>0</v>
      </c>
      <c r="BO38" s="504">
        <v>0</v>
      </c>
      <c r="BP38" s="504">
        <v>0</v>
      </c>
      <c r="BQ38" s="504">
        <v>0</v>
      </c>
      <c r="BR38" s="504">
        <v>0</v>
      </c>
      <c r="BS38" s="504">
        <v>0</v>
      </c>
      <c r="BT38" s="504">
        <v>0</v>
      </c>
      <c r="BU38" s="504">
        <v>0</v>
      </c>
      <c r="BV38" s="504">
        <v>0</v>
      </c>
      <c r="BW38" s="504">
        <v>0</v>
      </c>
      <c r="BX38" s="504">
        <v>0</v>
      </c>
      <c r="BY38" s="504">
        <v>0</v>
      </c>
      <c r="BZ38" s="504">
        <v>0</v>
      </c>
      <c r="CA38" s="504">
        <v>0</v>
      </c>
      <c r="CB38" s="504">
        <v>0</v>
      </c>
      <c r="CC38" s="504">
        <v>0</v>
      </c>
      <c r="CD38" s="504">
        <v>0</v>
      </c>
      <c r="CE38" s="504">
        <v>0</v>
      </c>
    </row>
    <row r="39" spans="1:83" s="505" customFormat="1" ht="9" hidden="1" customHeight="1" x14ac:dyDescent="0.3">
      <c r="A39" s="504">
        <v>0</v>
      </c>
      <c r="B39" s="504">
        <v>0</v>
      </c>
      <c r="C39" s="504">
        <v>0</v>
      </c>
      <c r="D39" s="504">
        <v>0</v>
      </c>
      <c r="E39" s="504">
        <v>0</v>
      </c>
      <c r="F39" s="504">
        <v>0</v>
      </c>
      <c r="G39" s="504">
        <v>0</v>
      </c>
      <c r="H39" s="504">
        <v>0</v>
      </c>
      <c r="I39" s="504">
        <v>0</v>
      </c>
      <c r="J39" s="504">
        <v>0</v>
      </c>
      <c r="K39" s="504">
        <v>0</v>
      </c>
      <c r="L39" s="504">
        <v>0</v>
      </c>
      <c r="M39" s="504">
        <v>0</v>
      </c>
      <c r="N39" s="504">
        <v>0</v>
      </c>
      <c r="O39" s="504">
        <v>0</v>
      </c>
      <c r="P39" s="625">
        <v>0</v>
      </c>
      <c r="Q39" s="625">
        <v>0</v>
      </c>
      <c r="R39" s="625">
        <v>0</v>
      </c>
      <c r="S39" s="625">
        <v>0</v>
      </c>
      <c r="T39" s="625">
        <v>0</v>
      </c>
      <c r="U39" s="625">
        <v>0</v>
      </c>
      <c r="V39" s="625">
        <v>0</v>
      </c>
      <c r="W39" s="625">
        <v>0</v>
      </c>
      <c r="X39" s="625">
        <v>0</v>
      </c>
      <c r="Y39" s="639">
        <v>0</v>
      </c>
      <c r="Z39" s="639">
        <v>0</v>
      </c>
      <c r="AA39" s="639">
        <v>0</v>
      </c>
      <c r="AB39" s="639">
        <v>0</v>
      </c>
      <c r="AC39" s="611">
        <v>0</v>
      </c>
      <c r="AD39" s="611">
        <v>0</v>
      </c>
      <c r="AE39" s="611">
        <v>0</v>
      </c>
      <c r="AF39" s="611">
        <v>0</v>
      </c>
      <c r="AG39" s="625">
        <v>0</v>
      </c>
      <c r="AH39" s="625">
        <v>0</v>
      </c>
      <c r="AI39" s="625">
        <v>0</v>
      </c>
      <c r="AJ39" s="625">
        <v>0</v>
      </c>
      <c r="AK39" s="625">
        <v>0</v>
      </c>
      <c r="AL39" s="625">
        <v>0</v>
      </c>
      <c r="AM39" s="625">
        <v>0</v>
      </c>
      <c r="AN39" s="625">
        <v>0</v>
      </c>
      <c r="AO39" s="625">
        <v>0</v>
      </c>
      <c r="AP39" s="639">
        <v>0</v>
      </c>
      <c r="AQ39" s="639">
        <v>0</v>
      </c>
      <c r="AR39" s="639">
        <v>0</v>
      </c>
      <c r="AS39" s="639">
        <v>0</v>
      </c>
      <c r="AT39" s="611">
        <v>0</v>
      </c>
      <c r="AU39" s="611">
        <v>0</v>
      </c>
      <c r="AV39" s="611">
        <v>0</v>
      </c>
      <c r="AW39" s="611">
        <v>0</v>
      </c>
      <c r="AX39" s="504">
        <v>0</v>
      </c>
      <c r="AY39" s="504">
        <v>0</v>
      </c>
      <c r="AZ39" s="504">
        <v>0</v>
      </c>
      <c r="BA39" s="504">
        <v>0</v>
      </c>
      <c r="BB39" s="504">
        <v>0</v>
      </c>
      <c r="BC39" s="504">
        <v>0</v>
      </c>
      <c r="BD39" s="504">
        <v>0</v>
      </c>
      <c r="BE39" s="504">
        <v>0</v>
      </c>
      <c r="BF39" s="504">
        <v>0</v>
      </c>
      <c r="BG39" s="504">
        <v>0</v>
      </c>
      <c r="BH39" s="504">
        <v>0</v>
      </c>
      <c r="BI39" s="504">
        <v>0</v>
      </c>
      <c r="BJ39" s="504">
        <v>0</v>
      </c>
      <c r="BK39" s="504">
        <v>0</v>
      </c>
      <c r="BL39" s="504">
        <v>0</v>
      </c>
      <c r="BM39" s="504">
        <v>0</v>
      </c>
      <c r="BN39" s="504">
        <v>0</v>
      </c>
      <c r="BO39" s="504">
        <v>0</v>
      </c>
      <c r="BP39" s="504">
        <v>0</v>
      </c>
      <c r="BQ39" s="504">
        <v>0</v>
      </c>
      <c r="BR39" s="504">
        <v>0</v>
      </c>
      <c r="BS39" s="504">
        <v>0</v>
      </c>
      <c r="BT39" s="504">
        <v>0</v>
      </c>
      <c r="BU39" s="504">
        <v>0</v>
      </c>
      <c r="BV39" s="504">
        <v>0</v>
      </c>
      <c r="BW39" s="504">
        <v>0</v>
      </c>
      <c r="BX39" s="504">
        <v>0</v>
      </c>
      <c r="BY39" s="504">
        <v>0</v>
      </c>
      <c r="BZ39" s="504">
        <v>0</v>
      </c>
      <c r="CA39" s="504">
        <v>0</v>
      </c>
      <c r="CB39" s="504">
        <v>0</v>
      </c>
      <c r="CC39" s="504">
        <v>0</v>
      </c>
      <c r="CD39" s="504">
        <v>0</v>
      </c>
      <c r="CE39" s="504">
        <v>0</v>
      </c>
    </row>
    <row r="40" spans="1:83" s="505" customFormat="1" ht="9" hidden="1" customHeight="1" x14ac:dyDescent="0.3">
      <c r="A40" s="504">
        <v>0</v>
      </c>
      <c r="B40" s="504">
        <v>0</v>
      </c>
      <c r="C40" s="504">
        <v>0</v>
      </c>
      <c r="D40" s="504">
        <v>0</v>
      </c>
      <c r="E40" s="504">
        <v>0</v>
      </c>
      <c r="F40" s="504">
        <v>0</v>
      </c>
      <c r="G40" s="504">
        <v>0</v>
      </c>
      <c r="H40" s="504">
        <v>0</v>
      </c>
      <c r="I40" s="504">
        <v>0</v>
      </c>
      <c r="J40" s="504">
        <v>0</v>
      </c>
      <c r="K40" s="504">
        <v>0</v>
      </c>
      <c r="L40" s="504">
        <v>0</v>
      </c>
      <c r="M40" s="504">
        <v>0</v>
      </c>
      <c r="N40" s="504">
        <v>0</v>
      </c>
      <c r="O40" s="504">
        <v>0</v>
      </c>
      <c r="P40" s="625">
        <v>0</v>
      </c>
      <c r="Q40" s="625">
        <v>0</v>
      </c>
      <c r="R40" s="625">
        <v>0</v>
      </c>
      <c r="S40" s="625">
        <v>0</v>
      </c>
      <c r="T40" s="625">
        <v>0</v>
      </c>
      <c r="U40" s="625">
        <v>0</v>
      </c>
      <c r="V40" s="625">
        <v>0</v>
      </c>
      <c r="W40" s="625">
        <v>0</v>
      </c>
      <c r="X40" s="625">
        <v>0</v>
      </c>
      <c r="Y40" s="639">
        <v>0</v>
      </c>
      <c r="Z40" s="639">
        <v>0</v>
      </c>
      <c r="AA40" s="639">
        <v>0</v>
      </c>
      <c r="AB40" s="639">
        <v>0</v>
      </c>
      <c r="AC40" s="611">
        <v>0</v>
      </c>
      <c r="AD40" s="611">
        <v>0</v>
      </c>
      <c r="AE40" s="611">
        <v>0</v>
      </c>
      <c r="AF40" s="611">
        <v>0</v>
      </c>
      <c r="AG40" s="625">
        <v>0</v>
      </c>
      <c r="AH40" s="625">
        <v>0</v>
      </c>
      <c r="AI40" s="625">
        <v>0</v>
      </c>
      <c r="AJ40" s="625">
        <v>0</v>
      </c>
      <c r="AK40" s="625">
        <v>0</v>
      </c>
      <c r="AL40" s="625">
        <v>0</v>
      </c>
      <c r="AM40" s="625">
        <v>0</v>
      </c>
      <c r="AN40" s="625">
        <v>0</v>
      </c>
      <c r="AO40" s="625">
        <v>0</v>
      </c>
      <c r="AP40" s="639">
        <v>0</v>
      </c>
      <c r="AQ40" s="639">
        <v>0</v>
      </c>
      <c r="AR40" s="639">
        <v>0</v>
      </c>
      <c r="AS40" s="639">
        <v>0</v>
      </c>
      <c r="AT40" s="611">
        <v>0</v>
      </c>
      <c r="AU40" s="611">
        <v>0</v>
      </c>
      <c r="AV40" s="611">
        <v>0</v>
      </c>
      <c r="AW40" s="611">
        <v>0</v>
      </c>
      <c r="AX40" s="504">
        <v>0</v>
      </c>
      <c r="AY40" s="504">
        <v>0</v>
      </c>
      <c r="AZ40" s="504">
        <v>0</v>
      </c>
      <c r="BA40" s="504">
        <v>0</v>
      </c>
      <c r="BB40" s="504">
        <v>0</v>
      </c>
      <c r="BC40" s="504">
        <v>0</v>
      </c>
      <c r="BD40" s="504">
        <v>0</v>
      </c>
      <c r="BE40" s="504">
        <v>0</v>
      </c>
      <c r="BF40" s="504">
        <v>0</v>
      </c>
      <c r="BG40" s="504">
        <v>0</v>
      </c>
      <c r="BH40" s="504">
        <v>0</v>
      </c>
      <c r="BI40" s="504">
        <v>0</v>
      </c>
      <c r="BJ40" s="504">
        <v>0</v>
      </c>
      <c r="BK40" s="504">
        <v>0</v>
      </c>
      <c r="BL40" s="504">
        <v>0</v>
      </c>
      <c r="BM40" s="504">
        <v>0</v>
      </c>
      <c r="BN40" s="504">
        <v>0</v>
      </c>
      <c r="BO40" s="504">
        <v>0</v>
      </c>
      <c r="BP40" s="504">
        <v>0</v>
      </c>
      <c r="BQ40" s="504">
        <v>0</v>
      </c>
      <c r="BR40" s="504">
        <v>0</v>
      </c>
      <c r="BS40" s="504">
        <v>0</v>
      </c>
      <c r="BT40" s="504">
        <v>0</v>
      </c>
      <c r="BU40" s="504">
        <v>0</v>
      </c>
      <c r="BV40" s="504">
        <v>0</v>
      </c>
      <c r="BW40" s="504">
        <v>0</v>
      </c>
      <c r="BX40" s="504">
        <v>0</v>
      </c>
      <c r="BY40" s="504">
        <v>0</v>
      </c>
      <c r="BZ40" s="504">
        <v>0</v>
      </c>
      <c r="CA40" s="504">
        <v>0</v>
      </c>
      <c r="CB40" s="504">
        <v>0</v>
      </c>
      <c r="CC40" s="504">
        <v>0</v>
      </c>
      <c r="CD40" s="504">
        <v>0</v>
      </c>
      <c r="CE40" s="504">
        <v>0</v>
      </c>
    </row>
    <row r="41" spans="1:83" s="505" customFormat="1" ht="9" hidden="1" customHeight="1" x14ac:dyDescent="0.3">
      <c r="A41" s="504">
        <v>0</v>
      </c>
      <c r="B41" s="504">
        <v>0</v>
      </c>
      <c r="C41" s="504">
        <v>0</v>
      </c>
      <c r="D41" s="504">
        <v>0</v>
      </c>
      <c r="E41" s="504">
        <v>0</v>
      </c>
      <c r="F41" s="504">
        <v>0</v>
      </c>
      <c r="G41" s="504">
        <v>0</v>
      </c>
      <c r="H41" s="504">
        <v>0</v>
      </c>
      <c r="I41" s="504">
        <v>0</v>
      </c>
      <c r="J41" s="504">
        <v>0</v>
      </c>
      <c r="K41" s="504">
        <v>0</v>
      </c>
      <c r="L41" s="504">
        <v>0</v>
      </c>
      <c r="M41" s="504">
        <v>0</v>
      </c>
      <c r="N41" s="504">
        <v>0</v>
      </c>
      <c r="O41" s="504">
        <v>0</v>
      </c>
      <c r="P41" s="625">
        <v>0</v>
      </c>
      <c r="Q41" s="625">
        <v>0</v>
      </c>
      <c r="R41" s="625">
        <v>0</v>
      </c>
      <c r="S41" s="625">
        <v>0</v>
      </c>
      <c r="T41" s="625">
        <v>0</v>
      </c>
      <c r="U41" s="625">
        <v>0</v>
      </c>
      <c r="V41" s="625">
        <v>0</v>
      </c>
      <c r="W41" s="625">
        <v>0</v>
      </c>
      <c r="X41" s="625">
        <v>0</v>
      </c>
      <c r="Y41" s="639">
        <v>0</v>
      </c>
      <c r="Z41" s="639">
        <v>0</v>
      </c>
      <c r="AA41" s="639">
        <v>0</v>
      </c>
      <c r="AB41" s="639">
        <v>0</v>
      </c>
      <c r="AC41" s="611">
        <v>0</v>
      </c>
      <c r="AD41" s="611">
        <v>0</v>
      </c>
      <c r="AE41" s="611">
        <v>0</v>
      </c>
      <c r="AF41" s="611">
        <v>0</v>
      </c>
      <c r="AG41" s="625">
        <v>0</v>
      </c>
      <c r="AH41" s="625">
        <v>0</v>
      </c>
      <c r="AI41" s="625">
        <v>0</v>
      </c>
      <c r="AJ41" s="625">
        <v>0</v>
      </c>
      <c r="AK41" s="625">
        <v>0</v>
      </c>
      <c r="AL41" s="625">
        <v>0</v>
      </c>
      <c r="AM41" s="625">
        <v>0</v>
      </c>
      <c r="AN41" s="625">
        <v>0</v>
      </c>
      <c r="AO41" s="625">
        <v>0</v>
      </c>
      <c r="AP41" s="639">
        <v>0</v>
      </c>
      <c r="AQ41" s="639">
        <v>0</v>
      </c>
      <c r="AR41" s="639">
        <v>0</v>
      </c>
      <c r="AS41" s="639">
        <v>0</v>
      </c>
      <c r="AT41" s="611">
        <v>0</v>
      </c>
      <c r="AU41" s="611">
        <v>0</v>
      </c>
      <c r="AV41" s="611">
        <v>0</v>
      </c>
      <c r="AW41" s="611">
        <v>0</v>
      </c>
      <c r="AX41" s="504">
        <v>0</v>
      </c>
      <c r="AY41" s="504">
        <v>0</v>
      </c>
      <c r="AZ41" s="504">
        <v>0</v>
      </c>
      <c r="BA41" s="504">
        <v>0</v>
      </c>
      <c r="BB41" s="504">
        <v>0</v>
      </c>
      <c r="BC41" s="504">
        <v>0</v>
      </c>
      <c r="BD41" s="504">
        <v>0</v>
      </c>
      <c r="BE41" s="504">
        <v>0</v>
      </c>
      <c r="BF41" s="504">
        <v>0</v>
      </c>
      <c r="BG41" s="504">
        <v>0</v>
      </c>
      <c r="BH41" s="504">
        <v>0</v>
      </c>
      <c r="BI41" s="504">
        <v>0</v>
      </c>
      <c r="BJ41" s="504">
        <v>0</v>
      </c>
      <c r="BK41" s="504">
        <v>0</v>
      </c>
      <c r="BL41" s="504">
        <v>0</v>
      </c>
      <c r="BM41" s="504">
        <v>0</v>
      </c>
      <c r="BN41" s="504">
        <v>0</v>
      </c>
      <c r="BO41" s="504">
        <v>0</v>
      </c>
      <c r="BP41" s="504">
        <v>0</v>
      </c>
      <c r="BQ41" s="504">
        <v>0</v>
      </c>
      <c r="BR41" s="504">
        <v>0</v>
      </c>
      <c r="BS41" s="504">
        <v>0</v>
      </c>
      <c r="BT41" s="504">
        <v>0</v>
      </c>
      <c r="BU41" s="504">
        <v>0</v>
      </c>
      <c r="BV41" s="504">
        <v>0</v>
      </c>
      <c r="BW41" s="504">
        <v>0</v>
      </c>
      <c r="BX41" s="504">
        <v>0</v>
      </c>
      <c r="BY41" s="504">
        <v>0</v>
      </c>
      <c r="BZ41" s="504">
        <v>0</v>
      </c>
      <c r="CA41" s="504">
        <v>0</v>
      </c>
      <c r="CB41" s="504">
        <v>0</v>
      </c>
      <c r="CC41" s="504">
        <v>0</v>
      </c>
      <c r="CD41" s="504">
        <v>0</v>
      </c>
      <c r="CE41" s="504">
        <v>0</v>
      </c>
    </row>
    <row r="42" spans="1:83" s="505" customFormat="1" ht="9" hidden="1" customHeight="1" x14ac:dyDescent="0.3">
      <c r="A42" s="504">
        <v>0</v>
      </c>
      <c r="B42" s="504">
        <v>0</v>
      </c>
      <c r="C42" s="504">
        <v>0</v>
      </c>
      <c r="D42" s="504">
        <v>0</v>
      </c>
      <c r="E42" s="504">
        <v>0</v>
      </c>
      <c r="F42" s="504">
        <v>0</v>
      </c>
      <c r="G42" s="504">
        <v>0</v>
      </c>
      <c r="H42" s="504">
        <v>0</v>
      </c>
      <c r="I42" s="504">
        <v>0</v>
      </c>
      <c r="J42" s="504">
        <v>0</v>
      </c>
      <c r="K42" s="504">
        <v>0</v>
      </c>
      <c r="L42" s="504">
        <v>0</v>
      </c>
      <c r="M42" s="504">
        <v>0</v>
      </c>
      <c r="N42" s="504">
        <v>0</v>
      </c>
      <c r="O42" s="504">
        <v>0</v>
      </c>
      <c r="P42" s="625">
        <v>0</v>
      </c>
      <c r="Q42" s="625">
        <v>0</v>
      </c>
      <c r="R42" s="625">
        <v>0</v>
      </c>
      <c r="S42" s="625">
        <v>0</v>
      </c>
      <c r="T42" s="625">
        <v>0</v>
      </c>
      <c r="U42" s="625">
        <v>0</v>
      </c>
      <c r="V42" s="625">
        <v>0</v>
      </c>
      <c r="W42" s="625">
        <v>0</v>
      </c>
      <c r="X42" s="625">
        <v>0</v>
      </c>
      <c r="Y42" s="639">
        <v>0</v>
      </c>
      <c r="Z42" s="639">
        <v>0</v>
      </c>
      <c r="AA42" s="639">
        <v>0</v>
      </c>
      <c r="AB42" s="639">
        <v>0</v>
      </c>
      <c r="AC42" s="611">
        <v>0</v>
      </c>
      <c r="AD42" s="611">
        <v>0</v>
      </c>
      <c r="AE42" s="611">
        <v>0</v>
      </c>
      <c r="AF42" s="611">
        <v>0</v>
      </c>
      <c r="AG42" s="625">
        <v>0</v>
      </c>
      <c r="AH42" s="625">
        <v>0</v>
      </c>
      <c r="AI42" s="625">
        <v>0</v>
      </c>
      <c r="AJ42" s="625">
        <v>0</v>
      </c>
      <c r="AK42" s="625">
        <v>0</v>
      </c>
      <c r="AL42" s="625">
        <v>0</v>
      </c>
      <c r="AM42" s="625">
        <v>0</v>
      </c>
      <c r="AN42" s="625">
        <v>0</v>
      </c>
      <c r="AO42" s="625">
        <v>0</v>
      </c>
      <c r="AP42" s="639">
        <v>0</v>
      </c>
      <c r="AQ42" s="639">
        <v>0</v>
      </c>
      <c r="AR42" s="639">
        <v>0</v>
      </c>
      <c r="AS42" s="639">
        <v>0</v>
      </c>
      <c r="AT42" s="611">
        <v>0</v>
      </c>
      <c r="AU42" s="611">
        <v>0</v>
      </c>
      <c r="AV42" s="611">
        <v>0</v>
      </c>
      <c r="AW42" s="611">
        <v>0</v>
      </c>
      <c r="AX42" s="504">
        <v>0</v>
      </c>
      <c r="AY42" s="504">
        <v>0</v>
      </c>
      <c r="AZ42" s="504">
        <v>0</v>
      </c>
      <c r="BA42" s="504">
        <v>0</v>
      </c>
      <c r="BB42" s="504">
        <v>0</v>
      </c>
      <c r="BC42" s="504">
        <v>0</v>
      </c>
      <c r="BD42" s="504">
        <v>0</v>
      </c>
      <c r="BE42" s="504">
        <v>0</v>
      </c>
      <c r="BF42" s="504">
        <v>0</v>
      </c>
      <c r="BG42" s="504">
        <v>0</v>
      </c>
      <c r="BH42" s="504">
        <v>0</v>
      </c>
      <c r="BI42" s="504">
        <v>0</v>
      </c>
      <c r="BJ42" s="504">
        <v>0</v>
      </c>
      <c r="BK42" s="504">
        <v>0</v>
      </c>
      <c r="BL42" s="504">
        <v>0</v>
      </c>
      <c r="BM42" s="504">
        <v>0</v>
      </c>
      <c r="BN42" s="504">
        <v>0</v>
      </c>
      <c r="BO42" s="504">
        <v>0</v>
      </c>
      <c r="BP42" s="504">
        <v>0</v>
      </c>
      <c r="BQ42" s="504">
        <v>0</v>
      </c>
      <c r="BR42" s="504">
        <v>0</v>
      </c>
      <c r="BS42" s="504">
        <v>0</v>
      </c>
      <c r="BT42" s="504">
        <v>0</v>
      </c>
      <c r="BU42" s="504">
        <v>0</v>
      </c>
      <c r="BV42" s="504">
        <v>0</v>
      </c>
      <c r="BW42" s="504">
        <v>0</v>
      </c>
      <c r="BX42" s="504">
        <v>0</v>
      </c>
      <c r="BY42" s="504">
        <v>0</v>
      </c>
      <c r="BZ42" s="504">
        <v>0</v>
      </c>
      <c r="CA42" s="504">
        <v>0</v>
      </c>
      <c r="CB42" s="504">
        <v>0</v>
      </c>
      <c r="CC42" s="504">
        <v>0</v>
      </c>
      <c r="CD42" s="504">
        <v>0</v>
      </c>
      <c r="CE42" s="504">
        <v>0</v>
      </c>
    </row>
    <row r="43" spans="1:83" s="505" customFormat="1" ht="9" hidden="1" customHeight="1" x14ac:dyDescent="0.3">
      <c r="A43" s="504">
        <v>0</v>
      </c>
      <c r="B43" s="504">
        <v>0</v>
      </c>
      <c r="C43" s="504">
        <v>0</v>
      </c>
      <c r="D43" s="504">
        <v>0</v>
      </c>
      <c r="E43" s="504">
        <v>0</v>
      </c>
      <c r="F43" s="504">
        <v>0</v>
      </c>
      <c r="G43" s="504">
        <v>0</v>
      </c>
      <c r="H43" s="504">
        <v>0</v>
      </c>
      <c r="I43" s="504">
        <v>0</v>
      </c>
      <c r="J43" s="504">
        <v>0</v>
      </c>
      <c r="K43" s="504">
        <v>0</v>
      </c>
      <c r="L43" s="504">
        <v>0</v>
      </c>
      <c r="M43" s="504">
        <v>0</v>
      </c>
      <c r="N43" s="504">
        <v>0</v>
      </c>
      <c r="O43" s="504">
        <v>0</v>
      </c>
      <c r="P43" s="625">
        <v>0</v>
      </c>
      <c r="Q43" s="625">
        <v>0</v>
      </c>
      <c r="R43" s="625">
        <v>0</v>
      </c>
      <c r="S43" s="625">
        <v>0</v>
      </c>
      <c r="T43" s="625">
        <v>0</v>
      </c>
      <c r="U43" s="625">
        <v>0</v>
      </c>
      <c r="V43" s="625">
        <v>0</v>
      </c>
      <c r="W43" s="625">
        <v>0</v>
      </c>
      <c r="X43" s="625">
        <v>0</v>
      </c>
      <c r="Y43" s="639">
        <v>0</v>
      </c>
      <c r="Z43" s="639">
        <v>0</v>
      </c>
      <c r="AA43" s="639">
        <v>0</v>
      </c>
      <c r="AB43" s="639">
        <v>0</v>
      </c>
      <c r="AC43" s="611">
        <v>0</v>
      </c>
      <c r="AD43" s="611">
        <v>0</v>
      </c>
      <c r="AE43" s="611">
        <v>0</v>
      </c>
      <c r="AF43" s="611">
        <v>0</v>
      </c>
      <c r="AG43" s="625">
        <v>0</v>
      </c>
      <c r="AH43" s="625">
        <v>0</v>
      </c>
      <c r="AI43" s="625">
        <v>0</v>
      </c>
      <c r="AJ43" s="625">
        <v>0</v>
      </c>
      <c r="AK43" s="625">
        <v>0</v>
      </c>
      <c r="AL43" s="625">
        <v>0</v>
      </c>
      <c r="AM43" s="625">
        <v>0</v>
      </c>
      <c r="AN43" s="625">
        <v>0</v>
      </c>
      <c r="AO43" s="625">
        <v>0</v>
      </c>
      <c r="AP43" s="639">
        <v>0</v>
      </c>
      <c r="AQ43" s="639">
        <v>0</v>
      </c>
      <c r="AR43" s="639">
        <v>0</v>
      </c>
      <c r="AS43" s="639">
        <v>0</v>
      </c>
      <c r="AT43" s="611">
        <v>0</v>
      </c>
      <c r="AU43" s="611">
        <v>0</v>
      </c>
      <c r="AV43" s="611">
        <v>0</v>
      </c>
      <c r="AW43" s="611">
        <v>0</v>
      </c>
      <c r="AX43" s="504">
        <v>0</v>
      </c>
      <c r="AY43" s="504">
        <v>0</v>
      </c>
      <c r="AZ43" s="504">
        <v>0</v>
      </c>
      <c r="BA43" s="504">
        <v>0</v>
      </c>
      <c r="BB43" s="504">
        <v>0</v>
      </c>
      <c r="BC43" s="504">
        <v>0</v>
      </c>
      <c r="BD43" s="504">
        <v>0</v>
      </c>
      <c r="BE43" s="504">
        <v>0</v>
      </c>
      <c r="BF43" s="504">
        <v>0</v>
      </c>
      <c r="BG43" s="504">
        <v>0</v>
      </c>
      <c r="BH43" s="504">
        <v>0</v>
      </c>
      <c r="BI43" s="504">
        <v>0</v>
      </c>
      <c r="BJ43" s="504">
        <v>0</v>
      </c>
      <c r="BK43" s="504">
        <v>0</v>
      </c>
      <c r="BL43" s="504">
        <v>0</v>
      </c>
      <c r="BM43" s="504">
        <v>0</v>
      </c>
      <c r="BN43" s="504">
        <v>0</v>
      </c>
      <c r="BO43" s="504">
        <v>0</v>
      </c>
      <c r="BP43" s="504">
        <v>0</v>
      </c>
      <c r="BQ43" s="504">
        <v>0</v>
      </c>
      <c r="BR43" s="504">
        <v>0</v>
      </c>
      <c r="BS43" s="504">
        <v>0</v>
      </c>
      <c r="BT43" s="504">
        <v>0</v>
      </c>
      <c r="BU43" s="504">
        <v>0</v>
      </c>
      <c r="BV43" s="504">
        <v>0</v>
      </c>
      <c r="BW43" s="504">
        <v>0</v>
      </c>
      <c r="BX43" s="504">
        <v>0</v>
      </c>
      <c r="BY43" s="504">
        <v>0</v>
      </c>
      <c r="BZ43" s="504">
        <v>0</v>
      </c>
      <c r="CA43" s="504">
        <v>0</v>
      </c>
      <c r="CB43" s="504">
        <v>0</v>
      </c>
      <c r="CC43" s="504">
        <v>0</v>
      </c>
      <c r="CD43" s="504">
        <v>0</v>
      </c>
      <c r="CE43" s="504">
        <v>0</v>
      </c>
    </row>
    <row r="44" spans="1:83" s="505" customFormat="1" ht="9" hidden="1" customHeight="1" x14ac:dyDescent="0.3">
      <c r="A44" s="504">
        <v>0</v>
      </c>
      <c r="B44" s="504">
        <v>0</v>
      </c>
      <c r="C44" s="504">
        <v>0</v>
      </c>
      <c r="D44" s="504">
        <v>0</v>
      </c>
      <c r="E44" s="504">
        <v>0</v>
      </c>
      <c r="F44" s="504">
        <v>0</v>
      </c>
      <c r="G44" s="504">
        <v>0</v>
      </c>
      <c r="H44" s="504">
        <v>0</v>
      </c>
      <c r="I44" s="504">
        <v>0</v>
      </c>
      <c r="J44" s="504">
        <v>0</v>
      </c>
      <c r="K44" s="504">
        <v>0</v>
      </c>
      <c r="L44" s="504">
        <v>0</v>
      </c>
      <c r="M44" s="504">
        <v>0</v>
      </c>
      <c r="N44" s="504">
        <v>0</v>
      </c>
      <c r="O44" s="504">
        <v>0</v>
      </c>
      <c r="P44" s="625">
        <v>0</v>
      </c>
      <c r="Q44" s="625">
        <v>0</v>
      </c>
      <c r="R44" s="625">
        <v>0</v>
      </c>
      <c r="S44" s="625">
        <v>0</v>
      </c>
      <c r="T44" s="625">
        <v>0</v>
      </c>
      <c r="U44" s="625">
        <v>0</v>
      </c>
      <c r="V44" s="625">
        <v>0</v>
      </c>
      <c r="W44" s="625">
        <v>0</v>
      </c>
      <c r="X44" s="625">
        <v>0</v>
      </c>
      <c r="Y44" s="639">
        <v>0</v>
      </c>
      <c r="Z44" s="639">
        <v>0</v>
      </c>
      <c r="AA44" s="639">
        <v>0</v>
      </c>
      <c r="AB44" s="639">
        <v>0</v>
      </c>
      <c r="AC44" s="611">
        <v>0</v>
      </c>
      <c r="AD44" s="611">
        <v>0</v>
      </c>
      <c r="AE44" s="611">
        <v>0</v>
      </c>
      <c r="AF44" s="611">
        <v>0</v>
      </c>
      <c r="AG44" s="625">
        <v>0</v>
      </c>
      <c r="AH44" s="625">
        <v>0</v>
      </c>
      <c r="AI44" s="625">
        <v>0</v>
      </c>
      <c r="AJ44" s="625">
        <v>0</v>
      </c>
      <c r="AK44" s="625">
        <v>0</v>
      </c>
      <c r="AL44" s="625">
        <v>0</v>
      </c>
      <c r="AM44" s="625">
        <v>0</v>
      </c>
      <c r="AN44" s="625">
        <v>0</v>
      </c>
      <c r="AO44" s="625">
        <v>0</v>
      </c>
      <c r="AP44" s="639">
        <v>0</v>
      </c>
      <c r="AQ44" s="639">
        <v>0</v>
      </c>
      <c r="AR44" s="639">
        <v>0</v>
      </c>
      <c r="AS44" s="639">
        <v>0</v>
      </c>
      <c r="AT44" s="611">
        <v>0</v>
      </c>
      <c r="AU44" s="611">
        <v>0</v>
      </c>
      <c r="AV44" s="611">
        <v>0</v>
      </c>
      <c r="AW44" s="611">
        <v>0</v>
      </c>
      <c r="AX44" s="504">
        <v>0</v>
      </c>
      <c r="AY44" s="504">
        <v>0</v>
      </c>
      <c r="AZ44" s="504">
        <v>0</v>
      </c>
      <c r="BA44" s="504">
        <v>0</v>
      </c>
      <c r="BB44" s="504">
        <v>0</v>
      </c>
      <c r="BC44" s="504">
        <v>0</v>
      </c>
      <c r="BD44" s="504">
        <v>0</v>
      </c>
      <c r="BE44" s="504">
        <v>0</v>
      </c>
      <c r="BF44" s="504">
        <v>0</v>
      </c>
      <c r="BG44" s="504">
        <v>0</v>
      </c>
      <c r="BH44" s="504">
        <v>0</v>
      </c>
      <c r="BI44" s="504">
        <v>0</v>
      </c>
      <c r="BJ44" s="504">
        <v>0</v>
      </c>
      <c r="BK44" s="504">
        <v>0</v>
      </c>
      <c r="BL44" s="504">
        <v>0</v>
      </c>
      <c r="BM44" s="504">
        <v>0</v>
      </c>
      <c r="BN44" s="504">
        <v>0</v>
      </c>
      <c r="BO44" s="504">
        <v>0</v>
      </c>
      <c r="BP44" s="504">
        <v>0</v>
      </c>
      <c r="BQ44" s="504">
        <v>0</v>
      </c>
      <c r="BR44" s="504">
        <v>0</v>
      </c>
      <c r="BS44" s="504">
        <v>0</v>
      </c>
      <c r="BT44" s="504">
        <v>0</v>
      </c>
      <c r="BU44" s="504">
        <v>0</v>
      </c>
      <c r="BV44" s="504">
        <v>0</v>
      </c>
      <c r="BW44" s="504">
        <v>0</v>
      </c>
      <c r="BX44" s="504">
        <v>0</v>
      </c>
      <c r="BY44" s="504">
        <v>0</v>
      </c>
      <c r="BZ44" s="504">
        <v>0</v>
      </c>
      <c r="CA44" s="504">
        <v>0</v>
      </c>
      <c r="CB44" s="504">
        <v>0</v>
      </c>
      <c r="CC44" s="504">
        <v>0</v>
      </c>
      <c r="CD44" s="504">
        <v>0</v>
      </c>
      <c r="CE44" s="504">
        <v>0</v>
      </c>
    </row>
    <row r="45" spans="1:83" s="505" customFormat="1" ht="9" hidden="1" customHeight="1" x14ac:dyDescent="0.3">
      <c r="A45" s="504">
        <v>0</v>
      </c>
      <c r="B45" s="504">
        <v>0</v>
      </c>
      <c r="C45" s="504">
        <v>0</v>
      </c>
      <c r="D45" s="504">
        <v>0</v>
      </c>
      <c r="E45" s="504">
        <v>0</v>
      </c>
      <c r="F45" s="504">
        <v>0</v>
      </c>
      <c r="G45" s="504">
        <v>0</v>
      </c>
      <c r="H45" s="504">
        <v>0</v>
      </c>
      <c r="I45" s="504">
        <v>0</v>
      </c>
      <c r="J45" s="504">
        <v>0</v>
      </c>
      <c r="K45" s="504">
        <v>0</v>
      </c>
      <c r="L45" s="504">
        <v>0</v>
      </c>
      <c r="M45" s="504">
        <v>0</v>
      </c>
      <c r="N45" s="504">
        <v>0</v>
      </c>
      <c r="O45" s="504">
        <v>0</v>
      </c>
      <c r="P45" s="625">
        <v>0</v>
      </c>
      <c r="Q45" s="625">
        <v>0</v>
      </c>
      <c r="R45" s="625">
        <v>0</v>
      </c>
      <c r="S45" s="625">
        <v>0</v>
      </c>
      <c r="T45" s="625">
        <v>0</v>
      </c>
      <c r="U45" s="625">
        <v>0</v>
      </c>
      <c r="V45" s="625">
        <v>0</v>
      </c>
      <c r="W45" s="625">
        <v>0</v>
      </c>
      <c r="X45" s="625">
        <v>0</v>
      </c>
      <c r="Y45" s="639">
        <v>0</v>
      </c>
      <c r="Z45" s="639">
        <v>0</v>
      </c>
      <c r="AA45" s="639">
        <v>0</v>
      </c>
      <c r="AB45" s="639">
        <v>0</v>
      </c>
      <c r="AC45" s="611">
        <v>0</v>
      </c>
      <c r="AD45" s="611">
        <v>0</v>
      </c>
      <c r="AE45" s="611">
        <v>0</v>
      </c>
      <c r="AF45" s="611">
        <v>0</v>
      </c>
      <c r="AG45" s="625">
        <v>0</v>
      </c>
      <c r="AH45" s="625">
        <v>0</v>
      </c>
      <c r="AI45" s="625">
        <v>0</v>
      </c>
      <c r="AJ45" s="625">
        <v>0</v>
      </c>
      <c r="AK45" s="625">
        <v>0</v>
      </c>
      <c r="AL45" s="625">
        <v>0</v>
      </c>
      <c r="AM45" s="625">
        <v>0</v>
      </c>
      <c r="AN45" s="625">
        <v>0</v>
      </c>
      <c r="AO45" s="625">
        <v>0</v>
      </c>
      <c r="AP45" s="639">
        <v>0</v>
      </c>
      <c r="AQ45" s="639">
        <v>0</v>
      </c>
      <c r="AR45" s="639">
        <v>0</v>
      </c>
      <c r="AS45" s="639">
        <v>0</v>
      </c>
      <c r="AT45" s="611">
        <v>0</v>
      </c>
      <c r="AU45" s="611">
        <v>0</v>
      </c>
      <c r="AV45" s="611">
        <v>0</v>
      </c>
      <c r="AW45" s="611">
        <v>0</v>
      </c>
      <c r="AX45" s="504">
        <v>0</v>
      </c>
      <c r="AY45" s="504">
        <v>0</v>
      </c>
      <c r="AZ45" s="504">
        <v>0</v>
      </c>
      <c r="BA45" s="504">
        <v>0</v>
      </c>
      <c r="BB45" s="504">
        <v>0</v>
      </c>
      <c r="BC45" s="504">
        <v>0</v>
      </c>
      <c r="BD45" s="504">
        <v>0</v>
      </c>
      <c r="BE45" s="504">
        <v>0</v>
      </c>
      <c r="BF45" s="504">
        <v>0</v>
      </c>
      <c r="BG45" s="504">
        <v>0</v>
      </c>
      <c r="BH45" s="504">
        <v>0</v>
      </c>
      <c r="BI45" s="504">
        <v>0</v>
      </c>
      <c r="BJ45" s="504">
        <v>0</v>
      </c>
      <c r="BK45" s="504">
        <v>0</v>
      </c>
      <c r="BL45" s="504">
        <v>0</v>
      </c>
      <c r="BM45" s="504">
        <v>0</v>
      </c>
      <c r="BN45" s="504">
        <v>0</v>
      </c>
      <c r="BO45" s="504">
        <v>0</v>
      </c>
      <c r="BP45" s="504">
        <v>0</v>
      </c>
      <c r="BQ45" s="504">
        <v>0</v>
      </c>
      <c r="BR45" s="504">
        <v>0</v>
      </c>
      <c r="BS45" s="504">
        <v>0</v>
      </c>
      <c r="BT45" s="504">
        <v>0</v>
      </c>
      <c r="BU45" s="504">
        <v>0</v>
      </c>
      <c r="BV45" s="504">
        <v>0</v>
      </c>
      <c r="BW45" s="504">
        <v>0</v>
      </c>
      <c r="BX45" s="504">
        <v>0</v>
      </c>
      <c r="BY45" s="504">
        <v>0</v>
      </c>
      <c r="BZ45" s="504">
        <v>0</v>
      </c>
      <c r="CA45" s="504">
        <v>0</v>
      </c>
      <c r="CB45" s="504">
        <v>0</v>
      </c>
      <c r="CC45" s="504">
        <v>0</v>
      </c>
      <c r="CD45" s="504">
        <v>0</v>
      </c>
      <c r="CE45" s="504">
        <v>0</v>
      </c>
    </row>
    <row r="46" spans="1:83" s="505" customFormat="1" ht="9" hidden="1" customHeight="1" x14ac:dyDescent="0.3">
      <c r="A46" s="504">
        <v>0</v>
      </c>
      <c r="B46" s="504">
        <v>0</v>
      </c>
      <c r="C46" s="504">
        <v>0</v>
      </c>
      <c r="D46" s="504">
        <v>0</v>
      </c>
      <c r="E46" s="504">
        <v>0</v>
      </c>
      <c r="F46" s="504">
        <v>0</v>
      </c>
      <c r="G46" s="504">
        <v>0</v>
      </c>
      <c r="H46" s="504">
        <v>0</v>
      </c>
      <c r="I46" s="504">
        <v>0</v>
      </c>
      <c r="J46" s="504">
        <v>0</v>
      </c>
      <c r="K46" s="504">
        <v>0</v>
      </c>
      <c r="L46" s="504">
        <v>0</v>
      </c>
      <c r="M46" s="504">
        <v>0</v>
      </c>
      <c r="N46" s="504">
        <v>0</v>
      </c>
      <c r="O46" s="504">
        <v>0</v>
      </c>
      <c r="P46" s="625">
        <v>0</v>
      </c>
      <c r="Q46" s="625">
        <v>0</v>
      </c>
      <c r="R46" s="625">
        <v>0</v>
      </c>
      <c r="S46" s="625">
        <v>0</v>
      </c>
      <c r="T46" s="625">
        <v>0</v>
      </c>
      <c r="U46" s="625">
        <v>0</v>
      </c>
      <c r="V46" s="625">
        <v>0</v>
      </c>
      <c r="W46" s="625">
        <v>0</v>
      </c>
      <c r="X46" s="625">
        <v>0</v>
      </c>
      <c r="Y46" s="639">
        <v>0</v>
      </c>
      <c r="Z46" s="639">
        <v>0</v>
      </c>
      <c r="AA46" s="639">
        <v>0</v>
      </c>
      <c r="AB46" s="639">
        <v>0</v>
      </c>
      <c r="AC46" s="611">
        <v>0</v>
      </c>
      <c r="AD46" s="611">
        <v>0</v>
      </c>
      <c r="AE46" s="611">
        <v>0</v>
      </c>
      <c r="AF46" s="611">
        <v>0</v>
      </c>
      <c r="AG46" s="625">
        <v>0</v>
      </c>
      <c r="AH46" s="625">
        <v>0</v>
      </c>
      <c r="AI46" s="625">
        <v>0</v>
      </c>
      <c r="AJ46" s="625">
        <v>0</v>
      </c>
      <c r="AK46" s="625">
        <v>0</v>
      </c>
      <c r="AL46" s="625">
        <v>0</v>
      </c>
      <c r="AM46" s="625">
        <v>0</v>
      </c>
      <c r="AN46" s="625">
        <v>0</v>
      </c>
      <c r="AO46" s="625">
        <v>0</v>
      </c>
      <c r="AP46" s="639">
        <v>0</v>
      </c>
      <c r="AQ46" s="639">
        <v>0</v>
      </c>
      <c r="AR46" s="639">
        <v>0</v>
      </c>
      <c r="AS46" s="639">
        <v>0</v>
      </c>
      <c r="AT46" s="611">
        <v>0</v>
      </c>
      <c r="AU46" s="611">
        <v>0</v>
      </c>
      <c r="AV46" s="611">
        <v>0</v>
      </c>
      <c r="AW46" s="611">
        <v>0</v>
      </c>
      <c r="AX46" s="504">
        <v>0</v>
      </c>
      <c r="AY46" s="504">
        <v>0</v>
      </c>
      <c r="AZ46" s="504">
        <v>0</v>
      </c>
      <c r="BA46" s="504">
        <v>0</v>
      </c>
      <c r="BB46" s="504">
        <v>0</v>
      </c>
      <c r="BC46" s="504">
        <v>0</v>
      </c>
      <c r="BD46" s="504">
        <v>0</v>
      </c>
      <c r="BE46" s="504">
        <v>0</v>
      </c>
      <c r="BF46" s="504">
        <v>0</v>
      </c>
      <c r="BG46" s="504">
        <v>0</v>
      </c>
      <c r="BH46" s="504">
        <v>0</v>
      </c>
      <c r="BI46" s="504">
        <v>0</v>
      </c>
      <c r="BJ46" s="504">
        <v>0</v>
      </c>
      <c r="BK46" s="504">
        <v>0</v>
      </c>
      <c r="BL46" s="504">
        <v>0</v>
      </c>
      <c r="BM46" s="504">
        <v>0</v>
      </c>
      <c r="BN46" s="504">
        <v>0</v>
      </c>
      <c r="BO46" s="504">
        <v>0</v>
      </c>
      <c r="BP46" s="504">
        <v>0</v>
      </c>
      <c r="BQ46" s="504">
        <v>0</v>
      </c>
      <c r="BR46" s="504">
        <v>0</v>
      </c>
      <c r="BS46" s="504">
        <v>0</v>
      </c>
      <c r="BT46" s="504">
        <v>0</v>
      </c>
      <c r="BU46" s="504">
        <v>0</v>
      </c>
      <c r="BV46" s="504">
        <v>0</v>
      </c>
      <c r="BW46" s="504">
        <v>0</v>
      </c>
      <c r="BX46" s="504">
        <v>0</v>
      </c>
      <c r="BY46" s="504">
        <v>0</v>
      </c>
      <c r="BZ46" s="504">
        <v>0</v>
      </c>
      <c r="CA46" s="504">
        <v>0</v>
      </c>
      <c r="CB46" s="504">
        <v>0</v>
      </c>
      <c r="CC46" s="504">
        <v>0</v>
      </c>
      <c r="CD46" s="504">
        <v>0</v>
      </c>
      <c r="CE46" s="504">
        <v>0</v>
      </c>
    </row>
    <row r="47" spans="1:83" s="505" customFormat="1" ht="9" hidden="1" customHeight="1" x14ac:dyDescent="0.3">
      <c r="A47" s="504">
        <v>0</v>
      </c>
      <c r="B47" s="504">
        <v>0</v>
      </c>
      <c r="C47" s="504">
        <v>0</v>
      </c>
      <c r="D47" s="504">
        <v>0</v>
      </c>
      <c r="E47" s="504">
        <v>0</v>
      </c>
      <c r="F47" s="504">
        <v>0</v>
      </c>
      <c r="G47" s="504">
        <v>0</v>
      </c>
      <c r="H47" s="504">
        <v>0</v>
      </c>
      <c r="I47" s="504">
        <v>0</v>
      </c>
      <c r="J47" s="504">
        <v>0</v>
      </c>
      <c r="K47" s="504">
        <v>0</v>
      </c>
      <c r="L47" s="504">
        <v>0</v>
      </c>
      <c r="M47" s="504">
        <v>0</v>
      </c>
      <c r="N47" s="504">
        <v>0</v>
      </c>
      <c r="O47" s="504">
        <v>0</v>
      </c>
      <c r="P47" s="625">
        <v>0</v>
      </c>
      <c r="Q47" s="625">
        <v>0</v>
      </c>
      <c r="R47" s="625">
        <v>0</v>
      </c>
      <c r="S47" s="625">
        <v>0</v>
      </c>
      <c r="T47" s="625">
        <v>0</v>
      </c>
      <c r="U47" s="625">
        <v>0</v>
      </c>
      <c r="V47" s="625">
        <v>0</v>
      </c>
      <c r="W47" s="625">
        <v>0</v>
      </c>
      <c r="X47" s="625">
        <v>0</v>
      </c>
      <c r="Y47" s="639">
        <v>0</v>
      </c>
      <c r="Z47" s="639">
        <v>0</v>
      </c>
      <c r="AA47" s="639">
        <v>0</v>
      </c>
      <c r="AB47" s="639">
        <v>0</v>
      </c>
      <c r="AC47" s="611">
        <v>0</v>
      </c>
      <c r="AD47" s="611">
        <v>0</v>
      </c>
      <c r="AE47" s="611">
        <v>0</v>
      </c>
      <c r="AF47" s="611">
        <v>0</v>
      </c>
      <c r="AG47" s="625">
        <v>0</v>
      </c>
      <c r="AH47" s="625">
        <v>0</v>
      </c>
      <c r="AI47" s="625">
        <v>0</v>
      </c>
      <c r="AJ47" s="625">
        <v>0</v>
      </c>
      <c r="AK47" s="625">
        <v>0</v>
      </c>
      <c r="AL47" s="625">
        <v>0</v>
      </c>
      <c r="AM47" s="625">
        <v>0</v>
      </c>
      <c r="AN47" s="625">
        <v>0</v>
      </c>
      <c r="AO47" s="625">
        <v>0</v>
      </c>
      <c r="AP47" s="639">
        <v>0</v>
      </c>
      <c r="AQ47" s="639">
        <v>0</v>
      </c>
      <c r="AR47" s="639">
        <v>0</v>
      </c>
      <c r="AS47" s="639">
        <v>0</v>
      </c>
      <c r="AT47" s="611">
        <v>0</v>
      </c>
      <c r="AU47" s="611">
        <v>0</v>
      </c>
      <c r="AV47" s="611">
        <v>0</v>
      </c>
      <c r="AW47" s="611">
        <v>0</v>
      </c>
      <c r="AX47" s="504">
        <v>0</v>
      </c>
      <c r="AY47" s="504">
        <v>0</v>
      </c>
      <c r="AZ47" s="504">
        <v>0</v>
      </c>
      <c r="BA47" s="504">
        <v>0</v>
      </c>
      <c r="BB47" s="504">
        <v>0</v>
      </c>
      <c r="BC47" s="504">
        <v>0</v>
      </c>
      <c r="BD47" s="504">
        <v>0</v>
      </c>
      <c r="BE47" s="504">
        <v>0</v>
      </c>
      <c r="BF47" s="504">
        <v>0</v>
      </c>
      <c r="BG47" s="504">
        <v>0</v>
      </c>
      <c r="BH47" s="504">
        <v>0</v>
      </c>
      <c r="BI47" s="504">
        <v>0</v>
      </c>
      <c r="BJ47" s="504">
        <v>0</v>
      </c>
      <c r="BK47" s="504">
        <v>0</v>
      </c>
      <c r="BL47" s="504">
        <v>0</v>
      </c>
      <c r="BM47" s="504">
        <v>0</v>
      </c>
      <c r="BN47" s="504">
        <v>0</v>
      </c>
      <c r="BO47" s="504">
        <v>0</v>
      </c>
      <c r="BP47" s="504">
        <v>0</v>
      </c>
      <c r="BQ47" s="504">
        <v>0</v>
      </c>
      <c r="BR47" s="504">
        <v>0</v>
      </c>
      <c r="BS47" s="504">
        <v>0</v>
      </c>
      <c r="BT47" s="504">
        <v>0</v>
      </c>
      <c r="BU47" s="504">
        <v>0</v>
      </c>
      <c r="BV47" s="504">
        <v>0</v>
      </c>
      <c r="BW47" s="504">
        <v>0</v>
      </c>
      <c r="BX47" s="504">
        <v>0</v>
      </c>
      <c r="BY47" s="504">
        <v>0</v>
      </c>
      <c r="BZ47" s="504">
        <v>0</v>
      </c>
      <c r="CA47" s="504">
        <v>0</v>
      </c>
      <c r="CB47" s="504">
        <v>0</v>
      </c>
      <c r="CC47" s="504">
        <v>0</v>
      </c>
      <c r="CD47" s="504">
        <v>0</v>
      </c>
      <c r="CE47" s="504">
        <v>0</v>
      </c>
    </row>
    <row r="48" spans="1:83" s="505" customFormat="1" ht="9" hidden="1" customHeight="1" x14ac:dyDescent="0.3">
      <c r="A48" s="504">
        <v>0</v>
      </c>
      <c r="B48" s="504">
        <v>0</v>
      </c>
      <c r="C48" s="504">
        <v>0</v>
      </c>
      <c r="D48" s="504">
        <v>0</v>
      </c>
      <c r="E48" s="504">
        <v>0</v>
      </c>
      <c r="F48" s="504">
        <v>0</v>
      </c>
      <c r="G48" s="504">
        <v>0</v>
      </c>
      <c r="H48" s="504">
        <v>0</v>
      </c>
      <c r="I48" s="504">
        <v>0</v>
      </c>
      <c r="J48" s="504">
        <v>0</v>
      </c>
      <c r="K48" s="504">
        <v>0</v>
      </c>
      <c r="L48" s="504">
        <v>0</v>
      </c>
      <c r="M48" s="504">
        <v>0</v>
      </c>
      <c r="N48" s="504">
        <v>0</v>
      </c>
      <c r="O48" s="504">
        <v>0</v>
      </c>
      <c r="P48" s="625">
        <v>0</v>
      </c>
      <c r="Q48" s="625">
        <v>0</v>
      </c>
      <c r="R48" s="625">
        <v>0</v>
      </c>
      <c r="S48" s="625">
        <v>0</v>
      </c>
      <c r="T48" s="625">
        <v>0</v>
      </c>
      <c r="U48" s="625">
        <v>0</v>
      </c>
      <c r="V48" s="625">
        <v>0</v>
      </c>
      <c r="W48" s="625">
        <v>0</v>
      </c>
      <c r="X48" s="625">
        <v>0</v>
      </c>
      <c r="Y48" s="639">
        <v>0</v>
      </c>
      <c r="Z48" s="639">
        <v>0</v>
      </c>
      <c r="AA48" s="639">
        <v>0</v>
      </c>
      <c r="AB48" s="639">
        <v>0</v>
      </c>
      <c r="AC48" s="611">
        <v>0</v>
      </c>
      <c r="AD48" s="611">
        <v>0</v>
      </c>
      <c r="AE48" s="611">
        <v>0</v>
      </c>
      <c r="AF48" s="611">
        <v>0</v>
      </c>
      <c r="AG48" s="625">
        <v>0</v>
      </c>
      <c r="AH48" s="625">
        <v>0</v>
      </c>
      <c r="AI48" s="625">
        <v>0</v>
      </c>
      <c r="AJ48" s="625">
        <v>0</v>
      </c>
      <c r="AK48" s="625">
        <v>0</v>
      </c>
      <c r="AL48" s="625">
        <v>0</v>
      </c>
      <c r="AM48" s="625">
        <v>0</v>
      </c>
      <c r="AN48" s="625">
        <v>0</v>
      </c>
      <c r="AO48" s="625">
        <v>0</v>
      </c>
      <c r="AP48" s="639">
        <v>0</v>
      </c>
      <c r="AQ48" s="639">
        <v>0</v>
      </c>
      <c r="AR48" s="639">
        <v>0</v>
      </c>
      <c r="AS48" s="639">
        <v>0</v>
      </c>
      <c r="AT48" s="611">
        <v>0</v>
      </c>
      <c r="AU48" s="611">
        <v>0</v>
      </c>
      <c r="AV48" s="611">
        <v>0</v>
      </c>
      <c r="AW48" s="611">
        <v>0</v>
      </c>
      <c r="AX48" s="504">
        <v>0</v>
      </c>
      <c r="AY48" s="504">
        <v>0</v>
      </c>
      <c r="AZ48" s="504">
        <v>0</v>
      </c>
      <c r="BA48" s="504">
        <v>0</v>
      </c>
      <c r="BB48" s="504">
        <v>0</v>
      </c>
      <c r="BC48" s="504">
        <v>0</v>
      </c>
      <c r="BD48" s="504">
        <v>0</v>
      </c>
      <c r="BE48" s="504">
        <v>0</v>
      </c>
      <c r="BF48" s="504">
        <v>0</v>
      </c>
      <c r="BG48" s="504">
        <v>0</v>
      </c>
      <c r="BH48" s="504">
        <v>0</v>
      </c>
      <c r="BI48" s="504">
        <v>0</v>
      </c>
      <c r="BJ48" s="504">
        <v>0</v>
      </c>
      <c r="BK48" s="504">
        <v>0</v>
      </c>
      <c r="BL48" s="504">
        <v>0</v>
      </c>
      <c r="BM48" s="504">
        <v>0</v>
      </c>
      <c r="BN48" s="504">
        <v>0</v>
      </c>
      <c r="BO48" s="504">
        <v>0</v>
      </c>
      <c r="BP48" s="504">
        <v>0</v>
      </c>
      <c r="BQ48" s="504">
        <v>0</v>
      </c>
      <c r="BR48" s="504">
        <v>0</v>
      </c>
      <c r="BS48" s="504">
        <v>0</v>
      </c>
      <c r="BT48" s="504">
        <v>0</v>
      </c>
      <c r="BU48" s="504">
        <v>0</v>
      </c>
      <c r="BV48" s="504">
        <v>0</v>
      </c>
      <c r="BW48" s="504">
        <v>0</v>
      </c>
      <c r="BX48" s="504">
        <v>0</v>
      </c>
      <c r="BY48" s="504">
        <v>0</v>
      </c>
      <c r="BZ48" s="504">
        <v>0</v>
      </c>
      <c r="CA48" s="504">
        <v>0</v>
      </c>
      <c r="CB48" s="504">
        <v>0</v>
      </c>
      <c r="CC48" s="504">
        <v>0</v>
      </c>
      <c r="CD48" s="504">
        <v>0</v>
      </c>
      <c r="CE48" s="504">
        <v>0</v>
      </c>
    </row>
    <row r="49" spans="1:83" s="505" customFormat="1" ht="9" hidden="1" customHeight="1" x14ac:dyDescent="0.3">
      <c r="A49" s="504">
        <v>0</v>
      </c>
      <c r="B49" s="504">
        <v>0</v>
      </c>
      <c r="C49" s="504">
        <v>0</v>
      </c>
      <c r="D49" s="504">
        <v>0</v>
      </c>
      <c r="E49" s="504">
        <v>0</v>
      </c>
      <c r="F49" s="504">
        <v>0</v>
      </c>
      <c r="G49" s="504">
        <v>0</v>
      </c>
      <c r="H49" s="504">
        <v>0</v>
      </c>
      <c r="I49" s="504">
        <v>0</v>
      </c>
      <c r="J49" s="504">
        <v>0</v>
      </c>
      <c r="K49" s="504">
        <v>0</v>
      </c>
      <c r="L49" s="504">
        <v>0</v>
      </c>
      <c r="M49" s="504">
        <v>0</v>
      </c>
      <c r="N49" s="504">
        <v>0</v>
      </c>
      <c r="O49" s="504">
        <v>0</v>
      </c>
      <c r="P49" s="625">
        <v>0</v>
      </c>
      <c r="Q49" s="625">
        <v>0</v>
      </c>
      <c r="R49" s="625">
        <v>0</v>
      </c>
      <c r="S49" s="625">
        <v>0</v>
      </c>
      <c r="T49" s="625">
        <v>0</v>
      </c>
      <c r="U49" s="625">
        <v>0</v>
      </c>
      <c r="V49" s="625">
        <v>0</v>
      </c>
      <c r="W49" s="625">
        <v>0</v>
      </c>
      <c r="X49" s="625">
        <v>0</v>
      </c>
      <c r="Y49" s="639">
        <v>0</v>
      </c>
      <c r="Z49" s="639">
        <v>0</v>
      </c>
      <c r="AA49" s="639">
        <v>0</v>
      </c>
      <c r="AB49" s="639">
        <v>0</v>
      </c>
      <c r="AC49" s="611">
        <v>0</v>
      </c>
      <c r="AD49" s="611">
        <v>0</v>
      </c>
      <c r="AE49" s="611">
        <v>0</v>
      </c>
      <c r="AF49" s="611">
        <v>0</v>
      </c>
      <c r="AG49" s="625">
        <v>0</v>
      </c>
      <c r="AH49" s="625">
        <v>0</v>
      </c>
      <c r="AI49" s="625">
        <v>0</v>
      </c>
      <c r="AJ49" s="625">
        <v>0</v>
      </c>
      <c r="AK49" s="625">
        <v>0</v>
      </c>
      <c r="AL49" s="625">
        <v>0</v>
      </c>
      <c r="AM49" s="625">
        <v>0</v>
      </c>
      <c r="AN49" s="625">
        <v>0</v>
      </c>
      <c r="AO49" s="625">
        <v>0</v>
      </c>
      <c r="AP49" s="639">
        <v>0</v>
      </c>
      <c r="AQ49" s="639">
        <v>0</v>
      </c>
      <c r="AR49" s="639">
        <v>0</v>
      </c>
      <c r="AS49" s="639">
        <v>0</v>
      </c>
      <c r="AT49" s="611">
        <v>0</v>
      </c>
      <c r="AU49" s="611">
        <v>0</v>
      </c>
      <c r="AV49" s="611">
        <v>0</v>
      </c>
      <c r="AW49" s="611">
        <v>0</v>
      </c>
      <c r="AX49" s="504">
        <v>0</v>
      </c>
      <c r="AY49" s="504">
        <v>0</v>
      </c>
      <c r="AZ49" s="504">
        <v>0</v>
      </c>
      <c r="BA49" s="504">
        <v>0</v>
      </c>
      <c r="BB49" s="504">
        <v>0</v>
      </c>
      <c r="BC49" s="504">
        <v>0</v>
      </c>
      <c r="BD49" s="504">
        <v>0</v>
      </c>
      <c r="BE49" s="504">
        <v>0</v>
      </c>
      <c r="BF49" s="504">
        <v>0</v>
      </c>
      <c r="BG49" s="504">
        <v>0</v>
      </c>
      <c r="BH49" s="504">
        <v>0</v>
      </c>
      <c r="BI49" s="504">
        <v>0</v>
      </c>
      <c r="BJ49" s="504">
        <v>0</v>
      </c>
      <c r="BK49" s="504">
        <v>0</v>
      </c>
      <c r="BL49" s="504">
        <v>0</v>
      </c>
      <c r="BM49" s="504">
        <v>0</v>
      </c>
      <c r="BN49" s="504">
        <v>0</v>
      </c>
      <c r="BO49" s="504">
        <v>0</v>
      </c>
      <c r="BP49" s="504">
        <v>0</v>
      </c>
      <c r="BQ49" s="504">
        <v>0</v>
      </c>
      <c r="BR49" s="504">
        <v>0</v>
      </c>
      <c r="BS49" s="504">
        <v>0</v>
      </c>
      <c r="BT49" s="504">
        <v>0</v>
      </c>
      <c r="BU49" s="504">
        <v>0</v>
      </c>
      <c r="BV49" s="504">
        <v>0</v>
      </c>
      <c r="BW49" s="504">
        <v>0</v>
      </c>
      <c r="BX49" s="504">
        <v>0</v>
      </c>
      <c r="BY49" s="504">
        <v>0</v>
      </c>
      <c r="BZ49" s="504">
        <v>0</v>
      </c>
      <c r="CA49" s="504">
        <v>0</v>
      </c>
      <c r="CB49" s="504">
        <v>0</v>
      </c>
      <c r="CC49" s="504">
        <v>0</v>
      </c>
      <c r="CD49" s="504">
        <v>0</v>
      </c>
      <c r="CE49" s="504">
        <v>0</v>
      </c>
    </row>
    <row r="50" spans="1:83" s="505" customFormat="1" ht="9" hidden="1" customHeight="1" x14ac:dyDescent="0.3">
      <c r="A50" s="504">
        <v>0</v>
      </c>
      <c r="B50" s="504">
        <v>0</v>
      </c>
      <c r="C50" s="504">
        <v>0</v>
      </c>
      <c r="D50" s="504">
        <v>0</v>
      </c>
      <c r="E50" s="504">
        <v>0</v>
      </c>
      <c r="F50" s="504">
        <v>0</v>
      </c>
      <c r="G50" s="504">
        <v>0</v>
      </c>
      <c r="H50" s="504">
        <v>0</v>
      </c>
      <c r="I50" s="504">
        <v>0</v>
      </c>
      <c r="J50" s="504">
        <v>0</v>
      </c>
      <c r="K50" s="504">
        <v>0</v>
      </c>
      <c r="L50" s="504">
        <v>0</v>
      </c>
      <c r="M50" s="504">
        <v>0</v>
      </c>
      <c r="N50" s="504">
        <v>0</v>
      </c>
      <c r="O50" s="504">
        <v>0</v>
      </c>
      <c r="P50" s="625">
        <v>0</v>
      </c>
      <c r="Q50" s="625">
        <v>0</v>
      </c>
      <c r="R50" s="625">
        <v>0</v>
      </c>
      <c r="S50" s="625">
        <v>0</v>
      </c>
      <c r="T50" s="625">
        <v>0</v>
      </c>
      <c r="U50" s="625">
        <v>0</v>
      </c>
      <c r="V50" s="625">
        <v>0</v>
      </c>
      <c r="W50" s="625">
        <v>0</v>
      </c>
      <c r="X50" s="625">
        <v>0</v>
      </c>
      <c r="Y50" s="639">
        <v>0</v>
      </c>
      <c r="Z50" s="639">
        <v>0</v>
      </c>
      <c r="AA50" s="639">
        <v>0</v>
      </c>
      <c r="AB50" s="639">
        <v>0</v>
      </c>
      <c r="AC50" s="611">
        <v>0</v>
      </c>
      <c r="AD50" s="611">
        <v>0</v>
      </c>
      <c r="AE50" s="611">
        <v>0</v>
      </c>
      <c r="AF50" s="611">
        <v>0</v>
      </c>
      <c r="AG50" s="625">
        <v>0</v>
      </c>
      <c r="AH50" s="625">
        <v>0</v>
      </c>
      <c r="AI50" s="625">
        <v>0</v>
      </c>
      <c r="AJ50" s="625">
        <v>0</v>
      </c>
      <c r="AK50" s="625">
        <v>0</v>
      </c>
      <c r="AL50" s="625">
        <v>0</v>
      </c>
      <c r="AM50" s="625">
        <v>0</v>
      </c>
      <c r="AN50" s="625">
        <v>0</v>
      </c>
      <c r="AO50" s="625">
        <v>0</v>
      </c>
      <c r="AP50" s="639">
        <v>0</v>
      </c>
      <c r="AQ50" s="639">
        <v>0</v>
      </c>
      <c r="AR50" s="639">
        <v>0</v>
      </c>
      <c r="AS50" s="639">
        <v>0</v>
      </c>
      <c r="AT50" s="611">
        <v>0</v>
      </c>
      <c r="AU50" s="611">
        <v>0</v>
      </c>
      <c r="AV50" s="611">
        <v>0</v>
      </c>
      <c r="AW50" s="611">
        <v>0</v>
      </c>
      <c r="AX50" s="504">
        <v>0</v>
      </c>
      <c r="AY50" s="504">
        <v>0</v>
      </c>
      <c r="AZ50" s="504">
        <v>0</v>
      </c>
      <c r="BA50" s="504">
        <v>0</v>
      </c>
      <c r="BB50" s="504">
        <v>0</v>
      </c>
      <c r="BC50" s="504">
        <v>0</v>
      </c>
      <c r="BD50" s="504">
        <v>0</v>
      </c>
      <c r="BE50" s="504">
        <v>0</v>
      </c>
      <c r="BF50" s="504">
        <v>0</v>
      </c>
      <c r="BG50" s="504">
        <v>0</v>
      </c>
      <c r="BH50" s="504">
        <v>0</v>
      </c>
      <c r="BI50" s="504">
        <v>0</v>
      </c>
      <c r="BJ50" s="504">
        <v>0</v>
      </c>
      <c r="BK50" s="504">
        <v>0</v>
      </c>
      <c r="BL50" s="504">
        <v>0</v>
      </c>
      <c r="BM50" s="504">
        <v>0</v>
      </c>
      <c r="BN50" s="504">
        <v>0</v>
      </c>
      <c r="BO50" s="504">
        <v>0</v>
      </c>
      <c r="BP50" s="504">
        <v>0</v>
      </c>
      <c r="BQ50" s="504">
        <v>0</v>
      </c>
      <c r="BR50" s="504">
        <v>0</v>
      </c>
      <c r="BS50" s="504">
        <v>0</v>
      </c>
      <c r="BT50" s="504">
        <v>0</v>
      </c>
      <c r="BU50" s="504">
        <v>0</v>
      </c>
      <c r="BV50" s="504">
        <v>0</v>
      </c>
      <c r="BW50" s="504">
        <v>0</v>
      </c>
      <c r="BX50" s="504">
        <v>0</v>
      </c>
      <c r="BY50" s="504">
        <v>0</v>
      </c>
      <c r="BZ50" s="504">
        <v>0</v>
      </c>
      <c r="CA50" s="504">
        <v>0</v>
      </c>
      <c r="CB50" s="504">
        <v>0</v>
      </c>
      <c r="CC50" s="504">
        <v>0</v>
      </c>
      <c r="CD50" s="504">
        <v>0</v>
      </c>
      <c r="CE50" s="504">
        <v>0</v>
      </c>
    </row>
    <row r="51" spans="1:83" s="505" customFormat="1" ht="9" hidden="1" customHeight="1" x14ac:dyDescent="0.3">
      <c r="A51" s="504">
        <v>0</v>
      </c>
      <c r="B51" s="504">
        <v>0</v>
      </c>
      <c r="C51" s="504">
        <v>0</v>
      </c>
      <c r="D51" s="504">
        <v>0</v>
      </c>
      <c r="E51" s="504">
        <v>0</v>
      </c>
      <c r="F51" s="504">
        <v>0</v>
      </c>
      <c r="G51" s="504">
        <v>0</v>
      </c>
      <c r="H51" s="504">
        <v>0</v>
      </c>
      <c r="I51" s="504">
        <v>0</v>
      </c>
      <c r="J51" s="504">
        <v>0</v>
      </c>
      <c r="K51" s="504">
        <v>0</v>
      </c>
      <c r="L51" s="504">
        <v>0</v>
      </c>
      <c r="M51" s="504">
        <v>0</v>
      </c>
      <c r="N51" s="504">
        <v>0</v>
      </c>
      <c r="O51" s="504">
        <v>0</v>
      </c>
      <c r="P51" s="625">
        <v>0</v>
      </c>
      <c r="Q51" s="625">
        <v>0</v>
      </c>
      <c r="R51" s="625">
        <v>0</v>
      </c>
      <c r="S51" s="625">
        <v>0</v>
      </c>
      <c r="T51" s="625">
        <v>0</v>
      </c>
      <c r="U51" s="625">
        <v>0</v>
      </c>
      <c r="V51" s="625">
        <v>0</v>
      </c>
      <c r="W51" s="625">
        <v>0</v>
      </c>
      <c r="X51" s="625">
        <v>0</v>
      </c>
      <c r="Y51" s="639">
        <v>0</v>
      </c>
      <c r="Z51" s="639">
        <v>0</v>
      </c>
      <c r="AA51" s="639">
        <v>0</v>
      </c>
      <c r="AB51" s="639">
        <v>0</v>
      </c>
      <c r="AC51" s="611">
        <v>0</v>
      </c>
      <c r="AD51" s="611">
        <v>0</v>
      </c>
      <c r="AE51" s="611">
        <v>0</v>
      </c>
      <c r="AF51" s="611">
        <v>0</v>
      </c>
      <c r="AG51" s="625">
        <v>0</v>
      </c>
      <c r="AH51" s="625">
        <v>0</v>
      </c>
      <c r="AI51" s="625">
        <v>0</v>
      </c>
      <c r="AJ51" s="625">
        <v>0</v>
      </c>
      <c r="AK51" s="625">
        <v>0</v>
      </c>
      <c r="AL51" s="625">
        <v>0</v>
      </c>
      <c r="AM51" s="625">
        <v>0</v>
      </c>
      <c r="AN51" s="625">
        <v>0</v>
      </c>
      <c r="AO51" s="625">
        <v>0</v>
      </c>
      <c r="AP51" s="639">
        <v>0</v>
      </c>
      <c r="AQ51" s="639">
        <v>0</v>
      </c>
      <c r="AR51" s="639">
        <v>0</v>
      </c>
      <c r="AS51" s="639">
        <v>0</v>
      </c>
      <c r="AT51" s="611">
        <v>0</v>
      </c>
      <c r="AU51" s="611">
        <v>0</v>
      </c>
      <c r="AV51" s="611">
        <v>0</v>
      </c>
      <c r="AW51" s="611">
        <v>0</v>
      </c>
      <c r="AX51" s="504">
        <v>0</v>
      </c>
      <c r="AY51" s="504">
        <v>0</v>
      </c>
      <c r="AZ51" s="504">
        <v>0</v>
      </c>
      <c r="BA51" s="504">
        <v>0</v>
      </c>
      <c r="BB51" s="504">
        <v>0</v>
      </c>
      <c r="BC51" s="504">
        <v>0</v>
      </c>
      <c r="BD51" s="504">
        <v>0</v>
      </c>
      <c r="BE51" s="504">
        <v>0</v>
      </c>
      <c r="BF51" s="504">
        <v>0</v>
      </c>
      <c r="BG51" s="504">
        <v>0</v>
      </c>
      <c r="BH51" s="504">
        <v>0</v>
      </c>
      <c r="BI51" s="504">
        <v>0</v>
      </c>
      <c r="BJ51" s="504">
        <v>0</v>
      </c>
      <c r="BK51" s="504">
        <v>0</v>
      </c>
      <c r="BL51" s="504">
        <v>0</v>
      </c>
      <c r="BM51" s="504">
        <v>0</v>
      </c>
      <c r="BN51" s="504">
        <v>0</v>
      </c>
      <c r="BO51" s="504">
        <v>0</v>
      </c>
      <c r="BP51" s="504">
        <v>0</v>
      </c>
      <c r="BQ51" s="504">
        <v>0</v>
      </c>
      <c r="BR51" s="504">
        <v>0</v>
      </c>
      <c r="BS51" s="504">
        <v>0</v>
      </c>
      <c r="BT51" s="504">
        <v>0</v>
      </c>
      <c r="BU51" s="504">
        <v>0</v>
      </c>
      <c r="BV51" s="504">
        <v>0</v>
      </c>
      <c r="BW51" s="504">
        <v>0</v>
      </c>
      <c r="BX51" s="504">
        <v>0</v>
      </c>
      <c r="BY51" s="504">
        <v>0</v>
      </c>
      <c r="BZ51" s="504">
        <v>0</v>
      </c>
      <c r="CA51" s="504">
        <v>0</v>
      </c>
      <c r="CB51" s="504">
        <v>0</v>
      </c>
      <c r="CC51" s="504">
        <v>0</v>
      </c>
      <c r="CD51" s="504">
        <v>0</v>
      </c>
      <c r="CE51" s="504">
        <v>0</v>
      </c>
    </row>
    <row r="52" spans="1:83" s="505" customFormat="1" ht="9" hidden="1" customHeight="1" x14ac:dyDescent="0.3">
      <c r="A52" s="504">
        <v>0</v>
      </c>
      <c r="B52" s="504">
        <v>0</v>
      </c>
      <c r="C52" s="504">
        <v>0</v>
      </c>
      <c r="D52" s="504">
        <v>0</v>
      </c>
      <c r="E52" s="504">
        <v>0</v>
      </c>
      <c r="F52" s="504">
        <v>0</v>
      </c>
      <c r="G52" s="504">
        <v>0</v>
      </c>
      <c r="H52" s="504">
        <v>0</v>
      </c>
      <c r="I52" s="504">
        <v>0</v>
      </c>
      <c r="J52" s="504">
        <v>0</v>
      </c>
      <c r="K52" s="504">
        <v>0</v>
      </c>
      <c r="L52" s="504">
        <v>0</v>
      </c>
      <c r="M52" s="504">
        <v>0</v>
      </c>
      <c r="N52" s="504">
        <v>0</v>
      </c>
      <c r="O52" s="504">
        <v>0</v>
      </c>
      <c r="P52" s="625">
        <v>0</v>
      </c>
      <c r="Q52" s="625">
        <v>0</v>
      </c>
      <c r="R52" s="625">
        <v>0</v>
      </c>
      <c r="S52" s="625">
        <v>0</v>
      </c>
      <c r="T52" s="625">
        <v>0</v>
      </c>
      <c r="U52" s="625">
        <v>0</v>
      </c>
      <c r="V52" s="625">
        <v>0</v>
      </c>
      <c r="W52" s="625">
        <v>0</v>
      </c>
      <c r="X52" s="625">
        <v>0</v>
      </c>
      <c r="Y52" s="639">
        <v>0</v>
      </c>
      <c r="Z52" s="639">
        <v>0</v>
      </c>
      <c r="AA52" s="639">
        <v>0</v>
      </c>
      <c r="AB52" s="639">
        <v>0</v>
      </c>
      <c r="AC52" s="611">
        <v>0</v>
      </c>
      <c r="AD52" s="611">
        <v>0</v>
      </c>
      <c r="AE52" s="611">
        <v>0</v>
      </c>
      <c r="AF52" s="611">
        <v>0</v>
      </c>
      <c r="AG52" s="625">
        <v>0</v>
      </c>
      <c r="AH52" s="625">
        <v>0</v>
      </c>
      <c r="AI52" s="625">
        <v>0</v>
      </c>
      <c r="AJ52" s="625">
        <v>0</v>
      </c>
      <c r="AK52" s="625">
        <v>0</v>
      </c>
      <c r="AL52" s="625">
        <v>0</v>
      </c>
      <c r="AM52" s="625">
        <v>0</v>
      </c>
      <c r="AN52" s="625">
        <v>0</v>
      </c>
      <c r="AO52" s="625">
        <v>0</v>
      </c>
      <c r="AP52" s="639">
        <v>0</v>
      </c>
      <c r="AQ52" s="639">
        <v>0</v>
      </c>
      <c r="AR52" s="639">
        <v>0</v>
      </c>
      <c r="AS52" s="639">
        <v>0</v>
      </c>
      <c r="AT52" s="611">
        <v>0</v>
      </c>
      <c r="AU52" s="611">
        <v>0</v>
      </c>
      <c r="AV52" s="611">
        <v>0</v>
      </c>
      <c r="AW52" s="611">
        <v>0</v>
      </c>
      <c r="AX52" s="504">
        <v>0</v>
      </c>
      <c r="AY52" s="504">
        <v>0</v>
      </c>
      <c r="AZ52" s="504">
        <v>0</v>
      </c>
      <c r="BA52" s="504">
        <v>0</v>
      </c>
      <c r="BB52" s="504">
        <v>0</v>
      </c>
      <c r="BC52" s="504">
        <v>0</v>
      </c>
      <c r="BD52" s="504">
        <v>0</v>
      </c>
      <c r="BE52" s="504">
        <v>0</v>
      </c>
      <c r="BF52" s="504">
        <v>0</v>
      </c>
      <c r="BG52" s="504">
        <v>0</v>
      </c>
      <c r="BH52" s="504">
        <v>0</v>
      </c>
      <c r="BI52" s="504">
        <v>0</v>
      </c>
      <c r="BJ52" s="504">
        <v>0</v>
      </c>
      <c r="BK52" s="504">
        <v>0</v>
      </c>
      <c r="BL52" s="504">
        <v>0</v>
      </c>
      <c r="BM52" s="504">
        <v>0</v>
      </c>
      <c r="BN52" s="504">
        <v>0</v>
      </c>
      <c r="BO52" s="504">
        <v>0</v>
      </c>
      <c r="BP52" s="504">
        <v>0</v>
      </c>
      <c r="BQ52" s="504">
        <v>0</v>
      </c>
      <c r="BR52" s="504">
        <v>0</v>
      </c>
      <c r="BS52" s="504">
        <v>0</v>
      </c>
      <c r="BT52" s="504">
        <v>0</v>
      </c>
      <c r="BU52" s="504">
        <v>0</v>
      </c>
      <c r="BV52" s="504">
        <v>0</v>
      </c>
      <c r="BW52" s="504">
        <v>0</v>
      </c>
      <c r="BX52" s="504">
        <v>0</v>
      </c>
      <c r="BY52" s="504">
        <v>0</v>
      </c>
      <c r="BZ52" s="504">
        <v>0</v>
      </c>
      <c r="CA52" s="504">
        <v>0</v>
      </c>
      <c r="CB52" s="504">
        <v>0</v>
      </c>
      <c r="CC52" s="504">
        <v>0</v>
      </c>
      <c r="CD52" s="504">
        <v>0</v>
      </c>
      <c r="CE52" s="504">
        <v>0</v>
      </c>
    </row>
    <row r="53" spans="1:83" s="505" customFormat="1" ht="9" hidden="1" customHeight="1" x14ac:dyDescent="0.3">
      <c r="A53" s="504">
        <v>0</v>
      </c>
      <c r="B53" s="504">
        <v>0</v>
      </c>
      <c r="C53" s="504">
        <v>0</v>
      </c>
      <c r="D53" s="504">
        <v>0</v>
      </c>
      <c r="E53" s="504">
        <v>0</v>
      </c>
      <c r="F53" s="504">
        <v>0</v>
      </c>
      <c r="G53" s="504">
        <v>0</v>
      </c>
      <c r="H53" s="504">
        <v>0</v>
      </c>
      <c r="I53" s="504">
        <v>0</v>
      </c>
      <c r="J53" s="504">
        <v>0</v>
      </c>
      <c r="K53" s="504">
        <v>0</v>
      </c>
      <c r="L53" s="504">
        <v>0</v>
      </c>
      <c r="M53" s="504">
        <v>0</v>
      </c>
      <c r="N53" s="504">
        <v>0</v>
      </c>
      <c r="O53" s="504">
        <v>0</v>
      </c>
      <c r="P53" s="625">
        <v>0</v>
      </c>
      <c r="Q53" s="625">
        <v>0</v>
      </c>
      <c r="R53" s="625">
        <v>0</v>
      </c>
      <c r="S53" s="625">
        <v>0</v>
      </c>
      <c r="T53" s="625">
        <v>0</v>
      </c>
      <c r="U53" s="625">
        <v>0</v>
      </c>
      <c r="V53" s="625">
        <v>0</v>
      </c>
      <c r="W53" s="625">
        <v>0</v>
      </c>
      <c r="X53" s="625">
        <v>0</v>
      </c>
      <c r="Y53" s="639">
        <v>0</v>
      </c>
      <c r="Z53" s="639">
        <v>0</v>
      </c>
      <c r="AA53" s="639">
        <v>0</v>
      </c>
      <c r="AB53" s="639">
        <v>0</v>
      </c>
      <c r="AC53" s="611">
        <v>0</v>
      </c>
      <c r="AD53" s="611">
        <v>0</v>
      </c>
      <c r="AE53" s="611">
        <v>0</v>
      </c>
      <c r="AF53" s="611">
        <v>0</v>
      </c>
      <c r="AG53" s="625">
        <v>0</v>
      </c>
      <c r="AH53" s="625">
        <v>0</v>
      </c>
      <c r="AI53" s="625">
        <v>0</v>
      </c>
      <c r="AJ53" s="625">
        <v>0</v>
      </c>
      <c r="AK53" s="625">
        <v>0</v>
      </c>
      <c r="AL53" s="625">
        <v>0</v>
      </c>
      <c r="AM53" s="625">
        <v>0</v>
      </c>
      <c r="AN53" s="625">
        <v>0</v>
      </c>
      <c r="AO53" s="625">
        <v>0</v>
      </c>
      <c r="AP53" s="639">
        <v>0</v>
      </c>
      <c r="AQ53" s="639">
        <v>0</v>
      </c>
      <c r="AR53" s="639">
        <v>0</v>
      </c>
      <c r="AS53" s="639">
        <v>0</v>
      </c>
      <c r="AT53" s="611">
        <v>0</v>
      </c>
      <c r="AU53" s="611">
        <v>0</v>
      </c>
      <c r="AV53" s="611">
        <v>0</v>
      </c>
      <c r="AW53" s="611">
        <v>0</v>
      </c>
      <c r="AX53" s="504">
        <v>0</v>
      </c>
      <c r="AY53" s="504">
        <v>0</v>
      </c>
      <c r="AZ53" s="504">
        <v>0</v>
      </c>
      <c r="BA53" s="504">
        <v>0</v>
      </c>
      <c r="BB53" s="504">
        <v>0</v>
      </c>
      <c r="BC53" s="504">
        <v>0</v>
      </c>
      <c r="BD53" s="504">
        <v>0</v>
      </c>
      <c r="BE53" s="504">
        <v>0</v>
      </c>
      <c r="BF53" s="504">
        <v>0</v>
      </c>
      <c r="BG53" s="504">
        <v>0</v>
      </c>
      <c r="BH53" s="504">
        <v>0</v>
      </c>
      <c r="BI53" s="504">
        <v>0</v>
      </c>
      <c r="BJ53" s="504">
        <v>0</v>
      </c>
      <c r="BK53" s="504">
        <v>0</v>
      </c>
      <c r="BL53" s="504">
        <v>0</v>
      </c>
      <c r="BM53" s="504">
        <v>0</v>
      </c>
      <c r="BN53" s="504">
        <v>0</v>
      </c>
      <c r="BO53" s="504">
        <v>0</v>
      </c>
      <c r="BP53" s="504">
        <v>0</v>
      </c>
      <c r="BQ53" s="504">
        <v>0</v>
      </c>
      <c r="BR53" s="504">
        <v>0</v>
      </c>
      <c r="BS53" s="504">
        <v>0</v>
      </c>
      <c r="BT53" s="504">
        <v>0</v>
      </c>
      <c r="BU53" s="504">
        <v>0</v>
      </c>
      <c r="BV53" s="504">
        <v>0</v>
      </c>
      <c r="BW53" s="504">
        <v>0</v>
      </c>
      <c r="BX53" s="504">
        <v>0</v>
      </c>
      <c r="BY53" s="504">
        <v>0</v>
      </c>
      <c r="BZ53" s="504">
        <v>0</v>
      </c>
      <c r="CA53" s="504">
        <v>0</v>
      </c>
      <c r="CB53" s="504">
        <v>0</v>
      </c>
      <c r="CC53" s="504">
        <v>0</v>
      </c>
      <c r="CD53" s="504">
        <v>0</v>
      </c>
      <c r="CE53" s="504">
        <v>0</v>
      </c>
    </row>
    <row r="54" spans="1:83" s="505" customFormat="1" ht="9" hidden="1" customHeight="1" x14ac:dyDescent="0.3">
      <c r="A54" s="504">
        <v>0</v>
      </c>
      <c r="B54" s="504">
        <v>0</v>
      </c>
      <c r="C54" s="504">
        <v>0</v>
      </c>
      <c r="D54" s="504">
        <v>0</v>
      </c>
      <c r="E54" s="504">
        <v>0</v>
      </c>
      <c r="F54" s="504">
        <v>0</v>
      </c>
      <c r="G54" s="504">
        <v>0</v>
      </c>
      <c r="H54" s="504">
        <v>0</v>
      </c>
      <c r="I54" s="504">
        <v>0</v>
      </c>
      <c r="J54" s="504">
        <v>0</v>
      </c>
      <c r="K54" s="504">
        <v>0</v>
      </c>
      <c r="L54" s="504">
        <v>0</v>
      </c>
      <c r="M54" s="504">
        <v>0</v>
      </c>
      <c r="N54" s="504">
        <v>0</v>
      </c>
      <c r="O54" s="504">
        <v>0</v>
      </c>
      <c r="P54" s="625">
        <v>0</v>
      </c>
      <c r="Q54" s="625">
        <v>0</v>
      </c>
      <c r="R54" s="625">
        <v>0</v>
      </c>
      <c r="S54" s="625">
        <v>0</v>
      </c>
      <c r="T54" s="625">
        <v>0</v>
      </c>
      <c r="U54" s="625">
        <v>0</v>
      </c>
      <c r="V54" s="625">
        <v>0</v>
      </c>
      <c r="W54" s="625">
        <v>0</v>
      </c>
      <c r="X54" s="625">
        <v>0</v>
      </c>
      <c r="Y54" s="639">
        <v>0</v>
      </c>
      <c r="Z54" s="639">
        <v>0</v>
      </c>
      <c r="AA54" s="639">
        <v>0</v>
      </c>
      <c r="AB54" s="639">
        <v>0</v>
      </c>
      <c r="AC54" s="611">
        <v>0</v>
      </c>
      <c r="AD54" s="611">
        <v>0</v>
      </c>
      <c r="AE54" s="611">
        <v>0</v>
      </c>
      <c r="AF54" s="611">
        <v>0</v>
      </c>
      <c r="AG54" s="625">
        <v>0</v>
      </c>
      <c r="AH54" s="625">
        <v>0</v>
      </c>
      <c r="AI54" s="625">
        <v>0</v>
      </c>
      <c r="AJ54" s="625">
        <v>0</v>
      </c>
      <c r="AK54" s="625">
        <v>0</v>
      </c>
      <c r="AL54" s="625">
        <v>0</v>
      </c>
      <c r="AM54" s="625">
        <v>0</v>
      </c>
      <c r="AN54" s="625">
        <v>0</v>
      </c>
      <c r="AO54" s="625">
        <v>0</v>
      </c>
      <c r="AP54" s="639">
        <v>0</v>
      </c>
      <c r="AQ54" s="639">
        <v>0</v>
      </c>
      <c r="AR54" s="639">
        <v>0</v>
      </c>
      <c r="AS54" s="639">
        <v>0</v>
      </c>
      <c r="AT54" s="611">
        <v>0</v>
      </c>
      <c r="AU54" s="611">
        <v>0</v>
      </c>
      <c r="AV54" s="611">
        <v>0</v>
      </c>
      <c r="AW54" s="611">
        <v>0</v>
      </c>
      <c r="AX54" s="504">
        <v>0</v>
      </c>
      <c r="AY54" s="504">
        <v>0</v>
      </c>
      <c r="AZ54" s="504">
        <v>0</v>
      </c>
      <c r="BA54" s="504">
        <v>0</v>
      </c>
      <c r="BB54" s="504">
        <v>0</v>
      </c>
      <c r="BC54" s="504">
        <v>0</v>
      </c>
      <c r="BD54" s="504">
        <v>0</v>
      </c>
      <c r="BE54" s="504">
        <v>0</v>
      </c>
      <c r="BF54" s="504">
        <v>0</v>
      </c>
      <c r="BG54" s="504">
        <v>0</v>
      </c>
      <c r="BH54" s="504">
        <v>0</v>
      </c>
      <c r="BI54" s="504">
        <v>0</v>
      </c>
      <c r="BJ54" s="504">
        <v>0</v>
      </c>
      <c r="BK54" s="504">
        <v>0</v>
      </c>
      <c r="BL54" s="504">
        <v>0</v>
      </c>
      <c r="BM54" s="504">
        <v>0</v>
      </c>
      <c r="BN54" s="504">
        <v>0</v>
      </c>
      <c r="BO54" s="504">
        <v>0</v>
      </c>
      <c r="BP54" s="504">
        <v>0</v>
      </c>
      <c r="BQ54" s="504">
        <v>0</v>
      </c>
      <c r="BR54" s="504">
        <v>0</v>
      </c>
      <c r="BS54" s="504">
        <v>0</v>
      </c>
      <c r="BT54" s="504">
        <v>0</v>
      </c>
      <c r="BU54" s="504">
        <v>0</v>
      </c>
      <c r="BV54" s="504">
        <v>0</v>
      </c>
      <c r="BW54" s="504">
        <v>0</v>
      </c>
      <c r="BX54" s="504">
        <v>0</v>
      </c>
      <c r="BY54" s="504">
        <v>0</v>
      </c>
      <c r="BZ54" s="504">
        <v>0</v>
      </c>
      <c r="CA54" s="504">
        <v>0</v>
      </c>
      <c r="CB54" s="504">
        <v>0</v>
      </c>
      <c r="CC54" s="504">
        <v>0</v>
      </c>
      <c r="CD54" s="504">
        <v>0</v>
      </c>
      <c r="CE54" s="504">
        <v>0</v>
      </c>
    </row>
    <row r="55" spans="1:83" s="505" customFormat="1" ht="9" hidden="1" customHeight="1" x14ac:dyDescent="0.3">
      <c r="A55" s="504">
        <v>0</v>
      </c>
      <c r="B55" s="504">
        <v>0</v>
      </c>
      <c r="C55" s="504">
        <v>0</v>
      </c>
      <c r="D55" s="504">
        <v>0</v>
      </c>
      <c r="E55" s="504">
        <v>0</v>
      </c>
      <c r="F55" s="504">
        <v>0</v>
      </c>
      <c r="G55" s="504">
        <v>0</v>
      </c>
      <c r="H55" s="504">
        <v>0</v>
      </c>
      <c r="I55" s="504">
        <v>0</v>
      </c>
      <c r="J55" s="504">
        <v>0</v>
      </c>
      <c r="K55" s="504">
        <v>0</v>
      </c>
      <c r="L55" s="504">
        <v>0</v>
      </c>
      <c r="M55" s="504">
        <v>0</v>
      </c>
      <c r="N55" s="504">
        <v>0</v>
      </c>
      <c r="O55" s="504">
        <v>0</v>
      </c>
      <c r="P55" s="625">
        <v>0</v>
      </c>
      <c r="Q55" s="625">
        <v>0</v>
      </c>
      <c r="R55" s="625">
        <v>0</v>
      </c>
      <c r="S55" s="625">
        <v>0</v>
      </c>
      <c r="T55" s="625">
        <v>0</v>
      </c>
      <c r="U55" s="625">
        <v>0</v>
      </c>
      <c r="V55" s="625">
        <v>0</v>
      </c>
      <c r="W55" s="625">
        <v>0</v>
      </c>
      <c r="X55" s="625">
        <v>0</v>
      </c>
      <c r="Y55" s="639">
        <v>0</v>
      </c>
      <c r="Z55" s="639">
        <v>0</v>
      </c>
      <c r="AA55" s="639">
        <v>0</v>
      </c>
      <c r="AB55" s="639">
        <v>0</v>
      </c>
      <c r="AC55" s="611">
        <v>0</v>
      </c>
      <c r="AD55" s="611">
        <v>0</v>
      </c>
      <c r="AE55" s="611">
        <v>0</v>
      </c>
      <c r="AF55" s="611">
        <v>0</v>
      </c>
      <c r="AG55" s="625">
        <v>0</v>
      </c>
      <c r="AH55" s="625">
        <v>0</v>
      </c>
      <c r="AI55" s="625">
        <v>0</v>
      </c>
      <c r="AJ55" s="625">
        <v>0</v>
      </c>
      <c r="AK55" s="625">
        <v>0</v>
      </c>
      <c r="AL55" s="625">
        <v>0</v>
      </c>
      <c r="AM55" s="625">
        <v>0</v>
      </c>
      <c r="AN55" s="625">
        <v>0</v>
      </c>
      <c r="AO55" s="625">
        <v>0</v>
      </c>
      <c r="AP55" s="639">
        <v>0</v>
      </c>
      <c r="AQ55" s="639">
        <v>0</v>
      </c>
      <c r="AR55" s="639">
        <v>0</v>
      </c>
      <c r="AS55" s="639">
        <v>0</v>
      </c>
      <c r="AT55" s="611">
        <v>0</v>
      </c>
      <c r="AU55" s="611">
        <v>0</v>
      </c>
      <c r="AV55" s="611">
        <v>0</v>
      </c>
      <c r="AW55" s="611">
        <v>0</v>
      </c>
      <c r="AX55" s="504">
        <v>0</v>
      </c>
      <c r="AY55" s="504">
        <v>0</v>
      </c>
      <c r="AZ55" s="504">
        <v>0</v>
      </c>
      <c r="BA55" s="504">
        <v>0</v>
      </c>
      <c r="BB55" s="504">
        <v>0</v>
      </c>
      <c r="BC55" s="504">
        <v>0</v>
      </c>
      <c r="BD55" s="504">
        <v>0</v>
      </c>
      <c r="BE55" s="504">
        <v>0</v>
      </c>
      <c r="BF55" s="504">
        <v>0</v>
      </c>
      <c r="BG55" s="504">
        <v>0</v>
      </c>
      <c r="BH55" s="504">
        <v>0</v>
      </c>
      <c r="BI55" s="504">
        <v>0</v>
      </c>
      <c r="BJ55" s="504">
        <v>0</v>
      </c>
      <c r="BK55" s="504">
        <v>0</v>
      </c>
      <c r="BL55" s="504">
        <v>0</v>
      </c>
      <c r="BM55" s="504">
        <v>0</v>
      </c>
      <c r="BN55" s="504">
        <v>0</v>
      </c>
      <c r="BO55" s="504">
        <v>0</v>
      </c>
      <c r="BP55" s="504">
        <v>0</v>
      </c>
      <c r="BQ55" s="504">
        <v>0</v>
      </c>
      <c r="BR55" s="504">
        <v>0</v>
      </c>
      <c r="BS55" s="504">
        <v>0</v>
      </c>
      <c r="BT55" s="504">
        <v>0</v>
      </c>
      <c r="BU55" s="504">
        <v>0</v>
      </c>
      <c r="BV55" s="504">
        <v>0</v>
      </c>
      <c r="BW55" s="504">
        <v>0</v>
      </c>
      <c r="BX55" s="504">
        <v>0</v>
      </c>
      <c r="BY55" s="504">
        <v>0</v>
      </c>
      <c r="BZ55" s="504">
        <v>0</v>
      </c>
      <c r="CA55" s="504">
        <v>0</v>
      </c>
      <c r="CB55" s="504">
        <v>0</v>
      </c>
      <c r="CC55" s="504">
        <v>0</v>
      </c>
      <c r="CD55" s="504">
        <v>0</v>
      </c>
      <c r="CE55" s="504">
        <v>0</v>
      </c>
    </row>
    <row r="56" spans="1:83" s="505" customFormat="1" ht="9" hidden="1" customHeight="1" x14ac:dyDescent="0.3">
      <c r="A56" s="504">
        <v>0</v>
      </c>
      <c r="B56" s="504">
        <v>0</v>
      </c>
      <c r="C56" s="504">
        <v>0</v>
      </c>
      <c r="D56" s="504">
        <v>0</v>
      </c>
      <c r="E56" s="504">
        <v>0</v>
      </c>
      <c r="F56" s="504">
        <v>0</v>
      </c>
      <c r="G56" s="504">
        <v>0</v>
      </c>
      <c r="H56" s="504">
        <v>0</v>
      </c>
      <c r="I56" s="504">
        <v>0</v>
      </c>
      <c r="J56" s="504">
        <v>0</v>
      </c>
      <c r="K56" s="504">
        <v>0</v>
      </c>
      <c r="L56" s="504">
        <v>0</v>
      </c>
      <c r="M56" s="504">
        <v>0</v>
      </c>
      <c r="N56" s="504">
        <v>0</v>
      </c>
      <c r="O56" s="504">
        <v>0</v>
      </c>
      <c r="P56" s="625">
        <v>0</v>
      </c>
      <c r="Q56" s="625">
        <v>0</v>
      </c>
      <c r="R56" s="625">
        <v>0</v>
      </c>
      <c r="S56" s="625">
        <v>0</v>
      </c>
      <c r="T56" s="625">
        <v>0</v>
      </c>
      <c r="U56" s="625">
        <v>0</v>
      </c>
      <c r="V56" s="625">
        <v>0</v>
      </c>
      <c r="W56" s="625">
        <v>0</v>
      </c>
      <c r="X56" s="625">
        <v>0</v>
      </c>
      <c r="Y56" s="639">
        <v>0</v>
      </c>
      <c r="Z56" s="639">
        <v>0</v>
      </c>
      <c r="AA56" s="639">
        <v>0</v>
      </c>
      <c r="AB56" s="639">
        <v>0</v>
      </c>
      <c r="AC56" s="611">
        <v>0</v>
      </c>
      <c r="AD56" s="611">
        <v>0</v>
      </c>
      <c r="AE56" s="611">
        <v>0</v>
      </c>
      <c r="AF56" s="611">
        <v>0</v>
      </c>
      <c r="AG56" s="625">
        <v>0</v>
      </c>
      <c r="AH56" s="625">
        <v>0</v>
      </c>
      <c r="AI56" s="625">
        <v>0</v>
      </c>
      <c r="AJ56" s="625">
        <v>0</v>
      </c>
      <c r="AK56" s="625">
        <v>0</v>
      </c>
      <c r="AL56" s="625">
        <v>0</v>
      </c>
      <c r="AM56" s="625">
        <v>0</v>
      </c>
      <c r="AN56" s="625">
        <v>0</v>
      </c>
      <c r="AO56" s="625">
        <v>0</v>
      </c>
      <c r="AP56" s="639">
        <v>0</v>
      </c>
      <c r="AQ56" s="639">
        <v>0</v>
      </c>
      <c r="AR56" s="639">
        <v>0</v>
      </c>
      <c r="AS56" s="639">
        <v>0</v>
      </c>
      <c r="AT56" s="611">
        <v>0</v>
      </c>
      <c r="AU56" s="611">
        <v>0</v>
      </c>
      <c r="AV56" s="611">
        <v>0</v>
      </c>
      <c r="AW56" s="611">
        <v>0</v>
      </c>
      <c r="AX56" s="504">
        <v>0</v>
      </c>
      <c r="AY56" s="504">
        <v>0</v>
      </c>
      <c r="AZ56" s="504">
        <v>0</v>
      </c>
      <c r="BA56" s="504">
        <v>0</v>
      </c>
      <c r="BB56" s="504">
        <v>0</v>
      </c>
      <c r="BC56" s="504">
        <v>0</v>
      </c>
      <c r="BD56" s="504">
        <v>0</v>
      </c>
      <c r="BE56" s="504">
        <v>0</v>
      </c>
      <c r="BF56" s="504">
        <v>0</v>
      </c>
      <c r="BG56" s="504">
        <v>0</v>
      </c>
      <c r="BH56" s="504">
        <v>0</v>
      </c>
      <c r="BI56" s="504">
        <v>0</v>
      </c>
      <c r="BJ56" s="504">
        <v>0</v>
      </c>
      <c r="BK56" s="504">
        <v>0</v>
      </c>
      <c r="BL56" s="504">
        <v>0</v>
      </c>
      <c r="BM56" s="504">
        <v>0</v>
      </c>
      <c r="BN56" s="504">
        <v>0</v>
      </c>
      <c r="BO56" s="504">
        <v>0</v>
      </c>
      <c r="BP56" s="504">
        <v>0</v>
      </c>
      <c r="BQ56" s="504">
        <v>0</v>
      </c>
      <c r="BR56" s="504">
        <v>0</v>
      </c>
      <c r="BS56" s="504">
        <v>0</v>
      </c>
      <c r="BT56" s="504">
        <v>0</v>
      </c>
      <c r="BU56" s="504">
        <v>0</v>
      </c>
      <c r="BV56" s="504">
        <v>0</v>
      </c>
      <c r="BW56" s="504">
        <v>0</v>
      </c>
      <c r="BX56" s="504">
        <v>0</v>
      </c>
      <c r="BY56" s="504">
        <v>0</v>
      </c>
      <c r="BZ56" s="504">
        <v>0</v>
      </c>
      <c r="CA56" s="504">
        <v>0</v>
      </c>
      <c r="CB56" s="504">
        <v>0</v>
      </c>
      <c r="CC56" s="504">
        <v>0</v>
      </c>
      <c r="CD56" s="504">
        <v>0</v>
      </c>
      <c r="CE56" s="504">
        <v>0</v>
      </c>
    </row>
    <row r="57" spans="1:83" s="505" customFormat="1" ht="9" hidden="1" customHeight="1" x14ac:dyDescent="0.3">
      <c r="A57" s="504">
        <v>0</v>
      </c>
      <c r="B57" s="504">
        <v>0</v>
      </c>
      <c r="C57" s="504">
        <v>0</v>
      </c>
      <c r="D57" s="504">
        <v>0</v>
      </c>
      <c r="E57" s="504">
        <v>0</v>
      </c>
      <c r="F57" s="504">
        <v>0</v>
      </c>
      <c r="G57" s="504">
        <v>0</v>
      </c>
      <c r="H57" s="504">
        <v>0</v>
      </c>
      <c r="I57" s="504">
        <v>0</v>
      </c>
      <c r="J57" s="504">
        <v>0</v>
      </c>
      <c r="K57" s="504">
        <v>0</v>
      </c>
      <c r="L57" s="504">
        <v>0</v>
      </c>
      <c r="M57" s="504">
        <v>0</v>
      </c>
      <c r="N57" s="504">
        <v>0</v>
      </c>
      <c r="O57" s="504">
        <v>0</v>
      </c>
      <c r="P57" s="625">
        <v>0</v>
      </c>
      <c r="Q57" s="625">
        <v>0</v>
      </c>
      <c r="R57" s="625">
        <v>0</v>
      </c>
      <c r="S57" s="625">
        <v>0</v>
      </c>
      <c r="T57" s="625">
        <v>0</v>
      </c>
      <c r="U57" s="625">
        <v>0</v>
      </c>
      <c r="V57" s="625">
        <v>0</v>
      </c>
      <c r="W57" s="625">
        <v>0</v>
      </c>
      <c r="X57" s="625">
        <v>0</v>
      </c>
      <c r="Y57" s="639">
        <v>0</v>
      </c>
      <c r="Z57" s="639">
        <v>0</v>
      </c>
      <c r="AA57" s="639">
        <v>0</v>
      </c>
      <c r="AB57" s="639">
        <v>0</v>
      </c>
      <c r="AC57" s="611">
        <v>0</v>
      </c>
      <c r="AD57" s="611">
        <v>0</v>
      </c>
      <c r="AE57" s="611">
        <v>0</v>
      </c>
      <c r="AF57" s="611">
        <v>0</v>
      </c>
      <c r="AG57" s="625">
        <v>0</v>
      </c>
      <c r="AH57" s="625">
        <v>0</v>
      </c>
      <c r="AI57" s="625">
        <v>0</v>
      </c>
      <c r="AJ57" s="625">
        <v>0</v>
      </c>
      <c r="AK57" s="625">
        <v>0</v>
      </c>
      <c r="AL57" s="625">
        <v>0</v>
      </c>
      <c r="AM57" s="625">
        <v>0</v>
      </c>
      <c r="AN57" s="625">
        <v>0</v>
      </c>
      <c r="AO57" s="625">
        <v>0</v>
      </c>
      <c r="AP57" s="639">
        <v>0</v>
      </c>
      <c r="AQ57" s="639">
        <v>0</v>
      </c>
      <c r="AR57" s="639">
        <v>0</v>
      </c>
      <c r="AS57" s="639">
        <v>0</v>
      </c>
      <c r="AT57" s="611">
        <v>0</v>
      </c>
      <c r="AU57" s="611">
        <v>0</v>
      </c>
      <c r="AV57" s="611">
        <v>0</v>
      </c>
      <c r="AW57" s="611">
        <v>0</v>
      </c>
      <c r="AX57" s="504">
        <v>0</v>
      </c>
      <c r="AY57" s="504">
        <v>0</v>
      </c>
      <c r="AZ57" s="504">
        <v>0</v>
      </c>
      <c r="BA57" s="504">
        <v>0</v>
      </c>
      <c r="BB57" s="504">
        <v>0</v>
      </c>
      <c r="BC57" s="504">
        <v>0</v>
      </c>
      <c r="BD57" s="504">
        <v>0</v>
      </c>
      <c r="BE57" s="504">
        <v>0</v>
      </c>
      <c r="BF57" s="504">
        <v>0</v>
      </c>
      <c r="BG57" s="504">
        <v>0</v>
      </c>
      <c r="BH57" s="504">
        <v>0</v>
      </c>
      <c r="BI57" s="504">
        <v>0</v>
      </c>
      <c r="BJ57" s="504">
        <v>0</v>
      </c>
      <c r="BK57" s="504">
        <v>0</v>
      </c>
      <c r="BL57" s="504">
        <v>0</v>
      </c>
      <c r="BM57" s="504">
        <v>0</v>
      </c>
      <c r="BN57" s="504">
        <v>0</v>
      </c>
      <c r="BO57" s="504">
        <v>0</v>
      </c>
      <c r="BP57" s="504">
        <v>0</v>
      </c>
      <c r="BQ57" s="504">
        <v>0</v>
      </c>
      <c r="BR57" s="504">
        <v>0</v>
      </c>
      <c r="BS57" s="504">
        <v>0</v>
      </c>
      <c r="BT57" s="504">
        <v>0</v>
      </c>
      <c r="BU57" s="504">
        <v>0</v>
      </c>
      <c r="BV57" s="504">
        <v>0</v>
      </c>
      <c r="BW57" s="504">
        <v>0</v>
      </c>
      <c r="BX57" s="504">
        <v>0</v>
      </c>
      <c r="BY57" s="504">
        <v>0</v>
      </c>
      <c r="BZ57" s="504">
        <v>0</v>
      </c>
      <c r="CA57" s="504">
        <v>0</v>
      </c>
      <c r="CB57" s="504">
        <v>0</v>
      </c>
      <c r="CC57" s="504">
        <v>0</v>
      </c>
      <c r="CD57" s="504">
        <v>0</v>
      </c>
      <c r="CE57" s="504">
        <v>0</v>
      </c>
    </row>
    <row r="58" spans="1:83" s="505" customFormat="1" ht="9" hidden="1" customHeight="1" x14ac:dyDescent="0.3">
      <c r="A58" s="504">
        <v>0</v>
      </c>
      <c r="B58" s="504">
        <v>0</v>
      </c>
      <c r="C58" s="504">
        <v>0</v>
      </c>
      <c r="D58" s="504">
        <v>0</v>
      </c>
      <c r="E58" s="504">
        <v>0</v>
      </c>
      <c r="F58" s="504">
        <v>0</v>
      </c>
      <c r="G58" s="504">
        <v>0</v>
      </c>
      <c r="H58" s="504">
        <v>0</v>
      </c>
      <c r="I58" s="504">
        <v>0</v>
      </c>
      <c r="J58" s="504">
        <v>0</v>
      </c>
      <c r="K58" s="504">
        <v>0</v>
      </c>
      <c r="L58" s="504">
        <v>0</v>
      </c>
      <c r="M58" s="504">
        <v>0</v>
      </c>
      <c r="N58" s="504">
        <v>0</v>
      </c>
      <c r="O58" s="504">
        <v>0</v>
      </c>
      <c r="P58" s="625">
        <v>0</v>
      </c>
      <c r="Q58" s="625">
        <v>0</v>
      </c>
      <c r="R58" s="625">
        <v>0</v>
      </c>
      <c r="S58" s="625">
        <v>0</v>
      </c>
      <c r="T58" s="625">
        <v>0</v>
      </c>
      <c r="U58" s="625">
        <v>0</v>
      </c>
      <c r="V58" s="625">
        <v>0</v>
      </c>
      <c r="W58" s="625">
        <v>0</v>
      </c>
      <c r="X58" s="625">
        <v>0</v>
      </c>
      <c r="Y58" s="639">
        <v>0</v>
      </c>
      <c r="Z58" s="639">
        <v>0</v>
      </c>
      <c r="AA58" s="639">
        <v>0</v>
      </c>
      <c r="AB58" s="639">
        <v>0</v>
      </c>
      <c r="AC58" s="611">
        <v>0</v>
      </c>
      <c r="AD58" s="611">
        <v>0</v>
      </c>
      <c r="AE58" s="611">
        <v>0</v>
      </c>
      <c r="AF58" s="611">
        <v>0</v>
      </c>
      <c r="AG58" s="625">
        <v>0</v>
      </c>
      <c r="AH58" s="625">
        <v>0</v>
      </c>
      <c r="AI58" s="625">
        <v>0</v>
      </c>
      <c r="AJ58" s="625">
        <v>0</v>
      </c>
      <c r="AK58" s="625">
        <v>0</v>
      </c>
      <c r="AL58" s="625">
        <v>0</v>
      </c>
      <c r="AM58" s="625">
        <v>0</v>
      </c>
      <c r="AN58" s="625">
        <v>0</v>
      </c>
      <c r="AO58" s="625">
        <v>0</v>
      </c>
      <c r="AP58" s="639">
        <v>0</v>
      </c>
      <c r="AQ58" s="639">
        <v>0</v>
      </c>
      <c r="AR58" s="639">
        <v>0</v>
      </c>
      <c r="AS58" s="639">
        <v>0</v>
      </c>
      <c r="AT58" s="611">
        <v>0</v>
      </c>
      <c r="AU58" s="611">
        <v>0</v>
      </c>
      <c r="AV58" s="611">
        <v>0</v>
      </c>
      <c r="AW58" s="611">
        <v>0</v>
      </c>
      <c r="AX58" s="504">
        <v>0</v>
      </c>
      <c r="AY58" s="504">
        <v>0</v>
      </c>
      <c r="AZ58" s="504">
        <v>0</v>
      </c>
      <c r="BA58" s="504">
        <v>0</v>
      </c>
      <c r="BB58" s="504">
        <v>0</v>
      </c>
      <c r="BC58" s="504">
        <v>0</v>
      </c>
      <c r="BD58" s="504">
        <v>0</v>
      </c>
      <c r="BE58" s="504">
        <v>0</v>
      </c>
      <c r="BF58" s="504">
        <v>0</v>
      </c>
      <c r="BG58" s="504">
        <v>0</v>
      </c>
      <c r="BH58" s="504">
        <v>0</v>
      </c>
      <c r="BI58" s="504">
        <v>0</v>
      </c>
      <c r="BJ58" s="504">
        <v>0</v>
      </c>
      <c r="BK58" s="504">
        <v>0</v>
      </c>
      <c r="BL58" s="504">
        <v>0</v>
      </c>
      <c r="BM58" s="504">
        <v>0</v>
      </c>
      <c r="BN58" s="504">
        <v>0</v>
      </c>
      <c r="BO58" s="504">
        <v>0</v>
      </c>
      <c r="BP58" s="504">
        <v>0</v>
      </c>
      <c r="BQ58" s="504">
        <v>0</v>
      </c>
      <c r="BR58" s="504">
        <v>0</v>
      </c>
      <c r="BS58" s="504">
        <v>0</v>
      </c>
      <c r="BT58" s="504">
        <v>0</v>
      </c>
      <c r="BU58" s="504">
        <v>0</v>
      </c>
      <c r="BV58" s="504">
        <v>0</v>
      </c>
      <c r="BW58" s="504">
        <v>0</v>
      </c>
      <c r="BX58" s="504">
        <v>0</v>
      </c>
      <c r="BY58" s="504">
        <v>0</v>
      </c>
      <c r="BZ58" s="504">
        <v>0</v>
      </c>
      <c r="CA58" s="504">
        <v>0</v>
      </c>
      <c r="CB58" s="504">
        <v>0</v>
      </c>
      <c r="CC58" s="504">
        <v>0</v>
      </c>
      <c r="CD58" s="504">
        <v>0</v>
      </c>
      <c r="CE58" s="504">
        <v>0</v>
      </c>
    </row>
    <row r="59" spans="1:83" s="505" customFormat="1" ht="9" hidden="1" customHeight="1" x14ac:dyDescent="0.3">
      <c r="A59" s="504">
        <v>0</v>
      </c>
      <c r="B59" s="504">
        <v>0</v>
      </c>
      <c r="C59" s="504">
        <v>0</v>
      </c>
      <c r="D59" s="504">
        <v>0</v>
      </c>
      <c r="E59" s="504">
        <v>0</v>
      </c>
      <c r="F59" s="504">
        <v>0</v>
      </c>
      <c r="G59" s="504">
        <v>0</v>
      </c>
      <c r="H59" s="504">
        <v>0</v>
      </c>
      <c r="I59" s="504">
        <v>0</v>
      </c>
      <c r="J59" s="504">
        <v>0</v>
      </c>
      <c r="K59" s="504">
        <v>0</v>
      </c>
      <c r="L59" s="504">
        <v>0</v>
      </c>
      <c r="M59" s="504">
        <v>0</v>
      </c>
      <c r="N59" s="504">
        <v>0</v>
      </c>
      <c r="O59" s="504">
        <v>0</v>
      </c>
      <c r="P59" s="625">
        <v>0</v>
      </c>
      <c r="Q59" s="625">
        <v>0</v>
      </c>
      <c r="R59" s="625">
        <v>0</v>
      </c>
      <c r="S59" s="625">
        <v>0</v>
      </c>
      <c r="T59" s="625">
        <v>0</v>
      </c>
      <c r="U59" s="625">
        <v>0</v>
      </c>
      <c r="V59" s="625">
        <v>0</v>
      </c>
      <c r="W59" s="625">
        <v>0</v>
      </c>
      <c r="X59" s="625">
        <v>0</v>
      </c>
      <c r="Y59" s="639">
        <v>0</v>
      </c>
      <c r="Z59" s="639">
        <v>0</v>
      </c>
      <c r="AA59" s="639">
        <v>0</v>
      </c>
      <c r="AB59" s="639">
        <v>0</v>
      </c>
      <c r="AC59" s="611">
        <v>0</v>
      </c>
      <c r="AD59" s="611">
        <v>0</v>
      </c>
      <c r="AE59" s="611">
        <v>0</v>
      </c>
      <c r="AF59" s="611">
        <v>0</v>
      </c>
      <c r="AG59" s="625">
        <v>0</v>
      </c>
      <c r="AH59" s="625">
        <v>0</v>
      </c>
      <c r="AI59" s="625">
        <v>0</v>
      </c>
      <c r="AJ59" s="625">
        <v>0</v>
      </c>
      <c r="AK59" s="625">
        <v>0</v>
      </c>
      <c r="AL59" s="625">
        <v>0</v>
      </c>
      <c r="AM59" s="625">
        <v>0</v>
      </c>
      <c r="AN59" s="625">
        <v>0</v>
      </c>
      <c r="AO59" s="625">
        <v>0</v>
      </c>
      <c r="AP59" s="639">
        <v>0</v>
      </c>
      <c r="AQ59" s="639">
        <v>0</v>
      </c>
      <c r="AR59" s="639">
        <v>0</v>
      </c>
      <c r="AS59" s="639">
        <v>0</v>
      </c>
      <c r="AT59" s="611">
        <v>0</v>
      </c>
      <c r="AU59" s="611">
        <v>0</v>
      </c>
      <c r="AV59" s="611">
        <v>0</v>
      </c>
      <c r="AW59" s="611">
        <v>0</v>
      </c>
      <c r="AX59" s="504">
        <v>0</v>
      </c>
      <c r="AY59" s="504">
        <v>0</v>
      </c>
      <c r="AZ59" s="504">
        <v>0</v>
      </c>
      <c r="BA59" s="504">
        <v>0</v>
      </c>
      <c r="BB59" s="504">
        <v>0</v>
      </c>
      <c r="BC59" s="504">
        <v>0</v>
      </c>
      <c r="BD59" s="504">
        <v>0</v>
      </c>
      <c r="BE59" s="504">
        <v>0</v>
      </c>
      <c r="BF59" s="504">
        <v>0</v>
      </c>
      <c r="BG59" s="504">
        <v>0</v>
      </c>
      <c r="BH59" s="504">
        <v>0</v>
      </c>
      <c r="BI59" s="504">
        <v>0</v>
      </c>
      <c r="BJ59" s="504">
        <v>0</v>
      </c>
      <c r="BK59" s="504">
        <v>0</v>
      </c>
      <c r="BL59" s="504">
        <v>0</v>
      </c>
      <c r="BM59" s="504">
        <v>0</v>
      </c>
      <c r="BN59" s="504">
        <v>0</v>
      </c>
      <c r="BO59" s="504">
        <v>0</v>
      </c>
      <c r="BP59" s="504">
        <v>0</v>
      </c>
      <c r="BQ59" s="504">
        <v>0</v>
      </c>
      <c r="BR59" s="504">
        <v>0</v>
      </c>
      <c r="BS59" s="504">
        <v>0</v>
      </c>
      <c r="BT59" s="504">
        <v>0</v>
      </c>
      <c r="BU59" s="504">
        <v>0</v>
      </c>
      <c r="BV59" s="504">
        <v>0</v>
      </c>
      <c r="BW59" s="504">
        <v>0</v>
      </c>
      <c r="BX59" s="504">
        <v>0</v>
      </c>
      <c r="BY59" s="504">
        <v>0</v>
      </c>
      <c r="BZ59" s="504">
        <v>0</v>
      </c>
      <c r="CA59" s="504">
        <v>0</v>
      </c>
      <c r="CB59" s="504">
        <v>0</v>
      </c>
      <c r="CC59" s="504">
        <v>0</v>
      </c>
      <c r="CD59" s="504">
        <v>0</v>
      </c>
      <c r="CE59" s="504">
        <v>0</v>
      </c>
    </row>
    <row r="60" spans="1:83" s="505" customFormat="1" ht="9" hidden="1" customHeight="1" x14ac:dyDescent="0.3">
      <c r="A60" s="504">
        <v>0</v>
      </c>
      <c r="B60" s="504">
        <v>0</v>
      </c>
      <c r="C60" s="504">
        <v>0</v>
      </c>
      <c r="D60" s="504">
        <v>0</v>
      </c>
      <c r="E60" s="504">
        <v>0</v>
      </c>
      <c r="F60" s="504">
        <v>0</v>
      </c>
      <c r="G60" s="504">
        <v>0</v>
      </c>
      <c r="H60" s="504">
        <v>0</v>
      </c>
      <c r="I60" s="504">
        <v>0</v>
      </c>
      <c r="J60" s="504">
        <v>0</v>
      </c>
      <c r="K60" s="504">
        <v>0</v>
      </c>
      <c r="L60" s="504">
        <v>0</v>
      </c>
      <c r="M60" s="504">
        <v>0</v>
      </c>
      <c r="N60" s="504">
        <v>0</v>
      </c>
      <c r="O60" s="504">
        <v>0</v>
      </c>
      <c r="P60" s="625">
        <v>0</v>
      </c>
      <c r="Q60" s="625">
        <v>0</v>
      </c>
      <c r="R60" s="625">
        <v>0</v>
      </c>
      <c r="S60" s="625">
        <v>0</v>
      </c>
      <c r="T60" s="625">
        <v>0</v>
      </c>
      <c r="U60" s="625">
        <v>0</v>
      </c>
      <c r="V60" s="625">
        <v>0</v>
      </c>
      <c r="W60" s="625">
        <v>0</v>
      </c>
      <c r="X60" s="625">
        <v>0</v>
      </c>
      <c r="Y60" s="639">
        <v>0</v>
      </c>
      <c r="Z60" s="639">
        <v>0</v>
      </c>
      <c r="AA60" s="639">
        <v>0</v>
      </c>
      <c r="AB60" s="639">
        <v>0</v>
      </c>
      <c r="AC60" s="611">
        <v>0</v>
      </c>
      <c r="AD60" s="611">
        <v>0</v>
      </c>
      <c r="AE60" s="611">
        <v>0</v>
      </c>
      <c r="AF60" s="611">
        <v>0</v>
      </c>
      <c r="AG60" s="625">
        <v>0</v>
      </c>
      <c r="AH60" s="625">
        <v>0</v>
      </c>
      <c r="AI60" s="625">
        <v>0</v>
      </c>
      <c r="AJ60" s="625">
        <v>0</v>
      </c>
      <c r="AK60" s="625">
        <v>0</v>
      </c>
      <c r="AL60" s="625">
        <v>0</v>
      </c>
      <c r="AM60" s="625">
        <v>0</v>
      </c>
      <c r="AN60" s="625">
        <v>0</v>
      </c>
      <c r="AO60" s="625">
        <v>0</v>
      </c>
      <c r="AP60" s="639">
        <v>0</v>
      </c>
      <c r="AQ60" s="639">
        <v>0</v>
      </c>
      <c r="AR60" s="639">
        <v>0</v>
      </c>
      <c r="AS60" s="639">
        <v>0</v>
      </c>
      <c r="AT60" s="611">
        <v>0</v>
      </c>
      <c r="AU60" s="611">
        <v>0</v>
      </c>
      <c r="AV60" s="611">
        <v>0</v>
      </c>
      <c r="AW60" s="611">
        <v>0</v>
      </c>
      <c r="AX60" s="504">
        <v>0</v>
      </c>
      <c r="AY60" s="504">
        <v>0</v>
      </c>
      <c r="AZ60" s="504">
        <v>0</v>
      </c>
      <c r="BA60" s="504">
        <v>0</v>
      </c>
      <c r="BB60" s="504">
        <v>0</v>
      </c>
      <c r="BC60" s="504">
        <v>0</v>
      </c>
      <c r="BD60" s="504">
        <v>0</v>
      </c>
      <c r="BE60" s="504">
        <v>0</v>
      </c>
      <c r="BF60" s="504">
        <v>0</v>
      </c>
      <c r="BG60" s="504">
        <v>0</v>
      </c>
      <c r="BH60" s="504">
        <v>0</v>
      </c>
      <c r="BI60" s="504">
        <v>0</v>
      </c>
      <c r="BJ60" s="504">
        <v>0</v>
      </c>
      <c r="BK60" s="504">
        <v>0</v>
      </c>
      <c r="BL60" s="504">
        <v>0</v>
      </c>
      <c r="BM60" s="504">
        <v>0</v>
      </c>
      <c r="BN60" s="504">
        <v>0</v>
      </c>
      <c r="BO60" s="504">
        <v>0</v>
      </c>
      <c r="BP60" s="504">
        <v>0</v>
      </c>
      <c r="BQ60" s="504">
        <v>0</v>
      </c>
      <c r="BR60" s="504">
        <v>0</v>
      </c>
      <c r="BS60" s="504">
        <v>0</v>
      </c>
      <c r="BT60" s="504">
        <v>0</v>
      </c>
      <c r="BU60" s="504">
        <v>0</v>
      </c>
      <c r="BV60" s="504">
        <v>0</v>
      </c>
      <c r="BW60" s="504">
        <v>0</v>
      </c>
      <c r="BX60" s="504">
        <v>0</v>
      </c>
      <c r="BY60" s="504">
        <v>0</v>
      </c>
      <c r="BZ60" s="504">
        <v>0</v>
      </c>
      <c r="CA60" s="504">
        <v>0</v>
      </c>
      <c r="CB60" s="504">
        <v>0</v>
      </c>
      <c r="CC60" s="504">
        <v>0</v>
      </c>
      <c r="CD60" s="504">
        <v>0</v>
      </c>
      <c r="CE60" s="504">
        <v>0</v>
      </c>
    </row>
    <row r="61" spans="1:83" s="505" customFormat="1" ht="9" hidden="1" customHeight="1" x14ac:dyDescent="0.3">
      <c r="A61" s="504">
        <v>0</v>
      </c>
      <c r="B61" s="504">
        <v>0</v>
      </c>
      <c r="C61" s="504">
        <v>0</v>
      </c>
      <c r="D61" s="504">
        <v>0</v>
      </c>
      <c r="E61" s="504">
        <v>0</v>
      </c>
      <c r="F61" s="504">
        <v>0</v>
      </c>
      <c r="G61" s="504">
        <v>0</v>
      </c>
      <c r="H61" s="504">
        <v>0</v>
      </c>
      <c r="I61" s="504">
        <v>0</v>
      </c>
      <c r="J61" s="504">
        <v>0</v>
      </c>
      <c r="K61" s="504">
        <v>0</v>
      </c>
      <c r="L61" s="504">
        <v>0</v>
      </c>
      <c r="M61" s="504">
        <v>0</v>
      </c>
      <c r="N61" s="504">
        <v>0</v>
      </c>
      <c r="O61" s="504">
        <v>0</v>
      </c>
      <c r="P61" s="625">
        <v>0</v>
      </c>
      <c r="Q61" s="625">
        <v>0</v>
      </c>
      <c r="R61" s="625">
        <v>0</v>
      </c>
      <c r="S61" s="625">
        <v>0</v>
      </c>
      <c r="T61" s="625">
        <v>0</v>
      </c>
      <c r="U61" s="625">
        <v>0</v>
      </c>
      <c r="V61" s="625">
        <v>0</v>
      </c>
      <c r="W61" s="625">
        <v>0</v>
      </c>
      <c r="X61" s="625">
        <v>0</v>
      </c>
      <c r="Y61" s="639">
        <v>0</v>
      </c>
      <c r="Z61" s="639">
        <v>0</v>
      </c>
      <c r="AA61" s="639">
        <v>0</v>
      </c>
      <c r="AB61" s="639">
        <v>0</v>
      </c>
      <c r="AC61" s="611">
        <v>0</v>
      </c>
      <c r="AD61" s="611">
        <v>0</v>
      </c>
      <c r="AE61" s="611">
        <v>0</v>
      </c>
      <c r="AF61" s="611">
        <v>0</v>
      </c>
      <c r="AG61" s="625">
        <v>0</v>
      </c>
      <c r="AH61" s="625">
        <v>0</v>
      </c>
      <c r="AI61" s="625">
        <v>0</v>
      </c>
      <c r="AJ61" s="625">
        <v>0</v>
      </c>
      <c r="AK61" s="625">
        <v>0</v>
      </c>
      <c r="AL61" s="625">
        <v>0</v>
      </c>
      <c r="AM61" s="625">
        <v>0</v>
      </c>
      <c r="AN61" s="625">
        <v>0</v>
      </c>
      <c r="AO61" s="625">
        <v>0</v>
      </c>
      <c r="AP61" s="639">
        <v>0</v>
      </c>
      <c r="AQ61" s="639">
        <v>0</v>
      </c>
      <c r="AR61" s="639">
        <v>0</v>
      </c>
      <c r="AS61" s="639">
        <v>0</v>
      </c>
      <c r="AT61" s="611">
        <v>0</v>
      </c>
      <c r="AU61" s="611">
        <v>0</v>
      </c>
      <c r="AV61" s="611">
        <v>0</v>
      </c>
      <c r="AW61" s="611">
        <v>0</v>
      </c>
      <c r="AX61" s="504">
        <v>0</v>
      </c>
      <c r="AY61" s="504">
        <v>0</v>
      </c>
      <c r="AZ61" s="504">
        <v>0</v>
      </c>
      <c r="BA61" s="504">
        <v>0</v>
      </c>
      <c r="BB61" s="504">
        <v>0</v>
      </c>
      <c r="BC61" s="504">
        <v>0</v>
      </c>
      <c r="BD61" s="504">
        <v>0</v>
      </c>
      <c r="BE61" s="504">
        <v>0</v>
      </c>
      <c r="BF61" s="504">
        <v>0</v>
      </c>
      <c r="BG61" s="504">
        <v>0</v>
      </c>
      <c r="BH61" s="504">
        <v>0</v>
      </c>
      <c r="BI61" s="504">
        <v>0</v>
      </c>
      <c r="BJ61" s="504">
        <v>0</v>
      </c>
      <c r="BK61" s="504">
        <v>0</v>
      </c>
      <c r="BL61" s="504">
        <v>0</v>
      </c>
      <c r="BM61" s="504">
        <v>0</v>
      </c>
      <c r="BN61" s="504">
        <v>0</v>
      </c>
      <c r="BO61" s="504">
        <v>0</v>
      </c>
      <c r="BP61" s="504">
        <v>0</v>
      </c>
      <c r="BQ61" s="504">
        <v>0</v>
      </c>
      <c r="BR61" s="504">
        <v>0</v>
      </c>
      <c r="BS61" s="504">
        <v>0</v>
      </c>
      <c r="BT61" s="504">
        <v>0</v>
      </c>
      <c r="BU61" s="504">
        <v>0</v>
      </c>
      <c r="BV61" s="504">
        <v>0</v>
      </c>
      <c r="BW61" s="504">
        <v>0</v>
      </c>
      <c r="BX61" s="504">
        <v>0</v>
      </c>
      <c r="BY61" s="504">
        <v>0</v>
      </c>
      <c r="BZ61" s="504">
        <v>0</v>
      </c>
      <c r="CA61" s="504">
        <v>0</v>
      </c>
      <c r="CB61" s="504">
        <v>0</v>
      </c>
      <c r="CC61" s="504">
        <v>0</v>
      </c>
      <c r="CD61" s="504">
        <v>0</v>
      </c>
      <c r="CE61" s="504">
        <v>0</v>
      </c>
    </row>
    <row r="62" spans="1:83" s="505" customFormat="1" ht="9" hidden="1" customHeight="1" x14ac:dyDescent="0.3">
      <c r="A62" s="504">
        <v>0</v>
      </c>
      <c r="B62" s="504">
        <v>0</v>
      </c>
      <c r="C62" s="504">
        <v>0</v>
      </c>
      <c r="D62" s="504">
        <v>0</v>
      </c>
      <c r="E62" s="504">
        <v>0</v>
      </c>
      <c r="F62" s="504">
        <v>0</v>
      </c>
      <c r="G62" s="504">
        <v>0</v>
      </c>
      <c r="H62" s="504">
        <v>0</v>
      </c>
      <c r="I62" s="504">
        <v>0</v>
      </c>
      <c r="J62" s="504">
        <v>0</v>
      </c>
      <c r="K62" s="504">
        <v>0</v>
      </c>
      <c r="L62" s="504">
        <v>0</v>
      </c>
      <c r="M62" s="504">
        <v>0</v>
      </c>
      <c r="N62" s="504">
        <v>0</v>
      </c>
      <c r="O62" s="504">
        <v>0</v>
      </c>
      <c r="P62" s="625">
        <v>0</v>
      </c>
      <c r="Q62" s="625">
        <v>0</v>
      </c>
      <c r="R62" s="625">
        <v>0</v>
      </c>
      <c r="S62" s="625">
        <v>0</v>
      </c>
      <c r="T62" s="625">
        <v>0</v>
      </c>
      <c r="U62" s="625">
        <v>0</v>
      </c>
      <c r="V62" s="625">
        <v>0</v>
      </c>
      <c r="W62" s="625">
        <v>0</v>
      </c>
      <c r="X62" s="625">
        <v>0</v>
      </c>
      <c r="Y62" s="639">
        <v>0</v>
      </c>
      <c r="Z62" s="639">
        <v>0</v>
      </c>
      <c r="AA62" s="639">
        <v>0</v>
      </c>
      <c r="AB62" s="639">
        <v>0</v>
      </c>
      <c r="AC62" s="611">
        <v>0</v>
      </c>
      <c r="AD62" s="611">
        <v>0</v>
      </c>
      <c r="AE62" s="611">
        <v>0</v>
      </c>
      <c r="AF62" s="611">
        <v>0</v>
      </c>
      <c r="AG62" s="625">
        <v>0</v>
      </c>
      <c r="AH62" s="625">
        <v>0</v>
      </c>
      <c r="AI62" s="625">
        <v>0</v>
      </c>
      <c r="AJ62" s="625">
        <v>0</v>
      </c>
      <c r="AK62" s="625">
        <v>0</v>
      </c>
      <c r="AL62" s="625">
        <v>0</v>
      </c>
      <c r="AM62" s="625">
        <v>0</v>
      </c>
      <c r="AN62" s="625">
        <v>0</v>
      </c>
      <c r="AO62" s="625">
        <v>0</v>
      </c>
      <c r="AP62" s="639">
        <v>0</v>
      </c>
      <c r="AQ62" s="639">
        <v>0</v>
      </c>
      <c r="AR62" s="639">
        <v>0</v>
      </c>
      <c r="AS62" s="639">
        <v>0</v>
      </c>
      <c r="AT62" s="611">
        <v>0</v>
      </c>
      <c r="AU62" s="611">
        <v>0</v>
      </c>
      <c r="AV62" s="611">
        <v>0</v>
      </c>
      <c r="AW62" s="611">
        <v>0</v>
      </c>
      <c r="AX62" s="504">
        <v>0</v>
      </c>
      <c r="AY62" s="504">
        <v>0</v>
      </c>
      <c r="AZ62" s="504">
        <v>0</v>
      </c>
      <c r="BA62" s="504">
        <v>0</v>
      </c>
      <c r="BB62" s="504">
        <v>0</v>
      </c>
      <c r="BC62" s="504">
        <v>0</v>
      </c>
      <c r="BD62" s="504">
        <v>0</v>
      </c>
      <c r="BE62" s="504">
        <v>0</v>
      </c>
      <c r="BF62" s="504">
        <v>0</v>
      </c>
      <c r="BG62" s="504">
        <v>0</v>
      </c>
      <c r="BH62" s="504">
        <v>0</v>
      </c>
      <c r="BI62" s="504">
        <v>0</v>
      </c>
      <c r="BJ62" s="504">
        <v>0</v>
      </c>
      <c r="BK62" s="504">
        <v>0</v>
      </c>
      <c r="BL62" s="504">
        <v>0</v>
      </c>
      <c r="BM62" s="504">
        <v>0</v>
      </c>
      <c r="BN62" s="504">
        <v>0</v>
      </c>
      <c r="BO62" s="504">
        <v>0</v>
      </c>
      <c r="BP62" s="504">
        <v>0</v>
      </c>
      <c r="BQ62" s="504">
        <v>0</v>
      </c>
      <c r="BR62" s="504">
        <v>0</v>
      </c>
      <c r="BS62" s="504">
        <v>0</v>
      </c>
      <c r="BT62" s="504">
        <v>0</v>
      </c>
      <c r="BU62" s="504">
        <v>0</v>
      </c>
      <c r="BV62" s="504">
        <v>0</v>
      </c>
      <c r="BW62" s="504">
        <v>0</v>
      </c>
      <c r="BX62" s="504">
        <v>0</v>
      </c>
      <c r="BY62" s="504">
        <v>0</v>
      </c>
      <c r="BZ62" s="504">
        <v>0</v>
      </c>
      <c r="CA62" s="504">
        <v>0</v>
      </c>
      <c r="CB62" s="504">
        <v>0</v>
      </c>
      <c r="CC62" s="504">
        <v>0</v>
      </c>
      <c r="CD62" s="504">
        <v>0</v>
      </c>
      <c r="CE62" s="504">
        <v>0</v>
      </c>
    </row>
    <row r="63" spans="1:83" s="505" customFormat="1" ht="9" hidden="1" customHeight="1" x14ac:dyDescent="0.3">
      <c r="A63" s="504">
        <v>0</v>
      </c>
      <c r="B63" s="504">
        <v>0</v>
      </c>
      <c r="C63" s="504">
        <v>0</v>
      </c>
      <c r="D63" s="504">
        <v>0</v>
      </c>
      <c r="E63" s="504">
        <v>0</v>
      </c>
      <c r="F63" s="504">
        <v>0</v>
      </c>
      <c r="G63" s="504">
        <v>0</v>
      </c>
      <c r="H63" s="504">
        <v>0</v>
      </c>
      <c r="I63" s="504">
        <v>0</v>
      </c>
      <c r="J63" s="504">
        <v>0</v>
      </c>
      <c r="K63" s="504">
        <v>0</v>
      </c>
      <c r="L63" s="504">
        <v>0</v>
      </c>
      <c r="M63" s="504">
        <v>0</v>
      </c>
      <c r="N63" s="504">
        <v>0</v>
      </c>
      <c r="O63" s="504">
        <v>0</v>
      </c>
      <c r="P63" s="625">
        <v>0</v>
      </c>
      <c r="Q63" s="625">
        <v>0</v>
      </c>
      <c r="R63" s="625">
        <v>0</v>
      </c>
      <c r="S63" s="625">
        <v>0</v>
      </c>
      <c r="T63" s="625">
        <v>0</v>
      </c>
      <c r="U63" s="625">
        <v>0</v>
      </c>
      <c r="V63" s="625">
        <v>0</v>
      </c>
      <c r="W63" s="625">
        <v>0</v>
      </c>
      <c r="X63" s="625">
        <v>0</v>
      </c>
      <c r="Y63" s="639">
        <v>0</v>
      </c>
      <c r="Z63" s="639">
        <v>0</v>
      </c>
      <c r="AA63" s="639">
        <v>0</v>
      </c>
      <c r="AB63" s="639">
        <v>0</v>
      </c>
      <c r="AC63" s="611">
        <v>0</v>
      </c>
      <c r="AD63" s="611">
        <v>0</v>
      </c>
      <c r="AE63" s="611">
        <v>0</v>
      </c>
      <c r="AF63" s="611">
        <v>0</v>
      </c>
      <c r="AG63" s="625">
        <v>0</v>
      </c>
      <c r="AH63" s="625">
        <v>0</v>
      </c>
      <c r="AI63" s="625">
        <v>0</v>
      </c>
      <c r="AJ63" s="625">
        <v>0</v>
      </c>
      <c r="AK63" s="625">
        <v>0</v>
      </c>
      <c r="AL63" s="625">
        <v>0</v>
      </c>
      <c r="AM63" s="625">
        <v>0</v>
      </c>
      <c r="AN63" s="625">
        <v>0</v>
      </c>
      <c r="AO63" s="625">
        <v>0</v>
      </c>
      <c r="AP63" s="639">
        <v>0</v>
      </c>
      <c r="AQ63" s="639">
        <v>0</v>
      </c>
      <c r="AR63" s="639">
        <v>0</v>
      </c>
      <c r="AS63" s="639">
        <v>0</v>
      </c>
      <c r="AT63" s="611">
        <v>0</v>
      </c>
      <c r="AU63" s="611">
        <v>0</v>
      </c>
      <c r="AV63" s="611">
        <v>0</v>
      </c>
      <c r="AW63" s="611">
        <v>0</v>
      </c>
      <c r="AX63" s="504">
        <v>0</v>
      </c>
      <c r="AY63" s="504">
        <v>0</v>
      </c>
      <c r="AZ63" s="504">
        <v>0</v>
      </c>
      <c r="BA63" s="504">
        <v>0</v>
      </c>
      <c r="BB63" s="504">
        <v>0</v>
      </c>
      <c r="BC63" s="504">
        <v>0</v>
      </c>
      <c r="BD63" s="504">
        <v>0</v>
      </c>
      <c r="BE63" s="504">
        <v>0</v>
      </c>
      <c r="BF63" s="504">
        <v>0</v>
      </c>
      <c r="BG63" s="504">
        <v>0</v>
      </c>
      <c r="BH63" s="504">
        <v>0</v>
      </c>
      <c r="BI63" s="504">
        <v>0</v>
      </c>
      <c r="BJ63" s="504">
        <v>0</v>
      </c>
      <c r="BK63" s="504">
        <v>0</v>
      </c>
      <c r="BL63" s="504">
        <v>0</v>
      </c>
      <c r="BM63" s="504">
        <v>0</v>
      </c>
      <c r="BN63" s="504">
        <v>0</v>
      </c>
      <c r="BO63" s="504">
        <v>0</v>
      </c>
      <c r="BP63" s="504">
        <v>0</v>
      </c>
      <c r="BQ63" s="504">
        <v>0</v>
      </c>
      <c r="BR63" s="504">
        <v>0</v>
      </c>
      <c r="BS63" s="504">
        <v>0</v>
      </c>
      <c r="BT63" s="504">
        <v>0</v>
      </c>
      <c r="BU63" s="504">
        <v>0</v>
      </c>
      <c r="BV63" s="504">
        <v>0</v>
      </c>
      <c r="BW63" s="504">
        <v>0</v>
      </c>
      <c r="BX63" s="504">
        <v>0</v>
      </c>
      <c r="BY63" s="504">
        <v>0</v>
      </c>
      <c r="BZ63" s="504">
        <v>0</v>
      </c>
      <c r="CA63" s="504">
        <v>0</v>
      </c>
      <c r="CB63" s="504">
        <v>0</v>
      </c>
      <c r="CC63" s="504">
        <v>0</v>
      </c>
      <c r="CD63" s="504">
        <v>0</v>
      </c>
      <c r="CE63" s="504">
        <v>0</v>
      </c>
    </row>
    <row r="64" spans="1:83" s="505" customFormat="1" ht="9" hidden="1" customHeight="1" x14ac:dyDescent="0.3">
      <c r="A64" s="504">
        <v>0</v>
      </c>
      <c r="B64" s="504">
        <v>0</v>
      </c>
      <c r="C64" s="504">
        <v>0</v>
      </c>
      <c r="D64" s="504">
        <v>0</v>
      </c>
      <c r="E64" s="504">
        <v>0</v>
      </c>
      <c r="F64" s="504">
        <v>0</v>
      </c>
      <c r="G64" s="504">
        <v>0</v>
      </c>
      <c r="H64" s="504">
        <v>0</v>
      </c>
      <c r="I64" s="504">
        <v>0</v>
      </c>
      <c r="J64" s="504">
        <v>0</v>
      </c>
      <c r="K64" s="504">
        <v>0</v>
      </c>
      <c r="L64" s="504">
        <v>0</v>
      </c>
      <c r="M64" s="504">
        <v>0</v>
      </c>
      <c r="N64" s="504">
        <v>0</v>
      </c>
      <c r="O64" s="504">
        <v>0</v>
      </c>
      <c r="P64" s="625">
        <v>0</v>
      </c>
      <c r="Q64" s="625">
        <v>0</v>
      </c>
      <c r="R64" s="625">
        <v>0</v>
      </c>
      <c r="S64" s="625">
        <v>0</v>
      </c>
      <c r="T64" s="625">
        <v>0</v>
      </c>
      <c r="U64" s="625">
        <v>0</v>
      </c>
      <c r="V64" s="625">
        <v>0</v>
      </c>
      <c r="W64" s="625">
        <v>0</v>
      </c>
      <c r="X64" s="625">
        <v>0</v>
      </c>
      <c r="Y64" s="639">
        <v>0</v>
      </c>
      <c r="Z64" s="639">
        <v>0</v>
      </c>
      <c r="AA64" s="639">
        <v>0</v>
      </c>
      <c r="AB64" s="639">
        <v>0</v>
      </c>
      <c r="AC64" s="611">
        <v>0</v>
      </c>
      <c r="AD64" s="611">
        <v>0</v>
      </c>
      <c r="AE64" s="611">
        <v>0</v>
      </c>
      <c r="AF64" s="611">
        <v>0</v>
      </c>
      <c r="AG64" s="625">
        <v>0</v>
      </c>
      <c r="AH64" s="625">
        <v>0</v>
      </c>
      <c r="AI64" s="625">
        <v>0</v>
      </c>
      <c r="AJ64" s="625">
        <v>0</v>
      </c>
      <c r="AK64" s="625">
        <v>0</v>
      </c>
      <c r="AL64" s="625">
        <v>0</v>
      </c>
      <c r="AM64" s="625">
        <v>0</v>
      </c>
      <c r="AN64" s="625">
        <v>0</v>
      </c>
      <c r="AO64" s="625">
        <v>0</v>
      </c>
      <c r="AP64" s="639">
        <v>0</v>
      </c>
      <c r="AQ64" s="639">
        <v>0</v>
      </c>
      <c r="AR64" s="639">
        <v>0</v>
      </c>
      <c r="AS64" s="639">
        <v>0</v>
      </c>
      <c r="AT64" s="611">
        <v>0</v>
      </c>
      <c r="AU64" s="611">
        <v>0</v>
      </c>
      <c r="AV64" s="611">
        <v>0</v>
      </c>
      <c r="AW64" s="611">
        <v>0</v>
      </c>
      <c r="AX64" s="504">
        <v>0</v>
      </c>
      <c r="AY64" s="504">
        <v>0</v>
      </c>
      <c r="AZ64" s="504">
        <v>0</v>
      </c>
      <c r="BA64" s="504">
        <v>0</v>
      </c>
      <c r="BB64" s="504">
        <v>0</v>
      </c>
      <c r="BC64" s="504">
        <v>0</v>
      </c>
      <c r="BD64" s="504">
        <v>0</v>
      </c>
      <c r="BE64" s="504">
        <v>0</v>
      </c>
      <c r="BF64" s="504">
        <v>0</v>
      </c>
      <c r="BG64" s="504">
        <v>0</v>
      </c>
      <c r="BH64" s="504">
        <v>0</v>
      </c>
      <c r="BI64" s="504">
        <v>0</v>
      </c>
      <c r="BJ64" s="504">
        <v>0</v>
      </c>
      <c r="BK64" s="504">
        <v>0</v>
      </c>
      <c r="BL64" s="504">
        <v>0</v>
      </c>
      <c r="BM64" s="504">
        <v>0</v>
      </c>
      <c r="BN64" s="504">
        <v>0</v>
      </c>
      <c r="BO64" s="504">
        <v>0</v>
      </c>
      <c r="BP64" s="504">
        <v>0</v>
      </c>
      <c r="BQ64" s="504">
        <v>0</v>
      </c>
      <c r="BR64" s="504">
        <v>0</v>
      </c>
      <c r="BS64" s="504">
        <v>0</v>
      </c>
      <c r="BT64" s="504">
        <v>0</v>
      </c>
      <c r="BU64" s="504">
        <v>0</v>
      </c>
      <c r="BV64" s="504">
        <v>0</v>
      </c>
      <c r="BW64" s="504">
        <v>0</v>
      </c>
      <c r="BX64" s="504">
        <v>0</v>
      </c>
      <c r="BY64" s="504">
        <v>0</v>
      </c>
      <c r="BZ64" s="504">
        <v>0</v>
      </c>
      <c r="CA64" s="504">
        <v>0</v>
      </c>
      <c r="CB64" s="504">
        <v>0</v>
      </c>
      <c r="CC64" s="504">
        <v>0</v>
      </c>
      <c r="CD64" s="504">
        <v>0</v>
      </c>
      <c r="CE64" s="504">
        <v>0</v>
      </c>
    </row>
    <row r="65" spans="1:83" s="505" customFormat="1" ht="9" hidden="1" customHeight="1" x14ac:dyDescent="0.3">
      <c r="A65" s="504">
        <v>0</v>
      </c>
      <c r="B65" s="504">
        <v>0</v>
      </c>
      <c r="C65" s="504">
        <v>0</v>
      </c>
      <c r="D65" s="504">
        <v>0</v>
      </c>
      <c r="E65" s="504">
        <v>0</v>
      </c>
      <c r="F65" s="504">
        <v>0</v>
      </c>
      <c r="G65" s="504">
        <v>0</v>
      </c>
      <c r="H65" s="504">
        <v>0</v>
      </c>
      <c r="I65" s="504">
        <v>0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625">
        <v>0</v>
      </c>
      <c r="Q65" s="625">
        <v>0</v>
      </c>
      <c r="R65" s="625">
        <v>0</v>
      </c>
      <c r="S65" s="625">
        <v>0</v>
      </c>
      <c r="T65" s="625">
        <v>0</v>
      </c>
      <c r="U65" s="625">
        <v>0</v>
      </c>
      <c r="V65" s="625">
        <v>0</v>
      </c>
      <c r="W65" s="625">
        <v>0</v>
      </c>
      <c r="X65" s="625">
        <v>0</v>
      </c>
      <c r="Y65" s="639">
        <v>0</v>
      </c>
      <c r="Z65" s="639">
        <v>0</v>
      </c>
      <c r="AA65" s="639">
        <v>0</v>
      </c>
      <c r="AB65" s="639">
        <v>0</v>
      </c>
      <c r="AC65" s="611">
        <v>0</v>
      </c>
      <c r="AD65" s="611">
        <v>0</v>
      </c>
      <c r="AE65" s="611">
        <v>0</v>
      </c>
      <c r="AF65" s="611">
        <v>0</v>
      </c>
      <c r="AG65" s="625">
        <v>0</v>
      </c>
      <c r="AH65" s="625">
        <v>0</v>
      </c>
      <c r="AI65" s="625">
        <v>0</v>
      </c>
      <c r="AJ65" s="625">
        <v>0</v>
      </c>
      <c r="AK65" s="625">
        <v>0</v>
      </c>
      <c r="AL65" s="625">
        <v>0</v>
      </c>
      <c r="AM65" s="625">
        <v>0</v>
      </c>
      <c r="AN65" s="625">
        <v>0</v>
      </c>
      <c r="AO65" s="625">
        <v>0</v>
      </c>
      <c r="AP65" s="639">
        <v>0</v>
      </c>
      <c r="AQ65" s="639">
        <v>0</v>
      </c>
      <c r="AR65" s="639">
        <v>0</v>
      </c>
      <c r="AS65" s="639">
        <v>0</v>
      </c>
      <c r="AT65" s="611">
        <v>0</v>
      </c>
      <c r="AU65" s="611">
        <v>0</v>
      </c>
      <c r="AV65" s="611">
        <v>0</v>
      </c>
      <c r="AW65" s="611">
        <v>0</v>
      </c>
      <c r="AX65" s="504">
        <v>0</v>
      </c>
      <c r="AY65" s="504">
        <v>0</v>
      </c>
      <c r="AZ65" s="504">
        <v>0</v>
      </c>
      <c r="BA65" s="504">
        <v>0</v>
      </c>
      <c r="BB65" s="504">
        <v>0</v>
      </c>
      <c r="BC65" s="504">
        <v>0</v>
      </c>
      <c r="BD65" s="504">
        <v>0</v>
      </c>
      <c r="BE65" s="504">
        <v>0</v>
      </c>
      <c r="BF65" s="504">
        <v>0</v>
      </c>
      <c r="BG65" s="504">
        <v>0</v>
      </c>
      <c r="BH65" s="504">
        <v>0</v>
      </c>
      <c r="BI65" s="504">
        <v>0</v>
      </c>
      <c r="BJ65" s="504">
        <v>0</v>
      </c>
      <c r="BK65" s="504">
        <v>0</v>
      </c>
      <c r="BL65" s="504">
        <v>0</v>
      </c>
      <c r="BM65" s="504">
        <v>0</v>
      </c>
      <c r="BN65" s="504">
        <v>0</v>
      </c>
      <c r="BO65" s="504">
        <v>0</v>
      </c>
      <c r="BP65" s="504">
        <v>0</v>
      </c>
      <c r="BQ65" s="504">
        <v>0</v>
      </c>
      <c r="BR65" s="504">
        <v>0</v>
      </c>
      <c r="BS65" s="504">
        <v>0</v>
      </c>
      <c r="BT65" s="504">
        <v>0</v>
      </c>
      <c r="BU65" s="504">
        <v>0</v>
      </c>
      <c r="BV65" s="504">
        <v>0</v>
      </c>
      <c r="BW65" s="504">
        <v>0</v>
      </c>
      <c r="BX65" s="504">
        <v>0</v>
      </c>
      <c r="BY65" s="504">
        <v>0</v>
      </c>
      <c r="BZ65" s="504">
        <v>0</v>
      </c>
      <c r="CA65" s="504">
        <v>0</v>
      </c>
      <c r="CB65" s="504">
        <v>0</v>
      </c>
      <c r="CC65" s="504">
        <v>0</v>
      </c>
      <c r="CD65" s="504">
        <v>0</v>
      </c>
      <c r="CE65" s="504">
        <v>0</v>
      </c>
    </row>
    <row r="66" spans="1:83" s="505" customFormat="1" ht="9" hidden="1" customHeight="1" x14ac:dyDescent="0.3">
      <c r="A66" s="504">
        <v>0</v>
      </c>
      <c r="B66" s="504">
        <v>0</v>
      </c>
      <c r="C66" s="504">
        <v>0</v>
      </c>
      <c r="D66" s="504">
        <v>0</v>
      </c>
      <c r="E66" s="504">
        <v>0</v>
      </c>
      <c r="F66" s="504">
        <v>0</v>
      </c>
      <c r="G66" s="504">
        <v>0</v>
      </c>
      <c r="H66" s="504">
        <v>0</v>
      </c>
      <c r="I66" s="504">
        <v>0</v>
      </c>
      <c r="J66" s="504">
        <v>0</v>
      </c>
      <c r="K66" s="504">
        <v>0</v>
      </c>
      <c r="L66" s="504">
        <v>0</v>
      </c>
      <c r="M66" s="504">
        <v>0</v>
      </c>
      <c r="N66" s="504">
        <v>0</v>
      </c>
      <c r="O66" s="504">
        <v>0</v>
      </c>
      <c r="P66" s="625">
        <v>0</v>
      </c>
      <c r="Q66" s="625">
        <v>0</v>
      </c>
      <c r="R66" s="625">
        <v>0</v>
      </c>
      <c r="S66" s="625">
        <v>0</v>
      </c>
      <c r="T66" s="625">
        <v>0</v>
      </c>
      <c r="U66" s="625">
        <v>0</v>
      </c>
      <c r="V66" s="625">
        <v>0</v>
      </c>
      <c r="W66" s="625">
        <v>0</v>
      </c>
      <c r="X66" s="625">
        <v>0</v>
      </c>
      <c r="Y66" s="639">
        <v>0</v>
      </c>
      <c r="Z66" s="639">
        <v>0</v>
      </c>
      <c r="AA66" s="639">
        <v>0</v>
      </c>
      <c r="AB66" s="639">
        <v>0</v>
      </c>
      <c r="AC66" s="611">
        <v>0</v>
      </c>
      <c r="AD66" s="611">
        <v>0</v>
      </c>
      <c r="AE66" s="611">
        <v>0</v>
      </c>
      <c r="AF66" s="611">
        <v>0</v>
      </c>
      <c r="AG66" s="625">
        <v>0</v>
      </c>
      <c r="AH66" s="625">
        <v>0</v>
      </c>
      <c r="AI66" s="625">
        <v>0</v>
      </c>
      <c r="AJ66" s="625">
        <v>0</v>
      </c>
      <c r="AK66" s="625">
        <v>0</v>
      </c>
      <c r="AL66" s="625">
        <v>0</v>
      </c>
      <c r="AM66" s="625">
        <v>0</v>
      </c>
      <c r="AN66" s="625">
        <v>0</v>
      </c>
      <c r="AO66" s="625">
        <v>0</v>
      </c>
      <c r="AP66" s="639">
        <v>0</v>
      </c>
      <c r="AQ66" s="639">
        <v>0</v>
      </c>
      <c r="AR66" s="639">
        <v>0</v>
      </c>
      <c r="AS66" s="639">
        <v>0</v>
      </c>
      <c r="AT66" s="611">
        <v>0</v>
      </c>
      <c r="AU66" s="611">
        <v>0</v>
      </c>
      <c r="AV66" s="611">
        <v>0</v>
      </c>
      <c r="AW66" s="611">
        <v>0</v>
      </c>
      <c r="AX66" s="504">
        <v>0</v>
      </c>
      <c r="AY66" s="504">
        <v>0</v>
      </c>
      <c r="AZ66" s="504">
        <v>0</v>
      </c>
      <c r="BA66" s="504">
        <v>0</v>
      </c>
      <c r="BB66" s="504">
        <v>0</v>
      </c>
      <c r="BC66" s="504">
        <v>0</v>
      </c>
      <c r="BD66" s="504">
        <v>0</v>
      </c>
      <c r="BE66" s="504">
        <v>0</v>
      </c>
      <c r="BF66" s="504">
        <v>0</v>
      </c>
      <c r="BG66" s="504">
        <v>0</v>
      </c>
      <c r="BH66" s="504">
        <v>0</v>
      </c>
      <c r="BI66" s="504">
        <v>0</v>
      </c>
      <c r="BJ66" s="504">
        <v>0</v>
      </c>
      <c r="BK66" s="504">
        <v>0</v>
      </c>
      <c r="BL66" s="504">
        <v>0</v>
      </c>
      <c r="BM66" s="504">
        <v>0</v>
      </c>
      <c r="BN66" s="504">
        <v>0</v>
      </c>
      <c r="BO66" s="504">
        <v>0</v>
      </c>
      <c r="BP66" s="504">
        <v>0</v>
      </c>
      <c r="BQ66" s="504">
        <v>0</v>
      </c>
      <c r="BR66" s="504">
        <v>0</v>
      </c>
      <c r="BS66" s="504">
        <v>0</v>
      </c>
      <c r="BT66" s="504">
        <v>0</v>
      </c>
      <c r="BU66" s="504">
        <v>0</v>
      </c>
      <c r="BV66" s="504">
        <v>0</v>
      </c>
      <c r="BW66" s="504">
        <v>0</v>
      </c>
      <c r="BX66" s="504">
        <v>0</v>
      </c>
      <c r="BY66" s="504">
        <v>0</v>
      </c>
      <c r="BZ66" s="504">
        <v>0</v>
      </c>
      <c r="CA66" s="504">
        <v>0</v>
      </c>
      <c r="CB66" s="504">
        <v>0</v>
      </c>
      <c r="CC66" s="504">
        <v>0</v>
      </c>
      <c r="CD66" s="504">
        <v>0</v>
      </c>
      <c r="CE66" s="504">
        <v>0</v>
      </c>
    </row>
    <row r="67" spans="1:83" s="505" customFormat="1" ht="9" hidden="1" customHeight="1" x14ac:dyDescent="0.3">
      <c r="A67" s="504">
        <v>0</v>
      </c>
      <c r="B67" s="504">
        <v>0</v>
      </c>
      <c r="C67" s="504">
        <v>0</v>
      </c>
      <c r="D67" s="504">
        <v>0</v>
      </c>
      <c r="E67" s="504">
        <v>0</v>
      </c>
      <c r="F67" s="504">
        <v>0</v>
      </c>
      <c r="G67" s="504">
        <v>0</v>
      </c>
      <c r="H67" s="504">
        <v>0</v>
      </c>
      <c r="I67" s="504">
        <v>0</v>
      </c>
      <c r="J67" s="504">
        <v>0</v>
      </c>
      <c r="K67" s="504">
        <v>0</v>
      </c>
      <c r="L67" s="504">
        <v>0</v>
      </c>
      <c r="M67" s="504">
        <v>0</v>
      </c>
      <c r="N67" s="504">
        <v>0</v>
      </c>
      <c r="O67" s="504">
        <v>0</v>
      </c>
      <c r="P67" s="625">
        <v>0</v>
      </c>
      <c r="Q67" s="625">
        <v>0</v>
      </c>
      <c r="R67" s="625">
        <v>0</v>
      </c>
      <c r="S67" s="625">
        <v>0</v>
      </c>
      <c r="T67" s="625">
        <v>0</v>
      </c>
      <c r="U67" s="625">
        <v>0</v>
      </c>
      <c r="V67" s="625">
        <v>0</v>
      </c>
      <c r="W67" s="625">
        <v>0</v>
      </c>
      <c r="X67" s="625">
        <v>0</v>
      </c>
      <c r="Y67" s="639">
        <v>0</v>
      </c>
      <c r="Z67" s="639">
        <v>0</v>
      </c>
      <c r="AA67" s="639">
        <v>0</v>
      </c>
      <c r="AB67" s="639">
        <v>0</v>
      </c>
      <c r="AC67" s="611">
        <v>0</v>
      </c>
      <c r="AD67" s="611">
        <v>0</v>
      </c>
      <c r="AE67" s="611">
        <v>0</v>
      </c>
      <c r="AF67" s="611">
        <v>0</v>
      </c>
      <c r="AG67" s="625">
        <v>0</v>
      </c>
      <c r="AH67" s="625">
        <v>0</v>
      </c>
      <c r="AI67" s="625">
        <v>0</v>
      </c>
      <c r="AJ67" s="625">
        <v>0</v>
      </c>
      <c r="AK67" s="625">
        <v>0</v>
      </c>
      <c r="AL67" s="625">
        <v>0</v>
      </c>
      <c r="AM67" s="625">
        <v>0</v>
      </c>
      <c r="AN67" s="625">
        <v>0</v>
      </c>
      <c r="AO67" s="625">
        <v>0</v>
      </c>
      <c r="AP67" s="639">
        <v>0</v>
      </c>
      <c r="AQ67" s="639">
        <v>0</v>
      </c>
      <c r="AR67" s="639">
        <v>0</v>
      </c>
      <c r="AS67" s="639">
        <v>0</v>
      </c>
      <c r="AT67" s="611">
        <v>0</v>
      </c>
      <c r="AU67" s="611">
        <v>0</v>
      </c>
      <c r="AV67" s="611">
        <v>0</v>
      </c>
      <c r="AW67" s="611">
        <v>0</v>
      </c>
      <c r="AX67" s="504">
        <v>0</v>
      </c>
      <c r="AY67" s="504">
        <v>0</v>
      </c>
      <c r="AZ67" s="504">
        <v>0</v>
      </c>
      <c r="BA67" s="504">
        <v>0</v>
      </c>
      <c r="BB67" s="504">
        <v>0</v>
      </c>
      <c r="BC67" s="504">
        <v>0</v>
      </c>
      <c r="BD67" s="504">
        <v>0</v>
      </c>
      <c r="BE67" s="504">
        <v>0</v>
      </c>
      <c r="BF67" s="504">
        <v>0</v>
      </c>
      <c r="BG67" s="504">
        <v>0</v>
      </c>
      <c r="BH67" s="504">
        <v>0</v>
      </c>
      <c r="BI67" s="504">
        <v>0</v>
      </c>
      <c r="BJ67" s="504">
        <v>0</v>
      </c>
      <c r="BK67" s="504">
        <v>0</v>
      </c>
      <c r="BL67" s="504">
        <v>0</v>
      </c>
      <c r="BM67" s="504">
        <v>0</v>
      </c>
      <c r="BN67" s="504">
        <v>0</v>
      </c>
      <c r="BO67" s="504">
        <v>0</v>
      </c>
      <c r="BP67" s="504">
        <v>0</v>
      </c>
      <c r="BQ67" s="504">
        <v>0</v>
      </c>
      <c r="BR67" s="504">
        <v>0</v>
      </c>
      <c r="BS67" s="504">
        <v>0</v>
      </c>
      <c r="BT67" s="504">
        <v>0</v>
      </c>
      <c r="BU67" s="504">
        <v>0</v>
      </c>
      <c r="BV67" s="504">
        <v>0</v>
      </c>
      <c r="BW67" s="504">
        <v>0</v>
      </c>
      <c r="BX67" s="504">
        <v>0</v>
      </c>
      <c r="BY67" s="504">
        <v>0</v>
      </c>
      <c r="BZ67" s="504">
        <v>0</v>
      </c>
      <c r="CA67" s="504">
        <v>0</v>
      </c>
      <c r="CB67" s="504">
        <v>0</v>
      </c>
      <c r="CC67" s="504">
        <v>0</v>
      </c>
      <c r="CD67" s="504">
        <v>0</v>
      </c>
      <c r="CE67" s="504">
        <v>0</v>
      </c>
    </row>
    <row r="68" spans="1:83" s="505" customFormat="1" ht="9" hidden="1" customHeight="1" x14ac:dyDescent="0.3">
      <c r="A68" s="504">
        <v>0</v>
      </c>
      <c r="B68" s="504">
        <v>0</v>
      </c>
      <c r="C68" s="504">
        <v>0</v>
      </c>
      <c r="D68" s="504">
        <v>0</v>
      </c>
      <c r="E68" s="504">
        <v>0</v>
      </c>
      <c r="F68" s="504">
        <v>0</v>
      </c>
      <c r="G68" s="504">
        <v>0</v>
      </c>
      <c r="H68" s="504">
        <v>0</v>
      </c>
      <c r="I68" s="504">
        <v>0</v>
      </c>
      <c r="J68" s="504">
        <v>0</v>
      </c>
      <c r="K68" s="504">
        <v>0</v>
      </c>
      <c r="L68" s="504">
        <v>0</v>
      </c>
      <c r="M68" s="504">
        <v>0</v>
      </c>
      <c r="N68" s="504">
        <v>0</v>
      </c>
      <c r="O68" s="504">
        <v>0</v>
      </c>
      <c r="P68" s="625">
        <v>0</v>
      </c>
      <c r="Q68" s="625">
        <v>0</v>
      </c>
      <c r="R68" s="625">
        <v>0</v>
      </c>
      <c r="S68" s="625">
        <v>0</v>
      </c>
      <c r="T68" s="625">
        <v>0</v>
      </c>
      <c r="U68" s="625">
        <v>0</v>
      </c>
      <c r="V68" s="625">
        <v>0</v>
      </c>
      <c r="W68" s="625">
        <v>0</v>
      </c>
      <c r="X68" s="625">
        <v>0</v>
      </c>
      <c r="Y68" s="639">
        <v>0</v>
      </c>
      <c r="Z68" s="639">
        <v>0</v>
      </c>
      <c r="AA68" s="639">
        <v>0</v>
      </c>
      <c r="AB68" s="639">
        <v>0</v>
      </c>
      <c r="AC68" s="611">
        <v>0</v>
      </c>
      <c r="AD68" s="611">
        <v>0</v>
      </c>
      <c r="AE68" s="611">
        <v>0</v>
      </c>
      <c r="AF68" s="611">
        <v>0</v>
      </c>
      <c r="AG68" s="625">
        <v>0</v>
      </c>
      <c r="AH68" s="625">
        <v>0</v>
      </c>
      <c r="AI68" s="625">
        <v>0</v>
      </c>
      <c r="AJ68" s="625">
        <v>0</v>
      </c>
      <c r="AK68" s="625">
        <v>0</v>
      </c>
      <c r="AL68" s="625">
        <v>0</v>
      </c>
      <c r="AM68" s="625">
        <v>0</v>
      </c>
      <c r="AN68" s="625">
        <v>0</v>
      </c>
      <c r="AO68" s="625">
        <v>0</v>
      </c>
      <c r="AP68" s="639">
        <v>0</v>
      </c>
      <c r="AQ68" s="639">
        <v>0</v>
      </c>
      <c r="AR68" s="639">
        <v>0</v>
      </c>
      <c r="AS68" s="639">
        <v>0</v>
      </c>
      <c r="AT68" s="611">
        <v>0</v>
      </c>
      <c r="AU68" s="611">
        <v>0</v>
      </c>
      <c r="AV68" s="611">
        <v>0</v>
      </c>
      <c r="AW68" s="611">
        <v>0</v>
      </c>
      <c r="AX68" s="504">
        <v>0</v>
      </c>
      <c r="AY68" s="504">
        <v>0</v>
      </c>
      <c r="AZ68" s="504">
        <v>0</v>
      </c>
      <c r="BA68" s="504">
        <v>0</v>
      </c>
      <c r="BB68" s="504">
        <v>0</v>
      </c>
      <c r="BC68" s="504">
        <v>0</v>
      </c>
      <c r="BD68" s="504">
        <v>0</v>
      </c>
      <c r="BE68" s="504">
        <v>0</v>
      </c>
      <c r="BF68" s="504">
        <v>0</v>
      </c>
      <c r="BG68" s="504">
        <v>0</v>
      </c>
      <c r="BH68" s="504">
        <v>0</v>
      </c>
      <c r="BI68" s="504">
        <v>0</v>
      </c>
      <c r="BJ68" s="504">
        <v>0</v>
      </c>
      <c r="BK68" s="504">
        <v>0</v>
      </c>
      <c r="BL68" s="504">
        <v>0</v>
      </c>
      <c r="BM68" s="504">
        <v>0</v>
      </c>
      <c r="BN68" s="504">
        <v>0</v>
      </c>
      <c r="BO68" s="504">
        <v>0</v>
      </c>
      <c r="BP68" s="504">
        <v>0</v>
      </c>
      <c r="BQ68" s="504">
        <v>0</v>
      </c>
      <c r="BR68" s="504">
        <v>0</v>
      </c>
      <c r="BS68" s="504">
        <v>0</v>
      </c>
      <c r="BT68" s="504">
        <v>0</v>
      </c>
      <c r="BU68" s="504">
        <v>0</v>
      </c>
      <c r="BV68" s="504">
        <v>0</v>
      </c>
      <c r="BW68" s="504">
        <v>0</v>
      </c>
      <c r="BX68" s="504">
        <v>0</v>
      </c>
      <c r="BY68" s="504">
        <v>0</v>
      </c>
      <c r="BZ68" s="504">
        <v>0</v>
      </c>
      <c r="CA68" s="504">
        <v>0</v>
      </c>
      <c r="CB68" s="504">
        <v>0</v>
      </c>
      <c r="CC68" s="504">
        <v>0</v>
      </c>
      <c r="CD68" s="504">
        <v>0</v>
      </c>
      <c r="CE68" s="504">
        <v>0</v>
      </c>
    </row>
    <row r="69" spans="1:83" s="505" customFormat="1" ht="9" hidden="1" customHeight="1" x14ac:dyDescent="0.3">
      <c r="A69" s="504">
        <v>0</v>
      </c>
      <c r="B69" s="504">
        <v>0</v>
      </c>
      <c r="C69" s="504">
        <v>0</v>
      </c>
      <c r="D69" s="504">
        <v>0</v>
      </c>
      <c r="E69" s="504">
        <v>0</v>
      </c>
      <c r="F69" s="504">
        <v>0</v>
      </c>
      <c r="G69" s="504">
        <v>0</v>
      </c>
      <c r="H69" s="504">
        <v>0</v>
      </c>
      <c r="I69" s="504">
        <v>0</v>
      </c>
      <c r="J69" s="504">
        <v>0</v>
      </c>
      <c r="K69" s="504">
        <v>0</v>
      </c>
      <c r="L69" s="504">
        <v>0</v>
      </c>
      <c r="M69" s="504">
        <v>0</v>
      </c>
      <c r="N69" s="504">
        <v>0</v>
      </c>
      <c r="O69" s="504">
        <v>0</v>
      </c>
      <c r="P69" s="625">
        <v>0</v>
      </c>
      <c r="Q69" s="625">
        <v>0</v>
      </c>
      <c r="R69" s="625">
        <v>0</v>
      </c>
      <c r="S69" s="625">
        <v>0</v>
      </c>
      <c r="T69" s="625">
        <v>0</v>
      </c>
      <c r="U69" s="625">
        <v>0</v>
      </c>
      <c r="V69" s="625">
        <v>0</v>
      </c>
      <c r="W69" s="625">
        <v>0</v>
      </c>
      <c r="X69" s="625">
        <v>0</v>
      </c>
      <c r="Y69" s="639">
        <v>0</v>
      </c>
      <c r="Z69" s="639">
        <v>0</v>
      </c>
      <c r="AA69" s="639">
        <v>0</v>
      </c>
      <c r="AB69" s="639">
        <v>0</v>
      </c>
      <c r="AC69" s="611">
        <v>0</v>
      </c>
      <c r="AD69" s="611">
        <v>0</v>
      </c>
      <c r="AE69" s="611">
        <v>0</v>
      </c>
      <c r="AF69" s="611">
        <v>0</v>
      </c>
      <c r="AG69" s="625">
        <v>0</v>
      </c>
      <c r="AH69" s="625">
        <v>0</v>
      </c>
      <c r="AI69" s="625">
        <v>0</v>
      </c>
      <c r="AJ69" s="625">
        <v>0</v>
      </c>
      <c r="AK69" s="625">
        <v>0</v>
      </c>
      <c r="AL69" s="625">
        <v>0</v>
      </c>
      <c r="AM69" s="625">
        <v>0</v>
      </c>
      <c r="AN69" s="625">
        <v>0</v>
      </c>
      <c r="AO69" s="625">
        <v>0</v>
      </c>
      <c r="AP69" s="639">
        <v>0</v>
      </c>
      <c r="AQ69" s="639">
        <v>0</v>
      </c>
      <c r="AR69" s="639">
        <v>0</v>
      </c>
      <c r="AS69" s="639">
        <v>0</v>
      </c>
      <c r="AT69" s="611">
        <v>0</v>
      </c>
      <c r="AU69" s="611">
        <v>0</v>
      </c>
      <c r="AV69" s="611">
        <v>0</v>
      </c>
      <c r="AW69" s="611">
        <v>0</v>
      </c>
      <c r="AX69" s="504">
        <v>0</v>
      </c>
      <c r="AY69" s="504">
        <v>0</v>
      </c>
      <c r="AZ69" s="504">
        <v>0</v>
      </c>
      <c r="BA69" s="504">
        <v>0</v>
      </c>
      <c r="BB69" s="504">
        <v>0</v>
      </c>
      <c r="BC69" s="504">
        <v>0</v>
      </c>
      <c r="BD69" s="504">
        <v>0</v>
      </c>
      <c r="BE69" s="504">
        <v>0</v>
      </c>
      <c r="BF69" s="504">
        <v>0</v>
      </c>
      <c r="BG69" s="504">
        <v>0</v>
      </c>
      <c r="BH69" s="504">
        <v>0</v>
      </c>
      <c r="BI69" s="504">
        <v>0</v>
      </c>
      <c r="BJ69" s="504">
        <v>0</v>
      </c>
      <c r="BK69" s="504">
        <v>0</v>
      </c>
      <c r="BL69" s="504">
        <v>0</v>
      </c>
      <c r="BM69" s="504">
        <v>0</v>
      </c>
      <c r="BN69" s="504">
        <v>0</v>
      </c>
      <c r="BO69" s="504">
        <v>0</v>
      </c>
      <c r="BP69" s="504">
        <v>0</v>
      </c>
      <c r="BQ69" s="504">
        <v>0</v>
      </c>
      <c r="BR69" s="504">
        <v>0</v>
      </c>
      <c r="BS69" s="504">
        <v>0</v>
      </c>
      <c r="BT69" s="504">
        <v>0</v>
      </c>
      <c r="BU69" s="504">
        <v>0</v>
      </c>
      <c r="BV69" s="504">
        <v>0</v>
      </c>
      <c r="BW69" s="504">
        <v>0</v>
      </c>
      <c r="BX69" s="504">
        <v>0</v>
      </c>
      <c r="BY69" s="504">
        <v>0</v>
      </c>
      <c r="BZ69" s="504">
        <v>0</v>
      </c>
      <c r="CA69" s="504">
        <v>0</v>
      </c>
      <c r="CB69" s="504">
        <v>0</v>
      </c>
      <c r="CC69" s="504">
        <v>0</v>
      </c>
      <c r="CD69" s="504">
        <v>0</v>
      </c>
      <c r="CE69" s="504">
        <v>0</v>
      </c>
    </row>
    <row r="70" spans="1:83" s="505" customFormat="1" ht="9" hidden="1" customHeight="1" x14ac:dyDescent="0.3">
      <c r="A70" s="504">
        <v>0</v>
      </c>
      <c r="B70" s="504">
        <v>0</v>
      </c>
      <c r="C70" s="504">
        <v>0</v>
      </c>
      <c r="D70" s="504">
        <v>0</v>
      </c>
      <c r="E70" s="504">
        <v>0</v>
      </c>
      <c r="F70" s="504">
        <v>0</v>
      </c>
      <c r="G70" s="504">
        <v>0</v>
      </c>
      <c r="H70" s="504">
        <v>0</v>
      </c>
      <c r="I70" s="504">
        <v>0</v>
      </c>
      <c r="J70" s="504">
        <v>0</v>
      </c>
      <c r="K70" s="504">
        <v>0</v>
      </c>
      <c r="L70" s="504">
        <v>0</v>
      </c>
      <c r="M70" s="504">
        <v>0</v>
      </c>
      <c r="N70" s="504">
        <v>0</v>
      </c>
      <c r="O70" s="504">
        <v>0</v>
      </c>
      <c r="P70" s="625">
        <v>0</v>
      </c>
      <c r="Q70" s="625">
        <v>0</v>
      </c>
      <c r="R70" s="625">
        <v>0</v>
      </c>
      <c r="S70" s="625">
        <v>0</v>
      </c>
      <c r="T70" s="625">
        <v>0</v>
      </c>
      <c r="U70" s="625">
        <v>0</v>
      </c>
      <c r="V70" s="625">
        <v>0</v>
      </c>
      <c r="W70" s="625">
        <v>0</v>
      </c>
      <c r="X70" s="625">
        <v>0</v>
      </c>
      <c r="Y70" s="639">
        <v>0</v>
      </c>
      <c r="Z70" s="639">
        <v>0</v>
      </c>
      <c r="AA70" s="639">
        <v>0</v>
      </c>
      <c r="AB70" s="639">
        <v>0</v>
      </c>
      <c r="AC70" s="611">
        <v>0</v>
      </c>
      <c r="AD70" s="611">
        <v>0</v>
      </c>
      <c r="AE70" s="611">
        <v>0</v>
      </c>
      <c r="AF70" s="611">
        <v>0</v>
      </c>
      <c r="AG70" s="625">
        <v>0</v>
      </c>
      <c r="AH70" s="625">
        <v>0</v>
      </c>
      <c r="AI70" s="625">
        <v>0</v>
      </c>
      <c r="AJ70" s="625">
        <v>0</v>
      </c>
      <c r="AK70" s="625">
        <v>0</v>
      </c>
      <c r="AL70" s="625">
        <v>0</v>
      </c>
      <c r="AM70" s="625">
        <v>0</v>
      </c>
      <c r="AN70" s="625">
        <v>0</v>
      </c>
      <c r="AO70" s="625">
        <v>0</v>
      </c>
      <c r="AP70" s="639">
        <v>0</v>
      </c>
      <c r="AQ70" s="639">
        <v>0</v>
      </c>
      <c r="AR70" s="639">
        <v>0</v>
      </c>
      <c r="AS70" s="639">
        <v>0</v>
      </c>
      <c r="AT70" s="611">
        <v>0</v>
      </c>
      <c r="AU70" s="611">
        <v>0</v>
      </c>
      <c r="AV70" s="611">
        <v>0</v>
      </c>
      <c r="AW70" s="611">
        <v>0</v>
      </c>
      <c r="AX70" s="504">
        <v>0</v>
      </c>
      <c r="AY70" s="504">
        <v>0</v>
      </c>
      <c r="AZ70" s="504">
        <v>0</v>
      </c>
      <c r="BA70" s="504">
        <v>0</v>
      </c>
      <c r="BB70" s="504">
        <v>0</v>
      </c>
      <c r="BC70" s="504">
        <v>0</v>
      </c>
      <c r="BD70" s="504">
        <v>0</v>
      </c>
      <c r="BE70" s="504">
        <v>0</v>
      </c>
      <c r="BF70" s="504">
        <v>0</v>
      </c>
      <c r="BG70" s="504">
        <v>0</v>
      </c>
      <c r="BH70" s="504">
        <v>0</v>
      </c>
      <c r="BI70" s="504">
        <v>0</v>
      </c>
      <c r="BJ70" s="504">
        <v>0</v>
      </c>
      <c r="BK70" s="504">
        <v>0</v>
      </c>
      <c r="BL70" s="504">
        <v>0</v>
      </c>
      <c r="BM70" s="504">
        <v>0</v>
      </c>
      <c r="BN70" s="504">
        <v>0</v>
      </c>
      <c r="BO70" s="504">
        <v>0</v>
      </c>
      <c r="BP70" s="504">
        <v>0</v>
      </c>
      <c r="BQ70" s="504">
        <v>0</v>
      </c>
      <c r="BR70" s="504">
        <v>0</v>
      </c>
      <c r="BS70" s="504">
        <v>0</v>
      </c>
      <c r="BT70" s="504">
        <v>0</v>
      </c>
      <c r="BU70" s="504">
        <v>0</v>
      </c>
      <c r="BV70" s="504">
        <v>0</v>
      </c>
      <c r="BW70" s="504">
        <v>0</v>
      </c>
      <c r="BX70" s="504">
        <v>0</v>
      </c>
      <c r="BY70" s="504">
        <v>0</v>
      </c>
      <c r="BZ70" s="504">
        <v>0</v>
      </c>
      <c r="CA70" s="504">
        <v>0</v>
      </c>
      <c r="CB70" s="504">
        <v>0</v>
      </c>
      <c r="CC70" s="504">
        <v>0</v>
      </c>
      <c r="CD70" s="504">
        <v>0</v>
      </c>
      <c r="CE70" s="504">
        <v>0</v>
      </c>
    </row>
    <row r="71" spans="1:83" s="505" customFormat="1" ht="9" hidden="1" customHeight="1" x14ac:dyDescent="0.3">
      <c r="A71" s="504">
        <v>0</v>
      </c>
      <c r="B71" s="504">
        <v>0</v>
      </c>
      <c r="C71" s="504">
        <v>0</v>
      </c>
      <c r="D71" s="504">
        <v>0</v>
      </c>
      <c r="E71" s="504">
        <v>0</v>
      </c>
      <c r="F71" s="504">
        <v>0</v>
      </c>
      <c r="G71" s="504">
        <v>0</v>
      </c>
      <c r="H71" s="504">
        <v>0</v>
      </c>
      <c r="I71" s="504">
        <v>0</v>
      </c>
      <c r="J71" s="504">
        <v>0</v>
      </c>
      <c r="K71" s="504">
        <v>0</v>
      </c>
      <c r="L71" s="504">
        <v>0</v>
      </c>
      <c r="M71" s="504">
        <v>0</v>
      </c>
      <c r="N71" s="504">
        <v>0</v>
      </c>
      <c r="O71" s="504">
        <v>0</v>
      </c>
      <c r="P71" s="625">
        <v>0</v>
      </c>
      <c r="Q71" s="625">
        <v>0</v>
      </c>
      <c r="R71" s="625">
        <v>0</v>
      </c>
      <c r="S71" s="625">
        <v>0</v>
      </c>
      <c r="T71" s="625">
        <v>0</v>
      </c>
      <c r="U71" s="625">
        <v>0</v>
      </c>
      <c r="V71" s="625">
        <v>0</v>
      </c>
      <c r="W71" s="625">
        <v>0</v>
      </c>
      <c r="X71" s="625">
        <v>0</v>
      </c>
      <c r="Y71" s="639">
        <v>0</v>
      </c>
      <c r="Z71" s="639">
        <v>0</v>
      </c>
      <c r="AA71" s="639">
        <v>0</v>
      </c>
      <c r="AB71" s="639">
        <v>0</v>
      </c>
      <c r="AC71" s="611">
        <v>0</v>
      </c>
      <c r="AD71" s="611">
        <v>0</v>
      </c>
      <c r="AE71" s="611">
        <v>0</v>
      </c>
      <c r="AF71" s="611">
        <v>0</v>
      </c>
      <c r="AG71" s="625">
        <v>0</v>
      </c>
      <c r="AH71" s="625">
        <v>0</v>
      </c>
      <c r="AI71" s="625">
        <v>0</v>
      </c>
      <c r="AJ71" s="625">
        <v>0</v>
      </c>
      <c r="AK71" s="625">
        <v>0</v>
      </c>
      <c r="AL71" s="625">
        <v>0</v>
      </c>
      <c r="AM71" s="625">
        <v>0</v>
      </c>
      <c r="AN71" s="625">
        <v>0</v>
      </c>
      <c r="AO71" s="625">
        <v>0</v>
      </c>
      <c r="AP71" s="639">
        <v>0</v>
      </c>
      <c r="AQ71" s="639">
        <v>0</v>
      </c>
      <c r="AR71" s="639">
        <v>0</v>
      </c>
      <c r="AS71" s="639">
        <v>0</v>
      </c>
      <c r="AT71" s="611">
        <v>0</v>
      </c>
      <c r="AU71" s="611">
        <v>0</v>
      </c>
      <c r="AV71" s="611">
        <v>0</v>
      </c>
      <c r="AW71" s="611">
        <v>0</v>
      </c>
      <c r="AX71" s="504">
        <v>0</v>
      </c>
      <c r="AY71" s="504">
        <v>0</v>
      </c>
      <c r="AZ71" s="504">
        <v>0</v>
      </c>
      <c r="BA71" s="504">
        <v>0</v>
      </c>
      <c r="BB71" s="504">
        <v>0</v>
      </c>
      <c r="BC71" s="504">
        <v>0</v>
      </c>
      <c r="BD71" s="504">
        <v>0</v>
      </c>
      <c r="BE71" s="504">
        <v>0</v>
      </c>
      <c r="BF71" s="504">
        <v>0</v>
      </c>
      <c r="BG71" s="504">
        <v>0</v>
      </c>
      <c r="BH71" s="504">
        <v>0</v>
      </c>
      <c r="BI71" s="504">
        <v>0</v>
      </c>
      <c r="BJ71" s="504">
        <v>0</v>
      </c>
      <c r="BK71" s="504">
        <v>0</v>
      </c>
      <c r="BL71" s="504">
        <v>0</v>
      </c>
      <c r="BM71" s="504">
        <v>0</v>
      </c>
      <c r="BN71" s="504">
        <v>0</v>
      </c>
      <c r="BO71" s="504">
        <v>0</v>
      </c>
      <c r="BP71" s="504">
        <v>0</v>
      </c>
      <c r="BQ71" s="504">
        <v>0</v>
      </c>
      <c r="BR71" s="504">
        <v>0</v>
      </c>
      <c r="BS71" s="504">
        <v>0</v>
      </c>
      <c r="BT71" s="504">
        <v>0</v>
      </c>
      <c r="BU71" s="504">
        <v>0</v>
      </c>
      <c r="BV71" s="504">
        <v>0</v>
      </c>
      <c r="BW71" s="504">
        <v>0</v>
      </c>
      <c r="BX71" s="504">
        <v>0</v>
      </c>
      <c r="BY71" s="504">
        <v>0</v>
      </c>
      <c r="BZ71" s="504">
        <v>0</v>
      </c>
      <c r="CA71" s="504">
        <v>0</v>
      </c>
      <c r="CB71" s="504">
        <v>0</v>
      </c>
      <c r="CC71" s="504">
        <v>0</v>
      </c>
      <c r="CD71" s="504">
        <v>0</v>
      </c>
      <c r="CE71" s="504">
        <v>0</v>
      </c>
    </row>
    <row r="72" spans="1:83" s="505" customFormat="1" ht="9" hidden="1" customHeight="1" x14ac:dyDescent="0.3">
      <c r="A72" s="504">
        <v>0</v>
      </c>
      <c r="B72" s="504">
        <v>0</v>
      </c>
      <c r="C72" s="504">
        <v>0</v>
      </c>
      <c r="D72" s="504">
        <v>0</v>
      </c>
      <c r="E72" s="504">
        <v>0</v>
      </c>
      <c r="F72" s="504">
        <v>0</v>
      </c>
      <c r="G72" s="504">
        <v>0</v>
      </c>
      <c r="H72" s="504">
        <v>0</v>
      </c>
      <c r="I72" s="504">
        <v>0</v>
      </c>
      <c r="J72" s="504">
        <v>0</v>
      </c>
      <c r="K72" s="504">
        <v>0</v>
      </c>
      <c r="L72" s="504">
        <v>0</v>
      </c>
      <c r="M72" s="504">
        <v>0</v>
      </c>
      <c r="N72" s="504">
        <v>0</v>
      </c>
      <c r="O72" s="504">
        <v>0</v>
      </c>
      <c r="P72" s="625">
        <v>0</v>
      </c>
      <c r="Q72" s="625">
        <v>0</v>
      </c>
      <c r="R72" s="625">
        <v>0</v>
      </c>
      <c r="S72" s="625">
        <v>0</v>
      </c>
      <c r="T72" s="625">
        <v>0</v>
      </c>
      <c r="U72" s="625">
        <v>0</v>
      </c>
      <c r="V72" s="625">
        <v>0</v>
      </c>
      <c r="W72" s="625">
        <v>0</v>
      </c>
      <c r="X72" s="625">
        <v>0</v>
      </c>
      <c r="Y72" s="639">
        <v>0</v>
      </c>
      <c r="Z72" s="639">
        <v>0</v>
      </c>
      <c r="AA72" s="639">
        <v>0</v>
      </c>
      <c r="AB72" s="639">
        <v>0</v>
      </c>
      <c r="AC72" s="611">
        <v>0</v>
      </c>
      <c r="AD72" s="611">
        <v>0</v>
      </c>
      <c r="AE72" s="611">
        <v>0</v>
      </c>
      <c r="AF72" s="611">
        <v>0</v>
      </c>
      <c r="AG72" s="625">
        <v>0</v>
      </c>
      <c r="AH72" s="625">
        <v>0</v>
      </c>
      <c r="AI72" s="625">
        <v>0</v>
      </c>
      <c r="AJ72" s="625">
        <v>0</v>
      </c>
      <c r="AK72" s="625">
        <v>0</v>
      </c>
      <c r="AL72" s="625">
        <v>0</v>
      </c>
      <c r="AM72" s="625">
        <v>0</v>
      </c>
      <c r="AN72" s="625">
        <v>0</v>
      </c>
      <c r="AO72" s="625">
        <v>0</v>
      </c>
      <c r="AP72" s="639">
        <v>0</v>
      </c>
      <c r="AQ72" s="639">
        <v>0</v>
      </c>
      <c r="AR72" s="639">
        <v>0</v>
      </c>
      <c r="AS72" s="639">
        <v>0</v>
      </c>
      <c r="AT72" s="611">
        <v>0</v>
      </c>
      <c r="AU72" s="611">
        <v>0</v>
      </c>
      <c r="AV72" s="611">
        <v>0</v>
      </c>
      <c r="AW72" s="611">
        <v>0</v>
      </c>
      <c r="AX72" s="504">
        <v>0</v>
      </c>
      <c r="AY72" s="504">
        <v>0</v>
      </c>
      <c r="AZ72" s="504">
        <v>0</v>
      </c>
      <c r="BA72" s="504">
        <v>0</v>
      </c>
      <c r="BB72" s="504">
        <v>0</v>
      </c>
      <c r="BC72" s="504">
        <v>0</v>
      </c>
      <c r="BD72" s="504">
        <v>0</v>
      </c>
      <c r="BE72" s="504">
        <v>0</v>
      </c>
      <c r="BF72" s="504">
        <v>0</v>
      </c>
      <c r="BG72" s="504">
        <v>0</v>
      </c>
      <c r="BH72" s="504">
        <v>0</v>
      </c>
      <c r="BI72" s="504">
        <v>0</v>
      </c>
      <c r="BJ72" s="504">
        <v>0</v>
      </c>
      <c r="BK72" s="504">
        <v>0</v>
      </c>
      <c r="BL72" s="504">
        <v>0</v>
      </c>
      <c r="BM72" s="504">
        <v>0</v>
      </c>
      <c r="BN72" s="504">
        <v>0</v>
      </c>
      <c r="BO72" s="504">
        <v>0</v>
      </c>
      <c r="BP72" s="504">
        <v>0</v>
      </c>
      <c r="BQ72" s="504">
        <v>0</v>
      </c>
      <c r="BR72" s="504">
        <v>0</v>
      </c>
      <c r="BS72" s="504">
        <v>0</v>
      </c>
      <c r="BT72" s="504">
        <v>0</v>
      </c>
      <c r="BU72" s="504">
        <v>0</v>
      </c>
      <c r="BV72" s="504">
        <v>0</v>
      </c>
      <c r="BW72" s="504">
        <v>0</v>
      </c>
      <c r="BX72" s="504">
        <v>0</v>
      </c>
      <c r="BY72" s="504">
        <v>0</v>
      </c>
      <c r="BZ72" s="504">
        <v>0</v>
      </c>
      <c r="CA72" s="504">
        <v>0</v>
      </c>
      <c r="CB72" s="504">
        <v>0</v>
      </c>
      <c r="CC72" s="504">
        <v>0</v>
      </c>
      <c r="CD72" s="504">
        <v>0</v>
      </c>
      <c r="CE72" s="504">
        <v>0</v>
      </c>
    </row>
    <row r="73" spans="1:83" s="505" customFormat="1" ht="9" hidden="1" customHeight="1" x14ac:dyDescent="0.3">
      <c r="A73" s="504">
        <v>0</v>
      </c>
      <c r="B73" s="504">
        <v>0</v>
      </c>
      <c r="C73" s="504">
        <v>0</v>
      </c>
      <c r="D73" s="504">
        <v>0</v>
      </c>
      <c r="E73" s="504">
        <v>0</v>
      </c>
      <c r="F73" s="504">
        <v>0</v>
      </c>
      <c r="G73" s="504">
        <v>0</v>
      </c>
      <c r="H73" s="504">
        <v>0</v>
      </c>
      <c r="I73" s="504">
        <v>0</v>
      </c>
      <c r="J73" s="504">
        <v>0</v>
      </c>
      <c r="K73" s="504">
        <v>0</v>
      </c>
      <c r="L73" s="504">
        <v>0</v>
      </c>
      <c r="M73" s="504">
        <v>0</v>
      </c>
      <c r="N73" s="504">
        <v>0</v>
      </c>
      <c r="O73" s="504">
        <v>0</v>
      </c>
      <c r="P73" s="625">
        <v>0</v>
      </c>
      <c r="Q73" s="625">
        <v>0</v>
      </c>
      <c r="R73" s="625">
        <v>0</v>
      </c>
      <c r="S73" s="625">
        <v>0</v>
      </c>
      <c r="T73" s="625">
        <v>0</v>
      </c>
      <c r="U73" s="625">
        <v>0</v>
      </c>
      <c r="V73" s="625">
        <v>0</v>
      </c>
      <c r="W73" s="625">
        <v>0</v>
      </c>
      <c r="X73" s="625">
        <v>0</v>
      </c>
      <c r="Y73" s="639">
        <v>0</v>
      </c>
      <c r="Z73" s="639">
        <v>0</v>
      </c>
      <c r="AA73" s="639">
        <v>0</v>
      </c>
      <c r="AB73" s="639">
        <v>0</v>
      </c>
      <c r="AC73" s="611">
        <v>0</v>
      </c>
      <c r="AD73" s="611">
        <v>0</v>
      </c>
      <c r="AE73" s="611">
        <v>0</v>
      </c>
      <c r="AF73" s="611">
        <v>0</v>
      </c>
      <c r="AG73" s="625">
        <v>0</v>
      </c>
      <c r="AH73" s="625">
        <v>0</v>
      </c>
      <c r="AI73" s="625">
        <v>0</v>
      </c>
      <c r="AJ73" s="625">
        <v>0</v>
      </c>
      <c r="AK73" s="625">
        <v>0</v>
      </c>
      <c r="AL73" s="625">
        <v>0</v>
      </c>
      <c r="AM73" s="625">
        <v>0</v>
      </c>
      <c r="AN73" s="625">
        <v>0</v>
      </c>
      <c r="AO73" s="625">
        <v>0</v>
      </c>
      <c r="AP73" s="639">
        <v>0</v>
      </c>
      <c r="AQ73" s="639">
        <v>0</v>
      </c>
      <c r="AR73" s="639">
        <v>0</v>
      </c>
      <c r="AS73" s="639">
        <v>0</v>
      </c>
      <c r="AT73" s="611">
        <v>0</v>
      </c>
      <c r="AU73" s="611">
        <v>0</v>
      </c>
      <c r="AV73" s="611">
        <v>0</v>
      </c>
      <c r="AW73" s="611">
        <v>0</v>
      </c>
      <c r="AX73" s="504">
        <v>0</v>
      </c>
      <c r="AY73" s="504">
        <v>0</v>
      </c>
      <c r="AZ73" s="504">
        <v>0</v>
      </c>
      <c r="BA73" s="504">
        <v>0</v>
      </c>
      <c r="BB73" s="504">
        <v>0</v>
      </c>
      <c r="BC73" s="504">
        <v>0</v>
      </c>
      <c r="BD73" s="504">
        <v>0</v>
      </c>
      <c r="BE73" s="504">
        <v>0</v>
      </c>
      <c r="BF73" s="504">
        <v>0</v>
      </c>
      <c r="BG73" s="504">
        <v>0</v>
      </c>
      <c r="BH73" s="504">
        <v>0</v>
      </c>
      <c r="BI73" s="504">
        <v>0</v>
      </c>
      <c r="BJ73" s="504">
        <v>0</v>
      </c>
      <c r="BK73" s="504">
        <v>0</v>
      </c>
      <c r="BL73" s="504">
        <v>0</v>
      </c>
      <c r="BM73" s="504">
        <v>0</v>
      </c>
      <c r="BN73" s="504">
        <v>0</v>
      </c>
      <c r="BO73" s="504">
        <v>0</v>
      </c>
      <c r="BP73" s="504">
        <v>0</v>
      </c>
      <c r="BQ73" s="504">
        <v>0</v>
      </c>
      <c r="BR73" s="504">
        <v>0</v>
      </c>
      <c r="BS73" s="504">
        <v>0</v>
      </c>
      <c r="BT73" s="504">
        <v>0</v>
      </c>
      <c r="BU73" s="504">
        <v>0</v>
      </c>
      <c r="BV73" s="504">
        <v>0</v>
      </c>
      <c r="BW73" s="504">
        <v>0</v>
      </c>
      <c r="BX73" s="504">
        <v>0</v>
      </c>
      <c r="BY73" s="504">
        <v>0</v>
      </c>
      <c r="BZ73" s="504">
        <v>0</v>
      </c>
      <c r="CA73" s="504">
        <v>0</v>
      </c>
      <c r="CB73" s="504">
        <v>0</v>
      </c>
      <c r="CC73" s="504">
        <v>0</v>
      </c>
      <c r="CD73" s="504">
        <v>0</v>
      </c>
      <c r="CE73" s="504">
        <v>0</v>
      </c>
    </row>
    <row r="74" spans="1:83" s="505" customFormat="1" ht="9" hidden="1" customHeight="1" x14ac:dyDescent="0.3">
      <c r="A74" s="504">
        <v>0</v>
      </c>
      <c r="B74" s="504">
        <v>0</v>
      </c>
      <c r="C74" s="504">
        <v>0</v>
      </c>
      <c r="D74" s="504">
        <v>0</v>
      </c>
      <c r="E74" s="504">
        <v>0</v>
      </c>
      <c r="F74" s="504">
        <v>0</v>
      </c>
      <c r="G74" s="504">
        <v>0</v>
      </c>
      <c r="H74" s="504">
        <v>0</v>
      </c>
      <c r="I74" s="504">
        <v>0</v>
      </c>
      <c r="J74" s="504">
        <v>0</v>
      </c>
      <c r="K74" s="504">
        <v>0</v>
      </c>
      <c r="L74" s="504">
        <v>0</v>
      </c>
      <c r="M74" s="504">
        <v>0</v>
      </c>
      <c r="N74" s="504">
        <v>0</v>
      </c>
      <c r="O74" s="504">
        <v>0</v>
      </c>
      <c r="P74" s="625">
        <v>0</v>
      </c>
      <c r="Q74" s="625">
        <v>0</v>
      </c>
      <c r="R74" s="625">
        <v>0</v>
      </c>
      <c r="S74" s="625">
        <v>0</v>
      </c>
      <c r="T74" s="625">
        <v>0</v>
      </c>
      <c r="U74" s="625">
        <v>0</v>
      </c>
      <c r="V74" s="625">
        <v>0</v>
      </c>
      <c r="W74" s="625">
        <v>0</v>
      </c>
      <c r="X74" s="625">
        <v>0</v>
      </c>
      <c r="Y74" s="639">
        <v>0</v>
      </c>
      <c r="Z74" s="639">
        <v>0</v>
      </c>
      <c r="AA74" s="639">
        <v>0</v>
      </c>
      <c r="AB74" s="639">
        <v>0</v>
      </c>
      <c r="AC74" s="611">
        <v>0</v>
      </c>
      <c r="AD74" s="611">
        <v>0</v>
      </c>
      <c r="AE74" s="611">
        <v>0</v>
      </c>
      <c r="AF74" s="611">
        <v>0</v>
      </c>
      <c r="AG74" s="625">
        <v>0</v>
      </c>
      <c r="AH74" s="625">
        <v>0</v>
      </c>
      <c r="AI74" s="625">
        <v>0</v>
      </c>
      <c r="AJ74" s="625">
        <v>0</v>
      </c>
      <c r="AK74" s="625">
        <v>0</v>
      </c>
      <c r="AL74" s="625">
        <v>0</v>
      </c>
      <c r="AM74" s="625">
        <v>0</v>
      </c>
      <c r="AN74" s="625">
        <v>0</v>
      </c>
      <c r="AO74" s="625">
        <v>0</v>
      </c>
      <c r="AP74" s="639">
        <v>0</v>
      </c>
      <c r="AQ74" s="639">
        <v>0</v>
      </c>
      <c r="AR74" s="639">
        <v>0</v>
      </c>
      <c r="AS74" s="639">
        <v>0</v>
      </c>
      <c r="AT74" s="611">
        <v>0</v>
      </c>
      <c r="AU74" s="611">
        <v>0</v>
      </c>
      <c r="AV74" s="611">
        <v>0</v>
      </c>
      <c r="AW74" s="611">
        <v>0</v>
      </c>
      <c r="AX74" s="504">
        <v>0</v>
      </c>
      <c r="AY74" s="504">
        <v>0</v>
      </c>
      <c r="AZ74" s="504">
        <v>0</v>
      </c>
      <c r="BA74" s="504">
        <v>0</v>
      </c>
      <c r="BB74" s="504">
        <v>0</v>
      </c>
      <c r="BC74" s="504">
        <v>0</v>
      </c>
      <c r="BD74" s="504">
        <v>0</v>
      </c>
      <c r="BE74" s="504">
        <v>0</v>
      </c>
      <c r="BF74" s="504">
        <v>0</v>
      </c>
      <c r="BG74" s="504">
        <v>0</v>
      </c>
      <c r="BH74" s="504">
        <v>0</v>
      </c>
      <c r="BI74" s="504">
        <v>0</v>
      </c>
      <c r="BJ74" s="504">
        <v>0</v>
      </c>
      <c r="BK74" s="504">
        <v>0</v>
      </c>
      <c r="BL74" s="504">
        <v>0</v>
      </c>
      <c r="BM74" s="504">
        <v>0</v>
      </c>
      <c r="BN74" s="504">
        <v>0</v>
      </c>
      <c r="BO74" s="504">
        <v>0</v>
      </c>
      <c r="BP74" s="504">
        <v>0</v>
      </c>
      <c r="BQ74" s="504">
        <v>0</v>
      </c>
      <c r="BR74" s="504">
        <v>0</v>
      </c>
      <c r="BS74" s="504">
        <v>0</v>
      </c>
      <c r="BT74" s="504">
        <v>0</v>
      </c>
      <c r="BU74" s="504">
        <v>0</v>
      </c>
      <c r="BV74" s="504">
        <v>0</v>
      </c>
      <c r="BW74" s="504">
        <v>0</v>
      </c>
      <c r="BX74" s="504">
        <v>0</v>
      </c>
      <c r="BY74" s="504">
        <v>0</v>
      </c>
      <c r="BZ74" s="504">
        <v>0</v>
      </c>
      <c r="CA74" s="504">
        <v>0</v>
      </c>
      <c r="CB74" s="504">
        <v>0</v>
      </c>
      <c r="CC74" s="504">
        <v>0</v>
      </c>
      <c r="CD74" s="504">
        <v>0</v>
      </c>
      <c r="CE74" s="504">
        <v>0</v>
      </c>
    </row>
    <row r="75" spans="1:83" s="505" customFormat="1" ht="9" hidden="1" customHeight="1" x14ac:dyDescent="0.3">
      <c r="A75" s="504">
        <v>0</v>
      </c>
      <c r="B75" s="504">
        <v>0</v>
      </c>
      <c r="C75" s="504">
        <v>0</v>
      </c>
      <c r="D75" s="504">
        <v>0</v>
      </c>
      <c r="E75" s="504">
        <v>0</v>
      </c>
      <c r="F75" s="504">
        <v>0</v>
      </c>
      <c r="G75" s="504">
        <v>0</v>
      </c>
      <c r="H75" s="504">
        <v>0</v>
      </c>
      <c r="I75" s="504">
        <v>0</v>
      </c>
      <c r="J75" s="504">
        <v>0</v>
      </c>
      <c r="K75" s="504">
        <v>0</v>
      </c>
      <c r="L75" s="504">
        <v>0</v>
      </c>
      <c r="M75" s="504">
        <v>0</v>
      </c>
      <c r="N75" s="504">
        <v>0</v>
      </c>
      <c r="O75" s="504">
        <v>0</v>
      </c>
      <c r="P75" s="625">
        <v>0</v>
      </c>
      <c r="Q75" s="625">
        <v>0</v>
      </c>
      <c r="R75" s="625">
        <v>0</v>
      </c>
      <c r="S75" s="625">
        <v>0</v>
      </c>
      <c r="T75" s="625">
        <v>0</v>
      </c>
      <c r="U75" s="625">
        <v>0</v>
      </c>
      <c r="V75" s="625">
        <v>0</v>
      </c>
      <c r="W75" s="625">
        <v>0</v>
      </c>
      <c r="X75" s="625">
        <v>0</v>
      </c>
      <c r="Y75" s="639">
        <v>0</v>
      </c>
      <c r="Z75" s="639">
        <v>0</v>
      </c>
      <c r="AA75" s="639">
        <v>0</v>
      </c>
      <c r="AB75" s="639">
        <v>0</v>
      </c>
      <c r="AC75" s="611">
        <v>0</v>
      </c>
      <c r="AD75" s="611">
        <v>0</v>
      </c>
      <c r="AE75" s="611">
        <v>0</v>
      </c>
      <c r="AF75" s="611">
        <v>0</v>
      </c>
      <c r="AG75" s="625">
        <v>0</v>
      </c>
      <c r="AH75" s="625">
        <v>0</v>
      </c>
      <c r="AI75" s="625">
        <v>0</v>
      </c>
      <c r="AJ75" s="625">
        <v>0</v>
      </c>
      <c r="AK75" s="625">
        <v>0</v>
      </c>
      <c r="AL75" s="625">
        <v>0</v>
      </c>
      <c r="AM75" s="625">
        <v>0</v>
      </c>
      <c r="AN75" s="625">
        <v>0</v>
      </c>
      <c r="AO75" s="625">
        <v>0</v>
      </c>
      <c r="AP75" s="639">
        <v>0</v>
      </c>
      <c r="AQ75" s="639">
        <v>0</v>
      </c>
      <c r="AR75" s="639">
        <v>0</v>
      </c>
      <c r="AS75" s="639">
        <v>0</v>
      </c>
      <c r="AT75" s="611">
        <v>0</v>
      </c>
      <c r="AU75" s="611">
        <v>0</v>
      </c>
      <c r="AV75" s="611">
        <v>0</v>
      </c>
      <c r="AW75" s="611">
        <v>0</v>
      </c>
      <c r="AX75" s="504">
        <v>0</v>
      </c>
      <c r="AY75" s="504">
        <v>0</v>
      </c>
      <c r="AZ75" s="504">
        <v>0</v>
      </c>
      <c r="BA75" s="504">
        <v>0</v>
      </c>
      <c r="BB75" s="504">
        <v>0</v>
      </c>
      <c r="BC75" s="504">
        <v>0</v>
      </c>
      <c r="BD75" s="504">
        <v>0</v>
      </c>
      <c r="BE75" s="504">
        <v>0</v>
      </c>
      <c r="BF75" s="504">
        <v>0</v>
      </c>
      <c r="BG75" s="504">
        <v>0</v>
      </c>
      <c r="BH75" s="504">
        <v>0</v>
      </c>
      <c r="BI75" s="504">
        <v>0</v>
      </c>
      <c r="BJ75" s="504">
        <v>0</v>
      </c>
      <c r="BK75" s="504">
        <v>0</v>
      </c>
      <c r="BL75" s="504">
        <v>0</v>
      </c>
      <c r="BM75" s="504">
        <v>0</v>
      </c>
      <c r="BN75" s="504">
        <v>0</v>
      </c>
      <c r="BO75" s="504">
        <v>0</v>
      </c>
      <c r="BP75" s="504">
        <v>0</v>
      </c>
      <c r="BQ75" s="504">
        <v>0</v>
      </c>
      <c r="BR75" s="504">
        <v>0</v>
      </c>
      <c r="BS75" s="504">
        <v>0</v>
      </c>
      <c r="BT75" s="504">
        <v>0</v>
      </c>
      <c r="BU75" s="504">
        <v>0</v>
      </c>
      <c r="BV75" s="504">
        <v>0</v>
      </c>
      <c r="BW75" s="504">
        <v>0</v>
      </c>
      <c r="BX75" s="504">
        <v>0</v>
      </c>
      <c r="BY75" s="504">
        <v>0</v>
      </c>
      <c r="BZ75" s="504">
        <v>0</v>
      </c>
      <c r="CA75" s="504">
        <v>0</v>
      </c>
      <c r="CB75" s="504">
        <v>0</v>
      </c>
      <c r="CC75" s="504">
        <v>0</v>
      </c>
      <c r="CD75" s="504">
        <v>0</v>
      </c>
      <c r="CE75" s="504">
        <v>0</v>
      </c>
    </row>
    <row r="76" spans="1:83" s="505" customFormat="1" ht="9" hidden="1" customHeight="1" x14ac:dyDescent="0.3">
      <c r="A76" s="504">
        <v>0</v>
      </c>
      <c r="B76" s="504">
        <v>0</v>
      </c>
      <c r="C76" s="504">
        <v>0</v>
      </c>
      <c r="D76" s="504">
        <v>0</v>
      </c>
      <c r="E76" s="504">
        <v>0</v>
      </c>
      <c r="F76" s="504">
        <v>0</v>
      </c>
      <c r="G76" s="504">
        <v>0</v>
      </c>
      <c r="H76" s="504">
        <v>0</v>
      </c>
      <c r="I76" s="504">
        <v>0</v>
      </c>
      <c r="J76" s="504">
        <v>0</v>
      </c>
      <c r="K76" s="504">
        <v>0</v>
      </c>
      <c r="L76" s="504">
        <v>0</v>
      </c>
      <c r="M76" s="504">
        <v>0</v>
      </c>
      <c r="N76" s="504">
        <v>0</v>
      </c>
      <c r="O76" s="504">
        <v>0</v>
      </c>
      <c r="P76" s="625">
        <v>0</v>
      </c>
      <c r="Q76" s="625">
        <v>0</v>
      </c>
      <c r="R76" s="625">
        <v>0</v>
      </c>
      <c r="S76" s="625">
        <v>0</v>
      </c>
      <c r="T76" s="625">
        <v>0</v>
      </c>
      <c r="U76" s="625">
        <v>0</v>
      </c>
      <c r="V76" s="625">
        <v>0</v>
      </c>
      <c r="W76" s="625">
        <v>0</v>
      </c>
      <c r="X76" s="625">
        <v>0</v>
      </c>
      <c r="Y76" s="639">
        <v>0</v>
      </c>
      <c r="Z76" s="639">
        <v>0</v>
      </c>
      <c r="AA76" s="639">
        <v>0</v>
      </c>
      <c r="AB76" s="639">
        <v>0</v>
      </c>
      <c r="AC76" s="611">
        <v>0</v>
      </c>
      <c r="AD76" s="611">
        <v>0</v>
      </c>
      <c r="AE76" s="611">
        <v>0</v>
      </c>
      <c r="AF76" s="611">
        <v>0</v>
      </c>
      <c r="AG76" s="625">
        <v>0</v>
      </c>
      <c r="AH76" s="625">
        <v>0</v>
      </c>
      <c r="AI76" s="625">
        <v>0</v>
      </c>
      <c r="AJ76" s="625">
        <v>0</v>
      </c>
      <c r="AK76" s="625">
        <v>0</v>
      </c>
      <c r="AL76" s="625">
        <v>0</v>
      </c>
      <c r="AM76" s="625">
        <v>0</v>
      </c>
      <c r="AN76" s="625">
        <v>0</v>
      </c>
      <c r="AO76" s="625">
        <v>0</v>
      </c>
      <c r="AP76" s="639">
        <v>0</v>
      </c>
      <c r="AQ76" s="639">
        <v>0</v>
      </c>
      <c r="AR76" s="639">
        <v>0</v>
      </c>
      <c r="AS76" s="639">
        <v>0</v>
      </c>
      <c r="AT76" s="611">
        <v>0</v>
      </c>
      <c r="AU76" s="611">
        <v>0</v>
      </c>
      <c r="AV76" s="611">
        <v>0</v>
      </c>
      <c r="AW76" s="611">
        <v>0</v>
      </c>
      <c r="AX76" s="504">
        <v>0</v>
      </c>
      <c r="AY76" s="504">
        <v>0</v>
      </c>
      <c r="AZ76" s="504">
        <v>0</v>
      </c>
      <c r="BA76" s="504">
        <v>0</v>
      </c>
      <c r="BB76" s="504">
        <v>0</v>
      </c>
      <c r="BC76" s="504">
        <v>0</v>
      </c>
      <c r="BD76" s="504">
        <v>0</v>
      </c>
      <c r="BE76" s="504">
        <v>0</v>
      </c>
      <c r="BF76" s="504">
        <v>0</v>
      </c>
      <c r="BG76" s="504">
        <v>0</v>
      </c>
      <c r="BH76" s="504">
        <v>0</v>
      </c>
      <c r="BI76" s="504">
        <v>0</v>
      </c>
      <c r="BJ76" s="504">
        <v>0</v>
      </c>
      <c r="BK76" s="504">
        <v>0</v>
      </c>
      <c r="BL76" s="504">
        <v>0</v>
      </c>
      <c r="BM76" s="504">
        <v>0</v>
      </c>
      <c r="BN76" s="504">
        <v>0</v>
      </c>
      <c r="BO76" s="504">
        <v>0</v>
      </c>
      <c r="BP76" s="504">
        <v>0</v>
      </c>
      <c r="BQ76" s="504">
        <v>0</v>
      </c>
      <c r="BR76" s="504">
        <v>0</v>
      </c>
      <c r="BS76" s="504">
        <v>0</v>
      </c>
      <c r="BT76" s="504">
        <v>0</v>
      </c>
      <c r="BU76" s="504">
        <v>0</v>
      </c>
      <c r="BV76" s="504">
        <v>0</v>
      </c>
      <c r="BW76" s="504">
        <v>0</v>
      </c>
      <c r="BX76" s="504">
        <v>0</v>
      </c>
      <c r="BY76" s="504">
        <v>0</v>
      </c>
      <c r="BZ76" s="504">
        <v>0</v>
      </c>
      <c r="CA76" s="504">
        <v>0</v>
      </c>
      <c r="CB76" s="504">
        <v>0</v>
      </c>
      <c r="CC76" s="504">
        <v>0</v>
      </c>
      <c r="CD76" s="504">
        <v>0</v>
      </c>
      <c r="CE76" s="504">
        <v>0</v>
      </c>
    </row>
    <row r="77" spans="1:83" s="505" customFormat="1" ht="9" hidden="1" customHeight="1" x14ac:dyDescent="0.3">
      <c r="A77" s="504">
        <v>0</v>
      </c>
      <c r="B77" s="504">
        <v>0</v>
      </c>
      <c r="C77" s="504">
        <v>0</v>
      </c>
      <c r="D77" s="504">
        <v>0</v>
      </c>
      <c r="E77" s="504">
        <v>0</v>
      </c>
      <c r="F77" s="504">
        <v>0</v>
      </c>
      <c r="G77" s="504">
        <v>0</v>
      </c>
      <c r="H77" s="504">
        <v>0</v>
      </c>
      <c r="I77" s="504">
        <v>0</v>
      </c>
      <c r="J77" s="504">
        <v>0</v>
      </c>
      <c r="K77" s="504">
        <v>0</v>
      </c>
      <c r="L77" s="504">
        <v>0</v>
      </c>
      <c r="M77" s="504">
        <v>0</v>
      </c>
      <c r="N77" s="504">
        <v>0</v>
      </c>
      <c r="O77" s="504">
        <v>0</v>
      </c>
      <c r="P77" s="625">
        <v>0</v>
      </c>
      <c r="Q77" s="625">
        <v>0</v>
      </c>
      <c r="R77" s="625">
        <v>0</v>
      </c>
      <c r="S77" s="625">
        <v>0</v>
      </c>
      <c r="T77" s="625">
        <v>0</v>
      </c>
      <c r="U77" s="625">
        <v>0</v>
      </c>
      <c r="V77" s="625">
        <v>0</v>
      </c>
      <c r="W77" s="625">
        <v>0</v>
      </c>
      <c r="X77" s="625">
        <v>0</v>
      </c>
      <c r="Y77" s="639">
        <v>0</v>
      </c>
      <c r="Z77" s="639">
        <v>0</v>
      </c>
      <c r="AA77" s="639">
        <v>0</v>
      </c>
      <c r="AB77" s="639">
        <v>0</v>
      </c>
      <c r="AC77" s="611">
        <v>0</v>
      </c>
      <c r="AD77" s="611">
        <v>0</v>
      </c>
      <c r="AE77" s="611">
        <v>0</v>
      </c>
      <c r="AF77" s="611">
        <v>0</v>
      </c>
      <c r="AG77" s="625">
        <v>0</v>
      </c>
      <c r="AH77" s="625">
        <v>0</v>
      </c>
      <c r="AI77" s="625">
        <v>0</v>
      </c>
      <c r="AJ77" s="625">
        <v>0</v>
      </c>
      <c r="AK77" s="625">
        <v>0</v>
      </c>
      <c r="AL77" s="625">
        <v>0</v>
      </c>
      <c r="AM77" s="625">
        <v>0</v>
      </c>
      <c r="AN77" s="625">
        <v>0</v>
      </c>
      <c r="AO77" s="625">
        <v>0</v>
      </c>
      <c r="AP77" s="639">
        <v>0</v>
      </c>
      <c r="AQ77" s="639">
        <v>0</v>
      </c>
      <c r="AR77" s="639">
        <v>0</v>
      </c>
      <c r="AS77" s="639">
        <v>0</v>
      </c>
      <c r="AT77" s="611">
        <v>0</v>
      </c>
      <c r="AU77" s="611">
        <v>0</v>
      </c>
      <c r="AV77" s="611">
        <v>0</v>
      </c>
      <c r="AW77" s="611">
        <v>0</v>
      </c>
      <c r="AX77" s="504">
        <v>0</v>
      </c>
      <c r="AY77" s="504">
        <v>0</v>
      </c>
      <c r="AZ77" s="504">
        <v>0</v>
      </c>
      <c r="BA77" s="504">
        <v>0</v>
      </c>
      <c r="BB77" s="504">
        <v>0</v>
      </c>
      <c r="BC77" s="504">
        <v>0</v>
      </c>
      <c r="BD77" s="504">
        <v>0</v>
      </c>
      <c r="BE77" s="504">
        <v>0</v>
      </c>
      <c r="BF77" s="504">
        <v>0</v>
      </c>
      <c r="BG77" s="504">
        <v>0</v>
      </c>
      <c r="BH77" s="504">
        <v>0</v>
      </c>
      <c r="BI77" s="504">
        <v>0</v>
      </c>
      <c r="BJ77" s="504">
        <v>0</v>
      </c>
      <c r="BK77" s="504">
        <v>0</v>
      </c>
      <c r="BL77" s="504">
        <v>0</v>
      </c>
      <c r="BM77" s="504">
        <v>0</v>
      </c>
      <c r="BN77" s="504">
        <v>0</v>
      </c>
      <c r="BO77" s="504">
        <v>0</v>
      </c>
      <c r="BP77" s="504">
        <v>0</v>
      </c>
      <c r="BQ77" s="504">
        <v>0</v>
      </c>
      <c r="BR77" s="504">
        <v>0</v>
      </c>
      <c r="BS77" s="504">
        <v>0</v>
      </c>
      <c r="BT77" s="504">
        <v>0</v>
      </c>
      <c r="BU77" s="504">
        <v>0</v>
      </c>
      <c r="BV77" s="504">
        <v>0</v>
      </c>
      <c r="BW77" s="504">
        <v>0</v>
      </c>
      <c r="BX77" s="504">
        <v>0</v>
      </c>
      <c r="BY77" s="504">
        <v>0</v>
      </c>
      <c r="BZ77" s="504">
        <v>0</v>
      </c>
      <c r="CA77" s="504">
        <v>0</v>
      </c>
      <c r="CB77" s="504">
        <v>0</v>
      </c>
      <c r="CC77" s="504">
        <v>0</v>
      </c>
      <c r="CD77" s="504">
        <v>0</v>
      </c>
      <c r="CE77" s="504">
        <v>0</v>
      </c>
    </row>
    <row r="78" spans="1:83" s="505" customFormat="1" ht="9" hidden="1" customHeight="1" x14ac:dyDescent="0.3">
      <c r="A78" s="504">
        <v>0</v>
      </c>
      <c r="B78" s="504">
        <v>0</v>
      </c>
      <c r="C78" s="504">
        <v>0</v>
      </c>
      <c r="D78" s="504">
        <v>0</v>
      </c>
      <c r="E78" s="504">
        <v>0</v>
      </c>
      <c r="F78" s="504">
        <v>0</v>
      </c>
      <c r="G78" s="504">
        <v>0</v>
      </c>
      <c r="H78" s="504">
        <v>0</v>
      </c>
      <c r="I78" s="504">
        <v>0</v>
      </c>
      <c r="J78" s="504">
        <v>0</v>
      </c>
      <c r="K78" s="504">
        <v>0</v>
      </c>
      <c r="L78" s="504">
        <v>0</v>
      </c>
      <c r="M78" s="504">
        <v>0</v>
      </c>
      <c r="N78" s="504">
        <v>0</v>
      </c>
      <c r="O78" s="504">
        <v>0</v>
      </c>
      <c r="P78" s="625">
        <v>0</v>
      </c>
      <c r="Q78" s="625">
        <v>0</v>
      </c>
      <c r="R78" s="625">
        <v>0</v>
      </c>
      <c r="S78" s="625">
        <v>0</v>
      </c>
      <c r="T78" s="625">
        <v>0</v>
      </c>
      <c r="U78" s="625">
        <v>0</v>
      </c>
      <c r="V78" s="625">
        <v>0</v>
      </c>
      <c r="W78" s="625">
        <v>0</v>
      </c>
      <c r="X78" s="625">
        <v>0</v>
      </c>
      <c r="Y78" s="639">
        <v>0</v>
      </c>
      <c r="Z78" s="639">
        <v>0</v>
      </c>
      <c r="AA78" s="639">
        <v>0</v>
      </c>
      <c r="AB78" s="639">
        <v>0</v>
      </c>
      <c r="AC78" s="611">
        <v>0</v>
      </c>
      <c r="AD78" s="611">
        <v>0</v>
      </c>
      <c r="AE78" s="611">
        <v>0</v>
      </c>
      <c r="AF78" s="611">
        <v>0</v>
      </c>
      <c r="AG78" s="625">
        <v>0</v>
      </c>
      <c r="AH78" s="625">
        <v>0</v>
      </c>
      <c r="AI78" s="625">
        <v>0</v>
      </c>
      <c r="AJ78" s="625">
        <v>0</v>
      </c>
      <c r="AK78" s="625">
        <v>0</v>
      </c>
      <c r="AL78" s="625">
        <v>0</v>
      </c>
      <c r="AM78" s="625">
        <v>0</v>
      </c>
      <c r="AN78" s="625">
        <v>0</v>
      </c>
      <c r="AO78" s="625">
        <v>0</v>
      </c>
      <c r="AP78" s="639">
        <v>0</v>
      </c>
      <c r="AQ78" s="639">
        <v>0</v>
      </c>
      <c r="AR78" s="639">
        <v>0</v>
      </c>
      <c r="AS78" s="639">
        <v>0</v>
      </c>
      <c r="AT78" s="611">
        <v>0</v>
      </c>
      <c r="AU78" s="611">
        <v>0</v>
      </c>
      <c r="AV78" s="611">
        <v>0</v>
      </c>
      <c r="AW78" s="611">
        <v>0</v>
      </c>
      <c r="AX78" s="504">
        <v>0</v>
      </c>
      <c r="AY78" s="504">
        <v>0</v>
      </c>
      <c r="AZ78" s="504">
        <v>0</v>
      </c>
      <c r="BA78" s="504">
        <v>0</v>
      </c>
      <c r="BB78" s="504">
        <v>0</v>
      </c>
      <c r="BC78" s="504">
        <v>0</v>
      </c>
      <c r="BD78" s="504">
        <v>0</v>
      </c>
      <c r="BE78" s="504">
        <v>0</v>
      </c>
      <c r="BF78" s="504">
        <v>0</v>
      </c>
      <c r="BG78" s="504">
        <v>0</v>
      </c>
      <c r="BH78" s="504">
        <v>0</v>
      </c>
      <c r="BI78" s="504">
        <v>0</v>
      </c>
      <c r="BJ78" s="504">
        <v>0</v>
      </c>
      <c r="BK78" s="504">
        <v>0</v>
      </c>
      <c r="BL78" s="504">
        <v>0</v>
      </c>
      <c r="BM78" s="504">
        <v>0</v>
      </c>
      <c r="BN78" s="504">
        <v>0</v>
      </c>
      <c r="BO78" s="504">
        <v>0</v>
      </c>
      <c r="BP78" s="504">
        <v>0</v>
      </c>
      <c r="BQ78" s="504">
        <v>0</v>
      </c>
      <c r="BR78" s="504">
        <v>0</v>
      </c>
      <c r="BS78" s="504">
        <v>0</v>
      </c>
      <c r="BT78" s="504">
        <v>0</v>
      </c>
      <c r="BU78" s="504">
        <v>0</v>
      </c>
      <c r="BV78" s="504">
        <v>0</v>
      </c>
      <c r="BW78" s="504">
        <v>0</v>
      </c>
      <c r="BX78" s="504">
        <v>0</v>
      </c>
      <c r="BY78" s="504">
        <v>0</v>
      </c>
      <c r="BZ78" s="504">
        <v>0</v>
      </c>
      <c r="CA78" s="504">
        <v>0</v>
      </c>
      <c r="CB78" s="504">
        <v>0</v>
      </c>
      <c r="CC78" s="504">
        <v>0</v>
      </c>
      <c r="CD78" s="504">
        <v>0</v>
      </c>
      <c r="CE78" s="504">
        <v>0</v>
      </c>
    </row>
    <row r="79" spans="1:83" s="505" customFormat="1" ht="9" hidden="1" customHeight="1" x14ac:dyDescent="0.3">
      <c r="A79" s="504">
        <v>0</v>
      </c>
      <c r="B79" s="504">
        <v>0</v>
      </c>
      <c r="C79" s="504">
        <v>0</v>
      </c>
      <c r="D79" s="504">
        <v>0</v>
      </c>
      <c r="E79" s="504">
        <v>0</v>
      </c>
      <c r="F79" s="504">
        <v>0</v>
      </c>
      <c r="G79" s="504">
        <v>0</v>
      </c>
      <c r="H79" s="504">
        <v>0</v>
      </c>
      <c r="I79" s="504">
        <v>0</v>
      </c>
      <c r="J79" s="504">
        <v>0</v>
      </c>
      <c r="K79" s="504">
        <v>0</v>
      </c>
      <c r="L79" s="504">
        <v>0</v>
      </c>
      <c r="M79" s="504">
        <v>0</v>
      </c>
      <c r="N79" s="504">
        <v>0</v>
      </c>
      <c r="O79" s="504">
        <v>0</v>
      </c>
      <c r="P79" s="625">
        <v>0</v>
      </c>
      <c r="Q79" s="625">
        <v>0</v>
      </c>
      <c r="R79" s="625">
        <v>0</v>
      </c>
      <c r="S79" s="625">
        <v>0</v>
      </c>
      <c r="T79" s="625">
        <v>0</v>
      </c>
      <c r="U79" s="625">
        <v>0</v>
      </c>
      <c r="V79" s="625">
        <v>0</v>
      </c>
      <c r="W79" s="625">
        <v>0</v>
      </c>
      <c r="X79" s="625">
        <v>0</v>
      </c>
      <c r="Y79" s="639">
        <v>0</v>
      </c>
      <c r="Z79" s="639">
        <v>0</v>
      </c>
      <c r="AA79" s="639">
        <v>0</v>
      </c>
      <c r="AB79" s="639">
        <v>0</v>
      </c>
      <c r="AC79" s="611">
        <v>0</v>
      </c>
      <c r="AD79" s="611">
        <v>0</v>
      </c>
      <c r="AE79" s="611">
        <v>0</v>
      </c>
      <c r="AF79" s="611">
        <v>0</v>
      </c>
      <c r="AG79" s="625">
        <v>0</v>
      </c>
      <c r="AH79" s="625">
        <v>0</v>
      </c>
      <c r="AI79" s="625">
        <v>0</v>
      </c>
      <c r="AJ79" s="625">
        <v>0</v>
      </c>
      <c r="AK79" s="625">
        <v>0</v>
      </c>
      <c r="AL79" s="625">
        <v>0</v>
      </c>
      <c r="AM79" s="625">
        <v>0</v>
      </c>
      <c r="AN79" s="625">
        <v>0</v>
      </c>
      <c r="AO79" s="625">
        <v>0</v>
      </c>
      <c r="AP79" s="639">
        <v>0</v>
      </c>
      <c r="AQ79" s="639">
        <v>0</v>
      </c>
      <c r="AR79" s="639">
        <v>0</v>
      </c>
      <c r="AS79" s="639">
        <v>0</v>
      </c>
      <c r="AT79" s="611">
        <v>0</v>
      </c>
      <c r="AU79" s="611">
        <v>0</v>
      </c>
      <c r="AV79" s="611">
        <v>0</v>
      </c>
      <c r="AW79" s="611">
        <v>0</v>
      </c>
      <c r="AX79" s="504">
        <v>0</v>
      </c>
      <c r="AY79" s="504">
        <v>0</v>
      </c>
      <c r="AZ79" s="504">
        <v>0</v>
      </c>
      <c r="BA79" s="504">
        <v>0</v>
      </c>
      <c r="BB79" s="504">
        <v>0</v>
      </c>
      <c r="BC79" s="504">
        <v>0</v>
      </c>
      <c r="BD79" s="504">
        <v>0</v>
      </c>
      <c r="BE79" s="504">
        <v>0</v>
      </c>
      <c r="BF79" s="504">
        <v>0</v>
      </c>
      <c r="BG79" s="504">
        <v>0</v>
      </c>
      <c r="BH79" s="504">
        <v>0</v>
      </c>
      <c r="BI79" s="504">
        <v>0</v>
      </c>
      <c r="BJ79" s="504">
        <v>0</v>
      </c>
      <c r="BK79" s="504">
        <v>0</v>
      </c>
      <c r="BL79" s="504">
        <v>0</v>
      </c>
      <c r="BM79" s="504">
        <v>0</v>
      </c>
      <c r="BN79" s="504">
        <v>0</v>
      </c>
      <c r="BO79" s="504">
        <v>0</v>
      </c>
      <c r="BP79" s="504">
        <v>0</v>
      </c>
      <c r="BQ79" s="504">
        <v>0</v>
      </c>
      <c r="BR79" s="504">
        <v>0</v>
      </c>
      <c r="BS79" s="504">
        <v>0</v>
      </c>
      <c r="BT79" s="504">
        <v>0</v>
      </c>
      <c r="BU79" s="504">
        <v>0</v>
      </c>
      <c r="BV79" s="504">
        <v>0</v>
      </c>
      <c r="BW79" s="504">
        <v>0</v>
      </c>
      <c r="BX79" s="504">
        <v>0</v>
      </c>
      <c r="BY79" s="504">
        <v>0</v>
      </c>
      <c r="BZ79" s="504">
        <v>0</v>
      </c>
      <c r="CA79" s="504">
        <v>0</v>
      </c>
      <c r="CB79" s="504">
        <v>0</v>
      </c>
      <c r="CC79" s="504">
        <v>0</v>
      </c>
      <c r="CD79" s="504">
        <v>0</v>
      </c>
      <c r="CE79" s="504">
        <v>0</v>
      </c>
    </row>
    <row r="80" spans="1:83" s="505" customFormat="1" ht="9" hidden="1" customHeight="1" x14ac:dyDescent="0.3">
      <c r="A80" s="504">
        <v>0</v>
      </c>
      <c r="B80" s="504">
        <v>0</v>
      </c>
      <c r="C80" s="504">
        <v>0</v>
      </c>
      <c r="D80" s="504">
        <v>0</v>
      </c>
      <c r="E80" s="504">
        <v>0</v>
      </c>
      <c r="F80" s="504">
        <v>0</v>
      </c>
      <c r="G80" s="504">
        <v>0</v>
      </c>
      <c r="H80" s="504">
        <v>0</v>
      </c>
      <c r="I80" s="504">
        <v>0</v>
      </c>
      <c r="J80" s="504">
        <v>0</v>
      </c>
      <c r="K80" s="504">
        <v>0</v>
      </c>
      <c r="L80" s="504">
        <v>0</v>
      </c>
      <c r="M80" s="504">
        <v>0</v>
      </c>
      <c r="N80" s="504">
        <v>0</v>
      </c>
      <c r="O80" s="504">
        <v>0</v>
      </c>
      <c r="P80" s="625">
        <v>0</v>
      </c>
      <c r="Q80" s="625">
        <v>0</v>
      </c>
      <c r="R80" s="625">
        <v>0</v>
      </c>
      <c r="S80" s="625">
        <v>0</v>
      </c>
      <c r="T80" s="625">
        <v>0</v>
      </c>
      <c r="U80" s="625">
        <v>0</v>
      </c>
      <c r="V80" s="625">
        <v>0</v>
      </c>
      <c r="W80" s="625">
        <v>0</v>
      </c>
      <c r="X80" s="625">
        <v>0</v>
      </c>
      <c r="Y80" s="639">
        <v>0</v>
      </c>
      <c r="Z80" s="639">
        <v>0</v>
      </c>
      <c r="AA80" s="639">
        <v>0</v>
      </c>
      <c r="AB80" s="639">
        <v>0</v>
      </c>
      <c r="AC80" s="611">
        <v>0</v>
      </c>
      <c r="AD80" s="611">
        <v>0</v>
      </c>
      <c r="AE80" s="611">
        <v>0</v>
      </c>
      <c r="AF80" s="611">
        <v>0</v>
      </c>
      <c r="AG80" s="625">
        <v>0</v>
      </c>
      <c r="AH80" s="625">
        <v>0</v>
      </c>
      <c r="AI80" s="625">
        <v>0</v>
      </c>
      <c r="AJ80" s="625">
        <v>0</v>
      </c>
      <c r="AK80" s="625">
        <v>0</v>
      </c>
      <c r="AL80" s="625">
        <v>0</v>
      </c>
      <c r="AM80" s="625">
        <v>0</v>
      </c>
      <c r="AN80" s="625">
        <v>0</v>
      </c>
      <c r="AO80" s="625">
        <v>0</v>
      </c>
      <c r="AP80" s="639">
        <v>0</v>
      </c>
      <c r="AQ80" s="639">
        <v>0</v>
      </c>
      <c r="AR80" s="639">
        <v>0</v>
      </c>
      <c r="AS80" s="639">
        <v>0</v>
      </c>
      <c r="AT80" s="611">
        <v>0</v>
      </c>
      <c r="AU80" s="611">
        <v>0</v>
      </c>
      <c r="AV80" s="611">
        <v>0</v>
      </c>
      <c r="AW80" s="611">
        <v>0</v>
      </c>
      <c r="AX80" s="504">
        <v>0</v>
      </c>
      <c r="AY80" s="504">
        <v>0</v>
      </c>
      <c r="AZ80" s="504">
        <v>0</v>
      </c>
      <c r="BA80" s="504">
        <v>0</v>
      </c>
      <c r="BB80" s="504">
        <v>0</v>
      </c>
      <c r="BC80" s="504">
        <v>0</v>
      </c>
      <c r="BD80" s="504">
        <v>0</v>
      </c>
      <c r="BE80" s="504">
        <v>0</v>
      </c>
      <c r="BF80" s="504">
        <v>0</v>
      </c>
      <c r="BG80" s="504">
        <v>0</v>
      </c>
      <c r="BH80" s="504">
        <v>0</v>
      </c>
      <c r="BI80" s="504">
        <v>0</v>
      </c>
      <c r="BJ80" s="504">
        <v>0</v>
      </c>
      <c r="BK80" s="504">
        <v>0</v>
      </c>
      <c r="BL80" s="504">
        <v>0</v>
      </c>
      <c r="BM80" s="504">
        <v>0</v>
      </c>
      <c r="BN80" s="504">
        <v>0</v>
      </c>
      <c r="BO80" s="504">
        <v>0</v>
      </c>
      <c r="BP80" s="504">
        <v>0</v>
      </c>
      <c r="BQ80" s="504">
        <v>0</v>
      </c>
      <c r="BR80" s="504">
        <v>0</v>
      </c>
      <c r="BS80" s="504">
        <v>0</v>
      </c>
      <c r="BT80" s="504">
        <v>0</v>
      </c>
      <c r="BU80" s="504">
        <v>0</v>
      </c>
      <c r="BV80" s="504">
        <v>0</v>
      </c>
      <c r="BW80" s="504">
        <v>0</v>
      </c>
      <c r="BX80" s="504">
        <v>0</v>
      </c>
      <c r="BY80" s="504">
        <v>0</v>
      </c>
      <c r="BZ80" s="504">
        <v>0</v>
      </c>
      <c r="CA80" s="504">
        <v>0</v>
      </c>
      <c r="CB80" s="504">
        <v>0</v>
      </c>
      <c r="CC80" s="504">
        <v>0</v>
      </c>
      <c r="CD80" s="504">
        <v>0</v>
      </c>
      <c r="CE80" s="504">
        <v>0</v>
      </c>
    </row>
    <row r="81" spans="1:83" s="505" customFormat="1" ht="9" hidden="1" customHeight="1" x14ac:dyDescent="0.3">
      <c r="A81" s="504">
        <v>0</v>
      </c>
      <c r="B81" s="504">
        <v>0</v>
      </c>
      <c r="C81" s="504">
        <v>0</v>
      </c>
      <c r="D81" s="504">
        <v>0</v>
      </c>
      <c r="E81" s="504">
        <v>0</v>
      </c>
      <c r="F81" s="504">
        <v>0</v>
      </c>
      <c r="G81" s="504">
        <v>0</v>
      </c>
      <c r="H81" s="504">
        <v>0</v>
      </c>
      <c r="I81" s="504">
        <v>0</v>
      </c>
      <c r="J81" s="504">
        <v>0</v>
      </c>
      <c r="K81" s="504">
        <v>0</v>
      </c>
      <c r="L81" s="504">
        <v>0</v>
      </c>
      <c r="M81" s="504">
        <v>0</v>
      </c>
      <c r="N81" s="504">
        <v>0</v>
      </c>
      <c r="O81" s="504">
        <v>0</v>
      </c>
      <c r="P81" s="625">
        <v>0</v>
      </c>
      <c r="Q81" s="625">
        <v>0</v>
      </c>
      <c r="R81" s="625">
        <v>0</v>
      </c>
      <c r="S81" s="625">
        <v>0</v>
      </c>
      <c r="T81" s="625">
        <v>0</v>
      </c>
      <c r="U81" s="625">
        <v>0</v>
      </c>
      <c r="V81" s="625">
        <v>0</v>
      </c>
      <c r="W81" s="625">
        <v>0</v>
      </c>
      <c r="X81" s="625">
        <v>0</v>
      </c>
      <c r="Y81" s="639">
        <v>0</v>
      </c>
      <c r="Z81" s="639">
        <v>0</v>
      </c>
      <c r="AA81" s="639">
        <v>0</v>
      </c>
      <c r="AB81" s="639">
        <v>0</v>
      </c>
      <c r="AC81" s="611">
        <v>0</v>
      </c>
      <c r="AD81" s="611">
        <v>0</v>
      </c>
      <c r="AE81" s="611">
        <v>0</v>
      </c>
      <c r="AF81" s="611">
        <v>0</v>
      </c>
      <c r="AG81" s="625">
        <v>0</v>
      </c>
      <c r="AH81" s="625">
        <v>0</v>
      </c>
      <c r="AI81" s="625">
        <v>0</v>
      </c>
      <c r="AJ81" s="625">
        <v>0</v>
      </c>
      <c r="AK81" s="625">
        <v>0</v>
      </c>
      <c r="AL81" s="625">
        <v>0</v>
      </c>
      <c r="AM81" s="625">
        <v>0</v>
      </c>
      <c r="AN81" s="625">
        <v>0</v>
      </c>
      <c r="AO81" s="625">
        <v>0</v>
      </c>
      <c r="AP81" s="639">
        <v>0</v>
      </c>
      <c r="AQ81" s="639">
        <v>0</v>
      </c>
      <c r="AR81" s="639">
        <v>0</v>
      </c>
      <c r="AS81" s="639">
        <v>0</v>
      </c>
      <c r="AT81" s="611">
        <v>0</v>
      </c>
      <c r="AU81" s="611">
        <v>0</v>
      </c>
      <c r="AV81" s="611">
        <v>0</v>
      </c>
      <c r="AW81" s="611">
        <v>0</v>
      </c>
      <c r="AX81" s="504">
        <v>0</v>
      </c>
      <c r="AY81" s="504">
        <v>0</v>
      </c>
      <c r="AZ81" s="504">
        <v>0</v>
      </c>
      <c r="BA81" s="504">
        <v>0</v>
      </c>
      <c r="BB81" s="504">
        <v>0</v>
      </c>
      <c r="BC81" s="504">
        <v>0</v>
      </c>
      <c r="BD81" s="504">
        <v>0</v>
      </c>
      <c r="BE81" s="504">
        <v>0</v>
      </c>
      <c r="BF81" s="504">
        <v>0</v>
      </c>
      <c r="BG81" s="504">
        <v>0</v>
      </c>
      <c r="BH81" s="504">
        <v>0</v>
      </c>
      <c r="BI81" s="504">
        <v>0</v>
      </c>
      <c r="BJ81" s="504">
        <v>0</v>
      </c>
      <c r="BK81" s="504">
        <v>0</v>
      </c>
      <c r="BL81" s="504">
        <v>0</v>
      </c>
      <c r="BM81" s="504">
        <v>0</v>
      </c>
      <c r="BN81" s="504">
        <v>0</v>
      </c>
      <c r="BO81" s="504">
        <v>0</v>
      </c>
      <c r="BP81" s="504">
        <v>0</v>
      </c>
      <c r="BQ81" s="504">
        <v>0</v>
      </c>
      <c r="BR81" s="504">
        <v>0</v>
      </c>
      <c r="BS81" s="504">
        <v>0</v>
      </c>
      <c r="BT81" s="504">
        <v>0</v>
      </c>
      <c r="BU81" s="504">
        <v>0</v>
      </c>
      <c r="BV81" s="504">
        <v>0</v>
      </c>
      <c r="BW81" s="504">
        <v>0</v>
      </c>
      <c r="BX81" s="504">
        <v>0</v>
      </c>
      <c r="BY81" s="504">
        <v>0</v>
      </c>
      <c r="BZ81" s="504">
        <v>0</v>
      </c>
      <c r="CA81" s="504">
        <v>0</v>
      </c>
      <c r="CB81" s="504">
        <v>0</v>
      </c>
      <c r="CC81" s="504">
        <v>0</v>
      </c>
      <c r="CD81" s="504">
        <v>0</v>
      </c>
      <c r="CE81" s="504">
        <v>0</v>
      </c>
    </row>
    <row r="82" spans="1:83" s="505" customFormat="1" ht="9" hidden="1" customHeight="1" x14ac:dyDescent="0.3">
      <c r="A82" s="504">
        <v>0</v>
      </c>
      <c r="B82" s="504">
        <v>0</v>
      </c>
      <c r="C82" s="504">
        <v>0</v>
      </c>
      <c r="D82" s="504">
        <v>0</v>
      </c>
      <c r="E82" s="504">
        <v>0</v>
      </c>
      <c r="F82" s="504">
        <v>0</v>
      </c>
      <c r="G82" s="504">
        <v>0</v>
      </c>
      <c r="H82" s="504">
        <v>0</v>
      </c>
      <c r="I82" s="504">
        <v>0</v>
      </c>
      <c r="J82" s="504">
        <v>0</v>
      </c>
      <c r="K82" s="504">
        <v>0</v>
      </c>
      <c r="L82" s="504">
        <v>0</v>
      </c>
      <c r="M82" s="504">
        <v>0</v>
      </c>
      <c r="N82" s="504">
        <v>0</v>
      </c>
      <c r="O82" s="504">
        <v>0</v>
      </c>
      <c r="P82" s="625">
        <v>0</v>
      </c>
      <c r="Q82" s="625">
        <v>0</v>
      </c>
      <c r="R82" s="625">
        <v>0</v>
      </c>
      <c r="S82" s="625">
        <v>0</v>
      </c>
      <c r="T82" s="625">
        <v>0</v>
      </c>
      <c r="U82" s="625">
        <v>0</v>
      </c>
      <c r="V82" s="625">
        <v>0</v>
      </c>
      <c r="W82" s="625">
        <v>0</v>
      </c>
      <c r="X82" s="625">
        <v>0</v>
      </c>
      <c r="Y82" s="639">
        <v>0</v>
      </c>
      <c r="Z82" s="639">
        <v>0</v>
      </c>
      <c r="AA82" s="639">
        <v>0</v>
      </c>
      <c r="AB82" s="639">
        <v>0</v>
      </c>
      <c r="AC82" s="611">
        <v>0</v>
      </c>
      <c r="AD82" s="611">
        <v>0</v>
      </c>
      <c r="AE82" s="611">
        <v>0</v>
      </c>
      <c r="AF82" s="611">
        <v>0</v>
      </c>
      <c r="AG82" s="625">
        <v>0</v>
      </c>
      <c r="AH82" s="625">
        <v>0</v>
      </c>
      <c r="AI82" s="625">
        <v>0</v>
      </c>
      <c r="AJ82" s="625">
        <v>0</v>
      </c>
      <c r="AK82" s="625">
        <v>0</v>
      </c>
      <c r="AL82" s="625">
        <v>0</v>
      </c>
      <c r="AM82" s="625">
        <v>0</v>
      </c>
      <c r="AN82" s="625">
        <v>0</v>
      </c>
      <c r="AO82" s="625">
        <v>0</v>
      </c>
      <c r="AP82" s="639">
        <v>0</v>
      </c>
      <c r="AQ82" s="639">
        <v>0</v>
      </c>
      <c r="AR82" s="639">
        <v>0</v>
      </c>
      <c r="AS82" s="639">
        <v>0</v>
      </c>
      <c r="AT82" s="611">
        <v>0</v>
      </c>
      <c r="AU82" s="611">
        <v>0</v>
      </c>
      <c r="AV82" s="611">
        <v>0</v>
      </c>
      <c r="AW82" s="611">
        <v>0</v>
      </c>
      <c r="AX82" s="504">
        <v>0</v>
      </c>
      <c r="AY82" s="504">
        <v>0</v>
      </c>
      <c r="AZ82" s="504">
        <v>0</v>
      </c>
      <c r="BA82" s="504">
        <v>0</v>
      </c>
      <c r="BB82" s="504">
        <v>0</v>
      </c>
      <c r="BC82" s="504">
        <v>0</v>
      </c>
      <c r="BD82" s="504">
        <v>0</v>
      </c>
      <c r="BE82" s="504">
        <v>0</v>
      </c>
      <c r="BF82" s="504">
        <v>0</v>
      </c>
      <c r="BG82" s="504">
        <v>0</v>
      </c>
      <c r="BH82" s="504">
        <v>0</v>
      </c>
      <c r="BI82" s="504">
        <v>0</v>
      </c>
      <c r="BJ82" s="504">
        <v>0</v>
      </c>
      <c r="BK82" s="504">
        <v>0</v>
      </c>
      <c r="BL82" s="504">
        <v>0</v>
      </c>
      <c r="BM82" s="504">
        <v>0</v>
      </c>
      <c r="BN82" s="504">
        <v>0</v>
      </c>
      <c r="BO82" s="504">
        <v>0</v>
      </c>
      <c r="BP82" s="504">
        <v>0</v>
      </c>
      <c r="BQ82" s="504">
        <v>0</v>
      </c>
      <c r="BR82" s="504">
        <v>0</v>
      </c>
      <c r="BS82" s="504">
        <v>0</v>
      </c>
      <c r="BT82" s="504">
        <v>0</v>
      </c>
      <c r="BU82" s="504">
        <v>0</v>
      </c>
      <c r="BV82" s="504">
        <v>0</v>
      </c>
      <c r="BW82" s="504">
        <v>0</v>
      </c>
      <c r="BX82" s="504">
        <v>0</v>
      </c>
      <c r="BY82" s="504">
        <v>0</v>
      </c>
      <c r="BZ82" s="504">
        <v>0</v>
      </c>
      <c r="CA82" s="504">
        <v>0</v>
      </c>
      <c r="CB82" s="504">
        <v>0</v>
      </c>
      <c r="CC82" s="504">
        <v>0</v>
      </c>
      <c r="CD82" s="504">
        <v>0</v>
      </c>
      <c r="CE82" s="504">
        <v>0</v>
      </c>
    </row>
    <row r="83" spans="1:83" s="505" customFormat="1" ht="9" hidden="1" customHeight="1" x14ac:dyDescent="0.3">
      <c r="A83" s="504">
        <v>0</v>
      </c>
      <c r="B83" s="504">
        <v>0</v>
      </c>
      <c r="C83" s="504">
        <v>0</v>
      </c>
      <c r="D83" s="504">
        <v>0</v>
      </c>
      <c r="E83" s="504">
        <v>0</v>
      </c>
      <c r="F83" s="504">
        <v>0</v>
      </c>
      <c r="G83" s="504">
        <v>0</v>
      </c>
      <c r="H83" s="504">
        <v>0</v>
      </c>
      <c r="I83" s="504">
        <v>0</v>
      </c>
      <c r="J83" s="504">
        <v>0</v>
      </c>
      <c r="K83" s="504">
        <v>0</v>
      </c>
      <c r="L83" s="504">
        <v>0</v>
      </c>
      <c r="M83" s="504">
        <v>0</v>
      </c>
      <c r="N83" s="504">
        <v>0</v>
      </c>
      <c r="O83" s="504">
        <v>0</v>
      </c>
      <c r="P83" s="625">
        <v>0</v>
      </c>
      <c r="Q83" s="625">
        <v>0</v>
      </c>
      <c r="R83" s="625">
        <v>0</v>
      </c>
      <c r="S83" s="625">
        <v>0</v>
      </c>
      <c r="T83" s="625">
        <v>0</v>
      </c>
      <c r="U83" s="625">
        <v>0</v>
      </c>
      <c r="V83" s="625">
        <v>0</v>
      </c>
      <c r="W83" s="625">
        <v>0</v>
      </c>
      <c r="X83" s="625">
        <v>0</v>
      </c>
      <c r="Y83" s="639">
        <v>0</v>
      </c>
      <c r="Z83" s="639">
        <v>0</v>
      </c>
      <c r="AA83" s="639">
        <v>0</v>
      </c>
      <c r="AB83" s="639">
        <v>0</v>
      </c>
      <c r="AC83" s="611">
        <v>0</v>
      </c>
      <c r="AD83" s="611">
        <v>0</v>
      </c>
      <c r="AE83" s="611">
        <v>0</v>
      </c>
      <c r="AF83" s="611">
        <v>0</v>
      </c>
      <c r="AG83" s="625">
        <v>0</v>
      </c>
      <c r="AH83" s="625">
        <v>0</v>
      </c>
      <c r="AI83" s="625">
        <v>0</v>
      </c>
      <c r="AJ83" s="625">
        <v>0</v>
      </c>
      <c r="AK83" s="625">
        <v>0</v>
      </c>
      <c r="AL83" s="625">
        <v>0</v>
      </c>
      <c r="AM83" s="625">
        <v>0</v>
      </c>
      <c r="AN83" s="625">
        <v>0</v>
      </c>
      <c r="AO83" s="625">
        <v>0</v>
      </c>
      <c r="AP83" s="639">
        <v>0</v>
      </c>
      <c r="AQ83" s="639">
        <v>0</v>
      </c>
      <c r="AR83" s="639">
        <v>0</v>
      </c>
      <c r="AS83" s="639">
        <v>0</v>
      </c>
      <c r="AT83" s="611">
        <v>0</v>
      </c>
      <c r="AU83" s="611">
        <v>0</v>
      </c>
      <c r="AV83" s="611">
        <v>0</v>
      </c>
      <c r="AW83" s="611">
        <v>0</v>
      </c>
      <c r="AX83" s="504">
        <v>0</v>
      </c>
      <c r="AY83" s="504">
        <v>0</v>
      </c>
      <c r="AZ83" s="504">
        <v>0</v>
      </c>
      <c r="BA83" s="504">
        <v>0</v>
      </c>
      <c r="BB83" s="504">
        <v>0</v>
      </c>
      <c r="BC83" s="504">
        <v>0</v>
      </c>
      <c r="BD83" s="504">
        <v>0</v>
      </c>
      <c r="BE83" s="504">
        <v>0</v>
      </c>
      <c r="BF83" s="504">
        <v>0</v>
      </c>
      <c r="BG83" s="504">
        <v>0</v>
      </c>
      <c r="BH83" s="504">
        <v>0</v>
      </c>
      <c r="BI83" s="504">
        <v>0</v>
      </c>
      <c r="BJ83" s="504">
        <v>0</v>
      </c>
      <c r="BK83" s="504">
        <v>0</v>
      </c>
      <c r="BL83" s="504">
        <v>0</v>
      </c>
      <c r="BM83" s="504">
        <v>0</v>
      </c>
      <c r="BN83" s="504">
        <v>0</v>
      </c>
      <c r="BO83" s="504">
        <v>0</v>
      </c>
      <c r="BP83" s="504">
        <v>0</v>
      </c>
      <c r="BQ83" s="504">
        <v>0</v>
      </c>
      <c r="BR83" s="504">
        <v>0</v>
      </c>
      <c r="BS83" s="504">
        <v>0</v>
      </c>
      <c r="BT83" s="504">
        <v>0</v>
      </c>
      <c r="BU83" s="504">
        <v>0</v>
      </c>
      <c r="BV83" s="504">
        <v>0</v>
      </c>
      <c r="BW83" s="504">
        <v>0</v>
      </c>
      <c r="BX83" s="504">
        <v>0</v>
      </c>
      <c r="BY83" s="504">
        <v>0</v>
      </c>
      <c r="BZ83" s="504">
        <v>0</v>
      </c>
      <c r="CA83" s="504">
        <v>0</v>
      </c>
      <c r="CB83" s="504">
        <v>0</v>
      </c>
      <c r="CC83" s="504">
        <v>0</v>
      </c>
      <c r="CD83" s="504">
        <v>0</v>
      </c>
      <c r="CE83" s="504">
        <v>0</v>
      </c>
    </row>
    <row r="84" spans="1:83" s="505" customFormat="1" ht="9" hidden="1" customHeight="1" x14ac:dyDescent="0.3">
      <c r="A84" s="504">
        <v>0</v>
      </c>
      <c r="B84" s="504">
        <v>0</v>
      </c>
      <c r="C84" s="504">
        <v>0</v>
      </c>
      <c r="D84" s="504">
        <v>0</v>
      </c>
      <c r="E84" s="504">
        <v>0</v>
      </c>
      <c r="F84" s="504">
        <v>0</v>
      </c>
      <c r="G84" s="504">
        <v>0</v>
      </c>
      <c r="H84" s="504">
        <v>0</v>
      </c>
      <c r="I84" s="504">
        <v>0</v>
      </c>
      <c r="J84" s="504">
        <v>0</v>
      </c>
      <c r="K84" s="504">
        <v>0</v>
      </c>
      <c r="L84" s="504">
        <v>0</v>
      </c>
      <c r="M84" s="504">
        <v>0</v>
      </c>
      <c r="N84" s="504">
        <v>0</v>
      </c>
      <c r="O84" s="504">
        <v>0</v>
      </c>
      <c r="P84" s="625">
        <v>0</v>
      </c>
      <c r="Q84" s="625">
        <v>0</v>
      </c>
      <c r="R84" s="625">
        <v>0</v>
      </c>
      <c r="S84" s="625">
        <v>0</v>
      </c>
      <c r="T84" s="625">
        <v>0</v>
      </c>
      <c r="U84" s="625">
        <v>0</v>
      </c>
      <c r="V84" s="625">
        <v>0</v>
      </c>
      <c r="W84" s="625">
        <v>0</v>
      </c>
      <c r="X84" s="625">
        <v>0</v>
      </c>
      <c r="Y84" s="639">
        <v>0</v>
      </c>
      <c r="Z84" s="639">
        <v>0</v>
      </c>
      <c r="AA84" s="639">
        <v>0</v>
      </c>
      <c r="AB84" s="639">
        <v>0</v>
      </c>
      <c r="AC84" s="611">
        <v>0</v>
      </c>
      <c r="AD84" s="611">
        <v>0</v>
      </c>
      <c r="AE84" s="611">
        <v>0</v>
      </c>
      <c r="AF84" s="611">
        <v>0</v>
      </c>
      <c r="AG84" s="625">
        <v>0</v>
      </c>
      <c r="AH84" s="625">
        <v>0</v>
      </c>
      <c r="AI84" s="625">
        <v>0</v>
      </c>
      <c r="AJ84" s="625">
        <v>0</v>
      </c>
      <c r="AK84" s="625">
        <v>0</v>
      </c>
      <c r="AL84" s="625">
        <v>0</v>
      </c>
      <c r="AM84" s="625">
        <v>0</v>
      </c>
      <c r="AN84" s="625">
        <v>0</v>
      </c>
      <c r="AO84" s="625">
        <v>0</v>
      </c>
      <c r="AP84" s="639">
        <v>0</v>
      </c>
      <c r="AQ84" s="639">
        <v>0</v>
      </c>
      <c r="AR84" s="639">
        <v>0</v>
      </c>
      <c r="AS84" s="639">
        <v>0</v>
      </c>
      <c r="AT84" s="611">
        <v>0</v>
      </c>
      <c r="AU84" s="611">
        <v>0</v>
      </c>
      <c r="AV84" s="611">
        <v>0</v>
      </c>
      <c r="AW84" s="611">
        <v>0</v>
      </c>
      <c r="AX84" s="504">
        <v>0</v>
      </c>
      <c r="AY84" s="504">
        <v>0</v>
      </c>
      <c r="AZ84" s="504">
        <v>0</v>
      </c>
      <c r="BA84" s="504">
        <v>0</v>
      </c>
      <c r="BB84" s="504">
        <v>0</v>
      </c>
      <c r="BC84" s="504">
        <v>0</v>
      </c>
      <c r="BD84" s="504">
        <v>0</v>
      </c>
      <c r="BE84" s="504">
        <v>0</v>
      </c>
      <c r="BF84" s="504">
        <v>0</v>
      </c>
      <c r="BG84" s="504">
        <v>0</v>
      </c>
      <c r="BH84" s="504">
        <v>0</v>
      </c>
      <c r="BI84" s="504">
        <v>0</v>
      </c>
      <c r="BJ84" s="504">
        <v>0</v>
      </c>
      <c r="BK84" s="504">
        <v>0</v>
      </c>
      <c r="BL84" s="504">
        <v>0</v>
      </c>
      <c r="BM84" s="504">
        <v>0</v>
      </c>
      <c r="BN84" s="504">
        <v>0</v>
      </c>
      <c r="BO84" s="504">
        <v>0</v>
      </c>
      <c r="BP84" s="504">
        <v>0</v>
      </c>
      <c r="BQ84" s="504">
        <v>0</v>
      </c>
      <c r="BR84" s="504">
        <v>0</v>
      </c>
      <c r="BS84" s="504">
        <v>0</v>
      </c>
      <c r="BT84" s="504">
        <v>0</v>
      </c>
      <c r="BU84" s="504">
        <v>0</v>
      </c>
      <c r="BV84" s="504">
        <v>0</v>
      </c>
      <c r="BW84" s="504">
        <v>0</v>
      </c>
      <c r="BX84" s="504">
        <v>0</v>
      </c>
      <c r="BY84" s="504">
        <v>0</v>
      </c>
      <c r="BZ84" s="504">
        <v>0</v>
      </c>
      <c r="CA84" s="504">
        <v>0</v>
      </c>
      <c r="CB84" s="504">
        <v>0</v>
      </c>
      <c r="CC84" s="504">
        <v>0</v>
      </c>
      <c r="CD84" s="504">
        <v>0</v>
      </c>
      <c r="CE84" s="504">
        <v>0</v>
      </c>
    </row>
    <row r="85" spans="1:83" s="505" customFormat="1" ht="9" hidden="1" customHeight="1" x14ac:dyDescent="0.3">
      <c r="A85" s="504">
        <v>0</v>
      </c>
      <c r="B85" s="504">
        <v>0</v>
      </c>
      <c r="C85" s="504">
        <v>0</v>
      </c>
      <c r="D85" s="504">
        <v>0</v>
      </c>
      <c r="E85" s="504">
        <v>0</v>
      </c>
      <c r="F85" s="504">
        <v>0</v>
      </c>
      <c r="G85" s="504">
        <v>0</v>
      </c>
      <c r="H85" s="504">
        <v>0</v>
      </c>
      <c r="I85" s="504">
        <v>0</v>
      </c>
      <c r="J85" s="504">
        <v>0</v>
      </c>
      <c r="K85" s="504">
        <v>0</v>
      </c>
      <c r="L85" s="504">
        <v>0</v>
      </c>
      <c r="M85" s="504">
        <v>0</v>
      </c>
      <c r="N85" s="504">
        <v>0</v>
      </c>
      <c r="O85" s="504">
        <v>0</v>
      </c>
      <c r="P85" s="625">
        <v>0</v>
      </c>
      <c r="Q85" s="625">
        <v>0</v>
      </c>
      <c r="R85" s="625">
        <v>0</v>
      </c>
      <c r="S85" s="625">
        <v>0</v>
      </c>
      <c r="T85" s="625">
        <v>0</v>
      </c>
      <c r="U85" s="625">
        <v>0</v>
      </c>
      <c r="V85" s="625">
        <v>0</v>
      </c>
      <c r="W85" s="625">
        <v>0</v>
      </c>
      <c r="X85" s="625">
        <v>0</v>
      </c>
      <c r="Y85" s="639">
        <v>0</v>
      </c>
      <c r="Z85" s="639">
        <v>0</v>
      </c>
      <c r="AA85" s="639">
        <v>0</v>
      </c>
      <c r="AB85" s="639">
        <v>0</v>
      </c>
      <c r="AC85" s="611">
        <v>0</v>
      </c>
      <c r="AD85" s="611">
        <v>0</v>
      </c>
      <c r="AE85" s="611">
        <v>0</v>
      </c>
      <c r="AF85" s="611">
        <v>0</v>
      </c>
      <c r="AG85" s="625">
        <v>0</v>
      </c>
      <c r="AH85" s="625">
        <v>0</v>
      </c>
      <c r="AI85" s="625">
        <v>0</v>
      </c>
      <c r="AJ85" s="625">
        <v>0</v>
      </c>
      <c r="AK85" s="625">
        <v>0</v>
      </c>
      <c r="AL85" s="625">
        <v>0</v>
      </c>
      <c r="AM85" s="625">
        <v>0</v>
      </c>
      <c r="AN85" s="625">
        <v>0</v>
      </c>
      <c r="AO85" s="625">
        <v>0</v>
      </c>
      <c r="AP85" s="639">
        <v>0</v>
      </c>
      <c r="AQ85" s="639">
        <v>0</v>
      </c>
      <c r="AR85" s="639">
        <v>0</v>
      </c>
      <c r="AS85" s="639">
        <v>0</v>
      </c>
      <c r="AT85" s="611">
        <v>0</v>
      </c>
      <c r="AU85" s="611">
        <v>0</v>
      </c>
      <c r="AV85" s="611">
        <v>0</v>
      </c>
      <c r="AW85" s="611">
        <v>0</v>
      </c>
      <c r="AX85" s="504">
        <v>0</v>
      </c>
      <c r="AY85" s="504">
        <v>0</v>
      </c>
      <c r="AZ85" s="504">
        <v>0</v>
      </c>
      <c r="BA85" s="504">
        <v>0</v>
      </c>
      <c r="BB85" s="504">
        <v>0</v>
      </c>
      <c r="BC85" s="504">
        <v>0</v>
      </c>
      <c r="BD85" s="504">
        <v>0</v>
      </c>
      <c r="BE85" s="504">
        <v>0</v>
      </c>
      <c r="BF85" s="504">
        <v>0</v>
      </c>
      <c r="BG85" s="504">
        <v>0</v>
      </c>
      <c r="BH85" s="504">
        <v>0</v>
      </c>
      <c r="BI85" s="504">
        <v>0</v>
      </c>
      <c r="BJ85" s="504">
        <v>0</v>
      </c>
      <c r="BK85" s="504">
        <v>0</v>
      </c>
      <c r="BL85" s="504">
        <v>0</v>
      </c>
      <c r="BM85" s="504">
        <v>0</v>
      </c>
      <c r="BN85" s="504">
        <v>0</v>
      </c>
      <c r="BO85" s="504">
        <v>0</v>
      </c>
      <c r="BP85" s="504">
        <v>0</v>
      </c>
      <c r="BQ85" s="504">
        <v>0</v>
      </c>
      <c r="BR85" s="504">
        <v>0</v>
      </c>
      <c r="BS85" s="504">
        <v>0</v>
      </c>
      <c r="BT85" s="504">
        <v>0</v>
      </c>
      <c r="BU85" s="504">
        <v>0</v>
      </c>
      <c r="BV85" s="504">
        <v>0</v>
      </c>
      <c r="BW85" s="504">
        <v>0</v>
      </c>
      <c r="BX85" s="504">
        <v>0</v>
      </c>
      <c r="BY85" s="504">
        <v>0</v>
      </c>
      <c r="BZ85" s="504">
        <v>0</v>
      </c>
      <c r="CA85" s="504">
        <v>0</v>
      </c>
      <c r="CB85" s="504">
        <v>0</v>
      </c>
      <c r="CC85" s="504">
        <v>0</v>
      </c>
      <c r="CD85" s="504">
        <v>0</v>
      </c>
      <c r="CE85" s="504">
        <v>0</v>
      </c>
    </row>
    <row r="86" spans="1:83" s="505" customFormat="1" ht="9" hidden="1" customHeight="1" x14ac:dyDescent="0.3">
      <c r="A86" s="504">
        <v>0</v>
      </c>
      <c r="B86" s="504">
        <v>0</v>
      </c>
      <c r="C86" s="504">
        <v>0</v>
      </c>
      <c r="D86" s="504">
        <v>0</v>
      </c>
      <c r="E86" s="504">
        <v>0</v>
      </c>
      <c r="F86" s="504">
        <v>0</v>
      </c>
      <c r="G86" s="504">
        <v>0</v>
      </c>
      <c r="H86" s="504">
        <v>0</v>
      </c>
      <c r="I86" s="504">
        <v>0</v>
      </c>
      <c r="J86" s="504">
        <v>0</v>
      </c>
      <c r="K86" s="504">
        <v>0</v>
      </c>
      <c r="L86" s="504">
        <v>0</v>
      </c>
      <c r="M86" s="504">
        <v>0</v>
      </c>
      <c r="N86" s="504">
        <v>0</v>
      </c>
      <c r="O86" s="504">
        <v>0</v>
      </c>
      <c r="P86" s="625">
        <v>0</v>
      </c>
      <c r="Q86" s="625">
        <v>0</v>
      </c>
      <c r="R86" s="625">
        <v>0</v>
      </c>
      <c r="S86" s="625">
        <v>0</v>
      </c>
      <c r="T86" s="625">
        <v>0</v>
      </c>
      <c r="U86" s="625">
        <v>0</v>
      </c>
      <c r="V86" s="625">
        <v>0</v>
      </c>
      <c r="W86" s="625">
        <v>0</v>
      </c>
      <c r="X86" s="625">
        <v>0</v>
      </c>
      <c r="Y86" s="639">
        <v>0</v>
      </c>
      <c r="Z86" s="639">
        <v>0</v>
      </c>
      <c r="AA86" s="639">
        <v>0</v>
      </c>
      <c r="AB86" s="639">
        <v>0</v>
      </c>
      <c r="AC86" s="611">
        <v>0</v>
      </c>
      <c r="AD86" s="611">
        <v>0</v>
      </c>
      <c r="AE86" s="611">
        <v>0</v>
      </c>
      <c r="AF86" s="611">
        <v>0</v>
      </c>
      <c r="AG86" s="625">
        <v>0</v>
      </c>
      <c r="AH86" s="625">
        <v>0</v>
      </c>
      <c r="AI86" s="625">
        <v>0</v>
      </c>
      <c r="AJ86" s="625">
        <v>0</v>
      </c>
      <c r="AK86" s="625">
        <v>0</v>
      </c>
      <c r="AL86" s="625">
        <v>0</v>
      </c>
      <c r="AM86" s="625">
        <v>0</v>
      </c>
      <c r="AN86" s="625">
        <v>0</v>
      </c>
      <c r="AO86" s="625">
        <v>0</v>
      </c>
      <c r="AP86" s="639">
        <v>0</v>
      </c>
      <c r="AQ86" s="639">
        <v>0</v>
      </c>
      <c r="AR86" s="639">
        <v>0</v>
      </c>
      <c r="AS86" s="639">
        <v>0</v>
      </c>
      <c r="AT86" s="611">
        <v>0</v>
      </c>
      <c r="AU86" s="611">
        <v>0</v>
      </c>
      <c r="AV86" s="611">
        <v>0</v>
      </c>
      <c r="AW86" s="611">
        <v>0</v>
      </c>
      <c r="AX86" s="504">
        <v>0</v>
      </c>
      <c r="AY86" s="504">
        <v>0</v>
      </c>
      <c r="AZ86" s="504">
        <v>0</v>
      </c>
      <c r="BA86" s="504">
        <v>0</v>
      </c>
      <c r="BB86" s="504">
        <v>0</v>
      </c>
      <c r="BC86" s="504">
        <v>0</v>
      </c>
      <c r="BD86" s="504">
        <v>0</v>
      </c>
      <c r="BE86" s="504">
        <v>0</v>
      </c>
      <c r="BF86" s="504">
        <v>0</v>
      </c>
      <c r="BG86" s="504">
        <v>0</v>
      </c>
      <c r="BH86" s="504">
        <v>0</v>
      </c>
      <c r="BI86" s="504">
        <v>0</v>
      </c>
      <c r="BJ86" s="504">
        <v>0</v>
      </c>
      <c r="BK86" s="504">
        <v>0</v>
      </c>
      <c r="BL86" s="504">
        <v>0</v>
      </c>
      <c r="BM86" s="504">
        <v>0</v>
      </c>
      <c r="BN86" s="504">
        <v>0</v>
      </c>
      <c r="BO86" s="504">
        <v>0</v>
      </c>
      <c r="BP86" s="504">
        <v>0</v>
      </c>
      <c r="BQ86" s="504">
        <v>0</v>
      </c>
      <c r="BR86" s="504">
        <v>0</v>
      </c>
      <c r="BS86" s="504">
        <v>0</v>
      </c>
      <c r="BT86" s="504">
        <v>0</v>
      </c>
      <c r="BU86" s="504">
        <v>0</v>
      </c>
      <c r="BV86" s="504">
        <v>0</v>
      </c>
      <c r="BW86" s="504">
        <v>0</v>
      </c>
      <c r="BX86" s="504">
        <v>0</v>
      </c>
      <c r="BY86" s="504">
        <v>0</v>
      </c>
      <c r="BZ86" s="504">
        <v>0</v>
      </c>
      <c r="CA86" s="504">
        <v>0</v>
      </c>
      <c r="CB86" s="504">
        <v>0</v>
      </c>
      <c r="CC86" s="504">
        <v>0</v>
      </c>
      <c r="CD86" s="504">
        <v>0</v>
      </c>
      <c r="CE86" s="504">
        <v>0</v>
      </c>
    </row>
    <row r="87" spans="1:83" s="505" customFormat="1" ht="9" hidden="1" customHeight="1" x14ac:dyDescent="0.3">
      <c r="A87" s="504">
        <v>0</v>
      </c>
      <c r="B87" s="504">
        <v>0</v>
      </c>
      <c r="C87" s="504">
        <v>0</v>
      </c>
      <c r="D87" s="504">
        <v>0</v>
      </c>
      <c r="E87" s="504">
        <v>0</v>
      </c>
      <c r="F87" s="504">
        <v>0</v>
      </c>
      <c r="G87" s="504">
        <v>0</v>
      </c>
      <c r="H87" s="504">
        <v>0</v>
      </c>
      <c r="I87" s="504">
        <v>0</v>
      </c>
      <c r="J87" s="504">
        <v>0</v>
      </c>
      <c r="K87" s="504">
        <v>0</v>
      </c>
      <c r="L87" s="504">
        <v>0</v>
      </c>
      <c r="M87" s="504">
        <v>0</v>
      </c>
      <c r="N87" s="504">
        <v>0</v>
      </c>
      <c r="O87" s="504">
        <v>0</v>
      </c>
      <c r="P87" s="625">
        <v>0</v>
      </c>
      <c r="Q87" s="625">
        <v>0</v>
      </c>
      <c r="R87" s="625">
        <v>0</v>
      </c>
      <c r="S87" s="625">
        <v>0</v>
      </c>
      <c r="T87" s="625">
        <v>0</v>
      </c>
      <c r="U87" s="625">
        <v>0</v>
      </c>
      <c r="V87" s="625">
        <v>0</v>
      </c>
      <c r="W87" s="625">
        <v>0</v>
      </c>
      <c r="X87" s="625">
        <v>0</v>
      </c>
      <c r="Y87" s="639">
        <v>0</v>
      </c>
      <c r="Z87" s="639">
        <v>0</v>
      </c>
      <c r="AA87" s="639">
        <v>0</v>
      </c>
      <c r="AB87" s="639">
        <v>0</v>
      </c>
      <c r="AC87" s="611">
        <v>0</v>
      </c>
      <c r="AD87" s="611">
        <v>0</v>
      </c>
      <c r="AE87" s="611">
        <v>0</v>
      </c>
      <c r="AF87" s="611">
        <v>0</v>
      </c>
      <c r="AG87" s="625">
        <v>0</v>
      </c>
      <c r="AH87" s="625">
        <v>0</v>
      </c>
      <c r="AI87" s="625">
        <v>0</v>
      </c>
      <c r="AJ87" s="625">
        <v>0</v>
      </c>
      <c r="AK87" s="625">
        <v>0</v>
      </c>
      <c r="AL87" s="625">
        <v>0</v>
      </c>
      <c r="AM87" s="625">
        <v>0</v>
      </c>
      <c r="AN87" s="625">
        <v>0</v>
      </c>
      <c r="AO87" s="625">
        <v>0</v>
      </c>
      <c r="AP87" s="639">
        <v>0</v>
      </c>
      <c r="AQ87" s="639">
        <v>0</v>
      </c>
      <c r="AR87" s="639">
        <v>0</v>
      </c>
      <c r="AS87" s="639">
        <v>0</v>
      </c>
      <c r="AT87" s="611">
        <v>0</v>
      </c>
      <c r="AU87" s="611">
        <v>0</v>
      </c>
      <c r="AV87" s="611">
        <v>0</v>
      </c>
      <c r="AW87" s="611">
        <v>0</v>
      </c>
      <c r="AX87" s="504">
        <v>0</v>
      </c>
      <c r="AY87" s="504">
        <v>0</v>
      </c>
      <c r="AZ87" s="504">
        <v>0</v>
      </c>
      <c r="BA87" s="504">
        <v>0</v>
      </c>
      <c r="BB87" s="504">
        <v>0</v>
      </c>
      <c r="BC87" s="504">
        <v>0</v>
      </c>
      <c r="BD87" s="504">
        <v>0</v>
      </c>
      <c r="BE87" s="504">
        <v>0</v>
      </c>
      <c r="BF87" s="504">
        <v>0</v>
      </c>
      <c r="BG87" s="504">
        <v>0</v>
      </c>
      <c r="BH87" s="504">
        <v>0</v>
      </c>
      <c r="BI87" s="504">
        <v>0</v>
      </c>
      <c r="BJ87" s="504">
        <v>0</v>
      </c>
      <c r="BK87" s="504">
        <v>0</v>
      </c>
      <c r="BL87" s="504">
        <v>0</v>
      </c>
      <c r="BM87" s="504">
        <v>0</v>
      </c>
      <c r="BN87" s="504">
        <v>0</v>
      </c>
      <c r="BO87" s="504">
        <v>0</v>
      </c>
      <c r="BP87" s="504">
        <v>0</v>
      </c>
      <c r="BQ87" s="504">
        <v>0</v>
      </c>
      <c r="BR87" s="504">
        <v>0</v>
      </c>
      <c r="BS87" s="504">
        <v>0</v>
      </c>
      <c r="BT87" s="504">
        <v>0</v>
      </c>
      <c r="BU87" s="504">
        <v>0</v>
      </c>
      <c r="BV87" s="504">
        <v>0</v>
      </c>
      <c r="BW87" s="504">
        <v>0</v>
      </c>
      <c r="BX87" s="504">
        <v>0</v>
      </c>
      <c r="BY87" s="504">
        <v>0</v>
      </c>
      <c r="BZ87" s="504">
        <v>0</v>
      </c>
      <c r="CA87" s="504">
        <v>0</v>
      </c>
      <c r="CB87" s="504">
        <v>0</v>
      </c>
      <c r="CC87" s="504">
        <v>0</v>
      </c>
      <c r="CD87" s="504">
        <v>0</v>
      </c>
      <c r="CE87" s="504">
        <v>0</v>
      </c>
    </row>
    <row r="88" spans="1:83" s="505" customFormat="1" ht="9" hidden="1" customHeight="1" x14ac:dyDescent="0.3">
      <c r="A88" s="504">
        <v>0</v>
      </c>
      <c r="B88" s="504">
        <v>0</v>
      </c>
      <c r="C88" s="504">
        <v>0</v>
      </c>
      <c r="D88" s="504">
        <v>0</v>
      </c>
      <c r="E88" s="504">
        <v>0</v>
      </c>
      <c r="F88" s="504">
        <v>0</v>
      </c>
      <c r="G88" s="504">
        <v>0</v>
      </c>
      <c r="H88" s="504">
        <v>0</v>
      </c>
      <c r="I88" s="504">
        <v>0</v>
      </c>
      <c r="J88" s="504">
        <v>0</v>
      </c>
      <c r="K88" s="504">
        <v>0</v>
      </c>
      <c r="L88" s="504">
        <v>0</v>
      </c>
      <c r="M88" s="504">
        <v>0</v>
      </c>
      <c r="N88" s="504">
        <v>0</v>
      </c>
      <c r="O88" s="504">
        <v>0</v>
      </c>
      <c r="P88" s="625">
        <v>0</v>
      </c>
      <c r="Q88" s="625">
        <v>0</v>
      </c>
      <c r="R88" s="625">
        <v>0</v>
      </c>
      <c r="S88" s="625">
        <v>0</v>
      </c>
      <c r="T88" s="625">
        <v>0</v>
      </c>
      <c r="U88" s="625">
        <v>0</v>
      </c>
      <c r="V88" s="625">
        <v>0</v>
      </c>
      <c r="W88" s="625">
        <v>0</v>
      </c>
      <c r="X88" s="625">
        <v>0</v>
      </c>
      <c r="Y88" s="639">
        <v>0</v>
      </c>
      <c r="Z88" s="639">
        <v>0</v>
      </c>
      <c r="AA88" s="639">
        <v>0</v>
      </c>
      <c r="AB88" s="639">
        <v>0</v>
      </c>
      <c r="AC88" s="611">
        <v>0</v>
      </c>
      <c r="AD88" s="611">
        <v>0</v>
      </c>
      <c r="AE88" s="611">
        <v>0</v>
      </c>
      <c r="AF88" s="611">
        <v>0</v>
      </c>
      <c r="AG88" s="625">
        <v>0</v>
      </c>
      <c r="AH88" s="625">
        <v>0</v>
      </c>
      <c r="AI88" s="625">
        <v>0</v>
      </c>
      <c r="AJ88" s="625">
        <v>0</v>
      </c>
      <c r="AK88" s="625">
        <v>0</v>
      </c>
      <c r="AL88" s="625">
        <v>0</v>
      </c>
      <c r="AM88" s="625">
        <v>0</v>
      </c>
      <c r="AN88" s="625">
        <v>0</v>
      </c>
      <c r="AO88" s="625">
        <v>0</v>
      </c>
      <c r="AP88" s="639">
        <v>0</v>
      </c>
      <c r="AQ88" s="639">
        <v>0</v>
      </c>
      <c r="AR88" s="639">
        <v>0</v>
      </c>
      <c r="AS88" s="639">
        <v>0</v>
      </c>
      <c r="AT88" s="611">
        <v>0</v>
      </c>
      <c r="AU88" s="611">
        <v>0</v>
      </c>
      <c r="AV88" s="611">
        <v>0</v>
      </c>
      <c r="AW88" s="611">
        <v>0</v>
      </c>
      <c r="AX88" s="504">
        <v>0</v>
      </c>
      <c r="AY88" s="504">
        <v>0</v>
      </c>
      <c r="AZ88" s="504">
        <v>0</v>
      </c>
      <c r="BA88" s="504">
        <v>0</v>
      </c>
      <c r="BB88" s="504">
        <v>0</v>
      </c>
      <c r="BC88" s="504">
        <v>0</v>
      </c>
      <c r="BD88" s="504">
        <v>0</v>
      </c>
      <c r="BE88" s="504">
        <v>0</v>
      </c>
      <c r="BF88" s="504">
        <v>0</v>
      </c>
      <c r="BG88" s="504">
        <v>0</v>
      </c>
      <c r="BH88" s="504">
        <v>0</v>
      </c>
      <c r="BI88" s="504">
        <v>0</v>
      </c>
      <c r="BJ88" s="504">
        <v>0</v>
      </c>
      <c r="BK88" s="504">
        <v>0</v>
      </c>
      <c r="BL88" s="504">
        <v>0</v>
      </c>
      <c r="BM88" s="504">
        <v>0</v>
      </c>
      <c r="BN88" s="504">
        <v>0</v>
      </c>
      <c r="BO88" s="504">
        <v>0</v>
      </c>
      <c r="BP88" s="504">
        <v>0</v>
      </c>
      <c r="BQ88" s="504">
        <v>0</v>
      </c>
      <c r="BR88" s="504">
        <v>0</v>
      </c>
      <c r="BS88" s="504">
        <v>0</v>
      </c>
      <c r="BT88" s="504">
        <v>0</v>
      </c>
      <c r="BU88" s="504">
        <v>0</v>
      </c>
      <c r="BV88" s="504">
        <v>0</v>
      </c>
      <c r="BW88" s="504">
        <v>0</v>
      </c>
      <c r="BX88" s="504">
        <v>0</v>
      </c>
      <c r="BY88" s="504">
        <v>0</v>
      </c>
      <c r="BZ88" s="504">
        <v>0</v>
      </c>
      <c r="CA88" s="504">
        <v>0</v>
      </c>
      <c r="CB88" s="504">
        <v>0</v>
      </c>
      <c r="CC88" s="504">
        <v>0</v>
      </c>
      <c r="CD88" s="504">
        <v>0</v>
      </c>
      <c r="CE88" s="504">
        <v>0</v>
      </c>
    </row>
    <row r="89" spans="1:83" s="505" customFormat="1" ht="9" hidden="1" customHeight="1" x14ac:dyDescent="0.3">
      <c r="A89" s="504">
        <v>0</v>
      </c>
      <c r="B89" s="504">
        <v>0</v>
      </c>
      <c r="C89" s="504">
        <v>0</v>
      </c>
      <c r="D89" s="504">
        <v>0</v>
      </c>
      <c r="E89" s="504">
        <v>0</v>
      </c>
      <c r="F89" s="504">
        <v>0</v>
      </c>
      <c r="G89" s="504">
        <v>0</v>
      </c>
      <c r="H89" s="504">
        <v>0</v>
      </c>
      <c r="I89" s="504">
        <v>0</v>
      </c>
      <c r="J89" s="504">
        <v>0</v>
      </c>
      <c r="K89" s="504">
        <v>0</v>
      </c>
      <c r="L89" s="504">
        <v>0</v>
      </c>
      <c r="M89" s="504">
        <v>0</v>
      </c>
      <c r="N89" s="504">
        <v>0</v>
      </c>
      <c r="O89" s="504">
        <v>0</v>
      </c>
      <c r="P89" s="625">
        <v>0</v>
      </c>
      <c r="Q89" s="625">
        <v>0</v>
      </c>
      <c r="R89" s="625">
        <v>0</v>
      </c>
      <c r="S89" s="625">
        <v>0</v>
      </c>
      <c r="T89" s="625">
        <v>0</v>
      </c>
      <c r="U89" s="625">
        <v>0</v>
      </c>
      <c r="V89" s="625">
        <v>0</v>
      </c>
      <c r="W89" s="625">
        <v>0</v>
      </c>
      <c r="X89" s="625">
        <v>0</v>
      </c>
      <c r="Y89" s="639">
        <v>0</v>
      </c>
      <c r="Z89" s="639">
        <v>0</v>
      </c>
      <c r="AA89" s="639">
        <v>0</v>
      </c>
      <c r="AB89" s="639">
        <v>0</v>
      </c>
      <c r="AC89" s="611">
        <v>0</v>
      </c>
      <c r="AD89" s="611">
        <v>0</v>
      </c>
      <c r="AE89" s="611">
        <v>0</v>
      </c>
      <c r="AF89" s="611">
        <v>0</v>
      </c>
      <c r="AG89" s="625">
        <v>0</v>
      </c>
      <c r="AH89" s="625">
        <v>0</v>
      </c>
      <c r="AI89" s="625">
        <v>0</v>
      </c>
      <c r="AJ89" s="625">
        <v>0</v>
      </c>
      <c r="AK89" s="625">
        <v>0</v>
      </c>
      <c r="AL89" s="625">
        <v>0</v>
      </c>
      <c r="AM89" s="625">
        <v>0</v>
      </c>
      <c r="AN89" s="625">
        <v>0</v>
      </c>
      <c r="AO89" s="625">
        <v>0</v>
      </c>
      <c r="AP89" s="639">
        <v>0</v>
      </c>
      <c r="AQ89" s="639">
        <v>0</v>
      </c>
      <c r="AR89" s="639">
        <v>0</v>
      </c>
      <c r="AS89" s="639">
        <v>0</v>
      </c>
      <c r="AT89" s="611">
        <v>0</v>
      </c>
      <c r="AU89" s="611">
        <v>0</v>
      </c>
      <c r="AV89" s="611">
        <v>0</v>
      </c>
      <c r="AW89" s="611">
        <v>0</v>
      </c>
      <c r="AX89" s="504">
        <v>0</v>
      </c>
      <c r="AY89" s="504">
        <v>0</v>
      </c>
      <c r="AZ89" s="504">
        <v>0</v>
      </c>
      <c r="BA89" s="504">
        <v>0</v>
      </c>
      <c r="BB89" s="504">
        <v>0</v>
      </c>
      <c r="BC89" s="504">
        <v>0</v>
      </c>
      <c r="BD89" s="504">
        <v>0</v>
      </c>
      <c r="BE89" s="504">
        <v>0</v>
      </c>
      <c r="BF89" s="504">
        <v>0</v>
      </c>
      <c r="BG89" s="504">
        <v>0</v>
      </c>
      <c r="BH89" s="504">
        <v>0</v>
      </c>
      <c r="BI89" s="504">
        <v>0</v>
      </c>
      <c r="BJ89" s="504">
        <v>0</v>
      </c>
      <c r="BK89" s="504">
        <v>0</v>
      </c>
      <c r="BL89" s="504">
        <v>0</v>
      </c>
      <c r="BM89" s="504">
        <v>0</v>
      </c>
      <c r="BN89" s="504">
        <v>0</v>
      </c>
      <c r="BO89" s="504">
        <v>0</v>
      </c>
      <c r="BP89" s="504">
        <v>0</v>
      </c>
      <c r="BQ89" s="504">
        <v>0</v>
      </c>
      <c r="BR89" s="504">
        <v>0</v>
      </c>
      <c r="BS89" s="504">
        <v>0</v>
      </c>
      <c r="BT89" s="504">
        <v>0</v>
      </c>
      <c r="BU89" s="504">
        <v>0</v>
      </c>
      <c r="BV89" s="504">
        <v>0</v>
      </c>
      <c r="BW89" s="504">
        <v>0</v>
      </c>
      <c r="BX89" s="504">
        <v>0</v>
      </c>
      <c r="BY89" s="504">
        <v>0</v>
      </c>
      <c r="BZ89" s="504">
        <v>0</v>
      </c>
      <c r="CA89" s="504">
        <v>0</v>
      </c>
      <c r="CB89" s="504">
        <v>0</v>
      </c>
      <c r="CC89" s="504">
        <v>0</v>
      </c>
      <c r="CD89" s="504">
        <v>0</v>
      </c>
      <c r="CE89" s="504">
        <v>0</v>
      </c>
    </row>
    <row r="90" spans="1:83" s="505" customFormat="1" ht="9" hidden="1" customHeight="1" x14ac:dyDescent="0.3">
      <c r="A90" s="504">
        <v>0</v>
      </c>
      <c r="B90" s="504">
        <v>0</v>
      </c>
      <c r="C90" s="504">
        <v>0</v>
      </c>
      <c r="D90" s="504">
        <v>0</v>
      </c>
      <c r="E90" s="504">
        <v>0</v>
      </c>
      <c r="F90" s="504">
        <v>0</v>
      </c>
      <c r="G90" s="504">
        <v>0</v>
      </c>
      <c r="H90" s="504">
        <v>0</v>
      </c>
      <c r="I90" s="504">
        <v>0</v>
      </c>
      <c r="J90" s="504">
        <v>0</v>
      </c>
      <c r="K90" s="504">
        <v>0</v>
      </c>
      <c r="L90" s="504">
        <v>0</v>
      </c>
      <c r="M90" s="504">
        <v>0</v>
      </c>
      <c r="N90" s="504">
        <v>0</v>
      </c>
      <c r="O90" s="504">
        <v>0</v>
      </c>
      <c r="P90" s="625">
        <v>0</v>
      </c>
      <c r="Q90" s="625">
        <v>0</v>
      </c>
      <c r="R90" s="625">
        <v>0</v>
      </c>
      <c r="S90" s="625">
        <v>0</v>
      </c>
      <c r="T90" s="625">
        <v>0</v>
      </c>
      <c r="U90" s="625">
        <v>0</v>
      </c>
      <c r="V90" s="625">
        <v>0</v>
      </c>
      <c r="W90" s="625">
        <v>0</v>
      </c>
      <c r="X90" s="625">
        <v>0</v>
      </c>
      <c r="Y90" s="639">
        <v>0</v>
      </c>
      <c r="Z90" s="639">
        <v>0</v>
      </c>
      <c r="AA90" s="639">
        <v>0</v>
      </c>
      <c r="AB90" s="639">
        <v>0</v>
      </c>
      <c r="AC90" s="611">
        <v>0</v>
      </c>
      <c r="AD90" s="611">
        <v>0</v>
      </c>
      <c r="AE90" s="611">
        <v>0</v>
      </c>
      <c r="AF90" s="611">
        <v>0</v>
      </c>
      <c r="AG90" s="625">
        <v>0</v>
      </c>
      <c r="AH90" s="625">
        <v>0</v>
      </c>
      <c r="AI90" s="625">
        <v>0</v>
      </c>
      <c r="AJ90" s="625">
        <v>0</v>
      </c>
      <c r="AK90" s="625">
        <v>0</v>
      </c>
      <c r="AL90" s="625">
        <v>0</v>
      </c>
      <c r="AM90" s="625">
        <v>0</v>
      </c>
      <c r="AN90" s="625">
        <v>0</v>
      </c>
      <c r="AO90" s="625">
        <v>0</v>
      </c>
      <c r="AP90" s="639">
        <v>0</v>
      </c>
      <c r="AQ90" s="639">
        <v>0</v>
      </c>
      <c r="AR90" s="639">
        <v>0</v>
      </c>
      <c r="AS90" s="639">
        <v>0</v>
      </c>
      <c r="AT90" s="611">
        <v>0</v>
      </c>
      <c r="AU90" s="611">
        <v>0</v>
      </c>
      <c r="AV90" s="611">
        <v>0</v>
      </c>
      <c r="AW90" s="611">
        <v>0</v>
      </c>
      <c r="AX90" s="504">
        <v>0</v>
      </c>
      <c r="AY90" s="504">
        <v>0</v>
      </c>
      <c r="AZ90" s="504">
        <v>0</v>
      </c>
      <c r="BA90" s="504">
        <v>0</v>
      </c>
      <c r="BB90" s="504">
        <v>0</v>
      </c>
      <c r="BC90" s="504">
        <v>0</v>
      </c>
      <c r="BD90" s="504">
        <v>0</v>
      </c>
      <c r="BE90" s="504">
        <v>0</v>
      </c>
      <c r="BF90" s="504">
        <v>0</v>
      </c>
      <c r="BG90" s="504">
        <v>0</v>
      </c>
      <c r="BH90" s="504">
        <v>0</v>
      </c>
      <c r="BI90" s="504">
        <v>0</v>
      </c>
      <c r="BJ90" s="504">
        <v>0</v>
      </c>
      <c r="BK90" s="504">
        <v>0</v>
      </c>
      <c r="BL90" s="504">
        <v>0</v>
      </c>
      <c r="BM90" s="504">
        <v>0</v>
      </c>
      <c r="BN90" s="504">
        <v>0</v>
      </c>
      <c r="BO90" s="504">
        <v>0</v>
      </c>
      <c r="BP90" s="504">
        <v>0</v>
      </c>
      <c r="BQ90" s="504">
        <v>0</v>
      </c>
      <c r="BR90" s="504">
        <v>0</v>
      </c>
      <c r="BS90" s="504">
        <v>0</v>
      </c>
      <c r="BT90" s="504">
        <v>0</v>
      </c>
      <c r="BU90" s="504">
        <v>0</v>
      </c>
      <c r="BV90" s="504">
        <v>0</v>
      </c>
      <c r="BW90" s="504">
        <v>0</v>
      </c>
      <c r="BX90" s="504">
        <v>0</v>
      </c>
      <c r="BY90" s="504">
        <v>0</v>
      </c>
      <c r="BZ90" s="504">
        <v>0</v>
      </c>
      <c r="CA90" s="504">
        <v>0</v>
      </c>
      <c r="CB90" s="504">
        <v>0</v>
      </c>
      <c r="CC90" s="504">
        <v>0</v>
      </c>
      <c r="CD90" s="504">
        <v>0</v>
      </c>
      <c r="CE90" s="504">
        <v>0</v>
      </c>
    </row>
    <row r="91" spans="1:83" s="505" customFormat="1" ht="9" hidden="1" customHeight="1" x14ac:dyDescent="0.3">
      <c r="A91" s="504">
        <v>0</v>
      </c>
      <c r="B91" s="504">
        <v>0</v>
      </c>
      <c r="C91" s="504">
        <v>0</v>
      </c>
      <c r="D91" s="504">
        <v>0</v>
      </c>
      <c r="E91" s="504">
        <v>0</v>
      </c>
      <c r="F91" s="504">
        <v>0</v>
      </c>
      <c r="G91" s="504">
        <v>0</v>
      </c>
      <c r="H91" s="504">
        <v>0</v>
      </c>
      <c r="I91" s="504">
        <v>0</v>
      </c>
      <c r="J91" s="504">
        <v>0</v>
      </c>
      <c r="K91" s="504">
        <v>0</v>
      </c>
      <c r="L91" s="504">
        <v>0</v>
      </c>
      <c r="M91" s="504">
        <v>0</v>
      </c>
      <c r="N91" s="504">
        <v>0</v>
      </c>
      <c r="O91" s="504">
        <v>0</v>
      </c>
      <c r="P91" s="625">
        <v>0</v>
      </c>
      <c r="Q91" s="625">
        <v>0</v>
      </c>
      <c r="R91" s="625">
        <v>0</v>
      </c>
      <c r="S91" s="625">
        <v>0</v>
      </c>
      <c r="T91" s="625">
        <v>0</v>
      </c>
      <c r="U91" s="625">
        <v>0</v>
      </c>
      <c r="V91" s="625">
        <v>0</v>
      </c>
      <c r="W91" s="625">
        <v>0</v>
      </c>
      <c r="X91" s="625">
        <v>0</v>
      </c>
      <c r="Y91" s="639">
        <v>0</v>
      </c>
      <c r="Z91" s="639">
        <v>0</v>
      </c>
      <c r="AA91" s="639">
        <v>0</v>
      </c>
      <c r="AB91" s="639">
        <v>0</v>
      </c>
      <c r="AC91" s="611">
        <v>0</v>
      </c>
      <c r="AD91" s="611">
        <v>0</v>
      </c>
      <c r="AE91" s="611">
        <v>0</v>
      </c>
      <c r="AF91" s="611">
        <v>0</v>
      </c>
      <c r="AG91" s="625">
        <v>0</v>
      </c>
      <c r="AH91" s="625">
        <v>0</v>
      </c>
      <c r="AI91" s="625">
        <v>0</v>
      </c>
      <c r="AJ91" s="625">
        <v>0</v>
      </c>
      <c r="AK91" s="625">
        <v>0</v>
      </c>
      <c r="AL91" s="625">
        <v>0</v>
      </c>
      <c r="AM91" s="625">
        <v>0</v>
      </c>
      <c r="AN91" s="625">
        <v>0</v>
      </c>
      <c r="AO91" s="625">
        <v>0</v>
      </c>
      <c r="AP91" s="639">
        <v>0</v>
      </c>
      <c r="AQ91" s="639">
        <v>0</v>
      </c>
      <c r="AR91" s="639">
        <v>0</v>
      </c>
      <c r="AS91" s="639">
        <v>0</v>
      </c>
      <c r="AT91" s="611">
        <v>0</v>
      </c>
      <c r="AU91" s="611">
        <v>0</v>
      </c>
      <c r="AV91" s="611">
        <v>0</v>
      </c>
      <c r="AW91" s="611">
        <v>0</v>
      </c>
      <c r="AX91" s="504">
        <v>0</v>
      </c>
      <c r="AY91" s="504">
        <v>0</v>
      </c>
      <c r="AZ91" s="504">
        <v>0</v>
      </c>
      <c r="BA91" s="504">
        <v>0</v>
      </c>
      <c r="BB91" s="504">
        <v>0</v>
      </c>
      <c r="BC91" s="504">
        <v>0</v>
      </c>
      <c r="BD91" s="504">
        <v>0</v>
      </c>
      <c r="BE91" s="504">
        <v>0</v>
      </c>
      <c r="BF91" s="504">
        <v>0</v>
      </c>
      <c r="BG91" s="504">
        <v>0</v>
      </c>
      <c r="BH91" s="504">
        <v>0</v>
      </c>
      <c r="BI91" s="504">
        <v>0</v>
      </c>
      <c r="BJ91" s="504">
        <v>0</v>
      </c>
      <c r="BK91" s="504">
        <v>0</v>
      </c>
      <c r="BL91" s="504">
        <v>0</v>
      </c>
      <c r="BM91" s="504">
        <v>0</v>
      </c>
      <c r="BN91" s="504">
        <v>0</v>
      </c>
      <c r="BO91" s="504">
        <v>0</v>
      </c>
      <c r="BP91" s="504">
        <v>0</v>
      </c>
      <c r="BQ91" s="504">
        <v>0</v>
      </c>
      <c r="BR91" s="504">
        <v>0</v>
      </c>
      <c r="BS91" s="504">
        <v>0</v>
      </c>
      <c r="BT91" s="504">
        <v>0</v>
      </c>
      <c r="BU91" s="504">
        <v>0</v>
      </c>
      <c r="BV91" s="504">
        <v>0</v>
      </c>
      <c r="BW91" s="504">
        <v>0</v>
      </c>
      <c r="BX91" s="504">
        <v>0</v>
      </c>
      <c r="BY91" s="504">
        <v>0</v>
      </c>
      <c r="BZ91" s="504">
        <v>0</v>
      </c>
      <c r="CA91" s="504">
        <v>0</v>
      </c>
      <c r="CB91" s="504">
        <v>0</v>
      </c>
      <c r="CC91" s="504">
        <v>0</v>
      </c>
      <c r="CD91" s="504">
        <v>0</v>
      </c>
      <c r="CE91" s="504">
        <v>0</v>
      </c>
    </row>
    <row r="92" spans="1:83" s="505" customFormat="1" ht="9" hidden="1" customHeight="1" x14ac:dyDescent="0.3">
      <c r="A92" s="504">
        <v>0</v>
      </c>
      <c r="B92" s="504">
        <v>0</v>
      </c>
      <c r="C92" s="504">
        <v>0</v>
      </c>
      <c r="D92" s="504">
        <v>0</v>
      </c>
      <c r="E92" s="504">
        <v>0</v>
      </c>
      <c r="F92" s="504">
        <v>0</v>
      </c>
      <c r="G92" s="504">
        <v>0</v>
      </c>
      <c r="H92" s="504">
        <v>0</v>
      </c>
      <c r="I92" s="504">
        <v>0</v>
      </c>
      <c r="J92" s="504">
        <v>0</v>
      </c>
      <c r="K92" s="504">
        <v>0</v>
      </c>
      <c r="L92" s="504">
        <v>0</v>
      </c>
      <c r="M92" s="504">
        <v>0</v>
      </c>
      <c r="N92" s="504">
        <v>0</v>
      </c>
      <c r="O92" s="504">
        <v>0</v>
      </c>
      <c r="P92" s="625">
        <v>0</v>
      </c>
      <c r="Q92" s="625">
        <v>0</v>
      </c>
      <c r="R92" s="625">
        <v>0</v>
      </c>
      <c r="S92" s="625">
        <v>0</v>
      </c>
      <c r="T92" s="625">
        <v>0</v>
      </c>
      <c r="U92" s="625">
        <v>0</v>
      </c>
      <c r="V92" s="625">
        <v>0</v>
      </c>
      <c r="W92" s="625">
        <v>0</v>
      </c>
      <c r="X92" s="625">
        <v>0</v>
      </c>
      <c r="Y92" s="639">
        <v>0</v>
      </c>
      <c r="Z92" s="639">
        <v>0</v>
      </c>
      <c r="AA92" s="639">
        <v>0</v>
      </c>
      <c r="AB92" s="639">
        <v>0</v>
      </c>
      <c r="AC92" s="611">
        <v>0</v>
      </c>
      <c r="AD92" s="611">
        <v>0</v>
      </c>
      <c r="AE92" s="611">
        <v>0</v>
      </c>
      <c r="AF92" s="611">
        <v>0</v>
      </c>
      <c r="AG92" s="625">
        <v>0</v>
      </c>
      <c r="AH92" s="625">
        <v>0</v>
      </c>
      <c r="AI92" s="625">
        <v>0</v>
      </c>
      <c r="AJ92" s="625">
        <v>0</v>
      </c>
      <c r="AK92" s="625">
        <v>0</v>
      </c>
      <c r="AL92" s="625">
        <v>0</v>
      </c>
      <c r="AM92" s="625">
        <v>0</v>
      </c>
      <c r="AN92" s="625">
        <v>0</v>
      </c>
      <c r="AO92" s="625">
        <v>0</v>
      </c>
      <c r="AP92" s="639">
        <v>0</v>
      </c>
      <c r="AQ92" s="639">
        <v>0</v>
      </c>
      <c r="AR92" s="639">
        <v>0</v>
      </c>
      <c r="AS92" s="639">
        <v>0</v>
      </c>
      <c r="AT92" s="611">
        <v>0</v>
      </c>
      <c r="AU92" s="611">
        <v>0</v>
      </c>
      <c r="AV92" s="611">
        <v>0</v>
      </c>
      <c r="AW92" s="611">
        <v>0</v>
      </c>
      <c r="AX92" s="504">
        <v>0</v>
      </c>
      <c r="AY92" s="504">
        <v>0</v>
      </c>
      <c r="AZ92" s="504">
        <v>0</v>
      </c>
      <c r="BA92" s="504">
        <v>0</v>
      </c>
      <c r="BB92" s="504">
        <v>0</v>
      </c>
      <c r="BC92" s="504">
        <v>0</v>
      </c>
      <c r="BD92" s="504">
        <v>0</v>
      </c>
      <c r="BE92" s="504">
        <v>0</v>
      </c>
      <c r="BF92" s="504">
        <v>0</v>
      </c>
      <c r="BG92" s="504">
        <v>0</v>
      </c>
      <c r="BH92" s="504">
        <v>0</v>
      </c>
      <c r="BI92" s="504">
        <v>0</v>
      </c>
      <c r="BJ92" s="504">
        <v>0</v>
      </c>
      <c r="BK92" s="504">
        <v>0</v>
      </c>
      <c r="BL92" s="504">
        <v>0</v>
      </c>
      <c r="BM92" s="504">
        <v>0</v>
      </c>
      <c r="BN92" s="504">
        <v>0</v>
      </c>
      <c r="BO92" s="504">
        <v>0</v>
      </c>
      <c r="BP92" s="504">
        <v>0</v>
      </c>
      <c r="BQ92" s="504">
        <v>0</v>
      </c>
      <c r="BR92" s="504">
        <v>0</v>
      </c>
      <c r="BS92" s="504">
        <v>0</v>
      </c>
      <c r="BT92" s="504">
        <v>0</v>
      </c>
      <c r="BU92" s="504">
        <v>0</v>
      </c>
      <c r="BV92" s="504">
        <v>0</v>
      </c>
      <c r="BW92" s="504">
        <v>0</v>
      </c>
      <c r="BX92" s="504">
        <v>0</v>
      </c>
      <c r="BY92" s="504">
        <v>0</v>
      </c>
      <c r="BZ92" s="504">
        <v>0</v>
      </c>
      <c r="CA92" s="504">
        <v>0</v>
      </c>
      <c r="CB92" s="504">
        <v>0</v>
      </c>
      <c r="CC92" s="504">
        <v>0</v>
      </c>
      <c r="CD92" s="504">
        <v>0</v>
      </c>
      <c r="CE92" s="504">
        <v>0</v>
      </c>
    </row>
    <row r="93" spans="1:83" s="505" customFormat="1" ht="9" hidden="1" customHeight="1" x14ac:dyDescent="0.3">
      <c r="A93" s="504">
        <v>0</v>
      </c>
      <c r="B93" s="504">
        <v>0</v>
      </c>
      <c r="C93" s="504">
        <v>0</v>
      </c>
      <c r="D93" s="504">
        <v>0</v>
      </c>
      <c r="E93" s="504">
        <v>0</v>
      </c>
      <c r="F93" s="504">
        <v>0</v>
      </c>
      <c r="G93" s="504">
        <v>0</v>
      </c>
      <c r="H93" s="504">
        <v>0</v>
      </c>
      <c r="I93" s="504">
        <v>0</v>
      </c>
      <c r="J93" s="504">
        <v>0</v>
      </c>
      <c r="K93" s="504">
        <v>0</v>
      </c>
      <c r="L93" s="504">
        <v>0</v>
      </c>
      <c r="M93" s="504">
        <v>0</v>
      </c>
      <c r="N93" s="504">
        <v>0</v>
      </c>
      <c r="O93" s="504">
        <v>0</v>
      </c>
      <c r="P93" s="625">
        <v>0</v>
      </c>
      <c r="Q93" s="625">
        <v>0</v>
      </c>
      <c r="R93" s="625">
        <v>0</v>
      </c>
      <c r="S93" s="625">
        <v>0</v>
      </c>
      <c r="T93" s="625">
        <v>0</v>
      </c>
      <c r="U93" s="625">
        <v>0</v>
      </c>
      <c r="V93" s="625">
        <v>0</v>
      </c>
      <c r="W93" s="625">
        <v>0</v>
      </c>
      <c r="X93" s="625">
        <v>0</v>
      </c>
      <c r="Y93" s="639">
        <v>0</v>
      </c>
      <c r="Z93" s="639">
        <v>0</v>
      </c>
      <c r="AA93" s="639">
        <v>0</v>
      </c>
      <c r="AB93" s="639">
        <v>0</v>
      </c>
      <c r="AC93" s="611">
        <v>0</v>
      </c>
      <c r="AD93" s="611">
        <v>0</v>
      </c>
      <c r="AE93" s="611">
        <v>0</v>
      </c>
      <c r="AF93" s="611">
        <v>0</v>
      </c>
      <c r="AG93" s="625">
        <v>0</v>
      </c>
      <c r="AH93" s="625">
        <v>0</v>
      </c>
      <c r="AI93" s="625">
        <v>0</v>
      </c>
      <c r="AJ93" s="625">
        <v>0</v>
      </c>
      <c r="AK93" s="625">
        <v>0</v>
      </c>
      <c r="AL93" s="625">
        <v>0</v>
      </c>
      <c r="AM93" s="625">
        <v>0</v>
      </c>
      <c r="AN93" s="625">
        <v>0</v>
      </c>
      <c r="AO93" s="625">
        <v>0</v>
      </c>
      <c r="AP93" s="639">
        <v>0</v>
      </c>
      <c r="AQ93" s="639">
        <v>0</v>
      </c>
      <c r="AR93" s="639">
        <v>0</v>
      </c>
      <c r="AS93" s="639">
        <v>0</v>
      </c>
      <c r="AT93" s="611">
        <v>0</v>
      </c>
      <c r="AU93" s="611">
        <v>0</v>
      </c>
      <c r="AV93" s="611">
        <v>0</v>
      </c>
      <c r="AW93" s="611">
        <v>0</v>
      </c>
      <c r="AX93" s="504">
        <v>0</v>
      </c>
      <c r="AY93" s="504">
        <v>0</v>
      </c>
      <c r="AZ93" s="504">
        <v>0</v>
      </c>
      <c r="BA93" s="504">
        <v>0</v>
      </c>
      <c r="BB93" s="504">
        <v>0</v>
      </c>
      <c r="BC93" s="504">
        <v>0</v>
      </c>
      <c r="BD93" s="504">
        <v>0</v>
      </c>
      <c r="BE93" s="504">
        <v>0</v>
      </c>
      <c r="BF93" s="504">
        <v>0</v>
      </c>
      <c r="BG93" s="504">
        <v>0</v>
      </c>
      <c r="BH93" s="504">
        <v>0</v>
      </c>
      <c r="BI93" s="504">
        <v>0</v>
      </c>
      <c r="BJ93" s="504">
        <v>0</v>
      </c>
      <c r="BK93" s="504">
        <v>0</v>
      </c>
      <c r="BL93" s="504">
        <v>0</v>
      </c>
      <c r="BM93" s="504">
        <v>0</v>
      </c>
      <c r="BN93" s="504">
        <v>0</v>
      </c>
      <c r="BO93" s="504">
        <v>0</v>
      </c>
      <c r="BP93" s="504">
        <v>0</v>
      </c>
      <c r="BQ93" s="504">
        <v>0</v>
      </c>
      <c r="BR93" s="504">
        <v>0</v>
      </c>
      <c r="BS93" s="504">
        <v>0</v>
      </c>
      <c r="BT93" s="504">
        <v>0</v>
      </c>
      <c r="BU93" s="504">
        <v>0</v>
      </c>
      <c r="BV93" s="504">
        <v>0</v>
      </c>
      <c r="BW93" s="504">
        <v>0</v>
      </c>
      <c r="BX93" s="504">
        <v>0</v>
      </c>
      <c r="BY93" s="504">
        <v>0</v>
      </c>
      <c r="BZ93" s="504">
        <v>0</v>
      </c>
      <c r="CA93" s="504">
        <v>0</v>
      </c>
      <c r="CB93" s="504">
        <v>0</v>
      </c>
      <c r="CC93" s="504">
        <v>0</v>
      </c>
      <c r="CD93" s="504">
        <v>0</v>
      </c>
      <c r="CE93" s="504">
        <v>0</v>
      </c>
    </row>
    <row r="94" spans="1:83" s="505" customFormat="1" ht="9" hidden="1" customHeight="1" x14ac:dyDescent="0.3">
      <c r="A94" s="504">
        <v>0</v>
      </c>
      <c r="B94" s="504">
        <v>0</v>
      </c>
      <c r="C94" s="504">
        <v>0</v>
      </c>
      <c r="D94" s="504">
        <v>0</v>
      </c>
      <c r="E94" s="504">
        <v>0</v>
      </c>
      <c r="F94" s="504">
        <v>0</v>
      </c>
      <c r="G94" s="504">
        <v>0</v>
      </c>
      <c r="H94" s="504">
        <v>0</v>
      </c>
      <c r="I94" s="504">
        <v>0</v>
      </c>
      <c r="J94" s="504">
        <v>0</v>
      </c>
      <c r="K94" s="504">
        <v>0</v>
      </c>
      <c r="L94" s="504">
        <v>0</v>
      </c>
      <c r="M94" s="504">
        <v>0</v>
      </c>
      <c r="N94" s="504">
        <v>0</v>
      </c>
      <c r="O94" s="504">
        <v>0</v>
      </c>
      <c r="P94" s="625">
        <v>0</v>
      </c>
      <c r="Q94" s="625">
        <v>0</v>
      </c>
      <c r="R94" s="625">
        <v>0</v>
      </c>
      <c r="S94" s="625">
        <v>0</v>
      </c>
      <c r="T94" s="625">
        <v>0</v>
      </c>
      <c r="U94" s="625">
        <v>0</v>
      </c>
      <c r="V94" s="625">
        <v>0</v>
      </c>
      <c r="W94" s="625">
        <v>0</v>
      </c>
      <c r="X94" s="625">
        <v>0</v>
      </c>
      <c r="Y94" s="639">
        <v>0</v>
      </c>
      <c r="Z94" s="639">
        <v>0</v>
      </c>
      <c r="AA94" s="639">
        <v>0</v>
      </c>
      <c r="AB94" s="639">
        <v>0</v>
      </c>
      <c r="AC94" s="611">
        <v>0</v>
      </c>
      <c r="AD94" s="611">
        <v>0</v>
      </c>
      <c r="AE94" s="611">
        <v>0</v>
      </c>
      <c r="AF94" s="611">
        <v>0</v>
      </c>
      <c r="AG94" s="625">
        <v>0</v>
      </c>
      <c r="AH94" s="625">
        <v>0</v>
      </c>
      <c r="AI94" s="625">
        <v>0</v>
      </c>
      <c r="AJ94" s="625">
        <v>0</v>
      </c>
      <c r="AK94" s="625">
        <v>0</v>
      </c>
      <c r="AL94" s="625">
        <v>0</v>
      </c>
      <c r="AM94" s="625">
        <v>0</v>
      </c>
      <c r="AN94" s="625">
        <v>0</v>
      </c>
      <c r="AO94" s="625">
        <v>0</v>
      </c>
      <c r="AP94" s="639">
        <v>0</v>
      </c>
      <c r="AQ94" s="639">
        <v>0</v>
      </c>
      <c r="AR94" s="639">
        <v>0</v>
      </c>
      <c r="AS94" s="639">
        <v>0</v>
      </c>
      <c r="AT94" s="611">
        <v>0</v>
      </c>
      <c r="AU94" s="611">
        <v>0</v>
      </c>
      <c r="AV94" s="611">
        <v>0</v>
      </c>
      <c r="AW94" s="611">
        <v>0</v>
      </c>
      <c r="AX94" s="504">
        <v>0</v>
      </c>
      <c r="AY94" s="504">
        <v>0</v>
      </c>
      <c r="AZ94" s="504">
        <v>0</v>
      </c>
      <c r="BA94" s="504">
        <v>0</v>
      </c>
      <c r="BB94" s="504">
        <v>0</v>
      </c>
      <c r="BC94" s="504">
        <v>0</v>
      </c>
      <c r="BD94" s="504">
        <v>0</v>
      </c>
      <c r="BE94" s="504">
        <v>0</v>
      </c>
      <c r="BF94" s="504">
        <v>0</v>
      </c>
      <c r="BG94" s="504">
        <v>0</v>
      </c>
      <c r="BH94" s="504">
        <v>0</v>
      </c>
      <c r="BI94" s="504">
        <v>0</v>
      </c>
      <c r="BJ94" s="504">
        <v>0</v>
      </c>
      <c r="BK94" s="504">
        <v>0</v>
      </c>
      <c r="BL94" s="504">
        <v>0</v>
      </c>
      <c r="BM94" s="504">
        <v>0</v>
      </c>
      <c r="BN94" s="504">
        <v>0</v>
      </c>
      <c r="BO94" s="504">
        <v>0</v>
      </c>
      <c r="BP94" s="504">
        <v>0</v>
      </c>
      <c r="BQ94" s="504">
        <v>0</v>
      </c>
      <c r="BR94" s="504">
        <v>0</v>
      </c>
      <c r="BS94" s="504">
        <v>0</v>
      </c>
      <c r="BT94" s="504">
        <v>0</v>
      </c>
      <c r="BU94" s="504">
        <v>0</v>
      </c>
      <c r="BV94" s="504">
        <v>0</v>
      </c>
      <c r="BW94" s="504">
        <v>0</v>
      </c>
      <c r="BX94" s="504">
        <v>0</v>
      </c>
      <c r="BY94" s="504">
        <v>0</v>
      </c>
      <c r="BZ94" s="504">
        <v>0</v>
      </c>
      <c r="CA94" s="504">
        <v>0</v>
      </c>
      <c r="CB94" s="504">
        <v>0</v>
      </c>
      <c r="CC94" s="504">
        <v>0</v>
      </c>
      <c r="CD94" s="504">
        <v>0</v>
      </c>
      <c r="CE94" s="504">
        <v>0</v>
      </c>
    </row>
    <row r="95" spans="1:83" s="505" customFormat="1" ht="9" hidden="1" customHeight="1" x14ac:dyDescent="0.3">
      <c r="A95" s="504">
        <v>0</v>
      </c>
      <c r="B95" s="504">
        <v>0</v>
      </c>
      <c r="C95" s="504">
        <v>0</v>
      </c>
      <c r="D95" s="504">
        <v>0</v>
      </c>
      <c r="E95" s="504">
        <v>0</v>
      </c>
      <c r="F95" s="504">
        <v>0</v>
      </c>
      <c r="G95" s="504">
        <v>0</v>
      </c>
      <c r="H95" s="504">
        <v>0</v>
      </c>
      <c r="I95" s="504">
        <v>0</v>
      </c>
      <c r="J95" s="504">
        <v>0</v>
      </c>
      <c r="K95" s="504">
        <v>0</v>
      </c>
      <c r="L95" s="504">
        <v>0</v>
      </c>
      <c r="M95" s="504">
        <v>0</v>
      </c>
      <c r="N95" s="504">
        <v>0</v>
      </c>
      <c r="O95" s="504">
        <v>0</v>
      </c>
      <c r="P95" s="625">
        <v>0</v>
      </c>
      <c r="Q95" s="625">
        <v>0</v>
      </c>
      <c r="R95" s="625">
        <v>0</v>
      </c>
      <c r="S95" s="625">
        <v>0</v>
      </c>
      <c r="T95" s="625">
        <v>0</v>
      </c>
      <c r="U95" s="625">
        <v>0</v>
      </c>
      <c r="V95" s="625">
        <v>0</v>
      </c>
      <c r="W95" s="625">
        <v>0</v>
      </c>
      <c r="X95" s="625">
        <v>0</v>
      </c>
      <c r="Y95" s="639">
        <v>0</v>
      </c>
      <c r="Z95" s="639">
        <v>0</v>
      </c>
      <c r="AA95" s="639">
        <v>0</v>
      </c>
      <c r="AB95" s="639">
        <v>0</v>
      </c>
      <c r="AC95" s="611">
        <v>0</v>
      </c>
      <c r="AD95" s="611">
        <v>0</v>
      </c>
      <c r="AE95" s="611">
        <v>0</v>
      </c>
      <c r="AF95" s="611">
        <v>0</v>
      </c>
      <c r="AG95" s="625">
        <v>0</v>
      </c>
      <c r="AH95" s="625">
        <v>0</v>
      </c>
      <c r="AI95" s="625">
        <v>0</v>
      </c>
      <c r="AJ95" s="625">
        <v>0</v>
      </c>
      <c r="AK95" s="625">
        <v>0</v>
      </c>
      <c r="AL95" s="625">
        <v>0</v>
      </c>
      <c r="AM95" s="625">
        <v>0</v>
      </c>
      <c r="AN95" s="625">
        <v>0</v>
      </c>
      <c r="AO95" s="625">
        <v>0</v>
      </c>
      <c r="AP95" s="639">
        <v>0</v>
      </c>
      <c r="AQ95" s="639">
        <v>0</v>
      </c>
      <c r="AR95" s="639">
        <v>0</v>
      </c>
      <c r="AS95" s="639">
        <v>0</v>
      </c>
      <c r="AT95" s="611">
        <v>0</v>
      </c>
      <c r="AU95" s="611">
        <v>0</v>
      </c>
      <c r="AV95" s="611">
        <v>0</v>
      </c>
      <c r="AW95" s="611">
        <v>0</v>
      </c>
      <c r="AX95" s="504">
        <v>0</v>
      </c>
      <c r="AY95" s="504">
        <v>0</v>
      </c>
      <c r="AZ95" s="504">
        <v>0</v>
      </c>
      <c r="BA95" s="504">
        <v>0</v>
      </c>
      <c r="BB95" s="504">
        <v>0</v>
      </c>
      <c r="BC95" s="504">
        <v>0</v>
      </c>
      <c r="BD95" s="504">
        <v>0</v>
      </c>
      <c r="BE95" s="504">
        <v>0</v>
      </c>
      <c r="BF95" s="504">
        <v>0</v>
      </c>
      <c r="BG95" s="504">
        <v>0</v>
      </c>
      <c r="BH95" s="504">
        <v>0</v>
      </c>
      <c r="BI95" s="504">
        <v>0</v>
      </c>
      <c r="BJ95" s="504">
        <v>0</v>
      </c>
      <c r="BK95" s="504">
        <v>0</v>
      </c>
      <c r="BL95" s="504">
        <v>0</v>
      </c>
      <c r="BM95" s="504">
        <v>0</v>
      </c>
      <c r="BN95" s="504">
        <v>0</v>
      </c>
      <c r="BO95" s="504">
        <v>0</v>
      </c>
      <c r="BP95" s="504">
        <v>0</v>
      </c>
      <c r="BQ95" s="504">
        <v>0</v>
      </c>
      <c r="BR95" s="504">
        <v>0</v>
      </c>
      <c r="BS95" s="504">
        <v>0</v>
      </c>
      <c r="BT95" s="504">
        <v>0</v>
      </c>
      <c r="BU95" s="504">
        <v>0</v>
      </c>
      <c r="BV95" s="504">
        <v>0</v>
      </c>
      <c r="BW95" s="504">
        <v>0</v>
      </c>
      <c r="BX95" s="504">
        <v>0</v>
      </c>
      <c r="BY95" s="504">
        <v>0</v>
      </c>
      <c r="BZ95" s="504">
        <v>0</v>
      </c>
      <c r="CA95" s="504">
        <v>0</v>
      </c>
      <c r="CB95" s="504">
        <v>0</v>
      </c>
      <c r="CC95" s="504">
        <v>0</v>
      </c>
      <c r="CD95" s="504">
        <v>0</v>
      </c>
      <c r="CE95" s="504">
        <v>0</v>
      </c>
    </row>
    <row r="96" spans="1:83" s="505" customFormat="1" ht="9" hidden="1" customHeight="1" x14ac:dyDescent="0.3">
      <c r="A96" s="504">
        <v>0</v>
      </c>
      <c r="B96" s="504">
        <v>0</v>
      </c>
      <c r="C96" s="504">
        <v>0</v>
      </c>
      <c r="D96" s="504">
        <v>0</v>
      </c>
      <c r="E96" s="504">
        <v>0</v>
      </c>
      <c r="F96" s="504">
        <v>0</v>
      </c>
      <c r="G96" s="504">
        <v>0</v>
      </c>
      <c r="H96" s="504">
        <v>0</v>
      </c>
      <c r="I96" s="504">
        <v>0</v>
      </c>
      <c r="J96" s="504">
        <v>0</v>
      </c>
      <c r="K96" s="504">
        <v>0</v>
      </c>
      <c r="L96" s="504">
        <v>0</v>
      </c>
      <c r="M96" s="504">
        <v>0</v>
      </c>
      <c r="N96" s="504">
        <v>0</v>
      </c>
      <c r="O96" s="504">
        <v>0</v>
      </c>
      <c r="P96" s="625">
        <v>0</v>
      </c>
      <c r="Q96" s="625">
        <v>0</v>
      </c>
      <c r="R96" s="625">
        <v>0</v>
      </c>
      <c r="S96" s="625">
        <v>0</v>
      </c>
      <c r="T96" s="625">
        <v>0</v>
      </c>
      <c r="U96" s="625">
        <v>0</v>
      </c>
      <c r="V96" s="625">
        <v>0</v>
      </c>
      <c r="W96" s="625">
        <v>0</v>
      </c>
      <c r="X96" s="625">
        <v>0</v>
      </c>
      <c r="Y96" s="639">
        <v>0</v>
      </c>
      <c r="Z96" s="639">
        <v>0</v>
      </c>
      <c r="AA96" s="639">
        <v>0</v>
      </c>
      <c r="AB96" s="639">
        <v>0</v>
      </c>
      <c r="AC96" s="611">
        <v>0</v>
      </c>
      <c r="AD96" s="611">
        <v>0</v>
      </c>
      <c r="AE96" s="611">
        <v>0</v>
      </c>
      <c r="AF96" s="611">
        <v>0</v>
      </c>
      <c r="AG96" s="625">
        <v>0</v>
      </c>
      <c r="AH96" s="625">
        <v>0</v>
      </c>
      <c r="AI96" s="625">
        <v>0</v>
      </c>
      <c r="AJ96" s="625">
        <v>0</v>
      </c>
      <c r="AK96" s="625">
        <v>0</v>
      </c>
      <c r="AL96" s="625">
        <v>0</v>
      </c>
      <c r="AM96" s="625">
        <v>0</v>
      </c>
      <c r="AN96" s="625">
        <v>0</v>
      </c>
      <c r="AO96" s="625">
        <v>0</v>
      </c>
      <c r="AP96" s="639">
        <v>0</v>
      </c>
      <c r="AQ96" s="639">
        <v>0</v>
      </c>
      <c r="AR96" s="639">
        <v>0</v>
      </c>
      <c r="AS96" s="639">
        <v>0</v>
      </c>
      <c r="AT96" s="611">
        <v>0</v>
      </c>
      <c r="AU96" s="611">
        <v>0</v>
      </c>
      <c r="AV96" s="611">
        <v>0</v>
      </c>
      <c r="AW96" s="611">
        <v>0</v>
      </c>
      <c r="AX96" s="504">
        <v>0</v>
      </c>
      <c r="AY96" s="504">
        <v>0</v>
      </c>
      <c r="AZ96" s="504">
        <v>0</v>
      </c>
      <c r="BA96" s="504">
        <v>0</v>
      </c>
      <c r="BB96" s="504">
        <v>0</v>
      </c>
      <c r="BC96" s="504">
        <v>0</v>
      </c>
      <c r="BD96" s="504">
        <v>0</v>
      </c>
      <c r="BE96" s="504">
        <v>0</v>
      </c>
      <c r="BF96" s="504">
        <v>0</v>
      </c>
      <c r="BG96" s="504">
        <v>0</v>
      </c>
      <c r="BH96" s="504">
        <v>0</v>
      </c>
      <c r="BI96" s="504">
        <v>0</v>
      </c>
      <c r="BJ96" s="504">
        <v>0</v>
      </c>
      <c r="BK96" s="504">
        <v>0</v>
      </c>
      <c r="BL96" s="504">
        <v>0</v>
      </c>
      <c r="BM96" s="504">
        <v>0</v>
      </c>
      <c r="BN96" s="504">
        <v>0</v>
      </c>
      <c r="BO96" s="504">
        <v>0</v>
      </c>
      <c r="BP96" s="504">
        <v>0</v>
      </c>
      <c r="BQ96" s="504">
        <v>0</v>
      </c>
      <c r="BR96" s="504">
        <v>0</v>
      </c>
      <c r="BS96" s="504">
        <v>0</v>
      </c>
      <c r="BT96" s="504">
        <v>0</v>
      </c>
      <c r="BU96" s="504">
        <v>0</v>
      </c>
      <c r="BV96" s="504">
        <v>0</v>
      </c>
      <c r="BW96" s="504">
        <v>0</v>
      </c>
      <c r="BX96" s="504">
        <v>0</v>
      </c>
      <c r="BY96" s="504">
        <v>0</v>
      </c>
      <c r="BZ96" s="504">
        <v>0</v>
      </c>
      <c r="CA96" s="504">
        <v>0</v>
      </c>
      <c r="CB96" s="504">
        <v>0</v>
      </c>
      <c r="CC96" s="504">
        <v>0</v>
      </c>
      <c r="CD96" s="504">
        <v>0</v>
      </c>
      <c r="CE96" s="504">
        <v>0</v>
      </c>
    </row>
    <row r="97" spans="1:83" s="505" customFormat="1" ht="9" hidden="1" customHeight="1" x14ac:dyDescent="0.3">
      <c r="A97" s="504">
        <v>0</v>
      </c>
      <c r="B97" s="504">
        <v>0</v>
      </c>
      <c r="C97" s="504">
        <v>0</v>
      </c>
      <c r="D97" s="504">
        <v>0</v>
      </c>
      <c r="E97" s="504">
        <v>0</v>
      </c>
      <c r="F97" s="504">
        <v>0</v>
      </c>
      <c r="G97" s="504">
        <v>0</v>
      </c>
      <c r="H97" s="504">
        <v>0</v>
      </c>
      <c r="I97" s="504">
        <v>0</v>
      </c>
      <c r="J97" s="504">
        <v>0</v>
      </c>
      <c r="K97" s="504">
        <v>0</v>
      </c>
      <c r="L97" s="504">
        <v>0</v>
      </c>
      <c r="M97" s="504">
        <v>0</v>
      </c>
      <c r="N97" s="504">
        <v>0</v>
      </c>
      <c r="O97" s="504">
        <v>0</v>
      </c>
      <c r="P97" s="625">
        <v>0</v>
      </c>
      <c r="Q97" s="625">
        <v>0</v>
      </c>
      <c r="R97" s="625">
        <v>0</v>
      </c>
      <c r="S97" s="625">
        <v>0</v>
      </c>
      <c r="T97" s="625">
        <v>0</v>
      </c>
      <c r="U97" s="625">
        <v>0</v>
      </c>
      <c r="V97" s="625">
        <v>0</v>
      </c>
      <c r="W97" s="625">
        <v>0</v>
      </c>
      <c r="X97" s="625">
        <v>0</v>
      </c>
      <c r="Y97" s="639">
        <v>0</v>
      </c>
      <c r="Z97" s="639">
        <v>0</v>
      </c>
      <c r="AA97" s="639">
        <v>0</v>
      </c>
      <c r="AB97" s="639">
        <v>0</v>
      </c>
      <c r="AC97" s="611">
        <v>0</v>
      </c>
      <c r="AD97" s="611">
        <v>0</v>
      </c>
      <c r="AE97" s="611">
        <v>0</v>
      </c>
      <c r="AF97" s="611">
        <v>0</v>
      </c>
      <c r="AG97" s="625">
        <v>0</v>
      </c>
      <c r="AH97" s="625">
        <v>0</v>
      </c>
      <c r="AI97" s="625">
        <v>0</v>
      </c>
      <c r="AJ97" s="625">
        <v>0</v>
      </c>
      <c r="AK97" s="625">
        <v>0</v>
      </c>
      <c r="AL97" s="625">
        <v>0</v>
      </c>
      <c r="AM97" s="625">
        <v>0</v>
      </c>
      <c r="AN97" s="625">
        <v>0</v>
      </c>
      <c r="AO97" s="625">
        <v>0</v>
      </c>
      <c r="AP97" s="639">
        <v>0</v>
      </c>
      <c r="AQ97" s="639">
        <v>0</v>
      </c>
      <c r="AR97" s="639">
        <v>0</v>
      </c>
      <c r="AS97" s="639">
        <v>0</v>
      </c>
      <c r="AT97" s="611">
        <v>0</v>
      </c>
      <c r="AU97" s="611">
        <v>0</v>
      </c>
      <c r="AV97" s="611">
        <v>0</v>
      </c>
      <c r="AW97" s="611">
        <v>0</v>
      </c>
      <c r="AX97" s="504">
        <v>0</v>
      </c>
      <c r="AY97" s="504">
        <v>0</v>
      </c>
      <c r="AZ97" s="504">
        <v>0</v>
      </c>
      <c r="BA97" s="504">
        <v>0</v>
      </c>
      <c r="BB97" s="504">
        <v>0</v>
      </c>
      <c r="BC97" s="504">
        <v>0</v>
      </c>
      <c r="BD97" s="504">
        <v>0</v>
      </c>
      <c r="BE97" s="504">
        <v>0</v>
      </c>
      <c r="BF97" s="504">
        <v>0</v>
      </c>
      <c r="BG97" s="504">
        <v>0</v>
      </c>
      <c r="BH97" s="504">
        <v>0</v>
      </c>
      <c r="BI97" s="504">
        <v>0</v>
      </c>
      <c r="BJ97" s="504">
        <v>0</v>
      </c>
      <c r="BK97" s="504">
        <v>0</v>
      </c>
      <c r="BL97" s="504">
        <v>0</v>
      </c>
      <c r="BM97" s="504">
        <v>0</v>
      </c>
      <c r="BN97" s="504">
        <v>0</v>
      </c>
      <c r="BO97" s="504">
        <v>0</v>
      </c>
      <c r="BP97" s="504">
        <v>0</v>
      </c>
      <c r="BQ97" s="504">
        <v>0</v>
      </c>
      <c r="BR97" s="504">
        <v>0</v>
      </c>
      <c r="BS97" s="504">
        <v>0</v>
      </c>
      <c r="BT97" s="504">
        <v>0</v>
      </c>
      <c r="BU97" s="504">
        <v>0</v>
      </c>
      <c r="BV97" s="504">
        <v>0</v>
      </c>
      <c r="BW97" s="504">
        <v>0</v>
      </c>
      <c r="BX97" s="504">
        <v>0</v>
      </c>
      <c r="BY97" s="504">
        <v>0</v>
      </c>
      <c r="BZ97" s="504">
        <v>0</v>
      </c>
      <c r="CA97" s="504">
        <v>0</v>
      </c>
      <c r="CB97" s="504">
        <v>0</v>
      </c>
      <c r="CC97" s="504">
        <v>0</v>
      </c>
      <c r="CD97" s="504">
        <v>0</v>
      </c>
      <c r="CE97" s="504">
        <v>0</v>
      </c>
    </row>
    <row r="98" spans="1:83" s="505" customFormat="1" ht="9" hidden="1" customHeight="1" x14ac:dyDescent="0.3">
      <c r="A98" s="504">
        <v>0</v>
      </c>
      <c r="B98" s="504">
        <v>0</v>
      </c>
      <c r="C98" s="504">
        <v>0</v>
      </c>
      <c r="D98" s="504">
        <v>0</v>
      </c>
      <c r="E98" s="504">
        <v>0</v>
      </c>
      <c r="F98" s="504">
        <v>0</v>
      </c>
      <c r="G98" s="504">
        <v>0</v>
      </c>
      <c r="H98" s="504">
        <v>0</v>
      </c>
      <c r="I98" s="504">
        <v>0</v>
      </c>
      <c r="J98" s="504">
        <v>0</v>
      </c>
      <c r="K98" s="504">
        <v>0</v>
      </c>
      <c r="L98" s="504">
        <v>0</v>
      </c>
      <c r="M98" s="504">
        <v>0</v>
      </c>
      <c r="N98" s="504">
        <v>0</v>
      </c>
      <c r="O98" s="504">
        <v>0</v>
      </c>
      <c r="P98" s="625">
        <v>0</v>
      </c>
      <c r="Q98" s="625">
        <v>0</v>
      </c>
      <c r="R98" s="625">
        <v>0</v>
      </c>
      <c r="S98" s="625">
        <v>0</v>
      </c>
      <c r="T98" s="625">
        <v>0</v>
      </c>
      <c r="U98" s="625">
        <v>0</v>
      </c>
      <c r="V98" s="625">
        <v>0</v>
      </c>
      <c r="W98" s="625">
        <v>0</v>
      </c>
      <c r="X98" s="625">
        <v>0</v>
      </c>
      <c r="Y98" s="639">
        <v>0</v>
      </c>
      <c r="Z98" s="639">
        <v>0</v>
      </c>
      <c r="AA98" s="639">
        <v>0</v>
      </c>
      <c r="AB98" s="639">
        <v>0</v>
      </c>
      <c r="AC98" s="611">
        <v>0</v>
      </c>
      <c r="AD98" s="611">
        <v>0</v>
      </c>
      <c r="AE98" s="611">
        <v>0</v>
      </c>
      <c r="AF98" s="611">
        <v>0</v>
      </c>
      <c r="AG98" s="625">
        <v>0</v>
      </c>
      <c r="AH98" s="625">
        <v>0</v>
      </c>
      <c r="AI98" s="625">
        <v>0</v>
      </c>
      <c r="AJ98" s="625">
        <v>0</v>
      </c>
      <c r="AK98" s="625">
        <v>0</v>
      </c>
      <c r="AL98" s="625">
        <v>0</v>
      </c>
      <c r="AM98" s="625">
        <v>0</v>
      </c>
      <c r="AN98" s="625">
        <v>0</v>
      </c>
      <c r="AO98" s="625">
        <v>0</v>
      </c>
      <c r="AP98" s="639">
        <v>0</v>
      </c>
      <c r="AQ98" s="639">
        <v>0</v>
      </c>
      <c r="AR98" s="639">
        <v>0</v>
      </c>
      <c r="AS98" s="639">
        <v>0</v>
      </c>
      <c r="AT98" s="611">
        <v>0</v>
      </c>
      <c r="AU98" s="611">
        <v>0</v>
      </c>
      <c r="AV98" s="611">
        <v>0</v>
      </c>
      <c r="AW98" s="611">
        <v>0</v>
      </c>
      <c r="AX98" s="504">
        <v>0</v>
      </c>
      <c r="AY98" s="504">
        <v>0</v>
      </c>
      <c r="AZ98" s="504">
        <v>0</v>
      </c>
      <c r="BA98" s="504">
        <v>0</v>
      </c>
      <c r="BB98" s="504">
        <v>0</v>
      </c>
      <c r="BC98" s="504">
        <v>0</v>
      </c>
      <c r="BD98" s="504">
        <v>0</v>
      </c>
      <c r="BE98" s="504">
        <v>0</v>
      </c>
      <c r="BF98" s="504">
        <v>0</v>
      </c>
      <c r="BG98" s="504">
        <v>0</v>
      </c>
      <c r="BH98" s="504">
        <v>0</v>
      </c>
      <c r="BI98" s="504">
        <v>0</v>
      </c>
      <c r="BJ98" s="504">
        <v>0</v>
      </c>
      <c r="BK98" s="504">
        <v>0</v>
      </c>
      <c r="BL98" s="504">
        <v>0</v>
      </c>
      <c r="BM98" s="504">
        <v>0</v>
      </c>
      <c r="BN98" s="504">
        <v>0</v>
      </c>
      <c r="BO98" s="504">
        <v>0</v>
      </c>
      <c r="BP98" s="504">
        <v>0</v>
      </c>
      <c r="BQ98" s="504">
        <v>0</v>
      </c>
      <c r="BR98" s="504">
        <v>0</v>
      </c>
      <c r="BS98" s="504">
        <v>0</v>
      </c>
      <c r="BT98" s="504">
        <v>0</v>
      </c>
      <c r="BU98" s="504">
        <v>0</v>
      </c>
      <c r="BV98" s="504">
        <v>0</v>
      </c>
      <c r="BW98" s="504">
        <v>0</v>
      </c>
      <c r="BX98" s="504">
        <v>0</v>
      </c>
      <c r="BY98" s="504">
        <v>0</v>
      </c>
      <c r="BZ98" s="504">
        <v>0</v>
      </c>
      <c r="CA98" s="504">
        <v>0</v>
      </c>
      <c r="CB98" s="504">
        <v>0</v>
      </c>
      <c r="CC98" s="504">
        <v>0</v>
      </c>
      <c r="CD98" s="504">
        <v>0</v>
      </c>
      <c r="CE98" s="504">
        <v>0</v>
      </c>
    </row>
    <row r="99" spans="1:83" s="505" customFormat="1" ht="9" hidden="1" customHeight="1" x14ac:dyDescent="0.3">
      <c r="A99" s="504">
        <v>0</v>
      </c>
      <c r="B99" s="504">
        <v>0</v>
      </c>
      <c r="C99" s="504">
        <v>0</v>
      </c>
      <c r="D99" s="504">
        <v>0</v>
      </c>
      <c r="E99" s="504">
        <v>0</v>
      </c>
      <c r="F99" s="504">
        <v>0</v>
      </c>
      <c r="G99" s="504">
        <v>0</v>
      </c>
      <c r="H99" s="504">
        <v>0</v>
      </c>
      <c r="I99" s="504">
        <v>0</v>
      </c>
      <c r="J99" s="504">
        <v>0</v>
      </c>
      <c r="K99" s="504">
        <v>0</v>
      </c>
      <c r="L99" s="504">
        <v>0</v>
      </c>
      <c r="M99" s="504">
        <v>0</v>
      </c>
      <c r="N99" s="504">
        <v>0</v>
      </c>
      <c r="O99" s="504">
        <v>0</v>
      </c>
      <c r="P99" s="625">
        <v>0</v>
      </c>
      <c r="Q99" s="625">
        <v>0</v>
      </c>
      <c r="R99" s="625">
        <v>0</v>
      </c>
      <c r="S99" s="625">
        <v>0</v>
      </c>
      <c r="T99" s="625">
        <v>0</v>
      </c>
      <c r="U99" s="625">
        <v>0</v>
      </c>
      <c r="V99" s="625">
        <v>0</v>
      </c>
      <c r="W99" s="625">
        <v>0</v>
      </c>
      <c r="X99" s="625">
        <v>0</v>
      </c>
      <c r="Y99" s="639">
        <v>0</v>
      </c>
      <c r="Z99" s="639">
        <v>0</v>
      </c>
      <c r="AA99" s="639">
        <v>0</v>
      </c>
      <c r="AB99" s="639">
        <v>0</v>
      </c>
      <c r="AC99" s="611">
        <v>0</v>
      </c>
      <c r="AD99" s="611">
        <v>0</v>
      </c>
      <c r="AE99" s="611">
        <v>0</v>
      </c>
      <c r="AF99" s="611">
        <v>0</v>
      </c>
      <c r="AG99" s="625">
        <v>0</v>
      </c>
      <c r="AH99" s="625">
        <v>0</v>
      </c>
      <c r="AI99" s="625">
        <v>0</v>
      </c>
      <c r="AJ99" s="625">
        <v>0</v>
      </c>
      <c r="AK99" s="625">
        <v>0</v>
      </c>
      <c r="AL99" s="625">
        <v>0</v>
      </c>
      <c r="AM99" s="625">
        <v>0</v>
      </c>
      <c r="AN99" s="625">
        <v>0</v>
      </c>
      <c r="AO99" s="625">
        <v>0</v>
      </c>
      <c r="AP99" s="639">
        <v>0</v>
      </c>
      <c r="AQ99" s="639">
        <v>0</v>
      </c>
      <c r="AR99" s="639">
        <v>0</v>
      </c>
      <c r="AS99" s="639">
        <v>0</v>
      </c>
      <c r="AT99" s="611">
        <v>0</v>
      </c>
      <c r="AU99" s="611">
        <v>0</v>
      </c>
      <c r="AV99" s="611">
        <v>0</v>
      </c>
      <c r="AW99" s="611">
        <v>0</v>
      </c>
      <c r="AX99" s="504">
        <v>0</v>
      </c>
      <c r="AY99" s="504">
        <v>0</v>
      </c>
      <c r="AZ99" s="504">
        <v>0</v>
      </c>
      <c r="BA99" s="504">
        <v>0</v>
      </c>
      <c r="BB99" s="504">
        <v>0</v>
      </c>
      <c r="BC99" s="504">
        <v>0</v>
      </c>
      <c r="BD99" s="504">
        <v>0</v>
      </c>
      <c r="BE99" s="504">
        <v>0</v>
      </c>
      <c r="BF99" s="504">
        <v>0</v>
      </c>
      <c r="BG99" s="504">
        <v>0</v>
      </c>
      <c r="BH99" s="504">
        <v>0</v>
      </c>
      <c r="BI99" s="504">
        <v>0</v>
      </c>
      <c r="BJ99" s="504">
        <v>0</v>
      </c>
      <c r="BK99" s="504">
        <v>0</v>
      </c>
      <c r="BL99" s="504">
        <v>0</v>
      </c>
      <c r="BM99" s="504">
        <v>0</v>
      </c>
      <c r="BN99" s="504">
        <v>0</v>
      </c>
      <c r="BO99" s="504">
        <v>0</v>
      </c>
      <c r="BP99" s="504">
        <v>0</v>
      </c>
      <c r="BQ99" s="504">
        <v>0</v>
      </c>
      <c r="BR99" s="504">
        <v>0</v>
      </c>
      <c r="BS99" s="504">
        <v>0</v>
      </c>
      <c r="BT99" s="504">
        <v>0</v>
      </c>
      <c r="BU99" s="504">
        <v>0</v>
      </c>
      <c r="BV99" s="504">
        <v>0</v>
      </c>
      <c r="BW99" s="504">
        <v>0</v>
      </c>
      <c r="BX99" s="504">
        <v>0</v>
      </c>
      <c r="BY99" s="504">
        <v>0</v>
      </c>
      <c r="BZ99" s="504">
        <v>0</v>
      </c>
      <c r="CA99" s="504">
        <v>0</v>
      </c>
      <c r="CB99" s="504">
        <v>0</v>
      </c>
      <c r="CC99" s="504">
        <v>0</v>
      </c>
      <c r="CD99" s="504">
        <v>0</v>
      </c>
      <c r="CE99" s="504">
        <v>0</v>
      </c>
    </row>
    <row r="100" spans="1:83" ht="15.6" x14ac:dyDescent="0.3">
      <c r="A100" s="259" t="str">
        <f>I_Wzorcowa_BD!A3</f>
        <v>.z01</v>
      </c>
      <c r="B100" s="260"/>
      <c r="C100" s="261"/>
      <c r="D100" s="262"/>
      <c r="E100" s="263" t="str">
        <f>VLOOKUP(A100,Listy!A:C,2,FALSE) &amp; "   :  " &amp; VLOOKUP(A100,Listy!A:C,3,FALSE)</f>
        <v>Zadanie_I   :  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v>
      </c>
      <c r="F100" s="178"/>
      <c r="P100" s="626"/>
      <c r="Q100" s="626"/>
      <c r="R100" s="626"/>
      <c r="S100" s="626"/>
      <c r="T100" s="626"/>
      <c r="U100" s="626"/>
      <c r="V100" s="626"/>
      <c r="W100" s="626"/>
      <c r="X100" s="626"/>
      <c r="Y100" s="369"/>
      <c r="Z100" s="369"/>
      <c r="AA100" s="369"/>
      <c r="AB100" s="369"/>
      <c r="AC100" s="370"/>
      <c r="AD100" s="370"/>
      <c r="AE100" s="370"/>
      <c r="AF100" s="370"/>
      <c r="AG100" s="626"/>
      <c r="AH100" s="626"/>
      <c r="AI100" s="626"/>
      <c r="AJ100" s="626"/>
      <c r="AK100" s="626"/>
      <c r="AL100" s="626"/>
      <c r="AM100" s="626"/>
      <c r="AN100" s="626"/>
      <c r="AO100" s="626"/>
      <c r="AP100" s="369"/>
      <c r="AQ100" s="369"/>
      <c r="AR100" s="369"/>
      <c r="AS100" s="369"/>
      <c r="AT100" s="370"/>
      <c r="AU100" s="370"/>
      <c r="AV100" s="370"/>
      <c r="AW100" s="370"/>
      <c r="BJ100" t="str">
        <f>O1</f>
        <v>Liczba godzin</v>
      </c>
      <c r="BK100" t="s">
        <v>259</v>
      </c>
      <c r="BL100" t="s">
        <v>1321</v>
      </c>
      <c r="BM100" s="201">
        <f>SUM(BL101:BL199)</f>
        <v>-3</v>
      </c>
    </row>
    <row r="101" spans="1:83" hidden="1" outlineLevel="1" x14ac:dyDescent="0.3">
      <c r="A101" s="178">
        <f>I_Wzorcowa_BD!A4</f>
        <v>1</v>
      </c>
      <c r="B101" s="178" t="str">
        <f>I_Wzorcowa_BD!B4</f>
        <v>a</v>
      </c>
      <c r="C101" s="178">
        <f>I_Wzorcowa_BD!C4</f>
        <v>-1</v>
      </c>
      <c r="D101" s="178" t="str">
        <f>I_Wzorcowa_BD!D4</f>
        <v>.z01_1_a_-1</v>
      </c>
      <c r="E101" s="178" t="str">
        <f>I_Wzorcowa_BD!E4</f>
        <v>1.Opracowanie koncepcji standaryzowanej wzorcowej bazy danych</v>
      </c>
      <c r="F101" s="178">
        <f>I_Wzorcowa_BD!F4</f>
        <v>0</v>
      </c>
      <c r="G101" s="178" t="str">
        <f>I_Wzorcowa_BD!G4</f>
        <v>ACT</v>
      </c>
      <c r="H101" s="178">
        <f>I_Wzorcowa_BD!H4</f>
        <v>0</v>
      </c>
      <c r="I101" s="178" t="str">
        <f>I_Wzorcowa_BD!I4</f>
        <v>ACT</v>
      </c>
      <c r="J101" s="178">
        <f>I_Wzorcowa_BD!J4</f>
        <v>0</v>
      </c>
      <c r="K101" s="284">
        <f>I_Wzorcowa_BD!K4</f>
        <v>0</v>
      </c>
      <c r="L101" s="284">
        <f>I_Wzorcowa_BD!L4</f>
        <v>0</v>
      </c>
      <c r="M101" s="178">
        <f>I_Wzorcowa_BD!M4</f>
        <v>0</v>
      </c>
      <c r="N101" s="178">
        <f>I_Wzorcowa_BD!N4</f>
        <v>0</v>
      </c>
      <c r="O101" s="178">
        <f>I_Wzorcowa_BD!O4</f>
        <v>0</v>
      </c>
      <c r="P101" s="627">
        <f>I_Wzorcowa_BD!P4</f>
        <v>0</v>
      </c>
      <c r="Q101" s="627">
        <f>I_Wzorcowa_BD!Q4</f>
        <v>0</v>
      </c>
      <c r="R101" s="627">
        <f>I_Wzorcowa_BD!R4</f>
        <v>0</v>
      </c>
      <c r="S101" s="627">
        <f>I_Wzorcowa_BD!S4</f>
        <v>0</v>
      </c>
      <c r="T101" s="627">
        <f>I_Wzorcowa_BD!T4</f>
        <v>0</v>
      </c>
      <c r="U101" s="627">
        <f>I_Wzorcowa_BD!U4</f>
        <v>0</v>
      </c>
      <c r="V101" s="627">
        <f>I_Wzorcowa_BD!V4</f>
        <v>0</v>
      </c>
      <c r="W101" s="627">
        <f>I_Wzorcowa_BD!W4</f>
        <v>0</v>
      </c>
      <c r="X101" s="627">
        <f>I_Wzorcowa_BD!X4</f>
        <v>0</v>
      </c>
      <c r="Y101" s="649">
        <f>I_Wzorcowa_BD!Y4</f>
        <v>0</v>
      </c>
      <c r="Z101" s="649">
        <f>I_Wzorcowa_BD!Z4</f>
        <v>0</v>
      </c>
      <c r="AA101" s="649">
        <f>I_Wzorcowa_BD!AA4</f>
        <v>0</v>
      </c>
      <c r="AB101" s="649">
        <f>I_Wzorcowa_BD!AB4</f>
        <v>0</v>
      </c>
      <c r="AC101" s="612">
        <f>I_Wzorcowa_BD!AC4</f>
        <v>0</v>
      </c>
      <c r="AD101" s="612">
        <f>I_Wzorcowa_BD!AD4</f>
        <v>0</v>
      </c>
      <c r="AE101" s="612">
        <f>I_Wzorcowa_BD!AE4</f>
        <v>0</v>
      </c>
      <c r="AF101" s="612">
        <f>I_Wzorcowa_BD!AF4</f>
        <v>0</v>
      </c>
      <c r="AG101" s="634">
        <f>I_Wzorcowa_BD!AG4</f>
        <v>0</v>
      </c>
      <c r="AH101" s="634">
        <f>I_Wzorcowa_BD!AH4</f>
        <v>0</v>
      </c>
      <c r="AI101" s="634">
        <f>I_Wzorcowa_BD!AI4</f>
        <v>0</v>
      </c>
      <c r="AJ101" s="634">
        <f>I_Wzorcowa_BD!AJ4</f>
        <v>0</v>
      </c>
      <c r="AK101" s="634">
        <f>I_Wzorcowa_BD!AK4</f>
        <v>0</v>
      </c>
      <c r="AL101" s="634">
        <f>I_Wzorcowa_BD!AL4</f>
        <v>0</v>
      </c>
      <c r="AM101" s="634">
        <f>I_Wzorcowa_BD!AM4</f>
        <v>0</v>
      </c>
      <c r="AN101" s="634">
        <f>I_Wzorcowa_BD!AN4</f>
        <v>0</v>
      </c>
      <c r="AO101" s="634">
        <f>I_Wzorcowa_BD!AO4</f>
        <v>0</v>
      </c>
      <c r="AP101" s="640">
        <f>I_Wzorcowa_BD!AP4</f>
        <v>0</v>
      </c>
      <c r="AQ101" s="640">
        <f>I_Wzorcowa_BD!AQ4</f>
        <v>0</v>
      </c>
      <c r="AR101" s="640">
        <f>I_Wzorcowa_BD!AR4</f>
        <v>0</v>
      </c>
      <c r="AS101" s="640">
        <f>I_Wzorcowa_BD!AS4</f>
        <v>0</v>
      </c>
      <c r="AT101" s="619">
        <f>I_Wzorcowa_BD!AT4</f>
        <v>0</v>
      </c>
      <c r="AU101" s="619">
        <f>I_Wzorcowa_BD!AU4</f>
        <v>0</v>
      </c>
      <c r="AV101" s="619">
        <f>I_Wzorcowa_BD!AV4</f>
        <v>0</v>
      </c>
      <c r="AW101" s="619">
        <f>I_Wzorcowa_BD!AW4</f>
        <v>0</v>
      </c>
      <c r="AX101" s="178">
        <f>I_Wzorcowa_BD!AX4</f>
        <v>0</v>
      </c>
      <c r="AY101" s="178">
        <f>I_Wzorcowa_BD!AY4</f>
        <v>0</v>
      </c>
      <c r="AZ101" s="178">
        <f>I_Wzorcowa_BD!AZ4</f>
        <v>0</v>
      </c>
      <c r="BA101" s="178">
        <f>I_Wzorcowa_BD!BA4</f>
        <v>0</v>
      </c>
      <c r="BB101" s="178">
        <f>I_Wzorcowa_BD!BB4</f>
        <v>0</v>
      </c>
      <c r="BC101" s="178">
        <f>I_Wzorcowa_BD!BC4</f>
        <v>0</v>
      </c>
      <c r="BD101" s="178">
        <f>I_Wzorcowa_BD!BD4</f>
        <v>0</v>
      </c>
      <c r="BE101" s="178">
        <f>I_Wzorcowa_BD!BE4</f>
        <v>0</v>
      </c>
      <c r="BF101" s="178">
        <f>I_Wzorcowa_BD!BF4</f>
        <v>0</v>
      </c>
      <c r="BG101" s="178">
        <f>I_Wzorcowa_BD!BG4</f>
        <v>0</v>
      </c>
      <c r="BH101" s="178">
        <f>I_Wzorcowa_BD!BH4</f>
        <v>0</v>
      </c>
      <c r="BI101" s="178">
        <f>I_Wzorcowa_BD!BI4</f>
        <v>0</v>
      </c>
      <c r="BJ101">
        <f t="shared" ref="BJ101:BJ106" si="1">O101</f>
        <v>0</v>
      </c>
      <c r="BK101">
        <f>SUM(AG101:AW101)</f>
        <v>0</v>
      </c>
      <c r="BL101" s="531">
        <f>BJ101-BK101</f>
        <v>0</v>
      </c>
      <c r="BM101" s="201"/>
    </row>
    <row r="102" spans="1:83" hidden="1" outlineLevel="1" x14ac:dyDescent="0.3">
      <c r="A102" s="178">
        <f>I_Wzorcowa_BD!A5</f>
        <v>1</v>
      </c>
      <c r="B102" s="178" t="str">
        <f>I_Wzorcowa_BD!B5</f>
        <v>a</v>
      </c>
      <c r="C102" s="178">
        <f>I_Wzorcowa_BD!C5</f>
        <v>0</v>
      </c>
      <c r="D102" s="178" t="str">
        <f>I_Wzorcowa_BD!D5</f>
        <v>.z01_1_a_0</v>
      </c>
      <c r="E102" s="178" t="str">
        <f>I_Wzorcowa_BD!E5</f>
        <v>1.a.Projektowanie struktury bazy danych, która zapewni jej wydajność, spójność i skalowalność</v>
      </c>
      <c r="F102" s="178">
        <f>I_Wzorcowa_BD!F5</f>
        <v>0</v>
      </c>
      <c r="G102" s="178">
        <f>I_Wzorcowa_BD!G5</f>
        <v>0</v>
      </c>
      <c r="H102" s="178">
        <f>I_Wzorcowa_BD!H5</f>
        <v>0</v>
      </c>
      <c r="I102" s="178">
        <f>I_Wzorcowa_BD!I5</f>
        <v>0</v>
      </c>
      <c r="J102" s="178">
        <f>I_Wzorcowa_BD!J5</f>
        <v>1</v>
      </c>
      <c r="K102" s="284">
        <f>I_Wzorcowa_BD!K5</f>
        <v>46388</v>
      </c>
      <c r="L102" s="284">
        <f>I_Wzorcowa_BD!L5</f>
        <v>46388</v>
      </c>
      <c r="M102" s="178">
        <f>I_Wzorcowa_BD!M5</f>
        <v>0</v>
      </c>
      <c r="N102" s="178">
        <f>I_Wzorcowa_BD!N5</f>
        <v>0</v>
      </c>
      <c r="O102" s="178">
        <f>I_Wzorcowa_BD!O5</f>
        <v>0</v>
      </c>
      <c r="P102" s="627">
        <f>I_Wzorcowa_BD!P5</f>
        <v>0</v>
      </c>
      <c r="Q102" s="627">
        <f>I_Wzorcowa_BD!Q5</f>
        <v>0</v>
      </c>
      <c r="R102" s="627">
        <f>I_Wzorcowa_BD!R5</f>
        <v>0</v>
      </c>
      <c r="S102" s="627">
        <f>I_Wzorcowa_BD!S5</f>
        <v>0</v>
      </c>
      <c r="T102" s="627">
        <f>I_Wzorcowa_BD!T5</f>
        <v>0</v>
      </c>
      <c r="U102" s="627">
        <f>I_Wzorcowa_BD!U5</f>
        <v>0</v>
      </c>
      <c r="V102" s="627">
        <f>I_Wzorcowa_BD!V5</f>
        <v>0</v>
      </c>
      <c r="W102" s="627">
        <f>I_Wzorcowa_BD!W5</f>
        <v>0</v>
      </c>
      <c r="X102" s="627">
        <f>I_Wzorcowa_BD!X5</f>
        <v>0</v>
      </c>
      <c r="Y102" s="649">
        <f>I_Wzorcowa_BD!Y5</f>
        <v>0</v>
      </c>
      <c r="Z102" s="649">
        <f>I_Wzorcowa_BD!Z5</f>
        <v>0</v>
      </c>
      <c r="AA102" s="649">
        <f>I_Wzorcowa_BD!AA5</f>
        <v>0</v>
      </c>
      <c r="AB102" s="649">
        <f>I_Wzorcowa_BD!AB5</f>
        <v>0</v>
      </c>
      <c r="AC102" s="612">
        <f>I_Wzorcowa_BD!AC5</f>
        <v>0</v>
      </c>
      <c r="AD102" s="612">
        <f>I_Wzorcowa_BD!AD5</f>
        <v>0</v>
      </c>
      <c r="AE102" s="612">
        <f>I_Wzorcowa_BD!AE5</f>
        <v>0</v>
      </c>
      <c r="AF102" s="612">
        <f>I_Wzorcowa_BD!AF5</f>
        <v>0</v>
      </c>
      <c r="AG102" s="634">
        <f>I_Wzorcowa_BD!AG5</f>
        <v>0</v>
      </c>
      <c r="AH102" s="634">
        <f>I_Wzorcowa_BD!AH5</f>
        <v>0</v>
      </c>
      <c r="AI102" s="634">
        <f>I_Wzorcowa_BD!AI5</f>
        <v>0</v>
      </c>
      <c r="AJ102" s="634">
        <f>I_Wzorcowa_BD!AJ5</f>
        <v>0</v>
      </c>
      <c r="AK102" s="634">
        <f>I_Wzorcowa_BD!AK5</f>
        <v>0</v>
      </c>
      <c r="AL102" s="634">
        <f>I_Wzorcowa_BD!AL5</f>
        <v>0</v>
      </c>
      <c r="AM102" s="634">
        <f>I_Wzorcowa_BD!AM5</f>
        <v>0</v>
      </c>
      <c r="AN102" s="634">
        <f>I_Wzorcowa_BD!AN5</f>
        <v>0</v>
      </c>
      <c r="AO102" s="634">
        <f>I_Wzorcowa_BD!AO5</f>
        <v>0</v>
      </c>
      <c r="AP102" s="640">
        <f>I_Wzorcowa_BD!AP5</f>
        <v>0</v>
      </c>
      <c r="AQ102" s="640">
        <f>I_Wzorcowa_BD!AQ5</f>
        <v>0</v>
      </c>
      <c r="AR102" s="640">
        <f>I_Wzorcowa_BD!AR5</f>
        <v>0</v>
      </c>
      <c r="AS102" s="640">
        <f>I_Wzorcowa_BD!AS5</f>
        <v>0</v>
      </c>
      <c r="AT102" s="619">
        <f>I_Wzorcowa_BD!AT5</f>
        <v>0</v>
      </c>
      <c r="AU102" s="619">
        <f>I_Wzorcowa_BD!AU5</f>
        <v>0</v>
      </c>
      <c r="AV102" s="619">
        <f>I_Wzorcowa_BD!AV5</f>
        <v>0</v>
      </c>
      <c r="AW102" s="619">
        <f>I_Wzorcowa_BD!AW5</f>
        <v>0</v>
      </c>
      <c r="AX102" s="178">
        <f>I_Wzorcowa_BD!AX5</f>
        <v>0</v>
      </c>
      <c r="AY102" s="178">
        <f>I_Wzorcowa_BD!AY5</f>
        <v>0</v>
      </c>
      <c r="AZ102" s="178">
        <f>I_Wzorcowa_BD!AZ5</f>
        <v>0</v>
      </c>
      <c r="BA102" s="178">
        <f>I_Wzorcowa_BD!BA5</f>
        <v>0</v>
      </c>
      <c r="BB102" s="178">
        <f>I_Wzorcowa_BD!BB5</f>
        <v>0</v>
      </c>
      <c r="BC102" s="178">
        <f>I_Wzorcowa_BD!BC5</f>
        <v>0</v>
      </c>
      <c r="BD102" s="178">
        <f>I_Wzorcowa_BD!BD5</f>
        <v>0</v>
      </c>
      <c r="BE102" s="178">
        <f>I_Wzorcowa_BD!BE5</f>
        <v>0</v>
      </c>
      <c r="BF102" s="178">
        <f>I_Wzorcowa_BD!BF5</f>
        <v>0</v>
      </c>
      <c r="BG102" s="178">
        <f>I_Wzorcowa_BD!BG5</f>
        <v>0</v>
      </c>
      <c r="BH102" s="178">
        <f>I_Wzorcowa_BD!BH5</f>
        <v>0</v>
      </c>
      <c r="BI102" s="178">
        <f>I_Wzorcowa_BD!BI5</f>
        <v>0</v>
      </c>
      <c r="BJ102">
        <f t="shared" si="1"/>
        <v>0</v>
      </c>
      <c r="BK102">
        <f t="shared" ref="BK102:BK106" si="2">SUM(AG102:AW102)</f>
        <v>0</v>
      </c>
      <c r="BL102" s="531">
        <f t="shared" ref="BL102:BL114" si="3">BJ102-BK102</f>
        <v>0</v>
      </c>
      <c r="BM102" s="201"/>
    </row>
    <row r="103" spans="1:83" hidden="1" outlineLevel="1" x14ac:dyDescent="0.3">
      <c r="A103" s="178">
        <f>I_Wzorcowa_BD!A6</f>
        <v>1</v>
      </c>
      <c r="B103" s="178" t="str">
        <f>I_Wzorcowa_BD!B6</f>
        <v>a</v>
      </c>
      <c r="C103" s="178">
        <f>I_Wzorcowa_BD!C6</f>
        <v>1</v>
      </c>
      <c r="D103" s="178" t="str">
        <f>I_Wzorcowa_BD!D6</f>
        <v>.z01_1_a_1</v>
      </c>
      <c r="E103" s="178" t="str">
        <f>I_Wzorcowa_BD!E6</f>
        <v>Opracowanie logicznego i fizycznego modelu bazy danych, uwzględniającego wszystkie kluczowe elementy (np. tabele, relacje, indeksy i klucze)</v>
      </c>
      <c r="F103" s="178" t="str">
        <f>I_Wzorcowa_BD!F6</f>
        <v>Imię02</v>
      </c>
      <c r="G103" s="178" t="str">
        <f>I_Wzorcowa_BD!G6</f>
        <v>ACT</v>
      </c>
      <c r="H103" s="178">
        <f>I_Wzorcowa_BD!H6</f>
        <v>1</v>
      </c>
      <c r="I103" s="178" t="str">
        <f>I_Wzorcowa_BD!I6</f>
        <v>.a02</v>
      </c>
      <c r="J103" s="178">
        <f>I_Wzorcowa_BD!J6</f>
        <v>1</v>
      </c>
      <c r="K103" s="284">
        <f>I_Wzorcowa_BD!K6</f>
        <v>46388</v>
      </c>
      <c r="L103" s="284">
        <f>I_Wzorcowa_BD!L6</f>
        <v>46392</v>
      </c>
      <c r="M103" s="178">
        <f>I_Wzorcowa_BD!M6</f>
        <v>4</v>
      </c>
      <c r="N103" s="178">
        <f>I_Wzorcowa_BD!N6</f>
        <v>4</v>
      </c>
      <c r="O103" s="178">
        <f>I_Wzorcowa_BD!O6</f>
        <v>320</v>
      </c>
      <c r="P103" s="627">
        <f>I_Wzorcowa_BD!P6</f>
        <v>0.25</v>
      </c>
      <c r="Q103" s="627">
        <f>I_Wzorcowa_BD!Q6</f>
        <v>0.25</v>
      </c>
      <c r="R103" s="627">
        <f>I_Wzorcowa_BD!R6</f>
        <v>0.25</v>
      </c>
      <c r="S103" s="627">
        <f>I_Wzorcowa_BD!S6</f>
        <v>0.25</v>
      </c>
      <c r="T103" s="627">
        <f>I_Wzorcowa_BD!T6</f>
        <v>0</v>
      </c>
      <c r="U103" s="627">
        <f>I_Wzorcowa_BD!U6</f>
        <v>0</v>
      </c>
      <c r="V103" s="627">
        <f>I_Wzorcowa_BD!V6</f>
        <v>0</v>
      </c>
      <c r="W103" s="627">
        <f>I_Wzorcowa_BD!W6</f>
        <v>0</v>
      </c>
      <c r="X103" s="627">
        <f>I_Wzorcowa_BD!X6</f>
        <v>0</v>
      </c>
      <c r="Y103" s="649">
        <f>I_Wzorcowa_BD!Y6</f>
        <v>0</v>
      </c>
      <c r="Z103" s="649">
        <f>I_Wzorcowa_BD!Z6</f>
        <v>0</v>
      </c>
      <c r="AA103" s="649">
        <f>I_Wzorcowa_BD!AA6</f>
        <v>0</v>
      </c>
      <c r="AB103" s="649">
        <f>I_Wzorcowa_BD!AB6</f>
        <v>0</v>
      </c>
      <c r="AC103" s="612">
        <f>I_Wzorcowa_BD!AC6</f>
        <v>0</v>
      </c>
      <c r="AD103" s="612">
        <f>I_Wzorcowa_BD!AD6</f>
        <v>0</v>
      </c>
      <c r="AE103" s="612">
        <f>I_Wzorcowa_BD!AE6</f>
        <v>0</v>
      </c>
      <c r="AF103" s="612">
        <f>I_Wzorcowa_BD!AF6</f>
        <v>0</v>
      </c>
      <c r="AG103" s="634">
        <f>I_Wzorcowa_BD!AG6</f>
        <v>80</v>
      </c>
      <c r="AH103" s="634">
        <f>I_Wzorcowa_BD!AH6</f>
        <v>80</v>
      </c>
      <c r="AI103" s="634">
        <f>I_Wzorcowa_BD!AI6</f>
        <v>80</v>
      </c>
      <c r="AJ103" s="634">
        <f>I_Wzorcowa_BD!AJ6</f>
        <v>80</v>
      </c>
      <c r="AK103" s="634">
        <f>I_Wzorcowa_BD!AK6</f>
        <v>0</v>
      </c>
      <c r="AL103" s="634">
        <f>I_Wzorcowa_BD!AL6</f>
        <v>0</v>
      </c>
      <c r="AM103" s="634">
        <f>I_Wzorcowa_BD!AM6</f>
        <v>0</v>
      </c>
      <c r="AN103" s="634">
        <f>I_Wzorcowa_BD!AN6</f>
        <v>0</v>
      </c>
      <c r="AO103" s="634">
        <f>I_Wzorcowa_BD!AO6</f>
        <v>0</v>
      </c>
      <c r="AP103" s="640">
        <f>I_Wzorcowa_BD!AP6</f>
        <v>0</v>
      </c>
      <c r="AQ103" s="640">
        <f>I_Wzorcowa_BD!AQ6</f>
        <v>0</v>
      </c>
      <c r="AR103" s="640">
        <f>I_Wzorcowa_BD!AR6</f>
        <v>0</v>
      </c>
      <c r="AS103" s="640">
        <f>I_Wzorcowa_BD!AS6</f>
        <v>0</v>
      </c>
      <c r="AT103" s="619">
        <f>I_Wzorcowa_BD!AT6</f>
        <v>0</v>
      </c>
      <c r="AU103" s="619">
        <f>I_Wzorcowa_BD!AU6</f>
        <v>0</v>
      </c>
      <c r="AV103" s="619">
        <f>I_Wzorcowa_BD!AV6</f>
        <v>0</v>
      </c>
      <c r="AW103" s="619">
        <f>I_Wzorcowa_BD!AW6</f>
        <v>0</v>
      </c>
      <c r="AX103" s="178">
        <f>I_Wzorcowa_BD!AX6</f>
        <v>320</v>
      </c>
      <c r="AY103" s="178">
        <f>I_Wzorcowa_BD!AY6</f>
        <v>2</v>
      </c>
      <c r="AZ103" s="178">
        <f>I_Wzorcowa_BD!AZ6</f>
        <v>5002</v>
      </c>
      <c r="BA103" s="178">
        <f>I_Wzorcowa_BD!BA6</f>
        <v>10004</v>
      </c>
      <c r="BB103" s="178">
        <f>I_Wzorcowa_BD!BB6</f>
        <v>20008</v>
      </c>
      <c r="BC103" s="178">
        <f>I_Wzorcowa_BD!BC6</f>
        <v>0</v>
      </c>
      <c r="BD103" s="178">
        <f>I_Wzorcowa_BD!BD6</f>
        <v>0</v>
      </c>
      <c r="BE103" s="178">
        <f>I_Wzorcowa_BD!BE6</f>
        <v>0</v>
      </c>
      <c r="BF103" s="178">
        <f>I_Wzorcowa_BD!BF6</f>
        <v>0</v>
      </c>
      <c r="BG103" s="178">
        <f>I_Wzorcowa_BD!BG6</f>
        <v>0</v>
      </c>
      <c r="BH103" s="178">
        <f>I_Wzorcowa_BD!BH6</f>
        <v>0</v>
      </c>
      <c r="BI103" s="178">
        <f>I_Wzorcowa_BD!BI6</f>
        <v>0</v>
      </c>
      <c r="BJ103">
        <f t="shared" si="1"/>
        <v>320</v>
      </c>
      <c r="BK103">
        <f t="shared" si="2"/>
        <v>320</v>
      </c>
      <c r="BL103" s="531">
        <f t="shared" si="3"/>
        <v>0</v>
      </c>
      <c r="BM103" s="201"/>
    </row>
    <row r="104" spans="1:83" hidden="1" outlineLevel="1" x14ac:dyDescent="0.3">
      <c r="A104" s="178">
        <f>I_Wzorcowa_BD!A7</f>
        <v>1</v>
      </c>
      <c r="B104" s="178" t="str">
        <f>I_Wzorcowa_BD!B7</f>
        <v>a</v>
      </c>
      <c r="C104" s="178">
        <f>I_Wzorcowa_BD!C7</f>
        <v>2</v>
      </c>
      <c r="D104" s="178" t="str">
        <f>I_Wzorcowa_BD!D7</f>
        <v>.z01_1_a_2</v>
      </c>
      <c r="E104" s="178" t="str">
        <f>I_Wzorcowa_BD!E7</f>
        <v>Opracowanie architektury systemu, zapewniającą obsługę rosnącej ilości danych celem szybkiego i efektywnego ich przetwarzania</v>
      </c>
      <c r="F104" s="178" t="str">
        <f>I_Wzorcowa_BD!F7</f>
        <v>Imię03</v>
      </c>
      <c r="G104" s="178" t="str">
        <f>I_Wzorcowa_BD!G7</f>
        <v>ACT</v>
      </c>
      <c r="H104" s="178">
        <f>I_Wzorcowa_BD!H7</f>
        <v>1</v>
      </c>
      <c r="I104" s="178" t="str">
        <f>I_Wzorcowa_BD!I7</f>
        <v>.a03</v>
      </c>
      <c r="J104" s="178">
        <f>I_Wzorcowa_BD!J7</f>
        <v>5</v>
      </c>
      <c r="K104" s="284">
        <f>I_Wzorcowa_BD!K7</f>
        <v>46416</v>
      </c>
      <c r="L104" s="284">
        <f>I_Wzorcowa_BD!L7</f>
        <v>46417</v>
      </c>
      <c r="M104" s="178">
        <f>I_Wzorcowa_BD!M7</f>
        <v>5</v>
      </c>
      <c r="N104" s="178">
        <f>I_Wzorcowa_BD!N7</f>
        <v>1</v>
      </c>
      <c r="O104" s="178">
        <f>I_Wzorcowa_BD!O7</f>
        <v>40</v>
      </c>
      <c r="P104" s="627">
        <f>I_Wzorcowa_BD!P7</f>
        <v>0.25</v>
      </c>
      <c r="Q104" s="627">
        <f>I_Wzorcowa_BD!Q7</f>
        <v>0.25</v>
      </c>
      <c r="R104" s="627">
        <f>I_Wzorcowa_BD!R7</f>
        <v>0.25</v>
      </c>
      <c r="S104" s="627">
        <f>I_Wzorcowa_BD!S7</f>
        <v>0.25</v>
      </c>
      <c r="T104" s="627">
        <f>I_Wzorcowa_BD!T7</f>
        <v>0</v>
      </c>
      <c r="U104" s="627">
        <f>I_Wzorcowa_BD!U7</f>
        <v>0</v>
      </c>
      <c r="V104" s="627">
        <f>I_Wzorcowa_BD!V7</f>
        <v>0</v>
      </c>
      <c r="W104" s="627">
        <f>I_Wzorcowa_BD!W7</f>
        <v>0</v>
      </c>
      <c r="X104" s="627">
        <f>I_Wzorcowa_BD!X7</f>
        <v>0</v>
      </c>
      <c r="Y104" s="649">
        <f>I_Wzorcowa_BD!Y7</f>
        <v>0</v>
      </c>
      <c r="Z104" s="649">
        <f>I_Wzorcowa_BD!Z7</f>
        <v>0</v>
      </c>
      <c r="AA104" s="649">
        <f>I_Wzorcowa_BD!AA7</f>
        <v>0</v>
      </c>
      <c r="AB104" s="649">
        <f>I_Wzorcowa_BD!AB7</f>
        <v>0</v>
      </c>
      <c r="AC104" s="612">
        <f>I_Wzorcowa_BD!AC7</f>
        <v>0</v>
      </c>
      <c r="AD104" s="612">
        <f>I_Wzorcowa_BD!AD7</f>
        <v>0</v>
      </c>
      <c r="AE104" s="612">
        <f>I_Wzorcowa_BD!AE7</f>
        <v>0</v>
      </c>
      <c r="AF104" s="612">
        <f>I_Wzorcowa_BD!AF7</f>
        <v>0</v>
      </c>
      <c r="AG104" s="634">
        <f>I_Wzorcowa_BD!AG7</f>
        <v>10</v>
      </c>
      <c r="AH104" s="634">
        <f>I_Wzorcowa_BD!AH7</f>
        <v>10</v>
      </c>
      <c r="AI104" s="634">
        <f>I_Wzorcowa_BD!AI7</f>
        <v>10</v>
      </c>
      <c r="AJ104" s="634">
        <f>I_Wzorcowa_BD!AJ7</f>
        <v>10</v>
      </c>
      <c r="AK104" s="634">
        <f>I_Wzorcowa_BD!AK7</f>
        <v>0</v>
      </c>
      <c r="AL104" s="634">
        <f>I_Wzorcowa_BD!AL7</f>
        <v>0</v>
      </c>
      <c r="AM104" s="634">
        <f>I_Wzorcowa_BD!AM7</f>
        <v>0</v>
      </c>
      <c r="AN104" s="634">
        <f>I_Wzorcowa_BD!AN7</f>
        <v>0</v>
      </c>
      <c r="AO104" s="634">
        <f>I_Wzorcowa_BD!AO7</f>
        <v>0</v>
      </c>
      <c r="AP104" s="640">
        <f>I_Wzorcowa_BD!AP7</f>
        <v>0</v>
      </c>
      <c r="AQ104" s="640">
        <f>I_Wzorcowa_BD!AQ7</f>
        <v>0</v>
      </c>
      <c r="AR104" s="640">
        <f>I_Wzorcowa_BD!AR7</f>
        <v>0</v>
      </c>
      <c r="AS104" s="640">
        <f>I_Wzorcowa_BD!AS7</f>
        <v>0</v>
      </c>
      <c r="AT104" s="619">
        <f>I_Wzorcowa_BD!AT7</f>
        <v>0</v>
      </c>
      <c r="AU104" s="619">
        <f>I_Wzorcowa_BD!AU7</f>
        <v>0</v>
      </c>
      <c r="AV104" s="619">
        <f>I_Wzorcowa_BD!AV7</f>
        <v>0</v>
      </c>
      <c r="AW104" s="619">
        <f>I_Wzorcowa_BD!AW7</f>
        <v>0</v>
      </c>
      <c r="AX104" s="178">
        <f>I_Wzorcowa_BD!AX7</f>
        <v>40</v>
      </c>
      <c r="AY104" s="178">
        <f>I_Wzorcowa_BD!AY7</f>
        <v>0.25</v>
      </c>
      <c r="AZ104" s="178">
        <f>I_Wzorcowa_BD!AZ7</f>
        <v>5003</v>
      </c>
      <c r="BA104" s="178">
        <f>I_Wzorcowa_BD!BA7</f>
        <v>1250.75</v>
      </c>
      <c r="BB104" s="178">
        <f>I_Wzorcowa_BD!BB7</f>
        <v>312.6875</v>
      </c>
      <c r="BC104" s="178">
        <f>I_Wzorcowa_BD!BC7</f>
        <v>0</v>
      </c>
      <c r="BD104" s="178">
        <f>I_Wzorcowa_BD!BD7</f>
        <v>0</v>
      </c>
      <c r="BE104" s="178">
        <f>I_Wzorcowa_BD!BE7</f>
        <v>0</v>
      </c>
      <c r="BF104" s="178">
        <f>I_Wzorcowa_BD!BF7</f>
        <v>0</v>
      </c>
      <c r="BG104" s="178">
        <f>I_Wzorcowa_BD!BG7</f>
        <v>0</v>
      </c>
      <c r="BH104" s="178">
        <f>I_Wzorcowa_BD!BH7</f>
        <v>0</v>
      </c>
      <c r="BI104" s="178">
        <f>I_Wzorcowa_BD!BI7</f>
        <v>0</v>
      </c>
      <c r="BJ104">
        <f t="shared" si="1"/>
        <v>40</v>
      </c>
      <c r="BK104">
        <f t="shared" si="2"/>
        <v>40</v>
      </c>
      <c r="BL104" s="531">
        <f t="shared" si="3"/>
        <v>0</v>
      </c>
      <c r="BM104" s="201"/>
    </row>
    <row r="105" spans="1:83" hidden="1" outlineLevel="1" x14ac:dyDescent="0.3">
      <c r="A105" s="178">
        <f>I_Wzorcowa_BD!A8</f>
        <v>1</v>
      </c>
      <c r="B105" s="178" t="str">
        <f>I_Wzorcowa_BD!B8</f>
        <v>a</v>
      </c>
      <c r="C105" s="178">
        <f>I_Wzorcowa_BD!C8</f>
        <v>3</v>
      </c>
      <c r="D105" s="178" t="str">
        <f>I_Wzorcowa_BD!D8</f>
        <v>.z01_1_a_3</v>
      </c>
      <c r="E105" s="178" t="str">
        <f>I_Wzorcowa_BD!E8</f>
        <v>Opracowanie mechanizmów do administrowania, eksploatacji i monitorowania bazy danych oraz współpracy z modułami planowanej platformy ICT</v>
      </c>
      <c r="F105" s="178" t="str">
        <f>I_Wzorcowa_BD!F8</f>
        <v>Imię01</v>
      </c>
      <c r="G105" s="178" t="str">
        <f>I_Wzorcowa_BD!G8</f>
        <v>ACT</v>
      </c>
      <c r="H105" s="178">
        <f>I_Wzorcowa_BD!H8</f>
        <v>1</v>
      </c>
      <c r="I105" s="178" t="str">
        <f>I_Wzorcowa_BD!I8</f>
        <v>.a01</v>
      </c>
      <c r="J105" s="178">
        <f>I_Wzorcowa_BD!J8</f>
        <v>6</v>
      </c>
      <c r="K105" s="284">
        <f>I_Wzorcowa_BD!K8</f>
        <v>46423</v>
      </c>
      <c r="L105" s="284">
        <f>I_Wzorcowa_BD!L8</f>
        <v>46423</v>
      </c>
      <c r="M105" s="178">
        <f>I_Wzorcowa_BD!M8</f>
        <v>5</v>
      </c>
      <c r="N105" s="178">
        <f>I_Wzorcowa_BD!N8</f>
        <v>0</v>
      </c>
      <c r="O105" s="178">
        <f>I_Wzorcowa_BD!O8</f>
        <v>40</v>
      </c>
      <c r="P105" s="627">
        <f>I_Wzorcowa_BD!P8</f>
        <v>0.25</v>
      </c>
      <c r="Q105" s="627">
        <f>I_Wzorcowa_BD!Q8</f>
        <v>0.25</v>
      </c>
      <c r="R105" s="627">
        <f>I_Wzorcowa_BD!R8</f>
        <v>0.25</v>
      </c>
      <c r="S105" s="627">
        <f>I_Wzorcowa_BD!S8</f>
        <v>0.25</v>
      </c>
      <c r="T105" s="627">
        <f>I_Wzorcowa_BD!T8</f>
        <v>0</v>
      </c>
      <c r="U105" s="627">
        <f>I_Wzorcowa_BD!U8</f>
        <v>0</v>
      </c>
      <c r="V105" s="627">
        <f>I_Wzorcowa_BD!V8</f>
        <v>0</v>
      </c>
      <c r="W105" s="627">
        <f>I_Wzorcowa_BD!W8</f>
        <v>0</v>
      </c>
      <c r="X105" s="627">
        <f>I_Wzorcowa_BD!X8</f>
        <v>0</v>
      </c>
      <c r="Y105" s="649">
        <f>I_Wzorcowa_BD!Y8</f>
        <v>0</v>
      </c>
      <c r="Z105" s="649">
        <f>I_Wzorcowa_BD!Z8</f>
        <v>0</v>
      </c>
      <c r="AA105" s="649">
        <f>I_Wzorcowa_BD!AA8</f>
        <v>0</v>
      </c>
      <c r="AB105" s="649">
        <f>I_Wzorcowa_BD!AB8</f>
        <v>0</v>
      </c>
      <c r="AC105" s="612">
        <f>I_Wzorcowa_BD!AC8</f>
        <v>0</v>
      </c>
      <c r="AD105" s="612">
        <f>I_Wzorcowa_BD!AD8</f>
        <v>0</v>
      </c>
      <c r="AE105" s="612">
        <f>I_Wzorcowa_BD!AE8</f>
        <v>0</v>
      </c>
      <c r="AF105" s="612">
        <f>I_Wzorcowa_BD!AF8</f>
        <v>0</v>
      </c>
      <c r="AG105" s="634">
        <f>I_Wzorcowa_BD!AG8</f>
        <v>10</v>
      </c>
      <c r="AH105" s="634">
        <f>I_Wzorcowa_BD!AH8</f>
        <v>10</v>
      </c>
      <c r="AI105" s="634">
        <f>I_Wzorcowa_BD!AI8</f>
        <v>10</v>
      </c>
      <c r="AJ105" s="634">
        <f>I_Wzorcowa_BD!AJ8</f>
        <v>10</v>
      </c>
      <c r="AK105" s="634">
        <f>I_Wzorcowa_BD!AK8</f>
        <v>0</v>
      </c>
      <c r="AL105" s="634">
        <f>I_Wzorcowa_BD!AL8</f>
        <v>0</v>
      </c>
      <c r="AM105" s="634">
        <f>I_Wzorcowa_BD!AM8</f>
        <v>0</v>
      </c>
      <c r="AN105" s="634">
        <f>I_Wzorcowa_BD!AN8</f>
        <v>0</v>
      </c>
      <c r="AO105" s="634">
        <f>I_Wzorcowa_BD!AO8</f>
        <v>0</v>
      </c>
      <c r="AP105" s="640">
        <f>I_Wzorcowa_BD!AP8</f>
        <v>0</v>
      </c>
      <c r="AQ105" s="640">
        <f>I_Wzorcowa_BD!AQ8</f>
        <v>0</v>
      </c>
      <c r="AR105" s="640">
        <f>I_Wzorcowa_BD!AR8</f>
        <v>0</v>
      </c>
      <c r="AS105" s="640">
        <f>I_Wzorcowa_BD!AS8</f>
        <v>0</v>
      </c>
      <c r="AT105" s="619">
        <f>I_Wzorcowa_BD!AT8</f>
        <v>0</v>
      </c>
      <c r="AU105" s="619">
        <f>I_Wzorcowa_BD!AU8</f>
        <v>0</v>
      </c>
      <c r="AV105" s="619">
        <f>I_Wzorcowa_BD!AV8</f>
        <v>0</v>
      </c>
      <c r="AW105" s="619">
        <f>I_Wzorcowa_BD!AW8</f>
        <v>0</v>
      </c>
      <c r="AX105" s="178">
        <f>I_Wzorcowa_BD!AX8</f>
        <v>40</v>
      </c>
      <c r="AY105" s="178">
        <f>I_Wzorcowa_BD!AY8</f>
        <v>0.25</v>
      </c>
      <c r="AZ105" s="178">
        <f>I_Wzorcowa_BD!AZ8</f>
        <v>5001</v>
      </c>
      <c r="BA105" s="178">
        <f>I_Wzorcowa_BD!BA8</f>
        <v>1250.25</v>
      </c>
      <c r="BB105" s="178">
        <f>I_Wzorcowa_BD!BB8</f>
        <v>312.5625</v>
      </c>
      <c r="BC105" s="178">
        <f>I_Wzorcowa_BD!BC8</f>
        <v>0</v>
      </c>
      <c r="BD105" s="178">
        <f>I_Wzorcowa_BD!BD8</f>
        <v>0</v>
      </c>
      <c r="BE105" s="178">
        <f>I_Wzorcowa_BD!BE8</f>
        <v>0</v>
      </c>
      <c r="BF105" s="178">
        <f>I_Wzorcowa_BD!BF8</f>
        <v>0</v>
      </c>
      <c r="BG105" s="178">
        <f>I_Wzorcowa_BD!BG8</f>
        <v>0</v>
      </c>
      <c r="BH105" s="178">
        <f>I_Wzorcowa_BD!BH8</f>
        <v>0</v>
      </c>
      <c r="BI105" s="178">
        <f>I_Wzorcowa_BD!BI8</f>
        <v>0</v>
      </c>
      <c r="BJ105">
        <f t="shared" si="1"/>
        <v>40</v>
      </c>
      <c r="BK105">
        <f t="shared" si="2"/>
        <v>40</v>
      </c>
      <c r="BL105" s="531">
        <f t="shared" si="3"/>
        <v>0</v>
      </c>
      <c r="BM105" s="201"/>
    </row>
    <row r="106" spans="1:83" hidden="1" outlineLevel="1" x14ac:dyDescent="0.3">
      <c r="A106" s="178">
        <f>I_Wzorcowa_BD!A9</f>
        <v>1</v>
      </c>
      <c r="B106" s="178" t="str">
        <f>I_Wzorcowa_BD!B9</f>
        <v>a</v>
      </c>
      <c r="C106" s="178">
        <f>I_Wzorcowa_BD!C9</f>
        <v>4</v>
      </c>
      <c r="D106" s="178" t="str">
        <f>I_Wzorcowa_BD!D9</f>
        <v>.z01_1_a_4</v>
      </c>
      <c r="E106" s="178" t="str">
        <f>I_Wzorcowa_BD!E9</f>
        <v>Testowanie, walidacja i optymalizacja projektu struktury bazy danych</v>
      </c>
      <c r="F106" s="178" t="str">
        <f>I_Wzorcowa_BD!F9</f>
        <v>Imię03</v>
      </c>
      <c r="G106" s="178" t="str">
        <f>I_Wzorcowa_BD!G9</f>
        <v>ACT</v>
      </c>
      <c r="H106" s="178">
        <f>I_Wzorcowa_BD!H9</f>
        <v>1</v>
      </c>
      <c r="I106" s="178" t="str">
        <f>I_Wzorcowa_BD!I9</f>
        <v>.a03</v>
      </c>
      <c r="J106" s="178">
        <f>I_Wzorcowa_BD!J9</f>
        <v>6</v>
      </c>
      <c r="K106" s="284">
        <f>I_Wzorcowa_BD!K9</f>
        <v>46423</v>
      </c>
      <c r="L106" s="284">
        <f>I_Wzorcowa_BD!L9</f>
        <v>46424</v>
      </c>
      <c r="M106" s="178">
        <f>I_Wzorcowa_BD!M9</f>
        <v>6</v>
      </c>
      <c r="N106" s="178">
        <f>I_Wzorcowa_BD!N9</f>
        <v>1</v>
      </c>
      <c r="O106" s="178">
        <f>I_Wzorcowa_BD!O9</f>
        <v>40</v>
      </c>
      <c r="P106" s="627">
        <f>I_Wzorcowa_BD!P9</f>
        <v>0.25</v>
      </c>
      <c r="Q106" s="627">
        <f>I_Wzorcowa_BD!Q9</f>
        <v>0.25</v>
      </c>
      <c r="R106" s="627">
        <f>I_Wzorcowa_BD!R9</f>
        <v>0.25</v>
      </c>
      <c r="S106" s="627">
        <f>I_Wzorcowa_BD!S9</f>
        <v>0.25</v>
      </c>
      <c r="T106" s="627">
        <f>I_Wzorcowa_BD!T9</f>
        <v>0</v>
      </c>
      <c r="U106" s="627">
        <f>I_Wzorcowa_BD!U9</f>
        <v>0</v>
      </c>
      <c r="V106" s="627">
        <f>I_Wzorcowa_BD!V9</f>
        <v>0</v>
      </c>
      <c r="W106" s="627">
        <f>I_Wzorcowa_BD!W9</f>
        <v>0</v>
      </c>
      <c r="X106" s="627">
        <f>I_Wzorcowa_BD!X9</f>
        <v>0</v>
      </c>
      <c r="Y106" s="649">
        <f>I_Wzorcowa_BD!Y9</f>
        <v>0</v>
      </c>
      <c r="Z106" s="649">
        <f>I_Wzorcowa_BD!Z9</f>
        <v>0</v>
      </c>
      <c r="AA106" s="649">
        <f>I_Wzorcowa_BD!AA9</f>
        <v>0</v>
      </c>
      <c r="AB106" s="649">
        <f>I_Wzorcowa_BD!AB9</f>
        <v>0</v>
      </c>
      <c r="AC106" s="612">
        <f>I_Wzorcowa_BD!AC9</f>
        <v>0</v>
      </c>
      <c r="AD106" s="612">
        <f>I_Wzorcowa_BD!AD9</f>
        <v>0</v>
      </c>
      <c r="AE106" s="612">
        <f>I_Wzorcowa_BD!AE9</f>
        <v>0</v>
      </c>
      <c r="AF106" s="612">
        <f>I_Wzorcowa_BD!AF9</f>
        <v>0</v>
      </c>
      <c r="AG106" s="634">
        <f>I_Wzorcowa_BD!AG9</f>
        <v>10</v>
      </c>
      <c r="AH106" s="634">
        <f>I_Wzorcowa_BD!AH9</f>
        <v>10</v>
      </c>
      <c r="AI106" s="634">
        <f>I_Wzorcowa_BD!AI9</f>
        <v>10</v>
      </c>
      <c r="AJ106" s="634">
        <f>I_Wzorcowa_BD!AJ9</f>
        <v>10</v>
      </c>
      <c r="AK106" s="634">
        <f>I_Wzorcowa_BD!AK9</f>
        <v>0</v>
      </c>
      <c r="AL106" s="634">
        <f>I_Wzorcowa_BD!AL9</f>
        <v>0</v>
      </c>
      <c r="AM106" s="634">
        <f>I_Wzorcowa_BD!AM9</f>
        <v>0</v>
      </c>
      <c r="AN106" s="634">
        <f>I_Wzorcowa_BD!AN9</f>
        <v>0</v>
      </c>
      <c r="AO106" s="634">
        <f>I_Wzorcowa_BD!AO9</f>
        <v>0</v>
      </c>
      <c r="AP106" s="640">
        <f>I_Wzorcowa_BD!AP9</f>
        <v>0</v>
      </c>
      <c r="AQ106" s="640">
        <f>I_Wzorcowa_BD!AQ9</f>
        <v>0</v>
      </c>
      <c r="AR106" s="640">
        <f>I_Wzorcowa_BD!AR9</f>
        <v>0</v>
      </c>
      <c r="AS106" s="640">
        <f>I_Wzorcowa_BD!AS9</f>
        <v>0</v>
      </c>
      <c r="AT106" s="619">
        <f>I_Wzorcowa_BD!AT9</f>
        <v>0</v>
      </c>
      <c r="AU106" s="619">
        <f>I_Wzorcowa_BD!AU9</f>
        <v>0</v>
      </c>
      <c r="AV106" s="619">
        <f>I_Wzorcowa_BD!AV9</f>
        <v>0</v>
      </c>
      <c r="AW106" s="619">
        <f>I_Wzorcowa_BD!AW9</f>
        <v>0</v>
      </c>
      <c r="AX106" s="178">
        <f>I_Wzorcowa_BD!AX9</f>
        <v>40</v>
      </c>
      <c r="AY106" s="178">
        <f>I_Wzorcowa_BD!AY9</f>
        <v>0.25</v>
      </c>
      <c r="AZ106" s="178">
        <f>I_Wzorcowa_BD!AZ9</f>
        <v>5003</v>
      </c>
      <c r="BA106" s="178">
        <f>I_Wzorcowa_BD!BA9</f>
        <v>1250.75</v>
      </c>
      <c r="BB106" s="178">
        <f>I_Wzorcowa_BD!BB9</f>
        <v>312.6875</v>
      </c>
      <c r="BC106" s="178">
        <f>I_Wzorcowa_BD!BC9</f>
        <v>0</v>
      </c>
      <c r="BD106" s="178">
        <f>I_Wzorcowa_BD!BD9</f>
        <v>0</v>
      </c>
      <c r="BE106" s="178">
        <f>I_Wzorcowa_BD!BE9</f>
        <v>0</v>
      </c>
      <c r="BF106" s="178">
        <f>I_Wzorcowa_BD!BF9</f>
        <v>0</v>
      </c>
      <c r="BG106" s="178">
        <f>I_Wzorcowa_BD!BG9</f>
        <v>0</v>
      </c>
      <c r="BH106" s="178">
        <f>I_Wzorcowa_BD!BH9</f>
        <v>0</v>
      </c>
      <c r="BI106" s="178">
        <f>I_Wzorcowa_BD!BI9</f>
        <v>0</v>
      </c>
      <c r="BJ106">
        <f t="shared" si="1"/>
        <v>40</v>
      </c>
      <c r="BK106">
        <f t="shared" si="2"/>
        <v>40</v>
      </c>
      <c r="BL106" s="531">
        <f t="shared" si="3"/>
        <v>0</v>
      </c>
      <c r="BM106" s="201"/>
    </row>
    <row r="107" spans="1:83" hidden="1" outlineLevel="1" x14ac:dyDescent="0.3">
      <c r="A107" s="178">
        <f>I_Wzorcowa_BD!A10</f>
        <v>1</v>
      </c>
      <c r="B107" s="178" t="str">
        <f>I_Wzorcowa_BD!B10</f>
        <v>b</v>
      </c>
      <c r="C107" s="178">
        <f>I_Wzorcowa_BD!C10</f>
        <v>0</v>
      </c>
      <c r="D107" s="178" t="str">
        <f>I_Wzorcowa_BD!D10</f>
        <v>.z01_1_b_0</v>
      </c>
      <c r="E107" s="178" t="str">
        <f>I_Wzorcowa_BD!E10</f>
        <v>1.b.Zbieranie i przygotowanie danych w celu uzyskania pełnego obrazu operacji w magazynie i umożliwienia kompleksowych analiz</v>
      </c>
      <c r="F107" s="178">
        <f>I_Wzorcowa_BD!F10</f>
        <v>0</v>
      </c>
      <c r="G107" s="178">
        <f>I_Wzorcowa_BD!G10</f>
        <v>0</v>
      </c>
      <c r="H107" s="178">
        <f>I_Wzorcowa_BD!H10</f>
        <v>0</v>
      </c>
      <c r="I107" s="178">
        <f>I_Wzorcowa_BD!I10</f>
        <v>0</v>
      </c>
      <c r="J107" s="178">
        <f>I_Wzorcowa_BD!J10</f>
        <v>1</v>
      </c>
      <c r="K107" s="284">
        <f>I_Wzorcowa_BD!K10</f>
        <v>46388</v>
      </c>
      <c r="L107" s="284">
        <f>I_Wzorcowa_BD!L10</f>
        <v>46388</v>
      </c>
      <c r="M107" s="178">
        <f>I_Wzorcowa_BD!M10</f>
        <v>0</v>
      </c>
      <c r="N107" s="178">
        <f>I_Wzorcowa_BD!N10</f>
        <v>0</v>
      </c>
      <c r="O107" s="178">
        <f>I_Wzorcowa_BD!O10</f>
        <v>0</v>
      </c>
      <c r="P107" s="627">
        <f>I_Wzorcowa_BD!P10</f>
        <v>0</v>
      </c>
      <c r="Q107" s="627">
        <f>I_Wzorcowa_BD!Q10</f>
        <v>0</v>
      </c>
      <c r="R107" s="627">
        <f>I_Wzorcowa_BD!R10</f>
        <v>0</v>
      </c>
      <c r="S107" s="627">
        <f>I_Wzorcowa_BD!S10</f>
        <v>0</v>
      </c>
      <c r="T107" s="627">
        <f>I_Wzorcowa_BD!T10</f>
        <v>0</v>
      </c>
      <c r="U107" s="627">
        <f>I_Wzorcowa_BD!U10</f>
        <v>0</v>
      </c>
      <c r="V107" s="627">
        <f>I_Wzorcowa_BD!V10</f>
        <v>0</v>
      </c>
      <c r="W107" s="627">
        <f>I_Wzorcowa_BD!W10</f>
        <v>0</v>
      </c>
      <c r="X107" s="627">
        <f>I_Wzorcowa_BD!X10</f>
        <v>0</v>
      </c>
      <c r="Y107" s="649">
        <f>I_Wzorcowa_BD!Y10</f>
        <v>0</v>
      </c>
      <c r="Z107" s="649">
        <f>I_Wzorcowa_BD!Z10</f>
        <v>0</v>
      </c>
      <c r="AA107" s="649">
        <f>I_Wzorcowa_BD!AA10</f>
        <v>0</v>
      </c>
      <c r="AB107" s="649">
        <f>I_Wzorcowa_BD!AB10</f>
        <v>0</v>
      </c>
      <c r="AC107" s="612">
        <f>I_Wzorcowa_BD!AC10</f>
        <v>0</v>
      </c>
      <c r="AD107" s="612">
        <f>I_Wzorcowa_BD!AD10</f>
        <v>0</v>
      </c>
      <c r="AE107" s="612">
        <f>I_Wzorcowa_BD!AE10</f>
        <v>0</v>
      </c>
      <c r="AF107" s="612">
        <f>I_Wzorcowa_BD!AF10</f>
        <v>0</v>
      </c>
      <c r="AG107" s="634">
        <f>I_Wzorcowa_BD!AG10</f>
        <v>0</v>
      </c>
      <c r="AH107" s="634">
        <f>I_Wzorcowa_BD!AH10</f>
        <v>0</v>
      </c>
      <c r="AI107" s="634">
        <f>I_Wzorcowa_BD!AI10</f>
        <v>0</v>
      </c>
      <c r="AJ107" s="634">
        <f>I_Wzorcowa_BD!AJ10</f>
        <v>0</v>
      </c>
      <c r="AK107" s="634">
        <f>I_Wzorcowa_BD!AK10</f>
        <v>0</v>
      </c>
      <c r="AL107" s="634">
        <f>I_Wzorcowa_BD!AL10</f>
        <v>0</v>
      </c>
      <c r="AM107" s="634">
        <f>I_Wzorcowa_BD!AM10</f>
        <v>0</v>
      </c>
      <c r="AN107" s="634">
        <f>I_Wzorcowa_BD!AN10</f>
        <v>0</v>
      </c>
      <c r="AO107" s="634">
        <f>I_Wzorcowa_BD!AO10</f>
        <v>0</v>
      </c>
      <c r="AP107" s="640">
        <f>I_Wzorcowa_BD!AP10</f>
        <v>0</v>
      </c>
      <c r="AQ107" s="640">
        <f>I_Wzorcowa_BD!AQ10</f>
        <v>0</v>
      </c>
      <c r="AR107" s="640">
        <f>I_Wzorcowa_BD!AR10</f>
        <v>0</v>
      </c>
      <c r="AS107" s="640">
        <f>I_Wzorcowa_BD!AS10</f>
        <v>0</v>
      </c>
      <c r="AT107" s="619">
        <f>I_Wzorcowa_BD!AT10</f>
        <v>0</v>
      </c>
      <c r="AU107" s="619">
        <f>I_Wzorcowa_BD!AU10</f>
        <v>0</v>
      </c>
      <c r="AV107" s="619">
        <f>I_Wzorcowa_BD!AV10</f>
        <v>0</v>
      </c>
      <c r="AW107" s="619">
        <f>I_Wzorcowa_BD!AW10</f>
        <v>0</v>
      </c>
      <c r="AX107" s="178">
        <f>I_Wzorcowa_BD!AX10</f>
        <v>0</v>
      </c>
      <c r="AY107" s="178">
        <f>I_Wzorcowa_BD!AY10</f>
        <v>0</v>
      </c>
      <c r="AZ107" s="178">
        <f>I_Wzorcowa_BD!AZ10</f>
        <v>0</v>
      </c>
      <c r="BA107" s="178">
        <f>I_Wzorcowa_BD!BA10</f>
        <v>0</v>
      </c>
      <c r="BB107" s="178">
        <f>I_Wzorcowa_BD!BB10</f>
        <v>0</v>
      </c>
      <c r="BC107" s="178">
        <f>I_Wzorcowa_BD!BC10</f>
        <v>0</v>
      </c>
      <c r="BD107" s="178">
        <f>I_Wzorcowa_BD!BD10</f>
        <v>0</v>
      </c>
      <c r="BE107" s="178">
        <f>I_Wzorcowa_BD!BE10</f>
        <v>0</v>
      </c>
      <c r="BF107" s="178">
        <f>I_Wzorcowa_BD!BF10</f>
        <v>0</v>
      </c>
      <c r="BG107" s="178">
        <f>I_Wzorcowa_BD!BG10</f>
        <v>0</v>
      </c>
      <c r="BH107" s="178">
        <f>I_Wzorcowa_BD!BH10</f>
        <v>0</v>
      </c>
      <c r="BI107" s="178">
        <f>I_Wzorcowa_BD!BI10</f>
        <v>0</v>
      </c>
      <c r="BJ107">
        <f t="shared" ref="BJ107:BJ111" si="4">O107</f>
        <v>0</v>
      </c>
      <c r="BK107">
        <f t="shared" ref="BK107:BK111" si="5">SUM(AG107:AW107)</f>
        <v>0</v>
      </c>
      <c r="BL107" s="531">
        <f t="shared" si="3"/>
        <v>0</v>
      </c>
      <c r="BM107" s="201"/>
    </row>
    <row r="108" spans="1:83" hidden="1" outlineLevel="1" x14ac:dyDescent="0.3">
      <c r="A108" s="178">
        <f>I_Wzorcowa_BD!A11</f>
        <v>1</v>
      </c>
      <c r="B108" s="178" t="str">
        <f>I_Wzorcowa_BD!B11</f>
        <v>b</v>
      </c>
      <c r="C108" s="178">
        <f>I_Wzorcowa_BD!C11</f>
        <v>1</v>
      </c>
      <c r="D108" s="178" t="str">
        <f>I_Wzorcowa_BD!D11</f>
        <v>.z01_1_b_1</v>
      </c>
      <c r="E108" s="178" t="str">
        <f>I_Wzorcowa_BD!E11</f>
        <v>Stworzenie procedur zbierania, analizy i przetwarzania danych</v>
      </c>
      <c r="F108" s="178" t="str">
        <f>I_Wzorcowa_BD!F11</f>
        <v>Imię02</v>
      </c>
      <c r="G108" s="178" t="str">
        <f>I_Wzorcowa_BD!G11</f>
        <v>ACT</v>
      </c>
      <c r="H108" s="178">
        <f>I_Wzorcowa_BD!H11</f>
        <v>1</v>
      </c>
      <c r="I108" s="178" t="str">
        <f>I_Wzorcowa_BD!I11</f>
        <v>.a02</v>
      </c>
      <c r="J108" s="178">
        <f>I_Wzorcowa_BD!J11</f>
        <v>1</v>
      </c>
      <c r="K108" s="284">
        <f>I_Wzorcowa_BD!K11</f>
        <v>46388</v>
      </c>
      <c r="L108" s="284">
        <f>I_Wzorcowa_BD!L11</f>
        <v>46389</v>
      </c>
      <c r="M108" s="178">
        <f>I_Wzorcowa_BD!M11</f>
        <v>1</v>
      </c>
      <c r="N108" s="178">
        <f>I_Wzorcowa_BD!N11</f>
        <v>1</v>
      </c>
      <c r="O108" s="178">
        <f>I_Wzorcowa_BD!O11</f>
        <v>90</v>
      </c>
      <c r="P108" s="627">
        <f>I_Wzorcowa_BD!P11</f>
        <v>0</v>
      </c>
      <c r="Q108" s="627">
        <f>I_Wzorcowa_BD!Q11</f>
        <v>0</v>
      </c>
      <c r="R108" s="627">
        <f>I_Wzorcowa_BD!R11</f>
        <v>0</v>
      </c>
      <c r="S108" s="627">
        <f>I_Wzorcowa_BD!S11</f>
        <v>0</v>
      </c>
      <c r="T108" s="627">
        <f>I_Wzorcowa_BD!T11</f>
        <v>0.2</v>
      </c>
      <c r="U108" s="627">
        <f>I_Wzorcowa_BD!U11</f>
        <v>0.2</v>
      </c>
      <c r="V108" s="627">
        <f>I_Wzorcowa_BD!V11</f>
        <v>0.2</v>
      </c>
      <c r="W108" s="627">
        <f>I_Wzorcowa_BD!W11</f>
        <v>0.2</v>
      </c>
      <c r="X108" s="627">
        <f>I_Wzorcowa_BD!X11</f>
        <v>0.2</v>
      </c>
      <c r="Y108" s="649">
        <f>I_Wzorcowa_BD!Y11</f>
        <v>0</v>
      </c>
      <c r="Z108" s="649">
        <f>I_Wzorcowa_BD!Z11</f>
        <v>0</v>
      </c>
      <c r="AA108" s="649">
        <f>I_Wzorcowa_BD!AA11</f>
        <v>0</v>
      </c>
      <c r="AB108" s="649">
        <f>I_Wzorcowa_BD!AB11</f>
        <v>0</v>
      </c>
      <c r="AC108" s="612">
        <f>I_Wzorcowa_BD!AC11</f>
        <v>0</v>
      </c>
      <c r="AD108" s="612">
        <f>I_Wzorcowa_BD!AD11</f>
        <v>0</v>
      </c>
      <c r="AE108" s="612">
        <f>I_Wzorcowa_BD!AE11</f>
        <v>0</v>
      </c>
      <c r="AF108" s="612">
        <f>I_Wzorcowa_BD!AF11</f>
        <v>0</v>
      </c>
      <c r="AG108" s="634">
        <f>I_Wzorcowa_BD!AG11</f>
        <v>0</v>
      </c>
      <c r="AH108" s="634">
        <f>I_Wzorcowa_BD!AH11</f>
        <v>0</v>
      </c>
      <c r="AI108" s="634">
        <f>I_Wzorcowa_BD!AI11</f>
        <v>0</v>
      </c>
      <c r="AJ108" s="634">
        <f>I_Wzorcowa_BD!AJ11</f>
        <v>0</v>
      </c>
      <c r="AK108" s="634">
        <f>I_Wzorcowa_BD!AK11</f>
        <v>18</v>
      </c>
      <c r="AL108" s="634">
        <f>I_Wzorcowa_BD!AL11</f>
        <v>18</v>
      </c>
      <c r="AM108" s="634">
        <f>I_Wzorcowa_BD!AM11</f>
        <v>18</v>
      </c>
      <c r="AN108" s="634">
        <f>I_Wzorcowa_BD!AN11</f>
        <v>18</v>
      </c>
      <c r="AO108" s="634">
        <f>I_Wzorcowa_BD!AO11</f>
        <v>18</v>
      </c>
      <c r="AP108" s="640">
        <f>I_Wzorcowa_BD!AP11</f>
        <v>0</v>
      </c>
      <c r="AQ108" s="640">
        <f>I_Wzorcowa_BD!AQ11</f>
        <v>0</v>
      </c>
      <c r="AR108" s="640">
        <f>I_Wzorcowa_BD!AR11</f>
        <v>0</v>
      </c>
      <c r="AS108" s="640">
        <f>I_Wzorcowa_BD!AS11</f>
        <v>0</v>
      </c>
      <c r="AT108" s="619">
        <f>I_Wzorcowa_BD!AT11</f>
        <v>0</v>
      </c>
      <c r="AU108" s="619">
        <f>I_Wzorcowa_BD!AU11</f>
        <v>0</v>
      </c>
      <c r="AV108" s="619">
        <f>I_Wzorcowa_BD!AV11</f>
        <v>0</v>
      </c>
      <c r="AW108" s="619">
        <f>I_Wzorcowa_BD!AW11</f>
        <v>0</v>
      </c>
      <c r="AX108" s="178">
        <f>I_Wzorcowa_BD!AX11</f>
        <v>90</v>
      </c>
      <c r="AY108" s="178">
        <f>I_Wzorcowa_BD!AY11</f>
        <v>0.5625</v>
      </c>
      <c r="AZ108" s="178">
        <f>I_Wzorcowa_BD!AZ11</f>
        <v>5002</v>
      </c>
      <c r="BA108" s="178">
        <f>I_Wzorcowa_BD!BA11</f>
        <v>2813.625</v>
      </c>
      <c r="BB108" s="178">
        <f>I_Wzorcowa_BD!BB11</f>
        <v>1582.6640625</v>
      </c>
      <c r="BC108" s="178">
        <f>I_Wzorcowa_BD!BC11</f>
        <v>0</v>
      </c>
      <c r="BD108" s="178">
        <f>I_Wzorcowa_BD!BD11</f>
        <v>0</v>
      </c>
      <c r="BE108" s="178">
        <f>I_Wzorcowa_BD!BE11</f>
        <v>0</v>
      </c>
      <c r="BF108" s="178">
        <f>I_Wzorcowa_BD!BF11</f>
        <v>0</v>
      </c>
      <c r="BG108" s="178">
        <f>I_Wzorcowa_BD!BG11</f>
        <v>0</v>
      </c>
      <c r="BH108" s="178">
        <f>I_Wzorcowa_BD!BH11</f>
        <v>0</v>
      </c>
      <c r="BI108" s="178">
        <f>I_Wzorcowa_BD!BI11</f>
        <v>0</v>
      </c>
      <c r="BJ108">
        <f t="shared" si="4"/>
        <v>90</v>
      </c>
      <c r="BK108">
        <f t="shared" si="5"/>
        <v>90</v>
      </c>
      <c r="BL108" s="531">
        <f t="shared" si="3"/>
        <v>0</v>
      </c>
      <c r="BM108" s="201"/>
    </row>
    <row r="109" spans="1:83" hidden="1" outlineLevel="1" x14ac:dyDescent="0.3">
      <c r="A109" s="178">
        <f>I_Wzorcowa_BD!A12</f>
        <v>1</v>
      </c>
      <c r="B109" s="178" t="str">
        <f>I_Wzorcowa_BD!B12</f>
        <v>b</v>
      </c>
      <c r="C109" s="178">
        <f>I_Wzorcowa_BD!C12</f>
        <v>2</v>
      </c>
      <c r="D109" s="178" t="str">
        <f>I_Wzorcowa_BD!D12</f>
        <v>.z01_1_b_2</v>
      </c>
      <c r="E109" s="178" t="str">
        <f>I_Wzorcowa_BD!E12</f>
        <v xml:space="preserve">Pozyskanie danych z różnych źródeł, np. systemy WMS, ERP </v>
      </c>
      <c r="F109" s="178" t="str">
        <f>I_Wzorcowa_BD!F12</f>
        <v>Imię01</v>
      </c>
      <c r="G109" s="178" t="str">
        <f>I_Wzorcowa_BD!G12</f>
        <v>ACT</v>
      </c>
      <c r="H109" s="178">
        <f>I_Wzorcowa_BD!H12</f>
        <v>1</v>
      </c>
      <c r="I109" s="178" t="str">
        <f>I_Wzorcowa_BD!I12</f>
        <v>.a01</v>
      </c>
      <c r="J109" s="178">
        <f>I_Wzorcowa_BD!J12</f>
        <v>2</v>
      </c>
      <c r="K109" s="284">
        <f>I_Wzorcowa_BD!K12</f>
        <v>46395</v>
      </c>
      <c r="L109" s="284">
        <f>I_Wzorcowa_BD!L12</f>
        <v>46397</v>
      </c>
      <c r="M109" s="178">
        <f>I_Wzorcowa_BD!M12</f>
        <v>3</v>
      </c>
      <c r="N109" s="178">
        <f>I_Wzorcowa_BD!N12</f>
        <v>2</v>
      </c>
      <c r="O109" s="178">
        <f>I_Wzorcowa_BD!O12</f>
        <v>160</v>
      </c>
      <c r="P109" s="627">
        <f>I_Wzorcowa_BD!P12</f>
        <v>0</v>
      </c>
      <c r="Q109" s="627">
        <f>I_Wzorcowa_BD!Q12</f>
        <v>0</v>
      </c>
      <c r="R109" s="627">
        <f>I_Wzorcowa_BD!R12</f>
        <v>0</v>
      </c>
      <c r="S109" s="627">
        <f>I_Wzorcowa_BD!S12</f>
        <v>0</v>
      </c>
      <c r="T109" s="627">
        <f>I_Wzorcowa_BD!T12</f>
        <v>0.2</v>
      </c>
      <c r="U109" s="627">
        <f>I_Wzorcowa_BD!U12</f>
        <v>0.2</v>
      </c>
      <c r="V109" s="627">
        <f>I_Wzorcowa_BD!V12</f>
        <v>0.2</v>
      </c>
      <c r="W109" s="627">
        <f>I_Wzorcowa_BD!W12</f>
        <v>0.2</v>
      </c>
      <c r="X109" s="627">
        <f>I_Wzorcowa_BD!X12</f>
        <v>0.2</v>
      </c>
      <c r="Y109" s="649">
        <f>I_Wzorcowa_BD!Y12</f>
        <v>0</v>
      </c>
      <c r="Z109" s="649">
        <f>I_Wzorcowa_BD!Z12</f>
        <v>0</v>
      </c>
      <c r="AA109" s="649">
        <f>I_Wzorcowa_BD!AA12</f>
        <v>0</v>
      </c>
      <c r="AB109" s="649">
        <f>I_Wzorcowa_BD!AB12</f>
        <v>0</v>
      </c>
      <c r="AC109" s="612">
        <f>I_Wzorcowa_BD!AC12</f>
        <v>0</v>
      </c>
      <c r="AD109" s="612">
        <f>I_Wzorcowa_BD!AD12</f>
        <v>0</v>
      </c>
      <c r="AE109" s="612">
        <f>I_Wzorcowa_BD!AE12</f>
        <v>0</v>
      </c>
      <c r="AF109" s="612">
        <f>I_Wzorcowa_BD!AF12</f>
        <v>0</v>
      </c>
      <c r="AG109" s="634">
        <f>I_Wzorcowa_BD!AG12</f>
        <v>0</v>
      </c>
      <c r="AH109" s="634">
        <f>I_Wzorcowa_BD!AH12</f>
        <v>0</v>
      </c>
      <c r="AI109" s="634">
        <f>I_Wzorcowa_BD!AI12</f>
        <v>0</v>
      </c>
      <c r="AJ109" s="634">
        <f>I_Wzorcowa_BD!AJ12</f>
        <v>0</v>
      </c>
      <c r="AK109" s="634">
        <f>I_Wzorcowa_BD!AK12</f>
        <v>32</v>
      </c>
      <c r="AL109" s="634">
        <f>I_Wzorcowa_BD!AL12</f>
        <v>32</v>
      </c>
      <c r="AM109" s="634">
        <f>I_Wzorcowa_BD!AM12</f>
        <v>32</v>
      </c>
      <c r="AN109" s="634">
        <f>I_Wzorcowa_BD!AN12</f>
        <v>32</v>
      </c>
      <c r="AO109" s="634">
        <f>I_Wzorcowa_BD!AO12</f>
        <v>32</v>
      </c>
      <c r="AP109" s="640">
        <f>I_Wzorcowa_BD!AP12</f>
        <v>0</v>
      </c>
      <c r="AQ109" s="640">
        <f>I_Wzorcowa_BD!AQ12</f>
        <v>0</v>
      </c>
      <c r="AR109" s="640">
        <f>I_Wzorcowa_BD!AR12</f>
        <v>0</v>
      </c>
      <c r="AS109" s="640">
        <f>I_Wzorcowa_BD!AS12</f>
        <v>0</v>
      </c>
      <c r="AT109" s="619">
        <f>I_Wzorcowa_BD!AT12</f>
        <v>0</v>
      </c>
      <c r="AU109" s="619">
        <f>I_Wzorcowa_BD!AU12</f>
        <v>0</v>
      </c>
      <c r="AV109" s="619">
        <f>I_Wzorcowa_BD!AV12</f>
        <v>0</v>
      </c>
      <c r="AW109" s="619">
        <f>I_Wzorcowa_BD!AW12</f>
        <v>0</v>
      </c>
      <c r="AX109" s="178">
        <f>I_Wzorcowa_BD!AX12</f>
        <v>160</v>
      </c>
      <c r="AY109" s="178">
        <f>I_Wzorcowa_BD!AY12</f>
        <v>1</v>
      </c>
      <c r="AZ109" s="178">
        <f>I_Wzorcowa_BD!AZ12</f>
        <v>5001</v>
      </c>
      <c r="BA109" s="178">
        <f>I_Wzorcowa_BD!BA12</f>
        <v>5001</v>
      </c>
      <c r="BB109" s="178">
        <f>I_Wzorcowa_BD!BB12</f>
        <v>5001</v>
      </c>
      <c r="BC109" s="178">
        <f>I_Wzorcowa_BD!BC12</f>
        <v>0</v>
      </c>
      <c r="BD109" s="178">
        <f>I_Wzorcowa_BD!BD12</f>
        <v>0</v>
      </c>
      <c r="BE109" s="178">
        <f>I_Wzorcowa_BD!BE12</f>
        <v>0</v>
      </c>
      <c r="BF109" s="178">
        <f>I_Wzorcowa_BD!BF12</f>
        <v>0</v>
      </c>
      <c r="BG109" s="178">
        <f>I_Wzorcowa_BD!BG12</f>
        <v>0</v>
      </c>
      <c r="BH109" s="178">
        <f>I_Wzorcowa_BD!BH12</f>
        <v>0</v>
      </c>
      <c r="BI109" s="178">
        <f>I_Wzorcowa_BD!BI12</f>
        <v>0</v>
      </c>
      <c r="BJ109">
        <f t="shared" si="4"/>
        <v>160</v>
      </c>
      <c r="BK109">
        <f t="shared" si="5"/>
        <v>160</v>
      </c>
      <c r="BL109" s="531">
        <f t="shared" si="3"/>
        <v>0</v>
      </c>
      <c r="BM109" s="201"/>
    </row>
    <row r="110" spans="1:83" hidden="1" outlineLevel="1" x14ac:dyDescent="0.3">
      <c r="A110" s="178">
        <f>I_Wzorcowa_BD!A13</f>
        <v>1</v>
      </c>
      <c r="B110" s="178" t="str">
        <f>I_Wzorcowa_BD!B13</f>
        <v>b</v>
      </c>
      <c r="C110" s="178">
        <f>I_Wzorcowa_BD!C13</f>
        <v>3</v>
      </c>
      <c r="D110" s="178" t="str">
        <f>I_Wzorcowa_BD!D13</f>
        <v>.z01_1_b_3</v>
      </c>
      <c r="E110" s="178" t="str">
        <f>I_Wzorcowa_BD!E13</f>
        <v xml:space="preserve"> Identyfikacja aktualnie przypisywanych atrybutów do rekordów/obiektów w WMS/ERP</v>
      </c>
      <c r="F110" s="178" t="str">
        <f>I_Wzorcowa_BD!F13</f>
        <v>Imię02</v>
      </c>
      <c r="G110" s="178" t="str">
        <f>I_Wzorcowa_BD!G13</f>
        <v>ACT</v>
      </c>
      <c r="H110" s="178">
        <f>I_Wzorcowa_BD!H13</f>
        <v>1</v>
      </c>
      <c r="I110" s="178" t="str">
        <f>I_Wzorcowa_BD!I13</f>
        <v>.a02</v>
      </c>
      <c r="J110" s="178">
        <f>I_Wzorcowa_BD!J13</f>
        <v>4</v>
      </c>
      <c r="K110" s="284">
        <f>I_Wzorcowa_BD!K13</f>
        <v>46409</v>
      </c>
      <c r="L110" s="284">
        <f>I_Wzorcowa_BD!L13</f>
        <v>46410</v>
      </c>
      <c r="M110" s="178">
        <f>I_Wzorcowa_BD!M13</f>
        <v>4</v>
      </c>
      <c r="N110" s="178">
        <f>I_Wzorcowa_BD!N13</f>
        <v>1</v>
      </c>
      <c r="O110" s="178">
        <f>I_Wzorcowa_BD!O13</f>
        <v>120</v>
      </c>
      <c r="P110" s="627">
        <f>I_Wzorcowa_BD!P13</f>
        <v>0</v>
      </c>
      <c r="Q110" s="627">
        <f>I_Wzorcowa_BD!Q13</f>
        <v>0</v>
      </c>
      <c r="R110" s="627">
        <f>I_Wzorcowa_BD!R13</f>
        <v>0</v>
      </c>
      <c r="S110" s="627">
        <f>I_Wzorcowa_BD!S13</f>
        <v>0</v>
      </c>
      <c r="T110" s="627">
        <f>I_Wzorcowa_BD!T13</f>
        <v>0.2</v>
      </c>
      <c r="U110" s="627">
        <f>I_Wzorcowa_BD!U13</f>
        <v>0.2</v>
      </c>
      <c r="V110" s="627">
        <f>I_Wzorcowa_BD!V13</f>
        <v>0.2</v>
      </c>
      <c r="W110" s="627">
        <f>I_Wzorcowa_BD!W13</f>
        <v>0.2</v>
      </c>
      <c r="X110" s="627">
        <f>I_Wzorcowa_BD!X13</f>
        <v>0.2</v>
      </c>
      <c r="Y110" s="649">
        <f>I_Wzorcowa_BD!Y13</f>
        <v>0</v>
      </c>
      <c r="Z110" s="649">
        <f>I_Wzorcowa_BD!Z13</f>
        <v>0</v>
      </c>
      <c r="AA110" s="649">
        <f>I_Wzorcowa_BD!AA13</f>
        <v>0</v>
      </c>
      <c r="AB110" s="649">
        <f>I_Wzorcowa_BD!AB13</f>
        <v>0</v>
      </c>
      <c r="AC110" s="612">
        <f>I_Wzorcowa_BD!AC13</f>
        <v>0</v>
      </c>
      <c r="AD110" s="612">
        <f>I_Wzorcowa_BD!AD13</f>
        <v>0</v>
      </c>
      <c r="AE110" s="612">
        <f>I_Wzorcowa_BD!AE13</f>
        <v>0</v>
      </c>
      <c r="AF110" s="612">
        <f>I_Wzorcowa_BD!AF13</f>
        <v>0</v>
      </c>
      <c r="AG110" s="634">
        <f>I_Wzorcowa_BD!AG13</f>
        <v>0</v>
      </c>
      <c r="AH110" s="634">
        <f>I_Wzorcowa_BD!AH13</f>
        <v>0</v>
      </c>
      <c r="AI110" s="634">
        <f>I_Wzorcowa_BD!AI13</f>
        <v>0</v>
      </c>
      <c r="AJ110" s="634">
        <f>I_Wzorcowa_BD!AJ13</f>
        <v>0</v>
      </c>
      <c r="AK110" s="634">
        <f>I_Wzorcowa_BD!AK13</f>
        <v>24</v>
      </c>
      <c r="AL110" s="634">
        <f>I_Wzorcowa_BD!AL13</f>
        <v>24</v>
      </c>
      <c r="AM110" s="634">
        <f>I_Wzorcowa_BD!AM13</f>
        <v>24</v>
      </c>
      <c r="AN110" s="634">
        <f>I_Wzorcowa_BD!AN13</f>
        <v>24</v>
      </c>
      <c r="AO110" s="634">
        <f>I_Wzorcowa_BD!AO13</f>
        <v>24</v>
      </c>
      <c r="AP110" s="640">
        <f>I_Wzorcowa_BD!AP13</f>
        <v>0</v>
      </c>
      <c r="AQ110" s="640">
        <f>I_Wzorcowa_BD!AQ13</f>
        <v>0</v>
      </c>
      <c r="AR110" s="640">
        <f>I_Wzorcowa_BD!AR13</f>
        <v>0</v>
      </c>
      <c r="AS110" s="640">
        <f>I_Wzorcowa_BD!AS13</f>
        <v>0</v>
      </c>
      <c r="AT110" s="619">
        <f>I_Wzorcowa_BD!AT13</f>
        <v>0</v>
      </c>
      <c r="AU110" s="619">
        <f>I_Wzorcowa_BD!AU13</f>
        <v>0</v>
      </c>
      <c r="AV110" s="619">
        <f>I_Wzorcowa_BD!AV13</f>
        <v>0</v>
      </c>
      <c r="AW110" s="619">
        <f>I_Wzorcowa_BD!AW13</f>
        <v>0</v>
      </c>
      <c r="AX110" s="178">
        <f>I_Wzorcowa_BD!AX13</f>
        <v>120</v>
      </c>
      <c r="AY110" s="178">
        <f>I_Wzorcowa_BD!AY13</f>
        <v>0.75</v>
      </c>
      <c r="AZ110" s="178">
        <f>I_Wzorcowa_BD!AZ13</f>
        <v>5002</v>
      </c>
      <c r="BA110" s="178">
        <f>I_Wzorcowa_BD!BA13</f>
        <v>3751.5</v>
      </c>
      <c r="BB110" s="178">
        <f>I_Wzorcowa_BD!BB13</f>
        <v>2813.625</v>
      </c>
      <c r="BC110" s="178">
        <f>I_Wzorcowa_BD!BC13</f>
        <v>0</v>
      </c>
      <c r="BD110" s="178">
        <f>I_Wzorcowa_BD!BD13</f>
        <v>0</v>
      </c>
      <c r="BE110" s="178">
        <f>I_Wzorcowa_BD!BE13</f>
        <v>0</v>
      </c>
      <c r="BF110" s="178">
        <f>I_Wzorcowa_BD!BF13</f>
        <v>0</v>
      </c>
      <c r="BG110" s="178">
        <f>I_Wzorcowa_BD!BG13</f>
        <v>0</v>
      </c>
      <c r="BH110" s="178">
        <f>I_Wzorcowa_BD!BH13</f>
        <v>0</v>
      </c>
      <c r="BI110" s="178">
        <f>I_Wzorcowa_BD!BI13</f>
        <v>0</v>
      </c>
      <c r="BJ110">
        <f t="shared" si="4"/>
        <v>120</v>
      </c>
      <c r="BK110">
        <f t="shared" si="5"/>
        <v>120</v>
      </c>
      <c r="BL110" s="531">
        <f>BJ110-BK110</f>
        <v>0</v>
      </c>
      <c r="BM110" s="201"/>
    </row>
    <row r="111" spans="1:83" hidden="1" outlineLevel="1" x14ac:dyDescent="0.3">
      <c r="A111" s="178">
        <f>I_Wzorcowa_BD!A14</f>
        <v>1</v>
      </c>
      <c r="B111" s="178" t="str">
        <f>I_Wzorcowa_BD!B14</f>
        <v>b</v>
      </c>
      <c r="C111" s="178">
        <f>I_Wzorcowa_BD!C14</f>
        <v>4</v>
      </c>
      <c r="D111" s="178" t="str">
        <f>I_Wzorcowa_BD!D14</f>
        <v>.z01_1_b_4</v>
      </c>
      <c r="E111" s="178" t="str">
        <f>I_Wzorcowa_BD!E14</f>
        <v>Opracowanie założeń modeli, schematów, organizacji i prezentacji danych wejściowych</v>
      </c>
      <c r="F111" s="178" t="str">
        <f>I_Wzorcowa_BD!F14</f>
        <v>Imię03</v>
      </c>
      <c r="G111" s="178" t="str">
        <f>I_Wzorcowa_BD!G14</f>
        <v>ACT</v>
      </c>
      <c r="H111" s="178">
        <f>I_Wzorcowa_BD!H14</f>
        <v>1</v>
      </c>
      <c r="I111" s="178" t="str">
        <f>I_Wzorcowa_BD!I14</f>
        <v>.a03</v>
      </c>
      <c r="J111" s="178">
        <f>I_Wzorcowa_BD!J14</f>
        <v>5</v>
      </c>
      <c r="K111" s="284">
        <f>I_Wzorcowa_BD!K14</f>
        <v>46416</v>
      </c>
      <c r="L111" s="284">
        <f>I_Wzorcowa_BD!L14</f>
        <v>46418</v>
      </c>
      <c r="M111" s="178">
        <f>I_Wzorcowa_BD!M14</f>
        <v>6</v>
      </c>
      <c r="N111" s="178">
        <f>I_Wzorcowa_BD!N14</f>
        <v>2</v>
      </c>
      <c r="O111" s="178">
        <f>I_Wzorcowa_BD!O14</f>
        <v>180</v>
      </c>
      <c r="P111" s="627">
        <f>I_Wzorcowa_BD!P14</f>
        <v>0</v>
      </c>
      <c r="Q111" s="627">
        <f>I_Wzorcowa_BD!Q14</f>
        <v>0</v>
      </c>
      <c r="R111" s="627">
        <f>I_Wzorcowa_BD!R14</f>
        <v>0</v>
      </c>
      <c r="S111" s="627">
        <f>I_Wzorcowa_BD!S14</f>
        <v>0</v>
      </c>
      <c r="T111" s="627">
        <f>I_Wzorcowa_BD!T14</f>
        <v>0.2</v>
      </c>
      <c r="U111" s="627">
        <f>I_Wzorcowa_BD!U14</f>
        <v>0.2</v>
      </c>
      <c r="V111" s="627">
        <f>I_Wzorcowa_BD!V14</f>
        <v>0.2</v>
      </c>
      <c r="W111" s="627">
        <f>I_Wzorcowa_BD!W14</f>
        <v>0.2</v>
      </c>
      <c r="X111" s="627">
        <f>I_Wzorcowa_BD!X14</f>
        <v>0.2</v>
      </c>
      <c r="Y111" s="649">
        <f>I_Wzorcowa_BD!Y14</f>
        <v>0</v>
      </c>
      <c r="Z111" s="649">
        <f>I_Wzorcowa_BD!Z14</f>
        <v>0</v>
      </c>
      <c r="AA111" s="649">
        <f>I_Wzorcowa_BD!AA14</f>
        <v>0</v>
      </c>
      <c r="AB111" s="649">
        <f>I_Wzorcowa_BD!AB14</f>
        <v>0</v>
      </c>
      <c r="AC111" s="612">
        <f>I_Wzorcowa_BD!AC14</f>
        <v>0</v>
      </c>
      <c r="AD111" s="612">
        <f>I_Wzorcowa_BD!AD14</f>
        <v>0</v>
      </c>
      <c r="AE111" s="612">
        <f>I_Wzorcowa_BD!AE14</f>
        <v>0</v>
      </c>
      <c r="AF111" s="612">
        <f>I_Wzorcowa_BD!AF14</f>
        <v>0</v>
      </c>
      <c r="AG111" s="634">
        <f>I_Wzorcowa_BD!AG14</f>
        <v>0</v>
      </c>
      <c r="AH111" s="634">
        <f>I_Wzorcowa_BD!AH14</f>
        <v>0</v>
      </c>
      <c r="AI111" s="634">
        <f>I_Wzorcowa_BD!AI14</f>
        <v>0</v>
      </c>
      <c r="AJ111" s="634">
        <f>I_Wzorcowa_BD!AJ14</f>
        <v>0</v>
      </c>
      <c r="AK111" s="634">
        <f>I_Wzorcowa_BD!AK14</f>
        <v>36</v>
      </c>
      <c r="AL111" s="634">
        <f>I_Wzorcowa_BD!AL14</f>
        <v>36</v>
      </c>
      <c r="AM111" s="634">
        <f>I_Wzorcowa_BD!AM14</f>
        <v>36</v>
      </c>
      <c r="AN111" s="634">
        <f>I_Wzorcowa_BD!AN14</f>
        <v>36</v>
      </c>
      <c r="AO111" s="634">
        <f>I_Wzorcowa_BD!AO14</f>
        <v>36</v>
      </c>
      <c r="AP111" s="640">
        <f>I_Wzorcowa_BD!AP14</f>
        <v>0</v>
      </c>
      <c r="AQ111" s="640">
        <f>I_Wzorcowa_BD!AQ14</f>
        <v>0</v>
      </c>
      <c r="AR111" s="640">
        <f>I_Wzorcowa_BD!AR14</f>
        <v>0</v>
      </c>
      <c r="AS111" s="640">
        <f>I_Wzorcowa_BD!AS14</f>
        <v>0</v>
      </c>
      <c r="AT111" s="619">
        <f>I_Wzorcowa_BD!AT14</f>
        <v>0</v>
      </c>
      <c r="AU111" s="619">
        <f>I_Wzorcowa_BD!AU14</f>
        <v>0</v>
      </c>
      <c r="AV111" s="619">
        <f>I_Wzorcowa_BD!AV14</f>
        <v>0</v>
      </c>
      <c r="AW111" s="619">
        <f>I_Wzorcowa_BD!AW14</f>
        <v>0</v>
      </c>
      <c r="AX111" s="178">
        <f>I_Wzorcowa_BD!AX14</f>
        <v>180</v>
      </c>
      <c r="AY111" s="178">
        <f>I_Wzorcowa_BD!AY14</f>
        <v>1.125</v>
      </c>
      <c r="AZ111" s="178">
        <f>I_Wzorcowa_BD!AZ14</f>
        <v>5003</v>
      </c>
      <c r="BA111" s="178">
        <f>I_Wzorcowa_BD!BA14</f>
        <v>5628.375</v>
      </c>
      <c r="BB111" s="178">
        <f>I_Wzorcowa_BD!BB14</f>
        <v>6331.921875</v>
      </c>
      <c r="BC111" s="178">
        <f>I_Wzorcowa_BD!BC14</f>
        <v>0</v>
      </c>
      <c r="BD111" s="178">
        <f>I_Wzorcowa_BD!BD14</f>
        <v>0</v>
      </c>
      <c r="BE111" s="178">
        <f>I_Wzorcowa_BD!BE14</f>
        <v>0</v>
      </c>
      <c r="BF111" s="178">
        <f>I_Wzorcowa_BD!BF14</f>
        <v>0</v>
      </c>
      <c r="BG111" s="178">
        <f>I_Wzorcowa_BD!BG14</f>
        <v>0</v>
      </c>
      <c r="BH111" s="178">
        <f>I_Wzorcowa_BD!BH14</f>
        <v>0</v>
      </c>
      <c r="BI111" s="178">
        <f>I_Wzorcowa_BD!BI14</f>
        <v>0</v>
      </c>
      <c r="BJ111">
        <f t="shared" si="4"/>
        <v>180</v>
      </c>
      <c r="BK111">
        <f t="shared" si="5"/>
        <v>180</v>
      </c>
      <c r="BL111" s="531">
        <f t="shared" si="3"/>
        <v>0</v>
      </c>
      <c r="BM111" s="201"/>
    </row>
    <row r="112" spans="1:83" hidden="1" outlineLevel="1" x14ac:dyDescent="0.3">
      <c r="A112" s="178">
        <f>I_Wzorcowa_BD!A15</f>
        <v>1</v>
      </c>
      <c r="B112" s="178" t="str">
        <f>I_Wzorcowa_BD!B15</f>
        <v>c</v>
      </c>
      <c r="C112" s="178">
        <f>I_Wzorcowa_BD!C15</f>
        <v>1</v>
      </c>
      <c r="D112" s="178" t="str">
        <f>I_Wzorcowa_BD!D15</f>
        <v>.z01_1_c_1</v>
      </c>
      <c r="E112" s="178" t="str">
        <f>I_Wzorcowa_BD!E15</f>
        <v>Zgromadzenie danych historycznych (ostatnie 3 lata), dot. procesów omawianych w ramach niniejszego projektu</v>
      </c>
      <c r="F112" s="178">
        <f>I_Wzorcowa_BD!F15</f>
        <v>0</v>
      </c>
      <c r="G112" s="178" t="str">
        <f>I_Wzorcowa_BD!G15</f>
        <v>ACT</v>
      </c>
      <c r="H112" s="178">
        <f>I_Wzorcowa_BD!H15</f>
        <v>2</v>
      </c>
      <c r="I112" s="178" t="str">
        <f>I_Wzorcowa_BD!I15</f>
        <v>.a01</v>
      </c>
      <c r="J112" s="178">
        <f>I_Wzorcowa_BD!J15</f>
        <v>7</v>
      </c>
      <c r="K112" s="284">
        <f>I_Wzorcowa_BD!K15</f>
        <v>46430</v>
      </c>
      <c r="L112" s="284">
        <f>I_Wzorcowa_BD!L15</f>
        <v>46431</v>
      </c>
      <c r="M112" s="178">
        <f>I_Wzorcowa_BD!M15</f>
        <v>7</v>
      </c>
      <c r="N112" s="178">
        <f>I_Wzorcowa_BD!N15</f>
        <v>1</v>
      </c>
      <c r="O112" s="178">
        <f>I_Wzorcowa_BD!O15</f>
        <v>180</v>
      </c>
      <c r="P112" s="627">
        <f>I_Wzorcowa_BD!P15</f>
        <v>0.11</v>
      </c>
      <c r="Q112" s="627">
        <f>I_Wzorcowa_BD!Q15</f>
        <v>0.11</v>
      </c>
      <c r="R112" s="627">
        <f>I_Wzorcowa_BD!R15</f>
        <v>0.11</v>
      </c>
      <c r="S112" s="627">
        <f>I_Wzorcowa_BD!S15</f>
        <v>0.11</v>
      </c>
      <c r="T112" s="627">
        <f>I_Wzorcowa_BD!T15</f>
        <v>0.11</v>
      </c>
      <c r="U112" s="627">
        <f>I_Wzorcowa_BD!U15</f>
        <v>0.11</v>
      </c>
      <c r="V112" s="627">
        <f>I_Wzorcowa_BD!V15</f>
        <v>0.11</v>
      </c>
      <c r="W112" s="627">
        <f>I_Wzorcowa_BD!W15</f>
        <v>0.11</v>
      </c>
      <c r="X112" s="627">
        <f>I_Wzorcowa_BD!X15</f>
        <v>0.12</v>
      </c>
      <c r="Y112" s="649">
        <f>I_Wzorcowa_BD!Y15</f>
        <v>0</v>
      </c>
      <c r="Z112" s="649">
        <f>I_Wzorcowa_BD!Z15</f>
        <v>0</v>
      </c>
      <c r="AA112" s="649">
        <f>I_Wzorcowa_BD!AA15</f>
        <v>0</v>
      </c>
      <c r="AB112" s="649">
        <f>I_Wzorcowa_BD!AB15</f>
        <v>0</v>
      </c>
      <c r="AC112" s="612">
        <f>I_Wzorcowa_BD!AC15</f>
        <v>0</v>
      </c>
      <c r="AD112" s="612">
        <f>I_Wzorcowa_BD!AD15</f>
        <v>0</v>
      </c>
      <c r="AE112" s="612">
        <f>I_Wzorcowa_BD!AE15</f>
        <v>0</v>
      </c>
      <c r="AF112" s="612">
        <f>I_Wzorcowa_BD!AF15</f>
        <v>0</v>
      </c>
      <c r="AG112" s="634">
        <f>I_Wzorcowa_BD!AG15</f>
        <v>20</v>
      </c>
      <c r="AH112" s="634">
        <f>I_Wzorcowa_BD!AH15</f>
        <v>20</v>
      </c>
      <c r="AI112" s="634">
        <f>I_Wzorcowa_BD!AI15</f>
        <v>20</v>
      </c>
      <c r="AJ112" s="634">
        <f>I_Wzorcowa_BD!AJ15</f>
        <v>20</v>
      </c>
      <c r="AK112" s="634">
        <f>I_Wzorcowa_BD!AK15</f>
        <v>20</v>
      </c>
      <c r="AL112" s="634">
        <f>I_Wzorcowa_BD!AL15</f>
        <v>20</v>
      </c>
      <c r="AM112" s="634">
        <f>I_Wzorcowa_BD!AM15</f>
        <v>20</v>
      </c>
      <c r="AN112" s="634">
        <f>I_Wzorcowa_BD!AN15</f>
        <v>20</v>
      </c>
      <c r="AO112" s="634">
        <f>I_Wzorcowa_BD!AO15</f>
        <v>20</v>
      </c>
      <c r="AP112" s="640">
        <f>I_Wzorcowa_BD!AP15</f>
        <v>0</v>
      </c>
      <c r="AQ112" s="640">
        <f>I_Wzorcowa_BD!AQ15</f>
        <v>0</v>
      </c>
      <c r="AR112" s="640">
        <f>I_Wzorcowa_BD!AR15</f>
        <v>0</v>
      </c>
      <c r="AS112" s="640">
        <f>I_Wzorcowa_BD!AS15</f>
        <v>0</v>
      </c>
      <c r="AT112" s="619">
        <f>I_Wzorcowa_BD!AT15</f>
        <v>0</v>
      </c>
      <c r="AU112" s="619">
        <f>I_Wzorcowa_BD!AU15</f>
        <v>0</v>
      </c>
      <c r="AV112" s="619">
        <f>I_Wzorcowa_BD!AV15</f>
        <v>0</v>
      </c>
      <c r="AW112" s="619">
        <f>I_Wzorcowa_BD!AW15</f>
        <v>0</v>
      </c>
      <c r="AX112" s="178">
        <f>I_Wzorcowa_BD!AX15</f>
        <v>180</v>
      </c>
      <c r="AY112" s="178">
        <f>I_Wzorcowa_BD!AY15</f>
        <v>1.125</v>
      </c>
      <c r="AZ112" s="178">
        <f>I_Wzorcowa_BD!AZ15</f>
        <v>5001</v>
      </c>
      <c r="BA112" s="178">
        <f>I_Wzorcowa_BD!BA15</f>
        <v>5626.125</v>
      </c>
      <c r="BB112" s="178">
        <f>I_Wzorcowa_BD!BB15</f>
        <v>6329.390625</v>
      </c>
      <c r="BC112" s="178">
        <f>I_Wzorcowa_BD!BC15</f>
        <v>0</v>
      </c>
      <c r="BD112" s="178">
        <f>I_Wzorcowa_BD!BD15</f>
        <v>0</v>
      </c>
      <c r="BE112" s="178">
        <f>I_Wzorcowa_BD!BE15</f>
        <v>0</v>
      </c>
      <c r="BF112" s="178">
        <f>I_Wzorcowa_BD!BF15</f>
        <v>0</v>
      </c>
      <c r="BG112" s="178">
        <f>I_Wzorcowa_BD!BG15</f>
        <v>0</v>
      </c>
      <c r="BH112" s="178">
        <f>I_Wzorcowa_BD!BH15</f>
        <v>0</v>
      </c>
      <c r="BI112" s="178">
        <f>I_Wzorcowa_BD!BI15</f>
        <v>0</v>
      </c>
      <c r="BJ112">
        <f t="shared" ref="BJ112:BJ121" si="6">O112</f>
        <v>180</v>
      </c>
      <c r="BK112">
        <f t="shared" ref="BK112:BK121" si="7">SUM(AG112:AW112)</f>
        <v>180</v>
      </c>
      <c r="BL112" s="531">
        <f t="shared" si="3"/>
        <v>0</v>
      </c>
      <c r="BM112" s="201"/>
    </row>
    <row r="113" spans="1:65" hidden="1" outlineLevel="1" x14ac:dyDescent="0.3">
      <c r="A113" s="178">
        <f>I_Wzorcowa_BD!A16</f>
        <v>1</v>
      </c>
      <c r="B113" s="178" t="str">
        <f>I_Wzorcowa_BD!B16</f>
        <v>d</v>
      </c>
      <c r="C113" s="178">
        <f>I_Wzorcowa_BD!C16</f>
        <v>1</v>
      </c>
      <c r="D113" s="178" t="str">
        <f>I_Wzorcowa_BD!D16</f>
        <v>.z01_1_d_1</v>
      </c>
      <c r="E113" s="178" t="str">
        <f>I_Wzorcowa_BD!E16</f>
        <v>Oczyszczanie, normalizacja, konwersja i standaryzacja danych (procedury ETL), w tym usuwanie duplikatów i korekcji błędów, do jednolitego formatu na potrzeby dokładności analiz i predykcji, spójności i możliwość łatwego przetwarzania</v>
      </c>
      <c r="F113" s="178" t="str">
        <f>I_Wzorcowa_BD!F16</f>
        <v>Imię03</v>
      </c>
      <c r="G113" s="178" t="str">
        <f>I_Wzorcowa_BD!G16</f>
        <v>ACT</v>
      </c>
      <c r="H113" s="178">
        <f>I_Wzorcowa_BD!H16</f>
        <v>3</v>
      </c>
      <c r="I113" s="178" t="str">
        <f>I_Wzorcowa_BD!I16</f>
        <v>.a03</v>
      </c>
      <c r="J113" s="178">
        <f>I_Wzorcowa_BD!J16</f>
        <v>8</v>
      </c>
      <c r="K113" s="284">
        <f>I_Wzorcowa_BD!K16</f>
        <v>46437</v>
      </c>
      <c r="L113" s="284">
        <f>I_Wzorcowa_BD!L16</f>
        <v>46438</v>
      </c>
      <c r="M113" s="178">
        <f>I_Wzorcowa_BD!M16</f>
        <v>8</v>
      </c>
      <c r="N113" s="178">
        <f>I_Wzorcowa_BD!N16</f>
        <v>1</v>
      </c>
      <c r="O113" s="178">
        <f>I_Wzorcowa_BD!O16</f>
        <v>180</v>
      </c>
      <c r="P113" s="627">
        <f>I_Wzorcowa_BD!P16</f>
        <v>0.11</v>
      </c>
      <c r="Q113" s="627">
        <f>I_Wzorcowa_BD!Q16</f>
        <v>0.11</v>
      </c>
      <c r="R113" s="627">
        <f>I_Wzorcowa_BD!R16</f>
        <v>0.11</v>
      </c>
      <c r="S113" s="627">
        <f>I_Wzorcowa_BD!S16</f>
        <v>0.11</v>
      </c>
      <c r="T113" s="627">
        <f>I_Wzorcowa_BD!T16</f>
        <v>0.11</v>
      </c>
      <c r="U113" s="627">
        <f>I_Wzorcowa_BD!U16</f>
        <v>0.11</v>
      </c>
      <c r="V113" s="627">
        <f>I_Wzorcowa_BD!V16</f>
        <v>0.11</v>
      </c>
      <c r="W113" s="627">
        <f>I_Wzorcowa_BD!W16</f>
        <v>0.11</v>
      </c>
      <c r="X113" s="627">
        <f>I_Wzorcowa_BD!X16</f>
        <v>0.12</v>
      </c>
      <c r="Y113" s="649">
        <f>I_Wzorcowa_BD!Y16</f>
        <v>0</v>
      </c>
      <c r="Z113" s="649">
        <f>I_Wzorcowa_BD!Z16</f>
        <v>0</v>
      </c>
      <c r="AA113" s="649">
        <f>I_Wzorcowa_BD!AA16</f>
        <v>0</v>
      </c>
      <c r="AB113" s="649">
        <f>I_Wzorcowa_BD!AB16</f>
        <v>0</v>
      </c>
      <c r="AC113" s="612">
        <f>I_Wzorcowa_BD!AC16</f>
        <v>0</v>
      </c>
      <c r="AD113" s="612">
        <f>I_Wzorcowa_BD!AD16</f>
        <v>0</v>
      </c>
      <c r="AE113" s="612">
        <f>I_Wzorcowa_BD!AE16</f>
        <v>0</v>
      </c>
      <c r="AF113" s="612">
        <f>I_Wzorcowa_BD!AF16</f>
        <v>0</v>
      </c>
      <c r="AG113" s="634">
        <f>I_Wzorcowa_BD!AG16</f>
        <v>20</v>
      </c>
      <c r="AH113" s="634">
        <f>I_Wzorcowa_BD!AH16</f>
        <v>20</v>
      </c>
      <c r="AI113" s="634">
        <f>I_Wzorcowa_BD!AI16</f>
        <v>20</v>
      </c>
      <c r="AJ113" s="634">
        <f>I_Wzorcowa_BD!AJ16</f>
        <v>20</v>
      </c>
      <c r="AK113" s="634">
        <f>I_Wzorcowa_BD!AK16</f>
        <v>20</v>
      </c>
      <c r="AL113" s="634">
        <f>I_Wzorcowa_BD!AL16</f>
        <v>20</v>
      </c>
      <c r="AM113" s="634">
        <f>I_Wzorcowa_BD!AM16</f>
        <v>20</v>
      </c>
      <c r="AN113" s="634">
        <f>I_Wzorcowa_BD!AN16</f>
        <v>20</v>
      </c>
      <c r="AO113" s="634">
        <f>I_Wzorcowa_BD!AO16</f>
        <v>20</v>
      </c>
      <c r="AP113" s="640">
        <f>I_Wzorcowa_BD!AP16</f>
        <v>0</v>
      </c>
      <c r="AQ113" s="640">
        <f>I_Wzorcowa_BD!AQ16</f>
        <v>0</v>
      </c>
      <c r="AR113" s="640">
        <f>I_Wzorcowa_BD!AR16</f>
        <v>0</v>
      </c>
      <c r="AS113" s="640">
        <f>I_Wzorcowa_BD!AS16</f>
        <v>0</v>
      </c>
      <c r="AT113" s="619">
        <f>I_Wzorcowa_BD!AT16</f>
        <v>0</v>
      </c>
      <c r="AU113" s="619">
        <f>I_Wzorcowa_BD!AU16</f>
        <v>0</v>
      </c>
      <c r="AV113" s="619">
        <f>I_Wzorcowa_BD!AV16</f>
        <v>0</v>
      </c>
      <c r="AW113" s="619">
        <f>I_Wzorcowa_BD!AW16</f>
        <v>0</v>
      </c>
      <c r="AX113" s="178">
        <f>I_Wzorcowa_BD!AX16</f>
        <v>180</v>
      </c>
      <c r="AY113" s="178">
        <f>I_Wzorcowa_BD!AY16</f>
        <v>1.125</v>
      </c>
      <c r="AZ113" s="178">
        <f>I_Wzorcowa_BD!AZ16</f>
        <v>5003</v>
      </c>
      <c r="BA113" s="178">
        <f>I_Wzorcowa_BD!BA16</f>
        <v>5628.375</v>
      </c>
      <c r="BB113" s="178">
        <f>I_Wzorcowa_BD!BB16</f>
        <v>6331.921875</v>
      </c>
      <c r="BC113" s="178">
        <f>I_Wzorcowa_BD!BC16</f>
        <v>0</v>
      </c>
      <c r="BD113" s="178">
        <f>I_Wzorcowa_BD!BD16</f>
        <v>0</v>
      </c>
      <c r="BE113" s="178">
        <f>I_Wzorcowa_BD!BE16</f>
        <v>0</v>
      </c>
      <c r="BF113" s="178">
        <f>I_Wzorcowa_BD!BF16</f>
        <v>0</v>
      </c>
      <c r="BG113" s="178">
        <f>I_Wzorcowa_BD!BG16</f>
        <v>0</v>
      </c>
      <c r="BH113" s="178">
        <f>I_Wzorcowa_BD!BH16</f>
        <v>0</v>
      </c>
      <c r="BI113" s="178">
        <f>I_Wzorcowa_BD!BI16</f>
        <v>0</v>
      </c>
      <c r="BJ113">
        <f t="shared" si="6"/>
        <v>180</v>
      </c>
      <c r="BK113">
        <f t="shared" si="7"/>
        <v>180</v>
      </c>
      <c r="BL113" s="531">
        <f t="shared" si="3"/>
        <v>0</v>
      </c>
      <c r="BM113" s="201"/>
    </row>
    <row r="114" spans="1:65" hidden="1" outlineLevel="1" x14ac:dyDescent="0.3">
      <c r="A114" s="178">
        <f>I_Wzorcowa_BD!A17</f>
        <v>2</v>
      </c>
      <c r="B114" s="178" t="str">
        <f>I_Wzorcowa_BD!B17</f>
        <v>a</v>
      </c>
      <c r="C114" s="178">
        <f>I_Wzorcowa_BD!C17</f>
        <v>0</v>
      </c>
      <c r="D114" s="178" t="str">
        <f>I_Wzorcowa_BD!D17</f>
        <v>.z01_2_a_0</v>
      </c>
      <c r="E114" s="178" t="str">
        <f>I_Wzorcowa_BD!E17</f>
        <v>2.Implementacja WBD w infrastrukturze Wnioskodawcy w oparciu o wybrane platformy bazodanowe, np. Oracle, MSSQL, MySQL</v>
      </c>
      <c r="F114" s="178">
        <f>I_Wzorcowa_BD!F17</f>
        <v>0</v>
      </c>
      <c r="G114" s="178">
        <f>I_Wzorcowa_BD!G17</f>
        <v>0</v>
      </c>
      <c r="H114" s="178">
        <f>I_Wzorcowa_BD!H17</f>
        <v>0</v>
      </c>
      <c r="I114" s="178">
        <f>I_Wzorcowa_BD!I17</f>
        <v>0</v>
      </c>
      <c r="J114" s="178">
        <f>I_Wzorcowa_BD!J17</f>
        <v>9</v>
      </c>
      <c r="K114" s="284">
        <f>I_Wzorcowa_BD!K17</f>
        <v>46444</v>
      </c>
      <c r="L114" s="284">
        <f>I_Wzorcowa_BD!L17</f>
        <v>46444</v>
      </c>
      <c r="M114" s="178">
        <f>I_Wzorcowa_BD!M17</f>
        <v>8</v>
      </c>
      <c r="N114" s="178">
        <f>I_Wzorcowa_BD!N17</f>
        <v>0</v>
      </c>
      <c r="O114" s="178">
        <f>I_Wzorcowa_BD!O17</f>
        <v>0</v>
      </c>
      <c r="P114" s="627">
        <f>I_Wzorcowa_BD!P17</f>
        <v>0</v>
      </c>
      <c r="Q114" s="627">
        <f>I_Wzorcowa_BD!Q17</f>
        <v>0</v>
      </c>
      <c r="R114" s="627">
        <f>I_Wzorcowa_BD!R17</f>
        <v>0</v>
      </c>
      <c r="S114" s="627">
        <f>I_Wzorcowa_BD!S17</f>
        <v>0</v>
      </c>
      <c r="T114" s="627">
        <f>I_Wzorcowa_BD!T17</f>
        <v>0</v>
      </c>
      <c r="U114" s="627">
        <f>I_Wzorcowa_BD!U17</f>
        <v>0</v>
      </c>
      <c r="V114" s="627">
        <f>I_Wzorcowa_BD!V17</f>
        <v>0</v>
      </c>
      <c r="W114" s="627">
        <f>I_Wzorcowa_BD!W17</f>
        <v>0</v>
      </c>
      <c r="X114" s="627">
        <f>I_Wzorcowa_BD!X17</f>
        <v>0</v>
      </c>
      <c r="Y114" s="649">
        <f>I_Wzorcowa_BD!Y17</f>
        <v>0</v>
      </c>
      <c r="Z114" s="649">
        <f>I_Wzorcowa_BD!Z17</f>
        <v>0</v>
      </c>
      <c r="AA114" s="649">
        <f>I_Wzorcowa_BD!AA17</f>
        <v>0</v>
      </c>
      <c r="AB114" s="649">
        <f>I_Wzorcowa_BD!AB17</f>
        <v>0</v>
      </c>
      <c r="AC114" s="612">
        <f>I_Wzorcowa_BD!AC17</f>
        <v>0</v>
      </c>
      <c r="AD114" s="612">
        <f>I_Wzorcowa_BD!AD17</f>
        <v>0</v>
      </c>
      <c r="AE114" s="612">
        <f>I_Wzorcowa_BD!AE17</f>
        <v>0</v>
      </c>
      <c r="AF114" s="612">
        <f>I_Wzorcowa_BD!AF17</f>
        <v>0</v>
      </c>
      <c r="AG114" s="634">
        <f>I_Wzorcowa_BD!AG17</f>
        <v>0</v>
      </c>
      <c r="AH114" s="634">
        <f>I_Wzorcowa_BD!AH17</f>
        <v>0</v>
      </c>
      <c r="AI114" s="634">
        <f>I_Wzorcowa_BD!AI17</f>
        <v>0</v>
      </c>
      <c r="AJ114" s="634">
        <f>I_Wzorcowa_BD!AJ17</f>
        <v>0</v>
      </c>
      <c r="AK114" s="634">
        <f>I_Wzorcowa_BD!AK17</f>
        <v>0</v>
      </c>
      <c r="AL114" s="634">
        <f>I_Wzorcowa_BD!AL17</f>
        <v>0</v>
      </c>
      <c r="AM114" s="634">
        <f>I_Wzorcowa_BD!AM17</f>
        <v>0</v>
      </c>
      <c r="AN114" s="634">
        <f>I_Wzorcowa_BD!AN17</f>
        <v>0</v>
      </c>
      <c r="AO114" s="634">
        <f>I_Wzorcowa_BD!AO17</f>
        <v>0</v>
      </c>
      <c r="AP114" s="640">
        <f>I_Wzorcowa_BD!AP17</f>
        <v>0</v>
      </c>
      <c r="AQ114" s="640">
        <f>I_Wzorcowa_BD!AQ17</f>
        <v>0</v>
      </c>
      <c r="AR114" s="640">
        <f>I_Wzorcowa_BD!AR17</f>
        <v>0</v>
      </c>
      <c r="AS114" s="640">
        <f>I_Wzorcowa_BD!AS17</f>
        <v>0</v>
      </c>
      <c r="AT114" s="619">
        <f>I_Wzorcowa_BD!AT17</f>
        <v>0</v>
      </c>
      <c r="AU114" s="619">
        <f>I_Wzorcowa_BD!AU17</f>
        <v>0</v>
      </c>
      <c r="AV114" s="619">
        <f>I_Wzorcowa_BD!AV17</f>
        <v>0</v>
      </c>
      <c r="AW114" s="619">
        <f>I_Wzorcowa_BD!AW17</f>
        <v>0</v>
      </c>
      <c r="AX114" s="178">
        <f>I_Wzorcowa_BD!AX17</f>
        <v>0</v>
      </c>
      <c r="AY114" s="178">
        <f>I_Wzorcowa_BD!AY17</f>
        <v>0</v>
      </c>
      <c r="AZ114" s="178">
        <f>I_Wzorcowa_BD!AZ17</f>
        <v>0</v>
      </c>
      <c r="BA114" s="178">
        <f>I_Wzorcowa_BD!BA17</f>
        <v>0</v>
      </c>
      <c r="BB114" s="178">
        <f>I_Wzorcowa_BD!BB17</f>
        <v>0</v>
      </c>
      <c r="BC114" s="178">
        <f>I_Wzorcowa_BD!BC17</f>
        <v>0</v>
      </c>
      <c r="BD114" s="178">
        <f>I_Wzorcowa_BD!BD17</f>
        <v>0</v>
      </c>
      <c r="BE114" s="178">
        <f>I_Wzorcowa_BD!BE17</f>
        <v>0</v>
      </c>
      <c r="BF114" s="178">
        <f>I_Wzorcowa_BD!BF17</f>
        <v>0</v>
      </c>
      <c r="BG114" s="178">
        <f>I_Wzorcowa_BD!BG17</f>
        <v>0</v>
      </c>
      <c r="BH114" s="178">
        <f>I_Wzorcowa_BD!BH17</f>
        <v>0</v>
      </c>
      <c r="BI114" s="178">
        <f>I_Wzorcowa_BD!BI17</f>
        <v>0</v>
      </c>
      <c r="BJ114">
        <f t="shared" si="6"/>
        <v>0</v>
      </c>
      <c r="BK114">
        <f t="shared" si="7"/>
        <v>0</v>
      </c>
      <c r="BL114" s="531">
        <f t="shared" si="3"/>
        <v>0</v>
      </c>
      <c r="BM114" s="201"/>
    </row>
    <row r="115" spans="1:65" hidden="1" outlineLevel="1" x14ac:dyDescent="0.3">
      <c r="A115" s="178">
        <f>I_Wzorcowa_BD!A18</f>
        <v>2</v>
      </c>
      <c r="B115" s="178" t="str">
        <f>I_Wzorcowa_BD!B18</f>
        <v>a</v>
      </c>
      <c r="C115" s="178">
        <f>I_Wzorcowa_BD!C18</f>
        <v>1</v>
      </c>
      <c r="D115" s="178" t="str">
        <f>I_Wzorcowa_BD!D18</f>
        <v>.z01_2_a_1</v>
      </c>
      <c r="E115" s="178" t="str">
        <f>I_Wzorcowa_BD!E18</f>
        <v>Testowanie i walidacja platform bazodanowych (testy funkcjonalne i wydajnościowe, w tym obciążeniowe i regresyjne) jest kluczowe dla zapewnienia, że baza danych działa zgodnie z wymaganiami i jest gotowa do użycia</v>
      </c>
      <c r="F115" s="178" t="str">
        <f>I_Wzorcowa_BD!F18</f>
        <v>Imię03</v>
      </c>
      <c r="G115" s="178" t="str">
        <f>I_Wzorcowa_BD!G18</f>
        <v>ACT</v>
      </c>
      <c r="H115" s="178">
        <f>I_Wzorcowa_BD!H18</f>
        <v>4</v>
      </c>
      <c r="I115" s="178" t="str">
        <f>I_Wzorcowa_BD!I18</f>
        <v>.a03</v>
      </c>
      <c r="J115" s="178">
        <f>I_Wzorcowa_BD!J18</f>
        <v>9</v>
      </c>
      <c r="K115" s="284">
        <f>I_Wzorcowa_BD!K18</f>
        <v>46444</v>
      </c>
      <c r="L115" s="284">
        <f>I_Wzorcowa_BD!L18</f>
        <v>46445</v>
      </c>
      <c r="M115" s="178">
        <f>I_Wzorcowa_BD!M18</f>
        <v>9</v>
      </c>
      <c r="N115" s="178">
        <f>I_Wzorcowa_BD!N18</f>
        <v>1</v>
      </c>
      <c r="O115" s="178">
        <f>I_Wzorcowa_BD!O18</f>
        <v>200</v>
      </c>
      <c r="P115" s="627">
        <f>I_Wzorcowa_BD!P18</f>
        <v>0.11</v>
      </c>
      <c r="Q115" s="627">
        <f>I_Wzorcowa_BD!Q18</f>
        <v>0.11</v>
      </c>
      <c r="R115" s="627">
        <f>I_Wzorcowa_BD!R18</f>
        <v>0.11</v>
      </c>
      <c r="S115" s="627">
        <f>I_Wzorcowa_BD!S18</f>
        <v>0.11</v>
      </c>
      <c r="T115" s="627">
        <f>I_Wzorcowa_BD!T18</f>
        <v>0.11</v>
      </c>
      <c r="U115" s="627">
        <f>I_Wzorcowa_BD!U18</f>
        <v>0.11</v>
      </c>
      <c r="V115" s="627">
        <f>I_Wzorcowa_BD!V18</f>
        <v>0.11</v>
      </c>
      <c r="W115" s="627">
        <f>I_Wzorcowa_BD!W18</f>
        <v>0.11</v>
      </c>
      <c r="X115" s="627">
        <f>I_Wzorcowa_BD!X18</f>
        <v>0.12</v>
      </c>
      <c r="Y115" s="649">
        <f>I_Wzorcowa_BD!Y18</f>
        <v>0</v>
      </c>
      <c r="Z115" s="649">
        <f>I_Wzorcowa_BD!Z18</f>
        <v>0</v>
      </c>
      <c r="AA115" s="649">
        <f>I_Wzorcowa_BD!AA18</f>
        <v>0</v>
      </c>
      <c r="AB115" s="649">
        <f>I_Wzorcowa_BD!AB18</f>
        <v>0</v>
      </c>
      <c r="AC115" s="612">
        <f>I_Wzorcowa_BD!AC18</f>
        <v>0</v>
      </c>
      <c r="AD115" s="612">
        <f>I_Wzorcowa_BD!AD18</f>
        <v>0</v>
      </c>
      <c r="AE115" s="612">
        <f>I_Wzorcowa_BD!AE18</f>
        <v>0</v>
      </c>
      <c r="AF115" s="612">
        <f>I_Wzorcowa_BD!AF18</f>
        <v>0</v>
      </c>
      <c r="AG115" s="634">
        <f>I_Wzorcowa_BD!AG18</f>
        <v>22</v>
      </c>
      <c r="AH115" s="634">
        <f>I_Wzorcowa_BD!AH18</f>
        <v>22</v>
      </c>
      <c r="AI115" s="634">
        <f>I_Wzorcowa_BD!AI18</f>
        <v>22</v>
      </c>
      <c r="AJ115" s="634">
        <f>I_Wzorcowa_BD!AJ18</f>
        <v>22</v>
      </c>
      <c r="AK115" s="634">
        <f>I_Wzorcowa_BD!AK18</f>
        <v>22</v>
      </c>
      <c r="AL115" s="634">
        <f>I_Wzorcowa_BD!AL18</f>
        <v>22</v>
      </c>
      <c r="AM115" s="634">
        <f>I_Wzorcowa_BD!AM18</f>
        <v>22</v>
      </c>
      <c r="AN115" s="634">
        <f>I_Wzorcowa_BD!AN18</f>
        <v>22</v>
      </c>
      <c r="AO115" s="634">
        <f>I_Wzorcowa_BD!AO18</f>
        <v>24</v>
      </c>
      <c r="AP115" s="640">
        <f>I_Wzorcowa_BD!AP18</f>
        <v>0</v>
      </c>
      <c r="AQ115" s="640">
        <f>I_Wzorcowa_BD!AQ18</f>
        <v>0</v>
      </c>
      <c r="AR115" s="640">
        <f>I_Wzorcowa_BD!AR18</f>
        <v>0</v>
      </c>
      <c r="AS115" s="640">
        <f>I_Wzorcowa_BD!AS18</f>
        <v>0</v>
      </c>
      <c r="AT115" s="619">
        <f>I_Wzorcowa_BD!AT18</f>
        <v>0</v>
      </c>
      <c r="AU115" s="619">
        <f>I_Wzorcowa_BD!AU18</f>
        <v>0</v>
      </c>
      <c r="AV115" s="619">
        <f>I_Wzorcowa_BD!AV18</f>
        <v>0</v>
      </c>
      <c r="AW115" s="619">
        <f>I_Wzorcowa_BD!AW18</f>
        <v>0</v>
      </c>
      <c r="AX115" s="178">
        <f>I_Wzorcowa_BD!AX18</f>
        <v>200</v>
      </c>
      <c r="AY115" s="178">
        <f>I_Wzorcowa_BD!AY18</f>
        <v>1.25</v>
      </c>
      <c r="AZ115" s="178">
        <f>I_Wzorcowa_BD!AZ18</f>
        <v>5003</v>
      </c>
      <c r="BA115" s="178">
        <f>I_Wzorcowa_BD!BA18</f>
        <v>6253.75</v>
      </c>
      <c r="BB115" s="178">
        <f>I_Wzorcowa_BD!BB18</f>
        <v>7817.1875</v>
      </c>
      <c r="BC115" s="178">
        <f>I_Wzorcowa_BD!BC18</f>
        <v>0</v>
      </c>
      <c r="BD115" s="178">
        <f>I_Wzorcowa_BD!BD18</f>
        <v>0</v>
      </c>
      <c r="BE115" s="178">
        <f>I_Wzorcowa_BD!BE18</f>
        <v>0</v>
      </c>
      <c r="BF115" s="178">
        <f>I_Wzorcowa_BD!BF18</f>
        <v>0</v>
      </c>
      <c r="BG115" s="178">
        <f>I_Wzorcowa_BD!BG18</f>
        <v>0</v>
      </c>
      <c r="BH115" s="178">
        <f>I_Wzorcowa_BD!BH18</f>
        <v>0</v>
      </c>
      <c r="BI115" s="178">
        <f>I_Wzorcowa_BD!BI18</f>
        <v>0</v>
      </c>
      <c r="BJ115">
        <f t="shared" si="6"/>
        <v>200</v>
      </c>
      <c r="BK115">
        <f t="shared" si="7"/>
        <v>200</v>
      </c>
      <c r="BL115" s="531">
        <f t="shared" ref="BL115:BL121" si="8">BJ115-BK115</f>
        <v>0</v>
      </c>
      <c r="BM115" s="201"/>
    </row>
    <row r="116" spans="1:65" hidden="1" outlineLevel="1" x14ac:dyDescent="0.3">
      <c r="A116" s="178">
        <f>I_Wzorcowa_BD!A19</f>
        <v>2</v>
      </c>
      <c r="B116" s="178" t="str">
        <f>I_Wzorcowa_BD!B19</f>
        <v>b</v>
      </c>
      <c r="C116" s="178">
        <f>I_Wzorcowa_BD!C19</f>
        <v>1</v>
      </c>
      <c r="D116" s="178" t="str">
        <f>I_Wzorcowa_BD!D19</f>
        <v>.z01_2_b_1</v>
      </c>
      <c r="E116" s="178" t="str">
        <f>I_Wzorcowa_BD!E19</f>
        <v>Wybór platformy bazodanowej na podstawie testów wydajnościowych WBD</v>
      </c>
      <c r="F116" s="178" t="str">
        <f>I_Wzorcowa_BD!F19</f>
        <v>Imię01</v>
      </c>
      <c r="G116" s="178" t="str">
        <f>I_Wzorcowa_BD!G19</f>
        <v>ACT</v>
      </c>
      <c r="H116" s="178">
        <f>I_Wzorcowa_BD!H19</f>
        <v>4</v>
      </c>
      <c r="I116" s="178" t="str">
        <f>I_Wzorcowa_BD!I19</f>
        <v>.a01</v>
      </c>
      <c r="J116" s="178">
        <f>I_Wzorcowa_BD!J19</f>
        <v>10</v>
      </c>
      <c r="K116" s="284">
        <f>I_Wzorcowa_BD!K19</f>
        <v>46451</v>
      </c>
      <c r="L116" s="284">
        <f>I_Wzorcowa_BD!L19</f>
        <v>46451</v>
      </c>
      <c r="M116" s="178">
        <f>I_Wzorcowa_BD!M19</f>
        <v>9</v>
      </c>
      <c r="N116" s="178">
        <f>I_Wzorcowa_BD!N19</f>
        <v>0</v>
      </c>
      <c r="O116" s="178">
        <f>I_Wzorcowa_BD!O19</f>
        <v>45</v>
      </c>
      <c r="P116" s="627">
        <f>I_Wzorcowa_BD!P19</f>
        <v>0.11</v>
      </c>
      <c r="Q116" s="627">
        <f>I_Wzorcowa_BD!Q19</f>
        <v>0.11</v>
      </c>
      <c r="R116" s="627">
        <f>I_Wzorcowa_BD!R19</f>
        <v>0.11</v>
      </c>
      <c r="S116" s="627">
        <f>I_Wzorcowa_BD!S19</f>
        <v>0.11</v>
      </c>
      <c r="T116" s="627">
        <f>I_Wzorcowa_BD!T19</f>
        <v>0.11</v>
      </c>
      <c r="U116" s="627">
        <f>I_Wzorcowa_BD!U19</f>
        <v>0.11</v>
      </c>
      <c r="V116" s="627">
        <f>I_Wzorcowa_BD!V19</f>
        <v>0.11</v>
      </c>
      <c r="W116" s="627">
        <f>I_Wzorcowa_BD!W19</f>
        <v>0.11</v>
      </c>
      <c r="X116" s="627">
        <f>I_Wzorcowa_BD!X19</f>
        <v>0.12</v>
      </c>
      <c r="Y116" s="649">
        <f>I_Wzorcowa_BD!Y19</f>
        <v>0</v>
      </c>
      <c r="Z116" s="649">
        <f>I_Wzorcowa_BD!Z19</f>
        <v>0</v>
      </c>
      <c r="AA116" s="649">
        <f>I_Wzorcowa_BD!AA19</f>
        <v>0</v>
      </c>
      <c r="AB116" s="649">
        <f>I_Wzorcowa_BD!AB19</f>
        <v>0</v>
      </c>
      <c r="AC116" s="612">
        <f>I_Wzorcowa_BD!AC19</f>
        <v>0</v>
      </c>
      <c r="AD116" s="612">
        <f>I_Wzorcowa_BD!AD19</f>
        <v>0</v>
      </c>
      <c r="AE116" s="612">
        <f>I_Wzorcowa_BD!AE19</f>
        <v>0</v>
      </c>
      <c r="AF116" s="612">
        <f>I_Wzorcowa_BD!AF19</f>
        <v>0</v>
      </c>
      <c r="AG116" s="634">
        <f>I_Wzorcowa_BD!AG19</f>
        <v>5</v>
      </c>
      <c r="AH116" s="634">
        <f>I_Wzorcowa_BD!AH19</f>
        <v>5</v>
      </c>
      <c r="AI116" s="634">
        <f>I_Wzorcowa_BD!AI19</f>
        <v>5</v>
      </c>
      <c r="AJ116" s="634">
        <f>I_Wzorcowa_BD!AJ19</f>
        <v>5</v>
      </c>
      <c r="AK116" s="634">
        <f>I_Wzorcowa_BD!AK19</f>
        <v>5</v>
      </c>
      <c r="AL116" s="634">
        <f>I_Wzorcowa_BD!AL19</f>
        <v>5</v>
      </c>
      <c r="AM116" s="634">
        <f>I_Wzorcowa_BD!AM19</f>
        <v>5</v>
      </c>
      <c r="AN116" s="634">
        <f>I_Wzorcowa_BD!AN19</f>
        <v>5</v>
      </c>
      <c r="AO116" s="634">
        <f>I_Wzorcowa_BD!AO19</f>
        <v>5</v>
      </c>
      <c r="AP116" s="640">
        <f>I_Wzorcowa_BD!AP19</f>
        <v>0</v>
      </c>
      <c r="AQ116" s="640">
        <f>I_Wzorcowa_BD!AQ19</f>
        <v>0</v>
      </c>
      <c r="AR116" s="640">
        <f>I_Wzorcowa_BD!AR19</f>
        <v>0</v>
      </c>
      <c r="AS116" s="640">
        <f>I_Wzorcowa_BD!AS19</f>
        <v>0</v>
      </c>
      <c r="AT116" s="619">
        <f>I_Wzorcowa_BD!AT19</f>
        <v>0</v>
      </c>
      <c r="AU116" s="619">
        <f>I_Wzorcowa_BD!AU19</f>
        <v>0</v>
      </c>
      <c r="AV116" s="619">
        <f>I_Wzorcowa_BD!AV19</f>
        <v>0</v>
      </c>
      <c r="AW116" s="619">
        <f>I_Wzorcowa_BD!AW19</f>
        <v>0</v>
      </c>
      <c r="AX116" s="178">
        <f>I_Wzorcowa_BD!AX19</f>
        <v>45</v>
      </c>
      <c r="AY116" s="178">
        <f>I_Wzorcowa_BD!AY19</f>
        <v>0.28125</v>
      </c>
      <c r="AZ116" s="178">
        <f>I_Wzorcowa_BD!AZ19</f>
        <v>5001</v>
      </c>
      <c r="BA116" s="178">
        <f>I_Wzorcowa_BD!BA19</f>
        <v>1406.53125</v>
      </c>
      <c r="BB116" s="178">
        <f>I_Wzorcowa_BD!BB19</f>
        <v>395.5869140625</v>
      </c>
      <c r="BC116" s="178">
        <f>I_Wzorcowa_BD!BC19</f>
        <v>0</v>
      </c>
      <c r="BD116" s="178">
        <f>I_Wzorcowa_BD!BD19</f>
        <v>0</v>
      </c>
      <c r="BE116" s="178">
        <f>I_Wzorcowa_BD!BE19</f>
        <v>0</v>
      </c>
      <c r="BF116" s="178">
        <f>I_Wzorcowa_BD!BF19</f>
        <v>0</v>
      </c>
      <c r="BG116" s="178">
        <f>I_Wzorcowa_BD!BG19</f>
        <v>0</v>
      </c>
      <c r="BH116" s="178">
        <f>I_Wzorcowa_BD!BH19</f>
        <v>0</v>
      </c>
      <c r="BI116" s="178">
        <f>I_Wzorcowa_BD!BI19</f>
        <v>0</v>
      </c>
      <c r="BJ116">
        <f t="shared" si="6"/>
        <v>45</v>
      </c>
      <c r="BK116">
        <f t="shared" si="7"/>
        <v>45</v>
      </c>
      <c r="BL116" s="531">
        <f t="shared" si="8"/>
        <v>0</v>
      </c>
      <c r="BM116" s="201"/>
    </row>
    <row r="117" spans="1:65" hidden="1" outlineLevel="1" x14ac:dyDescent="0.3">
      <c r="A117" s="178">
        <f>I_Wzorcowa_BD!A20</f>
        <v>2</v>
      </c>
      <c r="B117" s="178" t="str">
        <f>I_Wzorcowa_BD!B20</f>
        <v>c</v>
      </c>
      <c r="C117" s="178">
        <f>I_Wzorcowa_BD!C20</f>
        <v>1</v>
      </c>
      <c r="D117" s="178" t="str">
        <f>I_Wzorcowa_BD!D20</f>
        <v>.z01_2_c_1</v>
      </c>
      <c r="E117" s="178" t="str">
        <f>I_Wzorcowa_BD!E20</f>
        <v>Wybór odpowiedniej platformy technologicznej zapewniającej skalowalność, bezpieczeństwo i wydajność analiz AI/ML</v>
      </c>
      <c r="F117" s="178" t="str">
        <f>I_Wzorcowa_BD!F20</f>
        <v>Imię03</v>
      </c>
      <c r="G117" s="178" t="str">
        <f>I_Wzorcowa_BD!G20</f>
        <v>ACT</v>
      </c>
      <c r="H117" s="178">
        <f>I_Wzorcowa_BD!H20</f>
        <v>4</v>
      </c>
      <c r="I117" s="178" t="str">
        <f>I_Wzorcowa_BD!I20</f>
        <v>.a03</v>
      </c>
      <c r="J117" s="178">
        <f>I_Wzorcowa_BD!J20</f>
        <v>10</v>
      </c>
      <c r="K117" s="284">
        <f>I_Wzorcowa_BD!K20</f>
        <v>46451</v>
      </c>
      <c r="L117" s="284">
        <f>I_Wzorcowa_BD!L20</f>
        <v>46452</v>
      </c>
      <c r="M117" s="178">
        <f>I_Wzorcowa_BD!M20</f>
        <v>10</v>
      </c>
      <c r="N117" s="178">
        <f>I_Wzorcowa_BD!N20</f>
        <v>1</v>
      </c>
      <c r="O117" s="178">
        <f>I_Wzorcowa_BD!O20</f>
        <v>200</v>
      </c>
      <c r="P117" s="627">
        <f>I_Wzorcowa_BD!P20</f>
        <v>0.11</v>
      </c>
      <c r="Q117" s="627">
        <f>I_Wzorcowa_BD!Q20</f>
        <v>0.11</v>
      </c>
      <c r="R117" s="627">
        <f>I_Wzorcowa_BD!R20</f>
        <v>0.11</v>
      </c>
      <c r="S117" s="627">
        <f>I_Wzorcowa_BD!S20</f>
        <v>0.11</v>
      </c>
      <c r="T117" s="627">
        <f>I_Wzorcowa_BD!T20</f>
        <v>0.11</v>
      </c>
      <c r="U117" s="627">
        <f>I_Wzorcowa_BD!U20</f>
        <v>0.11</v>
      </c>
      <c r="V117" s="627">
        <f>I_Wzorcowa_BD!V20</f>
        <v>0.11</v>
      </c>
      <c r="W117" s="627">
        <f>I_Wzorcowa_BD!W20</f>
        <v>0.11</v>
      </c>
      <c r="X117" s="627">
        <f>I_Wzorcowa_BD!X20</f>
        <v>0.12</v>
      </c>
      <c r="Y117" s="649">
        <f>I_Wzorcowa_BD!Y20</f>
        <v>0</v>
      </c>
      <c r="Z117" s="649">
        <f>I_Wzorcowa_BD!Z20</f>
        <v>0</v>
      </c>
      <c r="AA117" s="649">
        <f>I_Wzorcowa_BD!AA20</f>
        <v>0</v>
      </c>
      <c r="AB117" s="649">
        <f>I_Wzorcowa_BD!AB20</f>
        <v>0</v>
      </c>
      <c r="AC117" s="612">
        <f>I_Wzorcowa_BD!AC20</f>
        <v>0</v>
      </c>
      <c r="AD117" s="612">
        <f>I_Wzorcowa_BD!AD20</f>
        <v>0</v>
      </c>
      <c r="AE117" s="612">
        <f>I_Wzorcowa_BD!AE20</f>
        <v>0</v>
      </c>
      <c r="AF117" s="612">
        <f>I_Wzorcowa_BD!AF20</f>
        <v>0</v>
      </c>
      <c r="AG117" s="634">
        <f>I_Wzorcowa_BD!AG20</f>
        <v>22</v>
      </c>
      <c r="AH117" s="634">
        <f>I_Wzorcowa_BD!AH20</f>
        <v>22</v>
      </c>
      <c r="AI117" s="634">
        <f>I_Wzorcowa_BD!AI20</f>
        <v>22</v>
      </c>
      <c r="AJ117" s="634">
        <f>I_Wzorcowa_BD!AJ20</f>
        <v>22</v>
      </c>
      <c r="AK117" s="634">
        <f>I_Wzorcowa_BD!AK20</f>
        <v>22</v>
      </c>
      <c r="AL117" s="634">
        <f>I_Wzorcowa_BD!AL20</f>
        <v>22</v>
      </c>
      <c r="AM117" s="634">
        <f>I_Wzorcowa_BD!AM20</f>
        <v>22</v>
      </c>
      <c r="AN117" s="634">
        <f>I_Wzorcowa_BD!AN20</f>
        <v>22</v>
      </c>
      <c r="AO117" s="634">
        <f>I_Wzorcowa_BD!AO20</f>
        <v>24</v>
      </c>
      <c r="AP117" s="640">
        <f>I_Wzorcowa_BD!AP20</f>
        <v>0</v>
      </c>
      <c r="AQ117" s="640">
        <f>I_Wzorcowa_BD!AQ20</f>
        <v>0</v>
      </c>
      <c r="AR117" s="640">
        <f>I_Wzorcowa_BD!AR20</f>
        <v>0</v>
      </c>
      <c r="AS117" s="640">
        <f>I_Wzorcowa_BD!AS20</f>
        <v>0</v>
      </c>
      <c r="AT117" s="619">
        <f>I_Wzorcowa_BD!AT20</f>
        <v>0</v>
      </c>
      <c r="AU117" s="619">
        <f>I_Wzorcowa_BD!AU20</f>
        <v>0</v>
      </c>
      <c r="AV117" s="619">
        <f>I_Wzorcowa_BD!AV20</f>
        <v>0</v>
      </c>
      <c r="AW117" s="619">
        <f>I_Wzorcowa_BD!AW20</f>
        <v>0</v>
      </c>
      <c r="AX117" s="178">
        <f>I_Wzorcowa_BD!AX20</f>
        <v>200</v>
      </c>
      <c r="AY117" s="178">
        <f>I_Wzorcowa_BD!AY20</f>
        <v>1.25</v>
      </c>
      <c r="AZ117" s="178">
        <f>I_Wzorcowa_BD!AZ20</f>
        <v>5003</v>
      </c>
      <c r="BA117" s="178">
        <f>I_Wzorcowa_BD!BA20</f>
        <v>6253.75</v>
      </c>
      <c r="BB117" s="178">
        <f>I_Wzorcowa_BD!BB20</f>
        <v>7817.1875</v>
      </c>
      <c r="BC117" s="178">
        <f>I_Wzorcowa_BD!BC20</f>
        <v>0</v>
      </c>
      <c r="BD117" s="178">
        <f>I_Wzorcowa_BD!BD20</f>
        <v>0</v>
      </c>
      <c r="BE117" s="178">
        <f>I_Wzorcowa_BD!BE20</f>
        <v>0</v>
      </c>
      <c r="BF117" s="178">
        <f>I_Wzorcowa_BD!BF20</f>
        <v>0</v>
      </c>
      <c r="BG117" s="178">
        <f>I_Wzorcowa_BD!BG20</f>
        <v>0</v>
      </c>
      <c r="BH117" s="178">
        <f>I_Wzorcowa_BD!BH20</f>
        <v>0</v>
      </c>
      <c r="BI117" s="178">
        <f>I_Wzorcowa_BD!BI20</f>
        <v>0</v>
      </c>
      <c r="BJ117">
        <f t="shared" si="6"/>
        <v>200</v>
      </c>
      <c r="BK117">
        <f t="shared" si="7"/>
        <v>200</v>
      </c>
      <c r="BL117" s="531">
        <f t="shared" si="8"/>
        <v>0</v>
      </c>
      <c r="BM117" s="201"/>
    </row>
    <row r="118" spans="1:65" hidden="1" outlineLevel="1" x14ac:dyDescent="0.3">
      <c r="A118" s="178">
        <f>I_Wzorcowa_BD!A21</f>
        <v>2</v>
      </c>
      <c r="B118" s="178" t="str">
        <f>I_Wzorcowa_BD!B21</f>
        <v>d</v>
      </c>
      <c r="C118" s="178">
        <f>I_Wzorcowa_BD!C21</f>
        <v>1</v>
      </c>
      <c r="D118" s="178" t="str">
        <f>I_Wzorcowa_BD!D21</f>
        <v>.z01_2_d_1</v>
      </c>
      <c r="E118" s="178" t="str">
        <f>I_Wzorcowa_BD!E21</f>
        <v>Fizyczna implementacja WBD w infrastrukturze Wnioskodawcy</v>
      </c>
      <c r="F118" s="178" t="str">
        <f>I_Wzorcowa_BD!F21</f>
        <v>Imię05</v>
      </c>
      <c r="G118" s="178" t="str">
        <f>I_Wzorcowa_BD!G21</f>
        <v>ACT</v>
      </c>
      <c r="H118" s="178">
        <f>I_Wzorcowa_BD!H21</f>
        <v>5</v>
      </c>
      <c r="I118" s="178" t="str">
        <f>I_Wzorcowa_BD!I21</f>
        <v>.a05</v>
      </c>
      <c r="J118" s="178">
        <f>I_Wzorcowa_BD!J21</f>
        <v>11</v>
      </c>
      <c r="K118" s="284">
        <f>I_Wzorcowa_BD!K21</f>
        <v>46458</v>
      </c>
      <c r="L118" s="284">
        <f>I_Wzorcowa_BD!L21</f>
        <v>46460</v>
      </c>
      <c r="M118" s="178">
        <f>I_Wzorcowa_BD!M21</f>
        <v>12</v>
      </c>
      <c r="N118" s="178">
        <f>I_Wzorcowa_BD!N21</f>
        <v>2</v>
      </c>
      <c r="O118" s="178">
        <f>I_Wzorcowa_BD!O21</f>
        <v>200</v>
      </c>
      <c r="P118" s="627">
        <f>I_Wzorcowa_BD!P21</f>
        <v>0.2</v>
      </c>
      <c r="Q118" s="627">
        <f>I_Wzorcowa_BD!Q21</f>
        <v>0.2</v>
      </c>
      <c r="R118" s="627">
        <f>I_Wzorcowa_BD!R21</f>
        <v>0.2</v>
      </c>
      <c r="S118" s="627">
        <f>I_Wzorcowa_BD!S21</f>
        <v>0.2</v>
      </c>
      <c r="T118" s="627">
        <f>I_Wzorcowa_BD!T21</f>
        <v>0.2</v>
      </c>
      <c r="U118" s="627">
        <f>I_Wzorcowa_BD!U21</f>
        <v>0</v>
      </c>
      <c r="V118" s="627">
        <f>I_Wzorcowa_BD!V21</f>
        <v>0</v>
      </c>
      <c r="W118" s="627">
        <f>I_Wzorcowa_BD!W21</f>
        <v>0</v>
      </c>
      <c r="X118" s="627">
        <f>I_Wzorcowa_BD!X21</f>
        <v>0</v>
      </c>
      <c r="Y118" s="649">
        <f>I_Wzorcowa_BD!Y21</f>
        <v>0</v>
      </c>
      <c r="Z118" s="649">
        <f>I_Wzorcowa_BD!Z21</f>
        <v>0</v>
      </c>
      <c r="AA118" s="649">
        <f>I_Wzorcowa_BD!AA21</f>
        <v>0</v>
      </c>
      <c r="AB118" s="649">
        <f>I_Wzorcowa_BD!AB21</f>
        <v>0</v>
      </c>
      <c r="AC118" s="612">
        <f>I_Wzorcowa_BD!AC21</f>
        <v>0</v>
      </c>
      <c r="AD118" s="612">
        <f>I_Wzorcowa_BD!AD21</f>
        <v>0</v>
      </c>
      <c r="AE118" s="612">
        <f>I_Wzorcowa_BD!AE21</f>
        <v>0</v>
      </c>
      <c r="AF118" s="612">
        <f>I_Wzorcowa_BD!AF21</f>
        <v>0</v>
      </c>
      <c r="AG118" s="634">
        <f>I_Wzorcowa_BD!AG21</f>
        <v>40</v>
      </c>
      <c r="AH118" s="634">
        <f>I_Wzorcowa_BD!AH21</f>
        <v>40</v>
      </c>
      <c r="AI118" s="634">
        <f>I_Wzorcowa_BD!AI21</f>
        <v>40</v>
      </c>
      <c r="AJ118" s="634">
        <f>I_Wzorcowa_BD!AJ21</f>
        <v>40</v>
      </c>
      <c r="AK118" s="634">
        <f>I_Wzorcowa_BD!AK21</f>
        <v>40</v>
      </c>
      <c r="AL118" s="634">
        <f>I_Wzorcowa_BD!AL21</f>
        <v>0</v>
      </c>
      <c r="AM118" s="634">
        <f>I_Wzorcowa_BD!AM21</f>
        <v>0</v>
      </c>
      <c r="AN118" s="634">
        <f>I_Wzorcowa_BD!AN21</f>
        <v>0</v>
      </c>
      <c r="AO118" s="634">
        <f>I_Wzorcowa_BD!AO21</f>
        <v>0</v>
      </c>
      <c r="AP118" s="640">
        <f>I_Wzorcowa_BD!AP21</f>
        <v>0</v>
      </c>
      <c r="AQ118" s="640">
        <f>I_Wzorcowa_BD!AQ21</f>
        <v>0</v>
      </c>
      <c r="AR118" s="640">
        <f>I_Wzorcowa_BD!AR21</f>
        <v>0</v>
      </c>
      <c r="AS118" s="640">
        <f>I_Wzorcowa_BD!AS21</f>
        <v>0</v>
      </c>
      <c r="AT118" s="619">
        <f>I_Wzorcowa_BD!AT21</f>
        <v>0</v>
      </c>
      <c r="AU118" s="619">
        <f>I_Wzorcowa_BD!AU21</f>
        <v>0</v>
      </c>
      <c r="AV118" s="619">
        <f>I_Wzorcowa_BD!AV21</f>
        <v>0</v>
      </c>
      <c r="AW118" s="619">
        <f>I_Wzorcowa_BD!AW21</f>
        <v>0</v>
      </c>
      <c r="AX118" s="178">
        <f>I_Wzorcowa_BD!AX21</f>
        <v>200</v>
      </c>
      <c r="AY118" s="178">
        <f>I_Wzorcowa_BD!AY21</f>
        <v>1.25</v>
      </c>
      <c r="AZ118" s="178">
        <f>I_Wzorcowa_BD!AZ21</f>
        <v>5005</v>
      </c>
      <c r="BA118" s="178">
        <f>I_Wzorcowa_BD!BA21</f>
        <v>6256.25</v>
      </c>
      <c r="BB118" s="178">
        <f>I_Wzorcowa_BD!BB21</f>
        <v>7820.3125</v>
      </c>
      <c r="BC118" s="178">
        <f>I_Wzorcowa_BD!BC21</f>
        <v>0</v>
      </c>
      <c r="BD118" s="178">
        <f>I_Wzorcowa_BD!BD21</f>
        <v>0</v>
      </c>
      <c r="BE118" s="178">
        <f>I_Wzorcowa_BD!BE21</f>
        <v>0</v>
      </c>
      <c r="BF118" s="178">
        <f>I_Wzorcowa_BD!BF21</f>
        <v>0</v>
      </c>
      <c r="BG118" s="178">
        <f>I_Wzorcowa_BD!BG21</f>
        <v>0</v>
      </c>
      <c r="BH118" s="178">
        <f>I_Wzorcowa_BD!BH21</f>
        <v>0</v>
      </c>
      <c r="BI118" s="178">
        <f>I_Wzorcowa_BD!BI21</f>
        <v>0</v>
      </c>
      <c r="BJ118">
        <f t="shared" si="6"/>
        <v>200</v>
      </c>
      <c r="BK118">
        <f t="shared" si="7"/>
        <v>200</v>
      </c>
      <c r="BL118" s="531">
        <f t="shared" si="8"/>
        <v>0</v>
      </c>
      <c r="BM118" s="201"/>
    </row>
    <row r="119" spans="1:65" hidden="1" outlineLevel="1" x14ac:dyDescent="0.3">
      <c r="A119" s="178">
        <f>I_Wzorcowa_BD!A22</f>
        <v>2</v>
      </c>
      <c r="B119" s="178" t="str">
        <f>I_Wzorcowa_BD!B22</f>
        <v>e</v>
      </c>
      <c r="C119" s="178">
        <f>I_Wzorcowa_BD!C22</f>
        <v>1</v>
      </c>
      <c r="D119" s="178" t="str">
        <f>I_Wzorcowa_BD!D22</f>
        <v>.z01_2_e_1</v>
      </c>
      <c r="E119" s="178" t="str">
        <f>I_Wzorcowa_BD!E22</f>
        <v>Utworzenie mechanizmu do transferu danych między infrastrukturą Wnioskodawcy a platformami technologicznymi (np. Google Cloud, Microsoft Azure, NVidia AI)</v>
      </c>
      <c r="F119" s="178" t="str">
        <f>I_Wzorcowa_BD!F22</f>
        <v>Imię02</v>
      </c>
      <c r="G119" s="178" t="str">
        <f>I_Wzorcowa_BD!G22</f>
        <v>ACT/END</v>
      </c>
      <c r="H119" s="178">
        <f>I_Wzorcowa_BD!H22</f>
        <v>5</v>
      </c>
      <c r="I119" s="178" t="str">
        <f>I_Wzorcowa_BD!I22</f>
        <v>.a02</v>
      </c>
      <c r="J119" s="178">
        <f>I_Wzorcowa_BD!J22</f>
        <v>13</v>
      </c>
      <c r="K119" s="284">
        <f>I_Wzorcowa_BD!K22</f>
        <v>46472</v>
      </c>
      <c r="L119" s="284">
        <f>I_Wzorcowa_BD!L22</f>
        <v>46472</v>
      </c>
      <c r="M119" s="178">
        <f>I_Wzorcowa_BD!M22</f>
        <v>12</v>
      </c>
      <c r="N119" s="178">
        <f>I_Wzorcowa_BD!N22</f>
        <v>0</v>
      </c>
      <c r="O119" s="178">
        <f>I_Wzorcowa_BD!O22</f>
        <v>200</v>
      </c>
      <c r="P119" s="627">
        <f>I_Wzorcowa_BD!P22</f>
        <v>0</v>
      </c>
      <c r="Q119" s="627">
        <f>I_Wzorcowa_BD!Q22</f>
        <v>0</v>
      </c>
      <c r="R119" s="627">
        <f>I_Wzorcowa_BD!R22</f>
        <v>0</v>
      </c>
      <c r="S119" s="627">
        <f>I_Wzorcowa_BD!S22</f>
        <v>0</v>
      </c>
      <c r="T119" s="627">
        <f>I_Wzorcowa_BD!T22</f>
        <v>0</v>
      </c>
      <c r="U119" s="627">
        <f>I_Wzorcowa_BD!U22</f>
        <v>0.15</v>
      </c>
      <c r="V119" s="627">
        <f>I_Wzorcowa_BD!V22</f>
        <v>0.15</v>
      </c>
      <c r="W119" s="627">
        <f>I_Wzorcowa_BD!W22</f>
        <v>0.15</v>
      </c>
      <c r="X119" s="627">
        <f>I_Wzorcowa_BD!X22</f>
        <v>0.15</v>
      </c>
      <c r="Y119" s="649">
        <f>I_Wzorcowa_BD!Y22</f>
        <v>0.4</v>
      </c>
      <c r="Z119" s="649">
        <f>I_Wzorcowa_BD!Z22</f>
        <v>0</v>
      </c>
      <c r="AA119" s="649">
        <f>I_Wzorcowa_BD!AA22</f>
        <v>0</v>
      </c>
      <c r="AB119" s="649">
        <f>I_Wzorcowa_BD!AB22</f>
        <v>0</v>
      </c>
      <c r="AC119" s="612">
        <f>I_Wzorcowa_BD!AC22</f>
        <v>0</v>
      </c>
      <c r="AD119" s="612">
        <f>I_Wzorcowa_BD!AD22</f>
        <v>0</v>
      </c>
      <c r="AE119" s="612">
        <f>I_Wzorcowa_BD!AE22</f>
        <v>0</v>
      </c>
      <c r="AF119" s="612">
        <f>I_Wzorcowa_BD!AF22</f>
        <v>0</v>
      </c>
      <c r="AG119" s="634">
        <f>I_Wzorcowa_BD!AG22</f>
        <v>0</v>
      </c>
      <c r="AH119" s="634">
        <f>I_Wzorcowa_BD!AH22</f>
        <v>0</v>
      </c>
      <c r="AI119" s="634">
        <f>I_Wzorcowa_BD!AI22</f>
        <v>0</v>
      </c>
      <c r="AJ119" s="634">
        <f>I_Wzorcowa_BD!AJ22</f>
        <v>0</v>
      </c>
      <c r="AK119" s="634">
        <f>I_Wzorcowa_BD!AK22</f>
        <v>0</v>
      </c>
      <c r="AL119" s="634">
        <f>I_Wzorcowa_BD!AL22</f>
        <v>30</v>
      </c>
      <c r="AM119" s="634">
        <f>I_Wzorcowa_BD!AM22</f>
        <v>30</v>
      </c>
      <c r="AN119" s="634">
        <f>I_Wzorcowa_BD!AN22</f>
        <v>30</v>
      </c>
      <c r="AO119" s="634">
        <f>I_Wzorcowa_BD!AO22</f>
        <v>30</v>
      </c>
      <c r="AP119" s="640">
        <f>I_Wzorcowa_BD!AP22</f>
        <v>80</v>
      </c>
      <c r="AQ119" s="640">
        <f>I_Wzorcowa_BD!AQ22</f>
        <v>0</v>
      </c>
      <c r="AR119" s="640">
        <f>I_Wzorcowa_BD!AR22</f>
        <v>0</v>
      </c>
      <c r="AS119" s="640">
        <f>I_Wzorcowa_BD!AS22</f>
        <v>0</v>
      </c>
      <c r="AT119" s="619">
        <f>I_Wzorcowa_BD!AT22</f>
        <v>0</v>
      </c>
      <c r="AU119" s="619">
        <f>I_Wzorcowa_BD!AU22</f>
        <v>0</v>
      </c>
      <c r="AV119" s="619">
        <f>I_Wzorcowa_BD!AV22</f>
        <v>0</v>
      </c>
      <c r="AW119" s="619">
        <f>I_Wzorcowa_BD!AW22</f>
        <v>0</v>
      </c>
      <c r="AX119" s="178">
        <f>I_Wzorcowa_BD!AX22</f>
        <v>120</v>
      </c>
      <c r="AY119" s="178">
        <f>I_Wzorcowa_BD!AY22</f>
        <v>0.75</v>
      </c>
      <c r="AZ119" s="178">
        <f>I_Wzorcowa_BD!AZ22</f>
        <v>5002</v>
      </c>
      <c r="BA119" s="178">
        <f>I_Wzorcowa_BD!BA22</f>
        <v>3751.5</v>
      </c>
      <c r="BB119" s="178">
        <f>I_Wzorcowa_BD!BB22</f>
        <v>2813.625</v>
      </c>
      <c r="BC119" s="178">
        <f>I_Wzorcowa_BD!BC22</f>
        <v>0</v>
      </c>
      <c r="BD119" s="178">
        <f>I_Wzorcowa_BD!BD22</f>
        <v>0</v>
      </c>
      <c r="BE119" s="178">
        <f>I_Wzorcowa_BD!BE22</f>
        <v>0</v>
      </c>
      <c r="BF119" s="178">
        <f>I_Wzorcowa_BD!BF22</f>
        <v>0</v>
      </c>
      <c r="BG119" s="178">
        <f>I_Wzorcowa_BD!BG22</f>
        <v>0</v>
      </c>
      <c r="BH119" s="178">
        <f>I_Wzorcowa_BD!BH22</f>
        <v>0</v>
      </c>
      <c r="BI119" s="178">
        <f>I_Wzorcowa_BD!BI22</f>
        <v>0</v>
      </c>
      <c r="BJ119">
        <f t="shared" si="6"/>
        <v>200</v>
      </c>
      <c r="BK119">
        <f t="shared" si="7"/>
        <v>200</v>
      </c>
      <c r="BL119" s="531">
        <f t="shared" si="8"/>
        <v>0</v>
      </c>
      <c r="BM119" s="201"/>
    </row>
    <row r="120" spans="1:65" hidden="1" outlineLevel="1" x14ac:dyDescent="0.3">
      <c r="A120" s="178">
        <f>I_Wzorcowa_BD!A23</f>
        <v>3</v>
      </c>
      <c r="B120" s="178" t="str">
        <f>I_Wzorcowa_BD!B23</f>
        <v>a</v>
      </c>
      <c r="C120" s="178">
        <f>I_Wzorcowa_BD!C23</f>
        <v>1</v>
      </c>
      <c r="D120" s="178" t="str">
        <f>I_Wzorcowa_BD!D23</f>
        <v>.z01_3_a_1</v>
      </c>
      <c r="E120" s="178" t="str">
        <f>I_Wzorcowa_BD!E23</f>
        <v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v>
      </c>
      <c r="F120" s="178" t="str">
        <f>I_Wzorcowa_BD!F23</f>
        <v>Imię01</v>
      </c>
      <c r="G120" s="178" t="str">
        <f>I_Wzorcowa_BD!G23</f>
        <v>ACT</v>
      </c>
      <c r="H120" s="178">
        <f>I_Wzorcowa_BD!H23</f>
        <v>6</v>
      </c>
      <c r="I120" s="178" t="str">
        <f>I_Wzorcowa_BD!I23</f>
        <v>.a01</v>
      </c>
      <c r="J120" s="178">
        <f>I_Wzorcowa_BD!J23</f>
        <v>13</v>
      </c>
      <c r="K120" s="284">
        <f>I_Wzorcowa_BD!K23</f>
        <v>46472</v>
      </c>
      <c r="L120" s="284">
        <f>I_Wzorcowa_BD!L23</f>
        <v>46474</v>
      </c>
      <c r="M120" s="178">
        <f>I_Wzorcowa_BD!M23</f>
        <v>14</v>
      </c>
      <c r="N120" s="178">
        <f>I_Wzorcowa_BD!N23</f>
        <v>2</v>
      </c>
      <c r="O120" s="178">
        <f>I_Wzorcowa_BD!O23</f>
        <v>80</v>
      </c>
      <c r="P120" s="627">
        <f>I_Wzorcowa_BD!P23</f>
        <v>0.5</v>
      </c>
      <c r="Q120" s="627">
        <f>I_Wzorcowa_BD!Q23</f>
        <v>0.5</v>
      </c>
      <c r="R120" s="627">
        <f>I_Wzorcowa_BD!R23</f>
        <v>0</v>
      </c>
      <c r="S120" s="627">
        <f>I_Wzorcowa_BD!S23</f>
        <v>0</v>
      </c>
      <c r="T120" s="627">
        <f>I_Wzorcowa_BD!T23</f>
        <v>0</v>
      </c>
      <c r="U120" s="627">
        <f>I_Wzorcowa_BD!U23</f>
        <v>0</v>
      </c>
      <c r="V120" s="627">
        <f>I_Wzorcowa_BD!V23</f>
        <v>0</v>
      </c>
      <c r="W120" s="627">
        <f>I_Wzorcowa_BD!W23</f>
        <v>0</v>
      </c>
      <c r="X120" s="627">
        <f>I_Wzorcowa_BD!X23</f>
        <v>0</v>
      </c>
      <c r="Y120" s="649">
        <f>I_Wzorcowa_BD!Y23</f>
        <v>0</v>
      </c>
      <c r="Z120" s="649">
        <f>I_Wzorcowa_BD!Z23</f>
        <v>0</v>
      </c>
      <c r="AA120" s="649">
        <f>I_Wzorcowa_BD!AA23</f>
        <v>0</v>
      </c>
      <c r="AB120" s="649">
        <f>I_Wzorcowa_BD!AB23</f>
        <v>0</v>
      </c>
      <c r="AC120" s="612">
        <f>I_Wzorcowa_BD!AC23</f>
        <v>0</v>
      </c>
      <c r="AD120" s="612">
        <f>I_Wzorcowa_BD!AD23</f>
        <v>0</v>
      </c>
      <c r="AE120" s="612">
        <f>I_Wzorcowa_BD!AE23</f>
        <v>0</v>
      </c>
      <c r="AF120" s="612">
        <f>I_Wzorcowa_BD!AF23</f>
        <v>0</v>
      </c>
      <c r="AG120" s="634">
        <f>I_Wzorcowa_BD!AG23</f>
        <v>40</v>
      </c>
      <c r="AH120" s="634">
        <f>I_Wzorcowa_BD!AH23</f>
        <v>40</v>
      </c>
      <c r="AI120" s="634">
        <f>I_Wzorcowa_BD!AI23</f>
        <v>0</v>
      </c>
      <c r="AJ120" s="634">
        <f>I_Wzorcowa_BD!AJ23</f>
        <v>0</v>
      </c>
      <c r="AK120" s="634">
        <f>I_Wzorcowa_BD!AK23</f>
        <v>0</v>
      </c>
      <c r="AL120" s="634">
        <f>I_Wzorcowa_BD!AL23</f>
        <v>0</v>
      </c>
      <c r="AM120" s="634">
        <f>I_Wzorcowa_BD!AM23</f>
        <v>0</v>
      </c>
      <c r="AN120" s="634">
        <f>I_Wzorcowa_BD!AN23</f>
        <v>0</v>
      </c>
      <c r="AO120" s="634">
        <f>I_Wzorcowa_BD!AO23</f>
        <v>0</v>
      </c>
      <c r="AP120" s="640">
        <f>I_Wzorcowa_BD!AP23</f>
        <v>0</v>
      </c>
      <c r="AQ120" s="640">
        <f>I_Wzorcowa_BD!AQ23</f>
        <v>0</v>
      </c>
      <c r="AR120" s="640">
        <f>I_Wzorcowa_BD!AR23</f>
        <v>0</v>
      </c>
      <c r="AS120" s="640">
        <f>I_Wzorcowa_BD!AS23</f>
        <v>0</v>
      </c>
      <c r="AT120" s="619">
        <f>I_Wzorcowa_BD!AT23</f>
        <v>0</v>
      </c>
      <c r="AU120" s="619">
        <f>I_Wzorcowa_BD!AU23</f>
        <v>0</v>
      </c>
      <c r="AV120" s="619">
        <f>I_Wzorcowa_BD!AV23</f>
        <v>0</v>
      </c>
      <c r="AW120" s="619">
        <f>I_Wzorcowa_BD!AW23</f>
        <v>0</v>
      </c>
      <c r="AX120" s="178">
        <f>I_Wzorcowa_BD!AX23</f>
        <v>80</v>
      </c>
      <c r="AY120" s="178">
        <f>I_Wzorcowa_BD!AY23</f>
        <v>0.5</v>
      </c>
      <c r="AZ120" s="178">
        <f>I_Wzorcowa_BD!AZ23</f>
        <v>5001</v>
      </c>
      <c r="BA120" s="178">
        <f>I_Wzorcowa_BD!BA23</f>
        <v>2500.5</v>
      </c>
      <c r="BB120" s="178">
        <f>I_Wzorcowa_BD!BB23</f>
        <v>1250.25</v>
      </c>
      <c r="BC120" s="178">
        <f>I_Wzorcowa_BD!BC23</f>
        <v>0</v>
      </c>
      <c r="BD120" s="178">
        <f>I_Wzorcowa_BD!BD23</f>
        <v>0</v>
      </c>
      <c r="BE120" s="178">
        <f>I_Wzorcowa_BD!BE23</f>
        <v>0</v>
      </c>
      <c r="BF120" s="178">
        <f>I_Wzorcowa_BD!BF23</f>
        <v>0</v>
      </c>
      <c r="BG120" s="178">
        <f>I_Wzorcowa_BD!BG23</f>
        <v>0</v>
      </c>
      <c r="BH120" s="178">
        <f>I_Wzorcowa_BD!BH23</f>
        <v>0</v>
      </c>
      <c r="BI120" s="178">
        <f>I_Wzorcowa_BD!BI23</f>
        <v>0</v>
      </c>
      <c r="BJ120">
        <f t="shared" si="6"/>
        <v>80</v>
      </c>
      <c r="BK120">
        <f t="shared" si="7"/>
        <v>80</v>
      </c>
      <c r="BL120" s="531">
        <f t="shared" si="8"/>
        <v>0</v>
      </c>
      <c r="BM120" s="201"/>
    </row>
    <row r="121" spans="1:65" hidden="1" outlineLevel="1" x14ac:dyDescent="0.3">
      <c r="A121" s="178">
        <f>I_Wzorcowa_BD!A24</f>
        <v>4</v>
      </c>
      <c r="B121" s="178" t="str">
        <f>I_Wzorcowa_BD!B24</f>
        <v>a</v>
      </c>
      <c r="C121" s="178">
        <f>I_Wzorcowa_BD!C24</f>
        <v>0</v>
      </c>
      <c r="D121" s="178" t="str">
        <f>I_Wzorcowa_BD!D24</f>
        <v>.z01_4_a_0</v>
      </c>
      <c r="E121" s="178" t="str">
        <f>I_Wzorcowa_BD!E24</f>
        <v>4.Połączenie WBD z wybranym systemem AI/ML, co pozwoli na zbadanie potencjału zaawansowanych metod  analitycznych AI/ML w celu zwiększenia wydajności procesów magazynowych.</v>
      </c>
      <c r="F121" s="178">
        <f>I_Wzorcowa_BD!F24</f>
        <v>0</v>
      </c>
      <c r="G121" s="178">
        <f>I_Wzorcowa_BD!G24</f>
        <v>0</v>
      </c>
      <c r="H121" s="178">
        <f>I_Wzorcowa_BD!H24</f>
        <v>0</v>
      </c>
      <c r="I121" s="178">
        <f>I_Wzorcowa_BD!I24</f>
        <v>0</v>
      </c>
      <c r="J121" s="178">
        <f>I_Wzorcowa_BD!J24</f>
        <v>15</v>
      </c>
      <c r="K121" s="284">
        <f>I_Wzorcowa_BD!K24</f>
        <v>46486</v>
      </c>
      <c r="L121" s="284">
        <f>I_Wzorcowa_BD!L24</f>
        <v>46486</v>
      </c>
      <c r="M121" s="178">
        <f>I_Wzorcowa_BD!M24</f>
        <v>14</v>
      </c>
      <c r="N121" s="178">
        <f>I_Wzorcowa_BD!N24</f>
        <v>0</v>
      </c>
      <c r="O121" s="178">
        <f>I_Wzorcowa_BD!O24</f>
        <v>0</v>
      </c>
      <c r="P121" s="627">
        <f>I_Wzorcowa_BD!P24</f>
        <v>0</v>
      </c>
      <c r="Q121" s="627">
        <f>I_Wzorcowa_BD!Q24</f>
        <v>0</v>
      </c>
      <c r="R121" s="627">
        <f>I_Wzorcowa_BD!R24</f>
        <v>0</v>
      </c>
      <c r="S121" s="627">
        <f>I_Wzorcowa_BD!S24</f>
        <v>0</v>
      </c>
      <c r="T121" s="627">
        <f>I_Wzorcowa_BD!T24</f>
        <v>0</v>
      </c>
      <c r="U121" s="627">
        <f>I_Wzorcowa_BD!U24</f>
        <v>0</v>
      </c>
      <c r="V121" s="627">
        <f>I_Wzorcowa_BD!V24</f>
        <v>0</v>
      </c>
      <c r="W121" s="627">
        <f>I_Wzorcowa_BD!W24</f>
        <v>0</v>
      </c>
      <c r="X121" s="627">
        <f>I_Wzorcowa_BD!X24</f>
        <v>0</v>
      </c>
      <c r="Y121" s="649">
        <f>I_Wzorcowa_BD!Y24</f>
        <v>0</v>
      </c>
      <c r="Z121" s="649">
        <f>I_Wzorcowa_BD!Z24</f>
        <v>0</v>
      </c>
      <c r="AA121" s="649">
        <f>I_Wzorcowa_BD!AA24</f>
        <v>0</v>
      </c>
      <c r="AB121" s="649">
        <f>I_Wzorcowa_BD!AB24</f>
        <v>0</v>
      </c>
      <c r="AC121" s="612">
        <f>I_Wzorcowa_BD!AC24</f>
        <v>0</v>
      </c>
      <c r="AD121" s="612">
        <f>I_Wzorcowa_BD!AD24</f>
        <v>0</v>
      </c>
      <c r="AE121" s="612">
        <f>I_Wzorcowa_BD!AE24</f>
        <v>0</v>
      </c>
      <c r="AF121" s="612">
        <f>I_Wzorcowa_BD!AF24</f>
        <v>0</v>
      </c>
      <c r="AG121" s="634">
        <f>I_Wzorcowa_BD!AG24</f>
        <v>0</v>
      </c>
      <c r="AH121" s="634">
        <f>I_Wzorcowa_BD!AH24</f>
        <v>0</v>
      </c>
      <c r="AI121" s="634">
        <f>I_Wzorcowa_BD!AI24</f>
        <v>0</v>
      </c>
      <c r="AJ121" s="634">
        <f>I_Wzorcowa_BD!AJ24</f>
        <v>0</v>
      </c>
      <c r="AK121" s="634">
        <f>I_Wzorcowa_BD!AK24</f>
        <v>0</v>
      </c>
      <c r="AL121" s="634">
        <f>I_Wzorcowa_BD!AL24</f>
        <v>0</v>
      </c>
      <c r="AM121" s="634">
        <f>I_Wzorcowa_BD!AM24</f>
        <v>0</v>
      </c>
      <c r="AN121" s="634">
        <f>I_Wzorcowa_BD!AN24</f>
        <v>0</v>
      </c>
      <c r="AO121" s="634">
        <f>I_Wzorcowa_BD!AO24</f>
        <v>0</v>
      </c>
      <c r="AP121" s="640">
        <f>I_Wzorcowa_BD!AP24</f>
        <v>0</v>
      </c>
      <c r="AQ121" s="640">
        <f>I_Wzorcowa_BD!AQ24</f>
        <v>0</v>
      </c>
      <c r="AR121" s="640">
        <f>I_Wzorcowa_BD!AR24</f>
        <v>0</v>
      </c>
      <c r="AS121" s="640">
        <f>I_Wzorcowa_BD!AS24</f>
        <v>0</v>
      </c>
      <c r="AT121" s="619">
        <f>I_Wzorcowa_BD!AT24</f>
        <v>0</v>
      </c>
      <c r="AU121" s="619">
        <f>I_Wzorcowa_BD!AU24</f>
        <v>0</v>
      </c>
      <c r="AV121" s="619">
        <f>I_Wzorcowa_BD!AV24</f>
        <v>0</v>
      </c>
      <c r="AW121" s="619">
        <f>I_Wzorcowa_BD!AW24</f>
        <v>0</v>
      </c>
      <c r="AX121" s="178">
        <f>I_Wzorcowa_BD!AX24</f>
        <v>0</v>
      </c>
      <c r="AY121" s="178">
        <f>I_Wzorcowa_BD!AY24</f>
        <v>0</v>
      </c>
      <c r="AZ121" s="178">
        <f>I_Wzorcowa_BD!AZ24</f>
        <v>0</v>
      </c>
      <c r="BA121" s="178">
        <f>I_Wzorcowa_BD!BA24</f>
        <v>0</v>
      </c>
      <c r="BB121" s="178">
        <f>I_Wzorcowa_BD!BB24</f>
        <v>0</v>
      </c>
      <c r="BC121" s="178">
        <f>I_Wzorcowa_BD!BC24</f>
        <v>0</v>
      </c>
      <c r="BD121" s="178">
        <f>I_Wzorcowa_BD!BD24</f>
        <v>0</v>
      </c>
      <c r="BE121" s="178">
        <f>I_Wzorcowa_BD!BE24</f>
        <v>0</v>
      </c>
      <c r="BF121" s="178">
        <f>I_Wzorcowa_BD!BF24</f>
        <v>0</v>
      </c>
      <c r="BG121" s="178">
        <f>I_Wzorcowa_BD!BG24</f>
        <v>0</v>
      </c>
      <c r="BH121" s="178">
        <f>I_Wzorcowa_BD!BH24</f>
        <v>0</v>
      </c>
      <c r="BI121" s="178">
        <f>I_Wzorcowa_BD!BI24</f>
        <v>0</v>
      </c>
      <c r="BJ121">
        <f t="shared" si="6"/>
        <v>0</v>
      </c>
      <c r="BK121">
        <f t="shared" si="7"/>
        <v>0</v>
      </c>
      <c r="BL121" s="531">
        <f t="shared" si="8"/>
        <v>0</v>
      </c>
      <c r="BM121" s="201"/>
    </row>
    <row r="122" spans="1:65" hidden="1" outlineLevel="1" x14ac:dyDescent="0.3">
      <c r="A122" s="178">
        <f>I_Wzorcowa_BD!A25</f>
        <v>4</v>
      </c>
      <c r="B122" s="178" t="str">
        <f>I_Wzorcowa_BD!B25</f>
        <v>a</v>
      </c>
      <c r="C122" s="178">
        <f>I_Wzorcowa_BD!C25</f>
        <v>1</v>
      </c>
      <c r="D122" s="178" t="str">
        <f>I_Wzorcowa_BD!D25</f>
        <v>.z01_4_a_1</v>
      </c>
      <c r="E122" s="178" t="str">
        <f>I_Wzorcowa_BD!E25</f>
        <v xml:space="preserve">Zaimportowanie WBD w środowisku wybranej platformy AI/ML </v>
      </c>
      <c r="F122" s="178" t="str">
        <f>I_Wzorcowa_BD!F25</f>
        <v>Imię03</v>
      </c>
      <c r="G122" s="178" t="str">
        <f>I_Wzorcowa_BD!G25</f>
        <v>ACT</v>
      </c>
      <c r="H122" s="178">
        <f>I_Wzorcowa_BD!H25</f>
        <v>6</v>
      </c>
      <c r="I122" s="178" t="str">
        <f>I_Wzorcowa_BD!I25</f>
        <v>.a03</v>
      </c>
      <c r="J122" s="178">
        <f>I_Wzorcowa_BD!J25</f>
        <v>15</v>
      </c>
      <c r="K122" s="284">
        <f>I_Wzorcowa_BD!K25</f>
        <v>46486</v>
      </c>
      <c r="L122" s="284">
        <f>I_Wzorcowa_BD!L25</f>
        <v>46486</v>
      </c>
      <c r="M122" s="178">
        <f>I_Wzorcowa_BD!M25</f>
        <v>14</v>
      </c>
      <c r="N122" s="178">
        <f>I_Wzorcowa_BD!N25</f>
        <v>0</v>
      </c>
      <c r="O122" s="178">
        <f>I_Wzorcowa_BD!O25</f>
        <v>45</v>
      </c>
      <c r="P122" s="627">
        <f>I_Wzorcowa_BD!P25</f>
        <v>0</v>
      </c>
      <c r="Q122" s="627">
        <f>I_Wzorcowa_BD!Q25</f>
        <v>0</v>
      </c>
      <c r="R122" s="627">
        <f>I_Wzorcowa_BD!R25</f>
        <v>0.17</v>
      </c>
      <c r="S122" s="627">
        <f>I_Wzorcowa_BD!S25</f>
        <v>0.14000000000000001</v>
      </c>
      <c r="T122" s="627">
        <f>I_Wzorcowa_BD!T25</f>
        <v>0.11</v>
      </c>
      <c r="U122" s="627">
        <f>I_Wzorcowa_BD!U25</f>
        <v>0.14000000000000001</v>
      </c>
      <c r="V122" s="627">
        <f>I_Wzorcowa_BD!V25</f>
        <v>0.14000000000000001</v>
      </c>
      <c r="W122" s="627">
        <f>I_Wzorcowa_BD!W25</f>
        <v>0.15</v>
      </c>
      <c r="X122" s="627">
        <f>I_Wzorcowa_BD!X25</f>
        <v>0.15</v>
      </c>
      <c r="Y122" s="649">
        <f>I_Wzorcowa_BD!Y25</f>
        <v>0</v>
      </c>
      <c r="Z122" s="649">
        <f>I_Wzorcowa_BD!Z25</f>
        <v>0</v>
      </c>
      <c r="AA122" s="649">
        <f>I_Wzorcowa_BD!AA25</f>
        <v>0</v>
      </c>
      <c r="AB122" s="649">
        <f>I_Wzorcowa_BD!AB25</f>
        <v>0</v>
      </c>
      <c r="AC122" s="612">
        <f>I_Wzorcowa_BD!AC25</f>
        <v>0</v>
      </c>
      <c r="AD122" s="612">
        <f>I_Wzorcowa_BD!AD25</f>
        <v>0</v>
      </c>
      <c r="AE122" s="612">
        <f>I_Wzorcowa_BD!AE25</f>
        <v>0</v>
      </c>
      <c r="AF122" s="612">
        <f>I_Wzorcowa_BD!AF25</f>
        <v>0</v>
      </c>
      <c r="AG122" s="634">
        <f>I_Wzorcowa_BD!AG25</f>
        <v>0</v>
      </c>
      <c r="AH122" s="634">
        <f>I_Wzorcowa_BD!AH25</f>
        <v>0</v>
      </c>
      <c r="AI122" s="634">
        <f>I_Wzorcowa_BD!AI25</f>
        <v>8</v>
      </c>
      <c r="AJ122" s="634">
        <f>I_Wzorcowa_BD!AJ25</f>
        <v>6</v>
      </c>
      <c r="AK122" s="634">
        <f>I_Wzorcowa_BD!AK25</f>
        <v>5</v>
      </c>
      <c r="AL122" s="634">
        <f>I_Wzorcowa_BD!AL25</f>
        <v>6</v>
      </c>
      <c r="AM122" s="634">
        <f>I_Wzorcowa_BD!AM25</f>
        <v>6</v>
      </c>
      <c r="AN122" s="634">
        <f>I_Wzorcowa_BD!AN25</f>
        <v>7</v>
      </c>
      <c r="AO122" s="634">
        <f>I_Wzorcowa_BD!AO25</f>
        <v>7</v>
      </c>
      <c r="AP122" s="640">
        <f>I_Wzorcowa_BD!AP25</f>
        <v>0</v>
      </c>
      <c r="AQ122" s="640">
        <f>I_Wzorcowa_BD!AQ25</f>
        <v>0</v>
      </c>
      <c r="AR122" s="640">
        <f>I_Wzorcowa_BD!AR25</f>
        <v>0</v>
      </c>
      <c r="AS122" s="640">
        <f>I_Wzorcowa_BD!AS25</f>
        <v>0</v>
      </c>
      <c r="AT122" s="619">
        <f>I_Wzorcowa_BD!AT25</f>
        <v>0</v>
      </c>
      <c r="AU122" s="619">
        <f>I_Wzorcowa_BD!AU25</f>
        <v>0</v>
      </c>
      <c r="AV122" s="619">
        <f>I_Wzorcowa_BD!AV25</f>
        <v>0</v>
      </c>
      <c r="AW122" s="619">
        <f>I_Wzorcowa_BD!AW25</f>
        <v>0</v>
      </c>
      <c r="AX122" s="178">
        <f>I_Wzorcowa_BD!AX25</f>
        <v>45</v>
      </c>
      <c r="AY122" s="178">
        <f>I_Wzorcowa_BD!AY25</f>
        <v>0.28125</v>
      </c>
      <c r="AZ122" s="178">
        <f>I_Wzorcowa_BD!AZ25</f>
        <v>5003</v>
      </c>
      <c r="BA122" s="178">
        <f>I_Wzorcowa_BD!BA25</f>
        <v>1407.09375</v>
      </c>
      <c r="BB122" s="178">
        <f>I_Wzorcowa_BD!BB25</f>
        <v>395.7451171875</v>
      </c>
      <c r="BC122" s="178">
        <f>I_Wzorcowa_BD!BC25</f>
        <v>0</v>
      </c>
      <c r="BD122" s="178">
        <f>I_Wzorcowa_BD!BD25</f>
        <v>0</v>
      </c>
      <c r="BE122" s="178">
        <f>I_Wzorcowa_BD!BE25</f>
        <v>0</v>
      </c>
      <c r="BF122" s="178">
        <f>I_Wzorcowa_BD!BF25</f>
        <v>0</v>
      </c>
      <c r="BG122" s="178">
        <f>I_Wzorcowa_BD!BG25</f>
        <v>0</v>
      </c>
      <c r="BH122" s="178">
        <f>I_Wzorcowa_BD!BH25</f>
        <v>0</v>
      </c>
      <c r="BI122" s="178">
        <f>I_Wzorcowa_BD!BI25</f>
        <v>0</v>
      </c>
      <c r="BJ122">
        <f t="shared" ref="BJ122:BJ130" si="9">O122</f>
        <v>45</v>
      </c>
      <c r="BK122">
        <f t="shared" ref="BK122:BK130" si="10">SUM(AG122:AW122)</f>
        <v>45</v>
      </c>
      <c r="BL122" s="531">
        <f t="shared" ref="BL122:BL130" si="11">BJ122-BK122</f>
        <v>0</v>
      </c>
      <c r="BM122" s="201"/>
    </row>
    <row r="123" spans="1:65" hidden="1" outlineLevel="1" x14ac:dyDescent="0.3">
      <c r="A123" s="178">
        <f>I_Wzorcowa_BD!A26</f>
        <v>4</v>
      </c>
      <c r="B123" s="178" t="str">
        <f>I_Wzorcowa_BD!B26</f>
        <v>b</v>
      </c>
      <c r="C123" s="178">
        <f>I_Wzorcowa_BD!C26</f>
        <v>1</v>
      </c>
      <c r="D123" s="178" t="str">
        <f>I_Wzorcowa_BD!D26</f>
        <v>.z01_4_b_1</v>
      </c>
      <c r="E123" s="178" t="str">
        <f>I_Wzorcowa_BD!E26</f>
        <v>Sprawdzenie i potwierdzenie poprawności zaimplementowanych danych. Określenie zestawu danych testowych i referencyjnych do dalszych analiz</v>
      </c>
      <c r="F123" s="178" t="str">
        <f>I_Wzorcowa_BD!F26</f>
        <v>Imię01</v>
      </c>
      <c r="G123" s="178" t="str">
        <f>I_Wzorcowa_BD!G26</f>
        <v>ACT</v>
      </c>
      <c r="H123" s="178">
        <f>I_Wzorcowa_BD!H26</f>
        <v>6</v>
      </c>
      <c r="I123" s="178" t="str">
        <f>I_Wzorcowa_BD!I26</f>
        <v>.a01</v>
      </c>
      <c r="J123" s="178">
        <f>I_Wzorcowa_BD!J26</f>
        <v>15</v>
      </c>
      <c r="K123" s="284">
        <f>I_Wzorcowa_BD!K26</f>
        <v>46486</v>
      </c>
      <c r="L123" s="284">
        <f>I_Wzorcowa_BD!L26</f>
        <v>46486</v>
      </c>
      <c r="M123" s="178">
        <f>I_Wzorcowa_BD!M26</f>
        <v>14</v>
      </c>
      <c r="N123" s="178">
        <f>I_Wzorcowa_BD!N26</f>
        <v>0</v>
      </c>
      <c r="O123" s="178">
        <f>I_Wzorcowa_BD!O26</f>
        <v>45</v>
      </c>
      <c r="P123" s="627">
        <f>I_Wzorcowa_BD!P26</f>
        <v>0</v>
      </c>
      <c r="Q123" s="627">
        <f>I_Wzorcowa_BD!Q26</f>
        <v>0</v>
      </c>
      <c r="R123" s="627">
        <f>I_Wzorcowa_BD!R26</f>
        <v>0.17</v>
      </c>
      <c r="S123" s="627">
        <f>I_Wzorcowa_BD!S26</f>
        <v>0.16</v>
      </c>
      <c r="T123" s="627">
        <f>I_Wzorcowa_BD!T26</f>
        <v>0.16</v>
      </c>
      <c r="U123" s="627">
        <f>I_Wzorcowa_BD!U26</f>
        <v>0.17</v>
      </c>
      <c r="V123" s="627">
        <f>I_Wzorcowa_BD!V26</f>
        <v>0.17</v>
      </c>
      <c r="W123" s="627">
        <f>I_Wzorcowa_BD!W26</f>
        <v>0.17</v>
      </c>
      <c r="X123" s="627">
        <f>I_Wzorcowa_BD!X26</f>
        <v>0</v>
      </c>
      <c r="Y123" s="649">
        <f>I_Wzorcowa_BD!Y26</f>
        <v>0</v>
      </c>
      <c r="Z123" s="649">
        <f>I_Wzorcowa_BD!Z26</f>
        <v>0</v>
      </c>
      <c r="AA123" s="649">
        <f>I_Wzorcowa_BD!AA26</f>
        <v>0</v>
      </c>
      <c r="AB123" s="649">
        <f>I_Wzorcowa_BD!AB26</f>
        <v>0</v>
      </c>
      <c r="AC123" s="612">
        <f>I_Wzorcowa_BD!AC26</f>
        <v>0</v>
      </c>
      <c r="AD123" s="612">
        <f>I_Wzorcowa_BD!AD26</f>
        <v>0</v>
      </c>
      <c r="AE123" s="612">
        <f>I_Wzorcowa_BD!AE26</f>
        <v>0</v>
      </c>
      <c r="AF123" s="612">
        <f>I_Wzorcowa_BD!AF26</f>
        <v>0</v>
      </c>
      <c r="AG123" s="634">
        <f>I_Wzorcowa_BD!AG26</f>
        <v>0</v>
      </c>
      <c r="AH123" s="634">
        <f>I_Wzorcowa_BD!AH26</f>
        <v>0</v>
      </c>
      <c r="AI123" s="634">
        <f>I_Wzorcowa_BD!AI26</f>
        <v>8</v>
      </c>
      <c r="AJ123" s="634">
        <f>I_Wzorcowa_BD!AJ26</f>
        <v>7</v>
      </c>
      <c r="AK123" s="634">
        <f>I_Wzorcowa_BD!AK26</f>
        <v>7</v>
      </c>
      <c r="AL123" s="634">
        <f>I_Wzorcowa_BD!AL26</f>
        <v>8</v>
      </c>
      <c r="AM123" s="634">
        <f>I_Wzorcowa_BD!AM26</f>
        <v>8</v>
      </c>
      <c r="AN123" s="634">
        <f>I_Wzorcowa_BD!AN26</f>
        <v>8</v>
      </c>
      <c r="AO123" s="634">
        <f>I_Wzorcowa_BD!AO26</f>
        <v>0</v>
      </c>
      <c r="AP123" s="640">
        <f>I_Wzorcowa_BD!AP26</f>
        <v>0</v>
      </c>
      <c r="AQ123" s="640">
        <f>I_Wzorcowa_BD!AQ26</f>
        <v>0</v>
      </c>
      <c r="AR123" s="640">
        <f>I_Wzorcowa_BD!AR26</f>
        <v>0</v>
      </c>
      <c r="AS123" s="640">
        <f>I_Wzorcowa_BD!AS26</f>
        <v>0</v>
      </c>
      <c r="AT123" s="619">
        <f>I_Wzorcowa_BD!AT26</f>
        <v>0</v>
      </c>
      <c r="AU123" s="619">
        <f>I_Wzorcowa_BD!AU26</f>
        <v>0</v>
      </c>
      <c r="AV123" s="619">
        <f>I_Wzorcowa_BD!AV26</f>
        <v>0</v>
      </c>
      <c r="AW123" s="619">
        <f>I_Wzorcowa_BD!AW26</f>
        <v>0</v>
      </c>
      <c r="AX123" s="178">
        <f>I_Wzorcowa_BD!AX26</f>
        <v>46</v>
      </c>
      <c r="AY123" s="178">
        <f>I_Wzorcowa_BD!AY26</f>
        <v>0.28749999999999998</v>
      </c>
      <c r="AZ123" s="178">
        <f>I_Wzorcowa_BD!AZ26</f>
        <v>5001</v>
      </c>
      <c r="BA123" s="178">
        <f>I_Wzorcowa_BD!BA26</f>
        <v>1437.7874999999999</v>
      </c>
      <c r="BB123" s="178">
        <f>I_Wzorcowa_BD!BB26</f>
        <v>413.36390624999996</v>
      </c>
      <c r="BC123" s="178">
        <f>I_Wzorcowa_BD!BC26</f>
        <v>0</v>
      </c>
      <c r="BD123" s="178">
        <f>I_Wzorcowa_BD!BD26</f>
        <v>0</v>
      </c>
      <c r="BE123" s="178">
        <f>I_Wzorcowa_BD!BE26</f>
        <v>0</v>
      </c>
      <c r="BF123" s="178">
        <f>I_Wzorcowa_BD!BF26</f>
        <v>0</v>
      </c>
      <c r="BG123" s="178">
        <f>I_Wzorcowa_BD!BG26</f>
        <v>0</v>
      </c>
      <c r="BH123" s="178">
        <f>I_Wzorcowa_BD!BH26</f>
        <v>0</v>
      </c>
      <c r="BI123" s="178">
        <f>I_Wzorcowa_BD!BI26</f>
        <v>0</v>
      </c>
      <c r="BJ123">
        <f t="shared" si="9"/>
        <v>45</v>
      </c>
      <c r="BK123">
        <f t="shared" si="10"/>
        <v>46</v>
      </c>
      <c r="BL123" s="531">
        <f t="shared" si="11"/>
        <v>-1</v>
      </c>
      <c r="BM123" s="201"/>
    </row>
    <row r="124" spans="1:65" hidden="1" outlineLevel="1" x14ac:dyDescent="0.3">
      <c r="A124" s="178">
        <f>I_Wzorcowa_BD!A27</f>
        <v>4</v>
      </c>
      <c r="B124" s="178" t="str">
        <f>I_Wzorcowa_BD!B27</f>
        <v>c</v>
      </c>
      <c r="C124" s="178">
        <f>I_Wzorcowa_BD!C27</f>
        <v>1</v>
      </c>
      <c r="D124" s="178" t="str">
        <f>I_Wzorcowa_BD!D27</f>
        <v>.z01_4_c_1</v>
      </c>
      <c r="E124" s="178" t="str">
        <f>I_Wzorcowa_BD!E27</f>
        <v xml:space="preserve">Stworzenie zautomatyzowanego systemu aktualizacji danych WBD zintegrowanej z platformą. </v>
      </c>
      <c r="F124" s="178" t="str">
        <f>I_Wzorcowa_BD!F27</f>
        <v>Imię02</v>
      </c>
      <c r="G124" s="178" t="str">
        <f>I_Wzorcowa_BD!G27</f>
        <v>ACT</v>
      </c>
      <c r="H124" s="178">
        <f>I_Wzorcowa_BD!H27</f>
        <v>6</v>
      </c>
      <c r="I124" s="178" t="str">
        <f>I_Wzorcowa_BD!I27</f>
        <v>.a02</v>
      </c>
      <c r="J124" s="178">
        <f>I_Wzorcowa_BD!J27</f>
        <v>15</v>
      </c>
      <c r="K124" s="284">
        <f>I_Wzorcowa_BD!K27</f>
        <v>46486</v>
      </c>
      <c r="L124" s="284">
        <f>I_Wzorcowa_BD!L27</f>
        <v>46487</v>
      </c>
      <c r="M124" s="178">
        <f>I_Wzorcowa_BD!M27</f>
        <v>15</v>
      </c>
      <c r="N124" s="178">
        <f>I_Wzorcowa_BD!N27</f>
        <v>1</v>
      </c>
      <c r="O124" s="178">
        <f>I_Wzorcowa_BD!O27</f>
        <v>80</v>
      </c>
      <c r="P124" s="627">
        <f>I_Wzorcowa_BD!P27</f>
        <v>0</v>
      </c>
      <c r="Q124" s="627">
        <f>I_Wzorcowa_BD!Q27</f>
        <v>0</v>
      </c>
      <c r="R124" s="627">
        <f>I_Wzorcowa_BD!R27</f>
        <v>0</v>
      </c>
      <c r="S124" s="627">
        <f>I_Wzorcowa_BD!S27</f>
        <v>0.16</v>
      </c>
      <c r="T124" s="627">
        <f>I_Wzorcowa_BD!T27</f>
        <v>0.16</v>
      </c>
      <c r="U124" s="627">
        <f>I_Wzorcowa_BD!U27</f>
        <v>0.17</v>
      </c>
      <c r="V124" s="627">
        <f>I_Wzorcowa_BD!V27</f>
        <v>0.17</v>
      </c>
      <c r="W124" s="627">
        <f>I_Wzorcowa_BD!W27</f>
        <v>0.17</v>
      </c>
      <c r="X124" s="627">
        <f>I_Wzorcowa_BD!X27</f>
        <v>0.17</v>
      </c>
      <c r="Y124" s="649">
        <f>I_Wzorcowa_BD!Y27</f>
        <v>0</v>
      </c>
      <c r="Z124" s="649">
        <f>I_Wzorcowa_BD!Z27</f>
        <v>0</v>
      </c>
      <c r="AA124" s="649">
        <f>I_Wzorcowa_BD!AA27</f>
        <v>0</v>
      </c>
      <c r="AB124" s="649">
        <f>I_Wzorcowa_BD!AB27</f>
        <v>0</v>
      </c>
      <c r="AC124" s="612">
        <f>I_Wzorcowa_BD!AC27</f>
        <v>0</v>
      </c>
      <c r="AD124" s="612">
        <f>I_Wzorcowa_BD!AD27</f>
        <v>0</v>
      </c>
      <c r="AE124" s="612">
        <f>I_Wzorcowa_BD!AE27</f>
        <v>0</v>
      </c>
      <c r="AF124" s="612">
        <f>I_Wzorcowa_BD!AF27</f>
        <v>0</v>
      </c>
      <c r="AG124" s="634">
        <f>I_Wzorcowa_BD!AG27</f>
        <v>0</v>
      </c>
      <c r="AH124" s="634">
        <f>I_Wzorcowa_BD!AH27</f>
        <v>0</v>
      </c>
      <c r="AI124" s="634">
        <f>I_Wzorcowa_BD!AI27</f>
        <v>0</v>
      </c>
      <c r="AJ124" s="634">
        <f>I_Wzorcowa_BD!AJ27</f>
        <v>13</v>
      </c>
      <c r="AK124" s="634">
        <f>I_Wzorcowa_BD!AK27</f>
        <v>13</v>
      </c>
      <c r="AL124" s="634">
        <f>I_Wzorcowa_BD!AL27</f>
        <v>14</v>
      </c>
      <c r="AM124" s="634">
        <f>I_Wzorcowa_BD!AM27</f>
        <v>14</v>
      </c>
      <c r="AN124" s="634">
        <f>I_Wzorcowa_BD!AN27</f>
        <v>14</v>
      </c>
      <c r="AO124" s="634">
        <f>I_Wzorcowa_BD!AO27</f>
        <v>14</v>
      </c>
      <c r="AP124" s="640">
        <f>I_Wzorcowa_BD!AP27</f>
        <v>0</v>
      </c>
      <c r="AQ124" s="640">
        <f>I_Wzorcowa_BD!AQ27</f>
        <v>0</v>
      </c>
      <c r="AR124" s="640">
        <f>I_Wzorcowa_BD!AR27</f>
        <v>0</v>
      </c>
      <c r="AS124" s="640">
        <f>I_Wzorcowa_BD!AS27</f>
        <v>0</v>
      </c>
      <c r="AT124" s="619">
        <f>I_Wzorcowa_BD!AT27</f>
        <v>0</v>
      </c>
      <c r="AU124" s="619">
        <f>I_Wzorcowa_BD!AU27</f>
        <v>0</v>
      </c>
      <c r="AV124" s="619">
        <f>I_Wzorcowa_BD!AV27</f>
        <v>0</v>
      </c>
      <c r="AW124" s="619">
        <f>I_Wzorcowa_BD!AW27</f>
        <v>0</v>
      </c>
      <c r="AX124" s="178">
        <f>I_Wzorcowa_BD!AX27</f>
        <v>82</v>
      </c>
      <c r="AY124" s="178">
        <f>I_Wzorcowa_BD!AY27</f>
        <v>0.51249999999999996</v>
      </c>
      <c r="AZ124" s="178">
        <f>I_Wzorcowa_BD!AZ27</f>
        <v>5002</v>
      </c>
      <c r="BA124" s="178">
        <f>I_Wzorcowa_BD!BA27</f>
        <v>2563.5249999999996</v>
      </c>
      <c r="BB124" s="178">
        <f>I_Wzorcowa_BD!BB27</f>
        <v>1313.8065624999997</v>
      </c>
      <c r="BC124" s="178">
        <f>I_Wzorcowa_BD!BC27</f>
        <v>0</v>
      </c>
      <c r="BD124" s="178">
        <f>I_Wzorcowa_BD!BD27</f>
        <v>0</v>
      </c>
      <c r="BE124" s="178">
        <f>I_Wzorcowa_BD!BE27</f>
        <v>0</v>
      </c>
      <c r="BF124" s="178">
        <f>I_Wzorcowa_BD!BF27</f>
        <v>0</v>
      </c>
      <c r="BG124" s="178">
        <f>I_Wzorcowa_BD!BG27</f>
        <v>0</v>
      </c>
      <c r="BH124" s="178">
        <f>I_Wzorcowa_BD!BH27</f>
        <v>0</v>
      </c>
      <c r="BI124" s="178">
        <f>I_Wzorcowa_BD!BI27</f>
        <v>0</v>
      </c>
      <c r="BJ124">
        <f t="shared" si="9"/>
        <v>80</v>
      </c>
      <c r="BK124">
        <f t="shared" si="10"/>
        <v>82</v>
      </c>
      <c r="BL124" s="531">
        <f t="shared" si="11"/>
        <v>-2</v>
      </c>
      <c r="BM124" s="201"/>
    </row>
    <row r="125" spans="1:65" hidden="1" outlineLevel="1" x14ac:dyDescent="0.3">
      <c r="A125" s="178">
        <f>I_Wzorcowa_BD!A28</f>
        <v>5</v>
      </c>
      <c r="B125" s="178" t="str">
        <f>I_Wzorcowa_BD!B28</f>
        <v>a</v>
      </c>
      <c r="C125" s="178">
        <f>I_Wzorcowa_BD!C28</f>
        <v>1</v>
      </c>
      <c r="D125" s="178" t="str">
        <f>I_Wzorcowa_BD!D28</f>
        <v>.z01_5_a_1</v>
      </c>
      <c r="E125" s="178" t="str">
        <f>I_Wzorcowa_BD!E28</f>
        <v>5.Opracowanie procedur/strategii bezpieczeństwa i zarządzania WBD</v>
      </c>
      <c r="F125" s="178" t="str">
        <f>I_Wzorcowa_BD!F28</f>
        <v>Imię03</v>
      </c>
      <c r="G125" s="178" t="str">
        <f>I_Wzorcowa_BD!G28</f>
        <v>ACT</v>
      </c>
      <c r="H125" s="178">
        <f>I_Wzorcowa_BD!H28</f>
        <v>7</v>
      </c>
      <c r="I125" s="178" t="str">
        <f>I_Wzorcowa_BD!I28</f>
        <v>.a03</v>
      </c>
      <c r="J125" s="178">
        <f>I_Wzorcowa_BD!J28</f>
        <v>16</v>
      </c>
      <c r="K125" s="284">
        <f>I_Wzorcowa_BD!K28</f>
        <v>46493</v>
      </c>
      <c r="L125" s="284">
        <f>I_Wzorcowa_BD!L28</f>
        <v>46494</v>
      </c>
      <c r="M125" s="178">
        <f>I_Wzorcowa_BD!M28</f>
        <v>16</v>
      </c>
      <c r="N125" s="178">
        <f>I_Wzorcowa_BD!N28</f>
        <v>1</v>
      </c>
      <c r="O125" s="178">
        <f>I_Wzorcowa_BD!O28</f>
        <v>80</v>
      </c>
      <c r="P125" s="627">
        <f>I_Wzorcowa_BD!P28</f>
        <v>0.11</v>
      </c>
      <c r="Q125" s="627">
        <f>I_Wzorcowa_BD!Q28</f>
        <v>0.11</v>
      </c>
      <c r="R125" s="627">
        <f>I_Wzorcowa_BD!R28</f>
        <v>0.11</v>
      </c>
      <c r="S125" s="627">
        <f>I_Wzorcowa_BD!S28</f>
        <v>0.11</v>
      </c>
      <c r="T125" s="627">
        <f>I_Wzorcowa_BD!T28</f>
        <v>0.11</v>
      </c>
      <c r="U125" s="627">
        <f>I_Wzorcowa_BD!U28</f>
        <v>0.11</v>
      </c>
      <c r="V125" s="627">
        <f>I_Wzorcowa_BD!V28</f>
        <v>0.11</v>
      </c>
      <c r="W125" s="627">
        <f>I_Wzorcowa_BD!W28</f>
        <v>0.11</v>
      </c>
      <c r="X125" s="627">
        <f>I_Wzorcowa_BD!X28</f>
        <v>0.12</v>
      </c>
      <c r="Y125" s="649">
        <f>I_Wzorcowa_BD!Y28</f>
        <v>0</v>
      </c>
      <c r="Z125" s="649">
        <f>I_Wzorcowa_BD!Z28</f>
        <v>0</v>
      </c>
      <c r="AA125" s="649">
        <f>I_Wzorcowa_BD!AA28</f>
        <v>0</v>
      </c>
      <c r="AB125" s="649">
        <f>I_Wzorcowa_BD!AB28</f>
        <v>0</v>
      </c>
      <c r="AC125" s="612">
        <f>I_Wzorcowa_BD!AC28</f>
        <v>0</v>
      </c>
      <c r="AD125" s="612">
        <f>I_Wzorcowa_BD!AD28</f>
        <v>0</v>
      </c>
      <c r="AE125" s="612">
        <f>I_Wzorcowa_BD!AE28</f>
        <v>0</v>
      </c>
      <c r="AF125" s="612">
        <f>I_Wzorcowa_BD!AF28</f>
        <v>0</v>
      </c>
      <c r="AG125" s="634">
        <f>I_Wzorcowa_BD!AG28</f>
        <v>9</v>
      </c>
      <c r="AH125" s="634">
        <f>I_Wzorcowa_BD!AH28</f>
        <v>9</v>
      </c>
      <c r="AI125" s="634">
        <f>I_Wzorcowa_BD!AI28</f>
        <v>9</v>
      </c>
      <c r="AJ125" s="634">
        <f>I_Wzorcowa_BD!AJ28</f>
        <v>9</v>
      </c>
      <c r="AK125" s="634">
        <f>I_Wzorcowa_BD!AK28</f>
        <v>9</v>
      </c>
      <c r="AL125" s="634">
        <f>I_Wzorcowa_BD!AL28</f>
        <v>9</v>
      </c>
      <c r="AM125" s="634">
        <f>I_Wzorcowa_BD!AM28</f>
        <v>9</v>
      </c>
      <c r="AN125" s="634">
        <f>I_Wzorcowa_BD!AN28</f>
        <v>9</v>
      </c>
      <c r="AO125" s="634">
        <f>I_Wzorcowa_BD!AO28</f>
        <v>10</v>
      </c>
      <c r="AP125" s="640">
        <f>I_Wzorcowa_BD!AP28</f>
        <v>0</v>
      </c>
      <c r="AQ125" s="640">
        <f>I_Wzorcowa_BD!AQ28</f>
        <v>0</v>
      </c>
      <c r="AR125" s="640">
        <f>I_Wzorcowa_BD!AR28</f>
        <v>0</v>
      </c>
      <c r="AS125" s="640">
        <f>I_Wzorcowa_BD!AS28</f>
        <v>0</v>
      </c>
      <c r="AT125" s="619">
        <f>I_Wzorcowa_BD!AT28</f>
        <v>0</v>
      </c>
      <c r="AU125" s="619">
        <f>I_Wzorcowa_BD!AU28</f>
        <v>0</v>
      </c>
      <c r="AV125" s="619">
        <f>I_Wzorcowa_BD!AV28</f>
        <v>0</v>
      </c>
      <c r="AW125" s="619">
        <f>I_Wzorcowa_BD!AW28</f>
        <v>0</v>
      </c>
      <c r="AX125" s="178">
        <f>I_Wzorcowa_BD!AX28</f>
        <v>82</v>
      </c>
      <c r="AY125" s="178">
        <f>I_Wzorcowa_BD!AY28</f>
        <v>0.51249999999999996</v>
      </c>
      <c r="AZ125" s="178">
        <f>I_Wzorcowa_BD!AZ28</f>
        <v>5003</v>
      </c>
      <c r="BA125" s="178">
        <f>I_Wzorcowa_BD!BA28</f>
        <v>2564.0374999999999</v>
      </c>
      <c r="BB125" s="178">
        <f>I_Wzorcowa_BD!BB28</f>
        <v>1314.0692187499999</v>
      </c>
      <c r="BC125" s="178">
        <f>I_Wzorcowa_BD!BC28</f>
        <v>0</v>
      </c>
      <c r="BD125" s="178">
        <f>I_Wzorcowa_BD!BD28</f>
        <v>0</v>
      </c>
      <c r="BE125" s="178">
        <f>I_Wzorcowa_BD!BE28</f>
        <v>0</v>
      </c>
      <c r="BF125" s="178">
        <f>I_Wzorcowa_BD!BF28</f>
        <v>0</v>
      </c>
      <c r="BG125" s="178">
        <f>I_Wzorcowa_BD!BG28</f>
        <v>0</v>
      </c>
      <c r="BH125" s="178">
        <f>I_Wzorcowa_BD!BH28</f>
        <v>0</v>
      </c>
      <c r="BI125" s="178">
        <f>I_Wzorcowa_BD!BI28</f>
        <v>0</v>
      </c>
      <c r="BJ125">
        <f t="shared" si="9"/>
        <v>80</v>
      </c>
      <c r="BK125">
        <f t="shared" si="10"/>
        <v>82</v>
      </c>
      <c r="BL125" s="531">
        <f t="shared" si="11"/>
        <v>-2</v>
      </c>
      <c r="BM125" s="201"/>
    </row>
    <row r="126" spans="1:65" hidden="1" outlineLevel="1" x14ac:dyDescent="0.3">
      <c r="A126" s="178">
        <f>I_Wzorcowa_BD!A29</f>
        <v>6</v>
      </c>
      <c r="B126" s="178" t="str">
        <f>I_Wzorcowa_BD!B29</f>
        <v>a</v>
      </c>
      <c r="C126" s="178">
        <f>I_Wzorcowa_BD!C29</f>
        <v>1</v>
      </c>
      <c r="D126" s="178" t="str">
        <f>I_Wzorcowa_BD!D29</f>
        <v>.z01_6_a_1</v>
      </c>
      <c r="E126" s="178" t="str">
        <f>I_Wzorcowa_BD!E29</f>
        <v>6.Opracowanie dokumentacji WBD</v>
      </c>
      <c r="F126" s="178" t="str">
        <f>I_Wzorcowa_BD!F29</f>
        <v>Imię01</v>
      </c>
      <c r="G126" s="178" t="str">
        <f>I_Wzorcowa_BD!G29</f>
        <v>ACT</v>
      </c>
      <c r="H126" s="178">
        <f>I_Wzorcowa_BD!H29</f>
        <v>8</v>
      </c>
      <c r="I126" s="178" t="str">
        <f>I_Wzorcowa_BD!I29</f>
        <v>.a01</v>
      </c>
      <c r="J126" s="178">
        <f>I_Wzorcowa_BD!J29</f>
        <v>17</v>
      </c>
      <c r="K126" s="284">
        <f>I_Wzorcowa_BD!K29</f>
        <v>46500</v>
      </c>
      <c r="L126" s="284">
        <f>I_Wzorcowa_BD!L29</f>
        <v>46501</v>
      </c>
      <c r="M126" s="178">
        <f>I_Wzorcowa_BD!M29</f>
        <v>17</v>
      </c>
      <c r="N126" s="178">
        <f>I_Wzorcowa_BD!N29</f>
        <v>1</v>
      </c>
      <c r="O126" s="178">
        <f>I_Wzorcowa_BD!O29</f>
        <v>120</v>
      </c>
      <c r="P126" s="627">
        <f>I_Wzorcowa_BD!P29</f>
        <v>0.11</v>
      </c>
      <c r="Q126" s="627">
        <f>I_Wzorcowa_BD!Q29</f>
        <v>0.11</v>
      </c>
      <c r="R126" s="627">
        <f>I_Wzorcowa_BD!R29</f>
        <v>0.11</v>
      </c>
      <c r="S126" s="627">
        <f>I_Wzorcowa_BD!S29</f>
        <v>0.11</v>
      </c>
      <c r="T126" s="627">
        <f>I_Wzorcowa_BD!T29</f>
        <v>0.11</v>
      </c>
      <c r="U126" s="627">
        <f>I_Wzorcowa_BD!U29</f>
        <v>0.11</v>
      </c>
      <c r="V126" s="627">
        <f>I_Wzorcowa_BD!V29</f>
        <v>0.11</v>
      </c>
      <c r="W126" s="627">
        <f>I_Wzorcowa_BD!W29</f>
        <v>0.11</v>
      </c>
      <c r="X126" s="627">
        <f>I_Wzorcowa_BD!X29</f>
        <v>0.12</v>
      </c>
      <c r="Y126" s="649">
        <f>I_Wzorcowa_BD!Y29</f>
        <v>0</v>
      </c>
      <c r="Z126" s="649">
        <f>I_Wzorcowa_BD!Z29</f>
        <v>0</v>
      </c>
      <c r="AA126" s="649">
        <f>I_Wzorcowa_BD!AA29</f>
        <v>0</v>
      </c>
      <c r="AB126" s="649">
        <f>I_Wzorcowa_BD!AB29</f>
        <v>0</v>
      </c>
      <c r="AC126" s="612">
        <f>I_Wzorcowa_BD!AC29</f>
        <v>0</v>
      </c>
      <c r="AD126" s="612">
        <f>I_Wzorcowa_BD!AD29</f>
        <v>0</v>
      </c>
      <c r="AE126" s="612">
        <f>I_Wzorcowa_BD!AE29</f>
        <v>0</v>
      </c>
      <c r="AF126" s="612">
        <f>I_Wzorcowa_BD!AF29</f>
        <v>0</v>
      </c>
      <c r="AG126" s="634">
        <f>I_Wzorcowa_BD!AG29</f>
        <v>13</v>
      </c>
      <c r="AH126" s="634">
        <f>I_Wzorcowa_BD!AH29</f>
        <v>13</v>
      </c>
      <c r="AI126" s="634">
        <f>I_Wzorcowa_BD!AI29</f>
        <v>13</v>
      </c>
      <c r="AJ126" s="634">
        <f>I_Wzorcowa_BD!AJ29</f>
        <v>13</v>
      </c>
      <c r="AK126" s="634">
        <f>I_Wzorcowa_BD!AK29</f>
        <v>13</v>
      </c>
      <c r="AL126" s="634">
        <f>I_Wzorcowa_BD!AL29</f>
        <v>13</v>
      </c>
      <c r="AM126" s="634">
        <f>I_Wzorcowa_BD!AM29</f>
        <v>13</v>
      </c>
      <c r="AN126" s="634">
        <f>I_Wzorcowa_BD!AN29</f>
        <v>13</v>
      </c>
      <c r="AO126" s="634">
        <f>I_Wzorcowa_BD!AO29</f>
        <v>14</v>
      </c>
      <c r="AP126" s="640">
        <f>I_Wzorcowa_BD!AP29</f>
        <v>0</v>
      </c>
      <c r="AQ126" s="640">
        <f>I_Wzorcowa_BD!AQ29</f>
        <v>0</v>
      </c>
      <c r="AR126" s="640">
        <f>I_Wzorcowa_BD!AR29</f>
        <v>0</v>
      </c>
      <c r="AS126" s="640">
        <f>I_Wzorcowa_BD!AS29</f>
        <v>0</v>
      </c>
      <c r="AT126" s="619">
        <f>I_Wzorcowa_BD!AT29</f>
        <v>0</v>
      </c>
      <c r="AU126" s="619">
        <f>I_Wzorcowa_BD!AU29</f>
        <v>0</v>
      </c>
      <c r="AV126" s="619">
        <f>I_Wzorcowa_BD!AV29</f>
        <v>0</v>
      </c>
      <c r="AW126" s="619">
        <f>I_Wzorcowa_BD!AW29</f>
        <v>0</v>
      </c>
      <c r="AX126" s="178">
        <f>I_Wzorcowa_BD!AX29</f>
        <v>118</v>
      </c>
      <c r="AY126" s="178">
        <f>I_Wzorcowa_BD!AY29</f>
        <v>0.73750000000000004</v>
      </c>
      <c r="AZ126" s="178">
        <f>I_Wzorcowa_BD!AZ29</f>
        <v>5001</v>
      </c>
      <c r="BA126" s="178">
        <f>I_Wzorcowa_BD!BA29</f>
        <v>3688.2375000000002</v>
      </c>
      <c r="BB126" s="178">
        <f>I_Wzorcowa_BD!BB29</f>
        <v>2720.0751562500004</v>
      </c>
      <c r="BC126" s="178">
        <f>I_Wzorcowa_BD!BC29</f>
        <v>0</v>
      </c>
      <c r="BD126" s="178">
        <f>I_Wzorcowa_BD!BD29</f>
        <v>0</v>
      </c>
      <c r="BE126" s="178">
        <f>I_Wzorcowa_BD!BE29</f>
        <v>0</v>
      </c>
      <c r="BF126" s="178">
        <f>I_Wzorcowa_BD!BF29</f>
        <v>0</v>
      </c>
      <c r="BG126" s="178">
        <f>I_Wzorcowa_BD!BG29</f>
        <v>0</v>
      </c>
      <c r="BH126" s="178">
        <f>I_Wzorcowa_BD!BH29</f>
        <v>0</v>
      </c>
      <c r="BI126" s="178">
        <f>I_Wzorcowa_BD!BI29</f>
        <v>0</v>
      </c>
      <c r="BJ126">
        <f t="shared" si="9"/>
        <v>120</v>
      </c>
      <c r="BK126">
        <f t="shared" si="10"/>
        <v>118</v>
      </c>
      <c r="BL126" s="531">
        <f t="shared" si="11"/>
        <v>2</v>
      </c>
      <c r="BM126" s="201"/>
    </row>
    <row r="127" spans="1:65" hidden="1" outlineLevel="1" x14ac:dyDescent="0.3">
      <c r="A127" s="506" t="str">
        <f>A100</f>
        <v>.z01</v>
      </c>
      <c r="B127" s="178"/>
      <c r="C127" s="178"/>
      <c r="D127" s="178"/>
      <c r="E127" s="178"/>
      <c r="P127" s="628"/>
      <c r="Q127" s="628"/>
      <c r="R127" s="628"/>
      <c r="S127" s="628"/>
      <c r="T127" s="628"/>
      <c r="U127" s="628"/>
      <c r="V127" s="628"/>
      <c r="W127" s="628"/>
      <c r="X127" s="628"/>
      <c r="Y127" s="650"/>
      <c r="Z127" s="650"/>
      <c r="AA127" s="650"/>
      <c r="AB127" s="650"/>
      <c r="AC127" s="613"/>
      <c r="AD127" s="613"/>
      <c r="AE127" s="613"/>
      <c r="AF127" s="613"/>
      <c r="AG127" s="626"/>
      <c r="AH127" s="626"/>
      <c r="AI127" s="626"/>
      <c r="AJ127" s="626"/>
      <c r="AK127" s="626"/>
      <c r="AL127" s="626"/>
      <c r="AM127" s="626"/>
      <c r="AN127" s="626"/>
      <c r="AO127" s="626"/>
      <c r="AP127" s="369"/>
      <c r="AQ127" s="369"/>
      <c r="AR127" s="369"/>
      <c r="AS127" s="369"/>
      <c r="AT127" s="370"/>
      <c r="AU127" s="370"/>
      <c r="AV127" s="370"/>
      <c r="AW127" s="370"/>
      <c r="BJ127">
        <f t="shared" si="9"/>
        <v>0</v>
      </c>
      <c r="BK127">
        <f t="shared" si="10"/>
        <v>0</v>
      </c>
      <c r="BL127" s="531">
        <f t="shared" si="11"/>
        <v>0</v>
      </c>
      <c r="BM127" s="201"/>
    </row>
    <row r="128" spans="1:65" hidden="1" outlineLevel="1" x14ac:dyDescent="0.3">
      <c r="A128" s="506" t="str">
        <f>A127</f>
        <v>.z01</v>
      </c>
      <c r="P128" s="628"/>
      <c r="Q128" s="628"/>
      <c r="R128" s="628"/>
      <c r="S128" s="628"/>
      <c r="T128" s="628"/>
      <c r="U128" s="628"/>
      <c r="V128" s="628"/>
      <c r="W128" s="628"/>
      <c r="X128" s="628"/>
      <c r="Y128" s="650"/>
      <c r="Z128" s="650"/>
      <c r="AA128" s="650"/>
      <c r="AB128" s="650"/>
      <c r="AC128" s="613"/>
      <c r="AD128" s="613"/>
      <c r="AE128" s="613"/>
      <c r="AF128" s="613"/>
      <c r="AG128" s="626"/>
      <c r="AH128" s="626"/>
      <c r="AI128" s="626"/>
      <c r="AJ128" s="626"/>
      <c r="AK128" s="626"/>
      <c r="AL128" s="626"/>
      <c r="AM128" s="626"/>
      <c r="AN128" s="626"/>
      <c r="AO128" s="626"/>
      <c r="AP128" s="369"/>
      <c r="AQ128" s="369"/>
      <c r="AR128" s="369"/>
      <c r="AS128" s="369"/>
      <c r="AT128" s="370"/>
      <c r="AU128" s="370"/>
      <c r="AV128" s="370"/>
      <c r="AW128" s="370"/>
      <c r="BJ128">
        <f t="shared" si="9"/>
        <v>0</v>
      </c>
      <c r="BK128">
        <f t="shared" si="10"/>
        <v>0</v>
      </c>
      <c r="BL128" s="531">
        <f t="shared" si="11"/>
        <v>0</v>
      </c>
      <c r="BM128" s="201"/>
    </row>
    <row r="129" spans="1:65" hidden="1" outlineLevel="1" x14ac:dyDescent="0.3">
      <c r="A129" s="506" t="str">
        <f t="shared" ref="A129:A192" si="12">A128</f>
        <v>.z01</v>
      </c>
      <c r="P129" s="628"/>
      <c r="Q129" s="628"/>
      <c r="R129" s="628"/>
      <c r="S129" s="628"/>
      <c r="T129" s="628"/>
      <c r="U129" s="628"/>
      <c r="V129" s="628"/>
      <c r="W129" s="628"/>
      <c r="X129" s="628"/>
      <c r="Y129" s="650"/>
      <c r="Z129" s="650"/>
      <c r="AA129" s="650"/>
      <c r="AB129" s="650"/>
      <c r="AC129" s="613"/>
      <c r="AD129" s="613"/>
      <c r="AE129" s="613"/>
      <c r="AF129" s="613"/>
      <c r="AG129" s="626"/>
      <c r="AH129" s="626"/>
      <c r="AI129" s="626"/>
      <c r="AJ129" s="626"/>
      <c r="AK129" s="626"/>
      <c r="AL129" s="626"/>
      <c r="AM129" s="626"/>
      <c r="AN129" s="626"/>
      <c r="AO129" s="626"/>
      <c r="AP129" s="369"/>
      <c r="AQ129" s="369"/>
      <c r="AR129" s="369"/>
      <c r="AS129" s="369"/>
      <c r="AT129" s="370"/>
      <c r="AU129" s="370"/>
      <c r="AV129" s="370"/>
      <c r="AW129" s="370"/>
      <c r="BJ129">
        <f t="shared" si="9"/>
        <v>0</v>
      </c>
      <c r="BK129">
        <f t="shared" si="10"/>
        <v>0</v>
      </c>
      <c r="BL129" s="531">
        <f t="shared" si="11"/>
        <v>0</v>
      </c>
      <c r="BM129" s="201"/>
    </row>
    <row r="130" spans="1:65" hidden="1" outlineLevel="1" x14ac:dyDescent="0.3">
      <c r="A130" s="506" t="str">
        <f t="shared" si="12"/>
        <v>.z01</v>
      </c>
      <c r="P130" s="628"/>
      <c r="Q130" s="628"/>
      <c r="R130" s="628"/>
      <c r="S130" s="628"/>
      <c r="T130" s="628"/>
      <c r="U130" s="628"/>
      <c r="V130" s="628"/>
      <c r="W130" s="628"/>
      <c r="X130" s="628"/>
      <c r="Y130" s="650"/>
      <c r="Z130" s="650"/>
      <c r="AA130" s="650"/>
      <c r="AB130" s="650"/>
      <c r="AC130" s="613"/>
      <c r="AD130" s="613"/>
      <c r="AE130" s="613"/>
      <c r="AF130" s="613"/>
      <c r="AG130" s="626"/>
      <c r="AH130" s="626"/>
      <c r="AI130" s="626"/>
      <c r="AJ130" s="626"/>
      <c r="AK130" s="626"/>
      <c r="AL130" s="626"/>
      <c r="AM130" s="626"/>
      <c r="AN130" s="626"/>
      <c r="AO130" s="626"/>
      <c r="AP130" s="369"/>
      <c r="AQ130" s="369"/>
      <c r="AR130" s="369"/>
      <c r="AS130" s="369"/>
      <c r="AT130" s="370"/>
      <c r="AU130" s="370"/>
      <c r="AV130" s="370"/>
      <c r="AW130" s="370"/>
      <c r="BJ130">
        <f t="shared" si="9"/>
        <v>0</v>
      </c>
      <c r="BK130">
        <f t="shared" si="10"/>
        <v>0</v>
      </c>
      <c r="BL130" s="531">
        <f t="shared" si="11"/>
        <v>0</v>
      </c>
      <c r="BM130" s="201"/>
    </row>
    <row r="131" spans="1:65" hidden="1" outlineLevel="1" x14ac:dyDescent="0.3">
      <c r="A131" s="506" t="str">
        <f t="shared" si="12"/>
        <v>.z01</v>
      </c>
      <c r="P131" s="628"/>
      <c r="Q131" s="628"/>
      <c r="R131" s="628"/>
      <c r="S131" s="628"/>
      <c r="T131" s="628"/>
      <c r="U131" s="628"/>
      <c r="V131" s="628"/>
      <c r="W131" s="628"/>
      <c r="X131" s="628"/>
      <c r="Y131" s="650"/>
      <c r="Z131" s="650"/>
      <c r="AA131" s="650"/>
      <c r="AB131" s="650"/>
      <c r="AC131" s="613"/>
      <c r="AD131" s="613"/>
      <c r="AE131" s="613"/>
      <c r="AF131" s="613"/>
      <c r="AG131" s="626"/>
      <c r="AH131" s="626"/>
      <c r="AI131" s="626"/>
      <c r="AJ131" s="626"/>
      <c r="AK131" s="626"/>
      <c r="AL131" s="626"/>
      <c r="AM131" s="626"/>
      <c r="AN131" s="626"/>
      <c r="AO131" s="626"/>
      <c r="AP131" s="369"/>
      <c r="AQ131" s="369"/>
      <c r="AR131" s="369"/>
      <c r="AS131" s="369"/>
      <c r="AT131" s="370"/>
      <c r="AU131" s="370"/>
      <c r="AV131" s="370"/>
      <c r="AW131" s="370"/>
      <c r="BJ131">
        <f t="shared" ref="BJ131:BJ194" si="13">O131</f>
        <v>0</v>
      </c>
      <c r="BK131">
        <f t="shared" ref="BK131:BK194" si="14">SUM(AG131:AW131)</f>
        <v>0</v>
      </c>
      <c r="BL131" s="531">
        <f t="shared" ref="BL131:BL194" si="15">BJ131-BK131</f>
        <v>0</v>
      </c>
      <c r="BM131" s="201"/>
    </row>
    <row r="132" spans="1:65" hidden="1" outlineLevel="1" x14ac:dyDescent="0.3">
      <c r="A132" s="506" t="str">
        <f t="shared" si="12"/>
        <v>.z01</v>
      </c>
      <c r="P132" s="628"/>
      <c r="Q132" s="628"/>
      <c r="R132" s="628"/>
      <c r="S132" s="628"/>
      <c r="T132" s="628"/>
      <c r="U132" s="628"/>
      <c r="V132" s="628"/>
      <c r="W132" s="628"/>
      <c r="X132" s="628"/>
      <c r="Y132" s="650"/>
      <c r="Z132" s="650"/>
      <c r="AA132" s="650"/>
      <c r="AB132" s="650"/>
      <c r="AC132" s="613"/>
      <c r="AD132" s="613"/>
      <c r="AE132" s="613"/>
      <c r="AF132" s="613"/>
      <c r="AG132" s="626"/>
      <c r="AH132" s="626"/>
      <c r="AI132" s="626"/>
      <c r="AJ132" s="626"/>
      <c r="AK132" s="626"/>
      <c r="AL132" s="626"/>
      <c r="AM132" s="626"/>
      <c r="AN132" s="626"/>
      <c r="AO132" s="626"/>
      <c r="AP132" s="369"/>
      <c r="AQ132" s="369"/>
      <c r="AR132" s="369"/>
      <c r="AS132" s="369"/>
      <c r="AT132" s="370"/>
      <c r="AU132" s="370"/>
      <c r="AV132" s="370"/>
      <c r="AW132" s="370"/>
      <c r="BJ132">
        <f t="shared" si="13"/>
        <v>0</v>
      </c>
      <c r="BK132">
        <f t="shared" si="14"/>
        <v>0</v>
      </c>
      <c r="BL132" s="531">
        <f t="shared" si="15"/>
        <v>0</v>
      </c>
      <c r="BM132" s="201"/>
    </row>
    <row r="133" spans="1:65" hidden="1" outlineLevel="1" x14ac:dyDescent="0.3">
      <c r="A133" s="506" t="str">
        <f t="shared" si="12"/>
        <v>.z01</v>
      </c>
      <c r="P133" s="628"/>
      <c r="Q133" s="628"/>
      <c r="R133" s="628"/>
      <c r="S133" s="628"/>
      <c r="T133" s="628"/>
      <c r="U133" s="628"/>
      <c r="V133" s="628"/>
      <c r="W133" s="628"/>
      <c r="X133" s="628"/>
      <c r="Y133" s="650"/>
      <c r="Z133" s="650"/>
      <c r="AA133" s="650"/>
      <c r="AB133" s="650"/>
      <c r="AC133" s="613"/>
      <c r="AD133" s="613"/>
      <c r="AE133" s="613"/>
      <c r="AF133" s="613"/>
      <c r="AG133" s="626"/>
      <c r="AH133" s="626"/>
      <c r="AI133" s="626"/>
      <c r="AJ133" s="626"/>
      <c r="AK133" s="626"/>
      <c r="AL133" s="626"/>
      <c r="AM133" s="626"/>
      <c r="AN133" s="626"/>
      <c r="AO133" s="626"/>
      <c r="AP133" s="369"/>
      <c r="AQ133" s="369"/>
      <c r="AR133" s="369"/>
      <c r="AS133" s="369"/>
      <c r="AT133" s="370"/>
      <c r="AU133" s="370"/>
      <c r="AV133" s="370"/>
      <c r="AW133" s="370"/>
      <c r="BJ133">
        <f t="shared" si="13"/>
        <v>0</v>
      </c>
      <c r="BK133">
        <f t="shared" si="14"/>
        <v>0</v>
      </c>
      <c r="BL133" s="531">
        <f t="shared" si="15"/>
        <v>0</v>
      </c>
      <c r="BM133" s="201"/>
    </row>
    <row r="134" spans="1:65" hidden="1" outlineLevel="1" x14ac:dyDescent="0.3">
      <c r="A134" s="506" t="str">
        <f t="shared" si="12"/>
        <v>.z01</v>
      </c>
      <c r="P134" s="628"/>
      <c r="Q134" s="628"/>
      <c r="R134" s="628"/>
      <c r="S134" s="628"/>
      <c r="T134" s="628"/>
      <c r="U134" s="628"/>
      <c r="V134" s="628"/>
      <c r="W134" s="628"/>
      <c r="X134" s="628"/>
      <c r="Y134" s="650"/>
      <c r="Z134" s="650"/>
      <c r="AA134" s="650"/>
      <c r="AB134" s="650"/>
      <c r="AC134" s="613"/>
      <c r="AD134" s="613"/>
      <c r="AE134" s="613"/>
      <c r="AF134" s="613"/>
      <c r="AG134" s="626"/>
      <c r="AH134" s="626"/>
      <c r="AI134" s="626"/>
      <c r="AJ134" s="626"/>
      <c r="AK134" s="626"/>
      <c r="AL134" s="626"/>
      <c r="AM134" s="626"/>
      <c r="AN134" s="626"/>
      <c r="AO134" s="626"/>
      <c r="AP134" s="369"/>
      <c r="AQ134" s="369"/>
      <c r="AR134" s="369"/>
      <c r="AS134" s="369"/>
      <c r="AT134" s="370"/>
      <c r="AU134" s="370"/>
      <c r="AV134" s="370"/>
      <c r="AW134" s="370"/>
      <c r="BJ134">
        <f t="shared" si="13"/>
        <v>0</v>
      </c>
      <c r="BK134">
        <f t="shared" si="14"/>
        <v>0</v>
      </c>
      <c r="BL134" s="531">
        <f t="shared" si="15"/>
        <v>0</v>
      </c>
      <c r="BM134" s="201"/>
    </row>
    <row r="135" spans="1:65" hidden="1" outlineLevel="1" x14ac:dyDescent="0.3">
      <c r="A135" s="506" t="str">
        <f t="shared" si="12"/>
        <v>.z01</v>
      </c>
      <c r="P135" s="628"/>
      <c r="Q135" s="628"/>
      <c r="R135" s="628"/>
      <c r="S135" s="628"/>
      <c r="T135" s="628"/>
      <c r="U135" s="628"/>
      <c r="V135" s="628"/>
      <c r="W135" s="628"/>
      <c r="X135" s="628"/>
      <c r="Y135" s="650"/>
      <c r="Z135" s="650"/>
      <c r="AA135" s="650"/>
      <c r="AB135" s="650"/>
      <c r="AC135" s="613"/>
      <c r="AD135" s="613"/>
      <c r="AE135" s="613"/>
      <c r="AF135" s="613"/>
      <c r="AG135" s="626"/>
      <c r="AH135" s="626"/>
      <c r="AI135" s="626"/>
      <c r="AJ135" s="626"/>
      <c r="AK135" s="626"/>
      <c r="AL135" s="626"/>
      <c r="AM135" s="626"/>
      <c r="AN135" s="626"/>
      <c r="AO135" s="626"/>
      <c r="AP135" s="369"/>
      <c r="AQ135" s="369"/>
      <c r="AR135" s="369"/>
      <c r="AS135" s="369"/>
      <c r="AT135" s="370"/>
      <c r="AU135" s="370"/>
      <c r="AV135" s="370"/>
      <c r="AW135" s="370"/>
      <c r="BJ135">
        <f t="shared" si="13"/>
        <v>0</v>
      </c>
      <c r="BK135">
        <f t="shared" si="14"/>
        <v>0</v>
      </c>
      <c r="BL135" s="531">
        <f t="shared" si="15"/>
        <v>0</v>
      </c>
      <c r="BM135" s="201"/>
    </row>
    <row r="136" spans="1:65" hidden="1" outlineLevel="1" x14ac:dyDescent="0.3">
      <c r="A136" s="506" t="str">
        <f t="shared" si="12"/>
        <v>.z01</v>
      </c>
      <c r="P136" s="628"/>
      <c r="Q136" s="628"/>
      <c r="R136" s="628"/>
      <c r="S136" s="628"/>
      <c r="T136" s="628"/>
      <c r="U136" s="628"/>
      <c r="V136" s="628"/>
      <c r="W136" s="628"/>
      <c r="X136" s="628"/>
      <c r="Y136" s="650"/>
      <c r="Z136" s="650"/>
      <c r="AA136" s="650"/>
      <c r="AB136" s="650"/>
      <c r="AC136" s="613"/>
      <c r="AD136" s="613"/>
      <c r="AE136" s="613"/>
      <c r="AF136" s="613"/>
      <c r="AG136" s="626"/>
      <c r="AH136" s="626"/>
      <c r="AI136" s="626"/>
      <c r="AJ136" s="626"/>
      <c r="AK136" s="626"/>
      <c r="AL136" s="626"/>
      <c r="AM136" s="626"/>
      <c r="AN136" s="626"/>
      <c r="AO136" s="626"/>
      <c r="AP136" s="369"/>
      <c r="AQ136" s="369"/>
      <c r="AR136" s="369"/>
      <c r="AS136" s="369"/>
      <c r="AT136" s="370"/>
      <c r="AU136" s="370"/>
      <c r="AV136" s="370"/>
      <c r="AW136" s="370"/>
      <c r="BJ136">
        <f t="shared" si="13"/>
        <v>0</v>
      </c>
      <c r="BK136">
        <f t="shared" si="14"/>
        <v>0</v>
      </c>
      <c r="BL136" s="531">
        <f t="shared" si="15"/>
        <v>0</v>
      </c>
      <c r="BM136" s="201"/>
    </row>
    <row r="137" spans="1:65" hidden="1" outlineLevel="1" x14ac:dyDescent="0.3">
      <c r="A137" s="506" t="str">
        <f t="shared" si="12"/>
        <v>.z01</v>
      </c>
      <c r="P137" s="628"/>
      <c r="Q137" s="628"/>
      <c r="R137" s="628"/>
      <c r="S137" s="628"/>
      <c r="T137" s="628"/>
      <c r="U137" s="628"/>
      <c r="V137" s="628"/>
      <c r="W137" s="628"/>
      <c r="X137" s="628"/>
      <c r="Y137" s="650"/>
      <c r="Z137" s="650"/>
      <c r="AA137" s="650"/>
      <c r="AB137" s="650"/>
      <c r="AC137" s="613"/>
      <c r="AD137" s="613"/>
      <c r="AE137" s="613"/>
      <c r="AF137" s="613"/>
      <c r="AG137" s="626"/>
      <c r="AH137" s="626"/>
      <c r="AI137" s="626"/>
      <c r="AJ137" s="626"/>
      <c r="AK137" s="626"/>
      <c r="AL137" s="626"/>
      <c r="AM137" s="626"/>
      <c r="AN137" s="626"/>
      <c r="AO137" s="626"/>
      <c r="AP137" s="369"/>
      <c r="AQ137" s="369"/>
      <c r="AR137" s="369"/>
      <c r="AS137" s="369"/>
      <c r="AT137" s="370"/>
      <c r="AU137" s="370"/>
      <c r="AV137" s="370"/>
      <c r="AW137" s="370"/>
      <c r="BJ137">
        <f t="shared" si="13"/>
        <v>0</v>
      </c>
      <c r="BK137">
        <f t="shared" si="14"/>
        <v>0</v>
      </c>
      <c r="BL137" s="531">
        <f t="shared" si="15"/>
        <v>0</v>
      </c>
      <c r="BM137" s="201"/>
    </row>
    <row r="138" spans="1:65" hidden="1" outlineLevel="1" x14ac:dyDescent="0.3">
      <c r="A138" s="506" t="str">
        <f t="shared" si="12"/>
        <v>.z01</v>
      </c>
      <c r="P138" s="628"/>
      <c r="Q138" s="628"/>
      <c r="R138" s="628"/>
      <c r="S138" s="628"/>
      <c r="T138" s="628"/>
      <c r="U138" s="628"/>
      <c r="V138" s="628"/>
      <c r="W138" s="628"/>
      <c r="X138" s="628"/>
      <c r="Y138" s="650"/>
      <c r="Z138" s="650"/>
      <c r="AA138" s="650"/>
      <c r="AB138" s="650"/>
      <c r="AC138" s="613"/>
      <c r="AD138" s="613"/>
      <c r="AE138" s="613"/>
      <c r="AF138" s="613"/>
      <c r="AG138" s="626"/>
      <c r="AH138" s="626"/>
      <c r="AI138" s="626"/>
      <c r="AJ138" s="626"/>
      <c r="AK138" s="626"/>
      <c r="AL138" s="626"/>
      <c r="AM138" s="626"/>
      <c r="AN138" s="626"/>
      <c r="AO138" s="626"/>
      <c r="AP138" s="369"/>
      <c r="AQ138" s="369"/>
      <c r="AR138" s="369"/>
      <c r="AS138" s="369"/>
      <c r="AT138" s="370"/>
      <c r="AU138" s="370"/>
      <c r="AV138" s="370"/>
      <c r="AW138" s="370"/>
      <c r="BJ138">
        <f t="shared" si="13"/>
        <v>0</v>
      </c>
      <c r="BK138">
        <f t="shared" si="14"/>
        <v>0</v>
      </c>
      <c r="BL138" s="531">
        <f t="shared" si="15"/>
        <v>0</v>
      </c>
      <c r="BM138" s="201"/>
    </row>
    <row r="139" spans="1:65" hidden="1" outlineLevel="1" x14ac:dyDescent="0.3">
      <c r="A139" s="506" t="str">
        <f t="shared" si="12"/>
        <v>.z01</v>
      </c>
      <c r="P139" s="628"/>
      <c r="Q139" s="628"/>
      <c r="R139" s="628"/>
      <c r="S139" s="628"/>
      <c r="T139" s="628"/>
      <c r="U139" s="628"/>
      <c r="V139" s="628"/>
      <c r="W139" s="628"/>
      <c r="X139" s="628"/>
      <c r="Y139" s="650"/>
      <c r="Z139" s="650"/>
      <c r="AA139" s="650"/>
      <c r="AB139" s="650"/>
      <c r="AC139" s="613"/>
      <c r="AD139" s="613"/>
      <c r="AE139" s="613"/>
      <c r="AF139" s="613"/>
      <c r="AG139" s="626"/>
      <c r="AH139" s="626"/>
      <c r="AI139" s="626"/>
      <c r="AJ139" s="626"/>
      <c r="AK139" s="626"/>
      <c r="AL139" s="626"/>
      <c r="AM139" s="626"/>
      <c r="AN139" s="626"/>
      <c r="AO139" s="626"/>
      <c r="AP139" s="369"/>
      <c r="AQ139" s="369"/>
      <c r="AR139" s="369"/>
      <c r="AS139" s="369"/>
      <c r="AT139" s="370"/>
      <c r="AU139" s="370"/>
      <c r="AV139" s="370"/>
      <c r="AW139" s="370"/>
      <c r="BJ139">
        <f t="shared" si="13"/>
        <v>0</v>
      </c>
      <c r="BK139">
        <f t="shared" si="14"/>
        <v>0</v>
      </c>
      <c r="BL139" s="531">
        <f t="shared" si="15"/>
        <v>0</v>
      </c>
      <c r="BM139" s="201"/>
    </row>
    <row r="140" spans="1:65" hidden="1" outlineLevel="1" x14ac:dyDescent="0.3">
      <c r="A140" s="506" t="str">
        <f t="shared" si="12"/>
        <v>.z01</v>
      </c>
      <c r="P140" s="628"/>
      <c r="Q140" s="628"/>
      <c r="R140" s="628"/>
      <c r="S140" s="628"/>
      <c r="T140" s="628"/>
      <c r="U140" s="628"/>
      <c r="V140" s="628"/>
      <c r="W140" s="628"/>
      <c r="X140" s="628"/>
      <c r="Y140" s="650"/>
      <c r="Z140" s="650"/>
      <c r="AA140" s="650"/>
      <c r="AB140" s="650"/>
      <c r="AC140" s="613"/>
      <c r="AD140" s="613"/>
      <c r="AE140" s="613"/>
      <c r="AF140" s="613"/>
      <c r="AG140" s="626"/>
      <c r="AH140" s="626"/>
      <c r="AI140" s="626"/>
      <c r="AJ140" s="626"/>
      <c r="AK140" s="626"/>
      <c r="AL140" s="626"/>
      <c r="AM140" s="626"/>
      <c r="AN140" s="626"/>
      <c r="AO140" s="626"/>
      <c r="AP140" s="369"/>
      <c r="AQ140" s="369"/>
      <c r="AR140" s="369"/>
      <c r="AS140" s="369"/>
      <c r="AT140" s="370"/>
      <c r="AU140" s="370"/>
      <c r="AV140" s="370"/>
      <c r="AW140" s="370"/>
      <c r="BJ140">
        <f t="shared" si="13"/>
        <v>0</v>
      </c>
      <c r="BK140">
        <f t="shared" si="14"/>
        <v>0</v>
      </c>
      <c r="BL140" s="531">
        <f t="shared" si="15"/>
        <v>0</v>
      </c>
      <c r="BM140" s="201"/>
    </row>
    <row r="141" spans="1:65" hidden="1" outlineLevel="1" x14ac:dyDescent="0.3">
      <c r="A141" s="506" t="str">
        <f t="shared" si="12"/>
        <v>.z01</v>
      </c>
      <c r="P141" s="628"/>
      <c r="Q141" s="628"/>
      <c r="R141" s="628"/>
      <c r="S141" s="628"/>
      <c r="T141" s="628"/>
      <c r="U141" s="628"/>
      <c r="V141" s="628"/>
      <c r="W141" s="628"/>
      <c r="X141" s="628"/>
      <c r="Y141" s="650"/>
      <c r="Z141" s="650"/>
      <c r="AA141" s="650"/>
      <c r="AB141" s="650"/>
      <c r="AC141" s="613"/>
      <c r="AD141" s="613"/>
      <c r="AE141" s="613"/>
      <c r="AF141" s="613"/>
      <c r="AG141" s="626"/>
      <c r="AH141" s="626"/>
      <c r="AI141" s="626"/>
      <c r="AJ141" s="626"/>
      <c r="AK141" s="626"/>
      <c r="AL141" s="626"/>
      <c r="AM141" s="626"/>
      <c r="AN141" s="626"/>
      <c r="AO141" s="626"/>
      <c r="AP141" s="369"/>
      <c r="AQ141" s="369"/>
      <c r="AR141" s="369"/>
      <c r="AS141" s="369"/>
      <c r="AT141" s="370"/>
      <c r="AU141" s="370"/>
      <c r="AV141" s="370"/>
      <c r="AW141" s="370"/>
      <c r="BJ141">
        <f t="shared" si="13"/>
        <v>0</v>
      </c>
      <c r="BK141">
        <f t="shared" si="14"/>
        <v>0</v>
      </c>
      <c r="BL141" s="531">
        <f t="shared" si="15"/>
        <v>0</v>
      </c>
      <c r="BM141" s="201"/>
    </row>
    <row r="142" spans="1:65" hidden="1" outlineLevel="1" x14ac:dyDescent="0.3">
      <c r="A142" s="506" t="str">
        <f t="shared" si="12"/>
        <v>.z01</v>
      </c>
      <c r="P142" s="628"/>
      <c r="Q142" s="628"/>
      <c r="R142" s="628"/>
      <c r="S142" s="628"/>
      <c r="T142" s="628"/>
      <c r="U142" s="628"/>
      <c r="V142" s="628"/>
      <c r="W142" s="628"/>
      <c r="X142" s="628"/>
      <c r="Y142" s="650"/>
      <c r="Z142" s="650"/>
      <c r="AA142" s="650"/>
      <c r="AB142" s="650"/>
      <c r="AC142" s="613"/>
      <c r="AD142" s="613"/>
      <c r="AE142" s="613"/>
      <c r="AF142" s="613"/>
      <c r="AG142" s="626"/>
      <c r="AH142" s="626"/>
      <c r="AI142" s="626"/>
      <c r="AJ142" s="626"/>
      <c r="AK142" s="626"/>
      <c r="AL142" s="626"/>
      <c r="AM142" s="626"/>
      <c r="AN142" s="626"/>
      <c r="AO142" s="626"/>
      <c r="AP142" s="369"/>
      <c r="AQ142" s="369"/>
      <c r="AR142" s="369"/>
      <c r="AS142" s="369"/>
      <c r="AT142" s="370"/>
      <c r="AU142" s="370"/>
      <c r="AV142" s="370"/>
      <c r="AW142" s="370"/>
      <c r="BJ142">
        <f t="shared" si="13"/>
        <v>0</v>
      </c>
      <c r="BK142">
        <f t="shared" si="14"/>
        <v>0</v>
      </c>
      <c r="BL142" s="531">
        <f t="shared" si="15"/>
        <v>0</v>
      </c>
      <c r="BM142" s="201"/>
    </row>
    <row r="143" spans="1:65" hidden="1" outlineLevel="1" x14ac:dyDescent="0.3">
      <c r="A143" s="506" t="str">
        <f t="shared" si="12"/>
        <v>.z01</v>
      </c>
      <c r="P143" s="628"/>
      <c r="Q143" s="628"/>
      <c r="R143" s="628"/>
      <c r="S143" s="628"/>
      <c r="T143" s="628"/>
      <c r="U143" s="628"/>
      <c r="V143" s="628"/>
      <c r="W143" s="628"/>
      <c r="X143" s="628"/>
      <c r="Y143" s="650"/>
      <c r="Z143" s="650"/>
      <c r="AA143" s="650"/>
      <c r="AB143" s="650"/>
      <c r="AC143" s="613"/>
      <c r="AD143" s="613"/>
      <c r="AE143" s="613"/>
      <c r="AF143" s="613"/>
      <c r="AG143" s="626"/>
      <c r="AH143" s="626"/>
      <c r="AI143" s="626"/>
      <c r="AJ143" s="626"/>
      <c r="AK143" s="626"/>
      <c r="AL143" s="626"/>
      <c r="AM143" s="626"/>
      <c r="AN143" s="626"/>
      <c r="AO143" s="626"/>
      <c r="AP143" s="369"/>
      <c r="AQ143" s="369"/>
      <c r="AR143" s="369"/>
      <c r="AS143" s="369"/>
      <c r="AT143" s="370"/>
      <c r="AU143" s="370"/>
      <c r="AV143" s="370"/>
      <c r="AW143" s="370"/>
      <c r="BJ143">
        <f t="shared" si="13"/>
        <v>0</v>
      </c>
      <c r="BK143">
        <f t="shared" si="14"/>
        <v>0</v>
      </c>
      <c r="BL143" s="531">
        <f t="shared" si="15"/>
        <v>0</v>
      </c>
      <c r="BM143" s="201"/>
    </row>
    <row r="144" spans="1:65" hidden="1" outlineLevel="1" x14ac:dyDescent="0.3">
      <c r="A144" s="506" t="str">
        <f t="shared" si="12"/>
        <v>.z01</v>
      </c>
      <c r="P144" s="628"/>
      <c r="Q144" s="628"/>
      <c r="R144" s="628"/>
      <c r="S144" s="628"/>
      <c r="T144" s="628"/>
      <c r="U144" s="628"/>
      <c r="V144" s="628"/>
      <c r="W144" s="628"/>
      <c r="X144" s="628"/>
      <c r="Y144" s="650"/>
      <c r="Z144" s="650"/>
      <c r="AA144" s="650"/>
      <c r="AB144" s="650"/>
      <c r="AC144" s="613"/>
      <c r="AD144" s="613"/>
      <c r="AE144" s="613"/>
      <c r="AF144" s="613"/>
      <c r="AG144" s="626"/>
      <c r="AH144" s="626"/>
      <c r="AI144" s="626"/>
      <c r="AJ144" s="626"/>
      <c r="AK144" s="626"/>
      <c r="AL144" s="626"/>
      <c r="AM144" s="626"/>
      <c r="AN144" s="626"/>
      <c r="AO144" s="626"/>
      <c r="AP144" s="369"/>
      <c r="AQ144" s="369"/>
      <c r="AR144" s="369"/>
      <c r="AS144" s="369"/>
      <c r="AT144" s="370"/>
      <c r="AU144" s="370"/>
      <c r="AV144" s="370"/>
      <c r="AW144" s="370"/>
      <c r="BJ144">
        <f t="shared" si="13"/>
        <v>0</v>
      </c>
      <c r="BK144">
        <f t="shared" si="14"/>
        <v>0</v>
      </c>
      <c r="BL144" s="531">
        <f t="shared" si="15"/>
        <v>0</v>
      </c>
      <c r="BM144" s="201"/>
    </row>
    <row r="145" spans="1:65" hidden="1" outlineLevel="1" x14ac:dyDescent="0.3">
      <c r="A145" s="506" t="str">
        <f t="shared" si="12"/>
        <v>.z01</v>
      </c>
      <c r="P145" s="628"/>
      <c r="Q145" s="628"/>
      <c r="R145" s="628"/>
      <c r="S145" s="628"/>
      <c r="T145" s="628"/>
      <c r="U145" s="628"/>
      <c r="V145" s="628"/>
      <c r="W145" s="628"/>
      <c r="X145" s="628"/>
      <c r="Y145" s="650"/>
      <c r="Z145" s="650"/>
      <c r="AA145" s="650"/>
      <c r="AB145" s="650"/>
      <c r="AC145" s="613"/>
      <c r="AD145" s="613"/>
      <c r="AE145" s="613"/>
      <c r="AF145" s="613"/>
      <c r="AG145" s="626"/>
      <c r="AH145" s="626"/>
      <c r="AI145" s="626"/>
      <c r="AJ145" s="626"/>
      <c r="AK145" s="626"/>
      <c r="AL145" s="626"/>
      <c r="AM145" s="626"/>
      <c r="AN145" s="626"/>
      <c r="AO145" s="626"/>
      <c r="AP145" s="369"/>
      <c r="AQ145" s="369"/>
      <c r="AR145" s="369"/>
      <c r="AS145" s="369"/>
      <c r="AT145" s="370"/>
      <c r="AU145" s="370"/>
      <c r="AV145" s="370"/>
      <c r="AW145" s="370"/>
      <c r="BJ145">
        <f t="shared" si="13"/>
        <v>0</v>
      </c>
      <c r="BK145">
        <f t="shared" si="14"/>
        <v>0</v>
      </c>
      <c r="BL145" s="531">
        <f t="shared" si="15"/>
        <v>0</v>
      </c>
      <c r="BM145" s="201"/>
    </row>
    <row r="146" spans="1:65" hidden="1" outlineLevel="1" x14ac:dyDescent="0.3">
      <c r="A146" s="506" t="str">
        <f t="shared" si="12"/>
        <v>.z01</v>
      </c>
      <c r="P146" s="628"/>
      <c r="Q146" s="628"/>
      <c r="R146" s="628"/>
      <c r="S146" s="628"/>
      <c r="T146" s="628"/>
      <c r="U146" s="628"/>
      <c r="V146" s="628"/>
      <c r="W146" s="628"/>
      <c r="X146" s="628"/>
      <c r="Y146" s="650"/>
      <c r="Z146" s="650"/>
      <c r="AA146" s="650"/>
      <c r="AB146" s="650"/>
      <c r="AC146" s="613"/>
      <c r="AD146" s="613"/>
      <c r="AE146" s="613"/>
      <c r="AF146" s="613"/>
      <c r="AG146" s="626"/>
      <c r="AH146" s="626"/>
      <c r="AI146" s="626"/>
      <c r="AJ146" s="626"/>
      <c r="AK146" s="626"/>
      <c r="AL146" s="626"/>
      <c r="AM146" s="626"/>
      <c r="AN146" s="626"/>
      <c r="AO146" s="626"/>
      <c r="AP146" s="369"/>
      <c r="AQ146" s="369"/>
      <c r="AR146" s="369"/>
      <c r="AS146" s="369"/>
      <c r="AT146" s="370"/>
      <c r="AU146" s="370"/>
      <c r="AV146" s="370"/>
      <c r="AW146" s="370"/>
      <c r="BJ146">
        <f t="shared" si="13"/>
        <v>0</v>
      </c>
      <c r="BK146">
        <f t="shared" si="14"/>
        <v>0</v>
      </c>
      <c r="BL146" s="531">
        <f t="shared" si="15"/>
        <v>0</v>
      </c>
      <c r="BM146" s="201"/>
    </row>
    <row r="147" spans="1:65" hidden="1" outlineLevel="1" x14ac:dyDescent="0.3">
      <c r="A147" s="506" t="str">
        <f t="shared" si="12"/>
        <v>.z01</v>
      </c>
      <c r="P147" s="628"/>
      <c r="Q147" s="628"/>
      <c r="R147" s="628"/>
      <c r="S147" s="628"/>
      <c r="T147" s="628"/>
      <c r="U147" s="628"/>
      <c r="V147" s="628"/>
      <c r="W147" s="628"/>
      <c r="X147" s="628"/>
      <c r="Y147" s="650"/>
      <c r="Z147" s="650"/>
      <c r="AA147" s="650"/>
      <c r="AB147" s="650"/>
      <c r="AC147" s="613"/>
      <c r="AD147" s="613"/>
      <c r="AE147" s="613"/>
      <c r="AF147" s="613"/>
      <c r="AG147" s="626"/>
      <c r="AH147" s="626"/>
      <c r="AI147" s="626"/>
      <c r="AJ147" s="626"/>
      <c r="AK147" s="626"/>
      <c r="AL147" s="626"/>
      <c r="AM147" s="626"/>
      <c r="AN147" s="626"/>
      <c r="AO147" s="626"/>
      <c r="AP147" s="369"/>
      <c r="AQ147" s="369"/>
      <c r="AR147" s="369"/>
      <c r="AS147" s="369"/>
      <c r="AT147" s="370"/>
      <c r="AU147" s="370"/>
      <c r="AV147" s="370"/>
      <c r="AW147" s="370"/>
      <c r="BJ147">
        <f t="shared" si="13"/>
        <v>0</v>
      </c>
      <c r="BK147">
        <f t="shared" si="14"/>
        <v>0</v>
      </c>
      <c r="BL147" s="531">
        <f t="shared" si="15"/>
        <v>0</v>
      </c>
      <c r="BM147" s="201"/>
    </row>
    <row r="148" spans="1:65" hidden="1" outlineLevel="1" x14ac:dyDescent="0.3">
      <c r="A148" s="506" t="str">
        <f t="shared" si="12"/>
        <v>.z01</v>
      </c>
      <c r="P148" s="628"/>
      <c r="Q148" s="628"/>
      <c r="R148" s="628"/>
      <c r="S148" s="628"/>
      <c r="T148" s="628"/>
      <c r="U148" s="628"/>
      <c r="V148" s="628"/>
      <c r="W148" s="628"/>
      <c r="X148" s="628"/>
      <c r="Y148" s="650"/>
      <c r="Z148" s="650"/>
      <c r="AA148" s="650"/>
      <c r="AB148" s="650"/>
      <c r="AC148" s="613"/>
      <c r="AD148" s="613"/>
      <c r="AE148" s="613"/>
      <c r="AF148" s="613"/>
      <c r="AG148" s="626"/>
      <c r="AH148" s="626"/>
      <c r="AI148" s="626"/>
      <c r="AJ148" s="626"/>
      <c r="AK148" s="626"/>
      <c r="AL148" s="626"/>
      <c r="AM148" s="626"/>
      <c r="AN148" s="626"/>
      <c r="AO148" s="626"/>
      <c r="AP148" s="369"/>
      <c r="AQ148" s="369"/>
      <c r="AR148" s="369"/>
      <c r="AS148" s="369"/>
      <c r="AT148" s="370"/>
      <c r="AU148" s="370"/>
      <c r="AV148" s="370"/>
      <c r="AW148" s="370"/>
      <c r="BJ148">
        <f t="shared" si="13"/>
        <v>0</v>
      </c>
      <c r="BK148">
        <f t="shared" si="14"/>
        <v>0</v>
      </c>
      <c r="BL148" s="531">
        <f t="shared" si="15"/>
        <v>0</v>
      </c>
      <c r="BM148" s="201"/>
    </row>
    <row r="149" spans="1:65" hidden="1" outlineLevel="1" x14ac:dyDescent="0.3">
      <c r="A149" s="506" t="str">
        <f t="shared" si="12"/>
        <v>.z01</v>
      </c>
      <c r="P149" s="628"/>
      <c r="Q149" s="628"/>
      <c r="R149" s="628"/>
      <c r="S149" s="628"/>
      <c r="T149" s="628"/>
      <c r="U149" s="628"/>
      <c r="V149" s="628"/>
      <c r="W149" s="628"/>
      <c r="X149" s="628"/>
      <c r="Y149" s="650"/>
      <c r="Z149" s="650"/>
      <c r="AA149" s="650"/>
      <c r="AB149" s="650"/>
      <c r="AC149" s="613"/>
      <c r="AD149" s="613"/>
      <c r="AE149" s="613"/>
      <c r="AF149" s="613"/>
      <c r="AG149" s="626"/>
      <c r="AH149" s="626"/>
      <c r="AI149" s="626"/>
      <c r="AJ149" s="626"/>
      <c r="AK149" s="626"/>
      <c r="AL149" s="626"/>
      <c r="AM149" s="626"/>
      <c r="AN149" s="626"/>
      <c r="AO149" s="626"/>
      <c r="AP149" s="369"/>
      <c r="AQ149" s="369"/>
      <c r="AR149" s="369"/>
      <c r="AS149" s="369"/>
      <c r="AT149" s="370"/>
      <c r="AU149" s="370"/>
      <c r="AV149" s="370"/>
      <c r="AW149" s="370"/>
      <c r="BJ149">
        <f t="shared" si="13"/>
        <v>0</v>
      </c>
      <c r="BK149">
        <f t="shared" si="14"/>
        <v>0</v>
      </c>
      <c r="BL149" s="531">
        <f t="shared" si="15"/>
        <v>0</v>
      </c>
      <c r="BM149" s="201"/>
    </row>
    <row r="150" spans="1:65" hidden="1" outlineLevel="1" x14ac:dyDescent="0.3">
      <c r="A150" s="506" t="str">
        <f t="shared" si="12"/>
        <v>.z01</v>
      </c>
      <c r="P150" s="628"/>
      <c r="Q150" s="628"/>
      <c r="R150" s="628"/>
      <c r="S150" s="628"/>
      <c r="T150" s="628"/>
      <c r="U150" s="628"/>
      <c r="V150" s="628"/>
      <c r="W150" s="628"/>
      <c r="X150" s="628"/>
      <c r="Y150" s="650"/>
      <c r="Z150" s="650"/>
      <c r="AA150" s="650"/>
      <c r="AB150" s="650"/>
      <c r="AC150" s="613"/>
      <c r="AD150" s="613"/>
      <c r="AE150" s="613"/>
      <c r="AF150" s="613"/>
      <c r="AG150" s="626"/>
      <c r="AH150" s="626"/>
      <c r="AI150" s="626"/>
      <c r="AJ150" s="626"/>
      <c r="AK150" s="626"/>
      <c r="AL150" s="626"/>
      <c r="AM150" s="626"/>
      <c r="AN150" s="626"/>
      <c r="AO150" s="626"/>
      <c r="AP150" s="369"/>
      <c r="AQ150" s="369"/>
      <c r="AR150" s="369"/>
      <c r="AS150" s="369"/>
      <c r="AT150" s="370"/>
      <c r="AU150" s="370"/>
      <c r="AV150" s="370"/>
      <c r="AW150" s="370"/>
      <c r="BJ150">
        <f t="shared" si="13"/>
        <v>0</v>
      </c>
      <c r="BK150">
        <f t="shared" si="14"/>
        <v>0</v>
      </c>
      <c r="BL150" s="531">
        <f t="shared" si="15"/>
        <v>0</v>
      </c>
      <c r="BM150" s="201"/>
    </row>
    <row r="151" spans="1:65" hidden="1" outlineLevel="1" x14ac:dyDescent="0.3">
      <c r="A151" s="506" t="str">
        <f t="shared" si="12"/>
        <v>.z01</v>
      </c>
      <c r="P151" s="628"/>
      <c r="Q151" s="628"/>
      <c r="R151" s="628"/>
      <c r="S151" s="628"/>
      <c r="T151" s="628"/>
      <c r="U151" s="628"/>
      <c r="V151" s="628"/>
      <c r="W151" s="628"/>
      <c r="X151" s="628"/>
      <c r="Y151" s="650"/>
      <c r="Z151" s="650"/>
      <c r="AA151" s="650"/>
      <c r="AB151" s="650"/>
      <c r="AC151" s="613"/>
      <c r="AD151" s="613"/>
      <c r="AE151" s="613"/>
      <c r="AF151" s="613"/>
      <c r="AG151" s="626"/>
      <c r="AH151" s="626"/>
      <c r="AI151" s="626"/>
      <c r="AJ151" s="626"/>
      <c r="AK151" s="626"/>
      <c r="AL151" s="626"/>
      <c r="AM151" s="626"/>
      <c r="AN151" s="626"/>
      <c r="AO151" s="626"/>
      <c r="AP151" s="369"/>
      <c r="AQ151" s="369"/>
      <c r="AR151" s="369"/>
      <c r="AS151" s="369"/>
      <c r="AT151" s="370"/>
      <c r="AU151" s="370"/>
      <c r="AV151" s="370"/>
      <c r="AW151" s="370"/>
      <c r="BJ151">
        <f t="shared" si="13"/>
        <v>0</v>
      </c>
      <c r="BK151">
        <f t="shared" si="14"/>
        <v>0</v>
      </c>
      <c r="BL151" s="531">
        <f t="shared" si="15"/>
        <v>0</v>
      </c>
      <c r="BM151" s="201"/>
    </row>
    <row r="152" spans="1:65" hidden="1" outlineLevel="1" x14ac:dyDescent="0.3">
      <c r="A152" s="506" t="str">
        <f t="shared" si="12"/>
        <v>.z01</v>
      </c>
      <c r="P152" s="628"/>
      <c r="Q152" s="628"/>
      <c r="R152" s="628"/>
      <c r="S152" s="628"/>
      <c r="T152" s="628"/>
      <c r="U152" s="628"/>
      <c r="V152" s="628"/>
      <c r="W152" s="628"/>
      <c r="X152" s="628"/>
      <c r="Y152" s="650"/>
      <c r="Z152" s="650"/>
      <c r="AA152" s="650"/>
      <c r="AB152" s="650"/>
      <c r="AC152" s="613"/>
      <c r="AD152" s="613"/>
      <c r="AE152" s="613"/>
      <c r="AF152" s="613"/>
      <c r="AG152" s="626"/>
      <c r="AH152" s="626"/>
      <c r="AI152" s="626"/>
      <c r="AJ152" s="626"/>
      <c r="AK152" s="626"/>
      <c r="AL152" s="626"/>
      <c r="AM152" s="626"/>
      <c r="AN152" s="626"/>
      <c r="AO152" s="626"/>
      <c r="AP152" s="369"/>
      <c r="AQ152" s="369"/>
      <c r="AR152" s="369"/>
      <c r="AS152" s="369"/>
      <c r="AT152" s="370"/>
      <c r="AU152" s="370"/>
      <c r="AV152" s="370"/>
      <c r="AW152" s="370"/>
      <c r="BJ152">
        <f t="shared" si="13"/>
        <v>0</v>
      </c>
      <c r="BK152">
        <f t="shared" si="14"/>
        <v>0</v>
      </c>
      <c r="BL152" s="531">
        <f t="shared" si="15"/>
        <v>0</v>
      </c>
      <c r="BM152" s="201"/>
    </row>
    <row r="153" spans="1:65" hidden="1" outlineLevel="1" x14ac:dyDescent="0.3">
      <c r="A153" s="506" t="str">
        <f t="shared" si="12"/>
        <v>.z01</v>
      </c>
      <c r="P153" s="628"/>
      <c r="Q153" s="628"/>
      <c r="R153" s="628"/>
      <c r="S153" s="628"/>
      <c r="T153" s="628"/>
      <c r="U153" s="628"/>
      <c r="V153" s="628"/>
      <c r="W153" s="628"/>
      <c r="X153" s="628"/>
      <c r="Y153" s="650"/>
      <c r="Z153" s="650"/>
      <c r="AA153" s="650"/>
      <c r="AB153" s="650"/>
      <c r="AC153" s="613"/>
      <c r="AD153" s="613"/>
      <c r="AE153" s="613"/>
      <c r="AF153" s="613"/>
      <c r="AG153" s="626"/>
      <c r="AH153" s="626"/>
      <c r="AI153" s="626"/>
      <c r="AJ153" s="626"/>
      <c r="AK153" s="626"/>
      <c r="AL153" s="626"/>
      <c r="AM153" s="626"/>
      <c r="AN153" s="626"/>
      <c r="AO153" s="626"/>
      <c r="AP153" s="369"/>
      <c r="AQ153" s="369"/>
      <c r="AR153" s="369"/>
      <c r="AS153" s="369"/>
      <c r="AT153" s="370"/>
      <c r="AU153" s="370"/>
      <c r="AV153" s="370"/>
      <c r="AW153" s="370"/>
      <c r="BJ153">
        <f t="shared" si="13"/>
        <v>0</v>
      </c>
      <c r="BK153">
        <f t="shared" si="14"/>
        <v>0</v>
      </c>
      <c r="BL153" s="531">
        <f t="shared" si="15"/>
        <v>0</v>
      </c>
      <c r="BM153" s="201"/>
    </row>
    <row r="154" spans="1:65" hidden="1" outlineLevel="1" x14ac:dyDescent="0.3">
      <c r="A154" s="506" t="str">
        <f t="shared" si="12"/>
        <v>.z01</v>
      </c>
      <c r="P154" s="628"/>
      <c r="Q154" s="628"/>
      <c r="R154" s="628"/>
      <c r="S154" s="628"/>
      <c r="T154" s="628"/>
      <c r="U154" s="628"/>
      <c r="V154" s="628"/>
      <c r="W154" s="628"/>
      <c r="X154" s="628"/>
      <c r="Y154" s="650"/>
      <c r="Z154" s="650"/>
      <c r="AA154" s="650"/>
      <c r="AB154" s="650"/>
      <c r="AC154" s="613"/>
      <c r="AD154" s="613"/>
      <c r="AE154" s="613"/>
      <c r="AF154" s="613"/>
      <c r="AG154" s="626"/>
      <c r="AH154" s="626"/>
      <c r="AI154" s="626"/>
      <c r="AJ154" s="626"/>
      <c r="AK154" s="626"/>
      <c r="AL154" s="626"/>
      <c r="AM154" s="626"/>
      <c r="AN154" s="626"/>
      <c r="AO154" s="626"/>
      <c r="AP154" s="369"/>
      <c r="AQ154" s="369"/>
      <c r="AR154" s="369"/>
      <c r="AS154" s="369"/>
      <c r="AT154" s="370"/>
      <c r="AU154" s="370"/>
      <c r="AV154" s="370"/>
      <c r="AW154" s="370"/>
      <c r="BJ154">
        <f t="shared" si="13"/>
        <v>0</v>
      </c>
      <c r="BK154">
        <f t="shared" si="14"/>
        <v>0</v>
      </c>
      <c r="BL154" s="531">
        <f t="shared" si="15"/>
        <v>0</v>
      </c>
      <c r="BM154" s="201"/>
    </row>
    <row r="155" spans="1:65" hidden="1" outlineLevel="1" x14ac:dyDescent="0.3">
      <c r="A155" s="506" t="str">
        <f t="shared" si="12"/>
        <v>.z01</v>
      </c>
      <c r="P155" s="628"/>
      <c r="Q155" s="628"/>
      <c r="R155" s="628"/>
      <c r="S155" s="628"/>
      <c r="T155" s="628"/>
      <c r="U155" s="628"/>
      <c r="V155" s="628"/>
      <c r="W155" s="628"/>
      <c r="X155" s="628"/>
      <c r="Y155" s="650"/>
      <c r="Z155" s="650"/>
      <c r="AA155" s="650"/>
      <c r="AB155" s="650"/>
      <c r="AC155" s="613"/>
      <c r="AD155" s="613"/>
      <c r="AE155" s="613"/>
      <c r="AF155" s="613"/>
      <c r="AG155" s="626"/>
      <c r="AH155" s="626"/>
      <c r="AI155" s="626"/>
      <c r="AJ155" s="626"/>
      <c r="AK155" s="626"/>
      <c r="AL155" s="626"/>
      <c r="AM155" s="626"/>
      <c r="AN155" s="626"/>
      <c r="AO155" s="626"/>
      <c r="AP155" s="369"/>
      <c r="AQ155" s="369"/>
      <c r="AR155" s="369"/>
      <c r="AS155" s="369"/>
      <c r="AT155" s="370"/>
      <c r="AU155" s="370"/>
      <c r="AV155" s="370"/>
      <c r="AW155" s="370"/>
      <c r="BJ155">
        <f t="shared" si="13"/>
        <v>0</v>
      </c>
      <c r="BK155">
        <f t="shared" si="14"/>
        <v>0</v>
      </c>
      <c r="BL155" s="531">
        <f t="shared" si="15"/>
        <v>0</v>
      </c>
      <c r="BM155" s="201"/>
    </row>
    <row r="156" spans="1:65" hidden="1" outlineLevel="1" x14ac:dyDescent="0.3">
      <c r="A156" s="506" t="str">
        <f t="shared" si="12"/>
        <v>.z01</v>
      </c>
      <c r="P156" s="628"/>
      <c r="Q156" s="628"/>
      <c r="R156" s="628"/>
      <c r="S156" s="628"/>
      <c r="T156" s="628"/>
      <c r="U156" s="628"/>
      <c r="V156" s="628"/>
      <c r="W156" s="628"/>
      <c r="X156" s="628"/>
      <c r="Y156" s="650"/>
      <c r="Z156" s="650"/>
      <c r="AA156" s="650"/>
      <c r="AB156" s="650"/>
      <c r="AC156" s="613"/>
      <c r="AD156" s="613"/>
      <c r="AE156" s="613"/>
      <c r="AF156" s="613"/>
      <c r="AG156" s="626"/>
      <c r="AH156" s="626"/>
      <c r="AI156" s="626"/>
      <c r="AJ156" s="626"/>
      <c r="AK156" s="626"/>
      <c r="AL156" s="626"/>
      <c r="AM156" s="626"/>
      <c r="AN156" s="626"/>
      <c r="AO156" s="626"/>
      <c r="AP156" s="369"/>
      <c r="AQ156" s="369"/>
      <c r="AR156" s="369"/>
      <c r="AS156" s="369"/>
      <c r="AT156" s="370"/>
      <c r="AU156" s="370"/>
      <c r="AV156" s="370"/>
      <c r="AW156" s="370"/>
      <c r="BJ156">
        <f t="shared" si="13"/>
        <v>0</v>
      </c>
      <c r="BK156">
        <f t="shared" si="14"/>
        <v>0</v>
      </c>
      <c r="BL156" s="531">
        <f t="shared" si="15"/>
        <v>0</v>
      </c>
      <c r="BM156" s="201"/>
    </row>
    <row r="157" spans="1:65" hidden="1" outlineLevel="1" x14ac:dyDescent="0.3">
      <c r="A157" s="506" t="str">
        <f t="shared" si="12"/>
        <v>.z01</v>
      </c>
      <c r="P157" s="628"/>
      <c r="Q157" s="628"/>
      <c r="R157" s="628"/>
      <c r="S157" s="628"/>
      <c r="T157" s="628"/>
      <c r="U157" s="628"/>
      <c r="V157" s="628"/>
      <c r="W157" s="628"/>
      <c r="X157" s="628"/>
      <c r="Y157" s="650"/>
      <c r="Z157" s="650"/>
      <c r="AA157" s="650"/>
      <c r="AB157" s="650"/>
      <c r="AC157" s="613"/>
      <c r="AD157" s="613"/>
      <c r="AE157" s="613"/>
      <c r="AF157" s="613"/>
      <c r="AG157" s="626"/>
      <c r="AH157" s="626"/>
      <c r="AI157" s="626"/>
      <c r="AJ157" s="626"/>
      <c r="AK157" s="626"/>
      <c r="AL157" s="626"/>
      <c r="AM157" s="626"/>
      <c r="AN157" s="626"/>
      <c r="AO157" s="626"/>
      <c r="AP157" s="369"/>
      <c r="AQ157" s="369"/>
      <c r="AR157" s="369"/>
      <c r="AS157" s="369"/>
      <c r="AT157" s="370"/>
      <c r="AU157" s="370"/>
      <c r="AV157" s="370"/>
      <c r="AW157" s="370"/>
      <c r="BJ157">
        <f t="shared" si="13"/>
        <v>0</v>
      </c>
      <c r="BK157">
        <f t="shared" si="14"/>
        <v>0</v>
      </c>
      <c r="BL157" s="531">
        <f t="shared" si="15"/>
        <v>0</v>
      </c>
      <c r="BM157" s="201"/>
    </row>
    <row r="158" spans="1:65" hidden="1" outlineLevel="1" x14ac:dyDescent="0.3">
      <c r="A158" s="506" t="str">
        <f t="shared" si="12"/>
        <v>.z01</v>
      </c>
      <c r="P158" s="628"/>
      <c r="Q158" s="628"/>
      <c r="R158" s="628"/>
      <c r="S158" s="628"/>
      <c r="T158" s="628"/>
      <c r="U158" s="628"/>
      <c r="V158" s="628"/>
      <c r="W158" s="628"/>
      <c r="X158" s="628"/>
      <c r="Y158" s="650"/>
      <c r="Z158" s="650"/>
      <c r="AA158" s="650"/>
      <c r="AB158" s="650"/>
      <c r="AC158" s="613"/>
      <c r="AD158" s="613"/>
      <c r="AE158" s="613"/>
      <c r="AF158" s="613"/>
      <c r="AG158" s="626"/>
      <c r="AH158" s="626"/>
      <c r="AI158" s="626"/>
      <c r="AJ158" s="626"/>
      <c r="AK158" s="626"/>
      <c r="AL158" s="626"/>
      <c r="AM158" s="626"/>
      <c r="AN158" s="626"/>
      <c r="AO158" s="626"/>
      <c r="AP158" s="369"/>
      <c r="AQ158" s="369"/>
      <c r="AR158" s="369"/>
      <c r="AS158" s="369"/>
      <c r="AT158" s="370"/>
      <c r="AU158" s="370"/>
      <c r="AV158" s="370"/>
      <c r="AW158" s="370"/>
      <c r="BJ158">
        <f t="shared" si="13"/>
        <v>0</v>
      </c>
      <c r="BK158">
        <f t="shared" si="14"/>
        <v>0</v>
      </c>
      <c r="BL158" s="531">
        <f t="shared" si="15"/>
        <v>0</v>
      </c>
      <c r="BM158" s="201"/>
    </row>
    <row r="159" spans="1:65" hidden="1" outlineLevel="1" x14ac:dyDescent="0.3">
      <c r="A159" s="506" t="str">
        <f t="shared" si="12"/>
        <v>.z01</v>
      </c>
      <c r="P159" s="628"/>
      <c r="Q159" s="628"/>
      <c r="R159" s="628"/>
      <c r="S159" s="628"/>
      <c r="T159" s="628"/>
      <c r="U159" s="628"/>
      <c r="V159" s="628"/>
      <c r="W159" s="628"/>
      <c r="X159" s="628"/>
      <c r="Y159" s="650"/>
      <c r="Z159" s="650"/>
      <c r="AA159" s="650"/>
      <c r="AB159" s="650"/>
      <c r="AC159" s="613"/>
      <c r="AD159" s="613"/>
      <c r="AE159" s="613"/>
      <c r="AF159" s="613"/>
      <c r="AG159" s="626"/>
      <c r="AH159" s="626"/>
      <c r="AI159" s="626"/>
      <c r="AJ159" s="626"/>
      <c r="AK159" s="626"/>
      <c r="AL159" s="626"/>
      <c r="AM159" s="626"/>
      <c r="AN159" s="626"/>
      <c r="AO159" s="626"/>
      <c r="AP159" s="369"/>
      <c r="AQ159" s="369"/>
      <c r="AR159" s="369"/>
      <c r="AS159" s="369"/>
      <c r="AT159" s="370"/>
      <c r="AU159" s="370"/>
      <c r="AV159" s="370"/>
      <c r="AW159" s="370"/>
      <c r="BJ159">
        <f t="shared" si="13"/>
        <v>0</v>
      </c>
      <c r="BK159">
        <f t="shared" si="14"/>
        <v>0</v>
      </c>
      <c r="BL159" s="531">
        <f t="shared" si="15"/>
        <v>0</v>
      </c>
      <c r="BM159" s="201"/>
    </row>
    <row r="160" spans="1:65" hidden="1" outlineLevel="1" x14ac:dyDescent="0.3">
      <c r="A160" s="506" t="str">
        <f t="shared" si="12"/>
        <v>.z01</v>
      </c>
      <c r="P160" s="628"/>
      <c r="Q160" s="628"/>
      <c r="R160" s="628"/>
      <c r="S160" s="628"/>
      <c r="T160" s="628"/>
      <c r="U160" s="628"/>
      <c r="V160" s="628"/>
      <c r="W160" s="628"/>
      <c r="X160" s="628"/>
      <c r="Y160" s="650"/>
      <c r="Z160" s="650"/>
      <c r="AA160" s="650"/>
      <c r="AB160" s="650"/>
      <c r="AC160" s="613"/>
      <c r="AD160" s="613"/>
      <c r="AE160" s="613"/>
      <c r="AF160" s="613"/>
      <c r="AG160" s="626"/>
      <c r="AH160" s="626"/>
      <c r="AI160" s="626"/>
      <c r="AJ160" s="626"/>
      <c r="AK160" s="626"/>
      <c r="AL160" s="626"/>
      <c r="AM160" s="626"/>
      <c r="AN160" s="626"/>
      <c r="AO160" s="626"/>
      <c r="AP160" s="369"/>
      <c r="AQ160" s="369"/>
      <c r="AR160" s="369"/>
      <c r="AS160" s="369"/>
      <c r="AT160" s="370"/>
      <c r="AU160" s="370"/>
      <c r="AV160" s="370"/>
      <c r="AW160" s="370"/>
      <c r="BJ160">
        <f t="shared" si="13"/>
        <v>0</v>
      </c>
      <c r="BK160">
        <f t="shared" si="14"/>
        <v>0</v>
      </c>
      <c r="BL160" s="531">
        <f t="shared" si="15"/>
        <v>0</v>
      </c>
      <c r="BM160" s="201"/>
    </row>
    <row r="161" spans="1:65" hidden="1" outlineLevel="1" x14ac:dyDescent="0.3">
      <c r="A161" s="506" t="str">
        <f t="shared" si="12"/>
        <v>.z01</v>
      </c>
      <c r="P161" s="628"/>
      <c r="Q161" s="628"/>
      <c r="R161" s="628"/>
      <c r="S161" s="628"/>
      <c r="T161" s="628"/>
      <c r="U161" s="628"/>
      <c r="V161" s="628"/>
      <c r="W161" s="628"/>
      <c r="X161" s="628"/>
      <c r="Y161" s="650"/>
      <c r="Z161" s="650"/>
      <c r="AA161" s="650"/>
      <c r="AB161" s="650"/>
      <c r="AC161" s="613"/>
      <c r="AD161" s="613"/>
      <c r="AE161" s="613"/>
      <c r="AF161" s="613"/>
      <c r="AG161" s="626"/>
      <c r="AH161" s="626"/>
      <c r="AI161" s="626"/>
      <c r="AJ161" s="626"/>
      <c r="AK161" s="626"/>
      <c r="AL161" s="626"/>
      <c r="AM161" s="626"/>
      <c r="AN161" s="626"/>
      <c r="AO161" s="626"/>
      <c r="AP161" s="369"/>
      <c r="AQ161" s="369"/>
      <c r="AR161" s="369"/>
      <c r="AS161" s="369"/>
      <c r="AT161" s="370"/>
      <c r="AU161" s="370"/>
      <c r="AV161" s="370"/>
      <c r="AW161" s="370"/>
      <c r="BJ161">
        <f t="shared" si="13"/>
        <v>0</v>
      </c>
      <c r="BK161">
        <f t="shared" si="14"/>
        <v>0</v>
      </c>
      <c r="BL161" s="531">
        <f t="shared" si="15"/>
        <v>0</v>
      </c>
      <c r="BM161" s="201"/>
    </row>
    <row r="162" spans="1:65" hidden="1" outlineLevel="1" x14ac:dyDescent="0.3">
      <c r="A162" s="506" t="str">
        <f t="shared" si="12"/>
        <v>.z01</v>
      </c>
      <c r="P162" s="628"/>
      <c r="Q162" s="628"/>
      <c r="R162" s="628"/>
      <c r="S162" s="628"/>
      <c r="T162" s="628"/>
      <c r="U162" s="628"/>
      <c r="V162" s="628"/>
      <c r="W162" s="628"/>
      <c r="X162" s="628"/>
      <c r="Y162" s="650"/>
      <c r="Z162" s="650"/>
      <c r="AA162" s="650"/>
      <c r="AB162" s="650"/>
      <c r="AC162" s="613"/>
      <c r="AD162" s="613"/>
      <c r="AE162" s="613"/>
      <c r="AF162" s="613"/>
      <c r="AG162" s="626"/>
      <c r="AH162" s="626"/>
      <c r="AI162" s="626"/>
      <c r="AJ162" s="626"/>
      <c r="AK162" s="626"/>
      <c r="AL162" s="626"/>
      <c r="AM162" s="626"/>
      <c r="AN162" s="626"/>
      <c r="AO162" s="626"/>
      <c r="AP162" s="369"/>
      <c r="AQ162" s="369"/>
      <c r="AR162" s="369"/>
      <c r="AS162" s="369"/>
      <c r="AT162" s="370"/>
      <c r="AU162" s="370"/>
      <c r="AV162" s="370"/>
      <c r="AW162" s="370"/>
      <c r="BJ162">
        <f t="shared" si="13"/>
        <v>0</v>
      </c>
      <c r="BK162">
        <f t="shared" si="14"/>
        <v>0</v>
      </c>
      <c r="BL162" s="531">
        <f t="shared" si="15"/>
        <v>0</v>
      </c>
      <c r="BM162" s="201"/>
    </row>
    <row r="163" spans="1:65" hidden="1" outlineLevel="1" x14ac:dyDescent="0.3">
      <c r="A163" s="506" t="str">
        <f t="shared" si="12"/>
        <v>.z01</v>
      </c>
      <c r="P163" s="628"/>
      <c r="Q163" s="628"/>
      <c r="R163" s="628"/>
      <c r="S163" s="628"/>
      <c r="T163" s="628"/>
      <c r="U163" s="628"/>
      <c r="V163" s="628"/>
      <c r="W163" s="628"/>
      <c r="X163" s="628"/>
      <c r="Y163" s="650"/>
      <c r="Z163" s="650"/>
      <c r="AA163" s="650"/>
      <c r="AB163" s="650"/>
      <c r="AC163" s="613"/>
      <c r="AD163" s="613"/>
      <c r="AE163" s="613"/>
      <c r="AF163" s="613"/>
      <c r="AG163" s="626"/>
      <c r="AH163" s="626"/>
      <c r="AI163" s="626"/>
      <c r="AJ163" s="626"/>
      <c r="AK163" s="626"/>
      <c r="AL163" s="626"/>
      <c r="AM163" s="626"/>
      <c r="AN163" s="626"/>
      <c r="AO163" s="626"/>
      <c r="AP163" s="369"/>
      <c r="AQ163" s="369"/>
      <c r="AR163" s="369"/>
      <c r="AS163" s="369"/>
      <c r="AT163" s="370"/>
      <c r="AU163" s="370"/>
      <c r="AV163" s="370"/>
      <c r="AW163" s="370"/>
      <c r="BJ163">
        <f t="shared" si="13"/>
        <v>0</v>
      </c>
      <c r="BK163">
        <f t="shared" si="14"/>
        <v>0</v>
      </c>
      <c r="BL163" s="531">
        <f t="shared" si="15"/>
        <v>0</v>
      </c>
      <c r="BM163" s="201"/>
    </row>
    <row r="164" spans="1:65" hidden="1" outlineLevel="1" x14ac:dyDescent="0.3">
      <c r="A164" s="506" t="str">
        <f t="shared" si="12"/>
        <v>.z01</v>
      </c>
      <c r="P164" s="628"/>
      <c r="Q164" s="628"/>
      <c r="R164" s="628"/>
      <c r="S164" s="628"/>
      <c r="T164" s="628"/>
      <c r="U164" s="628"/>
      <c r="V164" s="628"/>
      <c r="W164" s="628"/>
      <c r="X164" s="628"/>
      <c r="Y164" s="650"/>
      <c r="Z164" s="650"/>
      <c r="AA164" s="650"/>
      <c r="AB164" s="650"/>
      <c r="AC164" s="613"/>
      <c r="AD164" s="613"/>
      <c r="AE164" s="613"/>
      <c r="AF164" s="613"/>
      <c r="AG164" s="626"/>
      <c r="AH164" s="626"/>
      <c r="AI164" s="626"/>
      <c r="AJ164" s="626"/>
      <c r="AK164" s="626"/>
      <c r="AL164" s="626"/>
      <c r="AM164" s="626"/>
      <c r="AN164" s="626"/>
      <c r="AO164" s="626"/>
      <c r="AP164" s="369"/>
      <c r="AQ164" s="369"/>
      <c r="AR164" s="369"/>
      <c r="AS164" s="369"/>
      <c r="AT164" s="370"/>
      <c r="AU164" s="370"/>
      <c r="AV164" s="370"/>
      <c r="AW164" s="370"/>
      <c r="BJ164">
        <f t="shared" si="13"/>
        <v>0</v>
      </c>
      <c r="BK164">
        <f t="shared" si="14"/>
        <v>0</v>
      </c>
      <c r="BL164" s="531">
        <f t="shared" si="15"/>
        <v>0</v>
      </c>
      <c r="BM164" s="201"/>
    </row>
    <row r="165" spans="1:65" hidden="1" outlineLevel="1" x14ac:dyDescent="0.3">
      <c r="A165" s="506" t="str">
        <f t="shared" si="12"/>
        <v>.z01</v>
      </c>
      <c r="P165" s="628"/>
      <c r="Q165" s="628"/>
      <c r="R165" s="628"/>
      <c r="S165" s="628"/>
      <c r="T165" s="628"/>
      <c r="U165" s="628"/>
      <c r="V165" s="628"/>
      <c r="W165" s="628"/>
      <c r="X165" s="628"/>
      <c r="Y165" s="650"/>
      <c r="Z165" s="650"/>
      <c r="AA165" s="650"/>
      <c r="AB165" s="650"/>
      <c r="AC165" s="613"/>
      <c r="AD165" s="613"/>
      <c r="AE165" s="613"/>
      <c r="AF165" s="613"/>
      <c r="AG165" s="626"/>
      <c r="AH165" s="626"/>
      <c r="AI165" s="626"/>
      <c r="AJ165" s="626"/>
      <c r="AK165" s="626"/>
      <c r="AL165" s="626"/>
      <c r="AM165" s="626"/>
      <c r="AN165" s="626"/>
      <c r="AO165" s="626"/>
      <c r="AP165" s="369"/>
      <c r="AQ165" s="369"/>
      <c r="AR165" s="369"/>
      <c r="AS165" s="369"/>
      <c r="AT165" s="370"/>
      <c r="AU165" s="370"/>
      <c r="AV165" s="370"/>
      <c r="AW165" s="370"/>
      <c r="BJ165">
        <f t="shared" si="13"/>
        <v>0</v>
      </c>
      <c r="BK165">
        <f t="shared" si="14"/>
        <v>0</v>
      </c>
      <c r="BL165" s="531">
        <f t="shared" si="15"/>
        <v>0</v>
      </c>
      <c r="BM165" s="201"/>
    </row>
    <row r="166" spans="1:65" hidden="1" outlineLevel="1" x14ac:dyDescent="0.3">
      <c r="A166" s="506" t="str">
        <f t="shared" si="12"/>
        <v>.z01</v>
      </c>
      <c r="P166" s="628"/>
      <c r="Q166" s="628"/>
      <c r="R166" s="628"/>
      <c r="S166" s="628"/>
      <c r="T166" s="628"/>
      <c r="U166" s="628"/>
      <c r="V166" s="628"/>
      <c r="W166" s="628"/>
      <c r="X166" s="628"/>
      <c r="Y166" s="650"/>
      <c r="Z166" s="650"/>
      <c r="AA166" s="650"/>
      <c r="AB166" s="650"/>
      <c r="AC166" s="613"/>
      <c r="AD166" s="613"/>
      <c r="AE166" s="613"/>
      <c r="AF166" s="613"/>
      <c r="AG166" s="626"/>
      <c r="AH166" s="626"/>
      <c r="AI166" s="626"/>
      <c r="AJ166" s="626"/>
      <c r="AK166" s="626"/>
      <c r="AL166" s="626"/>
      <c r="AM166" s="626"/>
      <c r="AN166" s="626"/>
      <c r="AO166" s="626"/>
      <c r="AP166" s="369"/>
      <c r="AQ166" s="369"/>
      <c r="AR166" s="369"/>
      <c r="AS166" s="369"/>
      <c r="AT166" s="370"/>
      <c r="AU166" s="370"/>
      <c r="AV166" s="370"/>
      <c r="AW166" s="370"/>
      <c r="BJ166">
        <f t="shared" si="13"/>
        <v>0</v>
      </c>
      <c r="BK166">
        <f t="shared" si="14"/>
        <v>0</v>
      </c>
      <c r="BL166" s="531">
        <f t="shared" si="15"/>
        <v>0</v>
      </c>
      <c r="BM166" s="201"/>
    </row>
    <row r="167" spans="1:65" hidden="1" outlineLevel="1" x14ac:dyDescent="0.3">
      <c r="A167" s="506" t="str">
        <f t="shared" si="12"/>
        <v>.z01</v>
      </c>
      <c r="P167" s="628"/>
      <c r="Q167" s="628"/>
      <c r="R167" s="628"/>
      <c r="S167" s="628"/>
      <c r="T167" s="628"/>
      <c r="U167" s="628"/>
      <c r="V167" s="628"/>
      <c r="W167" s="628"/>
      <c r="X167" s="628"/>
      <c r="Y167" s="650"/>
      <c r="Z167" s="650"/>
      <c r="AA167" s="650"/>
      <c r="AB167" s="650"/>
      <c r="AC167" s="613"/>
      <c r="AD167" s="613"/>
      <c r="AE167" s="613"/>
      <c r="AF167" s="613"/>
      <c r="AG167" s="626"/>
      <c r="AH167" s="626"/>
      <c r="AI167" s="626"/>
      <c r="AJ167" s="626"/>
      <c r="AK167" s="626"/>
      <c r="AL167" s="626"/>
      <c r="AM167" s="626"/>
      <c r="AN167" s="626"/>
      <c r="AO167" s="626"/>
      <c r="AP167" s="369"/>
      <c r="AQ167" s="369"/>
      <c r="AR167" s="369"/>
      <c r="AS167" s="369"/>
      <c r="AT167" s="370"/>
      <c r="AU167" s="370"/>
      <c r="AV167" s="370"/>
      <c r="AW167" s="370"/>
      <c r="BJ167">
        <f t="shared" si="13"/>
        <v>0</v>
      </c>
      <c r="BK167">
        <f t="shared" si="14"/>
        <v>0</v>
      </c>
      <c r="BL167" s="531">
        <f t="shared" si="15"/>
        <v>0</v>
      </c>
      <c r="BM167" s="201"/>
    </row>
    <row r="168" spans="1:65" hidden="1" outlineLevel="1" x14ac:dyDescent="0.3">
      <c r="A168" s="506" t="str">
        <f t="shared" si="12"/>
        <v>.z01</v>
      </c>
      <c r="P168" s="628"/>
      <c r="Q168" s="628"/>
      <c r="R168" s="628"/>
      <c r="S168" s="628"/>
      <c r="T168" s="628"/>
      <c r="U168" s="628"/>
      <c r="V168" s="628"/>
      <c r="W168" s="628"/>
      <c r="X168" s="628"/>
      <c r="Y168" s="650"/>
      <c r="Z168" s="650"/>
      <c r="AA168" s="650"/>
      <c r="AB168" s="650"/>
      <c r="AC168" s="613"/>
      <c r="AD168" s="613"/>
      <c r="AE168" s="613"/>
      <c r="AF168" s="613"/>
      <c r="AG168" s="626"/>
      <c r="AH168" s="626"/>
      <c r="AI168" s="626"/>
      <c r="AJ168" s="626"/>
      <c r="AK168" s="626"/>
      <c r="AL168" s="626"/>
      <c r="AM168" s="626"/>
      <c r="AN168" s="626"/>
      <c r="AO168" s="626"/>
      <c r="AP168" s="369"/>
      <c r="AQ168" s="369"/>
      <c r="AR168" s="369"/>
      <c r="AS168" s="369"/>
      <c r="AT168" s="370"/>
      <c r="AU168" s="370"/>
      <c r="AV168" s="370"/>
      <c r="AW168" s="370"/>
      <c r="BJ168">
        <f t="shared" si="13"/>
        <v>0</v>
      </c>
      <c r="BK168">
        <f t="shared" si="14"/>
        <v>0</v>
      </c>
      <c r="BL168" s="531">
        <f t="shared" si="15"/>
        <v>0</v>
      </c>
      <c r="BM168" s="201"/>
    </row>
    <row r="169" spans="1:65" hidden="1" outlineLevel="1" x14ac:dyDescent="0.3">
      <c r="A169" s="506" t="str">
        <f t="shared" si="12"/>
        <v>.z01</v>
      </c>
      <c r="P169" s="628"/>
      <c r="Q169" s="628"/>
      <c r="R169" s="628"/>
      <c r="S169" s="628"/>
      <c r="T169" s="628"/>
      <c r="U169" s="628"/>
      <c r="V169" s="628"/>
      <c r="W169" s="628"/>
      <c r="X169" s="628"/>
      <c r="Y169" s="650"/>
      <c r="Z169" s="650"/>
      <c r="AA169" s="650"/>
      <c r="AB169" s="650"/>
      <c r="AC169" s="613"/>
      <c r="AD169" s="613"/>
      <c r="AE169" s="613"/>
      <c r="AF169" s="613"/>
      <c r="AG169" s="626"/>
      <c r="AH169" s="626"/>
      <c r="AI169" s="626"/>
      <c r="AJ169" s="626"/>
      <c r="AK169" s="626"/>
      <c r="AL169" s="626"/>
      <c r="AM169" s="626"/>
      <c r="AN169" s="626"/>
      <c r="AO169" s="626"/>
      <c r="AP169" s="369"/>
      <c r="AQ169" s="369"/>
      <c r="AR169" s="369"/>
      <c r="AS169" s="369"/>
      <c r="AT169" s="370"/>
      <c r="AU169" s="370"/>
      <c r="AV169" s="370"/>
      <c r="AW169" s="370"/>
      <c r="BJ169">
        <f t="shared" si="13"/>
        <v>0</v>
      </c>
      <c r="BK169">
        <f t="shared" si="14"/>
        <v>0</v>
      </c>
      <c r="BL169" s="531">
        <f t="shared" si="15"/>
        <v>0</v>
      </c>
      <c r="BM169" s="201"/>
    </row>
    <row r="170" spans="1:65" hidden="1" outlineLevel="1" x14ac:dyDescent="0.3">
      <c r="A170" s="506" t="str">
        <f t="shared" si="12"/>
        <v>.z01</v>
      </c>
      <c r="P170" s="628"/>
      <c r="Q170" s="628"/>
      <c r="R170" s="628"/>
      <c r="S170" s="628"/>
      <c r="T170" s="628"/>
      <c r="U170" s="628"/>
      <c r="V170" s="628"/>
      <c r="W170" s="628"/>
      <c r="X170" s="628"/>
      <c r="Y170" s="650"/>
      <c r="Z170" s="650"/>
      <c r="AA170" s="650"/>
      <c r="AB170" s="650"/>
      <c r="AC170" s="613"/>
      <c r="AD170" s="613"/>
      <c r="AE170" s="613"/>
      <c r="AF170" s="613"/>
      <c r="AG170" s="626"/>
      <c r="AH170" s="626"/>
      <c r="AI170" s="626"/>
      <c r="AJ170" s="626"/>
      <c r="AK170" s="626"/>
      <c r="AL170" s="626"/>
      <c r="AM170" s="626"/>
      <c r="AN170" s="626"/>
      <c r="AO170" s="626"/>
      <c r="AP170" s="369"/>
      <c r="AQ170" s="369"/>
      <c r="AR170" s="369"/>
      <c r="AS170" s="369"/>
      <c r="AT170" s="370"/>
      <c r="AU170" s="370"/>
      <c r="AV170" s="370"/>
      <c r="AW170" s="370"/>
      <c r="BJ170">
        <f t="shared" si="13"/>
        <v>0</v>
      </c>
      <c r="BK170">
        <f t="shared" si="14"/>
        <v>0</v>
      </c>
      <c r="BL170" s="531">
        <f t="shared" si="15"/>
        <v>0</v>
      </c>
      <c r="BM170" s="201"/>
    </row>
    <row r="171" spans="1:65" hidden="1" outlineLevel="1" x14ac:dyDescent="0.3">
      <c r="A171" s="506" t="str">
        <f t="shared" si="12"/>
        <v>.z01</v>
      </c>
      <c r="P171" s="628"/>
      <c r="Q171" s="628"/>
      <c r="R171" s="628"/>
      <c r="S171" s="628"/>
      <c r="T171" s="628"/>
      <c r="U171" s="628"/>
      <c r="V171" s="628"/>
      <c r="W171" s="628"/>
      <c r="X171" s="628"/>
      <c r="Y171" s="650"/>
      <c r="Z171" s="650"/>
      <c r="AA171" s="650"/>
      <c r="AB171" s="650"/>
      <c r="AC171" s="613"/>
      <c r="AD171" s="613"/>
      <c r="AE171" s="613"/>
      <c r="AF171" s="613"/>
      <c r="AG171" s="626"/>
      <c r="AH171" s="626"/>
      <c r="AI171" s="626"/>
      <c r="AJ171" s="626"/>
      <c r="AK171" s="626"/>
      <c r="AL171" s="626"/>
      <c r="AM171" s="626"/>
      <c r="AN171" s="626"/>
      <c r="AO171" s="626"/>
      <c r="AP171" s="369"/>
      <c r="AQ171" s="369"/>
      <c r="AR171" s="369"/>
      <c r="AS171" s="369"/>
      <c r="AT171" s="370"/>
      <c r="AU171" s="370"/>
      <c r="AV171" s="370"/>
      <c r="AW171" s="370"/>
      <c r="BJ171">
        <f t="shared" si="13"/>
        <v>0</v>
      </c>
      <c r="BK171">
        <f t="shared" si="14"/>
        <v>0</v>
      </c>
      <c r="BL171" s="531">
        <f t="shared" si="15"/>
        <v>0</v>
      </c>
      <c r="BM171" s="201"/>
    </row>
    <row r="172" spans="1:65" hidden="1" outlineLevel="1" x14ac:dyDescent="0.3">
      <c r="A172" s="506" t="str">
        <f t="shared" si="12"/>
        <v>.z01</v>
      </c>
      <c r="P172" s="628"/>
      <c r="Q172" s="628"/>
      <c r="R172" s="628"/>
      <c r="S172" s="628"/>
      <c r="T172" s="628"/>
      <c r="U172" s="628"/>
      <c r="V172" s="628"/>
      <c r="W172" s="628"/>
      <c r="X172" s="628"/>
      <c r="Y172" s="650"/>
      <c r="Z172" s="650"/>
      <c r="AA172" s="650"/>
      <c r="AB172" s="650"/>
      <c r="AC172" s="613"/>
      <c r="AD172" s="613"/>
      <c r="AE172" s="613"/>
      <c r="AF172" s="613"/>
      <c r="AG172" s="626"/>
      <c r="AH172" s="626"/>
      <c r="AI172" s="626"/>
      <c r="AJ172" s="626"/>
      <c r="AK172" s="626"/>
      <c r="AL172" s="626"/>
      <c r="AM172" s="626"/>
      <c r="AN172" s="626"/>
      <c r="AO172" s="626"/>
      <c r="AP172" s="369"/>
      <c r="AQ172" s="369"/>
      <c r="AR172" s="369"/>
      <c r="AS172" s="369"/>
      <c r="AT172" s="370"/>
      <c r="AU172" s="370"/>
      <c r="AV172" s="370"/>
      <c r="AW172" s="370"/>
      <c r="BJ172">
        <f t="shared" si="13"/>
        <v>0</v>
      </c>
      <c r="BK172">
        <f t="shared" si="14"/>
        <v>0</v>
      </c>
      <c r="BL172" s="531">
        <f t="shared" si="15"/>
        <v>0</v>
      </c>
      <c r="BM172" s="201"/>
    </row>
    <row r="173" spans="1:65" hidden="1" outlineLevel="1" x14ac:dyDescent="0.3">
      <c r="A173" s="506" t="str">
        <f t="shared" si="12"/>
        <v>.z01</v>
      </c>
      <c r="P173" s="628"/>
      <c r="Q173" s="628"/>
      <c r="R173" s="628"/>
      <c r="S173" s="628"/>
      <c r="T173" s="628"/>
      <c r="U173" s="628"/>
      <c r="V173" s="628"/>
      <c r="W173" s="628"/>
      <c r="X173" s="628"/>
      <c r="Y173" s="650"/>
      <c r="Z173" s="650"/>
      <c r="AA173" s="650"/>
      <c r="AB173" s="650"/>
      <c r="AC173" s="613"/>
      <c r="AD173" s="613"/>
      <c r="AE173" s="613"/>
      <c r="AF173" s="613"/>
      <c r="AG173" s="626"/>
      <c r="AH173" s="626"/>
      <c r="AI173" s="626"/>
      <c r="AJ173" s="626"/>
      <c r="AK173" s="626"/>
      <c r="AL173" s="626"/>
      <c r="AM173" s="626"/>
      <c r="AN173" s="626"/>
      <c r="AO173" s="626"/>
      <c r="AP173" s="369"/>
      <c r="AQ173" s="369"/>
      <c r="AR173" s="369"/>
      <c r="AS173" s="369"/>
      <c r="AT173" s="370"/>
      <c r="AU173" s="370"/>
      <c r="AV173" s="370"/>
      <c r="AW173" s="370"/>
      <c r="BJ173">
        <f t="shared" si="13"/>
        <v>0</v>
      </c>
      <c r="BK173">
        <f t="shared" si="14"/>
        <v>0</v>
      </c>
      <c r="BL173" s="531">
        <f t="shared" si="15"/>
        <v>0</v>
      </c>
      <c r="BM173" s="201"/>
    </row>
    <row r="174" spans="1:65" hidden="1" outlineLevel="1" x14ac:dyDescent="0.3">
      <c r="A174" s="506" t="str">
        <f t="shared" si="12"/>
        <v>.z01</v>
      </c>
      <c r="P174" s="628"/>
      <c r="Q174" s="628"/>
      <c r="R174" s="628"/>
      <c r="S174" s="628"/>
      <c r="T174" s="628"/>
      <c r="U174" s="628"/>
      <c r="V174" s="628"/>
      <c r="W174" s="628"/>
      <c r="X174" s="628"/>
      <c r="Y174" s="650"/>
      <c r="Z174" s="650"/>
      <c r="AA174" s="650"/>
      <c r="AB174" s="650"/>
      <c r="AC174" s="613"/>
      <c r="AD174" s="613"/>
      <c r="AE174" s="613"/>
      <c r="AF174" s="613"/>
      <c r="AG174" s="626"/>
      <c r="AH174" s="626"/>
      <c r="AI174" s="626"/>
      <c r="AJ174" s="626"/>
      <c r="AK174" s="626"/>
      <c r="AL174" s="626"/>
      <c r="AM174" s="626"/>
      <c r="AN174" s="626"/>
      <c r="AO174" s="626"/>
      <c r="AP174" s="369"/>
      <c r="AQ174" s="369"/>
      <c r="AR174" s="369"/>
      <c r="AS174" s="369"/>
      <c r="AT174" s="370"/>
      <c r="AU174" s="370"/>
      <c r="AV174" s="370"/>
      <c r="AW174" s="370"/>
      <c r="BJ174">
        <f t="shared" si="13"/>
        <v>0</v>
      </c>
      <c r="BK174">
        <f t="shared" si="14"/>
        <v>0</v>
      </c>
      <c r="BL174" s="531">
        <f t="shared" si="15"/>
        <v>0</v>
      </c>
      <c r="BM174" s="201"/>
    </row>
    <row r="175" spans="1:65" hidden="1" outlineLevel="1" x14ac:dyDescent="0.3">
      <c r="A175" s="506" t="str">
        <f t="shared" si="12"/>
        <v>.z01</v>
      </c>
      <c r="P175" s="628"/>
      <c r="Q175" s="628"/>
      <c r="R175" s="628"/>
      <c r="S175" s="628"/>
      <c r="T175" s="628"/>
      <c r="U175" s="628"/>
      <c r="V175" s="628"/>
      <c r="W175" s="628"/>
      <c r="X175" s="628"/>
      <c r="Y175" s="650"/>
      <c r="Z175" s="650"/>
      <c r="AA175" s="650"/>
      <c r="AB175" s="650"/>
      <c r="AC175" s="613"/>
      <c r="AD175" s="613"/>
      <c r="AE175" s="613"/>
      <c r="AF175" s="613"/>
      <c r="AG175" s="626"/>
      <c r="AH175" s="626"/>
      <c r="AI175" s="626"/>
      <c r="AJ175" s="626"/>
      <c r="AK175" s="626"/>
      <c r="AL175" s="626"/>
      <c r="AM175" s="626"/>
      <c r="AN175" s="626"/>
      <c r="AO175" s="626"/>
      <c r="AP175" s="369"/>
      <c r="AQ175" s="369"/>
      <c r="AR175" s="369"/>
      <c r="AS175" s="369"/>
      <c r="AT175" s="370"/>
      <c r="AU175" s="370"/>
      <c r="AV175" s="370"/>
      <c r="AW175" s="370"/>
      <c r="BJ175">
        <f t="shared" si="13"/>
        <v>0</v>
      </c>
      <c r="BK175">
        <f t="shared" si="14"/>
        <v>0</v>
      </c>
      <c r="BL175" s="531">
        <f t="shared" si="15"/>
        <v>0</v>
      </c>
      <c r="BM175" s="201"/>
    </row>
    <row r="176" spans="1:65" hidden="1" outlineLevel="1" x14ac:dyDescent="0.3">
      <c r="A176" s="506" t="str">
        <f t="shared" si="12"/>
        <v>.z01</v>
      </c>
      <c r="P176" s="628"/>
      <c r="Q176" s="628"/>
      <c r="R176" s="628"/>
      <c r="S176" s="628"/>
      <c r="T176" s="628"/>
      <c r="U176" s="628"/>
      <c r="V176" s="628"/>
      <c r="W176" s="628"/>
      <c r="X176" s="628"/>
      <c r="Y176" s="650"/>
      <c r="Z176" s="650"/>
      <c r="AA176" s="650"/>
      <c r="AB176" s="650"/>
      <c r="AC176" s="613"/>
      <c r="AD176" s="613"/>
      <c r="AE176" s="613"/>
      <c r="AF176" s="613"/>
      <c r="AG176" s="626"/>
      <c r="AH176" s="626"/>
      <c r="AI176" s="626"/>
      <c r="AJ176" s="626"/>
      <c r="AK176" s="626"/>
      <c r="AL176" s="626"/>
      <c r="AM176" s="626"/>
      <c r="AN176" s="626"/>
      <c r="AO176" s="626"/>
      <c r="AP176" s="369"/>
      <c r="AQ176" s="369"/>
      <c r="AR176" s="369"/>
      <c r="AS176" s="369"/>
      <c r="AT176" s="370"/>
      <c r="AU176" s="370"/>
      <c r="AV176" s="370"/>
      <c r="AW176" s="370"/>
      <c r="BJ176">
        <f t="shared" si="13"/>
        <v>0</v>
      </c>
      <c r="BK176">
        <f t="shared" si="14"/>
        <v>0</v>
      </c>
      <c r="BL176" s="531">
        <f t="shared" si="15"/>
        <v>0</v>
      </c>
      <c r="BM176" s="201"/>
    </row>
    <row r="177" spans="1:65" hidden="1" outlineLevel="1" x14ac:dyDescent="0.3">
      <c r="A177" s="506" t="str">
        <f t="shared" si="12"/>
        <v>.z01</v>
      </c>
      <c r="P177" s="628"/>
      <c r="Q177" s="628"/>
      <c r="R177" s="628"/>
      <c r="S177" s="628"/>
      <c r="T177" s="628"/>
      <c r="U177" s="628"/>
      <c r="V177" s="628"/>
      <c r="W177" s="628"/>
      <c r="X177" s="628"/>
      <c r="Y177" s="650"/>
      <c r="Z177" s="650"/>
      <c r="AA177" s="650"/>
      <c r="AB177" s="650"/>
      <c r="AC177" s="613"/>
      <c r="AD177" s="613"/>
      <c r="AE177" s="613"/>
      <c r="AF177" s="613"/>
      <c r="AG177" s="626"/>
      <c r="AH177" s="626"/>
      <c r="AI177" s="626"/>
      <c r="AJ177" s="626"/>
      <c r="AK177" s="626"/>
      <c r="AL177" s="626"/>
      <c r="AM177" s="626"/>
      <c r="AN177" s="626"/>
      <c r="AO177" s="626"/>
      <c r="AP177" s="369"/>
      <c r="AQ177" s="369"/>
      <c r="AR177" s="369"/>
      <c r="AS177" s="369"/>
      <c r="AT177" s="370"/>
      <c r="AU177" s="370"/>
      <c r="AV177" s="370"/>
      <c r="AW177" s="370"/>
      <c r="BJ177">
        <f t="shared" si="13"/>
        <v>0</v>
      </c>
      <c r="BK177">
        <f t="shared" si="14"/>
        <v>0</v>
      </c>
      <c r="BL177" s="531">
        <f t="shared" si="15"/>
        <v>0</v>
      </c>
      <c r="BM177" s="201"/>
    </row>
    <row r="178" spans="1:65" hidden="1" outlineLevel="1" x14ac:dyDescent="0.3">
      <c r="A178" s="506" t="str">
        <f t="shared" si="12"/>
        <v>.z01</v>
      </c>
      <c r="P178" s="628"/>
      <c r="Q178" s="628"/>
      <c r="R178" s="628"/>
      <c r="S178" s="628"/>
      <c r="T178" s="628"/>
      <c r="U178" s="628"/>
      <c r="V178" s="628"/>
      <c r="W178" s="628"/>
      <c r="X178" s="628"/>
      <c r="Y178" s="650"/>
      <c r="Z178" s="650"/>
      <c r="AA178" s="650"/>
      <c r="AB178" s="650"/>
      <c r="AC178" s="613"/>
      <c r="AD178" s="613"/>
      <c r="AE178" s="613"/>
      <c r="AF178" s="613"/>
      <c r="AG178" s="626"/>
      <c r="AH178" s="626"/>
      <c r="AI178" s="626"/>
      <c r="AJ178" s="626"/>
      <c r="AK178" s="626"/>
      <c r="AL178" s="626"/>
      <c r="AM178" s="626"/>
      <c r="AN178" s="626"/>
      <c r="AO178" s="626"/>
      <c r="AP178" s="369"/>
      <c r="AQ178" s="369"/>
      <c r="AR178" s="369"/>
      <c r="AS178" s="369"/>
      <c r="AT178" s="370"/>
      <c r="AU178" s="370"/>
      <c r="AV178" s="370"/>
      <c r="AW178" s="370"/>
      <c r="BJ178">
        <f t="shared" si="13"/>
        <v>0</v>
      </c>
      <c r="BK178">
        <f t="shared" si="14"/>
        <v>0</v>
      </c>
      <c r="BL178" s="531">
        <f t="shared" si="15"/>
        <v>0</v>
      </c>
      <c r="BM178" s="201"/>
    </row>
    <row r="179" spans="1:65" hidden="1" outlineLevel="1" x14ac:dyDescent="0.3">
      <c r="A179" s="506" t="str">
        <f t="shared" si="12"/>
        <v>.z01</v>
      </c>
      <c r="P179" s="628"/>
      <c r="Q179" s="628"/>
      <c r="R179" s="628"/>
      <c r="S179" s="628"/>
      <c r="T179" s="628"/>
      <c r="U179" s="628"/>
      <c r="V179" s="628"/>
      <c r="W179" s="628"/>
      <c r="X179" s="628"/>
      <c r="Y179" s="650"/>
      <c r="Z179" s="650"/>
      <c r="AA179" s="650"/>
      <c r="AB179" s="650"/>
      <c r="AC179" s="613"/>
      <c r="AD179" s="613"/>
      <c r="AE179" s="613"/>
      <c r="AF179" s="613"/>
      <c r="AG179" s="626"/>
      <c r="AH179" s="626"/>
      <c r="AI179" s="626"/>
      <c r="AJ179" s="626"/>
      <c r="AK179" s="626"/>
      <c r="AL179" s="626"/>
      <c r="AM179" s="626"/>
      <c r="AN179" s="626"/>
      <c r="AO179" s="626"/>
      <c r="AP179" s="369"/>
      <c r="AQ179" s="369"/>
      <c r="AR179" s="369"/>
      <c r="AS179" s="369"/>
      <c r="AT179" s="370"/>
      <c r="AU179" s="370"/>
      <c r="AV179" s="370"/>
      <c r="AW179" s="370"/>
      <c r="BJ179">
        <f t="shared" si="13"/>
        <v>0</v>
      </c>
      <c r="BK179">
        <f t="shared" si="14"/>
        <v>0</v>
      </c>
      <c r="BL179" s="531">
        <f t="shared" si="15"/>
        <v>0</v>
      </c>
      <c r="BM179" s="201"/>
    </row>
    <row r="180" spans="1:65" hidden="1" outlineLevel="1" x14ac:dyDescent="0.3">
      <c r="A180" s="506" t="str">
        <f t="shared" si="12"/>
        <v>.z01</v>
      </c>
      <c r="P180" s="628"/>
      <c r="Q180" s="628"/>
      <c r="R180" s="628"/>
      <c r="S180" s="628"/>
      <c r="T180" s="628"/>
      <c r="U180" s="628"/>
      <c r="V180" s="628"/>
      <c r="W180" s="628"/>
      <c r="X180" s="628"/>
      <c r="Y180" s="650"/>
      <c r="Z180" s="650"/>
      <c r="AA180" s="650"/>
      <c r="AB180" s="650"/>
      <c r="AC180" s="613"/>
      <c r="AD180" s="613"/>
      <c r="AE180" s="613"/>
      <c r="AF180" s="613"/>
      <c r="AG180" s="626"/>
      <c r="AH180" s="626"/>
      <c r="AI180" s="626"/>
      <c r="AJ180" s="626"/>
      <c r="AK180" s="626"/>
      <c r="AL180" s="626"/>
      <c r="AM180" s="626"/>
      <c r="AN180" s="626"/>
      <c r="AO180" s="626"/>
      <c r="AP180" s="369"/>
      <c r="AQ180" s="369"/>
      <c r="AR180" s="369"/>
      <c r="AS180" s="369"/>
      <c r="AT180" s="370"/>
      <c r="AU180" s="370"/>
      <c r="AV180" s="370"/>
      <c r="AW180" s="370"/>
      <c r="BJ180">
        <f t="shared" si="13"/>
        <v>0</v>
      </c>
      <c r="BK180">
        <f t="shared" si="14"/>
        <v>0</v>
      </c>
      <c r="BL180" s="531">
        <f t="shared" si="15"/>
        <v>0</v>
      </c>
      <c r="BM180" s="201"/>
    </row>
    <row r="181" spans="1:65" hidden="1" outlineLevel="1" x14ac:dyDescent="0.3">
      <c r="A181" s="506" t="str">
        <f t="shared" si="12"/>
        <v>.z01</v>
      </c>
      <c r="P181" s="628"/>
      <c r="Q181" s="628"/>
      <c r="R181" s="628"/>
      <c r="S181" s="628"/>
      <c r="T181" s="628"/>
      <c r="U181" s="628"/>
      <c r="V181" s="628"/>
      <c r="W181" s="628"/>
      <c r="X181" s="628"/>
      <c r="Y181" s="650"/>
      <c r="Z181" s="650"/>
      <c r="AA181" s="650"/>
      <c r="AB181" s="650"/>
      <c r="AC181" s="613"/>
      <c r="AD181" s="613"/>
      <c r="AE181" s="613"/>
      <c r="AF181" s="613"/>
      <c r="AG181" s="626"/>
      <c r="AH181" s="626"/>
      <c r="AI181" s="626"/>
      <c r="AJ181" s="626"/>
      <c r="AK181" s="626"/>
      <c r="AL181" s="626"/>
      <c r="AM181" s="626"/>
      <c r="AN181" s="626"/>
      <c r="AO181" s="626"/>
      <c r="AP181" s="369"/>
      <c r="AQ181" s="369"/>
      <c r="AR181" s="369"/>
      <c r="AS181" s="369"/>
      <c r="AT181" s="370"/>
      <c r="AU181" s="370"/>
      <c r="AV181" s="370"/>
      <c r="AW181" s="370"/>
      <c r="BJ181">
        <f t="shared" si="13"/>
        <v>0</v>
      </c>
      <c r="BK181">
        <f t="shared" si="14"/>
        <v>0</v>
      </c>
      <c r="BL181" s="531">
        <f t="shared" si="15"/>
        <v>0</v>
      </c>
      <c r="BM181" s="201"/>
    </row>
    <row r="182" spans="1:65" hidden="1" outlineLevel="1" x14ac:dyDescent="0.3">
      <c r="A182" s="506" t="str">
        <f t="shared" si="12"/>
        <v>.z01</v>
      </c>
      <c r="P182" s="628"/>
      <c r="Q182" s="628"/>
      <c r="R182" s="628"/>
      <c r="S182" s="628"/>
      <c r="T182" s="628"/>
      <c r="U182" s="628"/>
      <c r="V182" s="628"/>
      <c r="W182" s="628"/>
      <c r="X182" s="628"/>
      <c r="Y182" s="650"/>
      <c r="Z182" s="650"/>
      <c r="AA182" s="650"/>
      <c r="AB182" s="650"/>
      <c r="AC182" s="613"/>
      <c r="AD182" s="613"/>
      <c r="AE182" s="613"/>
      <c r="AF182" s="613"/>
      <c r="AG182" s="626"/>
      <c r="AH182" s="626"/>
      <c r="AI182" s="626"/>
      <c r="AJ182" s="626"/>
      <c r="AK182" s="626"/>
      <c r="AL182" s="626"/>
      <c r="AM182" s="626"/>
      <c r="AN182" s="626"/>
      <c r="AO182" s="626"/>
      <c r="AP182" s="369"/>
      <c r="AQ182" s="369"/>
      <c r="AR182" s="369"/>
      <c r="AS182" s="369"/>
      <c r="AT182" s="370"/>
      <c r="AU182" s="370"/>
      <c r="AV182" s="370"/>
      <c r="AW182" s="370"/>
      <c r="BJ182">
        <f t="shared" si="13"/>
        <v>0</v>
      </c>
      <c r="BK182">
        <f t="shared" si="14"/>
        <v>0</v>
      </c>
      <c r="BL182" s="531">
        <f t="shared" si="15"/>
        <v>0</v>
      </c>
      <c r="BM182" s="201"/>
    </row>
    <row r="183" spans="1:65" hidden="1" outlineLevel="1" x14ac:dyDescent="0.3">
      <c r="A183" s="506" t="str">
        <f t="shared" si="12"/>
        <v>.z01</v>
      </c>
      <c r="P183" s="628"/>
      <c r="Q183" s="628"/>
      <c r="R183" s="628"/>
      <c r="S183" s="628"/>
      <c r="T183" s="628"/>
      <c r="U183" s="628"/>
      <c r="V183" s="628"/>
      <c r="W183" s="628"/>
      <c r="X183" s="628"/>
      <c r="Y183" s="650"/>
      <c r="Z183" s="650"/>
      <c r="AA183" s="650"/>
      <c r="AB183" s="650"/>
      <c r="AC183" s="613"/>
      <c r="AD183" s="613"/>
      <c r="AE183" s="613"/>
      <c r="AF183" s="613"/>
      <c r="AG183" s="626"/>
      <c r="AH183" s="626"/>
      <c r="AI183" s="626"/>
      <c r="AJ183" s="626"/>
      <c r="AK183" s="626"/>
      <c r="AL183" s="626"/>
      <c r="AM183" s="626"/>
      <c r="AN183" s="626"/>
      <c r="AO183" s="626"/>
      <c r="AP183" s="369"/>
      <c r="AQ183" s="369"/>
      <c r="AR183" s="369"/>
      <c r="AS183" s="369"/>
      <c r="AT183" s="370"/>
      <c r="AU183" s="370"/>
      <c r="AV183" s="370"/>
      <c r="AW183" s="370"/>
      <c r="BJ183">
        <f t="shared" si="13"/>
        <v>0</v>
      </c>
      <c r="BK183">
        <f t="shared" si="14"/>
        <v>0</v>
      </c>
      <c r="BL183" s="531">
        <f t="shared" si="15"/>
        <v>0</v>
      </c>
      <c r="BM183" s="201"/>
    </row>
    <row r="184" spans="1:65" hidden="1" outlineLevel="1" x14ac:dyDescent="0.3">
      <c r="A184" s="506" t="str">
        <f t="shared" si="12"/>
        <v>.z01</v>
      </c>
      <c r="P184" s="628"/>
      <c r="Q184" s="628"/>
      <c r="R184" s="628"/>
      <c r="S184" s="628"/>
      <c r="T184" s="628"/>
      <c r="U184" s="628"/>
      <c r="V184" s="628"/>
      <c r="W184" s="628"/>
      <c r="X184" s="628"/>
      <c r="Y184" s="650"/>
      <c r="Z184" s="650"/>
      <c r="AA184" s="650"/>
      <c r="AB184" s="650"/>
      <c r="AC184" s="613"/>
      <c r="AD184" s="613"/>
      <c r="AE184" s="613"/>
      <c r="AF184" s="613"/>
      <c r="AG184" s="626"/>
      <c r="AH184" s="626"/>
      <c r="AI184" s="626"/>
      <c r="AJ184" s="626"/>
      <c r="AK184" s="626"/>
      <c r="AL184" s="626"/>
      <c r="AM184" s="626"/>
      <c r="AN184" s="626"/>
      <c r="AO184" s="626"/>
      <c r="AP184" s="369"/>
      <c r="AQ184" s="369"/>
      <c r="AR184" s="369"/>
      <c r="AS184" s="369"/>
      <c r="AT184" s="370"/>
      <c r="AU184" s="370"/>
      <c r="AV184" s="370"/>
      <c r="AW184" s="370"/>
      <c r="BJ184">
        <f t="shared" si="13"/>
        <v>0</v>
      </c>
      <c r="BK184">
        <f t="shared" si="14"/>
        <v>0</v>
      </c>
      <c r="BL184" s="531">
        <f t="shared" si="15"/>
        <v>0</v>
      </c>
      <c r="BM184" s="201"/>
    </row>
    <row r="185" spans="1:65" hidden="1" outlineLevel="1" x14ac:dyDescent="0.3">
      <c r="A185" s="506" t="str">
        <f t="shared" si="12"/>
        <v>.z01</v>
      </c>
      <c r="P185" s="628"/>
      <c r="Q185" s="628"/>
      <c r="R185" s="628"/>
      <c r="S185" s="628"/>
      <c r="T185" s="628"/>
      <c r="U185" s="628"/>
      <c r="V185" s="628"/>
      <c r="W185" s="628"/>
      <c r="X185" s="628"/>
      <c r="Y185" s="650"/>
      <c r="Z185" s="650"/>
      <c r="AA185" s="650"/>
      <c r="AB185" s="650"/>
      <c r="AC185" s="613"/>
      <c r="AD185" s="613"/>
      <c r="AE185" s="613"/>
      <c r="AF185" s="613"/>
      <c r="AG185" s="626"/>
      <c r="AH185" s="626"/>
      <c r="AI185" s="626"/>
      <c r="AJ185" s="626"/>
      <c r="AK185" s="626"/>
      <c r="AL185" s="626"/>
      <c r="AM185" s="626"/>
      <c r="AN185" s="626"/>
      <c r="AO185" s="626"/>
      <c r="AP185" s="369"/>
      <c r="AQ185" s="369"/>
      <c r="AR185" s="369"/>
      <c r="AS185" s="369"/>
      <c r="AT185" s="370"/>
      <c r="AU185" s="370"/>
      <c r="AV185" s="370"/>
      <c r="AW185" s="370"/>
      <c r="BJ185">
        <f t="shared" si="13"/>
        <v>0</v>
      </c>
      <c r="BK185">
        <f t="shared" si="14"/>
        <v>0</v>
      </c>
      <c r="BL185" s="531">
        <f t="shared" si="15"/>
        <v>0</v>
      </c>
      <c r="BM185" s="201"/>
    </row>
    <row r="186" spans="1:65" hidden="1" outlineLevel="1" x14ac:dyDescent="0.3">
      <c r="A186" s="506" t="str">
        <f t="shared" si="12"/>
        <v>.z01</v>
      </c>
      <c r="P186" s="628"/>
      <c r="Q186" s="628"/>
      <c r="R186" s="628"/>
      <c r="S186" s="628"/>
      <c r="T186" s="628"/>
      <c r="U186" s="628"/>
      <c r="V186" s="628"/>
      <c r="W186" s="628"/>
      <c r="X186" s="628"/>
      <c r="Y186" s="650"/>
      <c r="Z186" s="650"/>
      <c r="AA186" s="650"/>
      <c r="AB186" s="650"/>
      <c r="AC186" s="613"/>
      <c r="AD186" s="613"/>
      <c r="AE186" s="613"/>
      <c r="AF186" s="613"/>
      <c r="AG186" s="626"/>
      <c r="AH186" s="626"/>
      <c r="AI186" s="626"/>
      <c r="AJ186" s="626"/>
      <c r="AK186" s="626"/>
      <c r="AL186" s="626"/>
      <c r="AM186" s="626"/>
      <c r="AN186" s="626"/>
      <c r="AO186" s="626"/>
      <c r="AP186" s="369"/>
      <c r="AQ186" s="369"/>
      <c r="AR186" s="369"/>
      <c r="AS186" s="369"/>
      <c r="AT186" s="370"/>
      <c r="AU186" s="370"/>
      <c r="AV186" s="370"/>
      <c r="AW186" s="370"/>
      <c r="BJ186">
        <f t="shared" si="13"/>
        <v>0</v>
      </c>
      <c r="BK186">
        <f t="shared" si="14"/>
        <v>0</v>
      </c>
      <c r="BL186" s="531">
        <f t="shared" si="15"/>
        <v>0</v>
      </c>
      <c r="BM186" s="201"/>
    </row>
    <row r="187" spans="1:65" hidden="1" outlineLevel="1" x14ac:dyDescent="0.3">
      <c r="A187" s="506" t="str">
        <f t="shared" si="12"/>
        <v>.z01</v>
      </c>
      <c r="P187" s="628"/>
      <c r="Q187" s="628"/>
      <c r="R187" s="628"/>
      <c r="S187" s="628"/>
      <c r="T187" s="628"/>
      <c r="U187" s="628"/>
      <c r="V187" s="628"/>
      <c r="W187" s="628"/>
      <c r="X187" s="628"/>
      <c r="Y187" s="650"/>
      <c r="Z187" s="650"/>
      <c r="AA187" s="650"/>
      <c r="AB187" s="650"/>
      <c r="AC187" s="613"/>
      <c r="AD187" s="613"/>
      <c r="AE187" s="613"/>
      <c r="AF187" s="613"/>
      <c r="AG187" s="626"/>
      <c r="AH187" s="626"/>
      <c r="AI187" s="626"/>
      <c r="AJ187" s="626"/>
      <c r="AK187" s="626"/>
      <c r="AL187" s="626"/>
      <c r="AM187" s="626"/>
      <c r="AN187" s="626"/>
      <c r="AO187" s="626"/>
      <c r="AP187" s="369"/>
      <c r="AQ187" s="369"/>
      <c r="AR187" s="369"/>
      <c r="AS187" s="369"/>
      <c r="AT187" s="370"/>
      <c r="AU187" s="370"/>
      <c r="AV187" s="370"/>
      <c r="AW187" s="370"/>
      <c r="BJ187">
        <f t="shared" si="13"/>
        <v>0</v>
      </c>
      <c r="BK187">
        <f t="shared" si="14"/>
        <v>0</v>
      </c>
      <c r="BL187" s="531">
        <f t="shared" si="15"/>
        <v>0</v>
      </c>
      <c r="BM187" s="201"/>
    </row>
    <row r="188" spans="1:65" hidden="1" outlineLevel="1" x14ac:dyDescent="0.3">
      <c r="A188" s="506" t="str">
        <f t="shared" si="12"/>
        <v>.z01</v>
      </c>
      <c r="P188" s="628"/>
      <c r="Q188" s="628"/>
      <c r="R188" s="628"/>
      <c r="S188" s="628"/>
      <c r="T188" s="628"/>
      <c r="U188" s="628"/>
      <c r="V188" s="628"/>
      <c r="W188" s="628"/>
      <c r="X188" s="628"/>
      <c r="Y188" s="650"/>
      <c r="Z188" s="650"/>
      <c r="AA188" s="650"/>
      <c r="AB188" s="650"/>
      <c r="AC188" s="613"/>
      <c r="AD188" s="613"/>
      <c r="AE188" s="613"/>
      <c r="AF188" s="613"/>
      <c r="AG188" s="626"/>
      <c r="AH188" s="626"/>
      <c r="AI188" s="626"/>
      <c r="AJ188" s="626"/>
      <c r="AK188" s="626"/>
      <c r="AL188" s="626"/>
      <c r="AM188" s="626"/>
      <c r="AN188" s="626"/>
      <c r="AO188" s="626"/>
      <c r="AP188" s="369"/>
      <c r="AQ188" s="369"/>
      <c r="AR188" s="369"/>
      <c r="AS188" s="369"/>
      <c r="AT188" s="370"/>
      <c r="AU188" s="370"/>
      <c r="AV188" s="370"/>
      <c r="AW188" s="370"/>
      <c r="BJ188">
        <f t="shared" si="13"/>
        <v>0</v>
      </c>
      <c r="BK188">
        <f t="shared" si="14"/>
        <v>0</v>
      </c>
      <c r="BL188" s="531">
        <f t="shared" si="15"/>
        <v>0</v>
      </c>
      <c r="BM188" s="201"/>
    </row>
    <row r="189" spans="1:65" hidden="1" outlineLevel="1" x14ac:dyDescent="0.3">
      <c r="A189" s="506" t="str">
        <f t="shared" si="12"/>
        <v>.z01</v>
      </c>
      <c r="P189" s="628"/>
      <c r="Q189" s="628"/>
      <c r="R189" s="628"/>
      <c r="S189" s="628"/>
      <c r="T189" s="628"/>
      <c r="U189" s="628"/>
      <c r="V189" s="628"/>
      <c r="W189" s="628"/>
      <c r="X189" s="628"/>
      <c r="Y189" s="650"/>
      <c r="Z189" s="650"/>
      <c r="AA189" s="650"/>
      <c r="AB189" s="650"/>
      <c r="AC189" s="613"/>
      <c r="AD189" s="613"/>
      <c r="AE189" s="613"/>
      <c r="AF189" s="613"/>
      <c r="AG189" s="626"/>
      <c r="AH189" s="626"/>
      <c r="AI189" s="626"/>
      <c r="AJ189" s="626"/>
      <c r="AK189" s="626"/>
      <c r="AL189" s="626"/>
      <c r="AM189" s="626"/>
      <c r="AN189" s="626"/>
      <c r="AO189" s="626"/>
      <c r="AP189" s="369"/>
      <c r="AQ189" s="369"/>
      <c r="AR189" s="369"/>
      <c r="AS189" s="369"/>
      <c r="AT189" s="370"/>
      <c r="AU189" s="370"/>
      <c r="AV189" s="370"/>
      <c r="AW189" s="370"/>
      <c r="BJ189">
        <f t="shared" si="13"/>
        <v>0</v>
      </c>
      <c r="BK189">
        <f t="shared" si="14"/>
        <v>0</v>
      </c>
      <c r="BL189" s="531">
        <f t="shared" si="15"/>
        <v>0</v>
      </c>
      <c r="BM189" s="201"/>
    </row>
    <row r="190" spans="1:65" hidden="1" outlineLevel="1" x14ac:dyDescent="0.3">
      <c r="A190" s="506" t="str">
        <f t="shared" si="12"/>
        <v>.z01</v>
      </c>
      <c r="P190" s="628"/>
      <c r="Q190" s="628"/>
      <c r="R190" s="628"/>
      <c r="S190" s="628"/>
      <c r="T190" s="628"/>
      <c r="U190" s="628"/>
      <c r="V190" s="628"/>
      <c r="W190" s="628"/>
      <c r="X190" s="628"/>
      <c r="Y190" s="650"/>
      <c r="Z190" s="650"/>
      <c r="AA190" s="650"/>
      <c r="AB190" s="650"/>
      <c r="AC190" s="613"/>
      <c r="AD190" s="613"/>
      <c r="AE190" s="613"/>
      <c r="AF190" s="613"/>
      <c r="AG190" s="626"/>
      <c r="AH190" s="626"/>
      <c r="AI190" s="626"/>
      <c r="AJ190" s="626"/>
      <c r="AK190" s="626"/>
      <c r="AL190" s="626"/>
      <c r="AM190" s="626"/>
      <c r="AN190" s="626"/>
      <c r="AO190" s="626"/>
      <c r="AP190" s="369"/>
      <c r="AQ190" s="369"/>
      <c r="AR190" s="369"/>
      <c r="AS190" s="369"/>
      <c r="AT190" s="370"/>
      <c r="AU190" s="370"/>
      <c r="AV190" s="370"/>
      <c r="AW190" s="370"/>
      <c r="BJ190">
        <f t="shared" si="13"/>
        <v>0</v>
      </c>
      <c r="BK190">
        <f t="shared" si="14"/>
        <v>0</v>
      </c>
      <c r="BL190" s="531">
        <f t="shared" si="15"/>
        <v>0</v>
      </c>
      <c r="BM190" s="201"/>
    </row>
    <row r="191" spans="1:65" hidden="1" outlineLevel="1" x14ac:dyDescent="0.3">
      <c r="A191" s="506" t="str">
        <f t="shared" si="12"/>
        <v>.z01</v>
      </c>
      <c r="P191" s="628"/>
      <c r="Q191" s="628"/>
      <c r="R191" s="628"/>
      <c r="S191" s="628"/>
      <c r="T191" s="628"/>
      <c r="U191" s="628"/>
      <c r="V191" s="628"/>
      <c r="W191" s="628"/>
      <c r="X191" s="628"/>
      <c r="Y191" s="650"/>
      <c r="Z191" s="650"/>
      <c r="AA191" s="650"/>
      <c r="AB191" s="650"/>
      <c r="AC191" s="613"/>
      <c r="AD191" s="613"/>
      <c r="AE191" s="613"/>
      <c r="AF191" s="613"/>
      <c r="AG191" s="626"/>
      <c r="AH191" s="626"/>
      <c r="AI191" s="626"/>
      <c r="AJ191" s="626"/>
      <c r="AK191" s="626"/>
      <c r="AL191" s="626"/>
      <c r="AM191" s="626"/>
      <c r="AN191" s="626"/>
      <c r="AO191" s="626"/>
      <c r="AP191" s="369"/>
      <c r="AQ191" s="369"/>
      <c r="AR191" s="369"/>
      <c r="AS191" s="369"/>
      <c r="AT191" s="370"/>
      <c r="AU191" s="370"/>
      <c r="AV191" s="370"/>
      <c r="AW191" s="370"/>
      <c r="BJ191">
        <f t="shared" si="13"/>
        <v>0</v>
      </c>
      <c r="BK191">
        <f t="shared" si="14"/>
        <v>0</v>
      </c>
      <c r="BL191" s="531">
        <f t="shared" si="15"/>
        <v>0</v>
      </c>
      <c r="BM191" s="201"/>
    </row>
    <row r="192" spans="1:65" hidden="1" outlineLevel="1" x14ac:dyDescent="0.3">
      <c r="A192" s="506" t="str">
        <f t="shared" si="12"/>
        <v>.z01</v>
      </c>
      <c r="P192" s="628"/>
      <c r="Q192" s="628"/>
      <c r="R192" s="628"/>
      <c r="S192" s="628"/>
      <c r="T192" s="628"/>
      <c r="U192" s="628"/>
      <c r="V192" s="628"/>
      <c r="W192" s="628"/>
      <c r="X192" s="628"/>
      <c r="Y192" s="650"/>
      <c r="Z192" s="650"/>
      <c r="AA192" s="650"/>
      <c r="AB192" s="650"/>
      <c r="AC192" s="613"/>
      <c r="AD192" s="613"/>
      <c r="AE192" s="613"/>
      <c r="AF192" s="613"/>
      <c r="AG192" s="626"/>
      <c r="AH192" s="626"/>
      <c r="AI192" s="626"/>
      <c r="AJ192" s="626"/>
      <c r="AK192" s="626"/>
      <c r="AL192" s="626"/>
      <c r="AM192" s="626"/>
      <c r="AN192" s="626"/>
      <c r="AO192" s="626"/>
      <c r="AP192" s="369"/>
      <c r="AQ192" s="369"/>
      <c r="AR192" s="369"/>
      <c r="AS192" s="369"/>
      <c r="AT192" s="370"/>
      <c r="AU192" s="370"/>
      <c r="AV192" s="370"/>
      <c r="AW192" s="370"/>
      <c r="BJ192">
        <f t="shared" si="13"/>
        <v>0</v>
      </c>
      <c r="BK192">
        <f t="shared" si="14"/>
        <v>0</v>
      </c>
      <c r="BL192" s="531">
        <f t="shared" si="15"/>
        <v>0</v>
      </c>
      <c r="BM192" s="201"/>
    </row>
    <row r="193" spans="1:65" hidden="1" outlineLevel="1" x14ac:dyDescent="0.3">
      <c r="A193" s="506" t="str">
        <f t="shared" ref="A193:A197" si="16">A192</f>
        <v>.z01</v>
      </c>
      <c r="P193" s="628"/>
      <c r="Q193" s="628"/>
      <c r="R193" s="628"/>
      <c r="S193" s="628"/>
      <c r="T193" s="628"/>
      <c r="U193" s="628"/>
      <c r="V193" s="628"/>
      <c r="W193" s="628"/>
      <c r="X193" s="628"/>
      <c r="Y193" s="650"/>
      <c r="Z193" s="650"/>
      <c r="AA193" s="650"/>
      <c r="AB193" s="650"/>
      <c r="AC193" s="613"/>
      <c r="AD193" s="613"/>
      <c r="AE193" s="613"/>
      <c r="AF193" s="613"/>
      <c r="AG193" s="626"/>
      <c r="AH193" s="626"/>
      <c r="AI193" s="626"/>
      <c r="AJ193" s="626"/>
      <c r="AK193" s="626"/>
      <c r="AL193" s="626"/>
      <c r="AM193" s="626"/>
      <c r="AN193" s="626"/>
      <c r="AO193" s="626"/>
      <c r="AP193" s="369"/>
      <c r="AQ193" s="369"/>
      <c r="AR193" s="369"/>
      <c r="AS193" s="369"/>
      <c r="AT193" s="370"/>
      <c r="AU193" s="370"/>
      <c r="AV193" s="370"/>
      <c r="AW193" s="370"/>
      <c r="BJ193">
        <f t="shared" si="13"/>
        <v>0</v>
      </c>
      <c r="BK193">
        <f t="shared" si="14"/>
        <v>0</v>
      </c>
      <c r="BL193" s="531">
        <f t="shared" si="15"/>
        <v>0</v>
      </c>
      <c r="BM193" s="201"/>
    </row>
    <row r="194" spans="1:65" hidden="1" outlineLevel="1" x14ac:dyDescent="0.3">
      <c r="A194" s="506" t="str">
        <f t="shared" si="16"/>
        <v>.z01</v>
      </c>
      <c r="P194" s="628"/>
      <c r="Q194" s="628"/>
      <c r="R194" s="628"/>
      <c r="S194" s="628"/>
      <c r="T194" s="628"/>
      <c r="U194" s="628"/>
      <c r="V194" s="628"/>
      <c r="W194" s="628"/>
      <c r="X194" s="628"/>
      <c r="Y194" s="650"/>
      <c r="Z194" s="650"/>
      <c r="AA194" s="650"/>
      <c r="AB194" s="650"/>
      <c r="AC194" s="613"/>
      <c r="AD194" s="613"/>
      <c r="AE194" s="613"/>
      <c r="AF194" s="613"/>
      <c r="AG194" s="626"/>
      <c r="AH194" s="626"/>
      <c r="AI194" s="626"/>
      <c r="AJ194" s="626"/>
      <c r="AK194" s="626"/>
      <c r="AL194" s="626"/>
      <c r="AM194" s="626"/>
      <c r="AN194" s="626"/>
      <c r="AO194" s="626"/>
      <c r="AP194" s="369"/>
      <c r="AQ194" s="369"/>
      <c r="AR194" s="369"/>
      <c r="AS194" s="369"/>
      <c r="AT194" s="370"/>
      <c r="AU194" s="370"/>
      <c r="AV194" s="370"/>
      <c r="AW194" s="370"/>
      <c r="BJ194">
        <f t="shared" si="13"/>
        <v>0</v>
      </c>
      <c r="BK194">
        <f t="shared" si="14"/>
        <v>0</v>
      </c>
      <c r="BL194" s="531">
        <f t="shared" si="15"/>
        <v>0</v>
      </c>
      <c r="BM194" s="201"/>
    </row>
    <row r="195" spans="1:65" hidden="1" outlineLevel="1" x14ac:dyDescent="0.3">
      <c r="A195" s="506" t="str">
        <f t="shared" si="16"/>
        <v>.z01</v>
      </c>
      <c r="P195" s="628"/>
      <c r="Q195" s="628"/>
      <c r="R195" s="628"/>
      <c r="S195" s="628"/>
      <c r="T195" s="628"/>
      <c r="U195" s="628"/>
      <c r="V195" s="628"/>
      <c r="W195" s="628"/>
      <c r="X195" s="628"/>
      <c r="Y195" s="650"/>
      <c r="Z195" s="650"/>
      <c r="AA195" s="650"/>
      <c r="AB195" s="650"/>
      <c r="AC195" s="613"/>
      <c r="AD195" s="613"/>
      <c r="AE195" s="613"/>
      <c r="AF195" s="613"/>
      <c r="AG195" s="626"/>
      <c r="AH195" s="626"/>
      <c r="AI195" s="626"/>
      <c r="AJ195" s="626"/>
      <c r="AK195" s="626"/>
      <c r="AL195" s="626"/>
      <c r="AM195" s="626"/>
      <c r="AN195" s="626"/>
      <c r="AO195" s="626"/>
      <c r="AP195" s="369"/>
      <c r="AQ195" s="369"/>
      <c r="AR195" s="369"/>
      <c r="AS195" s="369"/>
      <c r="AT195" s="370"/>
      <c r="AU195" s="370"/>
      <c r="AV195" s="370"/>
      <c r="AW195" s="370"/>
      <c r="BJ195">
        <f t="shared" ref="BJ195:BJ258" si="17">O195</f>
        <v>0</v>
      </c>
      <c r="BK195">
        <f t="shared" ref="BK195:BK258" si="18">SUM(AG195:AW195)</f>
        <v>0</v>
      </c>
      <c r="BL195" s="531">
        <f t="shared" ref="BL195:BL258" si="19">BJ195-BK195</f>
        <v>0</v>
      </c>
      <c r="BM195" s="201"/>
    </row>
    <row r="196" spans="1:65" hidden="1" outlineLevel="1" x14ac:dyDescent="0.3">
      <c r="A196" s="506" t="str">
        <f t="shared" si="16"/>
        <v>.z01</v>
      </c>
      <c r="P196" s="628"/>
      <c r="Q196" s="628"/>
      <c r="R196" s="628"/>
      <c r="S196" s="628"/>
      <c r="T196" s="628"/>
      <c r="U196" s="628"/>
      <c r="V196" s="628"/>
      <c r="W196" s="628"/>
      <c r="X196" s="628"/>
      <c r="Y196" s="650"/>
      <c r="Z196" s="650"/>
      <c r="AA196" s="650"/>
      <c r="AB196" s="650"/>
      <c r="AC196" s="613"/>
      <c r="AD196" s="613"/>
      <c r="AE196" s="613"/>
      <c r="AF196" s="613"/>
      <c r="AG196" s="626"/>
      <c r="AH196" s="626"/>
      <c r="AI196" s="626"/>
      <c r="AJ196" s="626"/>
      <c r="AK196" s="626"/>
      <c r="AL196" s="626"/>
      <c r="AM196" s="626"/>
      <c r="AN196" s="626"/>
      <c r="AO196" s="626"/>
      <c r="AP196" s="369"/>
      <c r="AQ196" s="369"/>
      <c r="AR196" s="369"/>
      <c r="AS196" s="369"/>
      <c r="AT196" s="370"/>
      <c r="AU196" s="370"/>
      <c r="AV196" s="370"/>
      <c r="AW196" s="370"/>
      <c r="BJ196">
        <f t="shared" si="17"/>
        <v>0</v>
      </c>
      <c r="BK196">
        <f t="shared" si="18"/>
        <v>0</v>
      </c>
      <c r="BL196" s="531">
        <f t="shared" si="19"/>
        <v>0</v>
      </c>
      <c r="BM196" s="201"/>
    </row>
    <row r="197" spans="1:65" hidden="1" outlineLevel="1" x14ac:dyDescent="0.3">
      <c r="A197" s="506" t="str">
        <f t="shared" si="16"/>
        <v>.z01</v>
      </c>
      <c r="P197" s="628"/>
      <c r="Q197" s="628"/>
      <c r="R197" s="628"/>
      <c r="S197" s="628"/>
      <c r="T197" s="628"/>
      <c r="U197" s="628"/>
      <c r="V197" s="628"/>
      <c r="W197" s="628"/>
      <c r="X197" s="628"/>
      <c r="Y197" s="650"/>
      <c r="Z197" s="650"/>
      <c r="AA197" s="650"/>
      <c r="AB197" s="650"/>
      <c r="AC197" s="613"/>
      <c r="AD197" s="613"/>
      <c r="AE197" s="613"/>
      <c r="AF197" s="613"/>
      <c r="AG197" s="626"/>
      <c r="AH197" s="626"/>
      <c r="AI197" s="626"/>
      <c r="AJ197" s="626"/>
      <c r="AK197" s="626"/>
      <c r="AL197" s="626"/>
      <c r="AM197" s="626"/>
      <c r="AN197" s="626"/>
      <c r="AO197" s="626"/>
      <c r="AP197" s="369"/>
      <c r="AQ197" s="369"/>
      <c r="AR197" s="369"/>
      <c r="AS197" s="369"/>
      <c r="AT197" s="370"/>
      <c r="AU197" s="370"/>
      <c r="AV197" s="370"/>
      <c r="AW197" s="370"/>
      <c r="BJ197">
        <f t="shared" si="17"/>
        <v>0</v>
      </c>
      <c r="BK197">
        <f t="shared" si="18"/>
        <v>0</v>
      </c>
      <c r="BL197" s="531">
        <f t="shared" si="19"/>
        <v>0</v>
      </c>
      <c r="BM197" s="201"/>
    </row>
    <row r="198" spans="1:65" hidden="1" outlineLevel="1" x14ac:dyDescent="0.3">
      <c r="A198" s="264" t="str">
        <f>A100</f>
        <v>.z01</v>
      </c>
      <c r="P198" s="628"/>
      <c r="Q198" s="628"/>
      <c r="R198" s="628"/>
      <c r="S198" s="628"/>
      <c r="T198" s="628"/>
      <c r="U198" s="628"/>
      <c r="V198" s="628"/>
      <c r="W198" s="628"/>
      <c r="X198" s="628"/>
      <c r="Y198" s="650"/>
      <c r="Z198" s="650"/>
      <c r="AA198" s="650"/>
      <c r="AB198" s="650"/>
      <c r="AC198" s="613"/>
      <c r="AD198" s="613"/>
      <c r="AE198" s="613"/>
      <c r="AF198" s="613"/>
      <c r="AG198" s="626"/>
      <c r="AH198" s="626"/>
      <c r="AI198" s="626"/>
      <c r="AJ198" s="626"/>
      <c r="AK198" s="626"/>
      <c r="AL198" s="626"/>
      <c r="AM198" s="626"/>
      <c r="AN198" s="626"/>
      <c r="AO198" s="626"/>
      <c r="AP198" s="369"/>
      <c r="AQ198" s="369"/>
      <c r="AR198" s="369"/>
      <c r="AS198" s="369"/>
      <c r="AT198" s="370"/>
      <c r="AU198" s="370"/>
      <c r="AV198" s="370"/>
      <c r="AW198" s="370"/>
      <c r="BJ198">
        <f t="shared" si="17"/>
        <v>0</v>
      </c>
      <c r="BK198">
        <f t="shared" si="18"/>
        <v>0</v>
      </c>
      <c r="BL198" s="531">
        <f t="shared" si="19"/>
        <v>0</v>
      </c>
      <c r="BM198" s="201"/>
    </row>
    <row r="199" spans="1:65" collapsed="1" x14ac:dyDescent="0.3">
      <c r="A199" s="507">
        <f>A101</f>
        <v>1</v>
      </c>
      <c r="P199" s="628"/>
      <c r="Q199" s="628"/>
      <c r="R199" s="628"/>
      <c r="S199" s="628"/>
      <c r="T199" s="628"/>
      <c r="U199" s="628"/>
      <c r="V199" s="628"/>
      <c r="W199" s="628"/>
      <c r="X199" s="628"/>
      <c r="Y199" s="650"/>
      <c r="Z199" s="650"/>
      <c r="AA199" s="650"/>
      <c r="AB199" s="650"/>
      <c r="AC199" s="613"/>
      <c r="AD199" s="613"/>
      <c r="AE199" s="613"/>
      <c r="AF199" s="613"/>
      <c r="AG199" s="626"/>
      <c r="AH199" s="626"/>
      <c r="AI199" s="626"/>
      <c r="AJ199" s="626"/>
      <c r="AK199" s="626"/>
      <c r="AL199" s="626"/>
      <c r="AM199" s="626"/>
      <c r="AN199" s="626"/>
      <c r="AO199" s="626"/>
      <c r="AP199" s="369"/>
      <c r="AQ199" s="369"/>
      <c r="AR199" s="369"/>
      <c r="AS199" s="369"/>
      <c r="AT199" s="370"/>
      <c r="AU199" s="370"/>
      <c r="AV199" s="370"/>
      <c r="AW199" s="370"/>
      <c r="BJ199">
        <f t="shared" si="17"/>
        <v>0</v>
      </c>
      <c r="BK199">
        <f t="shared" si="18"/>
        <v>0</v>
      </c>
      <c r="BL199" s="531">
        <f t="shared" si="19"/>
        <v>0</v>
      </c>
      <c r="BM199" s="201">
        <f>SUM(BL200:BL298)</f>
        <v>-2</v>
      </c>
    </row>
    <row r="200" spans="1:65" ht="15.6" x14ac:dyDescent="0.3">
      <c r="A200" s="259" t="str">
        <f>II_Baza_BDP!A3</f>
        <v>.z02</v>
      </c>
      <c r="B200" s="260"/>
      <c r="C200" s="261"/>
      <c r="D200" s="262"/>
      <c r="E200" s="263" t="str">
        <f>VLOOKUP(A200,Listy!A:C,2,FALSE) &amp; "   :  " &amp; VLOOKUP(A200,Listy!A:C,3,FALSE)</f>
        <v>Zadanie_II   :  Opracowanie autorskiej bazy danych dla procesu pakowania (BDP) z wykorzystaniem mechanizmów AI i ML</v>
      </c>
      <c r="F200" s="178"/>
      <c r="P200" s="628"/>
      <c r="Q200" s="628"/>
      <c r="R200" s="628"/>
      <c r="S200" s="628"/>
      <c r="T200" s="628"/>
      <c r="U200" s="628"/>
      <c r="V200" s="628"/>
      <c r="W200" s="628"/>
      <c r="X200" s="628"/>
      <c r="Y200" s="650"/>
      <c r="Z200" s="650"/>
      <c r="AA200" s="650"/>
      <c r="AB200" s="650"/>
      <c r="AC200" s="613"/>
      <c r="AD200" s="613"/>
      <c r="AE200" s="613"/>
      <c r="AF200" s="613"/>
      <c r="AG200" s="626"/>
      <c r="AH200" s="626"/>
      <c r="AI200" s="626"/>
      <c r="AJ200" s="626"/>
      <c r="AK200" s="626"/>
      <c r="AL200" s="626"/>
      <c r="AM200" s="626"/>
      <c r="AN200" s="626"/>
      <c r="AO200" s="626"/>
      <c r="AP200" s="369"/>
      <c r="AQ200" s="369"/>
      <c r="AR200" s="369"/>
      <c r="AS200" s="369"/>
      <c r="AT200" s="370"/>
      <c r="AU200" s="370"/>
      <c r="AV200" s="370"/>
      <c r="AW200" s="370"/>
      <c r="BJ200">
        <f t="shared" si="17"/>
        <v>0</v>
      </c>
      <c r="BK200">
        <f t="shared" si="18"/>
        <v>0</v>
      </c>
      <c r="BL200" s="531">
        <f t="shared" si="19"/>
        <v>0</v>
      </c>
      <c r="BM200" s="201">
        <f>SUM(BL201:BL299)</f>
        <v>-2</v>
      </c>
    </row>
    <row r="201" spans="1:65" hidden="1" outlineLevel="1" x14ac:dyDescent="0.3">
      <c r="A201">
        <f>II_Baza_BDP!A4</f>
        <v>1</v>
      </c>
      <c r="B201" t="str">
        <f>II_Baza_BDP!B4</f>
        <v>a</v>
      </c>
      <c r="C201">
        <f>II_Baza_BDP!C4</f>
        <v>0</v>
      </c>
      <c r="D201" t="str">
        <f>II_Baza_BDP!D4</f>
        <v>.z02_1_a_0</v>
      </c>
      <c r="E201" t="str">
        <f>II_Baza_BDP!E4</f>
        <v>1.Opracowanie koncepcji standaryzowanej bazy danych Pakowania</v>
      </c>
      <c r="F201">
        <f>II_Baza_BDP!F4</f>
        <v>0</v>
      </c>
      <c r="G201">
        <f>II_Baza_BDP!G4</f>
        <v>0</v>
      </c>
      <c r="H201">
        <f>II_Baza_BDP!H4</f>
        <v>0</v>
      </c>
      <c r="I201" t="str">
        <f>II_Baza_BDP!I4</f>
        <v>ACT</v>
      </c>
      <c r="J201">
        <f>II_Baza_BDP!J4</f>
        <v>0</v>
      </c>
      <c r="K201" s="284"/>
      <c r="L201" s="284"/>
      <c r="M201">
        <f>II_Baza_BDP!M4</f>
        <v>0</v>
      </c>
      <c r="N201">
        <f>II_Baza_BDP!N4</f>
        <v>0</v>
      </c>
      <c r="O201">
        <f>II_Baza_BDP!O4</f>
        <v>0</v>
      </c>
      <c r="P201" s="628">
        <f>II_Baza_BDP!P4</f>
        <v>0</v>
      </c>
      <c r="Q201" s="628">
        <f>II_Baza_BDP!Q4</f>
        <v>0</v>
      </c>
      <c r="R201" s="628">
        <f>II_Baza_BDP!R4</f>
        <v>0</v>
      </c>
      <c r="S201" s="628">
        <f>II_Baza_BDP!S4</f>
        <v>0</v>
      </c>
      <c r="T201" s="628">
        <f>II_Baza_BDP!T4</f>
        <v>0</v>
      </c>
      <c r="U201" s="628">
        <f>II_Baza_BDP!U4</f>
        <v>0</v>
      </c>
      <c r="V201" s="628">
        <f>II_Baza_BDP!V4</f>
        <v>0</v>
      </c>
      <c r="W201" s="628">
        <f>II_Baza_BDP!W4</f>
        <v>0</v>
      </c>
      <c r="X201" s="628">
        <f>II_Baza_BDP!X4</f>
        <v>0</v>
      </c>
      <c r="Y201" s="650">
        <f>II_Baza_BDP!Y4</f>
        <v>0</v>
      </c>
      <c r="Z201" s="650">
        <f>II_Baza_BDP!Z4</f>
        <v>0</v>
      </c>
      <c r="AA201" s="650">
        <f>II_Baza_BDP!AA4</f>
        <v>0</v>
      </c>
      <c r="AB201" s="650">
        <f>II_Baza_BDP!AB4</f>
        <v>0</v>
      </c>
      <c r="AC201" s="613">
        <f>II_Baza_BDP!AC4</f>
        <v>0</v>
      </c>
      <c r="AD201" s="613">
        <f>II_Baza_BDP!AD4</f>
        <v>0</v>
      </c>
      <c r="AE201" s="613">
        <f>II_Baza_BDP!AE4</f>
        <v>0</v>
      </c>
      <c r="AF201" s="613">
        <f>II_Baza_BDP!AF4</f>
        <v>0</v>
      </c>
      <c r="AG201" s="626">
        <f>II_Baza_BDP!AG4</f>
        <v>0</v>
      </c>
      <c r="AH201" s="626">
        <f>II_Baza_BDP!AH4</f>
        <v>0</v>
      </c>
      <c r="AI201" s="626">
        <f>II_Baza_BDP!AI4</f>
        <v>0</v>
      </c>
      <c r="AJ201" s="626">
        <f>II_Baza_BDP!AJ4</f>
        <v>0</v>
      </c>
      <c r="AK201" s="626">
        <f>II_Baza_BDP!AK4</f>
        <v>0</v>
      </c>
      <c r="AL201" s="626">
        <f>II_Baza_BDP!AL4</f>
        <v>0</v>
      </c>
      <c r="AM201" s="626">
        <f>II_Baza_BDP!AM4</f>
        <v>0</v>
      </c>
      <c r="AN201" s="626">
        <f>II_Baza_BDP!AN4</f>
        <v>0</v>
      </c>
      <c r="AO201" s="626">
        <f>II_Baza_BDP!AO4</f>
        <v>0</v>
      </c>
      <c r="AP201" s="369">
        <f>II_Baza_BDP!AP4</f>
        <v>0</v>
      </c>
      <c r="AQ201" s="369">
        <f>II_Baza_BDP!AQ4</f>
        <v>0</v>
      </c>
      <c r="AR201" s="369">
        <f>II_Baza_BDP!AR4</f>
        <v>0</v>
      </c>
      <c r="AS201" s="369">
        <f>II_Baza_BDP!AS4</f>
        <v>0</v>
      </c>
      <c r="AT201" s="370">
        <f>II_Baza_BDP!AT4</f>
        <v>0</v>
      </c>
      <c r="AU201" s="370">
        <f>II_Baza_BDP!AU4</f>
        <v>0</v>
      </c>
      <c r="AV201" s="370">
        <f>II_Baza_BDP!AV4</f>
        <v>0</v>
      </c>
      <c r="AW201" s="370">
        <f>II_Baza_BDP!AW4</f>
        <v>0</v>
      </c>
      <c r="AX201">
        <f>II_Baza_BDP!AX4</f>
        <v>0</v>
      </c>
      <c r="AY201">
        <f>II_Baza_BDP!AY4</f>
        <v>0</v>
      </c>
      <c r="AZ201">
        <f>II_Baza_BDP!AZ4</f>
        <v>0</v>
      </c>
      <c r="BA201">
        <f>II_Baza_BDP!BA4</f>
        <v>0</v>
      </c>
      <c r="BB201">
        <f>II_Baza_BDP!BB4</f>
        <v>0</v>
      </c>
      <c r="BC201">
        <f>II_Baza_BDP!BC4</f>
        <v>0</v>
      </c>
      <c r="BD201">
        <f>II_Baza_BDP!BD4</f>
        <v>0</v>
      </c>
      <c r="BE201">
        <f>II_Baza_BDP!BE4</f>
        <v>0</v>
      </c>
      <c r="BF201">
        <f>II_Baza_BDP!BF4</f>
        <v>0</v>
      </c>
      <c r="BG201">
        <f>II_Baza_BDP!BG4</f>
        <v>0</v>
      </c>
      <c r="BH201">
        <f>II_Baza_BDP!BH4</f>
        <v>0</v>
      </c>
      <c r="BI201">
        <f>II_Baza_BDP!BI4</f>
        <v>0</v>
      </c>
      <c r="BJ201">
        <f t="shared" si="17"/>
        <v>0</v>
      </c>
      <c r="BK201">
        <f t="shared" si="18"/>
        <v>0</v>
      </c>
      <c r="BL201" s="531">
        <f t="shared" si="19"/>
        <v>0</v>
      </c>
      <c r="BM201" s="201"/>
    </row>
    <row r="202" spans="1:65" hidden="1" outlineLevel="1" x14ac:dyDescent="0.3">
      <c r="A202">
        <f>II_Baza_BDP!A5</f>
        <v>1</v>
      </c>
      <c r="B202" t="str">
        <f>II_Baza_BDP!B5</f>
        <v>a</v>
      </c>
      <c r="C202">
        <f>II_Baza_BDP!C5</f>
        <v>0</v>
      </c>
      <c r="D202" t="str">
        <f>II_Baza_BDP!D5</f>
        <v>.z02_1_a_0</v>
      </c>
      <c r="E202" t="str">
        <f>II_Baza_BDP!E5</f>
        <v>1.a.Projektowanie struktury bazy danych, która zapewni jej wydajność, spójność i skalowalność</v>
      </c>
      <c r="F202">
        <f>II_Baza_BDP!F5</f>
        <v>0</v>
      </c>
      <c r="G202">
        <f>II_Baza_BDP!G5</f>
        <v>0</v>
      </c>
      <c r="H202">
        <f>II_Baza_BDP!H5</f>
        <v>0</v>
      </c>
      <c r="I202">
        <f>II_Baza_BDP!I5</f>
        <v>0</v>
      </c>
      <c r="J202">
        <f>II_Baza_BDP!J5</f>
        <v>0</v>
      </c>
      <c r="K202" s="284"/>
      <c r="L202" s="284"/>
      <c r="M202">
        <f>II_Baza_BDP!M5</f>
        <v>0</v>
      </c>
      <c r="N202">
        <f>II_Baza_BDP!N5</f>
        <v>0</v>
      </c>
      <c r="O202">
        <f>II_Baza_BDP!O5</f>
        <v>0</v>
      </c>
      <c r="P202" s="628">
        <f>II_Baza_BDP!P5</f>
        <v>0</v>
      </c>
      <c r="Q202" s="628">
        <f>II_Baza_BDP!Q5</f>
        <v>0</v>
      </c>
      <c r="R202" s="628">
        <f>II_Baza_BDP!R5</f>
        <v>0</v>
      </c>
      <c r="S202" s="628">
        <f>II_Baza_BDP!S5</f>
        <v>0</v>
      </c>
      <c r="T202" s="628">
        <f>II_Baza_BDP!T5</f>
        <v>0</v>
      </c>
      <c r="U202" s="628">
        <f>II_Baza_BDP!U5</f>
        <v>0</v>
      </c>
      <c r="V202" s="628">
        <f>II_Baza_BDP!V5</f>
        <v>0</v>
      </c>
      <c r="W202" s="628">
        <f>II_Baza_BDP!W5</f>
        <v>0</v>
      </c>
      <c r="X202" s="628">
        <f>II_Baza_BDP!X5</f>
        <v>0</v>
      </c>
      <c r="Y202" s="650">
        <f>II_Baza_BDP!Y5</f>
        <v>0</v>
      </c>
      <c r="Z202" s="650">
        <f>II_Baza_BDP!Z5</f>
        <v>0</v>
      </c>
      <c r="AA202" s="650">
        <f>II_Baza_BDP!AA5</f>
        <v>0</v>
      </c>
      <c r="AB202" s="650">
        <f>II_Baza_BDP!AB5</f>
        <v>0</v>
      </c>
      <c r="AC202" s="613">
        <f>II_Baza_BDP!AC5</f>
        <v>0</v>
      </c>
      <c r="AD202" s="613">
        <f>II_Baza_BDP!AD5</f>
        <v>0</v>
      </c>
      <c r="AE202" s="613">
        <f>II_Baza_BDP!AE5</f>
        <v>0</v>
      </c>
      <c r="AF202" s="613">
        <f>II_Baza_BDP!AF5</f>
        <v>0</v>
      </c>
      <c r="AG202" s="626">
        <f>II_Baza_BDP!AG5</f>
        <v>0</v>
      </c>
      <c r="AH202" s="626">
        <f>II_Baza_BDP!AH5</f>
        <v>0</v>
      </c>
      <c r="AI202" s="626">
        <f>II_Baza_BDP!AI5</f>
        <v>0</v>
      </c>
      <c r="AJ202" s="626">
        <f>II_Baza_BDP!AJ5</f>
        <v>0</v>
      </c>
      <c r="AK202" s="626">
        <f>II_Baza_BDP!AK5</f>
        <v>0</v>
      </c>
      <c r="AL202" s="626">
        <f>II_Baza_BDP!AL5</f>
        <v>0</v>
      </c>
      <c r="AM202" s="626">
        <f>II_Baza_BDP!AM5</f>
        <v>0</v>
      </c>
      <c r="AN202" s="626">
        <f>II_Baza_BDP!AN5</f>
        <v>0</v>
      </c>
      <c r="AO202" s="626">
        <f>II_Baza_BDP!AO5</f>
        <v>0</v>
      </c>
      <c r="AP202" s="369">
        <f>II_Baza_BDP!AP5</f>
        <v>0</v>
      </c>
      <c r="AQ202" s="369">
        <f>II_Baza_BDP!AQ5</f>
        <v>0</v>
      </c>
      <c r="AR202" s="369">
        <f>II_Baza_BDP!AR5</f>
        <v>0</v>
      </c>
      <c r="AS202" s="369">
        <f>II_Baza_BDP!AS5</f>
        <v>0</v>
      </c>
      <c r="AT202" s="370">
        <f>II_Baza_BDP!AT5</f>
        <v>0</v>
      </c>
      <c r="AU202" s="370">
        <f>II_Baza_BDP!AU5</f>
        <v>0</v>
      </c>
      <c r="AV202" s="370">
        <f>II_Baza_BDP!AV5</f>
        <v>0</v>
      </c>
      <c r="AW202" s="370">
        <f>II_Baza_BDP!AW5</f>
        <v>0</v>
      </c>
      <c r="AX202">
        <f>II_Baza_BDP!AX5</f>
        <v>0</v>
      </c>
      <c r="AY202">
        <f>II_Baza_BDP!AY5</f>
        <v>0</v>
      </c>
      <c r="AZ202">
        <f>II_Baza_BDP!AZ5</f>
        <v>0</v>
      </c>
      <c r="BA202">
        <f>II_Baza_BDP!BA5</f>
        <v>0</v>
      </c>
      <c r="BB202">
        <f>II_Baza_BDP!BB5</f>
        <v>0</v>
      </c>
      <c r="BC202">
        <f>II_Baza_BDP!BC5</f>
        <v>0</v>
      </c>
      <c r="BD202">
        <f>II_Baza_BDP!BD5</f>
        <v>0</v>
      </c>
      <c r="BE202">
        <f>II_Baza_BDP!BE5</f>
        <v>0</v>
      </c>
      <c r="BF202">
        <f>II_Baza_BDP!BF5</f>
        <v>0</v>
      </c>
      <c r="BG202">
        <f>II_Baza_BDP!BG5</f>
        <v>0</v>
      </c>
      <c r="BH202">
        <f>II_Baza_BDP!BH5</f>
        <v>0</v>
      </c>
      <c r="BI202">
        <f>II_Baza_BDP!BI5</f>
        <v>0</v>
      </c>
      <c r="BJ202">
        <f t="shared" si="17"/>
        <v>0</v>
      </c>
      <c r="BK202">
        <f t="shared" si="18"/>
        <v>0</v>
      </c>
      <c r="BL202" s="531">
        <f t="shared" si="19"/>
        <v>0</v>
      </c>
      <c r="BM202" s="201"/>
    </row>
    <row r="203" spans="1:65" hidden="1" outlineLevel="1" x14ac:dyDescent="0.3">
      <c r="A203">
        <f>II_Baza_BDP!A6</f>
        <v>1</v>
      </c>
      <c r="B203" t="str">
        <f>II_Baza_BDP!B6</f>
        <v>a</v>
      </c>
      <c r="C203">
        <f>II_Baza_BDP!C6</f>
        <v>1</v>
      </c>
      <c r="D203" t="str">
        <f>II_Baza_BDP!D6</f>
        <v>.z02_1_a_1</v>
      </c>
      <c r="E203" t="str">
        <f>II_Baza_BDP!E6</f>
        <v>Opracowanie logicznego i fizycznego modelu bazy danych, uwzględniającego wszystkie kluczowe elementy (np. tabele, relacje, indeksy i klucze)</v>
      </c>
      <c r="F203" t="str">
        <f>II_Baza_BDP!F6</f>
        <v>Imię02</v>
      </c>
      <c r="G203" t="str">
        <f>II_Baza_BDP!G6</f>
        <v>Nazwisko02</v>
      </c>
      <c r="H203">
        <f>II_Baza_BDP!H6</f>
        <v>1</v>
      </c>
      <c r="I203" t="str">
        <f>II_Baza_BDP!I6</f>
        <v>.a02</v>
      </c>
      <c r="J203">
        <f>II_Baza_BDP!J6</f>
        <v>18</v>
      </c>
      <c r="K203" s="284">
        <f>II_Baza_BDP!K6</f>
        <v>46507</v>
      </c>
      <c r="L203" s="284">
        <f>II_Baza_BDP!L6</f>
        <v>46509</v>
      </c>
      <c r="M203">
        <f>II_Baza_BDP!M6</f>
        <v>19</v>
      </c>
      <c r="N203">
        <f>II_Baza_BDP!N6</f>
        <v>2</v>
      </c>
      <c r="O203">
        <f>II_Baza_BDP!O6</f>
        <v>160</v>
      </c>
      <c r="P203" s="628">
        <f>II_Baza_BDP!P6</f>
        <v>0.25</v>
      </c>
      <c r="Q203" s="628">
        <f>II_Baza_BDP!Q6</f>
        <v>0.25</v>
      </c>
      <c r="R203" s="628">
        <f>II_Baza_BDP!R6</f>
        <v>0.25</v>
      </c>
      <c r="S203" s="628">
        <f>II_Baza_BDP!S6</f>
        <v>0.25</v>
      </c>
      <c r="T203" s="628">
        <f>II_Baza_BDP!T6</f>
        <v>0</v>
      </c>
      <c r="U203" s="628">
        <f>II_Baza_BDP!U6</f>
        <v>0</v>
      </c>
      <c r="V203" s="628">
        <f>II_Baza_BDP!V6</f>
        <v>0</v>
      </c>
      <c r="W203" s="628">
        <f>II_Baza_BDP!W6</f>
        <v>0</v>
      </c>
      <c r="X203" s="628">
        <f>II_Baza_BDP!X6</f>
        <v>0</v>
      </c>
      <c r="Y203" s="650">
        <f>II_Baza_BDP!Y6</f>
        <v>0</v>
      </c>
      <c r="Z203" s="650">
        <f>II_Baza_BDP!Z6</f>
        <v>0</v>
      </c>
      <c r="AA203" s="650">
        <f>II_Baza_BDP!AA6</f>
        <v>0</v>
      </c>
      <c r="AB203" s="650">
        <f>II_Baza_BDP!AB6</f>
        <v>0</v>
      </c>
      <c r="AC203" s="613">
        <f>II_Baza_BDP!AC6</f>
        <v>0</v>
      </c>
      <c r="AD203" s="613">
        <f>II_Baza_BDP!AD6</f>
        <v>0</v>
      </c>
      <c r="AE203" s="613">
        <f>II_Baza_BDP!AE6</f>
        <v>0</v>
      </c>
      <c r="AF203" s="613">
        <f>II_Baza_BDP!AF6</f>
        <v>0</v>
      </c>
      <c r="AG203" s="626">
        <f>II_Baza_BDP!AG6</f>
        <v>40</v>
      </c>
      <c r="AH203" s="626">
        <f>II_Baza_BDP!AH6</f>
        <v>40</v>
      </c>
      <c r="AI203" s="626">
        <f>II_Baza_BDP!AI6</f>
        <v>40</v>
      </c>
      <c r="AJ203" s="626">
        <f>II_Baza_BDP!AJ6</f>
        <v>40</v>
      </c>
      <c r="AK203" s="626">
        <f>II_Baza_BDP!AK6</f>
        <v>0</v>
      </c>
      <c r="AL203" s="626">
        <f>II_Baza_BDP!AL6</f>
        <v>0</v>
      </c>
      <c r="AM203" s="626">
        <f>II_Baza_BDP!AM6</f>
        <v>0</v>
      </c>
      <c r="AN203" s="626">
        <f>II_Baza_BDP!AN6</f>
        <v>0</v>
      </c>
      <c r="AO203" s="626">
        <f>II_Baza_BDP!AO6</f>
        <v>0</v>
      </c>
      <c r="AP203" s="369">
        <f>II_Baza_BDP!AP6</f>
        <v>0</v>
      </c>
      <c r="AQ203" s="369">
        <f>II_Baza_BDP!AQ6</f>
        <v>0</v>
      </c>
      <c r="AR203" s="369">
        <f>II_Baza_BDP!AR6</f>
        <v>0</v>
      </c>
      <c r="AS203" s="369">
        <f>II_Baza_BDP!AS6</f>
        <v>0</v>
      </c>
      <c r="AT203" s="370">
        <f>II_Baza_BDP!AT6</f>
        <v>0</v>
      </c>
      <c r="AU203" s="370">
        <f>II_Baza_BDP!AU6</f>
        <v>0</v>
      </c>
      <c r="AV203" s="370">
        <f>II_Baza_BDP!AV6</f>
        <v>0</v>
      </c>
      <c r="AW203" s="370">
        <f>II_Baza_BDP!AW6</f>
        <v>0</v>
      </c>
      <c r="AX203">
        <f>II_Baza_BDP!AX6</f>
        <v>160</v>
      </c>
      <c r="AY203">
        <f>II_Baza_BDP!AY6</f>
        <v>1</v>
      </c>
      <c r="AZ203">
        <f>II_Baza_BDP!AZ6</f>
        <v>5002</v>
      </c>
      <c r="BA203">
        <f>II_Baza_BDP!BA6</f>
        <v>5002</v>
      </c>
      <c r="BB203">
        <f>II_Baza_BDP!BB6</f>
        <v>5002</v>
      </c>
      <c r="BC203">
        <f>II_Baza_BDP!BC6</f>
        <v>0</v>
      </c>
      <c r="BD203">
        <f>II_Baza_BDP!BD6</f>
        <v>0</v>
      </c>
      <c r="BE203">
        <f>II_Baza_BDP!BE6</f>
        <v>0</v>
      </c>
      <c r="BF203">
        <f>II_Baza_BDP!BF6</f>
        <v>0</v>
      </c>
      <c r="BG203">
        <f>II_Baza_BDP!BG6</f>
        <v>0</v>
      </c>
      <c r="BH203">
        <f>II_Baza_BDP!BH6</f>
        <v>0</v>
      </c>
      <c r="BI203">
        <f>II_Baza_BDP!BI6</f>
        <v>0</v>
      </c>
      <c r="BJ203">
        <f t="shared" si="17"/>
        <v>160</v>
      </c>
      <c r="BK203">
        <f t="shared" si="18"/>
        <v>160</v>
      </c>
      <c r="BL203" s="531">
        <f t="shared" si="19"/>
        <v>0</v>
      </c>
      <c r="BM203" s="201"/>
    </row>
    <row r="204" spans="1:65" hidden="1" outlineLevel="1" x14ac:dyDescent="0.3">
      <c r="A204">
        <f>II_Baza_BDP!A7</f>
        <v>1</v>
      </c>
      <c r="B204" t="str">
        <f>II_Baza_BDP!B7</f>
        <v>a</v>
      </c>
      <c r="C204">
        <f>II_Baza_BDP!C7</f>
        <v>1</v>
      </c>
      <c r="D204" t="str">
        <f>II_Baza_BDP!D7</f>
        <v>.z02_1_a_1</v>
      </c>
      <c r="E204" t="str">
        <f>II_Baza_BDP!E7</f>
        <v>Opracowanie architektury systemu, zapewniającą obsługę rosnącej ilości danych celem szybkiego i efektywnego ich przetwarzania</v>
      </c>
      <c r="F204" t="str">
        <f>II_Baza_BDP!F7</f>
        <v>Imię03</v>
      </c>
      <c r="G204" t="str">
        <f>II_Baza_BDP!G7</f>
        <v>Nazwisko03</v>
      </c>
      <c r="H204">
        <f>II_Baza_BDP!H7</f>
        <v>1</v>
      </c>
      <c r="I204" t="str">
        <f>II_Baza_BDP!I7</f>
        <v>.a03</v>
      </c>
      <c r="J204">
        <f>II_Baza_BDP!J7</f>
        <v>20</v>
      </c>
      <c r="K204" s="284">
        <f>II_Baza_BDP!K7</f>
        <v>46521</v>
      </c>
      <c r="L204" s="284">
        <f>II_Baza_BDP!L7</f>
        <v>46521</v>
      </c>
      <c r="M204">
        <f>II_Baza_BDP!M7</f>
        <v>19</v>
      </c>
      <c r="N204">
        <f>II_Baza_BDP!N7</f>
        <v>0</v>
      </c>
      <c r="O204">
        <f>II_Baza_BDP!O7</f>
        <v>20</v>
      </c>
      <c r="P204" s="628">
        <f>II_Baza_BDP!P7</f>
        <v>0.25</v>
      </c>
      <c r="Q204" s="628">
        <f>II_Baza_BDP!Q7</f>
        <v>0.25</v>
      </c>
      <c r="R204" s="628">
        <f>II_Baza_BDP!R7</f>
        <v>0.25</v>
      </c>
      <c r="S204" s="628">
        <f>II_Baza_BDP!S7</f>
        <v>0.25</v>
      </c>
      <c r="T204" s="628">
        <f>II_Baza_BDP!T7</f>
        <v>0</v>
      </c>
      <c r="U204" s="628">
        <f>II_Baza_BDP!U7</f>
        <v>0</v>
      </c>
      <c r="V204" s="628">
        <f>II_Baza_BDP!V7</f>
        <v>0</v>
      </c>
      <c r="W204" s="628">
        <f>II_Baza_BDP!W7</f>
        <v>0</v>
      </c>
      <c r="X204" s="628">
        <f>II_Baza_BDP!X7</f>
        <v>0</v>
      </c>
      <c r="Y204" s="650">
        <f>II_Baza_BDP!Y7</f>
        <v>0</v>
      </c>
      <c r="Z204" s="650">
        <f>II_Baza_BDP!Z7</f>
        <v>0</v>
      </c>
      <c r="AA204" s="650">
        <f>II_Baza_BDP!AA7</f>
        <v>0</v>
      </c>
      <c r="AB204" s="650">
        <f>II_Baza_BDP!AB7</f>
        <v>0</v>
      </c>
      <c r="AC204" s="613">
        <f>II_Baza_BDP!AC7</f>
        <v>0</v>
      </c>
      <c r="AD204" s="613">
        <f>II_Baza_BDP!AD7</f>
        <v>0</v>
      </c>
      <c r="AE204" s="613">
        <f>II_Baza_BDP!AE7</f>
        <v>0</v>
      </c>
      <c r="AF204" s="613">
        <f>II_Baza_BDP!AF7</f>
        <v>0</v>
      </c>
      <c r="AG204" s="626">
        <f>II_Baza_BDP!AG7</f>
        <v>5</v>
      </c>
      <c r="AH204" s="626">
        <f>II_Baza_BDP!AH7</f>
        <v>5</v>
      </c>
      <c r="AI204" s="626">
        <f>II_Baza_BDP!AI7</f>
        <v>5</v>
      </c>
      <c r="AJ204" s="626">
        <f>II_Baza_BDP!AJ7</f>
        <v>5</v>
      </c>
      <c r="AK204" s="626">
        <f>II_Baza_BDP!AK7</f>
        <v>0</v>
      </c>
      <c r="AL204" s="626">
        <f>II_Baza_BDP!AL7</f>
        <v>0</v>
      </c>
      <c r="AM204" s="626">
        <f>II_Baza_BDP!AM7</f>
        <v>0</v>
      </c>
      <c r="AN204" s="626">
        <f>II_Baza_BDP!AN7</f>
        <v>0</v>
      </c>
      <c r="AO204" s="626">
        <f>II_Baza_BDP!AO7</f>
        <v>0</v>
      </c>
      <c r="AP204" s="369">
        <f>II_Baza_BDP!AP7</f>
        <v>0</v>
      </c>
      <c r="AQ204" s="369">
        <f>II_Baza_BDP!AQ7</f>
        <v>0</v>
      </c>
      <c r="AR204" s="369">
        <f>II_Baza_BDP!AR7</f>
        <v>0</v>
      </c>
      <c r="AS204" s="369">
        <f>II_Baza_BDP!AS7</f>
        <v>0</v>
      </c>
      <c r="AT204" s="370">
        <f>II_Baza_BDP!AT7</f>
        <v>0</v>
      </c>
      <c r="AU204" s="370">
        <f>II_Baza_BDP!AU7</f>
        <v>0</v>
      </c>
      <c r="AV204" s="370">
        <f>II_Baza_BDP!AV7</f>
        <v>0</v>
      </c>
      <c r="AW204" s="370">
        <f>II_Baza_BDP!AW7</f>
        <v>0</v>
      </c>
      <c r="AX204">
        <f>II_Baza_BDP!AX7</f>
        <v>20</v>
      </c>
      <c r="AY204">
        <f>II_Baza_BDP!AY7</f>
        <v>0.125</v>
      </c>
      <c r="AZ204">
        <f>II_Baza_BDP!AZ7</f>
        <v>5003</v>
      </c>
      <c r="BA204">
        <f>II_Baza_BDP!BA7</f>
        <v>625.375</v>
      </c>
      <c r="BB204">
        <f>II_Baza_BDP!BB7</f>
        <v>78.171875</v>
      </c>
      <c r="BC204">
        <f>II_Baza_BDP!BC7</f>
        <v>0</v>
      </c>
      <c r="BD204">
        <f>II_Baza_BDP!BD7</f>
        <v>0</v>
      </c>
      <c r="BE204">
        <f>II_Baza_BDP!BE7</f>
        <v>0</v>
      </c>
      <c r="BF204">
        <f>II_Baza_BDP!BF7</f>
        <v>0</v>
      </c>
      <c r="BG204">
        <f>II_Baza_BDP!BG7</f>
        <v>0</v>
      </c>
      <c r="BH204">
        <f>II_Baza_BDP!BH7</f>
        <v>0</v>
      </c>
      <c r="BI204">
        <f>II_Baza_BDP!BI7</f>
        <v>0</v>
      </c>
      <c r="BJ204">
        <f t="shared" si="17"/>
        <v>20</v>
      </c>
      <c r="BK204">
        <f t="shared" si="18"/>
        <v>20</v>
      </c>
      <c r="BL204" s="531">
        <f t="shared" si="19"/>
        <v>0</v>
      </c>
      <c r="BM204" s="201"/>
    </row>
    <row r="205" spans="1:65" hidden="1" outlineLevel="1" x14ac:dyDescent="0.3">
      <c r="A205">
        <f>II_Baza_BDP!A8</f>
        <v>1</v>
      </c>
      <c r="B205" t="str">
        <f>II_Baza_BDP!B8</f>
        <v>a</v>
      </c>
      <c r="C205">
        <f>II_Baza_BDP!C8</f>
        <v>1</v>
      </c>
      <c r="D205" t="str">
        <f>II_Baza_BDP!D8</f>
        <v>.z02_1_a_1</v>
      </c>
      <c r="E205" t="str">
        <f>II_Baza_BDP!E8</f>
        <v>Opracowanie mechanizmów do administrowania, eksploatacji i monitorowania bazy danych oraz współpracy z modułami planowanej platformy ICT</v>
      </c>
      <c r="F205" t="str">
        <f>II_Baza_BDP!F8</f>
        <v>Imię01</v>
      </c>
      <c r="G205" t="str">
        <f>II_Baza_BDP!G8</f>
        <v>Nazwisko01</v>
      </c>
      <c r="H205">
        <f>II_Baza_BDP!H8</f>
        <v>1</v>
      </c>
      <c r="I205" t="str">
        <f>II_Baza_BDP!I8</f>
        <v>.a01</v>
      </c>
      <c r="J205">
        <f>II_Baza_BDP!J8</f>
        <v>20</v>
      </c>
      <c r="K205" s="284">
        <f>II_Baza_BDP!K8</f>
        <v>46521</v>
      </c>
      <c r="L205" s="284">
        <f>II_Baza_BDP!L8</f>
        <v>46521</v>
      </c>
      <c r="M205">
        <f>II_Baza_BDP!M8</f>
        <v>19</v>
      </c>
      <c r="N205">
        <f>II_Baza_BDP!N8</f>
        <v>0</v>
      </c>
      <c r="O205">
        <f>II_Baza_BDP!O8</f>
        <v>20</v>
      </c>
      <c r="P205" s="628">
        <f>II_Baza_BDP!P8</f>
        <v>0.25</v>
      </c>
      <c r="Q205" s="628">
        <f>II_Baza_BDP!Q8</f>
        <v>0.25</v>
      </c>
      <c r="R205" s="628">
        <f>II_Baza_BDP!R8</f>
        <v>0.25</v>
      </c>
      <c r="S205" s="628">
        <f>II_Baza_BDP!S8</f>
        <v>0.25</v>
      </c>
      <c r="T205" s="628">
        <f>II_Baza_BDP!T8</f>
        <v>0</v>
      </c>
      <c r="U205" s="628">
        <f>II_Baza_BDP!U8</f>
        <v>0</v>
      </c>
      <c r="V205" s="628">
        <f>II_Baza_BDP!V8</f>
        <v>0</v>
      </c>
      <c r="W205" s="628">
        <f>II_Baza_BDP!W8</f>
        <v>0</v>
      </c>
      <c r="X205" s="628">
        <f>II_Baza_BDP!X8</f>
        <v>0</v>
      </c>
      <c r="Y205" s="650">
        <f>II_Baza_BDP!Y8</f>
        <v>0</v>
      </c>
      <c r="Z205" s="650">
        <f>II_Baza_BDP!Z8</f>
        <v>0</v>
      </c>
      <c r="AA205" s="650">
        <f>II_Baza_BDP!AA8</f>
        <v>0</v>
      </c>
      <c r="AB205" s="650">
        <f>II_Baza_BDP!AB8</f>
        <v>0</v>
      </c>
      <c r="AC205" s="613">
        <f>II_Baza_BDP!AC8</f>
        <v>0</v>
      </c>
      <c r="AD205" s="613">
        <f>II_Baza_BDP!AD8</f>
        <v>0</v>
      </c>
      <c r="AE205" s="613">
        <f>II_Baza_BDP!AE8</f>
        <v>0</v>
      </c>
      <c r="AF205" s="613">
        <f>II_Baza_BDP!AF8</f>
        <v>0</v>
      </c>
      <c r="AG205" s="626">
        <f>II_Baza_BDP!AG8</f>
        <v>5</v>
      </c>
      <c r="AH205" s="626">
        <f>II_Baza_BDP!AH8</f>
        <v>5</v>
      </c>
      <c r="AI205" s="626">
        <f>II_Baza_BDP!AI8</f>
        <v>5</v>
      </c>
      <c r="AJ205" s="626">
        <f>II_Baza_BDP!AJ8</f>
        <v>5</v>
      </c>
      <c r="AK205" s="626">
        <f>II_Baza_BDP!AK8</f>
        <v>0</v>
      </c>
      <c r="AL205" s="626">
        <f>II_Baza_BDP!AL8</f>
        <v>0</v>
      </c>
      <c r="AM205" s="626">
        <f>II_Baza_BDP!AM8</f>
        <v>0</v>
      </c>
      <c r="AN205" s="626">
        <f>II_Baza_BDP!AN8</f>
        <v>0</v>
      </c>
      <c r="AO205" s="626">
        <f>II_Baza_BDP!AO8</f>
        <v>0</v>
      </c>
      <c r="AP205" s="369">
        <f>II_Baza_BDP!AP8</f>
        <v>0</v>
      </c>
      <c r="AQ205" s="369">
        <f>II_Baza_BDP!AQ8</f>
        <v>0</v>
      </c>
      <c r="AR205" s="369">
        <f>II_Baza_BDP!AR8</f>
        <v>0</v>
      </c>
      <c r="AS205" s="369">
        <f>II_Baza_BDP!AS8</f>
        <v>0</v>
      </c>
      <c r="AT205" s="370">
        <f>II_Baza_BDP!AT8</f>
        <v>0</v>
      </c>
      <c r="AU205" s="370">
        <f>II_Baza_BDP!AU8</f>
        <v>0</v>
      </c>
      <c r="AV205" s="370">
        <f>II_Baza_BDP!AV8</f>
        <v>0</v>
      </c>
      <c r="AW205" s="370">
        <f>II_Baza_BDP!AW8</f>
        <v>0</v>
      </c>
      <c r="AX205">
        <f>II_Baza_BDP!AX8</f>
        <v>20</v>
      </c>
      <c r="AY205">
        <f>II_Baza_BDP!AY8</f>
        <v>0.125</v>
      </c>
      <c r="AZ205">
        <f>II_Baza_BDP!AZ8</f>
        <v>5001</v>
      </c>
      <c r="BA205">
        <f>II_Baza_BDP!BA8</f>
        <v>625.125</v>
      </c>
      <c r="BB205">
        <f>II_Baza_BDP!BB8</f>
        <v>78.140625</v>
      </c>
      <c r="BC205">
        <f>II_Baza_BDP!BC8</f>
        <v>0</v>
      </c>
      <c r="BD205">
        <f>II_Baza_BDP!BD8</f>
        <v>0</v>
      </c>
      <c r="BE205">
        <f>II_Baza_BDP!BE8</f>
        <v>0</v>
      </c>
      <c r="BF205">
        <f>II_Baza_BDP!BF8</f>
        <v>0</v>
      </c>
      <c r="BG205">
        <f>II_Baza_BDP!BG8</f>
        <v>0</v>
      </c>
      <c r="BH205">
        <f>II_Baza_BDP!BH8</f>
        <v>0</v>
      </c>
      <c r="BI205">
        <f>II_Baza_BDP!BI8</f>
        <v>0</v>
      </c>
      <c r="BJ205">
        <f t="shared" si="17"/>
        <v>20</v>
      </c>
      <c r="BK205">
        <f t="shared" si="18"/>
        <v>20</v>
      </c>
      <c r="BL205" s="531">
        <f t="shared" si="19"/>
        <v>0</v>
      </c>
      <c r="BM205" s="201"/>
    </row>
    <row r="206" spans="1:65" hidden="1" outlineLevel="1" x14ac:dyDescent="0.3">
      <c r="A206">
        <f>II_Baza_BDP!A9</f>
        <v>1</v>
      </c>
      <c r="B206" t="str">
        <f>II_Baza_BDP!B9</f>
        <v>a</v>
      </c>
      <c r="C206">
        <f>II_Baza_BDP!C9</f>
        <v>1</v>
      </c>
      <c r="D206" t="str">
        <f>II_Baza_BDP!D9</f>
        <v>.z02_1_a_1</v>
      </c>
      <c r="E206" t="str">
        <f>II_Baza_BDP!E9</f>
        <v>Testowanie, walidacja i optymalizacja projektu struktury bazy danych</v>
      </c>
      <c r="F206" t="str">
        <f>II_Baza_BDP!F9</f>
        <v>Imię03</v>
      </c>
      <c r="G206" t="str">
        <f>II_Baza_BDP!G9</f>
        <v>Nazwisko03</v>
      </c>
      <c r="H206">
        <f>II_Baza_BDP!H9</f>
        <v>1</v>
      </c>
      <c r="I206" t="str">
        <f>II_Baza_BDP!I9</f>
        <v>.a03</v>
      </c>
      <c r="J206">
        <f>II_Baza_BDP!J9</f>
        <v>20</v>
      </c>
      <c r="K206" s="284">
        <f>II_Baza_BDP!K9</f>
        <v>46521</v>
      </c>
      <c r="L206" s="284">
        <f>II_Baza_BDP!L9</f>
        <v>46521</v>
      </c>
      <c r="M206">
        <f>II_Baza_BDP!M9</f>
        <v>19</v>
      </c>
      <c r="N206">
        <f>II_Baza_BDP!N9</f>
        <v>0</v>
      </c>
      <c r="O206">
        <f>II_Baza_BDP!O9</f>
        <v>20</v>
      </c>
      <c r="P206" s="628">
        <f>II_Baza_BDP!P9</f>
        <v>0.25</v>
      </c>
      <c r="Q206" s="628">
        <f>II_Baza_BDP!Q9</f>
        <v>0.25</v>
      </c>
      <c r="R206" s="628">
        <f>II_Baza_BDP!R9</f>
        <v>0.25</v>
      </c>
      <c r="S206" s="628">
        <f>II_Baza_BDP!S9</f>
        <v>0.25</v>
      </c>
      <c r="T206" s="628">
        <f>II_Baza_BDP!T9</f>
        <v>0</v>
      </c>
      <c r="U206" s="628">
        <f>II_Baza_BDP!U9</f>
        <v>0</v>
      </c>
      <c r="V206" s="628">
        <f>II_Baza_BDP!V9</f>
        <v>0</v>
      </c>
      <c r="W206" s="628">
        <f>II_Baza_BDP!W9</f>
        <v>0</v>
      </c>
      <c r="X206" s="628">
        <f>II_Baza_BDP!X9</f>
        <v>0</v>
      </c>
      <c r="Y206" s="650">
        <f>II_Baza_BDP!Y9</f>
        <v>0</v>
      </c>
      <c r="Z206" s="650">
        <f>II_Baza_BDP!Z9</f>
        <v>0</v>
      </c>
      <c r="AA206" s="650">
        <f>II_Baza_BDP!AA9</f>
        <v>0</v>
      </c>
      <c r="AB206" s="650">
        <f>II_Baza_BDP!AB9</f>
        <v>0</v>
      </c>
      <c r="AC206" s="613">
        <f>II_Baza_BDP!AC9</f>
        <v>0</v>
      </c>
      <c r="AD206" s="613">
        <f>II_Baza_BDP!AD9</f>
        <v>0</v>
      </c>
      <c r="AE206" s="613">
        <f>II_Baza_BDP!AE9</f>
        <v>0</v>
      </c>
      <c r="AF206" s="613">
        <f>II_Baza_BDP!AF9</f>
        <v>0</v>
      </c>
      <c r="AG206" s="626">
        <f>II_Baza_BDP!AG9</f>
        <v>5</v>
      </c>
      <c r="AH206" s="626">
        <f>II_Baza_BDP!AH9</f>
        <v>5</v>
      </c>
      <c r="AI206" s="626">
        <f>II_Baza_BDP!AI9</f>
        <v>5</v>
      </c>
      <c r="AJ206" s="626">
        <f>II_Baza_BDP!AJ9</f>
        <v>5</v>
      </c>
      <c r="AK206" s="626">
        <f>II_Baza_BDP!AK9</f>
        <v>0</v>
      </c>
      <c r="AL206" s="626">
        <f>II_Baza_BDP!AL9</f>
        <v>0</v>
      </c>
      <c r="AM206" s="626">
        <f>II_Baza_BDP!AM9</f>
        <v>0</v>
      </c>
      <c r="AN206" s="626">
        <f>II_Baza_BDP!AN9</f>
        <v>0</v>
      </c>
      <c r="AO206" s="626">
        <f>II_Baza_BDP!AO9</f>
        <v>0</v>
      </c>
      <c r="AP206" s="369">
        <f>II_Baza_BDP!AP9</f>
        <v>0</v>
      </c>
      <c r="AQ206" s="369">
        <f>II_Baza_BDP!AQ9</f>
        <v>0</v>
      </c>
      <c r="AR206" s="369">
        <f>II_Baza_BDP!AR9</f>
        <v>0</v>
      </c>
      <c r="AS206" s="369">
        <f>II_Baza_BDP!AS9</f>
        <v>0</v>
      </c>
      <c r="AT206" s="370">
        <f>II_Baza_BDP!AT9</f>
        <v>0</v>
      </c>
      <c r="AU206" s="370">
        <f>II_Baza_BDP!AU9</f>
        <v>0</v>
      </c>
      <c r="AV206" s="370">
        <f>II_Baza_BDP!AV9</f>
        <v>0</v>
      </c>
      <c r="AW206" s="370">
        <f>II_Baza_BDP!AW9</f>
        <v>0</v>
      </c>
      <c r="AX206">
        <f>II_Baza_BDP!AX9</f>
        <v>20</v>
      </c>
      <c r="AY206">
        <f>II_Baza_BDP!AY9</f>
        <v>0.125</v>
      </c>
      <c r="AZ206">
        <f>II_Baza_BDP!AZ9</f>
        <v>5003</v>
      </c>
      <c r="BA206">
        <f>II_Baza_BDP!BA9</f>
        <v>625.375</v>
      </c>
      <c r="BB206">
        <f>II_Baza_BDP!BB9</f>
        <v>78.171875</v>
      </c>
      <c r="BC206">
        <f>II_Baza_BDP!BC9</f>
        <v>0</v>
      </c>
      <c r="BD206">
        <f>II_Baza_BDP!BD9</f>
        <v>0</v>
      </c>
      <c r="BE206">
        <f>II_Baza_BDP!BE9</f>
        <v>0</v>
      </c>
      <c r="BF206">
        <f>II_Baza_BDP!BF9</f>
        <v>0</v>
      </c>
      <c r="BG206">
        <f>II_Baza_BDP!BG9</f>
        <v>0</v>
      </c>
      <c r="BH206">
        <f>II_Baza_BDP!BH9</f>
        <v>0</v>
      </c>
      <c r="BI206">
        <f>II_Baza_BDP!BI9</f>
        <v>0</v>
      </c>
      <c r="BJ206">
        <f t="shared" si="17"/>
        <v>20</v>
      </c>
      <c r="BK206">
        <f t="shared" si="18"/>
        <v>20</v>
      </c>
      <c r="BL206" s="531">
        <f t="shared" si="19"/>
        <v>0</v>
      </c>
      <c r="BM206" s="201"/>
    </row>
    <row r="207" spans="1:65" hidden="1" outlineLevel="1" x14ac:dyDescent="0.3">
      <c r="A207">
        <f>II_Baza_BDP!A10</f>
        <v>1</v>
      </c>
      <c r="B207" t="str">
        <f>II_Baza_BDP!B10</f>
        <v>b</v>
      </c>
      <c r="C207">
        <f>II_Baza_BDP!C10</f>
        <v>0</v>
      </c>
      <c r="D207" t="str">
        <f>II_Baza_BDP!D10</f>
        <v>.z02_1_b_0</v>
      </c>
      <c r="E207" t="str">
        <f>II_Baza_BDP!E10</f>
        <v>1.b.Zbieranie i przygotowanie danych w celu  uzyskania pełnego obrazu operacji dot. Pakowania i umożliwienia kompleksowych analiz</v>
      </c>
      <c r="F207">
        <f>II_Baza_BDP!F10</f>
        <v>0</v>
      </c>
      <c r="G207">
        <f>II_Baza_BDP!G10</f>
        <v>0</v>
      </c>
      <c r="H207">
        <f>II_Baza_BDP!H10</f>
        <v>0</v>
      </c>
      <c r="I207">
        <f>II_Baza_BDP!I10</f>
        <v>0</v>
      </c>
      <c r="J207">
        <f>II_Baza_BDP!J10</f>
        <v>20</v>
      </c>
      <c r="K207" s="284">
        <f>II_Baza_BDP!K10</f>
        <v>46521</v>
      </c>
      <c r="L207" s="284">
        <f>II_Baza_BDP!L10</f>
        <v>46521</v>
      </c>
      <c r="M207">
        <f>II_Baza_BDP!M10</f>
        <v>19</v>
      </c>
      <c r="N207">
        <f>II_Baza_BDP!N10</f>
        <v>0</v>
      </c>
      <c r="O207">
        <f>II_Baza_BDP!O10</f>
        <v>0</v>
      </c>
      <c r="P207" s="628">
        <f>II_Baza_BDP!P10</f>
        <v>0</v>
      </c>
      <c r="Q207" s="628">
        <f>II_Baza_BDP!Q10</f>
        <v>0</v>
      </c>
      <c r="R207" s="628">
        <f>II_Baza_BDP!R10</f>
        <v>0</v>
      </c>
      <c r="S207" s="628">
        <f>II_Baza_BDP!S10</f>
        <v>0</v>
      </c>
      <c r="T207" s="628">
        <f>II_Baza_BDP!T10</f>
        <v>0</v>
      </c>
      <c r="U207" s="628">
        <f>II_Baza_BDP!U10</f>
        <v>0</v>
      </c>
      <c r="V207" s="628">
        <f>II_Baza_BDP!V10</f>
        <v>0</v>
      </c>
      <c r="W207" s="628">
        <f>II_Baza_BDP!W10</f>
        <v>0</v>
      </c>
      <c r="X207" s="628">
        <f>II_Baza_BDP!X10</f>
        <v>0</v>
      </c>
      <c r="Y207" s="650">
        <f>II_Baza_BDP!Y10</f>
        <v>0</v>
      </c>
      <c r="Z207" s="650">
        <f>II_Baza_BDP!Z10</f>
        <v>0</v>
      </c>
      <c r="AA207" s="650">
        <f>II_Baza_BDP!AA10</f>
        <v>0</v>
      </c>
      <c r="AB207" s="650">
        <f>II_Baza_BDP!AB10</f>
        <v>0</v>
      </c>
      <c r="AC207" s="613">
        <f>II_Baza_BDP!AC10</f>
        <v>0</v>
      </c>
      <c r="AD207" s="613">
        <f>II_Baza_BDP!AD10</f>
        <v>0</v>
      </c>
      <c r="AE207" s="613">
        <f>II_Baza_BDP!AE10</f>
        <v>0</v>
      </c>
      <c r="AF207" s="613">
        <f>II_Baza_BDP!AF10</f>
        <v>0</v>
      </c>
      <c r="AG207" s="626">
        <f>II_Baza_BDP!AG10</f>
        <v>0</v>
      </c>
      <c r="AH207" s="626">
        <f>II_Baza_BDP!AH10</f>
        <v>0</v>
      </c>
      <c r="AI207" s="626">
        <f>II_Baza_BDP!AI10</f>
        <v>0</v>
      </c>
      <c r="AJ207" s="626">
        <f>II_Baza_BDP!AJ10</f>
        <v>0</v>
      </c>
      <c r="AK207" s="626">
        <f>II_Baza_BDP!AK10</f>
        <v>0</v>
      </c>
      <c r="AL207" s="626">
        <f>II_Baza_BDP!AL10</f>
        <v>0</v>
      </c>
      <c r="AM207" s="626">
        <f>II_Baza_BDP!AM10</f>
        <v>0</v>
      </c>
      <c r="AN207" s="626">
        <f>II_Baza_BDP!AN10</f>
        <v>0</v>
      </c>
      <c r="AO207" s="626">
        <f>II_Baza_BDP!AO10</f>
        <v>0</v>
      </c>
      <c r="AP207" s="369">
        <f>II_Baza_BDP!AP10</f>
        <v>0</v>
      </c>
      <c r="AQ207" s="369">
        <f>II_Baza_BDP!AQ10</f>
        <v>0</v>
      </c>
      <c r="AR207" s="369">
        <f>II_Baza_BDP!AR10</f>
        <v>0</v>
      </c>
      <c r="AS207" s="369">
        <f>II_Baza_BDP!AS10</f>
        <v>0</v>
      </c>
      <c r="AT207" s="370">
        <f>II_Baza_BDP!AT10</f>
        <v>0</v>
      </c>
      <c r="AU207" s="370">
        <f>II_Baza_BDP!AU10</f>
        <v>0</v>
      </c>
      <c r="AV207" s="370">
        <f>II_Baza_BDP!AV10</f>
        <v>0</v>
      </c>
      <c r="AW207" s="370">
        <f>II_Baza_BDP!AW10</f>
        <v>0</v>
      </c>
      <c r="AX207">
        <f>II_Baza_BDP!AX10</f>
        <v>0</v>
      </c>
      <c r="AY207">
        <f>II_Baza_BDP!AY10</f>
        <v>0</v>
      </c>
      <c r="AZ207">
        <f>II_Baza_BDP!AZ10</f>
        <v>0</v>
      </c>
      <c r="BA207">
        <f>II_Baza_BDP!BA10</f>
        <v>0</v>
      </c>
      <c r="BB207">
        <f>II_Baza_BDP!BB10</f>
        <v>0</v>
      </c>
      <c r="BC207">
        <f>II_Baza_BDP!BC10</f>
        <v>0</v>
      </c>
      <c r="BD207">
        <f>II_Baza_BDP!BD10</f>
        <v>0</v>
      </c>
      <c r="BE207">
        <f>II_Baza_BDP!BE10</f>
        <v>0</v>
      </c>
      <c r="BF207">
        <f>II_Baza_BDP!BF10</f>
        <v>0</v>
      </c>
      <c r="BG207">
        <f>II_Baza_BDP!BG10</f>
        <v>0</v>
      </c>
      <c r="BH207">
        <f>II_Baza_BDP!BH10</f>
        <v>0</v>
      </c>
      <c r="BI207">
        <f>II_Baza_BDP!BI10</f>
        <v>0</v>
      </c>
      <c r="BJ207">
        <f t="shared" si="17"/>
        <v>0</v>
      </c>
      <c r="BK207">
        <f t="shared" si="18"/>
        <v>0</v>
      </c>
      <c r="BL207" s="531">
        <f t="shared" si="19"/>
        <v>0</v>
      </c>
      <c r="BM207" s="201"/>
    </row>
    <row r="208" spans="1:65" hidden="1" outlineLevel="1" x14ac:dyDescent="0.3">
      <c r="A208">
        <f>II_Baza_BDP!A11</f>
        <v>1</v>
      </c>
      <c r="B208" t="str">
        <f>II_Baza_BDP!B11</f>
        <v>b</v>
      </c>
      <c r="C208">
        <f>II_Baza_BDP!C11</f>
        <v>1</v>
      </c>
      <c r="D208" t="str">
        <f>II_Baza_BDP!D11</f>
        <v>.z02_1_b_1</v>
      </c>
      <c r="E208" t="str">
        <f>II_Baza_BDP!E11</f>
        <v>Stworzenie procedur zbierania, analizy i przetwarzania danych</v>
      </c>
      <c r="F208" t="str">
        <f>II_Baza_BDP!F11</f>
        <v>Imię02</v>
      </c>
      <c r="G208" t="str">
        <f>II_Baza_BDP!G11</f>
        <v>Nazwisko02</v>
      </c>
      <c r="H208">
        <f>II_Baza_BDP!H11</f>
        <v>2</v>
      </c>
      <c r="I208" t="str">
        <f>II_Baza_BDP!I11</f>
        <v>.a02</v>
      </c>
      <c r="J208">
        <f>II_Baza_BDP!J11</f>
        <v>20</v>
      </c>
      <c r="K208" s="284">
        <f>II_Baza_BDP!K11</f>
        <v>46521</v>
      </c>
      <c r="L208" s="284">
        <f>II_Baza_BDP!L11</f>
        <v>46522</v>
      </c>
      <c r="M208">
        <f>II_Baza_BDP!M11</f>
        <v>20</v>
      </c>
      <c r="N208">
        <f>II_Baza_BDP!N11</f>
        <v>1</v>
      </c>
      <c r="O208">
        <f>II_Baza_BDP!O11</f>
        <v>40</v>
      </c>
      <c r="P208" s="628">
        <f>II_Baza_BDP!P11</f>
        <v>0.25</v>
      </c>
      <c r="Q208" s="628">
        <f>II_Baza_BDP!Q11</f>
        <v>0.25</v>
      </c>
      <c r="R208" s="628">
        <f>II_Baza_BDP!R11</f>
        <v>0.25</v>
      </c>
      <c r="S208" s="628">
        <f>II_Baza_BDP!S11</f>
        <v>0.25</v>
      </c>
      <c r="T208" s="628">
        <f>II_Baza_BDP!T11</f>
        <v>0</v>
      </c>
      <c r="U208" s="628">
        <f>II_Baza_BDP!U11</f>
        <v>0</v>
      </c>
      <c r="V208" s="628">
        <f>II_Baza_BDP!V11</f>
        <v>0</v>
      </c>
      <c r="W208" s="628">
        <f>II_Baza_BDP!W11</f>
        <v>0</v>
      </c>
      <c r="X208" s="628">
        <f>II_Baza_BDP!X11</f>
        <v>0</v>
      </c>
      <c r="Y208" s="650">
        <f>II_Baza_BDP!Y11</f>
        <v>0</v>
      </c>
      <c r="Z208" s="650">
        <f>II_Baza_BDP!Z11</f>
        <v>0</v>
      </c>
      <c r="AA208" s="650">
        <f>II_Baza_BDP!AA11</f>
        <v>0</v>
      </c>
      <c r="AB208" s="650">
        <f>II_Baza_BDP!AB11</f>
        <v>0</v>
      </c>
      <c r="AC208" s="613">
        <f>II_Baza_BDP!AC11</f>
        <v>0</v>
      </c>
      <c r="AD208" s="613">
        <f>II_Baza_BDP!AD11</f>
        <v>0</v>
      </c>
      <c r="AE208" s="613">
        <f>II_Baza_BDP!AE11</f>
        <v>0</v>
      </c>
      <c r="AF208" s="613">
        <f>II_Baza_BDP!AF11</f>
        <v>0</v>
      </c>
      <c r="AG208" s="626">
        <f>II_Baza_BDP!AG11</f>
        <v>10</v>
      </c>
      <c r="AH208" s="626">
        <f>II_Baza_BDP!AH11</f>
        <v>10</v>
      </c>
      <c r="AI208" s="626">
        <f>II_Baza_BDP!AI11</f>
        <v>10</v>
      </c>
      <c r="AJ208" s="626">
        <f>II_Baza_BDP!AJ11</f>
        <v>10</v>
      </c>
      <c r="AK208" s="626">
        <f>II_Baza_BDP!AK11</f>
        <v>0</v>
      </c>
      <c r="AL208" s="626">
        <f>II_Baza_BDP!AL11</f>
        <v>0</v>
      </c>
      <c r="AM208" s="626">
        <f>II_Baza_BDP!AM11</f>
        <v>0</v>
      </c>
      <c r="AN208" s="626">
        <f>II_Baza_BDP!AN11</f>
        <v>0</v>
      </c>
      <c r="AO208" s="626">
        <f>II_Baza_BDP!AO11</f>
        <v>0</v>
      </c>
      <c r="AP208" s="369">
        <f>II_Baza_BDP!AP11</f>
        <v>0</v>
      </c>
      <c r="AQ208" s="369">
        <f>II_Baza_BDP!AQ11</f>
        <v>0</v>
      </c>
      <c r="AR208" s="369">
        <f>II_Baza_BDP!AR11</f>
        <v>0</v>
      </c>
      <c r="AS208" s="369">
        <f>II_Baza_BDP!AS11</f>
        <v>0</v>
      </c>
      <c r="AT208" s="370">
        <f>II_Baza_BDP!AT11</f>
        <v>0</v>
      </c>
      <c r="AU208" s="370">
        <f>II_Baza_BDP!AU11</f>
        <v>0</v>
      </c>
      <c r="AV208" s="370">
        <f>II_Baza_BDP!AV11</f>
        <v>0</v>
      </c>
      <c r="AW208" s="370">
        <f>II_Baza_BDP!AW11</f>
        <v>0</v>
      </c>
      <c r="AX208">
        <f>II_Baza_BDP!AX11</f>
        <v>40</v>
      </c>
      <c r="AY208">
        <f>II_Baza_BDP!AY11</f>
        <v>0.25</v>
      </c>
      <c r="AZ208">
        <f>II_Baza_BDP!AZ11</f>
        <v>5002</v>
      </c>
      <c r="BA208">
        <f>II_Baza_BDP!BA11</f>
        <v>1250.5</v>
      </c>
      <c r="BB208">
        <f>II_Baza_BDP!BB11</f>
        <v>312.625</v>
      </c>
      <c r="BC208">
        <f>II_Baza_BDP!BC11</f>
        <v>0</v>
      </c>
      <c r="BD208">
        <f>II_Baza_BDP!BD11</f>
        <v>0</v>
      </c>
      <c r="BE208">
        <f>II_Baza_BDP!BE11</f>
        <v>0</v>
      </c>
      <c r="BF208">
        <f>II_Baza_BDP!BF11</f>
        <v>0</v>
      </c>
      <c r="BG208">
        <f>II_Baza_BDP!BG11</f>
        <v>0</v>
      </c>
      <c r="BH208">
        <f>II_Baza_BDP!BH11</f>
        <v>0</v>
      </c>
      <c r="BI208">
        <f>II_Baza_BDP!BI11</f>
        <v>0</v>
      </c>
      <c r="BJ208">
        <f t="shared" si="17"/>
        <v>40</v>
      </c>
      <c r="BK208">
        <f t="shared" si="18"/>
        <v>40</v>
      </c>
      <c r="BL208" s="531">
        <f t="shared" si="19"/>
        <v>0</v>
      </c>
      <c r="BM208" s="201"/>
    </row>
    <row r="209" spans="1:65" hidden="1" outlineLevel="1" x14ac:dyDescent="0.3">
      <c r="A209">
        <f>II_Baza_BDP!A12</f>
        <v>1</v>
      </c>
      <c r="B209" t="str">
        <f>II_Baza_BDP!B12</f>
        <v>b</v>
      </c>
      <c r="C209">
        <f>II_Baza_BDP!C12</f>
        <v>2</v>
      </c>
      <c r="D209" t="str">
        <f>II_Baza_BDP!D12</f>
        <v>.z02_1_b_2</v>
      </c>
      <c r="E209" t="str">
        <f>II_Baza_BDP!E12</f>
        <v xml:space="preserve">Pozyskanie danych z różnych źródeł, np. systemy WMS, ERP </v>
      </c>
      <c r="F209" t="str">
        <f>II_Baza_BDP!F12</f>
        <v>Imię03</v>
      </c>
      <c r="G209" t="str">
        <f>II_Baza_BDP!G12</f>
        <v>Nazwisko03</v>
      </c>
      <c r="H209">
        <f>II_Baza_BDP!H12</f>
        <v>2</v>
      </c>
      <c r="I209" t="str">
        <f>II_Baza_BDP!I12</f>
        <v>.a03</v>
      </c>
      <c r="J209">
        <f>II_Baza_BDP!J12</f>
        <v>21</v>
      </c>
      <c r="K209" s="284">
        <f>II_Baza_BDP!K12</f>
        <v>46528</v>
      </c>
      <c r="L209" s="284">
        <f>II_Baza_BDP!L12</f>
        <v>46529</v>
      </c>
      <c r="M209">
        <f>II_Baza_BDP!M12</f>
        <v>21</v>
      </c>
      <c r="N209">
        <f>II_Baza_BDP!N12</f>
        <v>1</v>
      </c>
      <c r="O209">
        <f>II_Baza_BDP!O12</f>
        <v>80</v>
      </c>
      <c r="P209" s="628">
        <f>II_Baza_BDP!P12</f>
        <v>0.25</v>
      </c>
      <c r="Q209" s="628">
        <f>II_Baza_BDP!Q12</f>
        <v>0.25</v>
      </c>
      <c r="R209" s="628">
        <f>II_Baza_BDP!R12</f>
        <v>0.25</v>
      </c>
      <c r="S209" s="628">
        <f>II_Baza_BDP!S12</f>
        <v>0.25</v>
      </c>
      <c r="T209" s="628">
        <f>II_Baza_BDP!T12</f>
        <v>0</v>
      </c>
      <c r="U209" s="628">
        <f>II_Baza_BDP!U12</f>
        <v>0</v>
      </c>
      <c r="V209" s="628">
        <f>II_Baza_BDP!V12</f>
        <v>0</v>
      </c>
      <c r="W209" s="628">
        <f>II_Baza_BDP!W12</f>
        <v>0</v>
      </c>
      <c r="X209" s="628">
        <f>II_Baza_BDP!X12</f>
        <v>0</v>
      </c>
      <c r="Y209" s="650">
        <f>II_Baza_BDP!Y12</f>
        <v>0</v>
      </c>
      <c r="Z209" s="650">
        <f>II_Baza_BDP!Z12</f>
        <v>0</v>
      </c>
      <c r="AA209" s="650">
        <f>II_Baza_BDP!AA12</f>
        <v>0</v>
      </c>
      <c r="AB209" s="650">
        <f>II_Baza_BDP!AB12</f>
        <v>0</v>
      </c>
      <c r="AC209" s="613">
        <f>II_Baza_BDP!AC12</f>
        <v>0</v>
      </c>
      <c r="AD209" s="613">
        <f>II_Baza_BDP!AD12</f>
        <v>0</v>
      </c>
      <c r="AE209" s="613">
        <f>II_Baza_BDP!AE12</f>
        <v>0</v>
      </c>
      <c r="AF209" s="613">
        <f>II_Baza_BDP!AF12</f>
        <v>0</v>
      </c>
      <c r="AG209" s="626">
        <f>II_Baza_BDP!AG12</f>
        <v>20</v>
      </c>
      <c r="AH209" s="626">
        <f>II_Baza_BDP!AH12</f>
        <v>20</v>
      </c>
      <c r="AI209" s="626">
        <f>II_Baza_BDP!AI12</f>
        <v>20</v>
      </c>
      <c r="AJ209" s="626">
        <f>II_Baza_BDP!AJ12</f>
        <v>20</v>
      </c>
      <c r="AK209" s="626">
        <f>II_Baza_BDP!AK12</f>
        <v>0</v>
      </c>
      <c r="AL209" s="626">
        <f>II_Baza_BDP!AL12</f>
        <v>0</v>
      </c>
      <c r="AM209" s="626">
        <f>II_Baza_BDP!AM12</f>
        <v>0</v>
      </c>
      <c r="AN209" s="626">
        <f>II_Baza_BDP!AN12</f>
        <v>0</v>
      </c>
      <c r="AO209" s="626">
        <f>II_Baza_BDP!AO12</f>
        <v>0</v>
      </c>
      <c r="AP209" s="369">
        <f>II_Baza_BDP!AP12</f>
        <v>0</v>
      </c>
      <c r="AQ209" s="369">
        <f>II_Baza_BDP!AQ12</f>
        <v>0</v>
      </c>
      <c r="AR209" s="369">
        <f>II_Baza_BDP!AR12</f>
        <v>0</v>
      </c>
      <c r="AS209" s="369">
        <f>II_Baza_BDP!AS12</f>
        <v>0</v>
      </c>
      <c r="AT209" s="370">
        <f>II_Baza_BDP!AT12</f>
        <v>0</v>
      </c>
      <c r="AU209" s="370">
        <f>II_Baza_BDP!AU12</f>
        <v>0</v>
      </c>
      <c r="AV209" s="370">
        <f>II_Baza_BDP!AV12</f>
        <v>0</v>
      </c>
      <c r="AW209" s="370">
        <f>II_Baza_BDP!AW12</f>
        <v>0</v>
      </c>
      <c r="AX209">
        <f>II_Baza_BDP!AX12</f>
        <v>80</v>
      </c>
      <c r="AY209">
        <f>II_Baza_BDP!AY12</f>
        <v>0.5</v>
      </c>
      <c r="AZ209">
        <f>II_Baza_BDP!AZ12</f>
        <v>5003</v>
      </c>
      <c r="BA209">
        <f>II_Baza_BDP!BA12</f>
        <v>2501.5</v>
      </c>
      <c r="BB209">
        <f>II_Baza_BDP!BB12</f>
        <v>1250.75</v>
      </c>
      <c r="BC209">
        <f>II_Baza_BDP!BC12</f>
        <v>0</v>
      </c>
      <c r="BD209">
        <f>II_Baza_BDP!BD12</f>
        <v>0</v>
      </c>
      <c r="BE209">
        <f>II_Baza_BDP!BE12</f>
        <v>0</v>
      </c>
      <c r="BF209">
        <f>II_Baza_BDP!BF12</f>
        <v>0</v>
      </c>
      <c r="BG209">
        <f>II_Baza_BDP!BG12</f>
        <v>0</v>
      </c>
      <c r="BH209">
        <f>II_Baza_BDP!BH12</f>
        <v>0</v>
      </c>
      <c r="BI209">
        <f>II_Baza_BDP!BI12</f>
        <v>0</v>
      </c>
      <c r="BJ209">
        <f t="shared" si="17"/>
        <v>80</v>
      </c>
      <c r="BK209">
        <f t="shared" si="18"/>
        <v>80</v>
      </c>
      <c r="BL209" s="531">
        <f t="shared" si="19"/>
        <v>0</v>
      </c>
      <c r="BM209" s="201"/>
    </row>
    <row r="210" spans="1:65" hidden="1" outlineLevel="1" x14ac:dyDescent="0.3">
      <c r="A210">
        <f>II_Baza_BDP!A13</f>
        <v>1</v>
      </c>
      <c r="B210" t="str">
        <f>II_Baza_BDP!B13</f>
        <v>b</v>
      </c>
      <c r="C210">
        <f>II_Baza_BDP!C13</f>
        <v>3</v>
      </c>
      <c r="D210" t="str">
        <f>II_Baza_BDP!D13</f>
        <v>.z02_1_b_3</v>
      </c>
      <c r="E210" t="str">
        <f>II_Baza_BDP!E13</f>
        <v xml:space="preserve"> Identyfikacja aktualnie przypisywanych atrybutów do rekordów/obiektów w WMS/ERP</v>
      </c>
      <c r="F210" t="str">
        <f>II_Baza_BDP!F13</f>
        <v>Imię01</v>
      </c>
      <c r="G210" t="str">
        <f>II_Baza_BDP!G13</f>
        <v>Nazwisko01</v>
      </c>
      <c r="H210">
        <f>II_Baza_BDP!H13</f>
        <v>2</v>
      </c>
      <c r="I210" t="str">
        <f>II_Baza_BDP!I13</f>
        <v>.a01</v>
      </c>
      <c r="J210">
        <f>II_Baza_BDP!J13</f>
        <v>22</v>
      </c>
      <c r="K210" s="284">
        <f>II_Baza_BDP!K13</f>
        <v>46535</v>
      </c>
      <c r="L210" s="284">
        <f>II_Baza_BDP!L13</f>
        <v>46536</v>
      </c>
      <c r="M210">
        <f>II_Baza_BDP!M13</f>
        <v>22</v>
      </c>
      <c r="N210">
        <f>II_Baza_BDP!N13</f>
        <v>1</v>
      </c>
      <c r="O210">
        <f>II_Baza_BDP!O13</f>
        <v>60</v>
      </c>
      <c r="P210" s="628">
        <f>II_Baza_BDP!P13</f>
        <v>0.25</v>
      </c>
      <c r="Q210" s="628">
        <f>II_Baza_BDP!Q13</f>
        <v>0.25</v>
      </c>
      <c r="R210" s="628">
        <f>II_Baza_BDP!R13</f>
        <v>0.25</v>
      </c>
      <c r="S210" s="628">
        <f>II_Baza_BDP!S13</f>
        <v>0.25</v>
      </c>
      <c r="T210" s="628">
        <f>II_Baza_BDP!T13</f>
        <v>0</v>
      </c>
      <c r="U210" s="628">
        <f>II_Baza_BDP!U13</f>
        <v>0</v>
      </c>
      <c r="V210" s="628">
        <f>II_Baza_BDP!V13</f>
        <v>0</v>
      </c>
      <c r="W210" s="628">
        <f>II_Baza_BDP!W13</f>
        <v>0</v>
      </c>
      <c r="X210" s="628">
        <f>II_Baza_BDP!X13</f>
        <v>0</v>
      </c>
      <c r="Y210" s="650">
        <f>II_Baza_BDP!Y13</f>
        <v>0</v>
      </c>
      <c r="Z210" s="650">
        <f>II_Baza_BDP!Z13</f>
        <v>0</v>
      </c>
      <c r="AA210" s="650">
        <f>II_Baza_BDP!AA13</f>
        <v>0</v>
      </c>
      <c r="AB210" s="650">
        <f>II_Baza_BDP!AB13</f>
        <v>0</v>
      </c>
      <c r="AC210" s="613">
        <f>II_Baza_BDP!AC13</f>
        <v>0</v>
      </c>
      <c r="AD210" s="613">
        <f>II_Baza_BDP!AD13</f>
        <v>0</v>
      </c>
      <c r="AE210" s="613">
        <f>II_Baza_BDP!AE13</f>
        <v>0</v>
      </c>
      <c r="AF210" s="613">
        <f>II_Baza_BDP!AF13</f>
        <v>0</v>
      </c>
      <c r="AG210" s="626">
        <f>II_Baza_BDP!AG13</f>
        <v>15</v>
      </c>
      <c r="AH210" s="626">
        <f>II_Baza_BDP!AH13</f>
        <v>15</v>
      </c>
      <c r="AI210" s="626">
        <f>II_Baza_BDP!AI13</f>
        <v>15</v>
      </c>
      <c r="AJ210" s="626">
        <f>II_Baza_BDP!AJ13</f>
        <v>15</v>
      </c>
      <c r="AK210" s="626">
        <f>II_Baza_BDP!AK13</f>
        <v>0</v>
      </c>
      <c r="AL210" s="626">
        <f>II_Baza_BDP!AL13</f>
        <v>0</v>
      </c>
      <c r="AM210" s="626">
        <f>II_Baza_BDP!AM13</f>
        <v>0</v>
      </c>
      <c r="AN210" s="626">
        <f>II_Baza_BDP!AN13</f>
        <v>0</v>
      </c>
      <c r="AO210" s="626">
        <f>II_Baza_BDP!AO13</f>
        <v>0</v>
      </c>
      <c r="AP210" s="369">
        <f>II_Baza_BDP!AP13</f>
        <v>0</v>
      </c>
      <c r="AQ210" s="369">
        <f>II_Baza_BDP!AQ13</f>
        <v>0</v>
      </c>
      <c r="AR210" s="369">
        <f>II_Baza_BDP!AR13</f>
        <v>0</v>
      </c>
      <c r="AS210" s="369">
        <f>II_Baza_BDP!AS13</f>
        <v>0</v>
      </c>
      <c r="AT210" s="370">
        <f>II_Baza_BDP!AT13</f>
        <v>0</v>
      </c>
      <c r="AU210" s="370">
        <f>II_Baza_BDP!AU13</f>
        <v>0</v>
      </c>
      <c r="AV210" s="370">
        <f>II_Baza_BDP!AV13</f>
        <v>0</v>
      </c>
      <c r="AW210" s="370">
        <f>II_Baza_BDP!AW13</f>
        <v>0</v>
      </c>
      <c r="AX210">
        <f>II_Baza_BDP!AX13</f>
        <v>60</v>
      </c>
      <c r="AY210">
        <f>II_Baza_BDP!AY13</f>
        <v>0.375</v>
      </c>
      <c r="AZ210">
        <f>II_Baza_BDP!AZ13</f>
        <v>5001</v>
      </c>
      <c r="BA210">
        <f>II_Baza_BDP!BA13</f>
        <v>1875.375</v>
      </c>
      <c r="BB210">
        <f>II_Baza_BDP!BB13</f>
        <v>703.265625</v>
      </c>
      <c r="BC210">
        <f>II_Baza_BDP!BC13</f>
        <v>0</v>
      </c>
      <c r="BD210">
        <f>II_Baza_BDP!BD13</f>
        <v>0</v>
      </c>
      <c r="BE210">
        <f>II_Baza_BDP!BE13</f>
        <v>0</v>
      </c>
      <c r="BF210">
        <f>II_Baza_BDP!BF13</f>
        <v>0</v>
      </c>
      <c r="BG210">
        <f>II_Baza_BDP!BG13</f>
        <v>0</v>
      </c>
      <c r="BH210">
        <f>II_Baza_BDP!BH13</f>
        <v>0</v>
      </c>
      <c r="BI210">
        <f>II_Baza_BDP!BI13</f>
        <v>0</v>
      </c>
      <c r="BJ210">
        <f t="shared" si="17"/>
        <v>60</v>
      </c>
      <c r="BK210">
        <f t="shared" si="18"/>
        <v>60</v>
      </c>
      <c r="BL210" s="531">
        <f t="shared" si="19"/>
        <v>0</v>
      </c>
      <c r="BM210" s="201"/>
    </row>
    <row r="211" spans="1:65" hidden="1" outlineLevel="1" x14ac:dyDescent="0.3">
      <c r="A211">
        <f>II_Baza_BDP!A14</f>
        <v>1</v>
      </c>
      <c r="B211" t="str">
        <f>II_Baza_BDP!B14</f>
        <v>b</v>
      </c>
      <c r="C211">
        <f>II_Baza_BDP!C14</f>
        <v>4</v>
      </c>
      <c r="D211" t="str">
        <f>II_Baza_BDP!D14</f>
        <v>.z02_1_b_4</v>
      </c>
      <c r="E211" t="str">
        <f>II_Baza_BDP!E14</f>
        <v>Opracowanie założeń modeli, schematów, organizacji i prezentacji danych wejściowych</v>
      </c>
      <c r="F211" t="str">
        <f>II_Baza_BDP!F14</f>
        <v>Imię03</v>
      </c>
      <c r="G211" t="str">
        <f>II_Baza_BDP!G14</f>
        <v>Nazwisko03</v>
      </c>
      <c r="H211">
        <f>II_Baza_BDP!H14</f>
        <v>2</v>
      </c>
      <c r="I211" t="str">
        <f>II_Baza_BDP!I14</f>
        <v>.a03</v>
      </c>
      <c r="J211">
        <f>II_Baza_BDP!J14</f>
        <v>23</v>
      </c>
      <c r="K211" s="284">
        <f>II_Baza_BDP!K14</f>
        <v>46542</v>
      </c>
      <c r="L211" s="284">
        <f>II_Baza_BDP!L14</f>
        <v>46543</v>
      </c>
      <c r="M211">
        <f>II_Baza_BDP!M14</f>
        <v>23</v>
      </c>
      <c r="N211">
        <f>II_Baza_BDP!N14</f>
        <v>1</v>
      </c>
      <c r="O211">
        <f>II_Baza_BDP!O14</f>
        <v>80</v>
      </c>
      <c r="P211" s="628">
        <f>II_Baza_BDP!P14</f>
        <v>0.25</v>
      </c>
      <c r="Q211" s="628">
        <f>II_Baza_BDP!Q14</f>
        <v>0.25</v>
      </c>
      <c r="R211" s="628">
        <f>II_Baza_BDP!R14</f>
        <v>0.25</v>
      </c>
      <c r="S211" s="628">
        <f>II_Baza_BDP!S14</f>
        <v>0.25</v>
      </c>
      <c r="T211" s="628">
        <f>II_Baza_BDP!T14</f>
        <v>0</v>
      </c>
      <c r="U211" s="628">
        <f>II_Baza_BDP!U14</f>
        <v>0</v>
      </c>
      <c r="V211" s="628">
        <f>II_Baza_BDP!V14</f>
        <v>0</v>
      </c>
      <c r="W211" s="628">
        <f>II_Baza_BDP!W14</f>
        <v>0</v>
      </c>
      <c r="X211" s="628">
        <f>II_Baza_BDP!X14</f>
        <v>0</v>
      </c>
      <c r="Y211" s="650">
        <f>II_Baza_BDP!Y14</f>
        <v>0</v>
      </c>
      <c r="Z211" s="650">
        <f>II_Baza_BDP!Z14</f>
        <v>0</v>
      </c>
      <c r="AA211" s="650">
        <f>II_Baza_BDP!AA14</f>
        <v>0</v>
      </c>
      <c r="AB211" s="650">
        <f>II_Baza_BDP!AB14</f>
        <v>0</v>
      </c>
      <c r="AC211" s="613">
        <f>II_Baza_BDP!AC14</f>
        <v>0</v>
      </c>
      <c r="AD211" s="613">
        <f>II_Baza_BDP!AD14</f>
        <v>0</v>
      </c>
      <c r="AE211" s="613">
        <f>II_Baza_BDP!AE14</f>
        <v>0</v>
      </c>
      <c r="AF211" s="613">
        <f>II_Baza_BDP!AF14</f>
        <v>0</v>
      </c>
      <c r="AG211" s="626">
        <f>II_Baza_BDP!AG14</f>
        <v>20</v>
      </c>
      <c r="AH211" s="626">
        <f>II_Baza_BDP!AH14</f>
        <v>20</v>
      </c>
      <c r="AI211" s="626">
        <f>II_Baza_BDP!AI14</f>
        <v>20</v>
      </c>
      <c r="AJ211" s="626">
        <f>II_Baza_BDP!AJ14</f>
        <v>20</v>
      </c>
      <c r="AK211" s="626">
        <f>II_Baza_BDP!AK14</f>
        <v>0</v>
      </c>
      <c r="AL211" s="626">
        <f>II_Baza_BDP!AL14</f>
        <v>0</v>
      </c>
      <c r="AM211" s="626">
        <f>II_Baza_BDP!AM14</f>
        <v>0</v>
      </c>
      <c r="AN211" s="626">
        <f>II_Baza_BDP!AN14</f>
        <v>0</v>
      </c>
      <c r="AO211" s="626">
        <f>II_Baza_BDP!AO14</f>
        <v>0</v>
      </c>
      <c r="AP211" s="369">
        <f>II_Baza_BDP!AP14</f>
        <v>0</v>
      </c>
      <c r="AQ211" s="369">
        <f>II_Baza_BDP!AQ14</f>
        <v>0</v>
      </c>
      <c r="AR211" s="369">
        <f>II_Baza_BDP!AR14</f>
        <v>0</v>
      </c>
      <c r="AS211" s="369">
        <f>II_Baza_BDP!AS14</f>
        <v>0</v>
      </c>
      <c r="AT211" s="370">
        <f>II_Baza_BDP!AT14</f>
        <v>0</v>
      </c>
      <c r="AU211" s="370">
        <f>II_Baza_BDP!AU14</f>
        <v>0</v>
      </c>
      <c r="AV211" s="370">
        <f>II_Baza_BDP!AV14</f>
        <v>0</v>
      </c>
      <c r="AW211" s="370">
        <f>II_Baza_BDP!AW14</f>
        <v>0</v>
      </c>
      <c r="AX211">
        <f>II_Baza_BDP!AX14</f>
        <v>80</v>
      </c>
      <c r="AY211">
        <f>II_Baza_BDP!AY14</f>
        <v>0.5</v>
      </c>
      <c r="AZ211">
        <f>II_Baza_BDP!AZ14</f>
        <v>5003</v>
      </c>
      <c r="BA211">
        <f>II_Baza_BDP!BA14</f>
        <v>2501.5</v>
      </c>
      <c r="BB211">
        <f>II_Baza_BDP!BB14</f>
        <v>1250.75</v>
      </c>
      <c r="BC211">
        <f>II_Baza_BDP!BC14</f>
        <v>0</v>
      </c>
      <c r="BD211">
        <f>II_Baza_BDP!BD14</f>
        <v>0</v>
      </c>
      <c r="BE211">
        <f>II_Baza_BDP!BE14</f>
        <v>0</v>
      </c>
      <c r="BF211">
        <f>II_Baza_BDP!BF14</f>
        <v>0</v>
      </c>
      <c r="BG211">
        <f>II_Baza_BDP!BG14</f>
        <v>0</v>
      </c>
      <c r="BH211">
        <f>II_Baza_BDP!BH14</f>
        <v>0</v>
      </c>
      <c r="BI211">
        <f>II_Baza_BDP!BI14</f>
        <v>0</v>
      </c>
      <c r="BJ211">
        <f t="shared" si="17"/>
        <v>80</v>
      </c>
      <c r="BK211">
        <f t="shared" si="18"/>
        <v>80</v>
      </c>
      <c r="BL211" s="531">
        <f t="shared" si="19"/>
        <v>0</v>
      </c>
      <c r="BM211" s="201"/>
    </row>
    <row r="212" spans="1:65" hidden="1" outlineLevel="1" x14ac:dyDescent="0.3">
      <c r="A212">
        <f>II_Baza_BDP!A15</f>
        <v>1</v>
      </c>
      <c r="B212" t="str">
        <f>II_Baza_BDP!B15</f>
        <v>c</v>
      </c>
      <c r="C212">
        <f>II_Baza_BDP!C15</f>
        <v>1</v>
      </c>
      <c r="D212" t="str">
        <f>II_Baza_BDP!D15</f>
        <v>.z02_1_c_1</v>
      </c>
      <c r="E212" t="str">
        <f>II_Baza_BDP!E15</f>
        <v>Zgromadzenie danych historycznych (ostatnie 3 lata), dot. procesów omawianych w ramach niniejszego projektu.</v>
      </c>
      <c r="F212" t="str">
        <f>II_Baza_BDP!F15</f>
        <v>Imię04</v>
      </c>
      <c r="G212" t="str">
        <f>II_Baza_BDP!G15</f>
        <v>Nazwisko04</v>
      </c>
      <c r="H212">
        <f>II_Baza_BDP!H15</f>
        <v>3</v>
      </c>
      <c r="I212" t="str">
        <f>II_Baza_BDP!I15</f>
        <v>.a04</v>
      </c>
      <c r="J212">
        <f>II_Baza_BDP!J15</f>
        <v>24</v>
      </c>
      <c r="K212" s="284">
        <f>II_Baza_BDP!K15</f>
        <v>46549</v>
      </c>
      <c r="L212" s="284">
        <f>II_Baza_BDP!L15</f>
        <v>46550</v>
      </c>
      <c r="M212">
        <f>II_Baza_BDP!M15</f>
        <v>24</v>
      </c>
      <c r="N212">
        <f>II_Baza_BDP!N15</f>
        <v>1</v>
      </c>
      <c r="O212">
        <f>II_Baza_BDP!O15</f>
        <v>40</v>
      </c>
      <c r="P212" s="628">
        <f>II_Baza_BDP!P15</f>
        <v>0.25</v>
      </c>
      <c r="Q212" s="628">
        <f>II_Baza_BDP!Q15</f>
        <v>0.25</v>
      </c>
      <c r="R212" s="628">
        <f>II_Baza_BDP!R15</f>
        <v>0.25</v>
      </c>
      <c r="S212" s="628">
        <f>II_Baza_BDP!S15</f>
        <v>0.25</v>
      </c>
      <c r="T212" s="628">
        <f>II_Baza_BDP!T15</f>
        <v>0</v>
      </c>
      <c r="U212" s="628">
        <f>II_Baza_BDP!U15</f>
        <v>0</v>
      </c>
      <c r="V212" s="628">
        <f>II_Baza_BDP!V15</f>
        <v>0</v>
      </c>
      <c r="W212" s="628">
        <f>II_Baza_BDP!W15</f>
        <v>0</v>
      </c>
      <c r="X212" s="628">
        <f>II_Baza_BDP!X15</f>
        <v>0</v>
      </c>
      <c r="Y212" s="650">
        <f>II_Baza_BDP!Y15</f>
        <v>0</v>
      </c>
      <c r="Z212" s="650">
        <f>II_Baza_BDP!Z15</f>
        <v>0</v>
      </c>
      <c r="AA212" s="650">
        <f>II_Baza_BDP!AA15</f>
        <v>0</v>
      </c>
      <c r="AB212" s="650">
        <f>II_Baza_BDP!AB15</f>
        <v>0</v>
      </c>
      <c r="AC212" s="613">
        <f>II_Baza_BDP!AC15</f>
        <v>0</v>
      </c>
      <c r="AD212" s="613">
        <f>II_Baza_BDP!AD15</f>
        <v>0</v>
      </c>
      <c r="AE212" s="613">
        <f>II_Baza_BDP!AE15</f>
        <v>0</v>
      </c>
      <c r="AF212" s="613">
        <f>II_Baza_BDP!AF15</f>
        <v>0</v>
      </c>
      <c r="AG212" s="626">
        <f>II_Baza_BDP!AG15</f>
        <v>10</v>
      </c>
      <c r="AH212" s="626">
        <f>II_Baza_BDP!AH15</f>
        <v>10</v>
      </c>
      <c r="AI212" s="626">
        <f>II_Baza_BDP!AI15</f>
        <v>10</v>
      </c>
      <c r="AJ212" s="626">
        <f>II_Baza_BDP!AJ15</f>
        <v>10</v>
      </c>
      <c r="AK212" s="626">
        <f>II_Baza_BDP!AK15</f>
        <v>0</v>
      </c>
      <c r="AL212" s="626">
        <f>II_Baza_BDP!AL15</f>
        <v>0</v>
      </c>
      <c r="AM212" s="626">
        <f>II_Baza_BDP!AM15</f>
        <v>0</v>
      </c>
      <c r="AN212" s="626">
        <f>II_Baza_BDP!AN15</f>
        <v>0</v>
      </c>
      <c r="AO212" s="626">
        <f>II_Baza_BDP!AO15</f>
        <v>0</v>
      </c>
      <c r="AP212" s="369">
        <f>II_Baza_BDP!AP15</f>
        <v>0</v>
      </c>
      <c r="AQ212" s="369">
        <f>II_Baza_BDP!AQ15</f>
        <v>0</v>
      </c>
      <c r="AR212" s="369">
        <f>II_Baza_BDP!AR15</f>
        <v>0</v>
      </c>
      <c r="AS212" s="369">
        <f>II_Baza_BDP!AS15</f>
        <v>0</v>
      </c>
      <c r="AT212" s="370">
        <f>II_Baza_BDP!AT15</f>
        <v>0</v>
      </c>
      <c r="AU212" s="370">
        <f>II_Baza_BDP!AU15</f>
        <v>0</v>
      </c>
      <c r="AV212" s="370">
        <f>II_Baza_BDP!AV15</f>
        <v>0</v>
      </c>
      <c r="AW212" s="370">
        <f>II_Baza_BDP!AW15</f>
        <v>0</v>
      </c>
      <c r="AX212">
        <f>II_Baza_BDP!AX15</f>
        <v>40</v>
      </c>
      <c r="AY212">
        <f>II_Baza_BDP!AY15</f>
        <v>0.25</v>
      </c>
      <c r="AZ212">
        <f>II_Baza_BDP!AZ15</f>
        <v>5004</v>
      </c>
      <c r="BA212">
        <f>II_Baza_BDP!BA15</f>
        <v>1251</v>
      </c>
      <c r="BB212">
        <f>II_Baza_BDP!BB15</f>
        <v>312.75</v>
      </c>
      <c r="BC212">
        <f>II_Baza_BDP!BC15</f>
        <v>0</v>
      </c>
      <c r="BD212">
        <f>II_Baza_BDP!BD15</f>
        <v>0</v>
      </c>
      <c r="BE212">
        <f>II_Baza_BDP!BE15</f>
        <v>0</v>
      </c>
      <c r="BF212">
        <f>II_Baza_BDP!BF15</f>
        <v>0</v>
      </c>
      <c r="BG212">
        <f>II_Baza_BDP!BG15</f>
        <v>0</v>
      </c>
      <c r="BH212">
        <f>II_Baza_BDP!BH15</f>
        <v>0</v>
      </c>
      <c r="BI212">
        <f>II_Baza_BDP!BI15</f>
        <v>0</v>
      </c>
      <c r="BJ212">
        <f t="shared" si="17"/>
        <v>40</v>
      </c>
      <c r="BK212">
        <f t="shared" si="18"/>
        <v>40</v>
      </c>
      <c r="BL212" s="531">
        <f t="shared" si="19"/>
        <v>0</v>
      </c>
      <c r="BM212" s="201"/>
    </row>
    <row r="213" spans="1:65" hidden="1" outlineLevel="1" x14ac:dyDescent="0.3">
      <c r="A213">
        <f>II_Baza_BDP!A16</f>
        <v>1</v>
      </c>
      <c r="B213" t="str">
        <f>II_Baza_BDP!B16</f>
        <v>d</v>
      </c>
      <c r="C213">
        <f>II_Baza_BDP!C16</f>
        <v>1</v>
      </c>
      <c r="D213" t="str">
        <f>II_Baza_BDP!D16</f>
        <v>.z02_1_d_1</v>
      </c>
      <c r="E213" t="str">
        <f>II_Baza_BDP!E16</f>
        <v>Oczyszczanie, normalizacja, konwersja i standaryzacja danych (procedury ETL), w tym usuwanie duplikatów i korekcji błędów, do jednolitego formatu na potrzeby dokładności analiz i predykcji, spójności i możliwość łatwego przetwarzania,</v>
      </c>
      <c r="F213" t="str">
        <f>II_Baza_BDP!F16</f>
        <v>Imię02</v>
      </c>
      <c r="G213" t="str">
        <f>II_Baza_BDP!G16</f>
        <v>Nazwisko02</v>
      </c>
      <c r="H213">
        <f>II_Baza_BDP!H16</f>
        <v>4</v>
      </c>
      <c r="I213" t="str">
        <f>II_Baza_BDP!I16</f>
        <v>.a02</v>
      </c>
      <c r="J213">
        <f>II_Baza_BDP!J16</f>
        <v>25</v>
      </c>
      <c r="K213" s="284">
        <f>II_Baza_BDP!K16</f>
        <v>46556</v>
      </c>
      <c r="L213" s="284">
        <f>II_Baza_BDP!L16</f>
        <v>46557</v>
      </c>
      <c r="M213">
        <f>II_Baza_BDP!M16</f>
        <v>25</v>
      </c>
      <c r="N213">
        <f>II_Baza_BDP!N16</f>
        <v>1</v>
      </c>
      <c r="O213">
        <f>II_Baza_BDP!O16</f>
        <v>80</v>
      </c>
      <c r="P213" s="628">
        <f>II_Baza_BDP!P16</f>
        <v>0.25</v>
      </c>
      <c r="Q213" s="628">
        <f>II_Baza_BDP!Q16</f>
        <v>0.25</v>
      </c>
      <c r="R213" s="628">
        <f>II_Baza_BDP!R16</f>
        <v>0.25</v>
      </c>
      <c r="S213" s="628">
        <f>II_Baza_BDP!S16</f>
        <v>0.25</v>
      </c>
      <c r="T213" s="628">
        <f>II_Baza_BDP!T16</f>
        <v>0</v>
      </c>
      <c r="U213" s="628">
        <f>II_Baza_BDP!U16</f>
        <v>0</v>
      </c>
      <c r="V213" s="628">
        <f>II_Baza_BDP!V16</f>
        <v>0</v>
      </c>
      <c r="W213" s="628">
        <f>II_Baza_BDP!W16</f>
        <v>0</v>
      </c>
      <c r="X213" s="628">
        <f>II_Baza_BDP!X16</f>
        <v>0</v>
      </c>
      <c r="Y213" s="650">
        <f>II_Baza_BDP!Y16</f>
        <v>0</v>
      </c>
      <c r="Z213" s="650">
        <f>II_Baza_BDP!Z16</f>
        <v>0</v>
      </c>
      <c r="AA213" s="650">
        <f>II_Baza_BDP!AA16</f>
        <v>0</v>
      </c>
      <c r="AB213" s="650">
        <f>II_Baza_BDP!AB16</f>
        <v>0</v>
      </c>
      <c r="AC213" s="613">
        <f>II_Baza_BDP!AC16</f>
        <v>0</v>
      </c>
      <c r="AD213" s="613">
        <f>II_Baza_BDP!AD16</f>
        <v>0</v>
      </c>
      <c r="AE213" s="613">
        <f>II_Baza_BDP!AE16</f>
        <v>0</v>
      </c>
      <c r="AF213" s="613">
        <f>II_Baza_BDP!AF16</f>
        <v>0</v>
      </c>
      <c r="AG213" s="626">
        <f>II_Baza_BDP!AG16</f>
        <v>20</v>
      </c>
      <c r="AH213" s="626">
        <f>II_Baza_BDP!AH16</f>
        <v>20</v>
      </c>
      <c r="AI213" s="626">
        <f>II_Baza_BDP!AI16</f>
        <v>20</v>
      </c>
      <c r="AJ213" s="626">
        <f>II_Baza_BDP!AJ16</f>
        <v>20</v>
      </c>
      <c r="AK213" s="626">
        <f>II_Baza_BDP!AK16</f>
        <v>0</v>
      </c>
      <c r="AL213" s="626">
        <f>II_Baza_BDP!AL16</f>
        <v>0</v>
      </c>
      <c r="AM213" s="626">
        <f>II_Baza_BDP!AM16</f>
        <v>0</v>
      </c>
      <c r="AN213" s="626">
        <f>II_Baza_BDP!AN16</f>
        <v>0</v>
      </c>
      <c r="AO213" s="626">
        <f>II_Baza_BDP!AO16</f>
        <v>0</v>
      </c>
      <c r="AP213" s="369">
        <f>II_Baza_BDP!AP16</f>
        <v>0</v>
      </c>
      <c r="AQ213" s="369">
        <f>II_Baza_BDP!AQ16</f>
        <v>0</v>
      </c>
      <c r="AR213" s="369">
        <f>II_Baza_BDP!AR16</f>
        <v>0</v>
      </c>
      <c r="AS213" s="369">
        <f>II_Baza_BDP!AS16</f>
        <v>0</v>
      </c>
      <c r="AT213" s="370">
        <f>II_Baza_BDP!AT16</f>
        <v>0</v>
      </c>
      <c r="AU213" s="370">
        <f>II_Baza_BDP!AU16</f>
        <v>0</v>
      </c>
      <c r="AV213" s="370">
        <f>II_Baza_BDP!AV16</f>
        <v>0</v>
      </c>
      <c r="AW213" s="370">
        <f>II_Baza_BDP!AW16</f>
        <v>0</v>
      </c>
      <c r="AX213">
        <f>II_Baza_BDP!AX16</f>
        <v>80</v>
      </c>
      <c r="AY213">
        <f>II_Baza_BDP!AY16</f>
        <v>0.5</v>
      </c>
      <c r="AZ213">
        <f>II_Baza_BDP!AZ16</f>
        <v>5002</v>
      </c>
      <c r="BA213">
        <f>II_Baza_BDP!BA16</f>
        <v>2501</v>
      </c>
      <c r="BB213">
        <f>II_Baza_BDP!BB16</f>
        <v>1250.5</v>
      </c>
      <c r="BC213">
        <f>II_Baza_BDP!BC16</f>
        <v>0</v>
      </c>
      <c r="BD213">
        <f>II_Baza_BDP!BD16</f>
        <v>0</v>
      </c>
      <c r="BE213">
        <f>II_Baza_BDP!BE16</f>
        <v>0</v>
      </c>
      <c r="BF213">
        <f>II_Baza_BDP!BF16</f>
        <v>0</v>
      </c>
      <c r="BG213">
        <f>II_Baza_BDP!BG16</f>
        <v>0</v>
      </c>
      <c r="BH213">
        <f>II_Baza_BDP!BH16</f>
        <v>0</v>
      </c>
      <c r="BI213">
        <f>II_Baza_BDP!BI16</f>
        <v>0</v>
      </c>
      <c r="BJ213">
        <f t="shared" si="17"/>
        <v>80</v>
      </c>
      <c r="BK213">
        <f t="shared" si="18"/>
        <v>80</v>
      </c>
      <c r="BL213" s="531">
        <f t="shared" si="19"/>
        <v>0</v>
      </c>
      <c r="BM213" s="201"/>
    </row>
    <row r="214" spans="1:65" hidden="1" outlineLevel="1" x14ac:dyDescent="0.3">
      <c r="A214">
        <f>II_Baza_BDP!A17</f>
        <v>2</v>
      </c>
      <c r="B214" t="str">
        <f>II_Baza_BDP!B17</f>
        <v>a</v>
      </c>
      <c r="C214">
        <f>II_Baza_BDP!C17</f>
        <v>0</v>
      </c>
      <c r="D214" t="str">
        <f>II_Baza_BDP!D17</f>
        <v>.z02_2_a_0</v>
      </c>
      <c r="E214" t="str">
        <f>II_Baza_BDP!E17</f>
        <v>2.Implementacja BDP w infrastrukturze Wnioskodawcy w oparciu o wybrane platformy bazodanowe, np. Oracle, MSSQL, MySQL</v>
      </c>
      <c r="F214">
        <f>II_Baza_BDP!F17</f>
        <v>0</v>
      </c>
      <c r="G214">
        <f>II_Baza_BDP!G17</f>
        <v>0</v>
      </c>
      <c r="H214">
        <f>II_Baza_BDP!H17</f>
        <v>0</v>
      </c>
      <c r="I214">
        <f>II_Baza_BDP!I17</f>
        <v>0</v>
      </c>
      <c r="J214">
        <f>II_Baza_BDP!J17</f>
        <v>26</v>
      </c>
      <c r="K214" s="284">
        <f>II_Baza_BDP!K17</f>
        <v>46563</v>
      </c>
      <c r="L214" s="284">
        <f>II_Baza_BDP!L17</f>
        <v>46563</v>
      </c>
      <c r="M214">
        <f>II_Baza_BDP!M17</f>
        <v>25</v>
      </c>
      <c r="N214">
        <f>II_Baza_BDP!N17</f>
        <v>0</v>
      </c>
      <c r="O214">
        <f>II_Baza_BDP!O17</f>
        <v>0</v>
      </c>
      <c r="P214" s="628">
        <f>II_Baza_BDP!P17</f>
        <v>0</v>
      </c>
      <c r="Q214" s="628">
        <f>II_Baza_BDP!Q17</f>
        <v>0</v>
      </c>
      <c r="R214" s="628">
        <f>II_Baza_BDP!R17</f>
        <v>0</v>
      </c>
      <c r="S214" s="628">
        <f>II_Baza_BDP!S17</f>
        <v>0</v>
      </c>
      <c r="T214" s="628">
        <f>II_Baza_BDP!T17</f>
        <v>0</v>
      </c>
      <c r="U214" s="628">
        <f>II_Baza_BDP!U17</f>
        <v>0</v>
      </c>
      <c r="V214" s="628">
        <f>II_Baza_BDP!V17</f>
        <v>0</v>
      </c>
      <c r="W214" s="628">
        <f>II_Baza_BDP!W17</f>
        <v>0</v>
      </c>
      <c r="X214" s="628">
        <f>II_Baza_BDP!X17</f>
        <v>0</v>
      </c>
      <c r="Y214" s="650">
        <f>II_Baza_BDP!Y17</f>
        <v>0</v>
      </c>
      <c r="Z214" s="650">
        <f>II_Baza_BDP!Z17</f>
        <v>0</v>
      </c>
      <c r="AA214" s="650">
        <f>II_Baza_BDP!AA17</f>
        <v>0</v>
      </c>
      <c r="AB214" s="650">
        <f>II_Baza_BDP!AB17</f>
        <v>0</v>
      </c>
      <c r="AC214" s="613">
        <f>II_Baza_BDP!AC17</f>
        <v>0</v>
      </c>
      <c r="AD214" s="613">
        <f>II_Baza_BDP!AD17</f>
        <v>0</v>
      </c>
      <c r="AE214" s="613">
        <f>II_Baza_BDP!AE17</f>
        <v>0</v>
      </c>
      <c r="AF214" s="613">
        <f>II_Baza_BDP!AF17</f>
        <v>0</v>
      </c>
      <c r="AG214" s="626">
        <f>II_Baza_BDP!AG17</f>
        <v>0</v>
      </c>
      <c r="AH214" s="626">
        <f>II_Baza_BDP!AH17</f>
        <v>0</v>
      </c>
      <c r="AI214" s="626">
        <f>II_Baza_BDP!AI17</f>
        <v>0</v>
      </c>
      <c r="AJ214" s="626">
        <f>II_Baza_BDP!AJ17</f>
        <v>0</v>
      </c>
      <c r="AK214" s="626">
        <f>II_Baza_BDP!AK17</f>
        <v>0</v>
      </c>
      <c r="AL214" s="626">
        <f>II_Baza_BDP!AL17</f>
        <v>0</v>
      </c>
      <c r="AM214" s="626">
        <f>II_Baza_BDP!AM17</f>
        <v>0</v>
      </c>
      <c r="AN214" s="626">
        <f>II_Baza_BDP!AN17</f>
        <v>0</v>
      </c>
      <c r="AO214" s="626">
        <f>II_Baza_BDP!AO17</f>
        <v>0</v>
      </c>
      <c r="AP214" s="369">
        <f>II_Baza_BDP!AP17</f>
        <v>0</v>
      </c>
      <c r="AQ214" s="369">
        <f>II_Baza_BDP!AQ17</f>
        <v>0</v>
      </c>
      <c r="AR214" s="369">
        <f>II_Baza_BDP!AR17</f>
        <v>0</v>
      </c>
      <c r="AS214" s="369">
        <f>II_Baza_BDP!AS17</f>
        <v>0</v>
      </c>
      <c r="AT214" s="370">
        <f>II_Baza_BDP!AT17</f>
        <v>0</v>
      </c>
      <c r="AU214" s="370">
        <f>II_Baza_BDP!AU17</f>
        <v>0</v>
      </c>
      <c r="AV214" s="370">
        <f>II_Baza_BDP!AV17</f>
        <v>0</v>
      </c>
      <c r="AW214" s="370">
        <f>II_Baza_BDP!AW17</f>
        <v>0</v>
      </c>
      <c r="AX214">
        <f>II_Baza_BDP!AX17</f>
        <v>0</v>
      </c>
      <c r="AY214">
        <f>II_Baza_BDP!AY17</f>
        <v>0</v>
      </c>
      <c r="AZ214">
        <f>II_Baza_BDP!AZ17</f>
        <v>0</v>
      </c>
      <c r="BA214">
        <f>II_Baza_BDP!BA17</f>
        <v>0</v>
      </c>
      <c r="BB214">
        <f>II_Baza_BDP!BB17</f>
        <v>0</v>
      </c>
      <c r="BC214">
        <f>II_Baza_BDP!BC17</f>
        <v>0</v>
      </c>
      <c r="BD214">
        <f>II_Baza_BDP!BD17</f>
        <v>0</v>
      </c>
      <c r="BE214">
        <f>II_Baza_BDP!BE17</f>
        <v>0</v>
      </c>
      <c r="BF214">
        <f>II_Baza_BDP!BF17</f>
        <v>0</v>
      </c>
      <c r="BG214">
        <f>II_Baza_BDP!BG17</f>
        <v>0</v>
      </c>
      <c r="BH214">
        <f>II_Baza_BDP!BH17</f>
        <v>0</v>
      </c>
      <c r="BI214">
        <f>II_Baza_BDP!BI17</f>
        <v>0</v>
      </c>
      <c r="BJ214">
        <f t="shared" si="17"/>
        <v>0</v>
      </c>
      <c r="BK214">
        <f t="shared" si="18"/>
        <v>0</v>
      </c>
      <c r="BL214" s="531">
        <f t="shared" si="19"/>
        <v>0</v>
      </c>
      <c r="BM214" s="201"/>
    </row>
    <row r="215" spans="1:65" hidden="1" outlineLevel="1" x14ac:dyDescent="0.3">
      <c r="A215">
        <f>II_Baza_BDP!A18</f>
        <v>2</v>
      </c>
      <c r="B215" t="str">
        <f>II_Baza_BDP!B18</f>
        <v>a</v>
      </c>
      <c r="C215">
        <f>II_Baza_BDP!C18</f>
        <v>1</v>
      </c>
      <c r="D215" t="str">
        <f>II_Baza_BDP!D18</f>
        <v>.z02_2_a_1</v>
      </c>
      <c r="E215" t="str">
        <f>II_Baza_BDP!E18</f>
        <v>Testowanie i walidacja platform bazodanowych (testy funkcjonalne i wydajnościowe, w tym obciążeniowe i regresyjne) jest kluczowe dla zapewnienia, że baza danych działa zgodnie z wymaganiami i jest gotowa do użycia</v>
      </c>
      <c r="F215" t="str">
        <f>II_Baza_BDP!F18</f>
        <v>Imię01</v>
      </c>
      <c r="G215" t="str">
        <f>II_Baza_BDP!G18</f>
        <v>Nazwisko01</v>
      </c>
      <c r="H215">
        <f>II_Baza_BDP!H18</f>
        <v>5</v>
      </c>
      <c r="I215" t="str">
        <f>II_Baza_BDP!I18</f>
        <v>.a01</v>
      </c>
      <c r="J215">
        <f>II_Baza_BDP!J18</f>
        <v>26</v>
      </c>
      <c r="K215" s="284">
        <f>II_Baza_BDP!K18</f>
        <v>46563</v>
      </c>
      <c r="L215" s="284">
        <f>II_Baza_BDP!L18</f>
        <v>46564</v>
      </c>
      <c r="M215">
        <f>II_Baza_BDP!M18</f>
        <v>26</v>
      </c>
      <c r="N215">
        <f>II_Baza_BDP!N18</f>
        <v>1</v>
      </c>
      <c r="O215">
        <f>II_Baza_BDP!O18</f>
        <v>80</v>
      </c>
      <c r="P215" s="628">
        <f>II_Baza_BDP!P18</f>
        <v>0.25</v>
      </c>
      <c r="Q215" s="628">
        <f>II_Baza_BDP!Q18</f>
        <v>0.25</v>
      </c>
      <c r="R215" s="628">
        <f>II_Baza_BDP!R18</f>
        <v>0.25</v>
      </c>
      <c r="S215" s="628">
        <f>II_Baza_BDP!S18</f>
        <v>0.25</v>
      </c>
      <c r="T215" s="628">
        <f>II_Baza_BDP!T18</f>
        <v>0</v>
      </c>
      <c r="U215" s="628">
        <f>II_Baza_BDP!U18</f>
        <v>0</v>
      </c>
      <c r="V215" s="628">
        <f>II_Baza_BDP!V18</f>
        <v>0</v>
      </c>
      <c r="W215" s="628">
        <f>II_Baza_BDP!W18</f>
        <v>0</v>
      </c>
      <c r="X215" s="628">
        <f>II_Baza_BDP!X18</f>
        <v>0</v>
      </c>
      <c r="Y215" s="650">
        <f>II_Baza_BDP!Y18</f>
        <v>0</v>
      </c>
      <c r="Z215" s="650">
        <f>II_Baza_BDP!Z18</f>
        <v>0</v>
      </c>
      <c r="AA215" s="650">
        <f>II_Baza_BDP!AA18</f>
        <v>0</v>
      </c>
      <c r="AB215" s="650">
        <f>II_Baza_BDP!AB18</f>
        <v>0</v>
      </c>
      <c r="AC215" s="613">
        <f>II_Baza_BDP!AC18</f>
        <v>0</v>
      </c>
      <c r="AD215" s="613">
        <f>II_Baza_BDP!AD18</f>
        <v>0</v>
      </c>
      <c r="AE215" s="613">
        <f>II_Baza_BDP!AE18</f>
        <v>0</v>
      </c>
      <c r="AF215" s="613">
        <f>II_Baza_BDP!AF18</f>
        <v>0</v>
      </c>
      <c r="AG215" s="626">
        <f>II_Baza_BDP!AG18</f>
        <v>20</v>
      </c>
      <c r="AH215" s="626">
        <f>II_Baza_BDP!AH18</f>
        <v>20</v>
      </c>
      <c r="AI215" s="626">
        <f>II_Baza_BDP!AI18</f>
        <v>20</v>
      </c>
      <c r="AJ215" s="626">
        <f>II_Baza_BDP!AJ18</f>
        <v>20</v>
      </c>
      <c r="AK215" s="626">
        <f>II_Baza_BDP!AK18</f>
        <v>0</v>
      </c>
      <c r="AL215" s="626">
        <f>II_Baza_BDP!AL18</f>
        <v>0</v>
      </c>
      <c r="AM215" s="626">
        <f>II_Baza_BDP!AM18</f>
        <v>0</v>
      </c>
      <c r="AN215" s="626">
        <f>II_Baza_BDP!AN18</f>
        <v>0</v>
      </c>
      <c r="AO215" s="626">
        <f>II_Baza_BDP!AO18</f>
        <v>0</v>
      </c>
      <c r="AP215" s="369">
        <f>II_Baza_BDP!AP18</f>
        <v>0</v>
      </c>
      <c r="AQ215" s="369">
        <f>II_Baza_BDP!AQ18</f>
        <v>0</v>
      </c>
      <c r="AR215" s="369">
        <f>II_Baza_BDP!AR18</f>
        <v>0</v>
      </c>
      <c r="AS215" s="369">
        <f>II_Baza_BDP!AS18</f>
        <v>0</v>
      </c>
      <c r="AT215" s="370">
        <f>II_Baza_BDP!AT18</f>
        <v>0</v>
      </c>
      <c r="AU215" s="370">
        <f>II_Baza_BDP!AU18</f>
        <v>0</v>
      </c>
      <c r="AV215" s="370">
        <f>II_Baza_BDP!AV18</f>
        <v>0</v>
      </c>
      <c r="AW215" s="370">
        <f>II_Baza_BDP!AW18</f>
        <v>0</v>
      </c>
      <c r="AX215">
        <f>II_Baza_BDP!AX18</f>
        <v>80</v>
      </c>
      <c r="AY215">
        <f>II_Baza_BDP!AY18</f>
        <v>0.5</v>
      </c>
      <c r="AZ215">
        <f>II_Baza_BDP!AZ18</f>
        <v>5001</v>
      </c>
      <c r="BA215">
        <f>II_Baza_BDP!BA18</f>
        <v>2500.5</v>
      </c>
      <c r="BB215">
        <f>II_Baza_BDP!BB18</f>
        <v>1250.25</v>
      </c>
      <c r="BC215">
        <f>II_Baza_BDP!BC18</f>
        <v>0</v>
      </c>
      <c r="BD215">
        <f>II_Baza_BDP!BD18</f>
        <v>0</v>
      </c>
      <c r="BE215">
        <f>II_Baza_BDP!BE18</f>
        <v>0</v>
      </c>
      <c r="BF215">
        <f>II_Baza_BDP!BF18</f>
        <v>0</v>
      </c>
      <c r="BG215">
        <f>II_Baza_BDP!BG18</f>
        <v>0</v>
      </c>
      <c r="BH215">
        <f>II_Baza_BDP!BH18</f>
        <v>0</v>
      </c>
      <c r="BI215">
        <f>II_Baza_BDP!BI18</f>
        <v>0</v>
      </c>
      <c r="BJ215">
        <f t="shared" si="17"/>
        <v>80</v>
      </c>
      <c r="BK215">
        <f t="shared" si="18"/>
        <v>80</v>
      </c>
      <c r="BL215" s="531">
        <f t="shared" si="19"/>
        <v>0</v>
      </c>
      <c r="BM215" s="201"/>
    </row>
    <row r="216" spans="1:65" hidden="1" outlineLevel="1" x14ac:dyDescent="0.3">
      <c r="A216">
        <f>II_Baza_BDP!A19</f>
        <v>2</v>
      </c>
      <c r="B216" t="str">
        <f>II_Baza_BDP!B19</f>
        <v>b</v>
      </c>
      <c r="C216">
        <f>II_Baza_BDP!C19</f>
        <v>1</v>
      </c>
      <c r="D216" t="str">
        <f>II_Baza_BDP!D19</f>
        <v>.z02_2_b_1</v>
      </c>
      <c r="E216" t="str">
        <f>II_Baza_BDP!E19</f>
        <v>Wybór platformy bazodanowej na podstawie testów wydajnościowych BDP</v>
      </c>
      <c r="F216" t="str">
        <f>II_Baza_BDP!F19</f>
        <v>Imię03</v>
      </c>
      <c r="G216" t="str">
        <f>II_Baza_BDP!G19</f>
        <v>Nazwisko03</v>
      </c>
      <c r="H216">
        <f>II_Baza_BDP!H19</f>
        <v>5</v>
      </c>
      <c r="I216" t="str">
        <f>II_Baza_BDP!I19</f>
        <v>.a03</v>
      </c>
      <c r="J216">
        <f>II_Baza_BDP!J19</f>
        <v>27</v>
      </c>
      <c r="K216" s="284">
        <f>II_Baza_BDP!K19</f>
        <v>46570</v>
      </c>
      <c r="L216" s="284">
        <f>II_Baza_BDP!L19</f>
        <v>46570</v>
      </c>
      <c r="M216">
        <f>II_Baza_BDP!M19</f>
        <v>26</v>
      </c>
      <c r="N216">
        <f>II_Baza_BDP!N19</f>
        <v>0</v>
      </c>
      <c r="O216">
        <f>II_Baza_BDP!O19</f>
        <v>8</v>
      </c>
      <c r="P216" s="628">
        <f>II_Baza_BDP!P19</f>
        <v>0.25</v>
      </c>
      <c r="Q216" s="628">
        <f>II_Baza_BDP!Q19</f>
        <v>0.25</v>
      </c>
      <c r="R216" s="628">
        <f>II_Baza_BDP!R19</f>
        <v>0.25</v>
      </c>
      <c r="S216" s="628">
        <f>II_Baza_BDP!S19</f>
        <v>0.25</v>
      </c>
      <c r="T216" s="628">
        <f>II_Baza_BDP!T19</f>
        <v>0</v>
      </c>
      <c r="U216" s="628">
        <f>II_Baza_BDP!U19</f>
        <v>0</v>
      </c>
      <c r="V216" s="628">
        <f>II_Baza_BDP!V19</f>
        <v>0</v>
      </c>
      <c r="W216" s="628">
        <f>II_Baza_BDP!W19</f>
        <v>0</v>
      </c>
      <c r="X216" s="628">
        <f>II_Baza_BDP!X19</f>
        <v>0</v>
      </c>
      <c r="Y216" s="650">
        <f>II_Baza_BDP!Y19</f>
        <v>0</v>
      </c>
      <c r="Z216" s="650">
        <f>II_Baza_BDP!Z19</f>
        <v>0</v>
      </c>
      <c r="AA216" s="650">
        <f>II_Baza_BDP!AA19</f>
        <v>0</v>
      </c>
      <c r="AB216" s="650">
        <f>II_Baza_BDP!AB19</f>
        <v>0</v>
      </c>
      <c r="AC216" s="613">
        <f>II_Baza_BDP!AC19</f>
        <v>0</v>
      </c>
      <c r="AD216" s="613">
        <f>II_Baza_BDP!AD19</f>
        <v>0</v>
      </c>
      <c r="AE216" s="613">
        <f>II_Baza_BDP!AE19</f>
        <v>0</v>
      </c>
      <c r="AF216" s="613">
        <f>II_Baza_BDP!AF19</f>
        <v>0</v>
      </c>
      <c r="AG216" s="626">
        <f>II_Baza_BDP!AG19</f>
        <v>2</v>
      </c>
      <c r="AH216" s="626">
        <f>II_Baza_BDP!AH19</f>
        <v>2</v>
      </c>
      <c r="AI216" s="626">
        <f>II_Baza_BDP!AI19</f>
        <v>2</v>
      </c>
      <c r="AJ216" s="626">
        <f>II_Baza_BDP!AJ19</f>
        <v>2</v>
      </c>
      <c r="AK216" s="626">
        <f>II_Baza_BDP!AK19</f>
        <v>0</v>
      </c>
      <c r="AL216" s="626">
        <f>II_Baza_BDP!AL19</f>
        <v>0</v>
      </c>
      <c r="AM216" s="626">
        <f>II_Baza_BDP!AM19</f>
        <v>0</v>
      </c>
      <c r="AN216" s="626">
        <f>II_Baza_BDP!AN19</f>
        <v>0</v>
      </c>
      <c r="AO216" s="626">
        <f>II_Baza_BDP!AO19</f>
        <v>0</v>
      </c>
      <c r="AP216" s="369">
        <f>II_Baza_BDP!AP19</f>
        <v>0</v>
      </c>
      <c r="AQ216" s="369">
        <f>II_Baza_BDP!AQ19</f>
        <v>0</v>
      </c>
      <c r="AR216" s="369">
        <f>II_Baza_BDP!AR19</f>
        <v>0</v>
      </c>
      <c r="AS216" s="369">
        <f>II_Baza_BDP!AS19</f>
        <v>0</v>
      </c>
      <c r="AT216" s="370">
        <f>II_Baza_BDP!AT19</f>
        <v>0</v>
      </c>
      <c r="AU216" s="370">
        <f>II_Baza_BDP!AU19</f>
        <v>0</v>
      </c>
      <c r="AV216" s="370">
        <f>II_Baza_BDP!AV19</f>
        <v>0</v>
      </c>
      <c r="AW216" s="370">
        <f>II_Baza_BDP!AW19</f>
        <v>0</v>
      </c>
      <c r="AX216">
        <f>II_Baza_BDP!AX19</f>
        <v>8</v>
      </c>
      <c r="AY216">
        <f>II_Baza_BDP!AY19</f>
        <v>0.05</v>
      </c>
      <c r="AZ216">
        <f>II_Baza_BDP!AZ19</f>
        <v>5003</v>
      </c>
      <c r="BA216">
        <f>II_Baza_BDP!BA19</f>
        <v>250.15</v>
      </c>
      <c r="BB216">
        <f>II_Baza_BDP!BB19</f>
        <v>12.5075</v>
      </c>
      <c r="BC216">
        <f>II_Baza_BDP!BC19</f>
        <v>0</v>
      </c>
      <c r="BD216">
        <f>II_Baza_BDP!BD19</f>
        <v>0</v>
      </c>
      <c r="BE216">
        <f>II_Baza_BDP!BE19</f>
        <v>0</v>
      </c>
      <c r="BF216">
        <f>II_Baza_BDP!BF19</f>
        <v>0</v>
      </c>
      <c r="BG216">
        <f>II_Baza_BDP!BG19</f>
        <v>0</v>
      </c>
      <c r="BH216">
        <f>II_Baza_BDP!BH19</f>
        <v>0</v>
      </c>
      <c r="BI216">
        <f>II_Baza_BDP!BI19</f>
        <v>0</v>
      </c>
      <c r="BJ216">
        <f t="shared" si="17"/>
        <v>8</v>
      </c>
      <c r="BK216">
        <f t="shared" si="18"/>
        <v>8</v>
      </c>
      <c r="BL216" s="531">
        <f t="shared" si="19"/>
        <v>0</v>
      </c>
      <c r="BM216" s="201"/>
    </row>
    <row r="217" spans="1:65" hidden="1" outlineLevel="1" x14ac:dyDescent="0.3">
      <c r="A217">
        <f>II_Baza_BDP!A20</f>
        <v>2</v>
      </c>
      <c r="B217" t="str">
        <f>II_Baza_BDP!B20</f>
        <v>c</v>
      </c>
      <c r="C217">
        <f>II_Baza_BDP!C20</f>
        <v>1</v>
      </c>
      <c r="D217" t="str">
        <f>II_Baza_BDP!D20</f>
        <v>.z02_2_c_1</v>
      </c>
      <c r="E217" t="str">
        <f>II_Baza_BDP!E20</f>
        <v>Wybór odpowiedniej platformy technologicznej zapewniającej skalowalność, bezpieczeństwo i wydajność analiz AI/ML</v>
      </c>
      <c r="F217" t="str">
        <f>II_Baza_BDP!F20</f>
        <v>Imię04</v>
      </c>
      <c r="G217" t="str">
        <f>II_Baza_BDP!G20</f>
        <v>Nazwisko04</v>
      </c>
      <c r="H217">
        <f>II_Baza_BDP!H20</f>
        <v>5</v>
      </c>
      <c r="I217" t="str">
        <f>II_Baza_BDP!I20</f>
        <v>.a04</v>
      </c>
      <c r="J217">
        <f>II_Baza_BDP!J20</f>
        <v>27</v>
      </c>
      <c r="K217" s="284">
        <f>II_Baza_BDP!K20</f>
        <v>46570</v>
      </c>
      <c r="L217" s="284">
        <f>II_Baza_BDP!L20</f>
        <v>46570</v>
      </c>
      <c r="M217">
        <f>II_Baza_BDP!M20</f>
        <v>26</v>
      </c>
      <c r="N217">
        <f>II_Baza_BDP!N20</f>
        <v>0</v>
      </c>
      <c r="O217">
        <f>II_Baza_BDP!O20</f>
        <v>8</v>
      </c>
      <c r="P217" s="628">
        <f>II_Baza_BDP!P20</f>
        <v>0.25</v>
      </c>
      <c r="Q217" s="628">
        <f>II_Baza_BDP!Q20</f>
        <v>0.25</v>
      </c>
      <c r="R217" s="628">
        <f>II_Baza_BDP!R20</f>
        <v>0.25</v>
      </c>
      <c r="S217" s="628">
        <f>II_Baza_BDP!S20</f>
        <v>0.25</v>
      </c>
      <c r="T217" s="628">
        <f>II_Baza_BDP!T20</f>
        <v>0</v>
      </c>
      <c r="U217" s="628">
        <f>II_Baza_BDP!U20</f>
        <v>0</v>
      </c>
      <c r="V217" s="628">
        <f>II_Baza_BDP!V20</f>
        <v>0</v>
      </c>
      <c r="W217" s="628">
        <f>II_Baza_BDP!W20</f>
        <v>0</v>
      </c>
      <c r="X217" s="628">
        <f>II_Baza_BDP!X20</f>
        <v>0</v>
      </c>
      <c r="Y217" s="650">
        <f>II_Baza_BDP!Y20</f>
        <v>0</v>
      </c>
      <c r="Z217" s="650">
        <f>II_Baza_BDP!Z20</f>
        <v>0</v>
      </c>
      <c r="AA217" s="650">
        <f>II_Baza_BDP!AA20</f>
        <v>0</v>
      </c>
      <c r="AB217" s="650">
        <f>II_Baza_BDP!AB20</f>
        <v>0</v>
      </c>
      <c r="AC217" s="613">
        <f>II_Baza_BDP!AC20</f>
        <v>0</v>
      </c>
      <c r="AD217" s="613">
        <f>II_Baza_BDP!AD20</f>
        <v>0</v>
      </c>
      <c r="AE217" s="613">
        <f>II_Baza_BDP!AE20</f>
        <v>0</v>
      </c>
      <c r="AF217" s="613">
        <f>II_Baza_BDP!AF20</f>
        <v>0</v>
      </c>
      <c r="AG217" s="626">
        <f>II_Baza_BDP!AG20</f>
        <v>2</v>
      </c>
      <c r="AH217" s="626">
        <f>II_Baza_BDP!AH20</f>
        <v>2</v>
      </c>
      <c r="AI217" s="626">
        <f>II_Baza_BDP!AI20</f>
        <v>2</v>
      </c>
      <c r="AJ217" s="626">
        <f>II_Baza_BDP!AJ20</f>
        <v>2</v>
      </c>
      <c r="AK217" s="626">
        <f>II_Baza_BDP!AK20</f>
        <v>0</v>
      </c>
      <c r="AL217" s="626">
        <f>II_Baza_BDP!AL20</f>
        <v>0</v>
      </c>
      <c r="AM217" s="626">
        <f>II_Baza_BDP!AM20</f>
        <v>0</v>
      </c>
      <c r="AN217" s="626">
        <f>II_Baza_BDP!AN20</f>
        <v>0</v>
      </c>
      <c r="AO217" s="626">
        <f>II_Baza_BDP!AO20</f>
        <v>0</v>
      </c>
      <c r="AP217" s="369">
        <f>II_Baza_BDP!AP20</f>
        <v>0</v>
      </c>
      <c r="AQ217" s="369">
        <f>II_Baza_BDP!AQ20</f>
        <v>0</v>
      </c>
      <c r="AR217" s="369">
        <f>II_Baza_BDP!AR20</f>
        <v>0</v>
      </c>
      <c r="AS217" s="369">
        <f>II_Baza_BDP!AS20</f>
        <v>0</v>
      </c>
      <c r="AT217" s="370">
        <f>II_Baza_BDP!AT20</f>
        <v>0</v>
      </c>
      <c r="AU217" s="370">
        <f>II_Baza_BDP!AU20</f>
        <v>0</v>
      </c>
      <c r="AV217" s="370">
        <f>II_Baza_BDP!AV20</f>
        <v>0</v>
      </c>
      <c r="AW217" s="370">
        <f>II_Baza_BDP!AW20</f>
        <v>0</v>
      </c>
      <c r="AX217">
        <f>II_Baza_BDP!AX20</f>
        <v>8</v>
      </c>
      <c r="AY217">
        <f>II_Baza_BDP!AY20</f>
        <v>0.05</v>
      </c>
      <c r="AZ217">
        <f>II_Baza_BDP!AZ20</f>
        <v>5004</v>
      </c>
      <c r="BA217">
        <f>II_Baza_BDP!BA20</f>
        <v>250.20000000000002</v>
      </c>
      <c r="BB217">
        <f>II_Baza_BDP!BB20</f>
        <v>12.510000000000002</v>
      </c>
      <c r="BC217">
        <f>II_Baza_BDP!BC20</f>
        <v>0</v>
      </c>
      <c r="BD217">
        <f>II_Baza_BDP!BD20</f>
        <v>0</v>
      </c>
      <c r="BE217">
        <f>II_Baza_BDP!BE20</f>
        <v>0</v>
      </c>
      <c r="BF217">
        <f>II_Baza_BDP!BF20</f>
        <v>0</v>
      </c>
      <c r="BG217">
        <f>II_Baza_BDP!BG20</f>
        <v>0</v>
      </c>
      <c r="BH217">
        <f>II_Baza_BDP!BH20</f>
        <v>0</v>
      </c>
      <c r="BI217">
        <f>II_Baza_BDP!BI20</f>
        <v>0</v>
      </c>
      <c r="BJ217">
        <f t="shared" si="17"/>
        <v>8</v>
      </c>
      <c r="BK217">
        <f t="shared" si="18"/>
        <v>8</v>
      </c>
      <c r="BL217" s="531">
        <f t="shared" si="19"/>
        <v>0</v>
      </c>
      <c r="BM217" s="201"/>
    </row>
    <row r="218" spans="1:65" hidden="1" outlineLevel="1" x14ac:dyDescent="0.3">
      <c r="A218">
        <f>II_Baza_BDP!A21</f>
        <v>2</v>
      </c>
      <c r="B218" t="str">
        <f>II_Baza_BDP!B21</f>
        <v>d</v>
      </c>
      <c r="C218">
        <f>II_Baza_BDP!C21</f>
        <v>1</v>
      </c>
      <c r="D218" t="str">
        <f>II_Baza_BDP!D21</f>
        <v>.z02_2_d_1</v>
      </c>
      <c r="E218" t="str">
        <f>II_Baza_BDP!E21</f>
        <v>Fizyczna implementacja BDP na platformach technologicznych (np. Google Cloud, Microsoft Azure, NVidia AI)</v>
      </c>
      <c r="F218" t="str">
        <f>II_Baza_BDP!F21</f>
        <v>Imię02</v>
      </c>
      <c r="G218" t="str">
        <f>II_Baza_BDP!G21</f>
        <v>Nazwisko02</v>
      </c>
      <c r="H218">
        <f>II_Baza_BDP!H21</f>
        <v>6</v>
      </c>
      <c r="I218" t="str">
        <f>II_Baza_BDP!I21</f>
        <v>.a02</v>
      </c>
      <c r="J218">
        <f>II_Baza_BDP!J21</f>
        <v>27</v>
      </c>
      <c r="K218" s="284">
        <f>II_Baza_BDP!K21</f>
        <v>46570</v>
      </c>
      <c r="L218" s="284">
        <f>II_Baza_BDP!L21</f>
        <v>46571</v>
      </c>
      <c r="M218">
        <f>II_Baza_BDP!M21</f>
        <v>27</v>
      </c>
      <c r="N218">
        <f>II_Baza_BDP!N21</f>
        <v>1</v>
      </c>
      <c r="O218">
        <f>II_Baza_BDP!O21</f>
        <v>100</v>
      </c>
      <c r="P218" s="628">
        <f>II_Baza_BDP!P21</f>
        <v>0.25</v>
      </c>
      <c r="Q218" s="628">
        <f>II_Baza_BDP!Q21</f>
        <v>0.25</v>
      </c>
      <c r="R218" s="628">
        <f>II_Baza_BDP!R21</f>
        <v>0.25</v>
      </c>
      <c r="S218" s="628">
        <f>II_Baza_BDP!S21</f>
        <v>0.25</v>
      </c>
      <c r="T218" s="628">
        <f>II_Baza_BDP!T21</f>
        <v>0</v>
      </c>
      <c r="U218" s="628">
        <f>II_Baza_BDP!U21</f>
        <v>0</v>
      </c>
      <c r="V218" s="628">
        <f>II_Baza_BDP!V21</f>
        <v>0</v>
      </c>
      <c r="W218" s="628">
        <f>II_Baza_BDP!W21</f>
        <v>0</v>
      </c>
      <c r="X218" s="628">
        <f>II_Baza_BDP!X21</f>
        <v>0</v>
      </c>
      <c r="Y218" s="650">
        <f>II_Baza_BDP!Y21</f>
        <v>0</v>
      </c>
      <c r="Z218" s="650">
        <f>II_Baza_BDP!Z21</f>
        <v>0</v>
      </c>
      <c r="AA218" s="650">
        <f>II_Baza_BDP!AA21</f>
        <v>0</v>
      </c>
      <c r="AB218" s="650">
        <f>II_Baza_BDP!AB21</f>
        <v>0</v>
      </c>
      <c r="AC218" s="613">
        <f>II_Baza_BDP!AC21</f>
        <v>0</v>
      </c>
      <c r="AD218" s="613">
        <f>II_Baza_BDP!AD21</f>
        <v>0</v>
      </c>
      <c r="AE218" s="613">
        <f>II_Baza_BDP!AE21</f>
        <v>0</v>
      </c>
      <c r="AF218" s="613">
        <f>II_Baza_BDP!AF21</f>
        <v>0</v>
      </c>
      <c r="AG218" s="626">
        <f>II_Baza_BDP!AG21</f>
        <v>25</v>
      </c>
      <c r="AH218" s="626">
        <f>II_Baza_BDP!AH21</f>
        <v>25</v>
      </c>
      <c r="AI218" s="626">
        <f>II_Baza_BDP!AI21</f>
        <v>25</v>
      </c>
      <c r="AJ218" s="626">
        <f>II_Baza_BDP!AJ21</f>
        <v>25</v>
      </c>
      <c r="AK218" s="626">
        <f>II_Baza_BDP!AK21</f>
        <v>0</v>
      </c>
      <c r="AL218" s="626">
        <f>II_Baza_BDP!AL21</f>
        <v>0</v>
      </c>
      <c r="AM218" s="626">
        <f>II_Baza_BDP!AM21</f>
        <v>0</v>
      </c>
      <c r="AN218" s="626">
        <f>II_Baza_BDP!AN21</f>
        <v>0</v>
      </c>
      <c r="AO218" s="626">
        <f>II_Baza_BDP!AO21</f>
        <v>0</v>
      </c>
      <c r="AP218" s="369">
        <f>II_Baza_BDP!AP21</f>
        <v>0</v>
      </c>
      <c r="AQ218" s="369">
        <f>II_Baza_BDP!AQ21</f>
        <v>0</v>
      </c>
      <c r="AR218" s="369">
        <f>II_Baza_BDP!AR21</f>
        <v>0</v>
      </c>
      <c r="AS218" s="369">
        <f>II_Baza_BDP!AS21</f>
        <v>0</v>
      </c>
      <c r="AT218" s="370">
        <f>II_Baza_BDP!AT21</f>
        <v>0</v>
      </c>
      <c r="AU218" s="370">
        <f>II_Baza_BDP!AU21</f>
        <v>0</v>
      </c>
      <c r="AV218" s="370">
        <f>II_Baza_BDP!AV21</f>
        <v>0</v>
      </c>
      <c r="AW218" s="370">
        <f>II_Baza_BDP!AW21</f>
        <v>0</v>
      </c>
      <c r="AX218">
        <f>II_Baza_BDP!AX21</f>
        <v>100</v>
      </c>
      <c r="AY218">
        <f>II_Baza_BDP!AY21</f>
        <v>0.625</v>
      </c>
      <c r="AZ218">
        <f>II_Baza_BDP!AZ21</f>
        <v>5002</v>
      </c>
      <c r="BA218">
        <f>II_Baza_BDP!BA21</f>
        <v>3126.25</v>
      </c>
      <c r="BB218">
        <f>II_Baza_BDP!BB21</f>
        <v>1953.90625</v>
      </c>
      <c r="BC218">
        <f>II_Baza_BDP!BC21</f>
        <v>0</v>
      </c>
      <c r="BD218">
        <f>II_Baza_BDP!BD21</f>
        <v>0</v>
      </c>
      <c r="BE218">
        <f>II_Baza_BDP!BE21</f>
        <v>0</v>
      </c>
      <c r="BF218">
        <f>II_Baza_BDP!BF21</f>
        <v>0</v>
      </c>
      <c r="BG218">
        <f>II_Baza_BDP!BG21</f>
        <v>0</v>
      </c>
      <c r="BH218">
        <f>II_Baza_BDP!BH21</f>
        <v>0</v>
      </c>
      <c r="BI218">
        <f>II_Baza_BDP!BI21</f>
        <v>0</v>
      </c>
      <c r="BJ218">
        <f t="shared" si="17"/>
        <v>100</v>
      </c>
      <c r="BK218">
        <f t="shared" si="18"/>
        <v>100</v>
      </c>
      <c r="BL218" s="531">
        <f t="shared" si="19"/>
        <v>0</v>
      </c>
      <c r="BM218" s="201"/>
    </row>
    <row r="219" spans="1:65" hidden="1" outlineLevel="1" x14ac:dyDescent="0.3">
      <c r="A219">
        <f>II_Baza_BDP!A22</f>
        <v>2</v>
      </c>
      <c r="B219" t="str">
        <f>II_Baza_BDP!B22</f>
        <v>e</v>
      </c>
      <c r="C219">
        <f>II_Baza_BDP!C22</f>
        <v>1</v>
      </c>
      <c r="D219" t="str">
        <f>II_Baza_BDP!D22</f>
        <v>.z02_2_e_1</v>
      </c>
      <c r="E219" t="str">
        <f>II_Baza_BDP!E22</f>
        <v>Utworzenie mechanizmu do transferu danych między infrastrukturą Wnioskodawcy a platformami technologicznymi (np. Google Cloud, Microsoft Azure, NVidia AI)</v>
      </c>
      <c r="F219" t="str">
        <f>II_Baza_BDP!F22</f>
        <v>ENDAWA_01</v>
      </c>
      <c r="G219">
        <f>II_Baza_BDP!G22</f>
        <v>0</v>
      </c>
      <c r="H219">
        <f>II_Baza_BDP!H22</f>
        <v>7</v>
      </c>
      <c r="I219" t="str">
        <f>II_Baza_BDP!I22</f>
        <v>.e01</v>
      </c>
      <c r="J219">
        <f>II_Baza_BDP!J22</f>
        <v>28</v>
      </c>
      <c r="K219" s="284">
        <f>II_Baza_BDP!K22</f>
        <v>46577</v>
      </c>
      <c r="L219" s="284">
        <f>II_Baza_BDP!L22</f>
        <v>46579</v>
      </c>
      <c r="M219">
        <f>II_Baza_BDP!M22</f>
        <v>29</v>
      </c>
      <c r="N219">
        <f>II_Baza_BDP!N22</f>
        <v>2</v>
      </c>
      <c r="O219">
        <f>II_Baza_BDP!O22</f>
        <v>200</v>
      </c>
      <c r="P219" s="628">
        <f>II_Baza_BDP!P22</f>
        <v>0.15</v>
      </c>
      <c r="Q219" s="628">
        <f>II_Baza_BDP!Q22</f>
        <v>0.15</v>
      </c>
      <c r="R219" s="628">
        <f>II_Baza_BDP!R22</f>
        <v>0.15</v>
      </c>
      <c r="S219" s="628">
        <f>II_Baza_BDP!S22</f>
        <v>0.15</v>
      </c>
      <c r="T219" s="628">
        <f>II_Baza_BDP!T22</f>
        <v>0</v>
      </c>
      <c r="U219" s="628">
        <f>II_Baza_BDP!U22</f>
        <v>0</v>
      </c>
      <c r="V219" s="628">
        <f>II_Baza_BDP!V22</f>
        <v>0</v>
      </c>
      <c r="W219" s="628">
        <f>II_Baza_BDP!W22</f>
        <v>0</v>
      </c>
      <c r="X219" s="628">
        <f>II_Baza_BDP!X22</f>
        <v>0</v>
      </c>
      <c r="Y219" s="650">
        <f>II_Baza_BDP!Y22</f>
        <v>0.4</v>
      </c>
      <c r="Z219" s="650">
        <f>II_Baza_BDP!Z22</f>
        <v>0</v>
      </c>
      <c r="AA219" s="650">
        <f>II_Baza_BDP!AA22</f>
        <v>0</v>
      </c>
      <c r="AB219" s="650">
        <f>II_Baza_BDP!AB22</f>
        <v>0</v>
      </c>
      <c r="AC219" s="613">
        <f>II_Baza_BDP!AC22</f>
        <v>0</v>
      </c>
      <c r="AD219" s="613">
        <f>II_Baza_BDP!AD22</f>
        <v>0</v>
      </c>
      <c r="AE219" s="613">
        <f>II_Baza_BDP!AE22</f>
        <v>0</v>
      </c>
      <c r="AF219" s="613">
        <f>II_Baza_BDP!AF22</f>
        <v>0</v>
      </c>
      <c r="AG219" s="626">
        <f>II_Baza_BDP!AG22</f>
        <v>30</v>
      </c>
      <c r="AH219" s="626">
        <f>II_Baza_BDP!AH22</f>
        <v>30</v>
      </c>
      <c r="AI219" s="626">
        <f>II_Baza_BDP!AI22</f>
        <v>30</v>
      </c>
      <c r="AJ219" s="626">
        <f>II_Baza_BDP!AJ22</f>
        <v>30</v>
      </c>
      <c r="AK219" s="626">
        <f>II_Baza_BDP!AK22</f>
        <v>0</v>
      </c>
      <c r="AL219" s="626">
        <f>II_Baza_BDP!AL22</f>
        <v>0</v>
      </c>
      <c r="AM219" s="626">
        <f>II_Baza_BDP!AM22</f>
        <v>0</v>
      </c>
      <c r="AN219" s="626">
        <f>II_Baza_BDP!AN22</f>
        <v>0</v>
      </c>
      <c r="AO219" s="626">
        <f>II_Baza_BDP!AO22</f>
        <v>0</v>
      </c>
      <c r="AP219" s="369">
        <f>II_Baza_BDP!AP22</f>
        <v>80</v>
      </c>
      <c r="AQ219" s="369">
        <f>II_Baza_BDP!AQ22</f>
        <v>0</v>
      </c>
      <c r="AR219" s="369">
        <f>II_Baza_BDP!AR22</f>
        <v>0</v>
      </c>
      <c r="AS219" s="369">
        <f>II_Baza_BDP!AS22</f>
        <v>0</v>
      </c>
      <c r="AT219" s="370">
        <f>II_Baza_BDP!AT22</f>
        <v>0</v>
      </c>
      <c r="AU219" s="370">
        <f>II_Baza_BDP!AU22</f>
        <v>0</v>
      </c>
      <c r="AV219" s="370">
        <f>II_Baza_BDP!AV22</f>
        <v>0</v>
      </c>
      <c r="AW219" s="370">
        <f>II_Baza_BDP!AW22</f>
        <v>0</v>
      </c>
      <c r="AX219">
        <f>II_Baza_BDP!AX22</f>
        <v>120</v>
      </c>
      <c r="AY219">
        <f>II_Baza_BDP!AY22</f>
        <v>0.75</v>
      </c>
      <c r="AZ219" t="e">
        <f>II_Baza_BDP!AZ22</f>
        <v>#N/A</v>
      </c>
      <c r="BA219" t="e">
        <f>II_Baza_BDP!BA22</f>
        <v>#N/A</v>
      </c>
      <c r="BB219" t="e">
        <f>II_Baza_BDP!BB22</f>
        <v>#N/A</v>
      </c>
      <c r="BC219">
        <f>II_Baza_BDP!BC22</f>
        <v>0</v>
      </c>
      <c r="BD219">
        <f>II_Baza_BDP!BD22</f>
        <v>0</v>
      </c>
      <c r="BE219">
        <f>II_Baza_BDP!BE22</f>
        <v>0</v>
      </c>
      <c r="BF219">
        <f>II_Baza_BDP!BF22</f>
        <v>0</v>
      </c>
      <c r="BG219">
        <f>II_Baza_BDP!BG22</f>
        <v>0</v>
      </c>
      <c r="BH219">
        <f>II_Baza_BDP!BH22</f>
        <v>0</v>
      </c>
      <c r="BI219">
        <f>II_Baza_BDP!BI22</f>
        <v>0</v>
      </c>
      <c r="BJ219">
        <f t="shared" si="17"/>
        <v>200</v>
      </c>
      <c r="BK219">
        <f t="shared" si="18"/>
        <v>200</v>
      </c>
      <c r="BL219" s="531">
        <f t="shared" si="19"/>
        <v>0</v>
      </c>
      <c r="BM219" s="201"/>
    </row>
    <row r="220" spans="1:65" hidden="1" outlineLevel="1" x14ac:dyDescent="0.3">
      <c r="A220">
        <f>II_Baza_BDP!A23</f>
        <v>3</v>
      </c>
      <c r="B220" t="str">
        <f>II_Baza_BDP!B23</f>
        <v>a</v>
      </c>
      <c r="C220">
        <f>II_Baza_BDP!C23</f>
        <v>1</v>
      </c>
      <c r="D220" t="str">
        <f>II_Baza_BDP!D23</f>
        <v>.z02_3_a_1</v>
      </c>
      <c r="E220" t="str">
        <f>II_Baza_BDP!E23</f>
        <v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v>
      </c>
      <c r="F220" t="str">
        <f>II_Baza_BDP!F23</f>
        <v>Imię01</v>
      </c>
      <c r="G220" t="str">
        <f>II_Baza_BDP!G23</f>
        <v>Nazwisko01</v>
      </c>
      <c r="H220">
        <f>II_Baza_BDP!H23</f>
        <v>8</v>
      </c>
      <c r="I220" t="str">
        <f>II_Baza_BDP!I23</f>
        <v>.a01</v>
      </c>
      <c r="J220">
        <f>II_Baza_BDP!J23</f>
        <v>30</v>
      </c>
      <c r="K220" s="284">
        <f>II_Baza_BDP!K23</f>
        <v>46591</v>
      </c>
      <c r="L220" s="284">
        <f>II_Baza_BDP!L23</f>
        <v>46591</v>
      </c>
      <c r="M220">
        <f>II_Baza_BDP!M23</f>
        <v>29</v>
      </c>
      <c r="N220">
        <f>II_Baza_BDP!N23</f>
        <v>0</v>
      </c>
      <c r="O220">
        <f>II_Baza_BDP!O23</f>
        <v>30</v>
      </c>
      <c r="P220" s="628">
        <f>II_Baza_BDP!P23</f>
        <v>0.25</v>
      </c>
      <c r="Q220" s="628">
        <f>II_Baza_BDP!Q23</f>
        <v>0.25</v>
      </c>
      <c r="R220" s="628">
        <f>II_Baza_BDP!R23</f>
        <v>0.25</v>
      </c>
      <c r="S220" s="628">
        <f>II_Baza_BDP!S23</f>
        <v>0.25</v>
      </c>
      <c r="T220" s="628">
        <f>II_Baza_BDP!T23</f>
        <v>0</v>
      </c>
      <c r="U220" s="628">
        <f>II_Baza_BDP!U23</f>
        <v>0</v>
      </c>
      <c r="V220" s="628">
        <f>II_Baza_BDP!V23</f>
        <v>0</v>
      </c>
      <c r="W220" s="628">
        <f>II_Baza_BDP!W23</f>
        <v>0</v>
      </c>
      <c r="X220" s="628">
        <f>II_Baza_BDP!X23</f>
        <v>0</v>
      </c>
      <c r="Y220" s="650">
        <f>II_Baza_BDP!Y23</f>
        <v>0</v>
      </c>
      <c r="Z220" s="650">
        <f>II_Baza_BDP!Z23</f>
        <v>0</v>
      </c>
      <c r="AA220" s="650">
        <f>II_Baza_BDP!AA23</f>
        <v>0</v>
      </c>
      <c r="AB220" s="650">
        <f>II_Baza_BDP!AB23</f>
        <v>0</v>
      </c>
      <c r="AC220" s="613">
        <f>II_Baza_BDP!AC23</f>
        <v>0</v>
      </c>
      <c r="AD220" s="613">
        <f>II_Baza_BDP!AD23</f>
        <v>0</v>
      </c>
      <c r="AE220" s="613">
        <f>II_Baza_BDP!AE23</f>
        <v>0</v>
      </c>
      <c r="AF220" s="613">
        <f>II_Baza_BDP!AF23</f>
        <v>0</v>
      </c>
      <c r="AG220" s="626">
        <f>II_Baza_BDP!AG23</f>
        <v>8</v>
      </c>
      <c r="AH220" s="626">
        <f>II_Baza_BDP!AH23</f>
        <v>8</v>
      </c>
      <c r="AI220" s="626">
        <f>II_Baza_BDP!AI23</f>
        <v>8</v>
      </c>
      <c r="AJ220" s="626">
        <f>II_Baza_BDP!AJ23</f>
        <v>8</v>
      </c>
      <c r="AK220" s="626">
        <f>II_Baza_BDP!AK23</f>
        <v>0</v>
      </c>
      <c r="AL220" s="626">
        <f>II_Baza_BDP!AL23</f>
        <v>0</v>
      </c>
      <c r="AM220" s="626">
        <f>II_Baza_BDP!AM23</f>
        <v>0</v>
      </c>
      <c r="AN220" s="626">
        <f>II_Baza_BDP!AN23</f>
        <v>0</v>
      </c>
      <c r="AO220" s="626">
        <f>II_Baza_BDP!AO23</f>
        <v>0</v>
      </c>
      <c r="AP220" s="369">
        <f>II_Baza_BDP!AP23</f>
        <v>0</v>
      </c>
      <c r="AQ220" s="369">
        <f>II_Baza_BDP!AQ23</f>
        <v>0</v>
      </c>
      <c r="AR220" s="369">
        <f>II_Baza_BDP!AR23</f>
        <v>0</v>
      </c>
      <c r="AS220" s="369">
        <f>II_Baza_BDP!AS23</f>
        <v>0</v>
      </c>
      <c r="AT220" s="370">
        <f>II_Baza_BDP!AT23</f>
        <v>0</v>
      </c>
      <c r="AU220" s="370">
        <f>II_Baza_BDP!AU23</f>
        <v>0</v>
      </c>
      <c r="AV220" s="370">
        <f>II_Baza_BDP!AV23</f>
        <v>0</v>
      </c>
      <c r="AW220" s="370">
        <f>II_Baza_BDP!AW23</f>
        <v>0</v>
      </c>
      <c r="AX220">
        <f>II_Baza_BDP!AX23</f>
        <v>32</v>
      </c>
      <c r="AY220">
        <f>II_Baza_BDP!AY23</f>
        <v>0.2</v>
      </c>
      <c r="AZ220">
        <f>II_Baza_BDP!AZ23</f>
        <v>5001</v>
      </c>
      <c r="BA220">
        <f>II_Baza_BDP!BA23</f>
        <v>1000.2</v>
      </c>
      <c r="BB220">
        <f>II_Baza_BDP!BB23</f>
        <v>200.04000000000002</v>
      </c>
      <c r="BC220">
        <f>II_Baza_BDP!BC23</f>
        <v>0</v>
      </c>
      <c r="BD220">
        <f>II_Baza_BDP!BD23</f>
        <v>0</v>
      </c>
      <c r="BE220">
        <f>II_Baza_BDP!BE23</f>
        <v>0</v>
      </c>
      <c r="BF220">
        <f>II_Baza_BDP!BF23</f>
        <v>0</v>
      </c>
      <c r="BG220">
        <f>II_Baza_BDP!BG23</f>
        <v>0</v>
      </c>
      <c r="BH220">
        <f>II_Baza_BDP!BH23</f>
        <v>0</v>
      </c>
      <c r="BI220">
        <f>II_Baza_BDP!BI23</f>
        <v>0</v>
      </c>
      <c r="BJ220">
        <f t="shared" si="17"/>
        <v>30</v>
      </c>
      <c r="BK220">
        <f t="shared" si="18"/>
        <v>32</v>
      </c>
      <c r="BL220" s="531">
        <f t="shared" si="19"/>
        <v>-2</v>
      </c>
      <c r="BM220" s="201"/>
    </row>
    <row r="221" spans="1:65" hidden="1" outlineLevel="1" x14ac:dyDescent="0.3">
      <c r="A221">
        <f>II_Baza_BDP!A24</f>
        <v>4</v>
      </c>
      <c r="B221" t="str">
        <f>II_Baza_BDP!B24</f>
        <v>a</v>
      </c>
      <c r="C221">
        <f>II_Baza_BDP!C24</f>
        <v>0</v>
      </c>
      <c r="D221" t="str">
        <f>II_Baza_BDP!D24</f>
        <v>.z02_4_a_0</v>
      </c>
      <c r="E221" t="str">
        <f>II_Baza_BDP!E24</f>
        <v>4.Połączenie BDP z wybranym systemem AI/ML, co pozwoli na zbadanie potencjału zaawansowanych metod  analitycznych AI/ML w celu zwiększenia wydajności procesów magazynowych.</v>
      </c>
      <c r="F221">
        <f>II_Baza_BDP!F24</f>
        <v>0</v>
      </c>
      <c r="G221">
        <f>II_Baza_BDP!G24</f>
        <v>0</v>
      </c>
      <c r="H221">
        <f>II_Baza_BDP!H24</f>
        <v>0</v>
      </c>
      <c r="I221">
        <f>II_Baza_BDP!I24</f>
        <v>0</v>
      </c>
      <c r="J221">
        <f>II_Baza_BDP!J24</f>
        <v>30</v>
      </c>
      <c r="K221" s="284">
        <f>II_Baza_BDP!K24</f>
        <v>46591</v>
      </c>
      <c r="L221" s="284">
        <f>II_Baza_BDP!L24</f>
        <v>46591</v>
      </c>
      <c r="M221">
        <f>II_Baza_BDP!M24</f>
        <v>29</v>
      </c>
      <c r="N221">
        <f>II_Baza_BDP!N24</f>
        <v>0</v>
      </c>
      <c r="O221">
        <f>II_Baza_BDP!O24</f>
        <v>0</v>
      </c>
      <c r="P221" s="628">
        <f>II_Baza_BDP!P24</f>
        <v>0</v>
      </c>
      <c r="Q221" s="628">
        <f>II_Baza_BDP!Q24</f>
        <v>0</v>
      </c>
      <c r="R221" s="628">
        <f>II_Baza_BDP!R24</f>
        <v>0</v>
      </c>
      <c r="S221" s="628">
        <f>II_Baza_BDP!S24</f>
        <v>0</v>
      </c>
      <c r="T221" s="628">
        <f>II_Baza_BDP!T24</f>
        <v>0</v>
      </c>
      <c r="U221" s="628">
        <f>II_Baza_BDP!U24</f>
        <v>0</v>
      </c>
      <c r="V221" s="628">
        <f>II_Baza_BDP!V24</f>
        <v>0</v>
      </c>
      <c r="W221" s="628">
        <f>II_Baza_BDP!W24</f>
        <v>0</v>
      </c>
      <c r="X221" s="628">
        <f>II_Baza_BDP!X24</f>
        <v>0</v>
      </c>
      <c r="Y221" s="650">
        <f>II_Baza_BDP!Y24</f>
        <v>0</v>
      </c>
      <c r="Z221" s="650">
        <f>II_Baza_BDP!Z24</f>
        <v>0</v>
      </c>
      <c r="AA221" s="650">
        <f>II_Baza_BDP!AA24</f>
        <v>0</v>
      </c>
      <c r="AB221" s="650">
        <f>II_Baza_BDP!AB24</f>
        <v>0</v>
      </c>
      <c r="AC221" s="613">
        <f>II_Baza_BDP!AC24</f>
        <v>0</v>
      </c>
      <c r="AD221" s="613">
        <f>II_Baza_BDP!AD24</f>
        <v>0</v>
      </c>
      <c r="AE221" s="613">
        <f>II_Baza_BDP!AE24</f>
        <v>0</v>
      </c>
      <c r="AF221" s="613">
        <f>II_Baza_BDP!AF24</f>
        <v>0</v>
      </c>
      <c r="AG221" s="626">
        <f>II_Baza_BDP!AG24</f>
        <v>0</v>
      </c>
      <c r="AH221" s="626">
        <f>II_Baza_BDP!AH24</f>
        <v>0</v>
      </c>
      <c r="AI221" s="626">
        <f>II_Baza_BDP!AI24</f>
        <v>0</v>
      </c>
      <c r="AJ221" s="626">
        <f>II_Baza_BDP!AJ24</f>
        <v>0</v>
      </c>
      <c r="AK221" s="626">
        <f>II_Baza_BDP!AK24</f>
        <v>0</v>
      </c>
      <c r="AL221" s="626">
        <f>II_Baza_BDP!AL24</f>
        <v>0</v>
      </c>
      <c r="AM221" s="626">
        <f>II_Baza_BDP!AM24</f>
        <v>0</v>
      </c>
      <c r="AN221" s="626">
        <f>II_Baza_BDP!AN24</f>
        <v>0</v>
      </c>
      <c r="AO221" s="626">
        <f>II_Baza_BDP!AO24</f>
        <v>0</v>
      </c>
      <c r="AP221" s="369">
        <f>II_Baza_BDP!AP24</f>
        <v>0</v>
      </c>
      <c r="AQ221" s="369">
        <f>II_Baza_BDP!AQ24</f>
        <v>0</v>
      </c>
      <c r="AR221" s="369">
        <f>II_Baza_BDP!AR24</f>
        <v>0</v>
      </c>
      <c r="AS221" s="369">
        <f>II_Baza_BDP!AS24</f>
        <v>0</v>
      </c>
      <c r="AT221" s="370">
        <f>II_Baza_BDP!AT24</f>
        <v>0</v>
      </c>
      <c r="AU221" s="370">
        <f>II_Baza_BDP!AU24</f>
        <v>0</v>
      </c>
      <c r="AV221" s="370">
        <f>II_Baza_BDP!AV24</f>
        <v>0</v>
      </c>
      <c r="AW221" s="370">
        <f>II_Baza_BDP!AW24</f>
        <v>0</v>
      </c>
      <c r="AX221">
        <f>II_Baza_BDP!AX24</f>
        <v>0</v>
      </c>
      <c r="AY221">
        <f>II_Baza_BDP!AY24</f>
        <v>0</v>
      </c>
      <c r="AZ221">
        <f>II_Baza_BDP!AZ24</f>
        <v>0</v>
      </c>
      <c r="BA221">
        <f>II_Baza_BDP!BA24</f>
        <v>0</v>
      </c>
      <c r="BB221">
        <f>II_Baza_BDP!BB24</f>
        <v>0</v>
      </c>
      <c r="BC221">
        <f>II_Baza_BDP!BC24</f>
        <v>0</v>
      </c>
      <c r="BD221">
        <f>II_Baza_BDP!BD24</f>
        <v>0</v>
      </c>
      <c r="BE221">
        <f>II_Baza_BDP!BE24</f>
        <v>0</v>
      </c>
      <c r="BF221">
        <f>II_Baza_BDP!BF24</f>
        <v>0</v>
      </c>
      <c r="BG221">
        <f>II_Baza_BDP!BG24</f>
        <v>0</v>
      </c>
      <c r="BH221">
        <f>II_Baza_BDP!BH24</f>
        <v>0</v>
      </c>
      <c r="BI221">
        <f>II_Baza_BDP!BI24</f>
        <v>0</v>
      </c>
      <c r="BJ221">
        <f t="shared" si="17"/>
        <v>0</v>
      </c>
      <c r="BK221">
        <f t="shared" si="18"/>
        <v>0</v>
      </c>
      <c r="BL221" s="531">
        <f t="shared" si="19"/>
        <v>0</v>
      </c>
      <c r="BM221" s="201"/>
    </row>
    <row r="222" spans="1:65" hidden="1" outlineLevel="1" x14ac:dyDescent="0.3">
      <c r="A222">
        <f>II_Baza_BDP!A25</f>
        <v>4</v>
      </c>
      <c r="B222" t="str">
        <f>II_Baza_BDP!B25</f>
        <v>a</v>
      </c>
      <c r="C222">
        <f>II_Baza_BDP!C25</f>
        <v>1</v>
      </c>
      <c r="D222" t="str">
        <f>II_Baza_BDP!D25</f>
        <v>.z02_4_a_1</v>
      </c>
      <c r="E222" t="str">
        <f>II_Baza_BDP!E25</f>
        <v xml:space="preserve">Zaimportowanie BDP w środowisku wybranej platformy AI/ML </v>
      </c>
      <c r="F222" t="str">
        <f>II_Baza_BDP!F25</f>
        <v>Imię04</v>
      </c>
      <c r="G222" t="str">
        <f>II_Baza_BDP!G25</f>
        <v>Nazwisko04</v>
      </c>
      <c r="H222">
        <f>II_Baza_BDP!H25</f>
        <v>8</v>
      </c>
      <c r="I222" t="str">
        <f>II_Baza_BDP!I25</f>
        <v>.a04</v>
      </c>
      <c r="J222">
        <f>II_Baza_BDP!J25</f>
        <v>30</v>
      </c>
      <c r="K222" s="284">
        <f>II_Baza_BDP!K25</f>
        <v>46591</v>
      </c>
      <c r="L222" s="284">
        <f>II_Baza_BDP!L25</f>
        <v>46592</v>
      </c>
      <c r="M222">
        <f>II_Baza_BDP!M25</f>
        <v>30</v>
      </c>
      <c r="N222">
        <f>II_Baza_BDP!N25</f>
        <v>1</v>
      </c>
      <c r="O222">
        <f>II_Baza_BDP!O25</f>
        <v>40</v>
      </c>
      <c r="P222" s="628">
        <f>II_Baza_BDP!P25</f>
        <v>0.25</v>
      </c>
      <c r="Q222" s="628">
        <f>II_Baza_BDP!Q25</f>
        <v>0.25</v>
      </c>
      <c r="R222" s="628">
        <f>II_Baza_BDP!R25</f>
        <v>0.25</v>
      </c>
      <c r="S222" s="628">
        <f>II_Baza_BDP!S25</f>
        <v>0.25</v>
      </c>
      <c r="T222" s="628">
        <f>II_Baza_BDP!T25</f>
        <v>0</v>
      </c>
      <c r="U222" s="628">
        <f>II_Baza_BDP!U25</f>
        <v>0</v>
      </c>
      <c r="V222" s="628">
        <f>II_Baza_BDP!V25</f>
        <v>0</v>
      </c>
      <c r="W222" s="628">
        <f>II_Baza_BDP!W25</f>
        <v>0</v>
      </c>
      <c r="X222" s="628">
        <f>II_Baza_BDP!X25</f>
        <v>0</v>
      </c>
      <c r="Y222" s="650">
        <f>II_Baza_BDP!Y25</f>
        <v>0</v>
      </c>
      <c r="Z222" s="650">
        <f>II_Baza_BDP!Z25</f>
        <v>0</v>
      </c>
      <c r="AA222" s="650">
        <f>II_Baza_BDP!AA25</f>
        <v>0</v>
      </c>
      <c r="AB222" s="650">
        <f>II_Baza_BDP!AB25</f>
        <v>0</v>
      </c>
      <c r="AC222" s="613">
        <f>II_Baza_BDP!AC25</f>
        <v>0</v>
      </c>
      <c r="AD222" s="613">
        <f>II_Baza_BDP!AD25</f>
        <v>0</v>
      </c>
      <c r="AE222" s="613">
        <f>II_Baza_BDP!AE25</f>
        <v>0</v>
      </c>
      <c r="AF222" s="613">
        <f>II_Baza_BDP!AF25</f>
        <v>0</v>
      </c>
      <c r="AG222" s="626">
        <f>II_Baza_BDP!AG25</f>
        <v>10</v>
      </c>
      <c r="AH222" s="626">
        <f>II_Baza_BDP!AH25</f>
        <v>10</v>
      </c>
      <c r="AI222" s="626">
        <f>II_Baza_BDP!AI25</f>
        <v>10</v>
      </c>
      <c r="AJ222" s="626">
        <f>II_Baza_BDP!AJ25</f>
        <v>10</v>
      </c>
      <c r="AK222" s="626">
        <f>II_Baza_BDP!AK25</f>
        <v>0</v>
      </c>
      <c r="AL222" s="626">
        <f>II_Baza_BDP!AL25</f>
        <v>0</v>
      </c>
      <c r="AM222" s="626">
        <f>II_Baza_BDP!AM25</f>
        <v>0</v>
      </c>
      <c r="AN222" s="626">
        <f>II_Baza_BDP!AN25</f>
        <v>0</v>
      </c>
      <c r="AO222" s="626">
        <f>II_Baza_BDP!AO25</f>
        <v>0</v>
      </c>
      <c r="AP222" s="369">
        <f>II_Baza_BDP!AP25</f>
        <v>0</v>
      </c>
      <c r="AQ222" s="369">
        <f>II_Baza_BDP!AQ25</f>
        <v>0</v>
      </c>
      <c r="AR222" s="369">
        <f>II_Baza_BDP!AR25</f>
        <v>0</v>
      </c>
      <c r="AS222" s="369">
        <f>II_Baza_BDP!AS25</f>
        <v>0</v>
      </c>
      <c r="AT222" s="370">
        <f>II_Baza_BDP!AT25</f>
        <v>0</v>
      </c>
      <c r="AU222" s="370">
        <f>II_Baza_BDP!AU25</f>
        <v>0</v>
      </c>
      <c r="AV222" s="370">
        <f>II_Baza_BDP!AV25</f>
        <v>0</v>
      </c>
      <c r="AW222" s="370">
        <f>II_Baza_BDP!AW25</f>
        <v>0</v>
      </c>
      <c r="AX222">
        <f>II_Baza_BDP!AX25</f>
        <v>40</v>
      </c>
      <c r="AY222">
        <f>II_Baza_BDP!AY25</f>
        <v>0.25</v>
      </c>
      <c r="AZ222">
        <f>II_Baza_BDP!AZ25</f>
        <v>5004</v>
      </c>
      <c r="BA222">
        <f>II_Baza_BDP!BA25</f>
        <v>1251</v>
      </c>
      <c r="BB222">
        <f>II_Baza_BDP!BB25</f>
        <v>312.75</v>
      </c>
      <c r="BC222">
        <f>II_Baza_BDP!BC25</f>
        <v>0</v>
      </c>
      <c r="BD222">
        <f>II_Baza_BDP!BD25</f>
        <v>0</v>
      </c>
      <c r="BE222">
        <f>II_Baza_BDP!BE25</f>
        <v>0</v>
      </c>
      <c r="BF222">
        <f>II_Baza_BDP!BF25</f>
        <v>0</v>
      </c>
      <c r="BG222">
        <f>II_Baza_BDP!BG25</f>
        <v>0</v>
      </c>
      <c r="BH222">
        <f>II_Baza_BDP!BH25</f>
        <v>0</v>
      </c>
      <c r="BI222">
        <f>II_Baza_BDP!BI25</f>
        <v>0</v>
      </c>
      <c r="BJ222">
        <f t="shared" si="17"/>
        <v>40</v>
      </c>
      <c r="BK222">
        <f t="shared" si="18"/>
        <v>40</v>
      </c>
      <c r="BL222" s="531">
        <f t="shared" si="19"/>
        <v>0</v>
      </c>
      <c r="BM222" s="201"/>
    </row>
    <row r="223" spans="1:65" hidden="1" outlineLevel="1" x14ac:dyDescent="0.3">
      <c r="A223">
        <f>II_Baza_BDP!A26</f>
        <v>4</v>
      </c>
      <c r="B223" t="str">
        <f>II_Baza_BDP!B26</f>
        <v>b</v>
      </c>
      <c r="C223">
        <f>II_Baza_BDP!C26</f>
        <v>1</v>
      </c>
      <c r="D223" t="str">
        <f>II_Baza_BDP!D26</f>
        <v>.z02_4_b_1</v>
      </c>
      <c r="E223" t="str">
        <f>II_Baza_BDP!E26</f>
        <v>Sprawdzenie i potwierdzenie poprawności zaimplementowanych danych. Określenie zestawu danych testowych i referencyjnych do dalszych analiz</v>
      </c>
      <c r="F223" t="str">
        <f>II_Baza_BDP!F26</f>
        <v>Imię02</v>
      </c>
      <c r="G223" t="str">
        <f>II_Baza_BDP!G26</f>
        <v>Nazwisko02</v>
      </c>
      <c r="H223">
        <f>II_Baza_BDP!H26</f>
        <v>8</v>
      </c>
      <c r="I223" t="str">
        <f>II_Baza_BDP!I26</f>
        <v>.a02</v>
      </c>
      <c r="J223">
        <f>II_Baza_BDP!J26</f>
        <v>31</v>
      </c>
      <c r="K223" s="284">
        <f>II_Baza_BDP!K26</f>
        <v>46598</v>
      </c>
      <c r="L223" s="284">
        <f>II_Baza_BDP!L26</f>
        <v>46599</v>
      </c>
      <c r="M223">
        <f>II_Baza_BDP!M26</f>
        <v>31</v>
      </c>
      <c r="N223">
        <f>II_Baza_BDP!N26</f>
        <v>1</v>
      </c>
      <c r="O223">
        <f>II_Baza_BDP!O26</f>
        <v>40</v>
      </c>
      <c r="P223" s="628">
        <f>II_Baza_BDP!P26</f>
        <v>0.25</v>
      </c>
      <c r="Q223" s="628">
        <f>II_Baza_BDP!Q26</f>
        <v>0.25</v>
      </c>
      <c r="R223" s="628">
        <f>II_Baza_BDP!R26</f>
        <v>0.25</v>
      </c>
      <c r="S223" s="628">
        <f>II_Baza_BDP!S26</f>
        <v>0.25</v>
      </c>
      <c r="T223" s="628">
        <f>II_Baza_BDP!T26</f>
        <v>0</v>
      </c>
      <c r="U223" s="628">
        <f>II_Baza_BDP!U26</f>
        <v>0</v>
      </c>
      <c r="V223" s="628">
        <f>II_Baza_BDP!V26</f>
        <v>0</v>
      </c>
      <c r="W223" s="628">
        <f>II_Baza_BDP!W26</f>
        <v>0</v>
      </c>
      <c r="X223" s="628">
        <f>II_Baza_BDP!X26</f>
        <v>0</v>
      </c>
      <c r="Y223" s="650">
        <f>II_Baza_BDP!Y26</f>
        <v>0</v>
      </c>
      <c r="Z223" s="650">
        <f>II_Baza_BDP!Z26</f>
        <v>0</v>
      </c>
      <c r="AA223" s="650">
        <f>II_Baza_BDP!AA26</f>
        <v>0</v>
      </c>
      <c r="AB223" s="650">
        <f>II_Baza_BDP!AB26</f>
        <v>0</v>
      </c>
      <c r="AC223" s="613">
        <f>II_Baza_BDP!AC26</f>
        <v>0</v>
      </c>
      <c r="AD223" s="613">
        <f>II_Baza_BDP!AD26</f>
        <v>0</v>
      </c>
      <c r="AE223" s="613">
        <f>II_Baza_BDP!AE26</f>
        <v>0</v>
      </c>
      <c r="AF223" s="613">
        <f>II_Baza_BDP!AF26</f>
        <v>0</v>
      </c>
      <c r="AG223" s="626">
        <f>II_Baza_BDP!AG26</f>
        <v>10</v>
      </c>
      <c r="AH223" s="626">
        <f>II_Baza_BDP!AH26</f>
        <v>10</v>
      </c>
      <c r="AI223" s="626">
        <f>II_Baza_BDP!AI26</f>
        <v>10</v>
      </c>
      <c r="AJ223" s="626">
        <f>II_Baza_BDP!AJ26</f>
        <v>10</v>
      </c>
      <c r="AK223" s="626">
        <f>II_Baza_BDP!AK26</f>
        <v>0</v>
      </c>
      <c r="AL223" s="626">
        <f>II_Baza_BDP!AL26</f>
        <v>0</v>
      </c>
      <c r="AM223" s="626">
        <f>II_Baza_BDP!AM26</f>
        <v>0</v>
      </c>
      <c r="AN223" s="626">
        <f>II_Baza_BDP!AN26</f>
        <v>0</v>
      </c>
      <c r="AO223" s="626">
        <f>II_Baza_BDP!AO26</f>
        <v>0</v>
      </c>
      <c r="AP223" s="369">
        <f>II_Baza_BDP!AP26</f>
        <v>0</v>
      </c>
      <c r="AQ223" s="369">
        <f>II_Baza_BDP!AQ26</f>
        <v>0</v>
      </c>
      <c r="AR223" s="369">
        <f>II_Baza_BDP!AR26</f>
        <v>0</v>
      </c>
      <c r="AS223" s="369">
        <f>II_Baza_BDP!AS26</f>
        <v>0</v>
      </c>
      <c r="AT223" s="370">
        <f>II_Baza_BDP!AT26</f>
        <v>0</v>
      </c>
      <c r="AU223" s="370">
        <f>II_Baza_BDP!AU26</f>
        <v>0</v>
      </c>
      <c r="AV223" s="370">
        <f>II_Baza_BDP!AV26</f>
        <v>0</v>
      </c>
      <c r="AW223" s="370">
        <f>II_Baza_BDP!AW26</f>
        <v>0</v>
      </c>
      <c r="AX223">
        <f>II_Baza_BDP!AX26</f>
        <v>40</v>
      </c>
      <c r="AY223">
        <f>II_Baza_BDP!AY26</f>
        <v>0.25</v>
      </c>
      <c r="AZ223">
        <f>II_Baza_BDP!AZ26</f>
        <v>5002</v>
      </c>
      <c r="BA223">
        <f>II_Baza_BDP!BA26</f>
        <v>1250.5</v>
      </c>
      <c r="BB223">
        <f>II_Baza_BDP!BB26</f>
        <v>312.625</v>
      </c>
      <c r="BC223">
        <f>II_Baza_BDP!BC26</f>
        <v>0</v>
      </c>
      <c r="BD223">
        <f>II_Baza_BDP!BD26</f>
        <v>0</v>
      </c>
      <c r="BE223">
        <f>II_Baza_BDP!BE26</f>
        <v>0</v>
      </c>
      <c r="BF223">
        <f>II_Baza_BDP!BF26</f>
        <v>0</v>
      </c>
      <c r="BG223">
        <f>II_Baza_BDP!BG26</f>
        <v>0</v>
      </c>
      <c r="BH223">
        <f>II_Baza_BDP!BH26</f>
        <v>0</v>
      </c>
      <c r="BI223">
        <f>II_Baza_BDP!BI26</f>
        <v>0</v>
      </c>
      <c r="BJ223">
        <f t="shared" si="17"/>
        <v>40</v>
      </c>
      <c r="BK223">
        <f t="shared" si="18"/>
        <v>40</v>
      </c>
      <c r="BL223" s="531">
        <f t="shared" si="19"/>
        <v>0</v>
      </c>
      <c r="BM223" s="201"/>
    </row>
    <row r="224" spans="1:65" hidden="1" outlineLevel="1" x14ac:dyDescent="0.3">
      <c r="A224">
        <f>II_Baza_BDP!A27</f>
        <v>4</v>
      </c>
      <c r="B224" t="str">
        <f>II_Baza_BDP!B27</f>
        <v>c</v>
      </c>
      <c r="C224">
        <f>II_Baza_BDP!C27</f>
        <v>1</v>
      </c>
      <c r="D224" t="str">
        <f>II_Baza_BDP!D27</f>
        <v>.z02_4_c_1</v>
      </c>
      <c r="E224" t="str">
        <f>II_Baza_BDP!E27</f>
        <v xml:space="preserve">Stworzenie zautomatyzowanego systemu aktualizacji danych BDP zintegrowanej z platformą. </v>
      </c>
      <c r="F224" t="str">
        <f>II_Baza_BDP!F27</f>
        <v>Imię03</v>
      </c>
      <c r="G224" t="str">
        <f>II_Baza_BDP!G27</f>
        <v>Nazwisko03</v>
      </c>
      <c r="H224">
        <f>II_Baza_BDP!H27</f>
        <v>8</v>
      </c>
      <c r="I224" t="str">
        <f>II_Baza_BDP!I27</f>
        <v>.a03</v>
      </c>
      <c r="J224">
        <f>II_Baza_BDP!J27</f>
        <v>32</v>
      </c>
      <c r="K224" s="284">
        <f>II_Baza_BDP!K27</f>
        <v>46605</v>
      </c>
      <c r="L224" s="284">
        <f>II_Baza_BDP!L27</f>
        <v>46606</v>
      </c>
      <c r="M224">
        <f>II_Baza_BDP!M27</f>
        <v>32</v>
      </c>
      <c r="N224">
        <f>II_Baza_BDP!N27</f>
        <v>1</v>
      </c>
      <c r="O224">
        <f>II_Baza_BDP!O27</f>
        <v>80</v>
      </c>
      <c r="P224" s="628">
        <f>II_Baza_BDP!P27</f>
        <v>0.25</v>
      </c>
      <c r="Q224" s="628">
        <f>II_Baza_BDP!Q27</f>
        <v>0.25</v>
      </c>
      <c r="R224" s="628">
        <f>II_Baza_BDP!R27</f>
        <v>0.25</v>
      </c>
      <c r="S224" s="628">
        <f>II_Baza_BDP!S27</f>
        <v>0.25</v>
      </c>
      <c r="T224" s="628">
        <f>II_Baza_BDP!T27</f>
        <v>0</v>
      </c>
      <c r="U224" s="628">
        <f>II_Baza_BDP!U27</f>
        <v>0</v>
      </c>
      <c r="V224" s="628">
        <f>II_Baza_BDP!V27</f>
        <v>0</v>
      </c>
      <c r="W224" s="628">
        <f>II_Baza_BDP!W27</f>
        <v>0</v>
      </c>
      <c r="X224" s="628">
        <f>II_Baza_BDP!X27</f>
        <v>0</v>
      </c>
      <c r="Y224" s="650">
        <f>II_Baza_BDP!Y27</f>
        <v>0</v>
      </c>
      <c r="Z224" s="650">
        <f>II_Baza_BDP!Z27</f>
        <v>0</v>
      </c>
      <c r="AA224" s="650">
        <f>II_Baza_BDP!AA27</f>
        <v>0</v>
      </c>
      <c r="AB224" s="650">
        <f>II_Baza_BDP!AB27</f>
        <v>0</v>
      </c>
      <c r="AC224" s="613">
        <f>II_Baza_BDP!AC27</f>
        <v>0</v>
      </c>
      <c r="AD224" s="613">
        <f>II_Baza_BDP!AD27</f>
        <v>0</v>
      </c>
      <c r="AE224" s="613">
        <f>II_Baza_BDP!AE27</f>
        <v>0</v>
      </c>
      <c r="AF224" s="613">
        <f>II_Baza_BDP!AF27</f>
        <v>0</v>
      </c>
      <c r="AG224" s="626">
        <f>II_Baza_BDP!AG27</f>
        <v>20</v>
      </c>
      <c r="AH224" s="626">
        <f>II_Baza_BDP!AH27</f>
        <v>20</v>
      </c>
      <c r="AI224" s="626">
        <f>II_Baza_BDP!AI27</f>
        <v>20</v>
      </c>
      <c r="AJ224" s="626">
        <f>II_Baza_BDP!AJ27</f>
        <v>20</v>
      </c>
      <c r="AK224" s="626">
        <f>II_Baza_BDP!AK27</f>
        <v>0</v>
      </c>
      <c r="AL224" s="626">
        <f>II_Baza_BDP!AL27</f>
        <v>0</v>
      </c>
      <c r="AM224" s="626">
        <f>II_Baza_BDP!AM27</f>
        <v>0</v>
      </c>
      <c r="AN224" s="626">
        <f>II_Baza_BDP!AN27</f>
        <v>0</v>
      </c>
      <c r="AO224" s="626">
        <f>II_Baza_BDP!AO27</f>
        <v>0</v>
      </c>
      <c r="AP224" s="369">
        <f>II_Baza_BDP!AP27</f>
        <v>0</v>
      </c>
      <c r="AQ224" s="369">
        <f>II_Baza_BDP!AQ27</f>
        <v>0</v>
      </c>
      <c r="AR224" s="369">
        <f>II_Baza_BDP!AR27</f>
        <v>0</v>
      </c>
      <c r="AS224" s="369">
        <f>II_Baza_BDP!AS27</f>
        <v>0</v>
      </c>
      <c r="AT224" s="370">
        <f>II_Baza_BDP!AT27</f>
        <v>0</v>
      </c>
      <c r="AU224" s="370">
        <f>II_Baza_BDP!AU27</f>
        <v>0</v>
      </c>
      <c r="AV224" s="370">
        <f>II_Baza_BDP!AV27</f>
        <v>0</v>
      </c>
      <c r="AW224" s="370">
        <f>II_Baza_BDP!AW27</f>
        <v>0</v>
      </c>
      <c r="AX224">
        <f>II_Baza_BDP!AX27</f>
        <v>80</v>
      </c>
      <c r="AY224">
        <f>II_Baza_BDP!AY27</f>
        <v>0.5</v>
      </c>
      <c r="AZ224">
        <f>II_Baza_BDP!AZ27</f>
        <v>5003</v>
      </c>
      <c r="BA224">
        <f>II_Baza_BDP!BA27</f>
        <v>2501.5</v>
      </c>
      <c r="BB224">
        <f>II_Baza_BDP!BB27</f>
        <v>1250.75</v>
      </c>
      <c r="BC224">
        <f>II_Baza_BDP!BC27</f>
        <v>0</v>
      </c>
      <c r="BD224">
        <f>II_Baza_BDP!BD27</f>
        <v>0</v>
      </c>
      <c r="BE224">
        <f>II_Baza_BDP!BE27</f>
        <v>0</v>
      </c>
      <c r="BF224">
        <f>II_Baza_BDP!BF27</f>
        <v>0</v>
      </c>
      <c r="BG224">
        <f>II_Baza_BDP!BG27</f>
        <v>0</v>
      </c>
      <c r="BH224">
        <f>II_Baza_BDP!BH27</f>
        <v>0</v>
      </c>
      <c r="BI224">
        <f>II_Baza_BDP!BI27</f>
        <v>0</v>
      </c>
      <c r="BJ224">
        <f t="shared" si="17"/>
        <v>80</v>
      </c>
      <c r="BK224">
        <f t="shared" si="18"/>
        <v>80</v>
      </c>
      <c r="BL224" s="531">
        <f t="shared" si="19"/>
        <v>0</v>
      </c>
      <c r="BM224" s="201"/>
    </row>
    <row r="225" spans="1:65" hidden="1" outlineLevel="1" x14ac:dyDescent="0.3">
      <c r="A225">
        <f>II_Baza_BDP!A28</f>
        <v>5</v>
      </c>
      <c r="B225" t="str">
        <f>II_Baza_BDP!B28</f>
        <v>a</v>
      </c>
      <c r="C225">
        <f>II_Baza_BDP!C28</f>
        <v>1</v>
      </c>
      <c r="D225" t="str">
        <f>II_Baza_BDP!D28</f>
        <v>.z02_5_a_1</v>
      </c>
      <c r="E225" t="str">
        <f>II_Baza_BDP!E28</f>
        <v>5.Opracowanie procedur/strategii bezpieczeństwa i zarządzania BDP</v>
      </c>
      <c r="F225" t="str">
        <f>II_Baza_BDP!F28</f>
        <v>Imię01</v>
      </c>
      <c r="G225" t="str">
        <f>II_Baza_BDP!G28</f>
        <v>Nazwisko01</v>
      </c>
      <c r="H225">
        <f>II_Baza_BDP!H28</f>
        <v>9</v>
      </c>
      <c r="I225" t="str">
        <f>II_Baza_BDP!I28</f>
        <v>.a01</v>
      </c>
      <c r="J225">
        <f>II_Baza_BDP!J28</f>
        <v>33</v>
      </c>
      <c r="K225" s="284">
        <f>II_Baza_BDP!K28</f>
        <v>46612</v>
      </c>
      <c r="L225" s="284">
        <f>II_Baza_BDP!L28</f>
        <v>46612</v>
      </c>
      <c r="M225">
        <f>II_Baza_BDP!M28</f>
        <v>32</v>
      </c>
      <c r="N225">
        <f>II_Baza_BDP!N28</f>
        <v>0</v>
      </c>
      <c r="O225">
        <f>II_Baza_BDP!O28</f>
        <v>20</v>
      </c>
      <c r="P225" s="628">
        <f>II_Baza_BDP!P28</f>
        <v>0.25</v>
      </c>
      <c r="Q225" s="628">
        <f>II_Baza_BDP!Q28</f>
        <v>0.25</v>
      </c>
      <c r="R225" s="628">
        <f>II_Baza_BDP!R28</f>
        <v>0.25</v>
      </c>
      <c r="S225" s="628">
        <f>II_Baza_BDP!S28</f>
        <v>0.25</v>
      </c>
      <c r="T225" s="628">
        <f>II_Baza_BDP!T28</f>
        <v>0</v>
      </c>
      <c r="U225" s="628">
        <f>II_Baza_BDP!U28</f>
        <v>0</v>
      </c>
      <c r="V225" s="628">
        <f>II_Baza_BDP!V28</f>
        <v>0</v>
      </c>
      <c r="W225" s="628">
        <f>II_Baza_BDP!W28</f>
        <v>0</v>
      </c>
      <c r="X225" s="628">
        <f>II_Baza_BDP!X28</f>
        <v>0</v>
      </c>
      <c r="Y225" s="650">
        <f>II_Baza_BDP!Y28</f>
        <v>0</v>
      </c>
      <c r="Z225" s="650">
        <f>II_Baza_BDP!Z28</f>
        <v>0</v>
      </c>
      <c r="AA225" s="650">
        <f>II_Baza_BDP!AA28</f>
        <v>0</v>
      </c>
      <c r="AB225" s="650">
        <f>II_Baza_BDP!AB28</f>
        <v>0</v>
      </c>
      <c r="AC225" s="613">
        <f>II_Baza_BDP!AC28</f>
        <v>0</v>
      </c>
      <c r="AD225" s="613">
        <f>II_Baza_BDP!AD28</f>
        <v>0</v>
      </c>
      <c r="AE225" s="613">
        <f>II_Baza_BDP!AE28</f>
        <v>0</v>
      </c>
      <c r="AF225" s="613">
        <f>II_Baza_BDP!AF28</f>
        <v>0</v>
      </c>
      <c r="AG225" s="626">
        <f>II_Baza_BDP!AG28</f>
        <v>5</v>
      </c>
      <c r="AH225" s="626">
        <f>II_Baza_BDP!AH28</f>
        <v>5</v>
      </c>
      <c r="AI225" s="626">
        <f>II_Baza_BDP!AI28</f>
        <v>5</v>
      </c>
      <c r="AJ225" s="626">
        <f>II_Baza_BDP!AJ28</f>
        <v>5</v>
      </c>
      <c r="AK225" s="626">
        <f>II_Baza_BDP!AK28</f>
        <v>0</v>
      </c>
      <c r="AL225" s="626">
        <f>II_Baza_BDP!AL28</f>
        <v>0</v>
      </c>
      <c r="AM225" s="626">
        <f>II_Baza_BDP!AM28</f>
        <v>0</v>
      </c>
      <c r="AN225" s="626">
        <f>II_Baza_BDP!AN28</f>
        <v>0</v>
      </c>
      <c r="AO225" s="626">
        <f>II_Baza_BDP!AO28</f>
        <v>0</v>
      </c>
      <c r="AP225" s="369">
        <f>II_Baza_BDP!AP28</f>
        <v>0</v>
      </c>
      <c r="AQ225" s="369">
        <f>II_Baza_BDP!AQ28</f>
        <v>0</v>
      </c>
      <c r="AR225" s="369">
        <f>II_Baza_BDP!AR28</f>
        <v>0</v>
      </c>
      <c r="AS225" s="369">
        <f>II_Baza_BDP!AS28</f>
        <v>0</v>
      </c>
      <c r="AT225" s="370">
        <f>II_Baza_BDP!AT28</f>
        <v>0</v>
      </c>
      <c r="AU225" s="370">
        <f>II_Baza_BDP!AU28</f>
        <v>0</v>
      </c>
      <c r="AV225" s="370">
        <f>II_Baza_BDP!AV28</f>
        <v>0</v>
      </c>
      <c r="AW225" s="370">
        <f>II_Baza_BDP!AW28</f>
        <v>0</v>
      </c>
      <c r="AX225">
        <f>II_Baza_BDP!AX28</f>
        <v>20</v>
      </c>
      <c r="AY225">
        <f>II_Baza_BDP!AY28</f>
        <v>0.125</v>
      </c>
      <c r="AZ225">
        <f>II_Baza_BDP!AZ28</f>
        <v>5001</v>
      </c>
      <c r="BA225">
        <f>II_Baza_BDP!BA28</f>
        <v>625.125</v>
      </c>
      <c r="BB225">
        <f>II_Baza_BDP!BB28</f>
        <v>78.140625</v>
      </c>
      <c r="BC225">
        <f>II_Baza_BDP!BC28</f>
        <v>0</v>
      </c>
      <c r="BD225">
        <f>II_Baza_BDP!BD28</f>
        <v>0</v>
      </c>
      <c r="BE225">
        <f>II_Baza_BDP!BE28</f>
        <v>0</v>
      </c>
      <c r="BF225">
        <f>II_Baza_BDP!BF28</f>
        <v>0</v>
      </c>
      <c r="BG225">
        <f>II_Baza_BDP!BG28</f>
        <v>0</v>
      </c>
      <c r="BH225">
        <f>II_Baza_BDP!BH28</f>
        <v>0</v>
      </c>
      <c r="BI225">
        <f>II_Baza_BDP!BI28</f>
        <v>0</v>
      </c>
      <c r="BJ225">
        <f t="shared" si="17"/>
        <v>20</v>
      </c>
      <c r="BK225">
        <f t="shared" si="18"/>
        <v>20</v>
      </c>
      <c r="BL225" s="531">
        <f t="shared" si="19"/>
        <v>0</v>
      </c>
      <c r="BM225" s="201"/>
    </row>
    <row r="226" spans="1:65" hidden="1" outlineLevel="1" x14ac:dyDescent="0.3">
      <c r="A226">
        <f>II_Baza_BDP!A29</f>
        <v>6</v>
      </c>
      <c r="B226" t="str">
        <f>II_Baza_BDP!B29</f>
        <v>a</v>
      </c>
      <c r="C226">
        <f>II_Baza_BDP!C29</f>
        <v>1</v>
      </c>
      <c r="D226" t="str">
        <f>II_Baza_BDP!D29</f>
        <v>.z02_6_a_1</v>
      </c>
      <c r="E226" t="str">
        <f>II_Baza_BDP!E29</f>
        <v>6.Opracowanie dokumentacji BDP</v>
      </c>
      <c r="F226" t="str">
        <f>II_Baza_BDP!F29</f>
        <v>Imię03</v>
      </c>
      <c r="G226" t="str">
        <f>II_Baza_BDP!G29</f>
        <v>Nazwisko03</v>
      </c>
      <c r="H226">
        <f>II_Baza_BDP!H29</f>
        <v>10</v>
      </c>
      <c r="I226" t="str">
        <f>II_Baza_BDP!I29</f>
        <v>.a03</v>
      </c>
      <c r="J226">
        <f>II_Baza_BDP!J29</f>
        <v>33</v>
      </c>
      <c r="K226" s="284">
        <f>II_Baza_BDP!K29</f>
        <v>46612</v>
      </c>
      <c r="L226" s="284">
        <f>II_Baza_BDP!L29</f>
        <v>46613</v>
      </c>
      <c r="M226">
        <f>II_Baza_BDP!M29</f>
        <v>33</v>
      </c>
      <c r="N226">
        <f>II_Baza_BDP!N29</f>
        <v>1</v>
      </c>
      <c r="O226">
        <f>II_Baza_BDP!O29</f>
        <v>60</v>
      </c>
      <c r="P226" s="628">
        <f>II_Baza_BDP!P29</f>
        <v>0.25</v>
      </c>
      <c r="Q226" s="628">
        <f>II_Baza_BDP!Q29</f>
        <v>0.25</v>
      </c>
      <c r="R226" s="628">
        <f>II_Baza_BDP!R29</f>
        <v>0.25</v>
      </c>
      <c r="S226" s="628">
        <f>II_Baza_BDP!S29</f>
        <v>0.25</v>
      </c>
      <c r="T226" s="628">
        <f>II_Baza_BDP!T29</f>
        <v>0</v>
      </c>
      <c r="U226" s="628">
        <f>II_Baza_BDP!U29</f>
        <v>0</v>
      </c>
      <c r="V226" s="628">
        <f>II_Baza_BDP!V29</f>
        <v>0</v>
      </c>
      <c r="W226" s="628">
        <f>II_Baza_BDP!W29</f>
        <v>0</v>
      </c>
      <c r="X226" s="628">
        <f>II_Baza_BDP!X29</f>
        <v>0</v>
      </c>
      <c r="Y226" s="650">
        <f>II_Baza_BDP!Y29</f>
        <v>0</v>
      </c>
      <c r="Z226" s="650">
        <f>II_Baza_BDP!Z29</f>
        <v>0</v>
      </c>
      <c r="AA226" s="650">
        <f>II_Baza_BDP!AA29</f>
        <v>0</v>
      </c>
      <c r="AB226" s="650">
        <f>II_Baza_BDP!AB29</f>
        <v>0</v>
      </c>
      <c r="AC226" s="613">
        <f>II_Baza_BDP!AC29</f>
        <v>0</v>
      </c>
      <c r="AD226" s="613">
        <f>II_Baza_BDP!AD29</f>
        <v>0</v>
      </c>
      <c r="AE226" s="613">
        <f>II_Baza_BDP!AE29</f>
        <v>0</v>
      </c>
      <c r="AF226" s="613">
        <f>II_Baza_BDP!AF29</f>
        <v>0</v>
      </c>
      <c r="AG226" s="626">
        <f>II_Baza_BDP!AG29</f>
        <v>15</v>
      </c>
      <c r="AH226" s="626">
        <f>II_Baza_BDP!AH29</f>
        <v>15</v>
      </c>
      <c r="AI226" s="626">
        <f>II_Baza_BDP!AI29</f>
        <v>15</v>
      </c>
      <c r="AJ226" s="626">
        <f>II_Baza_BDP!AJ29</f>
        <v>15</v>
      </c>
      <c r="AK226" s="626">
        <f>II_Baza_BDP!AK29</f>
        <v>0</v>
      </c>
      <c r="AL226" s="626">
        <f>II_Baza_BDP!AL29</f>
        <v>0</v>
      </c>
      <c r="AM226" s="626">
        <f>II_Baza_BDP!AM29</f>
        <v>0</v>
      </c>
      <c r="AN226" s="626">
        <f>II_Baza_BDP!AN29</f>
        <v>0</v>
      </c>
      <c r="AO226" s="626">
        <f>II_Baza_BDP!AO29</f>
        <v>0</v>
      </c>
      <c r="AP226" s="369">
        <f>II_Baza_BDP!AP29</f>
        <v>0</v>
      </c>
      <c r="AQ226" s="369">
        <f>II_Baza_BDP!AQ29</f>
        <v>0</v>
      </c>
      <c r="AR226" s="369">
        <f>II_Baza_BDP!AR29</f>
        <v>0</v>
      </c>
      <c r="AS226" s="369">
        <f>II_Baza_BDP!AS29</f>
        <v>0</v>
      </c>
      <c r="AT226" s="370">
        <f>II_Baza_BDP!AT29</f>
        <v>0</v>
      </c>
      <c r="AU226" s="370">
        <f>II_Baza_BDP!AU29</f>
        <v>0</v>
      </c>
      <c r="AV226" s="370">
        <f>II_Baza_BDP!AV29</f>
        <v>0</v>
      </c>
      <c r="AW226" s="370">
        <f>II_Baza_BDP!AW29</f>
        <v>0</v>
      </c>
      <c r="AX226">
        <f>II_Baza_BDP!AX29</f>
        <v>60</v>
      </c>
      <c r="AY226">
        <f>II_Baza_BDP!AY29</f>
        <v>0.375</v>
      </c>
      <c r="AZ226">
        <f>II_Baza_BDP!AZ29</f>
        <v>5003</v>
      </c>
      <c r="BA226">
        <f>II_Baza_BDP!BA29</f>
        <v>1876.125</v>
      </c>
      <c r="BB226">
        <f>II_Baza_BDP!BB29</f>
        <v>703.546875</v>
      </c>
      <c r="BC226">
        <f>II_Baza_BDP!BC29</f>
        <v>0</v>
      </c>
      <c r="BD226">
        <f>II_Baza_BDP!BD29</f>
        <v>0</v>
      </c>
      <c r="BE226">
        <f>II_Baza_BDP!BE29</f>
        <v>0</v>
      </c>
      <c r="BF226">
        <f>II_Baza_BDP!BF29</f>
        <v>0</v>
      </c>
      <c r="BG226">
        <f>II_Baza_BDP!BG29</f>
        <v>0</v>
      </c>
      <c r="BH226">
        <f>II_Baza_BDP!BH29</f>
        <v>0</v>
      </c>
      <c r="BI226">
        <f>II_Baza_BDP!BI29</f>
        <v>0</v>
      </c>
      <c r="BJ226">
        <f t="shared" si="17"/>
        <v>60</v>
      </c>
      <c r="BK226">
        <f t="shared" si="18"/>
        <v>60</v>
      </c>
      <c r="BL226" s="531">
        <f t="shared" si="19"/>
        <v>0</v>
      </c>
      <c r="BM226" s="201"/>
    </row>
    <row r="227" spans="1:65" hidden="1" outlineLevel="1" x14ac:dyDescent="0.3">
      <c r="A227" s="259" t="str">
        <f>A200</f>
        <v>.z02</v>
      </c>
      <c r="P227" s="628"/>
      <c r="Q227" s="628"/>
      <c r="R227" s="628"/>
      <c r="S227" s="628"/>
      <c r="T227" s="628"/>
      <c r="U227" s="628"/>
      <c r="V227" s="628"/>
      <c r="W227" s="628"/>
      <c r="X227" s="628"/>
      <c r="Y227" s="650"/>
      <c r="Z227" s="650"/>
      <c r="AA227" s="650"/>
      <c r="AB227" s="650"/>
      <c r="AC227" s="613"/>
      <c r="AD227" s="613"/>
      <c r="AE227" s="613"/>
      <c r="AF227" s="613"/>
      <c r="AG227" s="626"/>
      <c r="AH227" s="626"/>
      <c r="AI227" s="626"/>
      <c r="AJ227" s="626"/>
      <c r="AK227" s="626"/>
      <c r="AL227" s="626"/>
      <c r="AM227" s="626"/>
      <c r="AN227" s="626"/>
      <c r="AO227" s="626"/>
      <c r="AP227" s="369"/>
      <c r="AQ227" s="369"/>
      <c r="AR227" s="369"/>
      <c r="AS227" s="369"/>
      <c r="AT227" s="370"/>
      <c r="AU227" s="370"/>
      <c r="AV227" s="370"/>
      <c r="AW227" s="370"/>
      <c r="BJ227">
        <f t="shared" si="17"/>
        <v>0</v>
      </c>
      <c r="BK227">
        <f t="shared" si="18"/>
        <v>0</v>
      </c>
      <c r="BL227" s="531">
        <f t="shared" si="19"/>
        <v>0</v>
      </c>
      <c r="BM227" s="201"/>
    </row>
    <row r="228" spans="1:65" hidden="1" outlineLevel="1" x14ac:dyDescent="0.3">
      <c r="A228" s="506" t="str">
        <f t="shared" ref="A228:A291" si="20">A227</f>
        <v>.z02</v>
      </c>
      <c r="P228" s="628"/>
      <c r="Q228" s="628"/>
      <c r="R228" s="628"/>
      <c r="S228" s="628"/>
      <c r="T228" s="628"/>
      <c r="U228" s="628"/>
      <c r="V228" s="628"/>
      <c r="W228" s="628"/>
      <c r="X228" s="628"/>
      <c r="Y228" s="650"/>
      <c r="Z228" s="650"/>
      <c r="AA228" s="650"/>
      <c r="AB228" s="650"/>
      <c r="AC228" s="613"/>
      <c r="AD228" s="613"/>
      <c r="AE228" s="613"/>
      <c r="AF228" s="613"/>
      <c r="AG228" s="626"/>
      <c r="AH228" s="626"/>
      <c r="AI228" s="626"/>
      <c r="AJ228" s="626"/>
      <c r="AK228" s="626"/>
      <c r="AL228" s="626"/>
      <c r="AM228" s="626"/>
      <c r="AN228" s="626"/>
      <c r="AO228" s="626"/>
      <c r="AP228" s="369"/>
      <c r="AQ228" s="369"/>
      <c r="AR228" s="369"/>
      <c r="AS228" s="369"/>
      <c r="AT228" s="370"/>
      <c r="AU228" s="370"/>
      <c r="AV228" s="370"/>
      <c r="AW228" s="370"/>
      <c r="BJ228">
        <f t="shared" si="17"/>
        <v>0</v>
      </c>
      <c r="BK228">
        <f t="shared" si="18"/>
        <v>0</v>
      </c>
      <c r="BL228" s="531">
        <f t="shared" si="19"/>
        <v>0</v>
      </c>
      <c r="BM228" s="201"/>
    </row>
    <row r="229" spans="1:65" hidden="1" outlineLevel="1" x14ac:dyDescent="0.3">
      <c r="A229" s="506" t="str">
        <f t="shared" si="20"/>
        <v>.z02</v>
      </c>
      <c r="P229" s="628"/>
      <c r="Q229" s="628"/>
      <c r="R229" s="628"/>
      <c r="S229" s="628"/>
      <c r="T229" s="628"/>
      <c r="U229" s="628"/>
      <c r="V229" s="628"/>
      <c r="W229" s="628"/>
      <c r="X229" s="628"/>
      <c r="Y229" s="650"/>
      <c r="Z229" s="650"/>
      <c r="AA229" s="650"/>
      <c r="AB229" s="650"/>
      <c r="AC229" s="613"/>
      <c r="AD229" s="613"/>
      <c r="AE229" s="613"/>
      <c r="AF229" s="613"/>
      <c r="AG229" s="626"/>
      <c r="AH229" s="626"/>
      <c r="AI229" s="626"/>
      <c r="AJ229" s="626"/>
      <c r="AK229" s="626"/>
      <c r="AL229" s="626"/>
      <c r="AM229" s="626"/>
      <c r="AN229" s="626"/>
      <c r="AO229" s="626"/>
      <c r="AP229" s="369"/>
      <c r="AQ229" s="369"/>
      <c r="AR229" s="369"/>
      <c r="AS229" s="369"/>
      <c r="AT229" s="370"/>
      <c r="AU229" s="370"/>
      <c r="AV229" s="370"/>
      <c r="AW229" s="370"/>
      <c r="BJ229">
        <f t="shared" si="17"/>
        <v>0</v>
      </c>
      <c r="BK229">
        <f t="shared" si="18"/>
        <v>0</v>
      </c>
      <c r="BL229" s="531">
        <f t="shared" si="19"/>
        <v>0</v>
      </c>
      <c r="BM229" s="201"/>
    </row>
    <row r="230" spans="1:65" hidden="1" outlineLevel="1" x14ac:dyDescent="0.3">
      <c r="A230" s="506" t="str">
        <f t="shared" si="20"/>
        <v>.z02</v>
      </c>
      <c r="P230" s="628"/>
      <c r="Q230" s="628"/>
      <c r="R230" s="628"/>
      <c r="S230" s="628"/>
      <c r="T230" s="628"/>
      <c r="U230" s="628"/>
      <c r="V230" s="628"/>
      <c r="W230" s="628"/>
      <c r="X230" s="628"/>
      <c r="Y230" s="650"/>
      <c r="Z230" s="650"/>
      <c r="AA230" s="650"/>
      <c r="AB230" s="650"/>
      <c r="AC230" s="613"/>
      <c r="AD230" s="613"/>
      <c r="AE230" s="613"/>
      <c r="AF230" s="613"/>
      <c r="AG230" s="626"/>
      <c r="AH230" s="626"/>
      <c r="AI230" s="626"/>
      <c r="AJ230" s="626"/>
      <c r="AK230" s="626"/>
      <c r="AL230" s="626"/>
      <c r="AM230" s="626"/>
      <c r="AN230" s="626"/>
      <c r="AO230" s="626"/>
      <c r="AP230" s="369"/>
      <c r="AQ230" s="369"/>
      <c r="AR230" s="369"/>
      <c r="AS230" s="369"/>
      <c r="AT230" s="370"/>
      <c r="AU230" s="370"/>
      <c r="AV230" s="370"/>
      <c r="AW230" s="370"/>
      <c r="BJ230">
        <f t="shared" si="17"/>
        <v>0</v>
      </c>
      <c r="BK230">
        <f t="shared" si="18"/>
        <v>0</v>
      </c>
      <c r="BL230" s="531">
        <f t="shared" si="19"/>
        <v>0</v>
      </c>
      <c r="BM230" s="201"/>
    </row>
    <row r="231" spans="1:65" hidden="1" outlineLevel="1" x14ac:dyDescent="0.3">
      <c r="A231" s="506" t="str">
        <f t="shared" si="20"/>
        <v>.z02</v>
      </c>
      <c r="P231" s="628"/>
      <c r="Q231" s="628"/>
      <c r="R231" s="628"/>
      <c r="S231" s="628"/>
      <c r="T231" s="628"/>
      <c r="U231" s="628"/>
      <c r="V231" s="628"/>
      <c r="W231" s="628"/>
      <c r="X231" s="628"/>
      <c r="Y231" s="650"/>
      <c r="Z231" s="650"/>
      <c r="AA231" s="650"/>
      <c r="AB231" s="650"/>
      <c r="AC231" s="613"/>
      <c r="AD231" s="613"/>
      <c r="AE231" s="613"/>
      <c r="AF231" s="613"/>
      <c r="AG231" s="626"/>
      <c r="AH231" s="626"/>
      <c r="AI231" s="626"/>
      <c r="AJ231" s="626"/>
      <c r="AK231" s="626"/>
      <c r="AL231" s="626"/>
      <c r="AM231" s="626"/>
      <c r="AN231" s="626"/>
      <c r="AO231" s="626"/>
      <c r="AP231" s="369"/>
      <c r="AQ231" s="369"/>
      <c r="AR231" s="369"/>
      <c r="AS231" s="369"/>
      <c r="AT231" s="370"/>
      <c r="AU231" s="370"/>
      <c r="AV231" s="370"/>
      <c r="AW231" s="370"/>
      <c r="BJ231">
        <f t="shared" si="17"/>
        <v>0</v>
      </c>
      <c r="BK231">
        <f t="shared" si="18"/>
        <v>0</v>
      </c>
      <c r="BL231" s="531">
        <f t="shared" si="19"/>
        <v>0</v>
      </c>
      <c r="BM231" s="201"/>
    </row>
    <row r="232" spans="1:65" hidden="1" outlineLevel="1" x14ac:dyDescent="0.3">
      <c r="A232" s="506" t="str">
        <f t="shared" si="20"/>
        <v>.z02</v>
      </c>
      <c r="P232" s="628"/>
      <c r="Q232" s="628"/>
      <c r="R232" s="628"/>
      <c r="S232" s="628"/>
      <c r="T232" s="628"/>
      <c r="U232" s="628"/>
      <c r="V232" s="628"/>
      <c r="W232" s="628"/>
      <c r="X232" s="628"/>
      <c r="Y232" s="650"/>
      <c r="Z232" s="650"/>
      <c r="AA232" s="650"/>
      <c r="AB232" s="650"/>
      <c r="AC232" s="613"/>
      <c r="AD232" s="613"/>
      <c r="AE232" s="613"/>
      <c r="AF232" s="613"/>
      <c r="AG232" s="626"/>
      <c r="AH232" s="626"/>
      <c r="AI232" s="626"/>
      <c r="AJ232" s="626"/>
      <c r="AK232" s="626"/>
      <c r="AL232" s="626"/>
      <c r="AM232" s="626"/>
      <c r="AN232" s="626"/>
      <c r="AO232" s="626"/>
      <c r="AP232" s="369"/>
      <c r="AQ232" s="369"/>
      <c r="AR232" s="369"/>
      <c r="AS232" s="369"/>
      <c r="AT232" s="370"/>
      <c r="AU232" s="370"/>
      <c r="AV232" s="370"/>
      <c r="AW232" s="370"/>
      <c r="BJ232">
        <f t="shared" si="17"/>
        <v>0</v>
      </c>
      <c r="BK232">
        <f t="shared" si="18"/>
        <v>0</v>
      </c>
      <c r="BL232" s="531">
        <f t="shared" si="19"/>
        <v>0</v>
      </c>
      <c r="BM232" s="201"/>
    </row>
    <row r="233" spans="1:65" hidden="1" outlineLevel="1" x14ac:dyDescent="0.3">
      <c r="A233" s="506" t="str">
        <f t="shared" si="20"/>
        <v>.z02</v>
      </c>
      <c r="P233" s="628"/>
      <c r="Q233" s="628"/>
      <c r="R233" s="628"/>
      <c r="S233" s="628"/>
      <c r="T233" s="628"/>
      <c r="U233" s="628"/>
      <c r="V233" s="628"/>
      <c r="W233" s="628"/>
      <c r="X233" s="628"/>
      <c r="Y233" s="650"/>
      <c r="Z233" s="650"/>
      <c r="AA233" s="650"/>
      <c r="AB233" s="650"/>
      <c r="AC233" s="613"/>
      <c r="AD233" s="613"/>
      <c r="AE233" s="613"/>
      <c r="AF233" s="613"/>
      <c r="AG233" s="626"/>
      <c r="AH233" s="626"/>
      <c r="AI233" s="626"/>
      <c r="AJ233" s="626"/>
      <c r="AK233" s="626"/>
      <c r="AL233" s="626"/>
      <c r="AM233" s="626"/>
      <c r="AN233" s="626"/>
      <c r="AO233" s="626"/>
      <c r="AP233" s="369"/>
      <c r="AQ233" s="369"/>
      <c r="AR233" s="369"/>
      <c r="AS233" s="369"/>
      <c r="AT233" s="370"/>
      <c r="AU233" s="370"/>
      <c r="AV233" s="370"/>
      <c r="AW233" s="370"/>
      <c r="BJ233">
        <f t="shared" si="17"/>
        <v>0</v>
      </c>
      <c r="BK233">
        <f t="shared" si="18"/>
        <v>0</v>
      </c>
      <c r="BL233" s="531">
        <f t="shared" si="19"/>
        <v>0</v>
      </c>
      <c r="BM233" s="201"/>
    </row>
    <row r="234" spans="1:65" hidden="1" outlineLevel="1" x14ac:dyDescent="0.3">
      <c r="A234" s="506" t="str">
        <f t="shared" si="20"/>
        <v>.z02</v>
      </c>
      <c r="P234" s="628"/>
      <c r="Q234" s="628"/>
      <c r="R234" s="628"/>
      <c r="S234" s="628"/>
      <c r="T234" s="628"/>
      <c r="U234" s="628"/>
      <c r="V234" s="628"/>
      <c r="W234" s="628"/>
      <c r="X234" s="628"/>
      <c r="Y234" s="650"/>
      <c r="Z234" s="650"/>
      <c r="AA234" s="650"/>
      <c r="AB234" s="650"/>
      <c r="AC234" s="613"/>
      <c r="AD234" s="613"/>
      <c r="AE234" s="613"/>
      <c r="AF234" s="613"/>
      <c r="AG234" s="626"/>
      <c r="AH234" s="626"/>
      <c r="AI234" s="626"/>
      <c r="AJ234" s="626"/>
      <c r="AK234" s="626"/>
      <c r="AL234" s="626"/>
      <c r="AM234" s="626"/>
      <c r="AN234" s="626"/>
      <c r="AO234" s="626"/>
      <c r="AP234" s="369"/>
      <c r="AQ234" s="369"/>
      <c r="AR234" s="369"/>
      <c r="AS234" s="369"/>
      <c r="AT234" s="370"/>
      <c r="AU234" s="370"/>
      <c r="AV234" s="370"/>
      <c r="AW234" s="370"/>
      <c r="BJ234">
        <f t="shared" si="17"/>
        <v>0</v>
      </c>
      <c r="BK234">
        <f t="shared" si="18"/>
        <v>0</v>
      </c>
      <c r="BL234" s="531">
        <f t="shared" si="19"/>
        <v>0</v>
      </c>
      <c r="BM234" s="201"/>
    </row>
    <row r="235" spans="1:65" hidden="1" outlineLevel="1" x14ac:dyDescent="0.3">
      <c r="A235" s="506" t="str">
        <f t="shared" si="20"/>
        <v>.z02</v>
      </c>
      <c r="P235" s="628"/>
      <c r="Q235" s="628"/>
      <c r="R235" s="628"/>
      <c r="S235" s="628"/>
      <c r="T235" s="628"/>
      <c r="U235" s="628"/>
      <c r="V235" s="628"/>
      <c r="W235" s="628"/>
      <c r="X235" s="628"/>
      <c r="Y235" s="650"/>
      <c r="Z235" s="650"/>
      <c r="AA235" s="650"/>
      <c r="AB235" s="650"/>
      <c r="AC235" s="613"/>
      <c r="AD235" s="613"/>
      <c r="AE235" s="613"/>
      <c r="AF235" s="613"/>
      <c r="AG235" s="626"/>
      <c r="AH235" s="626"/>
      <c r="AI235" s="626"/>
      <c r="AJ235" s="626"/>
      <c r="AK235" s="626"/>
      <c r="AL235" s="626"/>
      <c r="AM235" s="626"/>
      <c r="AN235" s="626"/>
      <c r="AO235" s="626"/>
      <c r="AP235" s="369"/>
      <c r="AQ235" s="369"/>
      <c r="AR235" s="369"/>
      <c r="AS235" s="369"/>
      <c r="AT235" s="370"/>
      <c r="AU235" s="370"/>
      <c r="AV235" s="370"/>
      <c r="AW235" s="370"/>
      <c r="BJ235">
        <f t="shared" si="17"/>
        <v>0</v>
      </c>
      <c r="BK235">
        <f t="shared" si="18"/>
        <v>0</v>
      </c>
      <c r="BL235" s="531">
        <f t="shared" si="19"/>
        <v>0</v>
      </c>
      <c r="BM235" s="201"/>
    </row>
    <row r="236" spans="1:65" hidden="1" outlineLevel="1" x14ac:dyDescent="0.3">
      <c r="A236" s="506" t="str">
        <f t="shared" si="20"/>
        <v>.z02</v>
      </c>
      <c r="P236" s="628"/>
      <c r="Q236" s="628"/>
      <c r="R236" s="628"/>
      <c r="S236" s="628"/>
      <c r="T236" s="628"/>
      <c r="U236" s="628"/>
      <c r="V236" s="628"/>
      <c r="W236" s="628"/>
      <c r="X236" s="628"/>
      <c r="Y236" s="650"/>
      <c r="Z236" s="650"/>
      <c r="AA236" s="650"/>
      <c r="AB236" s="650"/>
      <c r="AC236" s="613"/>
      <c r="AD236" s="613"/>
      <c r="AE236" s="613"/>
      <c r="AF236" s="613"/>
      <c r="AG236" s="626"/>
      <c r="AH236" s="626"/>
      <c r="AI236" s="626"/>
      <c r="AJ236" s="626"/>
      <c r="AK236" s="626"/>
      <c r="AL236" s="626"/>
      <c r="AM236" s="626"/>
      <c r="AN236" s="626"/>
      <c r="AO236" s="626"/>
      <c r="AP236" s="369"/>
      <c r="AQ236" s="369"/>
      <c r="AR236" s="369"/>
      <c r="AS236" s="369"/>
      <c r="AT236" s="370"/>
      <c r="AU236" s="370"/>
      <c r="AV236" s="370"/>
      <c r="AW236" s="370"/>
      <c r="BJ236">
        <f t="shared" si="17"/>
        <v>0</v>
      </c>
      <c r="BK236">
        <f t="shared" si="18"/>
        <v>0</v>
      </c>
      <c r="BL236" s="531">
        <f t="shared" si="19"/>
        <v>0</v>
      </c>
      <c r="BM236" s="201"/>
    </row>
    <row r="237" spans="1:65" hidden="1" outlineLevel="1" x14ac:dyDescent="0.3">
      <c r="A237" s="506" t="str">
        <f t="shared" si="20"/>
        <v>.z02</v>
      </c>
      <c r="P237" s="628"/>
      <c r="Q237" s="628"/>
      <c r="R237" s="628"/>
      <c r="S237" s="628"/>
      <c r="T237" s="628"/>
      <c r="U237" s="628"/>
      <c r="V237" s="628"/>
      <c r="W237" s="628"/>
      <c r="X237" s="628"/>
      <c r="Y237" s="650"/>
      <c r="Z237" s="650"/>
      <c r="AA237" s="650"/>
      <c r="AB237" s="650"/>
      <c r="AC237" s="613"/>
      <c r="AD237" s="613"/>
      <c r="AE237" s="613"/>
      <c r="AF237" s="613"/>
      <c r="AG237" s="626"/>
      <c r="AH237" s="626"/>
      <c r="AI237" s="626"/>
      <c r="AJ237" s="626"/>
      <c r="AK237" s="626"/>
      <c r="AL237" s="626"/>
      <c r="AM237" s="626"/>
      <c r="AN237" s="626"/>
      <c r="AO237" s="626"/>
      <c r="AP237" s="369"/>
      <c r="AQ237" s="369"/>
      <c r="AR237" s="369"/>
      <c r="AS237" s="369"/>
      <c r="AT237" s="370"/>
      <c r="AU237" s="370"/>
      <c r="AV237" s="370"/>
      <c r="AW237" s="370"/>
      <c r="BJ237">
        <f t="shared" si="17"/>
        <v>0</v>
      </c>
      <c r="BK237">
        <f t="shared" si="18"/>
        <v>0</v>
      </c>
      <c r="BL237" s="531">
        <f t="shared" si="19"/>
        <v>0</v>
      </c>
      <c r="BM237" s="201"/>
    </row>
    <row r="238" spans="1:65" hidden="1" outlineLevel="1" x14ac:dyDescent="0.3">
      <c r="A238" s="506" t="str">
        <f t="shared" si="20"/>
        <v>.z02</v>
      </c>
      <c r="P238" s="628"/>
      <c r="Q238" s="628"/>
      <c r="R238" s="628"/>
      <c r="S238" s="628"/>
      <c r="T238" s="628"/>
      <c r="U238" s="628"/>
      <c r="V238" s="628"/>
      <c r="W238" s="628"/>
      <c r="X238" s="628"/>
      <c r="Y238" s="650"/>
      <c r="Z238" s="650"/>
      <c r="AA238" s="650"/>
      <c r="AB238" s="650"/>
      <c r="AC238" s="613"/>
      <c r="AD238" s="613"/>
      <c r="AE238" s="613"/>
      <c r="AF238" s="613"/>
      <c r="AG238" s="626"/>
      <c r="AH238" s="626"/>
      <c r="AI238" s="626"/>
      <c r="AJ238" s="626"/>
      <c r="AK238" s="626"/>
      <c r="AL238" s="626"/>
      <c r="AM238" s="626"/>
      <c r="AN238" s="626"/>
      <c r="AO238" s="626"/>
      <c r="AP238" s="369"/>
      <c r="AQ238" s="369"/>
      <c r="AR238" s="369"/>
      <c r="AS238" s="369"/>
      <c r="AT238" s="370"/>
      <c r="AU238" s="370"/>
      <c r="AV238" s="370"/>
      <c r="AW238" s="370"/>
      <c r="BJ238">
        <f t="shared" si="17"/>
        <v>0</v>
      </c>
      <c r="BK238">
        <f t="shared" si="18"/>
        <v>0</v>
      </c>
      <c r="BL238" s="531">
        <f t="shared" si="19"/>
        <v>0</v>
      </c>
      <c r="BM238" s="201"/>
    </row>
    <row r="239" spans="1:65" hidden="1" outlineLevel="1" x14ac:dyDescent="0.3">
      <c r="A239" s="506" t="str">
        <f t="shared" si="20"/>
        <v>.z02</v>
      </c>
      <c r="P239" s="628"/>
      <c r="Q239" s="628"/>
      <c r="R239" s="628"/>
      <c r="S239" s="628"/>
      <c r="T239" s="628"/>
      <c r="U239" s="628"/>
      <c r="V239" s="628"/>
      <c r="W239" s="628"/>
      <c r="X239" s="628"/>
      <c r="Y239" s="650"/>
      <c r="Z239" s="650"/>
      <c r="AA239" s="650"/>
      <c r="AB239" s="650"/>
      <c r="AC239" s="613"/>
      <c r="AD239" s="613"/>
      <c r="AE239" s="613"/>
      <c r="AF239" s="613"/>
      <c r="AG239" s="626"/>
      <c r="AH239" s="626"/>
      <c r="AI239" s="626"/>
      <c r="AJ239" s="626"/>
      <c r="AK239" s="626"/>
      <c r="AL239" s="626"/>
      <c r="AM239" s="626"/>
      <c r="AN239" s="626"/>
      <c r="AO239" s="626"/>
      <c r="AP239" s="369"/>
      <c r="AQ239" s="369"/>
      <c r="AR239" s="369"/>
      <c r="AS239" s="369"/>
      <c r="AT239" s="370"/>
      <c r="AU239" s="370"/>
      <c r="AV239" s="370"/>
      <c r="AW239" s="370"/>
      <c r="BJ239">
        <f t="shared" si="17"/>
        <v>0</v>
      </c>
      <c r="BK239">
        <f t="shared" si="18"/>
        <v>0</v>
      </c>
      <c r="BL239" s="531">
        <f t="shared" si="19"/>
        <v>0</v>
      </c>
      <c r="BM239" s="201"/>
    </row>
    <row r="240" spans="1:65" hidden="1" outlineLevel="1" x14ac:dyDescent="0.3">
      <c r="A240" s="506" t="str">
        <f t="shared" si="20"/>
        <v>.z02</v>
      </c>
      <c r="P240" s="628"/>
      <c r="Q240" s="628"/>
      <c r="R240" s="628"/>
      <c r="S240" s="628"/>
      <c r="T240" s="628"/>
      <c r="U240" s="628"/>
      <c r="V240" s="628"/>
      <c r="W240" s="628"/>
      <c r="X240" s="628"/>
      <c r="Y240" s="650"/>
      <c r="Z240" s="650"/>
      <c r="AA240" s="650"/>
      <c r="AB240" s="650"/>
      <c r="AC240" s="613"/>
      <c r="AD240" s="613"/>
      <c r="AE240" s="613"/>
      <c r="AF240" s="613"/>
      <c r="AG240" s="626"/>
      <c r="AH240" s="626"/>
      <c r="AI240" s="626"/>
      <c r="AJ240" s="626"/>
      <c r="AK240" s="626"/>
      <c r="AL240" s="626"/>
      <c r="AM240" s="626"/>
      <c r="AN240" s="626"/>
      <c r="AO240" s="626"/>
      <c r="AP240" s="369"/>
      <c r="AQ240" s="369"/>
      <c r="AR240" s="369"/>
      <c r="AS240" s="369"/>
      <c r="AT240" s="370"/>
      <c r="AU240" s="370"/>
      <c r="AV240" s="370"/>
      <c r="AW240" s="370"/>
      <c r="BJ240">
        <f t="shared" si="17"/>
        <v>0</v>
      </c>
      <c r="BK240">
        <f t="shared" si="18"/>
        <v>0</v>
      </c>
      <c r="BL240" s="531">
        <f t="shared" si="19"/>
        <v>0</v>
      </c>
      <c r="BM240" s="201"/>
    </row>
    <row r="241" spans="1:65" hidden="1" outlineLevel="1" x14ac:dyDescent="0.3">
      <c r="A241" s="506" t="str">
        <f t="shared" si="20"/>
        <v>.z02</v>
      </c>
      <c r="P241" s="628"/>
      <c r="Q241" s="628"/>
      <c r="R241" s="628"/>
      <c r="S241" s="628"/>
      <c r="T241" s="628"/>
      <c r="U241" s="628"/>
      <c r="V241" s="628"/>
      <c r="W241" s="628"/>
      <c r="X241" s="628"/>
      <c r="Y241" s="650"/>
      <c r="Z241" s="650"/>
      <c r="AA241" s="650"/>
      <c r="AB241" s="650"/>
      <c r="AC241" s="613"/>
      <c r="AD241" s="613"/>
      <c r="AE241" s="613"/>
      <c r="AF241" s="613"/>
      <c r="AG241" s="626"/>
      <c r="AH241" s="626"/>
      <c r="AI241" s="626"/>
      <c r="AJ241" s="626"/>
      <c r="AK241" s="626"/>
      <c r="AL241" s="626"/>
      <c r="AM241" s="626"/>
      <c r="AN241" s="626"/>
      <c r="AO241" s="626"/>
      <c r="AP241" s="369"/>
      <c r="AQ241" s="369"/>
      <c r="AR241" s="369"/>
      <c r="AS241" s="369"/>
      <c r="AT241" s="370"/>
      <c r="AU241" s="370"/>
      <c r="AV241" s="370"/>
      <c r="AW241" s="370"/>
      <c r="BJ241">
        <f t="shared" si="17"/>
        <v>0</v>
      </c>
      <c r="BK241">
        <f t="shared" si="18"/>
        <v>0</v>
      </c>
      <c r="BL241" s="531">
        <f t="shared" si="19"/>
        <v>0</v>
      </c>
      <c r="BM241" s="201"/>
    </row>
    <row r="242" spans="1:65" hidden="1" outlineLevel="1" x14ac:dyDescent="0.3">
      <c r="A242" s="506" t="str">
        <f t="shared" si="20"/>
        <v>.z02</v>
      </c>
      <c r="P242" s="628"/>
      <c r="Q242" s="628"/>
      <c r="R242" s="628"/>
      <c r="S242" s="628"/>
      <c r="T242" s="628"/>
      <c r="U242" s="628"/>
      <c r="V242" s="628"/>
      <c r="W242" s="628"/>
      <c r="X242" s="628"/>
      <c r="Y242" s="650"/>
      <c r="Z242" s="650"/>
      <c r="AA242" s="650"/>
      <c r="AB242" s="650"/>
      <c r="AC242" s="613"/>
      <c r="AD242" s="613"/>
      <c r="AE242" s="613"/>
      <c r="AF242" s="613"/>
      <c r="AG242" s="626"/>
      <c r="AH242" s="626"/>
      <c r="AI242" s="626"/>
      <c r="AJ242" s="626"/>
      <c r="AK242" s="626"/>
      <c r="AL242" s="626"/>
      <c r="AM242" s="626"/>
      <c r="AN242" s="626"/>
      <c r="AO242" s="626"/>
      <c r="AP242" s="369"/>
      <c r="AQ242" s="369"/>
      <c r="AR242" s="369"/>
      <c r="AS242" s="369"/>
      <c r="AT242" s="370"/>
      <c r="AU242" s="370"/>
      <c r="AV242" s="370"/>
      <c r="AW242" s="370"/>
      <c r="BJ242">
        <f t="shared" si="17"/>
        <v>0</v>
      </c>
      <c r="BK242">
        <f t="shared" si="18"/>
        <v>0</v>
      </c>
      <c r="BL242" s="531">
        <f t="shared" si="19"/>
        <v>0</v>
      </c>
      <c r="BM242" s="201"/>
    </row>
    <row r="243" spans="1:65" hidden="1" outlineLevel="1" x14ac:dyDescent="0.3">
      <c r="A243" s="506" t="str">
        <f t="shared" si="20"/>
        <v>.z02</v>
      </c>
      <c r="P243" s="628"/>
      <c r="Q243" s="628"/>
      <c r="R243" s="628"/>
      <c r="S243" s="628"/>
      <c r="T243" s="628"/>
      <c r="U243" s="628"/>
      <c r="V243" s="628"/>
      <c r="W243" s="628"/>
      <c r="X243" s="628"/>
      <c r="Y243" s="650"/>
      <c r="Z243" s="650"/>
      <c r="AA243" s="650"/>
      <c r="AB243" s="650"/>
      <c r="AC243" s="613"/>
      <c r="AD243" s="613"/>
      <c r="AE243" s="613"/>
      <c r="AF243" s="613"/>
      <c r="AG243" s="626"/>
      <c r="AH243" s="626"/>
      <c r="AI243" s="626"/>
      <c r="AJ243" s="626"/>
      <c r="AK243" s="626"/>
      <c r="AL243" s="626"/>
      <c r="AM243" s="626"/>
      <c r="AN243" s="626"/>
      <c r="AO243" s="626"/>
      <c r="AP243" s="369"/>
      <c r="AQ243" s="369"/>
      <c r="AR243" s="369"/>
      <c r="AS243" s="369"/>
      <c r="AT243" s="370"/>
      <c r="AU243" s="370"/>
      <c r="AV243" s="370"/>
      <c r="AW243" s="370"/>
      <c r="BJ243">
        <f t="shared" si="17"/>
        <v>0</v>
      </c>
      <c r="BK243">
        <f t="shared" si="18"/>
        <v>0</v>
      </c>
      <c r="BL243" s="531">
        <f t="shared" si="19"/>
        <v>0</v>
      </c>
      <c r="BM243" s="201"/>
    </row>
    <row r="244" spans="1:65" hidden="1" outlineLevel="1" x14ac:dyDescent="0.3">
      <c r="A244" s="506" t="str">
        <f t="shared" si="20"/>
        <v>.z02</v>
      </c>
      <c r="P244" s="628"/>
      <c r="Q244" s="628"/>
      <c r="R244" s="628"/>
      <c r="S244" s="628"/>
      <c r="T244" s="628"/>
      <c r="U244" s="628"/>
      <c r="V244" s="628"/>
      <c r="W244" s="628"/>
      <c r="X244" s="628"/>
      <c r="Y244" s="650"/>
      <c r="Z244" s="650"/>
      <c r="AA244" s="650"/>
      <c r="AB244" s="650"/>
      <c r="AC244" s="613"/>
      <c r="AD244" s="613"/>
      <c r="AE244" s="613"/>
      <c r="AF244" s="613"/>
      <c r="AG244" s="626"/>
      <c r="AH244" s="626"/>
      <c r="AI244" s="626"/>
      <c r="AJ244" s="626"/>
      <c r="AK244" s="626"/>
      <c r="AL244" s="626"/>
      <c r="AM244" s="626"/>
      <c r="AN244" s="626"/>
      <c r="AO244" s="626"/>
      <c r="AP244" s="369"/>
      <c r="AQ244" s="369"/>
      <c r="AR244" s="369"/>
      <c r="AS244" s="369"/>
      <c r="AT244" s="370"/>
      <c r="AU244" s="370"/>
      <c r="AV244" s="370"/>
      <c r="AW244" s="370"/>
      <c r="BJ244">
        <f t="shared" si="17"/>
        <v>0</v>
      </c>
      <c r="BK244">
        <f t="shared" si="18"/>
        <v>0</v>
      </c>
      <c r="BL244" s="531">
        <f t="shared" si="19"/>
        <v>0</v>
      </c>
      <c r="BM244" s="201"/>
    </row>
    <row r="245" spans="1:65" hidden="1" outlineLevel="1" x14ac:dyDescent="0.3">
      <c r="A245" s="506" t="str">
        <f t="shared" si="20"/>
        <v>.z02</v>
      </c>
      <c r="P245" s="628"/>
      <c r="Q245" s="628"/>
      <c r="R245" s="628"/>
      <c r="S245" s="628"/>
      <c r="T245" s="628"/>
      <c r="U245" s="628"/>
      <c r="V245" s="628"/>
      <c r="W245" s="628"/>
      <c r="X245" s="628"/>
      <c r="Y245" s="650"/>
      <c r="Z245" s="650"/>
      <c r="AA245" s="650"/>
      <c r="AB245" s="650"/>
      <c r="AC245" s="613"/>
      <c r="AD245" s="613"/>
      <c r="AE245" s="613"/>
      <c r="AF245" s="613"/>
      <c r="AG245" s="626"/>
      <c r="AH245" s="626"/>
      <c r="AI245" s="626"/>
      <c r="AJ245" s="626"/>
      <c r="AK245" s="626"/>
      <c r="AL245" s="626"/>
      <c r="AM245" s="626"/>
      <c r="AN245" s="626"/>
      <c r="AO245" s="626"/>
      <c r="AP245" s="369"/>
      <c r="AQ245" s="369"/>
      <c r="AR245" s="369"/>
      <c r="AS245" s="369"/>
      <c r="AT245" s="370"/>
      <c r="AU245" s="370"/>
      <c r="AV245" s="370"/>
      <c r="AW245" s="370"/>
      <c r="BJ245">
        <f t="shared" si="17"/>
        <v>0</v>
      </c>
      <c r="BK245">
        <f t="shared" si="18"/>
        <v>0</v>
      </c>
      <c r="BL245" s="531">
        <f t="shared" si="19"/>
        <v>0</v>
      </c>
      <c r="BM245" s="201"/>
    </row>
    <row r="246" spans="1:65" hidden="1" outlineLevel="1" x14ac:dyDescent="0.3">
      <c r="A246" s="506" t="str">
        <f t="shared" si="20"/>
        <v>.z02</v>
      </c>
      <c r="P246" s="628"/>
      <c r="Q246" s="628"/>
      <c r="R246" s="628"/>
      <c r="S246" s="628"/>
      <c r="T246" s="628"/>
      <c r="U246" s="628"/>
      <c r="V246" s="628"/>
      <c r="W246" s="628"/>
      <c r="X246" s="628"/>
      <c r="Y246" s="650"/>
      <c r="Z246" s="650"/>
      <c r="AA246" s="650"/>
      <c r="AB246" s="650"/>
      <c r="AC246" s="613"/>
      <c r="AD246" s="613"/>
      <c r="AE246" s="613"/>
      <c r="AF246" s="613"/>
      <c r="AG246" s="626"/>
      <c r="AH246" s="626"/>
      <c r="AI246" s="626"/>
      <c r="AJ246" s="626"/>
      <c r="AK246" s="626"/>
      <c r="AL246" s="626"/>
      <c r="AM246" s="626"/>
      <c r="AN246" s="626"/>
      <c r="AO246" s="626"/>
      <c r="AP246" s="369"/>
      <c r="AQ246" s="369"/>
      <c r="AR246" s="369"/>
      <c r="AS246" s="369"/>
      <c r="AT246" s="370"/>
      <c r="AU246" s="370"/>
      <c r="AV246" s="370"/>
      <c r="AW246" s="370"/>
      <c r="BJ246">
        <f t="shared" si="17"/>
        <v>0</v>
      </c>
      <c r="BK246">
        <f t="shared" si="18"/>
        <v>0</v>
      </c>
      <c r="BL246" s="531">
        <f t="shared" si="19"/>
        <v>0</v>
      </c>
      <c r="BM246" s="201"/>
    </row>
    <row r="247" spans="1:65" hidden="1" outlineLevel="1" x14ac:dyDescent="0.3">
      <c r="A247" s="506" t="str">
        <f t="shared" si="20"/>
        <v>.z02</v>
      </c>
      <c r="P247" s="628"/>
      <c r="Q247" s="628"/>
      <c r="R247" s="628"/>
      <c r="S247" s="628"/>
      <c r="T247" s="628"/>
      <c r="U247" s="628"/>
      <c r="V247" s="628"/>
      <c r="W247" s="628"/>
      <c r="X247" s="628"/>
      <c r="Y247" s="650"/>
      <c r="Z247" s="650"/>
      <c r="AA247" s="650"/>
      <c r="AB247" s="650"/>
      <c r="AC247" s="613"/>
      <c r="AD247" s="613"/>
      <c r="AE247" s="613"/>
      <c r="AF247" s="613"/>
      <c r="AG247" s="626"/>
      <c r="AH247" s="626"/>
      <c r="AI247" s="626"/>
      <c r="AJ247" s="626"/>
      <c r="AK247" s="626"/>
      <c r="AL247" s="626"/>
      <c r="AM247" s="626"/>
      <c r="AN247" s="626"/>
      <c r="AO247" s="626"/>
      <c r="AP247" s="369"/>
      <c r="AQ247" s="369"/>
      <c r="AR247" s="369"/>
      <c r="AS247" s="369"/>
      <c r="AT247" s="370"/>
      <c r="AU247" s="370"/>
      <c r="AV247" s="370"/>
      <c r="AW247" s="370"/>
      <c r="BJ247">
        <f t="shared" si="17"/>
        <v>0</v>
      </c>
      <c r="BK247">
        <f t="shared" si="18"/>
        <v>0</v>
      </c>
      <c r="BL247" s="531">
        <f t="shared" si="19"/>
        <v>0</v>
      </c>
      <c r="BM247" s="201"/>
    </row>
    <row r="248" spans="1:65" hidden="1" outlineLevel="1" x14ac:dyDescent="0.3">
      <c r="A248" s="506" t="str">
        <f t="shared" si="20"/>
        <v>.z02</v>
      </c>
      <c r="P248" s="628"/>
      <c r="Q248" s="628"/>
      <c r="R248" s="628"/>
      <c r="S248" s="628"/>
      <c r="T248" s="628"/>
      <c r="U248" s="628"/>
      <c r="V248" s="628"/>
      <c r="W248" s="628"/>
      <c r="X248" s="628"/>
      <c r="Y248" s="650"/>
      <c r="Z248" s="650"/>
      <c r="AA248" s="650"/>
      <c r="AB248" s="650"/>
      <c r="AC248" s="613"/>
      <c r="AD248" s="613"/>
      <c r="AE248" s="613"/>
      <c r="AF248" s="613"/>
      <c r="AG248" s="626"/>
      <c r="AH248" s="626"/>
      <c r="AI248" s="626"/>
      <c r="AJ248" s="626"/>
      <c r="AK248" s="626"/>
      <c r="AL248" s="626"/>
      <c r="AM248" s="626"/>
      <c r="AN248" s="626"/>
      <c r="AO248" s="626"/>
      <c r="AP248" s="369"/>
      <c r="AQ248" s="369"/>
      <c r="AR248" s="369"/>
      <c r="AS248" s="369"/>
      <c r="AT248" s="370"/>
      <c r="AU248" s="370"/>
      <c r="AV248" s="370"/>
      <c r="AW248" s="370"/>
      <c r="BJ248">
        <f t="shared" si="17"/>
        <v>0</v>
      </c>
      <c r="BK248">
        <f t="shared" si="18"/>
        <v>0</v>
      </c>
      <c r="BL248" s="531">
        <f t="shared" si="19"/>
        <v>0</v>
      </c>
      <c r="BM248" s="201"/>
    </row>
    <row r="249" spans="1:65" hidden="1" outlineLevel="1" x14ac:dyDescent="0.3">
      <c r="A249" s="506" t="str">
        <f t="shared" si="20"/>
        <v>.z02</v>
      </c>
      <c r="P249" s="628"/>
      <c r="Q249" s="628"/>
      <c r="R249" s="628"/>
      <c r="S249" s="628"/>
      <c r="T249" s="628"/>
      <c r="U249" s="628"/>
      <c r="V249" s="628"/>
      <c r="W249" s="628"/>
      <c r="X249" s="628"/>
      <c r="Y249" s="650"/>
      <c r="Z249" s="650"/>
      <c r="AA249" s="650"/>
      <c r="AB249" s="650"/>
      <c r="AC249" s="613"/>
      <c r="AD249" s="613"/>
      <c r="AE249" s="613"/>
      <c r="AF249" s="613"/>
      <c r="AG249" s="626"/>
      <c r="AH249" s="626"/>
      <c r="AI249" s="626"/>
      <c r="AJ249" s="626"/>
      <c r="AK249" s="626"/>
      <c r="AL249" s="626"/>
      <c r="AM249" s="626"/>
      <c r="AN249" s="626"/>
      <c r="AO249" s="626"/>
      <c r="AP249" s="369"/>
      <c r="AQ249" s="369"/>
      <c r="AR249" s="369"/>
      <c r="AS249" s="369"/>
      <c r="AT249" s="370"/>
      <c r="AU249" s="370"/>
      <c r="AV249" s="370"/>
      <c r="AW249" s="370"/>
      <c r="BJ249">
        <f t="shared" si="17"/>
        <v>0</v>
      </c>
      <c r="BK249">
        <f t="shared" si="18"/>
        <v>0</v>
      </c>
      <c r="BL249" s="531">
        <f t="shared" si="19"/>
        <v>0</v>
      </c>
      <c r="BM249" s="201"/>
    </row>
    <row r="250" spans="1:65" hidden="1" outlineLevel="1" x14ac:dyDescent="0.3">
      <c r="A250" s="506" t="str">
        <f t="shared" si="20"/>
        <v>.z02</v>
      </c>
      <c r="P250" s="628"/>
      <c r="Q250" s="628"/>
      <c r="R250" s="628"/>
      <c r="S250" s="628"/>
      <c r="T250" s="628"/>
      <c r="U250" s="628"/>
      <c r="V250" s="628"/>
      <c r="W250" s="628"/>
      <c r="X250" s="628"/>
      <c r="Y250" s="650"/>
      <c r="Z250" s="650"/>
      <c r="AA250" s="650"/>
      <c r="AB250" s="650"/>
      <c r="AC250" s="613"/>
      <c r="AD250" s="613"/>
      <c r="AE250" s="613"/>
      <c r="AF250" s="613"/>
      <c r="AG250" s="626"/>
      <c r="AH250" s="626"/>
      <c r="AI250" s="626"/>
      <c r="AJ250" s="626"/>
      <c r="AK250" s="626"/>
      <c r="AL250" s="626"/>
      <c r="AM250" s="626"/>
      <c r="AN250" s="626"/>
      <c r="AO250" s="626"/>
      <c r="AP250" s="369"/>
      <c r="AQ250" s="369"/>
      <c r="AR250" s="369"/>
      <c r="AS250" s="369"/>
      <c r="AT250" s="370"/>
      <c r="AU250" s="370"/>
      <c r="AV250" s="370"/>
      <c r="AW250" s="370"/>
      <c r="BJ250">
        <f t="shared" si="17"/>
        <v>0</v>
      </c>
      <c r="BK250">
        <f t="shared" si="18"/>
        <v>0</v>
      </c>
      <c r="BL250" s="531">
        <f t="shared" si="19"/>
        <v>0</v>
      </c>
      <c r="BM250" s="201"/>
    </row>
    <row r="251" spans="1:65" hidden="1" outlineLevel="1" x14ac:dyDescent="0.3">
      <c r="A251" s="506" t="str">
        <f t="shared" si="20"/>
        <v>.z02</v>
      </c>
      <c r="P251" s="628"/>
      <c r="Q251" s="628"/>
      <c r="R251" s="628"/>
      <c r="S251" s="628"/>
      <c r="T251" s="628"/>
      <c r="U251" s="628"/>
      <c r="V251" s="628"/>
      <c r="W251" s="628"/>
      <c r="X251" s="628"/>
      <c r="Y251" s="650"/>
      <c r="Z251" s="650"/>
      <c r="AA251" s="650"/>
      <c r="AB251" s="650"/>
      <c r="AC251" s="613"/>
      <c r="AD251" s="613"/>
      <c r="AE251" s="613"/>
      <c r="AF251" s="613"/>
      <c r="AG251" s="626"/>
      <c r="AH251" s="626"/>
      <c r="AI251" s="626"/>
      <c r="AJ251" s="626"/>
      <c r="AK251" s="626"/>
      <c r="AL251" s="626"/>
      <c r="AM251" s="626"/>
      <c r="AN251" s="626"/>
      <c r="AO251" s="626"/>
      <c r="AP251" s="369"/>
      <c r="AQ251" s="369"/>
      <c r="AR251" s="369"/>
      <c r="AS251" s="369"/>
      <c r="AT251" s="370"/>
      <c r="AU251" s="370"/>
      <c r="AV251" s="370"/>
      <c r="AW251" s="370"/>
      <c r="BJ251">
        <f t="shared" si="17"/>
        <v>0</v>
      </c>
      <c r="BK251">
        <f t="shared" si="18"/>
        <v>0</v>
      </c>
      <c r="BL251" s="531">
        <f t="shared" si="19"/>
        <v>0</v>
      </c>
      <c r="BM251" s="201"/>
    </row>
    <row r="252" spans="1:65" hidden="1" outlineLevel="1" x14ac:dyDescent="0.3">
      <c r="A252" s="506" t="str">
        <f t="shared" si="20"/>
        <v>.z02</v>
      </c>
      <c r="P252" s="628"/>
      <c r="Q252" s="628"/>
      <c r="R252" s="628"/>
      <c r="S252" s="628"/>
      <c r="T252" s="628"/>
      <c r="U252" s="628"/>
      <c r="V252" s="628"/>
      <c r="W252" s="628"/>
      <c r="X252" s="628"/>
      <c r="Y252" s="650"/>
      <c r="Z252" s="650"/>
      <c r="AA252" s="650"/>
      <c r="AB252" s="650"/>
      <c r="AC252" s="613"/>
      <c r="AD252" s="613"/>
      <c r="AE252" s="613"/>
      <c r="AF252" s="613"/>
      <c r="AG252" s="626"/>
      <c r="AH252" s="626"/>
      <c r="AI252" s="626"/>
      <c r="AJ252" s="626"/>
      <c r="AK252" s="626"/>
      <c r="AL252" s="626"/>
      <c r="AM252" s="626"/>
      <c r="AN252" s="626"/>
      <c r="AO252" s="626"/>
      <c r="AP252" s="369"/>
      <c r="AQ252" s="369"/>
      <c r="AR252" s="369"/>
      <c r="AS252" s="369"/>
      <c r="AT252" s="370"/>
      <c r="AU252" s="370"/>
      <c r="AV252" s="370"/>
      <c r="AW252" s="370"/>
      <c r="BJ252">
        <f t="shared" si="17"/>
        <v>0</v>
      </c>
      <c r="BK252">
        <f t="shared" si="18"/>
        <v>0</v>
      </c>
      <c r="BL252" s="531">
        <f t="shared" si="19"/>
        <v>0</v>
      </c>
      <c r="BM252" s="201"/>
    </row>
    <row r="253" spans="1:65" hidden="1" outlineLevel="1" x14ac:dyDescent="0.3">
      <c r="A253" s="506" t="str">
        <f t="shared" si="20"/>
        <v>.z02</v>
      </c>
      <c r="P253" s="628"/>
      <c r="Q253" s="628"/>
      <c r="R253" s="628"/>
      <c r="S253" s="628"/>
      <c r="T253" s="628"/>
      <c r="U253" s="628"/>
      <c r="V253" s="628"/>
      <c r="W253" s="628"/>
      <c r="X253" s="628"/>
      <c r="Y253" s="650"/>
      <c r="Z253" s="650"/>
      <c r="AA253" s="650"/>
      <c r="AB253" s="650"/>
      <c r="AC253" s="613"/>
      <c r="AD253" s="613"/>
      <c r="AE253" s="613"/>
      <c r="AF253" s="613"/>
      <c r="AG253" s="626"/>
      <c r="AH253" s="626"/>
      <c r="AI253" s="626"/>
      <c r="AJ253" s="626"/>
      <c r="AK253" s="626"/>
      <c r="AL253" s="626"/>
      <c r="AM253" s="626"/>
      <c r="AN253" s="626"/>
      <c r="AO253" s="626"/>
      <c r="AP253" s="369"/>
      <c r="AQ253" s="369"/>
      <c r="AR253" s="369"/>
      <c r="AS253" s="369"/>
      <c r="AT253" s="370"/>
      <c r="AU253" s="370"/>
      <c r="AV253" s="370"/>
      <c r="AW253" s="370"/>
      <c r="BJ253">
        <f t="shared" si="17"/>
        <v>0</v>
      </c>
      <c r="BK253">
        <f t="shared" si="18"/>
        <v>0</v>
      </c>
      <c r="BL253" s="531">
        <f t="shared" si="19"/>
        <v>0</v>
      </c>
      <c r="BM253" s="201"/>
    </row>
    <row r="254" spans="1:65" hidden="1" outlineLevel="1" x14ac:dyDescent="0.3">
      <c r="A254" s="506" t="str">
        <f t="shared" si="20"/>
        <v>.z02</v>
      </c>
      <c r="P254" s="628"/>
      <c r="Q254" s="628"/>
      <c r="R254" s="628"/>
      <c r="S254" s="628"/>
      <c r="T254" s="628"/>
      <c r="U254" s="628"/>
      <c r="V254" s="628"/>
      <c r="W254" s="628"/>
      <c r="X254" s="628"/>
      <c r="Y254" s="650"/>
      <c r="Z254" s="650"/>
      <c r="AA254" s="650"/>
      <c r="AB254" s="650"/>
      <c r="AC254" s="613"/>
      <c r="AD254" s="613"/>
      <c r="AE254" s="613"/>
      <c r="AF254" s="613"/>
      <c r="AG254" s="626"/>
      <c r="AH254" s="626"/>
      <c r="AI254" s="626"/>
      <c r="AJ254" s="626"/>
      <c r="AK254" s="626"/>
      <c r="AL254" s="626"/>
      <c r="AM254" s="626"/>
      <c r="AN254" s="626"/>
      <c r="AO254" s="626"/>
      <c r="AP254" s="369"/>
      <c r="AQ254" s="369"/>
      <c r="AR254" s="369"/>
      <c r="AS254" s="369"/>
      <c r="AT254" s="370"/>
      <c r="AU254" s="370"/>
      <c r="AV254" s="370"/>
      <c r="AW254" s="370"/>
      <c r="BJ254">
        <f t="shared" si="17"/>
        <v>0</v>
      </c>
      <c r="BK254">
        <f t="shared" si="18"/>
        <v>0</v>
      </c>
      <c r="BL254" s="531">
        <f t="shared" si="19"/>
        <v>0</v>
      </c>
      <c r="BM254" s="201"/>
    </row>
    <row r="255" spans="1:65" hidden="1" outlineLevel="1" x14ac:dyDescent="0.3">
      <c r="A255" s="506" t="str">
        <f t="shared" si="20"/>
        <v>.z02</v>
      </c>
      <c r="P255" s="628"/>
      <c r="Q255" s="628"/>
      <c r="R255" s="628"/>
      <c r="S255" s="628"/>
      <c r="T255" s="628"/>
      <c r="U255" s="628"/>
      <c r="V255" s="628"/>
      <c r="W255" s="628"/>
      <c r="X255" s="628"/>
      <c r="Y255" s="650"/>
      <c r="Z255" s="650"/>
      <c r="AA255" s="650"/>
      <c r="AB255" s="650"/>
      <c r="AC255" s="613"/>
      <c r="AD255" s="613"/>
      <c r="AE255" s="613"/>
      <c r="AF255" s="613"/>
      <c r="AG255" s="626"/>
      <c r="AH255" s="626"/>
      <c r="AI255" s="626"/>
      <c r="AJ255" s="626"/>
      <c r="AK255" s="626"/>
      <c r="AL255" s="626"/>
      <c r="AM255" s="626"/>
      <c r="AN255" s="626"/>
      <c r="AO255" s="626"/>
      <c r="AP255" s="369"/>
      <c r="AQ255" s="369"/>
      <c r="AR255" s="369"/>
      <c r="AS255" s="369"/>
      <c r="AT255" s="370"/>
      <c r="AU255" s="370"/>
      <c r="AV255" s="370"/>
      <c r="AW255" s="370"/>
      <c r="BJ255">
        <f t="shared" si="17"/>
        <v>0</v>
      </c>
      <c r="BK255">
        <f t="shared" si="18"/>
        <v>0</v>
      </c>
      <c r="BL255" s="531">
        <f t="shared" si="19"/>
        <v>0</v>
      </c>
      <c r="BM255" s="201"/>
    </row>
    <row r="256" spans="1:65" hidden="1" outlineLevel="1" x14ac:dyDescent="0.3">
      <c r="A256" s="506" t="str">
        <f t="shared" si="20"/>
        <v>.z02</v>
      </c>
      <c r="P256" s="628"/>
      <c r="Q256" s="628"/>
      <c r="R256" s="628"/>
      <c r="S256" s="628"/>
      <c r="T256" s="628"/>
      <c r="U256" s="628"/>
      <c r="V256" s="628"/>
      <c r="W256" s="628"/>
      <c r="X256" s="628"/>
      <c r="Y256" s="650"/>
      <c r="Z256" s="650"/>
      <c r="AA256" s="650"/>
      <c r="AB256" s="650"/>
      <c r="AC256" s="613"/>
      <c r="AD256" s="613"/>
      <c r="AE256" s="613"/>
      <c r="AF256" s="613"/>
      <c r="AG256" s="626"/>
      <c r="AH256" s="626"/>
      <c r="AI256" s="626"/>
      <c r="AJ256" s="626"/>
      <c r="AK256" s="626"/>
      <c r="AL256" s="626"/>
      <c r="AM256" s="626"/>
      <c r="AN256" s="626"/>
      <c r="AO256" s="626"/>
      <c r="AP256" s="369"/>
      <c r="AQ256" s="369"/>
      <c r="AR256" s="369"/>
      <c r="AS256" s="369"/>
      <c r="AT256" s="370"/>
      <c r="AU256" s="370"/>
      <c r="AV256" s="370"/>
      <c r="AW256" s="370"/>
      <c r="BJ256">
        <f t="shared" si="17"/>
        <v>0</v>
      </c>
      <c r="BK256">
        <f t="shared" si="18"/>
        <v>0</v>
      </c>
      <c r="BL256" s="531">
        <f t="shared" si="19"/>
        <v>0</v>
      </c>
      <c r="BM256" s="201"/>
    </row>
    <row r="257" spans="1:65" hidden="1" outlineLevel="1" x14ac:dyDescent="0.3">
      <c r="A257" s="506" t="str">
        <f t="shared" si="20"/>
        <v>.z02</v>
      </c>
      <c r="P257" s="628"/>
      <c r="Q257" s="628"/>
      <c r="R257" s="628"/>
      <c r="S257" s="628"/>
      <c r="T257" s="628"/>
      <c r="U257" s="628"/>
      <c r="V257" s="628"/>
      <c r="W257" s="628"/>
      <c r="X257" s="628"/>
      <c r="Y257" s="650"/>
      <c r="Z257" s="650"/>
      <c r="AA257" s="650"/>
      <c r="AB257" s="650"/>
      <c r="AC257" s="613"/>
      <c r="AD257" s="613"/>
      <c r="AE257" s="613"/>
      <c r="AF257" s="613"/>
      <c r="AG257" s="626"/>
      <c r="AH257" s="626"/>
      <c r="AI257" s="626"/>
      <c r="AJ257" s="626"/>
      <c r="AK257" s="626"/>
      <c r="AL257" s="626"/>
      <c r="AM257" s="626"/>
      <c r="AN257" s="626"/>
      <c r="AO257" s="626"/>
      <c r="AP257" s="369"/>
      <c r="AQ257" s="369"/>
      <c r="AR257" s="369"/>
      <c r="AS257" s="369"/>
      <c r="AT257" s="370"/>
      <c r="AU257" s="370"/>
      <c r="AV257" s="370"/>
      <c r="AW257" s="370"/>
      <c r="BJ257">
        <f t="shared" si="17"/>
        <v>0</v>
      </c>
      <c r="BK257">
        <f t="shared" si="18"/>
        <v>0</v>
      </c>
      <c r="BL257" s="531">
        <f t="shared" si="19"/>
        <v>0</v>
      </c>
      <c r="BM257" s="201"/>
    </row>
    <row r="258" spans="1:65" hidden="1" outlineLevel="1" x14ac:dyDescent="0.3">
      <c r="A258" s="506" t="str">
        <f t="shared" si="20"/>
        <v>.z02</v>
      </c>
      <c r="P258" s="628"/>
      <c r="Q258" s="628"/>
      <c r="R258" s="628"/>
      <c r="S258" s="628"/>
      <c r="T258" s="628"/>
      <c r="U258" s="628"/>
      <c r="V258" s="628"/>
      <c r="W258" s="628"/>
      <c r="X258" s="628"/>
      <c r="Y258" s="650"/>
      <c r="Z258" s="650"/>
      <c r="AA258" s="650"/>
      <c r="AB258" s="650"/>
      <c r="AC258" s="613"/>
      <c r="AD258" s="613"/>
      <c r="AE258" s="613"/>
      <c r="AF258" s="613"/>
      <c r="AG258" s="626"/>
      <c r="AH258" s="626"/>
      <c r="AI258" s="626"/>
      <c r="AJ258" s="626"/>
      <c r="AK258" s="626"/>
      <c r="AL258" s="626"/>
      <c r="AM258" s="626"/>
      <c r="AN258" s="626"/>
      <c r="AO258" s="626"/>
      <c r="AP258" s="369"/>
      <c r="AQ258" s="369"/>
      <c r="AR258" s="369"/>
      <c r="AS258" s="369"/>
      <c r="AT258" s="370"/>
      <c r="AU258" s="370"/>
      <c r="AV258" s="370"/>
      <c r="AW258" s="370"/>
      <c r="BJ258">
        <f t="shared" si="17"/>
        <v>0</v>
      </c>
      <c r="BK258">
        <f t="shared" si="18"/>
        <v>0</v>
      </c>
      <c r="BL258" s="531">
        <f t="shared" si="19"/>
        <v>0</v>
      </c>
      <c r="BM258" s="201"/>
    </row>
    <row r="259" spans="1:65" hidden="1" outlineLevel="1" x14ac:dyDescent="0.3">
      <c r="A259" s="506" t="str">
        <f t="shared" si="20"/>
        <v>.z02</v>
      </c>
      <c r="P259" s="628"/>
      <c r="Q259" s="628"/>
      <c r="R259" s="628"/>
      <c r="S259" s="628"/>
      <c r="T259" s="628"/>
      <c r="U259" s="628"/>
      <c r="V259" s="628"/>
      <c r="W259" s="628"/>
      <c r="X259" s="628"/>
      <c r="Y259" s="650"/>
      <c r="Z259" s="650"/>
      <c r="AA259" s="650"/>
      <c r="AB259" s="650"/>
      <c r="AC259" s="613"/>
      <c r="AD259" s="613"/>
      <c r="AE259" s="613"/>
      <c r="AF259" s="613"/>
      <c r="AG259" s="626"/>
      <c r="AH259" s="626"/>
      <c r="AI259" s="626"/>
      <c r="AJ259" s="626"/>
      <c r="AK259" s="626"/>
      <c r="AL259" s="626"/>
      <c r="AM259" s="626"/>
      <c r="AN259" s="626"/>
      <c r="AO259" s="626"/>
      <c r="AP259" s="369"/>
      <c r="AQ259" s="369"/>
      <c r="AR259" s="369"/>
      <c r="AS259" s="369"/>
      <c r="AT259" s="370"/>
      <c r="AU259" s="370"/>
      <c r="AV259" s="370"/>
      <c r="AW259" s="370"/>
      <c r="BJ259">
        <f t="shared" ref="BJ259:BJ322" si="21">O259</f>
        <v>0</v>
      </c>
      <c r="BK259">
        <f t="shared" ref="BK259:BK322" si="22">SUM(AG259:AW259)</f>
        <v>0</v>
      </c>
      <c r="BL259" s="531">
        <f t="shared" ref="BL259:BL322" si="23">BJ259-BK259</f>
        <v>0</v>
      </c>
      <c r="BM259" s="201"/>
    </row>
    <row r="260" spans="1:65" hidden="1" outlineLevel="1" x14ac:dyDescent="0.3">
      <c r="A260" s="506" t="str">
        <f t="shared" si="20"/>
        <v>.z02</v>
      </c>
      <c r="P260" s="628"/>
      <c r="Q260" s="628"/>
      <c r="R260" s="628"/>
      <c r="S260" s="628"/>
      <c r="T260" s="628"/>
      <c r="U260" s="628"/>
      <c r="V260" s="628"/>
      <c r="W260" s="628"/>
      <c r="X260" s="628"/>
      <c r="Y260" s="650"/>
      <c r="Z260" s="650"/>
      <c r="AA260" s="650"/>
      <c r="AB260" s="650"/>
      <c r="AC260" s="613"/>
      <c r="AD260" s="613"/>
      <c r="AE260" s="613"/>
      <c r="AF260" s="613"/>
      <c r="AG260" s="626"/>
      <c r="AH260" s="626"/>
      <c r="AI260" s="626"/>
      <c r="AJ260" s="626"/>
      <c r="AK260" s="626"/>
      <c r="AL260" s="626"/>
      <c r="AM260" s="626"/>
      <c r="AN260" s="626"/>
      <c r="AO260" s="626"/>
      <c r="AP260" s="369"/>
      <c r="AQ260" s="369"/>
      <c r="AR260" s="369"/>
      <c r="AS260" s="369"/>
      <c r="AT260" s="370"/>
      <c r="AU260" s="370"/>
      <c r="AV260" s="370"/>
      <c r="AW260" s="370"/>
      <c r="BJ260">
        <f t="shared" si="21"/>
        <v>0</v>
      </c>
      <c r="BK260">
        <f t="shared" si="22"/>
        <v>0</v>
      </c>
      <c r="BL260" s="531">
        <f t="shared" si="23"/>
        <v>0</v>
      </c>
      <c r="BM260" s="201"/>
    </row>
    <row r="261" spans="1:65" hidden="1" outlineLevel="1" x14ac:dyDescent="0.3">
      <c r="A261" s="506" t="str">
        <f t="shared" si="20"/>
        <v>.z02</v>
      </c>
      <c r="P261" s="628"/>
      <c r="Q261" s="628"/>
      <c r="R261" s="628"/>
      <c r="S261" s="628"/>
      <c r="T261" s="628"/>
      <c r="U261" s="628"/>
      <c r="V261" s="628"/>
      <c r="W261" s="628"/>
      <c r="X261" s="628"/>
      <c r="Y261" s="650"/>
      <c r="Z261" s="650"/>
      <c r="AA261" s="650"/>
      <c r="AB261" s="650"/>
      <c r="AC261" s="613"/>
      <c r="AD261" s="613"/>
      <c r="AE261" s="613"/>
      <c r="AF261" s="613"/>
      <c r="AG261" s="626"/>
      <c r="AH261" s="626"/>
      <c r="AI261" s="626"/>
      <c r="AJ261" s="626"/>
      <c r="AK261" s="626"/>
      <c r="AL261" s="626"/>
      <c r="AM261" s="626"/>
      <c r="AN261" s="626"/>
      <c r="AO261" s="626"/>
      <c r="AP261" s="369"/>
      <c r="AQ261" s="369"/>
      <c r="AR261" s="369"/>
      <c r="AS261" s="369"/>
      <c r="AT261" s="370"/>
      <c r="AU261" s="370"/>
      <c r="AV261" s="370"/>
      <c r="AW261" s="370"/>
      <c r="BJ261">
        <f t="shared" si="21"/>
        <v>0</v>
      </c>
      <c r="BK261">
        <f t="shared" si="22"/>
        <v>0</v>
      </c>
      <c r="BL261" s="531">
        <f t="shared" si="23"/>
        <v>0</v>
      </c>
      <c r="BM261" s="201"/>
    </row>
    <row r="262" spans="1:65" hidden="1" outlineLevel="1" x14ac:dyDescent="0.3">
      <c r="A262" s="506" t="str">
        <f t="shared" si="20"/>
        <v>.z02</v>
      </c>
      <c r="P262" s="628"/>
      <c r="Q262" s="628"/>
      <c r="R262" s="628"/>
      <c r="S262" s="628"/>
      <c r="T262" s="628"/>
      <c r="U262" s="628"/>
      <c r="V262" s="628"/>
      <c r="W262" s="628"/>
      <c r="X262" s="628"/>
      <c r="Y262" s="650"/>
      <c r="Z262" s="650"/>
      <c r="AA262" s="650"/>
      <c r="AB262" s="650"/>
      <c r="AC262" s="613"/>
      <c r="AD262" s="613"/>
      <c r="AE262" s="613"/>
      <c r="AF262" s="613"/>
      <c r="AG262" s="626"/>
      <c r="AH262" s="626"/>
      <c r="AI262" s="626"/>
      <c r="AJ262" s="626"/>
      <c r="AK262" s="626"/>
      <c r="AL262" s="626"/>
      <c r="AM262" s="626"/>
      <c r="AN262" s="626"/>
      <c r="AO262" s="626"/>
      <c r="AP262" s="369"/>
      <c r="AQ262" s="369"/>
      <c r="AR262" s="369"/>
      <c r="AS262" s="369"/>
      <c r="AT262" s="370"/>
      <c r="AU262" s="370"/>
      <c r="AV262" s="370"/>
      <c r="AW262" s="370"/>
      <c r="BJ262">
        <f t="shared" si="21"/>
        <v>0</v>
      </c>
      <c r="BK262">
        <f t="shared" si="22"/>
        <v>0</v>
      </c>
      <c r="BL262" s="531">
        <f t="shared" si="23"/>
        <v>0</v>
      </c>
      <c r="BM262" s="201"/>
    </row>
    <row r="263" spans="1:65" hidden="1" outlineLevel="1" x14ac:dyDescent="0.3">
      <c r="A263" s="506" t="str">
        <f t="shared" si="20"/>
        <v>.z02</v>
      </c>
      <c r="P263" s="628"/>
      <c r="Q263" s="628"/>
      <c r="R263" s="628"/>
      <c r="S263" s="628"/>
      <c r="T263" s="628"/>
      <c r="U263" s="628"/>
      <c r="V263" s="628"/>
      <c r="W263" s="628"/>
      <c r="X263" s="628"/>
      <c r="Y263" s="650"/>
      <c r="Z263" s="650"/>
      <c r="AA263" s="650"/>
      <c r="AB263" s="650"/>
      <c r="AC263" s="613"/>
      <c r="AD263" s="613"/>
      <c r="AE263" s="613"/>
      <c r="AF263" s="613"/>
      <c r="AG263" s="626"/>
      <c r="AH263" s="626"/>
      <c r="AI263" s="626"/>
      <c r="AJ263" s="626"/>
      <c r="AK263" s="626"/>
      <c r="AL263" s="626"/>
      <c r="AM263" s="626"/>
      <c r="AN263" s="626"/>
      <c r="AO263" s="626"/>
      <c r="AP263" s="369"/>
      <c r="AQ263" s="369"/>
      <c r="AR263" s="369"/>
      <c r="AS263" s="369"/>
      <c r="AT263" s="370"/>
      <c r="AU263" s="370"/>
      <c r="AV263" s="370"/>
      <c r="AW263" s="370"/>
      <c r="BJ263">
        <f t="shared" si="21"/>
        <v>0</v>
      </c>
      <c r="BK263">
        <f t="shared" si="22"/>
        <v>0</v>
      </c>
      <c r="BL263" s="531">
        <f t="shared" si="23"/>
        <v>0</v>
      </c>
      <c r="BM263" s="201"/>
    </row>
    <row r="264" spans="1:65" hidden="1" outlineLevel="1" x14ac:dyDescent="0.3">
      <c r="A264" s="506" t="str">
        <f t="shared" si="20"/>
        <v>.z02</v>
      </c>
      <c r="P264" s="628"/>
      <c r="Q264" s="628"/>
      <c r="R264" s="628"/>
      <c r="S264" s="628"/>
      <c r="T264" s="628"/>
      <c r="U264" s="628"/>
      <c r="V264" s="628"/>
      <c r="W264" s="628"/>
      <c r="X264" s="628"/>
      <c r="Y264" s="650"/>
      <c r="Z264" s="650"/>
      <c r="AA264" s="650"/>
      <c r="AB264" s="650"/>
      <c r="AC264" s="613"/>
      <c r="AD264" s="613"/>
      <c r="AE264" s="613"/>
      <c r="AF264" s="613"/>
      <c r="AG264" s="626"/>
      <c r="AH264" s="626"/>
      <c r="AI264" s="626"/>
      <c r="AJ264" s="626"/>
      <c r="AK264" s="626"/>
      <c r="AL264" s="626"/>
      <c r="AM264" s="626"/>
      <c r="AN264" s="626"/>
      <c r="AO264" s="626"/>
      <c r="AP264" s="369"/>
      <c r="AQ264" s="369"/>
      <c r="AR264" s="369"/>
      <c r="AS264" s="369"/>
      <c r="AT264" s="370"/>
      <c r="AU264" s="370"/>
      <c r="AV264" s="370"/>
      <c r="AW264" s="370"/>
      <c r="BJ264">
        <f t="shared" si="21"/>
        <v>0</v>
      </c>
      <c r="BK264">
        <f t="shared" si="22"/>
        <v>0</v>
      </c>
      <c r="BL264" s="531">
        <f t="shared" si="23"/>
        <v>0</v>
      </c>
      <c r="BM264" s="201"/>
    </row>
    <row r="265" spans="1:65" hidden="1" outlineLevel="1" x14ac:dyDescent="0.3">
      <c r="A265" s="506" t="str">
        <f t="shared" si="20"/>
        <v>.z02</v>
      </c>
      <c r="P265" s="628"/>
      <c r="Q265" s="628"/>
      <c r="R265" s="628"/>
      <c r="S265" s="628"/>
      <c r="T265" s="628"/>
      <c r="U265" s="628"/>
      <c r="V265" s="628"/>
      <c r="W265" s="628"/>
      <c r="X265" s="628"/>
      <c r="Y265" s="650"/>
      <c r="Z265" s="650"/>
      <c r="AA265" s="650"/>
      <c r="AB265" s="650"/>
      <c r="AC265" s="613"/>
      <c r="AD265" s="613"/>
      <c r="AE265" s="613"/>
      <c r="AF265" s="613"/>
      <c r="AG265" s="626"/>
      <c r="AH265" s="626"/>
      <c r="AI265" s="626"/>
      <c r="AJ265" s="626"/>
      <c r="AK265" s="626"/>
      <c r="AL265" s="626"/>
      <c r="AM265" s="626"/>
      <c r="AN265" s="626"/>
      <c r="AO265" s="626"/>
      <c r="AP265" s="369"/>
      <c r="AQ265" s="369"/>
      <c r="AR265" s="369"/>
      <c r="AS265" s="369"/>
      <c r="AT265" s="370"/>
      <c r="AU265" s="370"/>
      <c r="AV265" s="370"/>
      <c r="AW265" s="370"/>
      <c r="BJ265">
        <f t="shared" si="21"/>
        <v>0</v>
      </c>
      <c r="BK265">
        <f t="shared" si="22"/>
        <v>0</v>
      </c>
      <c r="BL265" s="531">
        <f t="shared" si="23"/>
        <v>0</v>
      </c>
      <c r="BM265" s="201"/>
    </row>
    <row r="266" spans="1:65" hidden="1" outlineLevel="1" x14ac:dyDescent="0.3">
      <c r="A266" s="506" t="str">
        <f t="shared" si="20"/>
        <v>.z02</v>
      </c>
      <c r="P266" s="628"/>
      <c r="Q266" s="628"/>
      <c r="R266" s="628"/>
      <c r="S266" s="628"/>
      <c r="T266" s="628"/>
      <c r="U266" s="628"/>
      <c r="V266" s="628"/>
      <c r="W266" s="628"/>
      <c r="X266" s="628"/>
      <c r="Y266" s="650"/>
      <c r="Z266" s="650"/>
      <c r="AA266" s="650"/>
      <c r="AB266" s="650"/>
      <c r="AC266" s="613"/>
      <c r="AD266" s="613"/>
      <c r="AE266" s="613"/>
      <c r="AF266" s="613"/>
      <c r="AG266" s="626"/>
      <c r="AH266" s="626"/>
      <c r="AI266" s="626"/>
      <c r="AJ266" s="626"/>
      <c r="AK266" s="626"/>
      <c r="AL266" s="626"/>
      <c r="AM266" s="626"/>
      <c r="AN266" s="626"/>
      <c r="AO266" s="626"/>
      <c r="AP266" s="369"/>
      <c r="AQ266" s="369"/>
      <c r="AR266" s="369"/>
      <c r="AS266" s="369"/>
      <c r="AT266" s="370"/>
      <c r="AU266" s="370"/>
      <c r="AV266" s="370"/>
      <c r="AW266" s="370"/>
      <c r="BJ266">
        <f t="shared" si="21"/>
        <v>0</v>
      </c>
      <c r="BK266">
        <f t="shared" si="22"/>
        <v>0</v>
      </c>
      <c r="BL266" s="531">
        <f t="shared" si="23"/>
        <v>0</v>
      </c>
      <c r="BM266" s="201"/>
    </row>
    <row r="267" spans="1:65" hidden="1" outlineLevel="1" x14ac:dyDescent="0.3">
      <c r="A267" s="506" t="str">
        <f t="shared" si="20"/>
        <v>.z02</v>
      </c>
      <c r="P267" s="628"/>
      <c r="Q267" s="628"/>
      <c r="R267" s="628"/>
      <c r="S267" s="628"/>
      <c r="T267" s="628"/>
      <c r="U267" s="628"/>
      <c r="V267" s="628"/>
      <c r="W267" s="628"/>
      <c r="X267" s="628"/>
      <c r="Y267" s="650"/>
      <c r="Z267" s="650"/>
      <c r="AA267" s="650"/>
      <c r="AB267" s="650"/>
      <c r="AC267" s="613"/>
      <c r="AD267" s="613"/>
      <c r="AE267" s="613"/>
      <c r="AF267" s="613"/>
      <c r="AG267" s="626"/>
      <c r="AH267" s="626"/>
      <c r="AI267" s="626"/>
      <c r="AJ267" s="626"/>
      <c r="AK267" s="626"/>
      <c r="AL267" s="626"/>
      <c r="AM267" s="626"/>
      <c r="AN267" s="626"/>
      <c r="AO267" s="626"/>
      <c r="AP267" s="369"/>
      <c r="AQ267" s="369"/>
      <c r="AR267" s="369"/>
      <c r="AS267" s="369"/>
      <c r="AT267" s="370"/>
      <c r="AU267" s="370"/>
      <c r="AV267" s="370"/>
      <c r="AW267" s="370"/>
      <c r="BJ267">
        <f t="shared" si="21"/>
        <v>0</v>
      </c>
      <c r="BK267">
        <f t="shared" si="22"/>
        <v>0</v>
      </c>
      <c r="BL267" s="531">
        <f t="shared" si="23"/>
        <v>0</v>
      </c>
      <c r="BM267" s="201"/>
    </row>
    <row r="268" spans="1:65" hidden="1" outlineLevel="1" x14ac:dyDescent="0.3">
      <c r="A268" s="506" t="str">
        <f t="shared" si="20"/>
        <v>.z02</v>
      </c>
      <c r="P268" s="628"/>
      <c r="Q268" s="628"/>
      <c r="R268" s="628"/>
      <c r="S268" s="628"/>
      <c r="T268" s="628"/>
      <c r="U268" s="628"/>
      <c r="V268" s="628"/>
      <c r="W268" s="628"/>
      <c r="X268" s="628"/>
      <c r="Y268" s="650"/>
      <c r="Z268" s="650"/>
      <c r="AA268" s="650"/>
      <c r="AB268" s="650"/>
      <c r="AC268" s="613"/>
      <c r="AD268" s="613"/>
      <c r="AE268" s="613"/>
      <c r="AF268" s="613"/>
      <c r="AG268" s="626"/>
      <c r="AH268" s="626"/>
      <c r="AI268" s="626"/>
      <c r="AJ268" s="626"/>
      <c r="AK268" s="626"/>
      <c r="AL268" s="626"/>
      <c r="AM268" s="626"/>
      <c r="AN268" s="626"/>
      <c r="AO268" s="626"/>
      <c r="AP268" s="369"/>
      <c r="AQ268" s="369"/>
      <c r="AR268" s="369"/>
      <c r="AS268" s="369"/>
      <c r="AT268" s="370"/>
      <c r="AU268" s="370"/>
      <c r="AV268" s="370"/>
      <c r="AW268" s="370"/>
      <c r="BJ268">
        <f t="shared" si="21"/>
        <v>0</v>
      </c>
      <c r="BK268">
        <f t="shared" si="22"/>
        <v>0</v>
      </c>
      <c r="BL268" s="531">
        <f t="shared" si="23"/>
        <v>0</v>
      </c>
      <c r="BM268" s="201"/>
    </row>
    <row r="269" spans="1:65" hidden="1" outlineLevel="1" x14ac:dyDescent="0.3">
      <c r="A269" s="506" t="str">
        <f t="shared" si="20"/>
        <v>.z02</v>
      </c>
      <c r="P269" s="628"/>
      <c r="Q269" s="628"/>
      <c r="R269" s="628"/>
      <c r="S269" s="628"/>
      <c r="T269" s="628"/>
      <c r="U269" s="628"/>
      <c r="V269" s="628"/>
      <c r="W269" s="628"/>
      <c r="X269" s="628"/>
      <c r="Y269" s="650"/>
      <c r="Z269" s="650"/>
      <c r="AA269" s="650"/>
      <c r="AB269" s="650"/>
      <c r="AC269" s="613"/>
      <c r="AD269" s="613"/>
      <c r="AE269" s="613"/>
      <c r="AF269" s="613"/>
      <c r="AG269" s="626"/>
      <c r="AH269" s="626"/>
      <c r="AI269" s="626"/>
      <c r="AJ269" s="626"/>
      <c r="AK269" s="626"/>
      <c r="AL269" s="626"/>
      <c r="AM269" s="626"/>
      <c r="AN269" s="626"/>
      <c r="AO269" s="626"/>
      <c r="AP269" s="369"/>
      <c r="AQ269" s="369"/>
      <c r="AR269" s="369"/>
      <c r="AS269" s="369"/>
      <c r="AT269" s="370"/>
      <c r="AU269" s="370"/>
      <c r="AV269" s="370"/>
      <c r="AW269" s="370"/>
      <c r="BJ269">
        <f t="shared" si="21"/>
        <v>0</v>
      </c>
      <c r="BK269">
        <f t="shared" si="22"/>
        <v>0</v>
      </c>
      <c r="BL269" s="531">
        <f t="shared" si="23"/>
        <v>0</v>
      </c>
      <c r="BM269" s="201"/>
    </row>
    <row r="270" spans="1:65" hidden="1" outlineLevel="1" x14ac:dyDescent="0.3">
      <c r="A270" s="506" t="str">
        <f t="shared" si="20"/>
        <v>.z02</v>
      </c>
      <c r="P270" s="628"/>
      <c r="Q270" s="628"/>
      <c r="R270" s="628"/>
      <c r="S270" s="628"/>
      <c r="T270" s="628"/>
      <c r="U270" s="628"/>
      <c r="V270" s="628"/>
      <c r="W270" s="628"/>
      <c r="X270" s="628"/>
      <c r="Y270" s="650"/>
      <c r="Z270" s="650"/>
      <c r="AA270" s="650"/>
      <c r="AB270" s="650"/>
      <c r="AC270" s="613"/>
      <c r="AD270" s="613"/>
      <c r="AE270" s="613"/>
      <c r="AF270" s="613"/>
      <c r="AG270" s="626"/>
      <c r="AH270" s="626"/>
      <c r="AI270" s="626"/>
      <c r="AJ270" s="626"/>
      <c r="AK270" s="626"/>
      <c r="AL270" s="626"/>
      <c r="AM270" s="626"/>
      <c r="AN270" s="626"/>
      <c r="AO270" s="626"/>
      <c r="AP270" s="369"/>
      <c r="AQ270" s="369"/>
      <c r="AR270" s="369"/>
      <c r="AS270" s="369"/>
      <c r="AT270" s="370"/>
      <c r="AU270" s="370"/>
      <c r="AV270" s="370"/>
      <c r="AW270" s="370"/>
      <c r="BJ270">
        <f t="shared" si="21"/>
        <v>0</v>
      </c>
      <c r="BK270">
        <f t="shared" si="22"/>
        <v>0</v>
      </c>
      <c r="BL270" s="531">
        <f t="shared" si="23"/>
        <v>0</v>
      </c>
      <c r="BM270" s="201"/>
    </row>
    <row r="271" spans="1:65" hidden="1" outlineLevel="1" x14ac:dyDescent="0.3">
      <c r="A271" s="506" t="str">
        <f t="shared" si="20"/>
        <v>.z02</v>
      </c>
      <c r="P271" s="628"/>
      <c r="Q271" s="628"/>
      <c r="R271" s="628"/>
      <c r="S271" s="628"/>
      <c r="T271" s="628"/>
      <c r="U271" s="628"/>
      <c r="V271" s="628"/>
      <c r="W271" s="628"/>
      <c r="X271" s="628"/>
      <c r="Y271" s="650"/>
      <c r="Z271" s="650"/>
      <c r="AA271" s="650"/>
      <c r="AB271" s="650"/>
      <c r="AC271" s="613"/>
      <c r="AD271" s="613"/>
      <c r="AE271" s="613"/>
      <c r="AF271" s="613"/>
      <c r="AG271" s="626"/>
      <c r="AH271" s="626"/>
      <c r="AI271" s="626"/>
      <c r="AJ271" s="626"/>
      <c r="AK271" s="626"/>
      <c r="AL271" s="626"/>
      <c r="AM271" s="626"/>
      <c r="AN271" s="626"/>
      <c r="AO271" s="626"/>
      <c r="AP271" s="369"/>
      <c r="AQ271" s="369"/>
      <c r="AR271" s="369"/>
      <c r="AS271" s="369"/>
      <c r="AT271" s="370"/>
      <c r="AU271" s="370"/>
      <c r="AV271" s="370"/>
      <c r="AW271" s="370"/>
      <c r="BJ271">
        <f t="shared" si="21"/>
        <v>0</v>
      </c>
      <c r="BK271">
        <f t="shared" si="22"/>
        <v>0</v>
      </c>
      <c r="BL271" s="531">
        <f t="shared" si="23"/>
        <v>0</v>
      </c>
      <c r="BM271" s="201"/>
    </row>
    <row r="272" spans="1:65" hidden="1" outlineLevel="1" x14ac:dyDescent="0.3">
      <c r="A272" s="506" t="str">
        <f t="shared" si="20"/>
        <v>.z02</v>
      </c>
      <c r="P272" s="628"/>
      <c r="Q272" s="628"/>
      <c r="R272" s="628"/>
      <c r="S272" s="628"/>
      <c r="T272" s="628"/>
      <c r="U272" s="628"/>
      <c r="V272" s="628"/>
      <c r="W272" s="628"/>
      <c r="X272" s="628"/>
      <c r="Y272" s="650"/>
      <c r="Z272" s="650"/>
      <c r="AA272" s="650"/>
      <c r="AB272" s="650"/>
      <c r="AC272" s="613"/>
      <c r="AD272" s="613"/>
      <c r="AE272" s="613"/>
      <c r="AF272" s="613"/>
      <c r="AG272" s="626"/>
      <c r="AH272" s="626"/>
      <c r="AI272" s="626"/>
      <c r="AJ272" s="626"/>
      <c r="AK272" s="626"/>
      <c r="AL272" s="626"/>
      <c r="AM272" s="626"/>
      <c r="AN272" s="626"/>
      <c r="AO272" s="626"/>
      <c r="AP272" s="369"/>
      <c r="AQ272" s="369"/>
      <c r="AR272" s="369"/>
      <c r="AS272" s="369"/>
      <c r="AT272" s="370"/>
      <c r="AU272" s="370"/>
      <c r="AV272" s="370"/>
      <c r="AW272" s="370"/>
      <c r="BJ272">
        <f t="shared" si="21"/>
        <v>0</v>
      </c>
      <c r="BK272">
        <f t="shared" si="22"/>
        <v>0</v>
      </c>
      <c r="BL272" s="531">
        <f t="shared" si="23"/>
        <v>0</v>
      </c>
      <c r="BM272" s="201"/>
    </row>
    <row r="273" spans="1:65" hidden="1" outlineLevel="1" x14ac:dyDescent="0.3">
      <c r="A273" s="506" t="str">
        <f t="shared" si="20"/>
        <v>.z02</v>
      </c>
      <c r="P273" s="628"/>
      <c r="Q273" s="628"/>
      <c r="R273" s="628"/>
      <c r="S273" s="628"/>
      <c r="T273" s="628"/>
      <c r="U273" s="628"/>
      <c r="V273" s="628"/>
      <c r="W273" s="628"/>
      <c r="X273" s="628"/>
      <c r="Y273" s="650"/>
      <c r="Z273" s="650"/>
      <c r="AA273" s="650"/>
      <c r="AB273" s="650"/>
      <c r="AC273" s="613"/>
      <c r="AD273" s="613"/>
      <c r="AE273" s="613"/>
      <c r="AF273" s="613"/>
      <c r="AG273" s="626"/>
      <c r="AH273" s="626"/>
      <c r="AI273" s="626"/>
      <c r="AJ273" s="626"/>
      <c r="AK273" s="626"/>
      <c r="AL273" s="626"/>
      <c r="AM273" s="626"/>
      <c r="AN273" s="626"/>
      <c r="AO273" s="626"/>
      <c r="AP273" s="369"/>
      <c r="AQ273" s="369"/>
      <c r="AR273" s="369"/>
      <c r="AS273" s="369"/>
      <c r="AT273" s="370"/>
      <c r="AU273" s="370"/>
      <c r="AV273" s="370"/>
      <c r="AW273" s="370"/>
      <c r="BJ273">
        <f t="shared" si="21"/>
        <v>0</v>
      </c>
      <c r="BK273">
        <f t="shared" si="22"/>
        <v>0</v>
      </c>
      <c r="BL273" s="531">
        <f t="shared" si="23"/>
        <v>0</v>
      </c>
      <c r="BM273" s="201"/>
    </row>
    <row r="274" spans="1:65" hidden="1" outlineLevel="1" x14ac:dyDescent="0.3">
      <c r="A274" s="506" t="str">
        <f t="shared" si="20"/>
        <v>.z02</v>
      </c>
      <c r="P274" s="628"/>
      <c r="Q274" s="628"/>
      <c r="R274" s="628"/>
      <c r="S274" s="628"/>
      <c r="T274" s="628"/>
      <c r="U274" s="628"/>
      <c r="V274" s="628"/>
      <c r="W274" s="628"/>
      <c r="X274" s="628"/>
      <c r="Y274" s="650"/>
      <c r="Z274" s="650"/>
      <c r="AA274" s="650"/>
      <c r="AB274" s="650"/>
      <c r="AC274" s="613"/>
      <c r="AD274" s="613"/>
      <c r="AE274" s="613"/>
      <c r="AF274" s="613"/>
      <c r="AG274" s="626"/>
      <c r="AH274" s="626"/>
      <c r="AI274" s="626"/>
      <c r="AJ274" s="626"/>
      <c r="AK274" s="626"/>
      <c r="AL274" s="626"/>
      <c r="AM274" s="626"/>
      <c r="AN274" s="626"/>
      <c r="AO274" s="626"/>
      <c r="AP274" s="369"/>
      <c r="AQ274" s="369"/>
      <c r="AR274" s="369"/>
      <c r="AS274" s="369"/>
      <c r="AT274" s="370"/>
      <c r="AU274" s="370"/>
      <c r="AV274" s="370"/>
      <c r="AW274" s="370"/>
      <c r="BJ274">
        <f t="shared" si="21"/>
        <v>0</v>
      </c>
      <c r="BK274">
        <f t="shared" si="22"/>
        <v>0</v>
      </c>
      <c r="BL274" s="531">
        <f t="shared" si="23"/>
        <v>0</v>
      </c>
      <c r="BM274" s="201"/>
    </row>
    <row r="275" spans="1:65" hidden="1" outlineLevel="1" x14ac:dyDescent="0.3">
      <c r="A275" s="506" t="str">
        <f t="shared" si="20"/>
        <v>.z02</v>
      </c>
      <c r="P275" s="628"/>
      <c r="Q275" s="628"/>
      <c r="R275" s="628"/>
      <c r="S275" s="628"/>
      <c r="T275" s="628"/>
      <c r="U275" s="628"/>
      <c r="V275" s="628"/>
      <c r="W275" s="628"/>
      <c r="X275" s="628"/>
      <c r="Y275" s="650"/>
      <c r="Z275" s="650"/>
      <c r="AA275" s="650"/>
      <c r="AB275" s="650"/>
      <c r="AC275" s="613"/>
      <c r="AD275" s="613"/>
      <c r="AE275" s="613"/>
      <c r="AF275" s="613"/>
      <c r="AG275" s="626"/>
      <c r="AH275" s="626"/>
      <c r="AI275" s="626"/>
      <c r="AJ275" s="626"/>
      <c r="AK275" s="626"/>
      <c r="AL275" s="626"/>
      <c r="AM275" s="626"/>
      <c r="AN275" s="626"/>
      <c r="AO275" s="626"/>
      <c r="AP275" s="369"/>
      <c r="AQ275" s="369"/>
      <c r="AR275" s="369"/>
      <c r="AS275" s="369"/>
      <c r="AT275" s="370"/>
      <c r="AU275" s="370"/>
      <c r="AV275" s="370"/>
      <c r="AW275" s="370"/>
      <c r="BJ275">
        <f t="shared" si="21"/>
        <v>0</v>
      </c>
      <c r="BK275">
        <f t="shared" si="22"/>
        <v>0</v>
      </c>
      <c r="BL275" s="531">
        <f t="shared" si="23"/>
        <v>0</v>
      </c>
      <c r="BM275" s="201"/>
    </row>
    <row r="276" spans="1:65" hidden="1" outlineLevel="1" x14ac:dyDescent="0.3">
      <c r="A276" s="506" t="str">
        <f t="shared" si="20"/>
        <v>.z02</v>
      </c>
      <c r="P276" s="628"/>
      <c r="Q276" s="628"/>
      <c r="R276" s="628"/>
      <c r="S276" s="628"/>
      <c r="T276" s="628"/>
      <c r="U276" s="628"/>
      <c r="V276" s="628"/>
      <c r="W276" s="628"/>
      <c r="X276" s="628"/>
      <c r="Y276" s="650"/>
      <c r="Z276" s="650"/>
      <c r="AA276" s="650"/>
      <c r="AB276" s="650"/>
      <c r="AC276" s="613"/>
      <c r="AD276" s="613"/>
      <c r="AE276" s="613"/>
      <c r="AF276" s="613"/>
      <c r="AG276" s="626"/>
      <c r="AH276" s="626"/>
      <c r="AI276" s="626"/>
      <c r="AJ276" s="626"/>
      <c r="AK276" s="626"/>
      <c r="AL276" s="626"/>
      <c r="AM276" s="626"/>
      <c r="AN276" s="626"/>
      <c r="AO276" s="626"/>
      <c r="AP276" s="369"/>
      <c r="AQ276" s="369"/>
      <c r="AR276" s="369"/>
      <c r="AS276" s="369"/>
      <c r="AT276" s="370"/>
      <c r="AU276" s="370"/>
      <c r="AV276" s="370"/>
      <c r="AW276" s="370"/>
      <c r="BJ276">
        <f t="shared" si="21"/>
        <v>0</v>
      </c>
      <c r="BK276">
        <f t="shared" si="22"/>
        <v>0</v>
      </c>
      <c r="BL276" s="531">
        <f t="shared" si="23"/>
        <v>0</v>
      </c>
      <c r="BM276" s="201"/>
    </row>
    <row r="277" spans="1:65" hidden="1" outlineLevel="1" x14ac:dyDescent="0.3">
      <c r="A277" s="506" t="str">
        <f t="shared" si="20"/>
        <v>.z02</v>
      </c>
      <c r="P277" s="628"/>
      <c r="Q277" s="628"/>
      <c r="R277" s="628"/>
      <c r="S277" s="628"/>
      <c r="T277" s="628"/>
      <c r="U277" s="628"/>
      <c r="V277" s="628"/>
      <c r="W277" s="628"/>
      <c r="X277" s="628"/>
      <c r="Y277" s="650"/>
      <c r="Z277" s="650"/>
      <c r="AA277" s="650"/>
      <c r="AB277" s="650"/>
      <c r="AC277" s="613"/>
      <c r="AD277" s="613"/>
      <c r="AE277" s="613"/>
      <c r="AF277" s="613"/>
      <c r="AG277" s="626"/>
      <c r="AH277" s="626"/>
      <c r="AI277" s="626"/>
      <c r="AJ277" s="626"/>
      <c r="AK277" s="626"/>
      <c r="AL277" s="626"/>
      <c r="AM277" s="626"/>
      <c r="AN277" s="626"/>
      <c r="AO277" s="626"/>
      <c r="AP277" s="369"/>
      <c r="AQ277" s="369"/>
      <c r="AR277" s="369"/>
      <c r="AS277" s="369"/>
      <c r="AT277" s="370"/>
      <c r="AU277" s="370"/>
      <c r="AV277" s="370"/>
      <c r="AW277" s="370"/>
      <c r="BJ277">
        <f t="shared" si="21"/>
        <v>0</v>
      </c>
      <c r="BK277">
        <f t="shared" si="22"/>
        <v>0</v>
      </c>
      <c r="BL277" s="531">
        <f t="shared" si="23"/>
        <v>0</v>
      </c>
      <c r="BM277" s="201"/>
    </row>
    <row r="278" spans="1:65" hidden="1" outlineLevel="1" x14ac:dyDescent="0.3">
      <c r="A278" s="506" t="str">
        <f t="shared" si="20"/>
        <v>.z02</v>
      </c>
      <c r="P278" s="628"/>
      <c r="Q278" s="628"/>
      <c r="R278" s="628"/>
      <c r="S278" s="628"/>
      <c r="T278" s="628"/>
      <c r="U278" s="628"/>
      <c r="V278" s="628"/>
      <c r="W278" s="628"/>
      <c r="X278" s="628"/>
      <c r="Y278" s="650"/>
      <c r="Z278" s="650"/>
      <c r="AA278" s="650"/>
      <c r="AB278" s="650"/>
      <c r="AC278" s="613"/>
      <c r="AD278" s="613"/>
      <c r="AE278" s="613"/>
      <c r="AF278" s="613"/>
      <c r="AG278" s="626"/>
      <c r="AH278" s="626"/>
      <c r="AI278" s="626"/>
      <c r="AJ278" s="626"/>
      <c r="AK278" s="626"/>
      <c r="AL278" s="626"/>
      <c r="AM278" s="626"/>
      <c r="AN278" s="626"/>
      <c r="AO278" s="626"/>
      <c r="AP278" s="369"/>
      <c r="AQ278" s="369"/>
      <c r="AR278" s="369"/>
      <c r="AS278" s="369"/>
      <c r="AT278" s="370"/>
      <c r="AU278" s="370"/>
      <c r="AV278" s="370"/>
      <c r="AW278" s="370"/>
      <c r="BJ278">
        <f t="shared" si="21"/>
        <v>0</v>
      </c>
      <c r="BK278">
        <f t="shared" si="22"/>
        <v>0</v>
      </c>
      <c r="BL278" s="531">
        <f t="shared" si="23"/>
        <v>0</v>
      </c>
      <c r="BM278" s="201"/>
    </row>
    <row r="279" spans="1:65" hidden="1" outlineLevel="1" x14ac:dyDescent="0.3">
      <c r="A279" s="506" t="str">
        <f t="shared" si="20"/>
        <v>.z02</v>
      </c>
      <c r="P279" s="628"/>
      <c r="Q279" s="628"/>
      <c r="R279" s="628"/>
      <c r="S279" s="628"/>
      <c r="T279" s="628"/>
      <c r="U279" s="628"/>
      <c r="V279" s="628"/>
      <c r="W279" s="628"/>
      <c r="X279" s="628"/>
      <c r="Y279" s="650"/>
      <c r="Z279" s="650"/>
      <c r="AA279" s="650"/>
      <c r="AB279" s="650"/>
      <c r="AC279" s="613"/>
      <c r="AD279" s="613"/>
      <c r="AE279" s="613"/>
      <c r="AF279" s="613"/>
      <c r="AG279" s="626"/>
      <c r="AH279" s="626"/>
      <c r="AI279" s="626"/>
      <c r="AJ279" s="626"/>
      <c r="AK279" s="626"/>
      <c r="AL279" s="626"/>
      <c r="AM279" s="626"/>
      <c r="AN279" s="626"/>
      <c r="AO279" s="626"/>
      <c r="AP279" s="369"/>
      <c r="AQ279" s="369"/>
      <c r="AR279" s="369"/>
      <c r="AS279" s="369"/>
      <c r="AT279" s="370"/>
      <c r="AU279" s="370"/>
      <c r="AV279" s="370"/>
      <c r="AW279" s="370"/>
      <c r="BJ279">
        <f t="shared" si="21"/>
        <v>0</v>
      </c>
      <c r="BK279">
        <f t="shared" si="22"/>
        <v>0</v>
      </c>
      <c r="BL279" s="531">
        <f t="shared" si="23"/>
        <v>0</v>
      </c>
      <c r="BM279" s="201"/>
    </row>
    <row r="280" spans="1:65" hidden="1" outlineLevel="1" x14ac:dyDescent="0.3">
      <c r="A280" s="506" t="str">
        <f t="shared" si="20"/>
        <v>.z02</v>
      </c>
      <c r="P280" s="628"/>
      <c r="Q280" s="628"/>
      <c r="R280" s="628"/>
      <c r="S280" s="628"/>
      <c r="T280" s="628"/>
      <c r="U280" s="628"/>
      <c r="V280" s="628"/>
      <c r="W280" s="628"/>
      <c r="X280" s="628"/>
      <c r="Y280" s="650"/>
      <c r="Z280" s="650"/>
      <c r="AA280" s="650"/>
      <c r="AB280" s="650"/>
      <c r="AC280" s="613"/>
      <c r="AD280" s="613"/>
      <c r="AE280" s="613"/>
      <c r="AF280" s="613"/>
      <c r="AG280" s="626"/>
      <c r="AH280" s="626"/>
      <c r="AI280" s="626"/>
      <c r="AJ280" s="626"/>
      <c r="AK280" s="626"/>
      <c r="AL280" s="626"/>
      <c r="AM280" s="626"/>
      <c r="AN280" s="626"/>
      <c r="AO280" s="626"/>
      <c r="AP280" s="369"/>
      <c r="AQ280" s="369"/>
      <c r="AR280" s="369"/>
      <c r="AS280" s="369"/>
      <c r="AT280" s="370"/>
      <c r="AU280" s="370"/>
      <c r="AV280" s="370"/>
      <c r="AW280" s="370"/>
      <c r="BJ280">
        <f t="shared" si="21"/>
        <v>0</v>
      </c>
      <c r="BK280">
        <f t="shared" si="22"/>
        <v>0</v>
      </c>
      <c r="BL280" s="531">
        <f t="shared" si="23"/>
        <v>0</v>
      </c>
      <c r="BM280" s="201"/>
    </row>
    <row r="281" spans="1:65" hidden="1" outlineLevel="1" x14ac:dyDescent="0.3">
      <c r="A281" s="506" t="str">
        <f t="shared" si="20"/>
        <v>.z02</v>
      </c>
      <c r="P281" s="628"/>
      <c r="Q281" s="628"/>
      <c r="R281" s="628"/>
      <c r="S281" s="628"/>
      <c r="T281" s="628"/>
      <c r="U281" s="628"/>
      <c r="V281" s="628"/>
      <c r="W281" s="628"/>
      <c r="X281" s="628"/>
      <c r="Y281" s="650"/>
      <c r="Z281" s="650"/>
      <c r="AA281" s="650"/>
      <c r="AB281" s="650"/>
      <c r="AC281" s="613"/>
      <c r="AD281" s="613"/>
      <c r="AE281" s="613"/>
      <c r="AF281" s="613"/>
      <c r="AG281" s="626"/>
      <c r="AH281" s="626"/>
      <c r="AI281" s="626"/>
      <c r="AJ281" s="626"/>
      <c r="AK281" s="626"/>
      <c r="AL281" s="626"/>
      <c r="AM281" s="626"/>
      <c r="AN281" s="626"/>
      <c r="AO281" s="626"/>
      <c r="AP281" s="369"/>
      <c r="AQ281" s="369"/>
      <c r="AR281" s="369"/>
      <c r="AS281" s="369"/>
      <c r="AT281" s="370"/>
      <c r="AU281" s="370"/>
      <c r="AV281" s="370"/>
      <c r="AW281" s="370"/>
      <c r="BJ281">
        <f t="shared" si="21"/>
        <v>0</v>
      </c>
      <c r="BK281">
        <f t="shared" si="22"/>
        <v>0</v>
      </c>
      <c r="BL281" s="531">
        <f t="shared" si="23"/>
        <v>0</v>
      </c>
      <c r="BM281" s="201"/>
    </row>
    <row r="282" spans="1:65" hidden="1" outlineLevel="1" x14ac:dyDescent="0.3">
      <c r="A282" s="506" t="str">
        <f t="shared" si="20"/>
        <v>.z02</v>
      </c>
      <c r="P282" s="628"/>
      <c r="Q282" s="628"/>
      <c r="R282" s="628"/>
      <c r="S282" s="628"/>
      <c r="T282" s="628"/>
      <c r="U282" s="628"/>
      <c r="V282" s="628"/>
      <c r="W282" s="628"/>
      <c r="X282" s="628"/>
      <c r="Y282" s="650"/>
      <c r="Z282" s="650"/>
      <c r="AA282" s="650"/>
      <c r="AB282" s="650"/>
      <c r="AC282" s="613"/>
      <c r="AD282" s="613"/>
      <c r="AE282" s="613"/>
      <c r="AF282" s="613"/>
      <c r="AG282" s="626"/>
      <c r="AH282" s="626"/>
      <c r="AI282" s="626"/>
      <c r="AJ282" s="626"/>
      <c r="AK282" s="626"/>
      <c r="AL282" s="626"/>
      <c r="AM282" s="626"/>
      <c r="AN282" s="626"/>
      <c r="AO282" s="626"/>
      <c r="AP282" s="369"/>
      <c r="AQ282" s="369"/>
      <c r="AR282" s="369"/>
      <c r="AS282" s="369"/>
      <c r="AT282" s="370"/>
      <c r="AU282" s="370"/>
      <c r="AV282" s="370"/>
      <c r="AW282" s="370"/>
      <c r="BJ282">
        <f t="shared" si="21"/>
        <v>0</v>
      </c>
      <c r="BK282">
        <f t="shared" si="22"/>
        <v>0</v>
      </c>
      <c r="BL282" s="531">
        <f t="shared" si="23"/>
        <v>0</v>
      </c>
      <c r="BM282" s="201"/>
    </row>
    <row r="283" spans="1:65" hidden="1" outlineLevel="1" x14ac:dyDescent="0.3">
      <c r="A283" s="506" t="str">
        <f t="shared" si="20"/>
        <v>.z02</v>
      </c>
      <c r="P283" s="628"/>
      <c r="Q283" s="628"/>
      <c r="R283" s="628"/>
      <c r="S283" s="628"/>
      <c r="T283" s="628"/>
      <c r="U283" s="628"/>
      <c r="V283" s="628"/>
      <c r="W283" s="628"/>
      <c r="X283" s="628"/>
      <c r="Y283" s="650"/>
      <c r="Z283" s="650"/>
      <c r="AA283" s="650"/>
      <c r="AB283" s="650"/>
      <c r="AC283" s="613"/>
      <c r="AD283" s="613"/>
      <c r="AE283" s="613"/>
      <c r="AF283" s="613"/>
      <c r="AG283" s="626"/>
      <c r="AH283" s="626"/>
      <c r="AI283" s="626"/>
      <c r="AJ283" s="626"/>
      <c r="AK283" s="626"/>
      <c r="AL283" s="626"/>
      <c r="AM283" s="626"/>
      <c r="AN283" s="626"/>
      <c r="AO283" s="626"/>
      <c r="AP283" s="369"/>
      <c r="AQ283" s="369"/>
      <c r="AR283" s="369"/>
      <c r="AS283" s="369"/>
      <c r="AT283" s="370"/>
      <c r="AU283" s="370"/>
      <c r="AV283" s="370"/>
      <c r="AW283" s="370"/>
      <c r="BJ283">
        <f t="shared" si="21"/>
        <v>0</v>
      </c>
      <c r="BK283">
        <f t="shared" si="22"/>
        <v>0</v>
      </c>
      <c r="BL283" s="531">
        <f t="shared" si="23"/>
        <v>0</v>
      </c>
      <c r="BM283" s="201"/>
    </row>
    <row r="284" spans="1:65" hidden="1" outlineLevel="1" x14ac:dyDescent="0.3">
      <c r="A284" s="506" t="str">
        <f t="shared" si="20"/>
        <v>.z02</v>
      </c>
      <c r="P284" s="628"/>
      <c r="Q284" s="628"/>
      <c r="R284" s="628"/>
      <c r="S284" s="628"/>
      <c r="T284" s="628"/>
      <c r="U284" s="628"/>
      <c r="V284" s="628"/>
      <c r="W284" s="628"/>
      <c r="X284" s="628"/>
      <c r="Y284" s="650"/>
      <c r="Z284" s="650"/>
      <c r="AA284" s="650"/>
      <c r="AB284" s="650"/>
      <c r="AC284" s="613"/>
      <c r="AD284" s="613"/>
      <c r="AE284" s="613"/>
      <c r="AF284" s="613"/>
      <c r="AG284" s="626"/>
      <c r="AH284" s="626"/>
      <c r="AI284" s="626"/>
      <c r="AJ284" s="626"/>
      <c r="AK284" s="626"/>
      <c r="AL284" s="626"/>
      <c r="AM284" s="626"/>
      <c r="AN284" s="626"/>
      <c r="AO284" s="626"/>
      <c r="AP284" s="369"/>
      <c r="AQ284" s="369"/>
      <c r="AR284" s="369"/>
      <c r="AS284" s="369"/>
      <c r="AT284" s="370"/>
      <c r="AU284" s="370"/>
      <c r="AV284" s="370"/>
      <c r="AW284" s="370"/>
      <c r="BJ284">
        <f t="shared" si="21"/>
        <v>0</v>
      </c>
      <c r="BK284">
        <f t="shared" si="22"/>
        <v>0</v>
      </c>
      <c r="BL284" s="531">
        <f t="shared" si="23"/>
        <v>0</v>
      </c>
      <c r="BM284" s="201"/>
    </row>
    <row r="285" spans="1:65" hidden="1" outlineLevel="1" x14ac:dyDescent="0.3">
      <c r="A285" s="506" t="str">
        <f t="shared" si="20"/>
        <v>.z02</v>
      </c>
      <c r="P285" s="628"/>
      <c r="Q285" s="628"/>
      <c r="R285" s="628"/>
      <c r="S285" s="628"/>
      <c r="T285" s="628"/>
      <c r="U285" s="628"/>
      <c r="V285" s="628"/>
      <c r="W285" s="628"/>
      <c r="X285" s="628"/>
      <c r="Y285" s="650"/>
      <c r="Z285" s="650"/>
      <c r="AA285" s="650"/>
      <c r="AB285" s="650"/>
      <c r="AC285" s="613"/>
      <c r="AD285" s="613"/>
      <c r="AE285" s="613"/>
      <c r="AF285" s="613"/>
      <c r="AG285" s="626"/>
      <c r="AH285" s="626"/>
      <c r="AI285" s="626"/>
      <c r="AJ285" s="626"/>
      <c r="AK285" s="626"/>
      <c r="AL285" s="626"/>
      <c r="AM285" s="626"/>
      <c r="AN285" s="626"/>
      <c r="AO285" s="626"/>
      <c r="AP285" s="369"/>
      <c r="AQ285" s="369"/>
      <c r="AR285" s="369"/>
      <c r="AS285" s="369"/>
      <c r="AT285" s="370"/>
      <c r="AU285" s="370"/>
      <c r="AV285" s="370"/>
      <c r="AW285" s="370"/>
      <c r="BJ285">
        <f t="shared" si="21"/>
        <v>0</v>
      </c>
      <c r="BK285">
        <f t="shared" si="22"/>
        <v>0</v>
      </c>
      <c r="BL285" s="531">
        <f t="shared" si="23"/>
        <v>0</v>
      </c>
      <c r="BM285" s="201"/>
    </row>
    <row r="286" spans="1:65" hidden="1" outlineLevel="1" x14ac:dyDescent="0.3">
      <c r="A286" s="506" t="str">
        <f t="shared" si="20"/>
        <v>.z02</v>
      </c>
      <c r="P286" s="628"/>
      <c r="Q286" s="628"/>
      <c r="R286" s="628"/>
      <c r="S286" s="628"/>
      <c r="T286" s="628"/>
      <c r="U286" s="628"/>
      <c r="V286" s="628"/>
      <c r="W286" s="628"/>
      <c r="X286" s="628"/>
      <c r="Y286" s="650"/>
      <c r="Z286" s="650"/>
      <c r="AA286" s="650"/>
      <c r="AB286" s="650"/>
      <c r="AC286" s="613"/>
      <c r="AD286" s="613"/>
      <c r="AE286" s="613"/>
      <c r="AF286" s="613"/>
      <c r="AG286" s="626"/>
      <c r="AH286" s="626"/>
      <c r="AI286" s="626"/>
      <c r="AJ286" s="626"/>
      <c r="AK286" s="626"/>
      <c r="AL286" s="626"/>
      <c r="AM286" s="626"/>
      <c r="AN286" s="626"/>
      <c r="AO286" s="626"/>
      <c r="AP286" s="369"/>
      <c r="AQ286" s="369"/>
      <c r="AR286" s="369"/>
      <c r="AS286" s="369"/>
      <c r="AT286" s="370"/>
      <c r="AU286" s="370"/>
      <c r="AV286" s="370"/>
      <c r="AW286" s="370"/>
      <c r="BJ286">
        <f t="shared" si="21"/>
        <v>0</v>
      </c>
      <c r="BK286">
        <f t="shared" si="22"/>
        <v>0</v>
      </c>
      <c r="BL286" s="531">
        <f t="shared" si="23"/>
        <v>0</v>
      </c>
      <c r="BM286" s="201"/>
    </row>
    <row r="287" spans="1:65" hidden="1" outlineLevel="1" x14ac:dyDescent="0.3">
      <c r="A287" s="506" t="str">
        <f t="shared" si="20"/>
        <v>.z02</v>
      </c>
      <c r="P287" s="628"/>
      <c r="Q287" s="628"/>
      <c r="R287" s="628"/>
      <c r="S287" s="628"/>
      <c r="T287" s="628"/>
      <c r="U287" s="628"/>
      <c r="V287" s="628"/>
      <c r="W287" s="628"/>
      <c r="X287" s="628"/>
      <c r="Y287" s="650"/>
      <c r="Z287" s="650"/>
      <c r="AA287" s="650"/>
      <c r="AB287" s="650"/>
      <c r="AC287" s="613"/>
      <c r="AD287" s="613"/>
      <c r="AE287" s="613"/>
      <c r="AF287" s="613"/>
      <c r="AG287" s="626"/>
      <c r="AH287" s="626"/>
      <c r="AI287" s="626"/>
      <c r="AJ287" s="626"/>
      <c r="AK287" s="626"/>
      <c r="AL287" s="626"/>
      <c r="AM287" s="626"/>
      <c r="AN287" s="626"/>
      <c r="AO287" s="626"/>
      <c r="AP287" s="369"/>
      <c r="AQ287" s="369"/>
      <c r="AR287" s="369"/>
      <c r="AS287" s="369"/>
      <c r="AT287" s="370"/>
      <c r="AU287" s="370"/>
      <c r="AV287" s="370"/>
      <c r="AW287" s="370"/>
      <c r="BJ287">
        <f t="shared" si="21"/>
        <v>0</v>
      </c>
      <c r="BK287">
        <f t="shared" si="22"/>
        <v>0</v>
      </c>
      <c r="BL287" s="531">
        <f t="shared" si="23"/>
        <v>0</v>
      </c>
      <c r="BM287" s="201"/>
    </row>
    <row r="288" spans="1:65" hidden="1" outlineLevel="1" x14ac:dyDescent="0.3">
      <c r="A288" s="506" t="str">
        <f t="shared" si="20"/>
        <v>.z02</v>
      </c>
      <c r="P288" s="628"/>
      <c r="Q288" s="628"/>
      <c r="R288" s="628"/>
      <c r="S288" s="628"/>
      <c r="T288" s="628"/>
      <c r="U288" s="628"/>
      <c r="V288" s="628"/>
      <c r="W288" s="628"/>
      <c r="X288" s="628"/>
      <c r="Y288" s="650"/>
      <c r="Z288" s="650"/>
      <c r="AA288" s="650"/>
      <c r="AB288" s="650"/>
      <c r="AC288" s="613"/>
      <c r="AD288" s="613"/>
      <c r="AE288" s="613"/>
      <c r="AF288" s="613"/>
      <c r="AG288" s="626"/>
      <c r="AH288" s="626"/>
      <c r="AI288" s="626"/>
      <c r="AJ288" s="626"/>
      <c r="AK288" s="626"/>
      <c r="AL288" s="626"/>
      <c r="AM288" s="626"/>
      <c r="AN288" s="626"/>
      <c r="AO288" s="626"/>
      <c r="AP288" s="369"/>
      <c r="AQ288" s="369"/>
      <c r="AR288" s="369"/>
      <c r="AS288" s="369"/>
      <c r="AT288" s="370"/>
      <c r="AU288" s="370"/>
      <c r="AV288" s="370"/>
      <c r="AW288" s="370"/>
      <c r="BJ288">
        <f t="shared" si="21"/>
        <v>0</v>
      </c>
      <c r="BK288">
        <f t="shared" si="22"/>
        <v>0</v>
      </c>
      <c r="BL288" s="531">
        <f t="shared" si="23"/>
        <v>0</v>
      </c>
      <c r="BM288" s="201"/>
    </row>
    <row r="289" spans="1:76" hidden="1" outlineLevel="1" x14ac:dyDescent="0.3">
      <c r="A289" s="506" t="str">
        <f t="shared" si="20"/>
        <v>.z02</v>
      </c>
      <c r="P289" s="628"/>
      <c r="Q289" s="628"/>
      <c r="R289" s="628"/>
      <c r="S289" s="628"/>
      <c r="T289" s="628"/>
      <c r="U289" s="628"/>
      <c r="V289" s="628"/>
      <c r="W289" s="628"/>
      <c r="X289" s="628"/>
      <c r="Y289" s="650"/>
      <c r="Z289" s="650"/>
      <c r="AA289" s="650"/>
      <c r="AB289" s="650"/>
      <c r="AC289" s="613"/>
      <c r="AD289" s="613"/>
      <c r="AE289" s="613"/>
      <c r="AF289" s="613"/>
      <c r="AG289" s="626"/>
      <c r="AH289" s="626"/>
      <c r="AI289" s="626"/>
      <c r="AJ289" s="626"/>
      <c r="AK289" s="626"/>
      <c r="AL289" s="626"/>
      <c r="AM289" s="626"/>
      <c r="AN289" s="626"/>
      <c r="AO289" s="626"/>
      <c r="AP289" s="369"/>
      <c r="AQ289" s="369"/>
      <c r="AR289" s="369"/>
      <c r="AS289" s="369"/>
      <c r="AT289" s="370"/>
      <c r="AU289" s="370"/>
      <c r="AV289" s="370"/>
      <c r="AW289" s="370"/>
      <c r="BJ289">
        <f t="shared" si="21"/>
        <v>0</v>
      </c>
      <c r="BK289">
        <f t="shared" si="22"/>
        <v>0</v>
      </c>
      <c r="BL289" s="531">
        <f t="shared" si="23"/>
        <v>0</v>
      </c>
      <c r="BM289" s="201"/>
    </row>
    <row r="290" spans="1:76" hidden="1" outlineLevel="1" x14ac:dyDescent="0.3">
      <c r="A290" s="506" t="str">
        <f t="shared" si="20"/>
        <v>.z02</v>
      </c>
      <c r="P290" s="628"/>
      <c r="Q290" s="628"/>
      <c r="R290" s="628"/>
      <c r="S290" s="628"/>
      <c r="T290" s="628"/>
      <c r="U290" s="628"/>
      <c r="V290" s="628"/>
      <c r="W290" s="628"/>
      <c r="X290" s="628"/>
      <c r="Y290" s="650"/>
      <c r="Z290" s="650"/>
      <c r="AA290" s="650"/>
      <c r="AB290" s="650"/>
      <c r="AC290" s="613"/>
      <c r="AD290" s="613"/>
      <c r="AE290" s="613"/>
      <c r="AF290" s="613"/>
      <c r="AG290" s="626"/>
      <c r="AH290" s="626"/>
      <c r="AI290" s="626"/>
      <c r="AJ290" s="626"/>
      <c r="AK290" s="626"/>
      <c r="AL290" s="626"/>
      <c r="AM290" s="626"/>
      <c r="AN290" s="626"/>
      <c r="AO290" s="626"/>
      <c r="AP290" s="369"/>
      <c r="AQ290" s="369"/>
      <c r="AR290" s="369"/>
      <c r="AS290" s="369"/>
      <c r="AT290" s="370"/>
      <c r="AU290" s="370"/>
      <c r="AV290" s="370"/>
      <c r="AW290" s="370"/>
      <c r="BJ290">
        <f t="shared" si="21"/>
        <v>0</v>
      </c>
      <c r="BK290">
        <f t="shared" si="22"/>
        <v>0</v>
      </c>
      <c r="BL290" s="531">
        <f t="shared" si="23"/>
        <v>0</v>
      </c>
      <c r="BM290" s="201"/>
    </row>
    <row r="291" spans="1:76" hidden="1" outlineLevel="1" x14ac:dyDescent="0.3">
      <c r="A291" s="506" t="str">
        <f t="shared" si="20"/>
        <v>.z02</v>
      </c>
      <c r="P291" s="628"/>
      <c r="Q291" s="628"/>
      <c r="R291" s="628"/>
      <c r="S291" s="628"/>
      <c r="T291" s="628"/>
      <c r="U291" s="628"/>
      <c r="V291" s="628"/>
      <c r="W291" s="628"/>
      <c r="X291" s="628"/>
      <c r="Y291" s="650"/>
      <c r="Z291" s="650"/>
      <c r="AA291" s="650"/>
      <c r="AB291" s="650"/>
      <c r="AC291" s="613"/>
      <c r="AD291" s="613"/>
      <c r="AE291" s="613"/>
      <c r="AF291" s="613"/>
      <c r="AG291" s="626"/>
      <c r="AH291" s="626"/>
      <c r="AI291" s="626"/>
      <c r="AJ291" s="626"/>
      <c r="AK291" s="626"/>
      <c r="AL291" s="626"/>
      <c r="AM291" s="626"/>
      <c r="AN291" s="626"/>
      <c r="AO291" s="626"/>
      <c r="AP291" s="369"/>
      <c r="AQ291" s="369"/>
      <c r="AR291" s="369"/>
      <c r="AS291" s="369"/>
      <c r="AT291" s="370"/>
      <c r="AU291" s="370"/>
      <c r="AV291" s="370"/>
      <c r="AW291" s="370"/>
      <c r="BJ291">
        <f t="shared" si="21"/>
        <v>0</v>
      </c>
      <c r="BK291">
        <f t="shared" si="22"/>
        <v>0</v>
      </c>
      <c r="BL291" s="531">
        <f t="shared" si="23"/>
        <v>0</v>
      </c>
      <c r="BM291" s="201"/>
    </row>
    <row r="292" spans="1:76" hidden="1" outlineLevel="1" x14ac:dyDescent="0.3">
      <c r="A292" s="506" t="str">
        <f t="shared" ref="A292:A297" si="24">A291</f>
        <v>.z02</v>
      </c>
      <c r="P292" s="628"/>
      <c r="Q292" s="628"/>
      <c r="R292" s="628"/>
      <c r="S292" s="628"/>
      <c r="T292" s="628"/>
      <c r="U292" s="628"/>
      <c r="V292" s="628"/>
      <c r="W292" s="628"/>
      <c r="X292" s="628"/>
      <c r="Y292" s="650"/>
      <c r="Z292" s="650"/>
      <c r="AA292" s="650"/>
      <c r="AB292" s="650"/>
      <c r="AC292" s="613"/>
      <c r="AD292" s="613"/>
      <c r="AE292" s="613"/>
      <c r="AF292" s="613"/>
      <c r="AG292" s="626"/>
      <c r="AH292" s="626"/>
      <c r="AI292" s="626"/>
      <c r="AJ292" s="626"/>
      <c r="AK292" s="626"/>
      <c r="AL292" s="626"/>
      <c r="AM292" s="626"/>
      <c r="AN292" s="626"/>
      <c r="AO292" s="626"/>
      <c r="AP292" s="369"/>
      <c r="AQ292" s="369"/>
      <c r="AR292" s="369"/>
      <c r="AS292" s="369"/>
      <c r="AT292" s="370"/>
      <c r="AU292" s="370"/>
      <c r="AV292" s="370"/>
      <c r="AW292" s="370"/>
      <c r="BJ292">
        <f t="shared" si="21"/>
        <v>0</v>
      </c>
      <c r="BK292">
        <f t="shared" si="22"/>
        <v>0</v>
      </c>
      <c r="BL292" s="531">
        <f t="shared" si="23"/>
        <v>0</v>
      </c>
      <c r="BM292" s="201"/>
    </row>
    <row r="293" spans="1:76" hidden="1" outlineLevel="1" x14ac:dyDescent="0.3">
      <c r="A293" s="506" t="str">
        <f t="shared" si="24"/>
        <v>.z02</v>
      </c>
      <c r="P293" s="628"/>
      <c r="Q293" s="628"/>
      <c r="R293" s="628"/>
      <c r="S293" s="628"/>
      <c r="T293" s="628"/>
      <c r="U293" s="628"/>
      <c r="V293" s="628"/>
      <c r="W293" s="628"/>
      <c r="X293" s="628"/>
      <c r="Y293" s="650"/>
      <c r="Z293" s="650"/>
      <c r="AA293" s="650"/>
      <c r="AB293" s="650"/>
      <c r="AC293" s="613"/>
      <c r="AD293" s="613"/>
      <c r="AE293" s="613"/>
      <c r="AF293" s="613"/>
      <c r="AG293" s="626"/>
      <c r="AH293" s="626"/>
      <c r="AI293" s="626"/>
      <c r="AJ293" s="626"/>
      <c r="AK293" s="626"/>
      <c r="AL293" s="626"/>
      <c r="AM293" s="626"/>
      <c r="AN293" s="626"/>
      <c r="AO293" s="626"/>
      <c r="AP293" s="369"/>
      <c r="AQ293" s="369"/>
      <c r="AR293" s="369"/>
      <c r="AS293" s="369"/>
      <c r="AT293" s="370"/>
      <c r="AU293" s="370"/>
      <c r="AV293" s="370"/>
      <c r="AW293" s="370"/>
      <c r="BJ293">
        <f t="shared" si="21"/>
        <v>0</v>
      </c>
      <c r="BK293">
        <f t="shared" si="22"/>
        <v>0</v>
      </c>
      <c r="BL293" s="531">
        <f t="shared" si="23"/>
        <v>0</v>
      </c>
      <c r="BM293" s="201"/>
    </row>
    <row r="294" spans="1:76" hidden="1" outlineLevel="1" x14ac:dyDescent="0.3">
      <c r="A294" s="506" t="str">
        <f t="shared" si="24"/>
        <v>.z02</v>
      </c>
      <c r="P294" s="628"/>
      <c r="Q294" s="628"/>
      <c r="R294" s="628"/>
      <c r="S294" s="628"/>
      <c r="T294" s="628"/>
      <c r="U294" s="628"/>
      <c r="V294" s="628"/>
      <c r="W294" s="628"/>
      <c r="X294" s="628"/>
      <c r="Y294" s="650"/>
      <c r="Z294" s="650"/>
      <c r="AA294" s="650"/>
      <c r="AB294" s="650"/>
      <c r="AC294" s="613"/>
      <c r="AD294" s="613"/>
      <c r="AE294" s="613"/>
      <c r="AF294" s="613"/>
      <c r="AG294" s="626"/>
      <c r="AH294" s="626"/>
      <c r="AI294" s="626"/>
      <c r="AJ294" s="626"/>
      <c r="AK294" s="626"/>
      <c r="AL294" s="626"/>
      <c r="AM294" s="626"/>
      <c r="AN294" s="626"/>
      <c r="AO294" s="626"/>
      <c r="AP294" s="369"/>
      <c r="AQ294" s="369"/>
      <c r="AR294" s="369"/>
      <c r="AS294" s="369"/>
      <c r="AT294" s="370"/>
      <c r="AU294" s="370"/>
      <c r="AV294" s="370"/>
      <c r="AW294" s="370"/>
      <c r="BJ294">
        <f t="shared" si="21"/>
        <v>0</v>
      </c>
      <c r="BK294">
        <f t="shared" si="22"/>
        <v>0</v>
      </c>
      <c r="BL294" s="531">
        <f t="shared" si="23"/>
        <v>0</v>
      </c>
      <c r="BM294" s="201"/>
    </row>
    <row r="295" spans="1:76" hidden="1" outlineLevel="1" x14ac:dyDescent="0.3">
      <c r="A295" s="506" t="str">
        <f t="shared" si="24"/>
        <v>.z02</v>
      </c>
      <c r="P295" s="628"/>
      <c r="Q295" s="628"/>
      <c r="R295" s="628"/>
      <c r="S295" s="628"/>
      <c r="T295" s="628"/>
      <c r="U295" s="628"/>
      <c r="V295" s="628"/>
      <c r="W295" s="628"/>
      <c r="X295" s="628"/>
      <c r="Y295" s="650"/>
      <c r="Z295" s="650"/>
      <c r="AA295" s="650"/>
      <c r="AB295" s="650"/>
      <c r="AC295" s="613"/>
      <c r="AD295" s="613"/>
      <c r="AE295" s="613"/>
      <c r="AF295" s="613"/>
      <c r="AG295" s="626"/>
      <c r="AH295" s="626"/>
      <c r="AI295" s="626"/>
      <c r="AJ295" s="626"/>
      <c r="AK295" s="626"/>
      <c r="AL295" s="626"/>
      <c r="AM295" s="626"/>
      <c r="AN295" s="626"/>
      <c r="AO295" s="626"/>
      <c r="AP295" s="369"/>
      <c r="AQ295" s="369"/>
      <c r="AR295" s="369"/>
      <c r="AS295" s="369"/>
      <c r="AT295" s="370"/>
      <c r="AU295" s="370"/>
      <c r="AV295" s="370"/>
      <c r="AW295" s="370"/>
      <c r="BJ295">
        <f t="shared" si="21"/>
        <v>0</v>
      </c>
      <c r="BK295">
        <f t="shared" si="22"/>
        <v>0</v>
      </c>
      <c r="BL295" s="531">
        <f t="shared" si="23"/>
        <v>0</v>
      </c>
      <c r="BM295" s="201"/>
    </row>
    <row r="296" spans="1:76" hidden="1" outlineLevel="1" x14ac:dyDescent="0.3">
      <c r="A296" s="506" t="str">
        <f t="shared" si="24"/>
        <v>.z02</v>
      </c>
      <c r="P296" s="628"/>
      <c r="Q296" s="628"/>
      <c r="R296" s="628"/>
      <c r="S296" s="628"/>
      <c r="T296" s="628"/>
      <c r="U296" s="628"/>
      <c r="V296" s="628"/>
      <c r="W296" s="628"/>
      <c r="X296" s="628"/>
      <c r="Y296" s="650"/>
      <c r="Z296" s="650"/>
      <c r="AA296" s="650"/>
      <c r="AB296" s="650"/>
      <c r="AC296" s="613"/>
      <c r="AD296" s="613"/>
      <c r="AE296" s="613"/>
      <c r="AF296" s="613"/>
      <c r="AG296" s="626"/>
      <c r="AH296" s="626"/>
      <c r="AI296" s="626"/>
      <c r="AJ296" s="626"/>
      <c r="AK296" s="626"/>
      <c r="AL296" s="626"/>
      <c r="AM296" s="626"/>
      <c r="AN296" s="626"/>
      <c r="AO296" s="626"/>
      <c r="AP296" s="369"/>
      <c r="AQ296" s="369"/>
      <c r="AR296" s="369"/>
      <c r="AS296" s="369"/>
      <c r="AT296" s="370"/>
      <c r="AU296" s="370"/>
      <c r="AV296" s="370"/>
      <c r="AW296" s="370"/>
      <c r="BJ296">
        <f t="shared" si="21"/>
        <v>0</v>
      </c>
      <c r="BK296">
        <f t="shared" si="22"/>
        <v>0</v>
      </c>
      <c r="BL296" s="531">
        <f t="shared" si="23"/>
        <v>0</v>
      </c>
      <c r="BM296" s="201"/>
    </row>
    <row r="297" spans="1:76" hidden="1" outlineLevel="1" x14ac:dyDescent="0.3">
      <c r="A297" s="506" t="str">
        <f t="shared" si="24"/>
        <v>.z02</v>
      </c>
      <c r="P297" s="628"/>
      <c r="Q297" s="628"/>
      <c r="R297" s="628"/>
      <c r="S297" s="628"/>
      <c r="T297" s="628"/>
      <c r="U297" s="628"/>
      <c r="V297" s="628"/>
      <c r="W297" s="628"/>
      <c r="X297" s="628"/>
      <c r="Y297" s="650"/>
      <c r="Z297" s="650"/>
      <c r="AA297" s="650"/>
      <c r="AB297" s="650"/>
      <c r="AC297" s="613"/>
      <c r="AD297" s="613"/>
      <c r="AE297" s="613"/>
      <c r="AF297" s="613"/>
      <c r="AG297" s="626"/>
      <c r="AH297" s="626"/>
      <c r="AI297" s="626"/>
      <c r="AJ297" s="626"/>
      <c r="AK297" s="626"/>
      <c r="AL297" s="626"/>
      <c r="AM297" s="626"/>
      <c r="AN297" s="626"/>
      <c r="AO297" s="626"/>
      <c r="AP297" s="369"/>
      <c r="AQ297" s="369"/>
      <c r="AR297" s="369"/>
      <c r="AS297" s="369"/>
      <c r="AT297" s="370"/>
      <c r="AU297" s="370"/>
      <c r="AV297" s="370"/>
      <c r="AW297" s="370"/>
      <c r="BJ297">
        <f t="shared" si="21"/>
        <v>0</v>
      </c>
      <c r="BK297">
        <f t="shared" si="22"/>
        <v>0</v>
      </c>
      <c r="BL297" s="531">
        <f t="shared" si="23"/>
        <v>0</v>
      </c>
      <c r="BM297" s="201"/>
    </row>
    <row r="298" spans="1:76" hidden="1" outlineLevel="1" x14ac:dyDescent="0.3">
      <c r="A298" s="264" t="str">
        <f>A200</f>
        <v>.z02</v>
      </c>
      <c r="P298" s="628"/>
      <c r="Q298" s="628"/>
      <c r="R298" s="628"/>
      <c r="S298" s="628"/>
      <c r="T298" s="628"/>
      <c r="U298" s="628"/>
      <c r="V298" s="628"/>
      <c r="W298" s="628"/>
      <c r="X298" s="628"/>
      <c r="Y298" s="650"/>
      <c r="Z298" s="650"/>
      <c r="AA298" s="650"/>
      <c r="AB298" s="650"/>
      <c r="AC298" s="613"/>
      <c r="AD298" s="613"/>
      <c r="AE298" s="613"/>
      <c r="AF298" s="613"/>
      <c r="AG298" s="626"/>
      <c r="AH298" s="626"/>
      <c r="AI298" s="626"/>
      <c r="AJ298" s="626"/>
      <c r="AK298" s="626"/>
      <c r="AL298" s="626"/>
      <c r="AM298" s="626"/>
      <c r="AN298" s="626"/>
      <c r="AO298" s="626"/>
      <c r="AP298" s="369"/>
      <c r="AQ298" s="369"/>
      <c r="AR298" s="369"/>
      <c r="AS298" s="369"/>
      <c r="AT298" s="370"/>
      <c r="AU298" s="370"/>
      <c r="AV298" s="370"/>
      <c r="AW298" s="370"/>
      <c r="BJ298">
        <f t="shared" si="21"/>
        <v>0</v>
      </c>
      <c r="BK298">
        <f t="shared" si="22"/>
        <v>0</v>
      </c>
      <c r="BL298" s="531">
        <f t="shared" si="23"/>
        <v>0</v>
      </c>
      <c r="BM298" s="201"/>
    </row>
    <row r="299" spans="1:76" collapsed="1" x14ac:dyDescent="0.3">
      <c r="A299" s="507">
        <f>A201</f>
        <v>1</v>
      </c>
      <c r="P299" s="628"/>
      <c r="Q299" s="628"/>
      <c r="R299" s="628"/>
      <c r="S299" s="628"/>
      <c r="T299" s="628"/>
      <c r="U299" s="628"/>
      <c r="V299" s="628"/>
      <c r="W299" s="628"/>
      <c r="X299" s="628"/>
      <c r="Y299" s="650"/>
      <c r="Z299" s="650"/>
      <c r="AA299" s="650"/>
      <c r="AB299" s="650"/>
      <c r="AC299" s="613"/>
      <c r="AD299" s="613"/>
      <c r="AE299" s="613"/>
      <c r="AF299" s="613"/>
      <c r="AG299" s="626"/>
      <c r="AH299" s="626"/>
      <c r="AI299" s="626"/>
      <c r="AJ299" s="626"/>
      <c r="AK299" s="626"/>
      <c r="AL299" s="626"/>
      <c r="AM299" s="626"/>
      <c r="AN299" s="626"/>
      <c r="AO299" s="626"/>
      <c r="AP299" s="369"/>
      <c r="AQ299" s="369"/>
      <c r="AR299" s="369"/>
      <c r="AS299" s="369"/>
      <c r="AT299" s="370"/>
      <c r="AU299" s="370"/>
      <c r="AV299" s="370"/>
      <c r="AW299" s="370"/>
      <c r="BJ299">
        <f t="shared" si="21"/>
        <v>0</v>
      </c>
      <c r="BK299">
        <f t="shared" si="22"/>
        <v>0</v>
      </c>
      <c r="BL299" s="531">
        <f t="shared" si="23"/>
        <v>0</v>
      </c>
      <c r="BM299" s="201">
        <f>SUM(BL300:BL398)</f>
        <v>-3</v>
      </c>
    </row>
    <row r="300" spans="1:76" ht="15.6" x14ac:dyDescent="0.3">
      <c r="A300" s="259" t="str">
        <f>III_Model_PT!A3</f>
        <v>.z03</v>
      </c>
      <c r="B300" s="260"/>
      <c r="C300" s="261"/>
      <c r="D300" s="262"/>
      <c r="E300" s="263" t="str">
        <f>VLOOKUP(A300,Listy!A:C,2,FALSE) &amp; "   :  " &amp; VLOOKUP(A300,Listy!A:C,3,FALSE)</f>
        <v>Zadanie_III   :  Opracowanie inteligentnego matematycznego modelu pakowania towarów (PT) z wykorzystaniem mechanizmów AI i ML</v>
      </c>
      <c r="F300" s="178"/>
      <c r="P300" s="628"/>
      <c r="Q300" s="628"/>
      <c r="R300" s="628"/>
      <c r="S300" s="628"/>
      <c r="T300" s="628"/>
      <c r="U300" s="628"/>
      <c r="V300" s="628"/>
      <c r="W300" s="628"/>
      <c r="X300" s="628"/>
      <c r="Y300" s="650"/>
      <c r="Z300" s="650"/>
      <c r="AA300" s="650"/>
      <c r="AB300" s="650"/>
      <c r="AC300" s="613"/>
      <c r="AD300" s="613"/>
      <c r="AE300" s="613"/>
      <c r="AF300" s="613"/>
      <c r="AG300" s="626"/>
      <c r="AH300" s="626"/>
      <c r="AI300" s="626"/>
      <c r="AJ300" s="626"/>
      <c r="AK300" s="626"/>
      <c r="AL300" s="626"/>
      <c r="AM300" s="626"/>
      <c r="AN300" s="626"/>
      <c r="AO300" s="626"/>
      <c r="AP300" s="369"/>
      <c r="AQ300" s="369"/>
      <c r="AR300" s="369"/>
      <c r="AS300" s="369"/>
      <c r="AT300" s="370"/>
      <c r="AU300" s="370"/>
      <c r="AV300" s="370"/>
      <c r="AW300" s="370"/>
      <c r="BJ300">
        <f t="shared" si="21"/>
        <v>0</v>
      </c>
      <c r="BK300">
        <f t="shared" si="22"/>
        <v>0</v>
      </c>
      <c r="BL300" s="531">
        <f t="shared" si="23"/>
        <v>0</v>
      </c>
      <c r="BM300" s="201">
        <f>SUM(BL301:BL399)</f>
        <v>-3</v>
      </c>
    </row>
    <row r="301" spans="1:76" s="485" customFormat="1" hidden="1" outlineLevel="1" x14ac:dyDescent="0.3">
      <c r="A301" s="485">
        <f>III_Model_PT!A4</f>
        <v>1</v>
      </c>
      <c r="B301" s="485" t="str">
        <f>III_Model_PT!B4</f>
        <v>a</v>
      </c>
      <c r="C301" s="485">
        <f>III_Model_PT!C4</f>
        <v>0</v>
      </c>
      <c r="D301" s="485" t="str">
        <f>III_Model_PT!D4</f>
        <v>.z03_1_a_0</v>
      </c>
      <c r="E301" s="485" t="str">
        <f>III_Model_PT!E4</f>
        <v>1.Identyfikacja, analiza i mapowanie procesu pakowania towarów (PT</v>
      </c>
      <c r="F301" s="485">
        <f>III_Model_PT!F4</f>
        <v>0</v>
      </c>
      <c r="G301" s="485">
        <f>III_Model_PT!G4</f>
        <v>0</v>
      </c>
      <c r="H301" s="485">
        <f>III_Model_PT!H4</f>
        <v>0</v>
      </c>
      <c r="I301" s="485" t="str">
        <f>III_Model_PT!I4</f>
        <v>ACT</v>
      </c>
      <c r="J301" s="485">
        <f>III_Model_PT!J4</f>
        <v>0</v>
      </c>
      <c r="K301" s="284"/>
      <c r="L301" s="284"/>
      <c r="M301" s="485">
        <f>III_Model_PT!M4</f>
        <v>0</v>
      </c>
      <c r="N301" s="485">
        <f>III_Model_PT!N4</f>
        <v>0</v>
      </c>
      <c r="O301" s="485">
        <f>III_Model_PT!O4</f>
        <v>0</v>
      </c>
      <c r="P301" s="629">
        <f>III_Model_PT!P4</f>
        <v>0</v>
      </c>
      <c r="Q301" s="629">
        <f>III_Model_PT!Q4</f>
        <v>0</v>
      </c>
      <c r="R301" s="629">
        <f>III_Model_PT!R4</f>
        <v>0</v>
      </c>
      <c r="S301" s="629">
        <f>III_Model_PT!S4</f>
        <v>0</v>
      </c>
      <c r="T301" s="629">
        <f>III_Model_PT!T4</f>
        <v>0</v>
      </c>
      <c r="U301" s="629">
        <f>III_Model_PT!U4</f>
        <v>0</v>
      </c>
      <c r="V301" s="629">
        <f>III_Model_PT!V4</f>
        <v>0</v>
      </c>
      <c r="W301" s="629">
        <f>III_Model_PT!W4</f>
        <v>0</v>
      </c>
      <c r="X301" s="629">
        <f>III_Model_PT!X4</f>
        <v>0</v>
      </c>
      <c r="Y301" s="651">
        <f>III_Model_PT!Y4</f>
        <v>0</v>
      </c>
      <c r="Z301" s="651">
        <f>III_Model_PT!Z4</f>
        <v>0</v>
      </c>
      <c r="AA301" s="651">
        <f>III_Model_PT!AA4</f>
        <v>0</v>
      </c>
      <c r="AB301" s="651">
        <f>III_Model_PT!AB4</f>
        <v>0</v>
      </c>
      <c r="AC301" s="614">
        <f>III_Model_PT!AC4</f>
        <v>0</v>
      </c>
      <c r="AD301" s="614">
        <f>III_Model_PT!AD4</f>
        <v>0</v>
      </c>
      <c r="AE301" s="614">
        <f>III_Model_PT!AE4</f>
        <v>0</v>
      </c>
      <c r="AF301" s="614">
        <f>III_Model_PT!AF4</f>
        <v>0</v>
      </c>
      <c r="AG301" s="635">
        <f>III_Model_PT!AG4</f>
        <v>0</v>
      </c>
      <c r="AH301" s="635">
        <f>III_Model_PT!AH4</f>
        <v>0</v>
      </c>
      <c r="AI301" s="635">
        <f>III_Model_PT!AI4</f>
        <v>0</v>
      </c>
      <c r="AJ301" s="635">
        <f>III_Model_PT!AJ4</f>
        <v>0</v>
      </c>
      <c r="AK301" s="635">
        <f>III_Model_PT!AK4</f>
        <v>0</v>
      </c>
      <c r="AL301" s="635">
        <f>III_Model_PT!AL4</f>
        <v>0</v>
      </c>
      <c r="AM301" s="635">
        <f>III_Model_PT!AM4</f>
        <v>0</v>
      </c>
      <c r="AN301" s="635">
        <f>III_Model_PT!AN4</f>
        <v>0</v>
      </c>
      <c r="AO301" s="635">
        <f>III_Model_PT!AO4</f>
        <v>0</v>
      </c>
      <c r="AP301" s="641">
        <f>III_Model_PT!AP4</f>
        <v>0</v>
      </c>
      <c r="AQ301" s="641">
        <f>III_Model_PT!AQ4</f>
        <v>0</v>
      </c>
      <c r="AR301" s="641">
        <f>III_Model_PT!AR4</f>
        <v>0</v>
      </c>
      <c r="AS301" s="641">
        <f>III_Model_PT!AS4</f>
        <v>0</v>
      </c>
      <c r="AT301" s="620">
        <f>III_Model_PT!AT4</f>
        <v>0</v>
      </c>
      <c r="AU301" s="620">
        <f>III_Model_PT!AU4</f>
        <v>0</v>
      </c>
      <c r="AV301" s="620">
        <f>III_Model_PT!AV4</f>
        <v>0</v>
      </c>
      <c r="AW301" s="620">
        <f>III_Model_PT!AW4</f>
        <v>0</v>
      </c>
      <c r="AX301" s="485">
        <f>III_Model_PT!AX4</f>
        <v>0</v>
      </c>
      <c r="AY301" s="485">
        <f>III_Model_PT!AY4</f>
        <v>0</v>
      </c>
      <c r="AZ301" s="485">
        <f>III_Model_PT!AZ4</f>
        <v>0</v>
      </c>
      <c r="BA301" s="485">
        <f>III_Model_PT!BA4</f>
        <v>0</v>
      </c>
      <c r="BB301" s="485">
        <f>III_Model_PT!BB4</f>
        <v>0</v>
      </c>
      <c r="BC301" s="485">
        <f>III_Model_PT!BC4</f>
        <v>0</v>
      </c>
      <c r="BD301" s="485">
        <f>III_Model_PT!BD4</f>
        <v>0</v>
      </c>
      <c r="BE301" s="485">
        <f>III_Model_PT!BE4</f>
        <v>0</v>
      </c>
      <c r="BF301" s="485">
        <f>III_Model_PT!BF4</f>
        <v>0</v>
      </c>
      <c r="BG301" s="485">
        <f>III_Model_PT!BG4</f>
        <v>0</v>
      </c>
      <c r="BH301" s="485">
        <f>III_Model_PT!BH4</f>
        <v>0</v>
      </c>
      <c r="BI301" s="485">
        <f>III_Model_PT!BI4</f>
        <v>0</v>
      </c>
      <c r="BJ301">
        <f t="shared" si="21"/>
        <v>0</v>
      </c>
      <c r="BK301">
        <f t="shared" si="22"/>
        <v>0</v>
      </c>
      <c r="BL301" s="531">
        <f t="shared" si="23"/>
        <v>0</v>
      </c>
      <c r="BM301" s="201"/>
    </row>
    <row r="302" spans="1:76" s="485" customFormat="1" hidden="1" outlineLevel="1" x14ac:dyDescent="0.3">
      <c r="A302" s="485">
        <f>III_Model_PT!A5</f>
        <v>1</v>
      </c>
      <c r="B302" s="485" t="str">
        <f>III_Model_PT!B5</f>
        <v>a</v>
      </c>
      <c r="C302" s="485">
        <f>III_Model_PT!C5</f>
        <v>1</v>
      </c>
      <c r="D302" s="485" t="str">
        <f>III_Model_PT!D5</f>
        <v>.z03_1_a_1</v>
      </c>
      <c r="E302" s="485" t="str">
        <f>III_Model_PT!E5</f>
        <v>Identyfikacja i analiza kluczowych etapów PT i ich interakcji</v>
      </c>
      <c r="F302" s="485" t="str">
        <f>III_Model_PT!F5</f>
        <v>Imię01</v>
      </c>
      <c r="G302" s="485" t="str">
        <f>III_Model_PT!G5</f>
        <v>Nazwisko01</v>
      </c>
      <c r="H302" s="485">
        <f>III_Model_PT!H5</f>
        <v>1</v>
      </c>
      <c r="I302" s="485" t="str">
        <f>III_Model_PT!I5</f>
        <v>.a01</v>
      </c>
      <c r="J302" s="485">
        <f>III_Model_PT!J5</f>
        <v>34</v>
      </c>
      <c r="K302" s="284">
        <f>III_Model_PT!K5</f>
        <v>46619</v>
      </c>
      <c r="L302" s="284">
        <f>III_Model_PT!L5</f>
        <v>46625</v>
      </c>
      <c r="M302" s="485">
        <f>III_Model_PT!M5</f>
        <v>39</v>
      </c>
      <c r="N302" s="485">
        <f>III_Model_PT!N5</f>
        <v>6</v>
      </c>
      <c r="O302" s="485">
        <f>III_Model_PT!O5</f>
        <v>120</v>
      </c>
      <c r="P302" s="629">
        <f>III_Model_PT!P5</f>
        <v>1</v>
      </c>
      <c r="Q302" s="629">
        <f>III_Model_PT!Q5</f>
        <v>0</v>
      </c>
      <c r="R302" s="629">
        <f>III_Model_PT!R5</f>
        <v>0</v>
      </c>
      <c r="S302" s="629">
        <f>III_Model_PT!S5</f>
        <v>0</v>
      </c>
      <c r="T302" s="629">
        <f>III_Model_PT!T5</f>
        <v>0</v>
      </c>
      <c r="U302" s="629">
        <f>III_Model_PT!U5</f>
        <v>0</v>
      </c>
      <c r="V302" s="629">
        <f>III_Model_PT!V5</f>
        <v>0</v>
      </c>
      <c r="W302" s="629">
        <f>III_Model_PT!W5</f>
        <v>0</v>
      </c>
      <c r="X302" s="629">
        <f>III_Model_PT!X5</f>
        <v>0</v>
      </c>
      <c r="Y302" s="651">
        <f>III_Model_PT!Y5</f>
        <v>0</v>
      </c>
      <c r="Z302" s="651">
        <f>III_Model_PT!Z5</f>
        <v>0</v>
      </c>
      <c r="AA302" s="651">
        <f>III_Model_PT!AA5</f>
        <v>0</v>
      </c>
      <c r="AB302" s="651">
        <f>III_Model_PT!AB5</f>
        <v>0</v>
      </c>
      <c r="AC302" s="614">
        <f>III_Model_PT!AC5</f>
        <v>0</v>
      </c>
      <c r="AD302" s="614">
        <f>III_Model_PT!AD5</f>
        <v>0</v>
      </c>
      <c r="AE302" s="614">
        <f>III_Model_PT!AE5</f>
        <v>0</v>
      </c>
      <c r="AF302" s="614">
        <f>III_Model_PT!AF5</f>
        <v>0</v>
      </c>
      <c r="AG302" s="635">
        <f>III_Model_PT!AG5</f>
        <v>120</v>
      </c>
      <c r="AH302" s="635">
        <f>III_Model_PT!AH5</f>
        <v>0</v>
      </c>
      <c r="AI302" s="635">
        <f>III_Model_PT!AI5</f>
        <v>0</v>
      </c>
      <c r="AJ302" s="635">
        <f>III_Model_PT!AJ5</f>
        <v>0</v>
      </c>
      <c r="AK302" s="635">
        <f>III_Model_PT!AK5</f>
        <v>0</v>
      </c>
      <c r="AL302" s="635">
        <f>III_Model_PT!AL5</f>
        <v>0</v>
      </c>
      <c r="AM302" s="635">
        <f>III_Model_PT!AM5</f>
        <v>0</v>
      </c>
      <c r="AN302" s="635">
        <f>III_Model_PT!AN5</f>
        <v>0</v>
      </c>
      <c r="AO302" s="635">
        <f>III_Model_PT!AO5</f>
        <v>0</v>
      </c>
      <c r="AP302" s="641">
        <f>III_Model_PT!AP5</f>
        <v>0</v>
      </c>
      <c r="AQ302" s="641">
        <f>III_Model_PT!AQ5</f>
        <v>0</v>
      </c>
      <c r="AR302" s="641">
        <f>III_Model_PT!AR5</f>
        <v>0</v>
      </c>
      <c r="AS302" s="641">
        <f>III_Model_PT!AS5</f>
        <v>0</v>
      </c>
      <c r="AT302" s="620">
        <f>III_Model_PT!AT5</f>
        <v>0</v>
      </c>
      <c r="AU302" s="620">
        <f>III_Model_PT!AU5</f>
        <v>0</v>
      </c>
      <c r="AV302" s="620">
        <f>III_Model_PT!AV5</f>
        <v>0</v>
      </c>
      <c r="AW302" s="620">
        <f>III_Model_PT!AW5</f>
        <v>0</v>
      </c>
      <c r="AX302" s="485">
        <f>III_Model_PT!AX5</f>
        <v>120</v>
      </c>
      <c r="AY302" s="485">
        <f>III_Model_PT!AY5</f>
        <v>0.75</v>
      </c>
      <c r="AZ302" s="485">
        <f>III_Model_PT!AZ5</f>
        <v>5001</v>
      </c>
      <c r="BA302" s="485">
        <f>III_Model_PT!BA5</f>
        <v>3750.75</v>
      </c>
      <c r="BB302" s="485">
        <f>III_Model_PT!BB5</f>
        <v>2813.0625</v>
      </c>
      <c r="BC302" s="485">
        <f>III_Model_PT!BC5</f>
        <v>0</v>
      </c>
      <c r="BD302" s="485">
        <f>III_Model_PT!BD5</f>
        <v>0</v>
      </c>
      <c r="BE302" s="485">
        <f>III_Model_PT!BE5</f>
        <v>0</v>
      </c>
      <c r="BF302" s="485">
        <f>III_Model_PT!BF5</f>
        <v>0</v>
      </c>
      <c r="BG302" s="485">
        <f>III_Model_PT!BG5</f>
        <v>0</v>
      </c>
      <c r="BH302" s="485">
        <f>III_Model_PT!BH5</f>
        <v>0</v>
      </c>
      <c r="BI302" s="485">
        <f>III_Model_PT!BI5</f>
        <v>0</v>
      </c>
      <c r="BJ302">
        <f t="shared" si="21"/>
        <v>120</v>
      </c>
      <c r="BK302">
        <f t="shared" si="22"/>
        <v>120</v>
      </c>
      <c r="BL302" s="531">
        <f t="shared" si="23"/>
        <v>0</v>
      </c>
      <c r="BM302" s="201"/>
      <c r="BN302" s="481"/>
      <c r="BO302" s="481"/>
      <c r="BP302" s="481"/>
      <c r="BQ302" s="481"/>
      <c r="BR302" s="481"/>
      <c r="BS302" s="481"/>
      <c r="BT302" s="481"/>
      <c r="BU302" s="481"/>
      <c r="BV302" s="481"/>
      <c r="BW302" s="481"/>
      <c r="BX302" s="488"/>
    </row>
    <row r="303" spans="1:76" s="485" customFormat="1" hidden="1" outlineLevel="1" x14ac:dyDescent="0.3">
      <c r="A303" s="485">
        <f>III_Model_PT!A6</f>
        <v>1</v>
      </c>
      <c r="B303" s="485" t="str">
        <f>III_Model_PT!B6</f>
        <v>b</v>
      </c>
      <c r="C303" s="485">
        <f>III_Model_PT!C6</f>
        <v>1</v>
      </c>
      <c r="D303" s="485" t="str">
        <f>III_Model_PT!D6</f>
        <v>.z03_1_b_1</v>
      </c>
      <c r="E303" s="485" t="str">
        <f>III_Model_PT!E6</f>
        <v>Określenie wskaźników KPI do oceny efektywności symulacji</v>
      </c>
      <c r="F303" s="485" t="str">
        <f>III_Model_PT!F6</f>
        <v>Imię02</v>
      </c>
      <c r="G303" s="485" t="str">
        <f>III_Model_PT!G6</f>
        <v>Nazwisko02</v>
      </c>
      <c r="H303" s="485">
        <f>III_Model_PT!H6</f>
        <v>1</v>
      </c>
      <c r="I303" s="485" t="str">
        <f>III_Model_PT!I6</f>
        <v>.a02</v>
      </c>
      <c r="J303" s="485">
        <f>III_Model_PT!J6</f>
        <v>40</v>
      </c>
      <c r="K303" s="284">
        <f>III_Model_PT!K6</f>
        <v>46661</v>
      </c>
      <c r="L303" s="284">
        <f>III_Model_PT!L6</f>
        <v>46661</v>
      </c>
      <c r="M303" s="485">
        <f>III_Model_PT!M6</f>
        <v>39</v>
      </c>
      <c r="N303" s="485">
        <f>III_Model_PT!N6</f>
        <v>0</v>
      </c>
      <c r="O303" s="485">
        <f>III_Model_PT!O6</f>
        <v>120</v>
      </c>
      <c r="P303" s="629">
        <f>III_Model_PT!P6</f>
        <v>0</v>
      </c>
      <c r="Q303" s="629">
        <f>III_Model_PT!Q6</f>
        <v>1</v>
      </c>
      <c r="R303" s="629">
        <f>III_Model_PT!R6</f>
        <v>0</v>
      </c>
      <c r="S303" s="629">
        <f>III_Model_PT!S6</f>
        <v>0</v>
      </c>
      <c r="T303" s="629">
        <f>III_Model_PT!T6</f>
        <v>0</v>
      </c>
      <c r="U303" s="629">
        <f>III_Model_PT!U6</f>
        <v>0</v>
      </c>
      <c r="V303" s="629">
        <f>III_Model_PT!V6</f>
        <v>0</v>
      </c>
      <c r="W303" s="629">
        <f>III_Model_PT!W6</f>
        <v>0</v>
      </c>
      <c r="X303" s="629">
        <f>III_Model_PT!X6</f>
        <v>0</v>
      </c>
      <c r="Y303" s="651">
        <f>III_Model_PT!Y6</f>
        <v>0</v>
      </c>
      <c r="Z303" s="651">
        <f>III_Model_PT!Z6</f>
        <v>0</v>
      </c>
      <c r="AA303" s="651">
        <f>III_Model_PT!AA6</f>
        <v>0</v>
      </c>
      <c r="AB303" s="651">
        <f>III_Model_PT!AB6</f>
        <v>0</v>
      </c>
      <c r="AC303" s="614">
        <f>III_Model_PT!AC6</f>
        <v>0</v>
      </c>
      <c r="AD303" s="614">
        <f>III_Model_PT!AD6</f>
        <v>0</v>
      </c>
      <c r="AE303" s="614">
        <f>III_Model_PT!AE6</f>
        <v>0</v>
      </c>
      <c r="AF303" s="614">
        <f>III_Model_PT!AF6</f>
        <v>0</v>
      </c>
      <c r="AG303" s="635">
        <f>III_Model_PT!AG6</f>
        <v>0</v>
      </c>
      <c r="AH303" s="635">
        <f>III_Model_PT!AH6</f>
        <v>120</v>
      </c>
      <c r="AI303" s="635">
        <f>III_Model_PT!AI6</f>
        <v>0</v>
      </c>
      <c r="AJ303" s="635">
        <f>III_Model_PT!AJ6</f>
        <v>0</v>
      </c>
      <c r="AK303" s="635">
        <f>III_Model_PT!AK6</f>
        <v>0</v>
      </c>
      <c r="AL303" s="635">
        <f>III_Model_PT!AL6</f>
        <v>0</v>
      </c>
      <c r="AM303" s="635">
        <f>III_Model_PT!AM6</f>
        <v>0</v>
      </c>
      <c r="AN303" s="635">
        <f>III_Model_PT!AN6</f>
        <v>0</v>
      </c>
      <c r="AO303" s="635">
        <f>III_Model_PT!AO6</f>
        <v>0</v>
      </c>
      <c r="AP303" s="641">
        <f>III_Model_PT!AP6</f>
        <v>0</v>
      </c>
      <c r="AQ303" s="641">
        <f>III_Model_PT!AQ6</f>
        <v>0</v>
      </c>
      <c r="AR303" s="641">
        <f>III_Model_PT!AR6</f>
        <v>0</v>
      </c>
      <c r="AS303" s="641">
        <f>III_Model_PT!AS6</f>
        <v>0</v>
      </c>
      <c r="AT303" s="620">
        <f>III_Model_PT!AT6</f>
        <v>0</v>
      </c>
      <c r="AU303" s="620">
        <f>III_Model_PT!AU6</f>
        <v>0</v>
      </c>
      <c r="AV303" s="620">
        <f>III_Model_PT!AV6</f>
        <v>0</v>
      </c>
      <c r="AW303" s="620">
        <f>III_Model_PT!AW6</f>
        <v>0</v>
      </c>
      <c r="AX303" s="485">
        <f>III_Model_PT!AX6</f>
        <v>120</v>
      </c>
      <c r="AY303" s="485">
        <f>III_Model_PT!AY6</f>
        <v>0.75</v>
      </c>
      <c r="AZ303" s="485">
        <f>III_Model_PT!AZ6</f>
        <v>5002</v>
      </c>
      <c r="BA303" s="485">
        <f>III_Model_PT!BA6</f>
        <v>3751.5</v>
      </c>
      <c r="BB303" s="485">
        <f>III_Model_PT!BB6</f>
        <v>2813.625</v>
      </c>
      <c r="BC303" s="485">
        <f>III_Model_PT!BC6</f>
        <v>0</v>
      </c>
      <c r="BD303" s="485">
        <f>III_Model_PT!BD6</f>
        <v>0</v>
      </c>
      <c r="BE303" s="485">
        <f>III_Model_PT!BE6</f>
        <v>0</v>
      </c>
      <c r="BF303" s="485">
        <f>III_Model_PT!BF6</f>
        <v>0</v>
      </c>
      <c r="BG303" s="485">
        <f>III_Model_PT!BG6</f>
        <v>0</v>
      </c>
      <c r="BH303" s="485">
        <f>III_Model_PT!BH6</f>
        <v>0</v>
      </c>
      <c r="BI303" s="485">
        <f>III_Model_PT!BI6</f>
        <v>0</v>
      </c>
      <c r="BJ303">
        <f t="shared" si="21"/>
        <v>120</v>
      </c>
      <c r="BK303">
        <f t="shared" si="22"/>
        <v>120</v>
      </c>
      <c r="BL303" s="531">
        <f t="shared" si="23"/>
        <v>0</v>
      </c>
      <c r="BM303" s="201"/>
      <c r="BN303" s="481"/>
      <c r="BO303" s="481"/>
      <c r="BP303" s="481"/>
      <c r="BQ303" s="481"/>
      <c r="BR303" s="481"/>
      <c r="BS303" s="481"/>
      <c r="BT303" s="481"/>
      <c r="BU303" s="481"/>
      <c r="BV303" s="481"/>
      <c r="BW303" s="481"/>
    </row>
    <row r="304" spans="1:76" s="485" customFormat="1" hidden="1" outlineLevel="1" x14ac:dyDescent="0.3">
      <c r="A304" s="485">
        <f>III_Model_PT!A7</f>
        <v>1</v>
      </c>
      <c r="B304" s="485" t="str">
        <f>III_Model_PT!B7</f>
        <v>c</v>
      </c>
      <c r="C304" s="485">
        <f>III_Model_PT!C7</f>
        <v>1</v>
      </c>
      <c r="D304" s="485" t="str">
        <f>III_Model_PT!D7</f>
        <v>.z03_1_c_1</v>
      </c>
      <c r="E304" s="485" t="str">
        <f>III_Model_PT!E7</f>
        <v>Analiza wydajności</v>
      </c>
      <c r="F304" s="485" t="str">
        <f>III_Model_PT!F7</f>
        <v>Imię03</v>
      </c>
      <c r="G304" s="485" t="str">
        <f>III_Model_PT!G7</f>
        <v>Nazwisko03</v>
      </c>
      <c r="H304" s="485">
        <f>III_Model_PT!H7</f>
        <v>2</v>
      </c>
      <c r="I304" s="485" t="str">
        <f>III_Model_PT!I7</f>
        <v>.a03</v>
      </c>
      <c r="J304" s="485">
        <f>III_Model_PT!J7</f>
        <v>40</v>
      </c>
      <c r="K304" s="284">
        <f>III_Model_PT!K7</f>
        <v>46661</v>
      </c>
      <c r="L304" s="284">
        <f>III_Model_PT!L7</f>
        <v>46661</v>
      </c>
      <c r="M304" s="485">
        <f>III_Model_PT!M7</f>
        <v>39</v>
      </c>
      <c r="N304" s="485">
        <f>III_Model_PT!N7</f>
        <v>0</v>
      </c>
      <c r="O304" s="485">
        <f>III_Model_PT!O7</f>
        <v>120</v>
      </c>
      <c r="P304" s="629">
        <f>III_Model_PT!P7</f>
        <v>0</v>
      </c>
      <c r="Q304" s="629">
        <f>III_Model_PT!Q7</f>
        <v>0</v>
      </c>
      <c r="R304" s="629">
        <f>III_Model_PT!R7</f>
        <v>1</v>
      </c>
      <c r="S304" s="629">
        <f>III_Model_PT!S7</f>
        <v>0</v>
      </c>
      <c r="T304" s="629">
        <f>III_Model_PT!T7</f>
        <v>0</v>
      </c>
      <c r="U304" s="629">
        <f>III_Model_PT!U7</f>
        <v>0</v>
      </c>
      <c r="V304" s="629">
        <f>III_Model_PT!V7</f>
        <v>0</v>
      </c>
      <c r="W304" s="629">
        <f>III_Model_PT!W7</f>
        <v>0</v>
      </c>
      <c r="X304" s="629">
        <f>III_Model_PT!X7</f>
        <v>0</v>
      </c>
      <c r="Y304" s="651">
        <f>III_Model_PT!Y7</f>
        <v>0</v>
      </c>
      <c r="Z304" s="651">
        <f>III_Model_PT!Z7</f>
        <v>0</v>
      </c>
      <c r="AA304" s="651">
        <f>III_Model_PT!AA7</f>
        <v>0</v>
      </c>
      <c r="AB304" s="651">
        <f>III_Model_PT!AB7</f>
        <v>0</v>
      </c>
      <c r="AC304" s="614">
        <f>III_Model_PT!AC7</f>
        <v>0</v>
      </c>
      <c r="AD304" s="614">
        <f>III_Model_PT!AD7</f>
        <v>0</v>
      </c>
      <c r="AE304" s="614">
        <f>III_Model_PT!AE7</f>
        <v>0</v>
      </c>
      <c r="AF304" s="614">
        <f>III_Model_PT!AF7</f>
        <v>0</v>
      </c>
      <c r="AG304" s="635">
        <f>III_Model_PT!AG7</f>
        <v>0</v>
      </c>
      <c r="AH304" s="635">
        <f>III_Model_PT!AH7</f>
        <v>0</v>
      </c>
      <c r="AI304" s="635">
        <f>III_Model_PT!AI7</f>
        <v>120</v>
      </c>
      <c r="AJ304" s="635">
        <f>III_Model_PT!AJ7</f>
        <v>0</v>
      </c>
      <c r="AK304" s="635">
        <f>III_Model_PT!AK7</f>
        <v>0</v>
      </c>
      <c r="AL304" s="635">
        <f>III_Model_PT!AL7</f>
        <v>0</v>
      </c>
      <c r="AM304" s="635">
        <f>III_Model_PT!AM7</f>
        <v>0</v>
      </c>
      <c r="AN304" s="635">
        <f>III_Model_PT!AN7</f>
        <v>0</v>
      </c>
      <c r="AO304" s="635">
        <f>III_Model_PT!AO7</f>
        <v>0</v>
      </c>
      <c r="AP304" s="641">
        <f>III_Model_PT!AP7</f>
        <v>0</v>
      </c>
      <c r="AQ304" s="641">
        <f>III_Model_PT!AQ7</f>
        <v>0</v>
      </c>
      <c r="AR304" s="641">
        <f>III_Model_PT!AR7</f>
        <v>0</v>
      </c>
      <c r="AS304" s="641">
        <f>III_Model_PT!AS7</f>
        <v>0</v>
      </c>
      <c r="AT304" s="620">
        <f>III_Model_PT!AT7</f>
        <v>0</v>
      </c>
      <c r="AU304" s="620">
        <f>III_Model_PT!AU7</f>
        <v>0</v>
      </c>
      <c r="AV304" s="620">
        <f>III_Model_PT!AV7</f>
        <v>0</v>
      </c>
      <c r="AW304" s="620">
        <f>III_Model_PT!AW7</f>
        <v>0</v>
      </c>
      <c r="AX304" s="485">
        <f>III_Model_PT!AX7</f>
        <v>120</v>
      </c>
      <c r="AY304" s="485">
        <f>III_Model_PT!AY7</f>
        <v>0.75</v>
      </c>
      <c r="AZ304" s="485">
        <f>III_Model_PT!AZ7</f>
        <v>5003</v>
      </c>
      <c r="BA304" s="485">
        <f>III_Model_PT!BA7</f>
        <v>3752.25</v>
      </c>
      <c r="BB304" s="485">
        <f>III_Model_PT!BB7</f>
        <v>2814.1875</v>
      </c>
      <c r="BC304" s="485">
        <f>III_Model_PT!BC7</f>
        <v>0</v>
      </c>
      <c r="BD304" s="485">
        <f>III_Model_PT!BD7</f>
        <v>0</v>
      </c>
      <c r="BE304" s="485">
        <f>III_Model_PT!BE7</f>
        <v>0</v>
      </c>
      <c r="BF304" s="485">
        <f>III_Model_PT!BF7</f>
        <v>0</v>
      </c>
      <c r="BG304" s="485">
        <f>III_Model_PT!BG7</f>
        <v>0</v>
      </c>
      <c r="BH304" s="485">
        <f>III_Model_PT!BH7</f>
        <v>0</v>
      </c>
      <c r="BI304" s="485">
        <f>III_Model_PT!BI7</f>
        <v>0</v>
      </c>
      <c r="BJ304">
        <f t="shared" si="21"/>
        <v>120</v>
      </c>
      <c r="BK304">
        <f t="shared" si="22"/>
        <v>120</v>
      </c>
      <c r="BL304" s="531">
        <f t="shared" si="23"/>
        <v>0</v>
      </c>
      <c r="BM304" s="201"/>
      <c r="BN304" s="481"/>
      <c r="BO304" s="481"/>
      <c r="BP304" s="481"/>
      <c r="BQ304" s="481"/>
      <c r="BR304" s="481"/>
      <c r="BS304" s="481"/>
      <c r="BT304" s="481"/>
      <c r="BU304" s="481"/>
      <c r="BV304" s="481"/>
      <c r="BW304" s="481"/>
    </row>
    <row r="305" spans="1:76" s="485" customFormat="1" hidden="1" outlineLevel="1" x14ac:dyDescent="0.3">
      <c r="A305" s="485">
        <f>III_Model_PT!A8</f>
        <v>1</v>
      </c>
      <c r="B305" s="485" t="str">
        <f>III_Model_PT!B8</f>
        <v>d</v>
      </c>
      <c r="C305" s="485">
        <f>III_Model_PT!C8</f>
        <v>1</v>
      </c>
      <c r="D305" s="485" t="str">
        <f>III_Model_PT!D8</f>
        <v>.z03_1_d_1</v>
      </c>
      <c r="E305" s="485" t="str">
        <f>III_Model_PT!E8</f>
        <v>Identyfikacja wyzwań/„wąskich gardeł”</v>
      </c>
      <c r="F305" s="485" t="str">
        <f>III_Model_PT!F8</f>
        <v>Imię01</v>
      </c>
      <c r="G305" s="485" t="str">
        <f>III_Model_PT!G8</f>
        <v>Nazwisko01</v>
      </c>
      <c r="H305" s="485">
        <f>III_Model_PT!H8</f>
        <v>1</v>
      </c>
      <c r="I305" s="485" t="str">
        <f>III_Model_PT!I8</f>
        <v>.a01</v>
      </c>
      <c r="J305" s="485">
        <f>III_Model_PT!J8</f>
        <v>40</v>
      </c>
      <c r="K305" s="284">
        <f>III_Model_PT!K8</f>
        <v>46661</v>
      </c>
      <c r="L305" s="284">
        <f>III_Model_PT!L8</f>
        <v>46661</v>
      </c>
      <c r="M305" s="485">
        <f>III_Model_PT!M8</f>
        <v>39</v>
      </c>
      <c r="N305" s="485">
        <f>III_Model_PT!N8</f>
        <v>0</v>
      </c>
      <c r="O305" s="485">
        <f>III_Model_PT!O8</f>
        <v>120</v>
      </c>
      <c r="P305" s="629">
        <f>III_Model_PT!P8</f>
        <v>0</v>
      </c>
      <c r="Q305" s="629">
        <f>III_Model_PT!Q8</f>
        <v>0</v>
      </c>
      <c r="R305" s="629">
        <f>III_Model_PT!R8</f>
        <v>0</v>
      </c>
      <c r="S305" s="629">
        <f>III_Model_PT!S8</f>
        <v>1</v>
      </c>
      <c r="T305" s="629">
        <f>III_Model_PT!T8</f>
        <v>0</v>
      </c>
      <c r="U305" s="629">
        <f>III_Model_PT!U8</f>
        <v>0</v>
      </c>
      <c r="V305" s="629">
        <f>III_Model_PT!V8</f>
        <v>0</v>
      </c>
      <c r="W305" s="629">
        <f>III_Model_PT!W8</f>
        <v>0</v>
      </c>
      <c r="X305" s="629">
        <f>III_Model_PT!X8</f>
        <v>0</v>
      </c>
      <c r="Y305" s="651">
        <f>III_Model_PT!Y8</f>
        <v>0</v>
      </c>
      <c r="Z305" s="651">
        <f>III_Model_PT!Z8</f>
        <v>0</v>
      </c>
      <c r="AA305" s="651">
        <f>III_Model_PT!AA8</f>
        <v>0</v>
      </c>
      <c r="AB305" s="651">
        <f>III_Model_PT!AB8</f>
        <v>0</v>
      </c>
      <c r="AC305" s="614">
        <f>III_Model_PT!AC8</f>
        <v>0</v>
      </c>
      <c r="AD305" s="614">
        <f>III_Model_PT!AD8</f>
        <v>0</v>
      </c>
      <c r="AE305" s="614">
        <f>III_Model_PT!AE8</f>
        <v>0</v>
      </c>
      <c r="AF305" s="614">
        <f>III_Model_PT!AF8</f>
        <v>0</v>
      </c>
      <c r="AG305" s="635">
        <f>III_Model_PT!AG8</f>
        <v>0</v>
      </c>
      <c r="AH305" s="635">
        <f>III_Model_PT!AH8</f>
        <v>0</v>
      </c>
      <c r="AI305" s="635">
        <f>III_Model_PT!AI8</f>
        <v>0</v>
      </c>
      <c r="AJ305" s="635">
        <f>III_Model_PT!AJ8</f>
        <v>120</v>
      </c>
      <c r="AK305" s="635">
        <f>III_Model_PT!AK8</f>
        <v>0</v>
      </c>
      <c r="AL305" s="635">
        <f>III_Model_PT!AL8</f>
        <v>0</v>
      </c>
      <c r="AM305" s="635">
        <f>III_Model_PT!AM8</f>
        <v>0</v>
      </c>
      <c r="AN305" s="635">
        <f>III_Model_PT!AN8</f>
        <v>0</v>
      </c>
      <c r="AO305" s="635">
        <f>III_Model_PT!AO8</f>
        <v>0</v>
      </c>
      <c r="AP305" s="641">
        <f>III_Model_PT!AP8</f>
        <v>0</v>
      </c>
      <c r="AQ305" s="641">
        <f>III_Model_PT!AQ8</f>
        <v>0</v>
      </c>
      <c r="AR305" s="641">
        <f>III_Model_PT!AR8</f>
        <v>0</v>
      </c>
      <c r="AS305" s="641">
        <f>III_Model_PT!AS8</f>
        <v>0</v>
      </c>
      <c r="AT305" s="620">
        <f>III_Model_PT!AT8</f>
        <v>0</v>
      </c>
      <c r="AU305" s="620">
        <f>III_Model_PT!AU8</f>
        <v>0</v>
      </c>
      <c r="AV305" s="620">
        <f>III_Model_PT!AV8</f>
        <v>0</v>
      </c>
      <c r="AW305" s="620">
        <f>III_Model_PT!AW8</f>
        <v>0</v>
      </c>
      <c r="AX305" s="485">
        <f>III_Model_PT!AX8</f>
        <v>120</v>
      </c>
      <c r="AY305" s="485">
        <f>III_Model_PT!AY8</f>
        <v>0.75</v>
      </c>
      <c r="AZ305" s="485">
        <f>III_Model_PT!AZ8</f>
        <v>5001</v>
      </c>
      <c r="BA305" s="485">
        <f>III_Model_PT!BA8</f>
        <v>3750.75</v>
      </c>
      <c r="BB305" s="485">
        <f>III_Model_PT!BB8</f>
        <v>2813.0625</v>
      </c>
      <c r="BC305" s="485">
        <f>III_Model_PT!BC8</f>
        <v>0</v>
      </c>
      <c r="BD305" s="485">
        <f>III_Model_PT!BD8</f>
        <v>0</v>
      </c>
      <c r="BE305" s="485">
        <f>III_Model_PT!BE8</f>
        <v>0</v>
      </c>
      <c r="BF305" s="485">
        <f>III_Model_PT!BF8</f>
        <v>0</v>
      </c>
      <c r="BG305" s="485">
        <f>III_Model_PT!BG8</f>
        <v>0</v>
      </c>
      <c r="BH305" s="485">
        <f>III_Model_PT!BH8</f>
        <v>0</v>
      </c>
      <c r="BI305" s="485">
        <f>III_Model_PT!BI8</f>
        <v>0</v>
      </c>
      <c r="BJ305">
        <f t="shared" si="21"/>
        <v>120</v>
      </c>
      <c r="BK305">
        <f t="shared" si="22"/>
        <v>120</v>
      </c>
      <c r="BL305" s="531">
        <f t="shared" si="23"/>
        <v>0</v>
      </c>
      <c r="BM305" s="201"/>
      <c r="BN305" s="481"/>
      <c r="BO305" s="481"/>
      <c r="BP305" s="481"/>
      <c r="BQ305" s="481"/>
      <c r="BR305" s="481"/>
      <c r="BS305" s="481"/>
      <c r="BT305" s="481"/>
      <c r="BU305" s="481"/>
      <c r="BV305" s="481"/>
      <c r="BW305" s="481"/>
    </row>
    <row r="306" spans="1:76" s="485" customFormat="1" hidden="1" outlineLevel="1" x14ac:dyDescent="0.3">
      <c r="A306" s="485">
        <f>III_Model_PT!A9</f>
        <v>1</v>
      </c>
      <c r="B306" s="485" t="str">
        <f>III_Model_PT!B9</f>
        <v>e</v>
      </c>
      <c r="C306" s="485">
        <f>III_Model_PT!C9</f>
        <v>1</v>
      </c>
      <c r="D306" s="485" t="str">
        <f>III_Model_PT!D9</f>
        <v>.z03_1_e_1</v>
      </c>
      <c r="E306" s="485" t="str">
        <f>III_Model_PT!E9</f>
        <v>Analiza wpływu zakłóceń dostępności infrastruktury technicznej</v>
      </c>
      <c r="F306" s="485" t="str">
        <f>III_Model_PT!F9</f>
        <v>Imię03</v>
      </c>
      <c r="G306" s="485" t="str">
        <f>III_Model_PT!G9</f>
        <v>Nazwisko03</v>
      </c>
      <c r="H306" s="485">
        <f>III_Model_PT!H9</f>
        <v>1</v>
      </c>
      <c r="I306" s="485" t="str">
        <f>III_Model_PT!I9</f>
        <v>.a03</v>
      </c>
      <c r="J306" s="485">
        <f>III_Model_PT!J9</f>
        <v>40</v>
      </c>
      <c r="K306" s="284">
        <f>III_Model_PT!K9</f>
        <v>46661</v>
      </c>
      <c r="L306" s="284">
        <f>III_Model_PT!L9</f>
        <v>46661</v>
      </c>
      <c r="M306" s="485">
        <f>III_Model_PT!M9</f>
        <v>39</v>
      </c>
      <c r="N306" s="485">
        <f>III_Model_PT!N9</f>
        <v>0</v>
      </c>
      <c r="O306" s="485">
        <f>III_Model_PT!O9</f>
        <v>120</v>
      </c>
      <c r="P306" s="629">
        <f>III_Model_PT!P9</f>
        <v>0</v>
      </c>
      <c r="Q306" s="629">
        <f>III_Model_PT!Q9</f>
        <v>0</v>
      </c>
      <c r="R306" s="629">
        <f>III_Model_PT!R9</f>
        <v>1</v>
      </c>
      <c r="S306" s="629">
        <f>III_Model_PT!S9</f>
        <v>0</v>
      </c>
      <c r="T306" s="629">
        <f>III_Model_PT!T9</f>
        <v>0</v>
      </c>
      <c r="U306" s="629">
        <f>III_Model_PT!U9</f>
        <v>0</v>
      </c>
      <c r="V306" s="629">
        <f>III_Model_PT!V9</f>
        <v>0</v>
      </c>
      <c r="W306" s="629">
        <f>III_Model_PT!W9</f>
        <v>0</v>
      </c>
      <c r="X306" s="629">
        <f>III_Model_PT!X9</f>
        <v>0</v>
      </c>
      <c r="Y306" s="651">
        <f>III_Model_PT!Y9</f>
        <v>0</v>
      </c>
      <c r="Z306" s="651">
        <f>III_Model_PT!Z9</f>
        <v>0</v>
      </c>
      <c r="AA306" s="651">
        <f>III_Model_PT!AA9</f>
        <v>0</v>
      </c>
      <c r="AB306" s="651">
        <f>III_Model_PT!AB9</f>
        <v>0</v>
      </c>
      <c r="AC306" s="614">
        <f>III_Model_PT!AC9</f>
        <v>0</v>
      </c>
      <c r="AD306" s="614">
        <f>III_Model_PT!AD9</f>
        <v>0</v>
      </c>
      <c r="AE306" s="614">
        <f>III_Model_PT!AE9</f>
        <v>0</v>
      </c>
      <c r="AF306" s="614">
        <f>III_Model_PT!AF9</f>
        <v>0</v>
      </c>
      <c r="AG306" s="635">
        <f>III_Model_PT!AG9</f>
        <v>0</v>
      </c>
      <c r="AH306" s="635">
        <f>III_Model_PT!AH9</f>
        <v>0</v>
      </c>
      <c r="AI306" s="635">
        <f>III_Model_PT!AI9</f>
        <v>120</v>
      </c>
      <c r="AJ306" s="635">
        <f>III_Model_PT!AJ9</f>
        <v>0</v>
      </c>
      <c r="AK306" s="635">
        <f>III_Model_PT!AK9</f>
        <v>0</v>
      </c>
      <c r="AL306" s="635">
        <f>III_Model_PT!AL9</f>
        <v>0</v>
      </c>
      <c r="AM306" s="635">
        <f>III_Model_PT!AM9</f>
        <v>0</v>
      </c>
      <c r="AN306" s="635">
        <f>III_Model_PT!AN9</f>
        <v>0</v>
      </c>
      <c r="AO306" s="635">
        <f>III_Model_PT!AO9</f>
        <v>0</v>
      </c>
      <c r="AP306" s="641">
        <f>III_Model_PT!AP9</f>
        <v>0</v>
      </c>
      <c r="AQ306" s="641">
        <f>III_Model_PT!AQ9</f>
        <v>0</v>
      </c>
      <c r="AR306" s="641">
        <f>III_Model_PT!AR9</f>
        <v>0</v>
      </c>
      <c r="AS306" s="641">
        <f>III_Model_PT!AS9</f>
        <v>0</v>
      </c>
      <c r="AT306" s="620">
        <f>III_Model_PT!AT9</f>
        <v>0</v>
      </c>
      <c r="AU306" s="620">
        <f>III_Model_PT!AU9</f>
        <v>0</v>
      </c>
      <c r="AV306" s="620">
        <f>III_Model_PT!AV9</f>
        <v>0</v>
      </c>
      <c r="AW306" s="620">
        <f>III_Model_PT!AW9</f>
        <v>0</v>
      </c>
      <c r="AX306" s="485">
        <f>III_Model_PT!AX9</f>
        <v>120</v>
      </c>
      <c r="AY306" s="485">
        <f>III_Model_PT!AY9</f>
        <v>0.75</v>
      </c>
      <c r="AZ306" s="485">
        <f>III_Model_PT!AZ9</f>
        <v>5003</v>
      </c>
      <c r="BA306" s="485">
        <f>III_Model_PT!BA9</f>
        <v>3752.25</v>
      </c>
      <c r="BB306" s="485">
        <f>III_Model_PT!BB9</f>
        <v>2814.1875</v>
      </c>
      <c r="BC306" s="485">
        <f>III_Model_PT!BC9</f>
        <v>0</v>
      </c>
      <c r="BD306" s="485">
        <f>III_Model_PT!BD9</f>
        <v>0</v>
      </c>
      <c r="BE306" s="485">
        <f>III_Model_PT!BE9</f>
        <v>0</v>
      </c>
      <c r="BF306" s="485">
        <f>III_Model_PT!BF9</f>
        <v>0</v>
      </c>
      <c r="BG306" s="485">
        <f>III_Model_PT!BG9</f>
        <v>0</v>
      </c>
      <c r="BH306" s="485">
        <f>III_Model_PT!BH9</f>
        <v>0</v>
      </c>
      <c r="BI306" s="485">
        <f>III_Model_PT!BI9</f>
        <v>0</v>
      </c>
      <c r="BJ306">
        <f t="shared" si="21"/>
        <v>120</v>
      </c>
      <c r="BK306">
        <f t="shared" si="22"/>
        <v>120</v>
      </c>
      <c r="BL306" s="531">
        <f t="shared" si="23"/>
        <v>0</v>
      </c>
      <c r="BM306" s="201"/>
      <c r="BN306" s="481"/>
      <c r="BO306" s="481"/>
      <c r="BP306" s="481"/>
      <c r="BQ306" s="481"/>
      <c r="BR306" s="481"/>
      <c r="BS306" s="481"/>
      <c r="BT306" s="481"/>
      <c r="BU306" s="481"/>
      <c r="BV306" s="481"/>
      <c r="BW306" s="481"/>
    </row>
    <row r="307" spans="1:76" s="485" customFormat="1" hidden="1" outlineLevel="1" x14ac:dyDescent="0.3">
      <c r="A307" s="485">
        <f>III_Model_PT!A10</f>
        <v>1</v>
      </c>
      <c r="B307" s="485" t="str">
        <f>III_Model_PT!B10</f>
        <v>f</v>
      </c>
      <c r="C307" s="485">
        <f>III_Model_PT!C10</f>
        <v>1</v>
      </c>
      <c r="D307" s="485" t="str">
        <f>III_Model_PT!D10</f>
        <v>.z03_1_f_1</v>
      </c>
      <c r="E307" s="485" t="str">
        <f>III_Model_PT!E10</f>
        <v>Stworzenie mapy zidentyfikowanych algorytmów/etapów PT</v>
      </c>
      <c r="F307" s="485" t="str">
        <f>III_Model_PT!F10</f>
        <v>Imię04</v>
      </c>
      <c r="G307" s="485" t="str">
        <f>III_Model_PT!G10</f>
        <v>Nazwisko04</v>
      </c>
      <c r="H307" s="485">
        <f>III_Model_PT!H10</f>
        <v>2</v>
      </c>
      <c r="I307" s="485" t="str">
        <f>III_Model_PT!I10</f>
        <v>.a04</v>
      </c>
      <c r="J307" s="485">
        <f>III_Model_PT!J10</f>
        <v>40</v>
      </c>
      <c r="K307" s="284">
        <f>III_Model_PT!K10</f>
        <v>46661</v>
      </c>
      <c r="L307" s="284">
        <f>III_Model_PT!L10</f>
        <v>46667</v>
      </c>
      <c r="M307" s="485">
        <f>III_Model_PT!M10</f>
        <v>45</v>
      </c>
      <c r="N307" s="485">
        <f>III_Model_PT!N10</f>
        <v>6</v>
      </c>
      <c r="O307" s="485">
        <f>III_Model_PT!O10</f>
        <v>120</v>
      </c>
      <c r="P307" s="629">
        <f>III_Model_PT!P10</f>
        <v>0</v>
      </c>
      <c r="Q307" s="629">
        <f>III_Model_PT!Q10</f>
        <v>0</v>
      </c>
      <c r="R307" s="629">
        <f>III_Model_PT!R10</f>
        <v>0</v>
      </c>
      <c r="S307" s="629">
        <f>III_Model_PT!S10</f>
        <v>1</v>
      </c>
      <c r="T307" s="629">
        <f>III_Model_PT!T10</f>
        <v>0</v>
      </c>
      <c r="U307" s="629">
        <f>III_Model_PT!U10</f>
        <v>0</v>
      </c>
      <c r="V307" s="629">
        <f>III_Model_PT!V10</f>
        <v>0</v>
      </c>
      <c r="W307" s="629">
        <f>III_Model_PT!W10</f>
        <v>0</v>
      </c>
      <c r="X307" s="629">
        <f>III_Model_PT!X10</f>
        <v>0</v>
      </c>
      <c r="Y307" s="651">
        <f>III_Model_PT!Y10</f>
        <v>0</v>
      </c>
      <c r="Z307" s="651">
        <f>III_Model_PT!Z10</f>
        <v>0</v>
      </c>
      <c r="AA307" s="651">
        <f>III_Model_PT!AA10</f>
        <v>0</v>
      </c>
      <c r="AB307" s="651">
        <f>III_Model_PT!AB10</f>
        <v>0</v>
      </c>
      <c r="AC307" s="614">
        <f>III_Model_PT!AC10</f>
        <v>0</v>
      </c>
      <c r="AD307" s="614">
        <f>III_Model_PT!AD10</f>
        <v>0</v>
      </c>
      <c r="AE307" s="614">
        <f>III_Model_PT!AE10</f>
        <v>0</v>
      </c>
      <c r="AF307" s="614">
        <f>III_Model_PT!AF10</f>
        <v>0</v>
      </c>
      <c r="AG307" s="635">
        <f>III_Model_PT!AG10</f>
        <v>0</v>
      </c>
      <c r="AH307" s="635">
        <f>III_Model_PT!AH10</f>
        <v>0</v>
      </c>
      <c r="AI307" s="635">
        <f>III_Model_PT!AI10</f>
        <v>0</v>
      </c>
      <c r="AJ307" s="635">
        <f>III_Model_PT!AJ10</f>
        <v>120</v>
      </c>
      <c r="AK307" s="635">
        <f>III_Model_PT!AK10</f>
        <v>0</v>
      </c>
      <c r="AL307" s="635">
        <f>III_Model_PT!AL10</f>
        <v>0</v>
      </c>
      <c r="AM307" s="635">
        <f>III_Model_PT!AM10</f>
        <v>0</v>
      </c>
      <c r="AN307" s="635">
        <f>III_Model_PT!AN10</f>
        <v>0</v>
      </c>
      <c r="AO307" s="635">
        <f>III_Model_PT!AO10</f>
        <v>0</v>
      </c>
      <c r="AP307" s="641">
        <f>III_Model_PT!AP10</f>
        <v>0</v>
      </c>
      <c r="AQ307" s="641">
        <f>III_Model_PT!AQ10</f>
        <v>0</v>
      </c>
      <c r="AR307" s="641">
        <f>III_Model_PT!AR10</f>
        <v>0</v>
      </c>
      <c r="AS307" s="641">
        <f>III_Model_PT!AS10</f>
        <v>0</v>
      </c>
      <c r="AT307" s="620">
        <f>III_Model_PT!AT10</f>
        <v>0</v>
      </c>
      <c r="AU307" s="620">
        <f>III_Model_PT!AU10</f>
        <v>0</v>
      </c>
      <c r="AV307" s="620">
        <f>III_Model_PT!AV10</f>
        <v>0</v>
      </c>
      <c r="AW307" s="620">
        <f>III_Model_PT!AW10</f>
        <v>0</v>
      </c>
      <c r="AX307" s="485">
        <f>III_Model_PT!AX10</f>
        <v>120</v>
      </c>
      <c r="AY307" s="485">
        <f>III_Model_PT!AY10</f>
        <v>0.75</v>
      </c>
      <c r="AZ307" s="485">
        <f>III_Model_PT!AZ10</f>
        <v>5004</v>
      </c>
      <c r="BA307" s="485">
        <f>III_Model_PT!BA10</f>
        <v>3753</v>
      </c>
      <c r="BB307" s="485">
        <f>III_Model_PT!BB10</f>
        <v>2814.75</v>
      </c>
      <c r="BC307" s="485">
        <f>III_Model_PT!BC10</f>
        <v>0</v>
      </c>
      <c r="BD307" s="485">
        <f>III_Model_PT!BD10</f>
        <v>0</v>
      </c>
      <c r="BE307" s="485">
        <f>III_Model_PT!BE10</f>
        <v>0</v>
      </c>
      <c r="BF307" s="485">
        <f>III_Model_PT!BF10</f>
        <v>0</v>
      </c>
      <c r="BG307" s="485">
        <f>III_Model_PT!BG10</f>
        <v>0</v>
      </c>
      <c r="BH307" s="485">
        <f>III_Model_PT!BH10</f>
        <v>0</v>
      </c>
      <c r="BI307" s="485">
        <f>III_Model_PT!BI10</f>
        <v>0</v>
      </c>
      <c r="BJ307">
        <f t="shared" si="21"/>
        <v>120</v>
      </c>
      <c r="BK307">
        <f t="shared" si="22"/>
        <v>120</v>
      </c>
      <c r="BL307" s="531">
        <f t="shared" si="23"/>
        <v>0</v>
      </c>
      <c r="BM307" s="201"/>
      <c r="BN307" s="481"/>
      <c r="BO307" s="481"/>
      <c r="BP307" s="481"/>
      <c r="BQ307" s="481"/>
      <c r="BR307" s="481"/>
      <c r="BS307" s="481"/>
      <c r="BT307" s="481"/>
      <c r="BU307" s="481"/>
      <c r="BV307" s="481"/>
      <c r="BW307" s="481"/>
    </row>
    <row r="308" spans="1:76" s="485" customFormat="1" hidden="1" outlineLevel="1" x14ac:dyDescent="0.3">
      <c r="A308" s="485">
        <f>III_Model_PT!A11</f>
        <v>2</v>
      </c>
      <c r="B308" s="485" t="str">
        <f>III_Model_PT!B11</f>
        <v>a</v>
      </c>
      <c r="C308" s="485">
        <f>III_Model_PT!C11</f>
        <v>0</v>
      </c>
      <c r="D308" s="485" t="str">
        <f>III_Model_PT!D11</f>
        <v>.z03_2_a_0</v>
      </c>
      <c r="E308" s="485" t="str">
        <f>III_Model_PT!E11</f>
        <v>2.Identyfikacja rozwiązań/narzędzi AI/ML i możliwości ich wdrożenia w modelach matematycznych w obszarach:</v>
      </c>
      <c r="F308" s="485">
        <f>III_Model_PT!F11</f>
        <v>0</v>
      </c>
      <c r="G308" s="485">
        <f>III_Model_PT!G11</f>
        <v>0</v>
      </c>
      <c r="H308" s="485">
        <f>III_Model_PT!H11</f>
        <v>0</v>
      </c>
      <c r="I308" s="485" t="str">
        <f>III_Model_PT!I11</f>
        <v>END/ACT</v>
      </c>
      <c r="J308" s="485">
        <f>III_Model_PT!J11</f>
        <v>46</v>
      </c>
      <c r="K308" s="284">
        <f>III_Model_PT!K11</f>
        <v>46703</v>
      </c>
      <c r="L308" s="284">
        <f>III_Model_PT!L11</f>
        <v>46703</v>
      </c>
      <c r="M308" s="485">
        <f>III_Model_PT!M11</f>
        <v>45</v>
      </c>
      <c r="N308" s="485">
        <f>III_Model_PT!N11</f>
        <v>0</v>
      </c>
      <c r="O308" s="485">
        <f>III_Model_PT!O11</f>
        <v>0</v>
      </c>
      <c r="P308" s="629">
        <f>III_Model_PT!P11</f>
        <v>0</v>
      </c>
      <c r="Q308" s="629">
        <f>III_Model_PT!Q11</f>
        <v>0</v>
      </c>
      <c r="R308" s="629">
        <f>III_Model_PT!R11</f>
        <v>0</v>
      </c>
      <c r="S308" s="629">
        <f>III_Model_PT!S11</f>
        <v>0</v>
      </c>
      <c r="T308" s="629">
        <f>III_Model_PT!T11</f>
        <v>0</v>
      </c>
      <c r="U308" s="629">
        <f>III_Model_PT!U11</f>
        <v>0</v>
      </c>
      <c r="V308" s="629">
        <f>III_Model_PT!V11</f>
        <v>0</v>
      </c>
      <c r="W308" s="629">
        <f>III_Model_PT!W11</f>
        <v>0</v>
      </c>
      <c r="X308" s="629">
        <f>III_Model_PT!X11</f>
        <v>0</v>
      </c>
      <c r="Y308" s="651">
        <f>III_Model_PT!Y11</f>
        <v>0</v>
      </c>
      <c r="Z308" s="651">
        <f>III_Model_PT!Z11</f>
        <v>0</v>
      </c>
      <c r="AA308" s="651">
        <f>III_Model_PT!AA11</f>
        <v>0</v>
      </c>
      <c r="AB308" s="651">
        <f>III_Model_PT!AB11</f>
        <v>0</v>
      </c>
      <c r="AC308" s="614">
        <f>III_Model_PT!AC11</f>
        <v>0</v>
      </c>
      <c r="AD308" s="614">
        <f>III_Model_PT!AD11</f>
        <v>0</v>
      </c>
      <c r="AE308" s="614">
        <f>III_Model_PT!AE11</f>
        <v>0</v>
      </c>
      <c r="AF308" s="614">
        <f>III_Model_PT!AF11</f>
        <v>0</v>
      </c>
      <c r="AG308" s="635">
        <f>III_Model_PT!AG11</f>
        <v>0</v>
      </c>
      <c r="AH308" s="635">
        <f>III_Model_PT!AH11</f>
        <v>0</v>
      </c>
      <c r="AI308" s="635">
        <f>III_Model_PT!AI11</f>
        <v>0</v>
      </c>
      <c r="AJ308" s="635">
        <f>III_Model_PT!AJ11</f>
        <v>0</v>
      </c>
      <c r="AK308" s="635">
        <f>III_Model_PT!AK11</f>
        <v>0</v>
      </c>
      <c r="AL308" s="635">
        <f>III_Model_PT!AL11</f>
        <v>0</v>
      </c>
      <c r="AM308" s="635">
        <f>III_Model_PT!AM11</f>
        <v>0</v>
      </c>
      <c r="AN308" s="635">
        <f>III_Model_PT!AN11</f>
        <v>0</v>
      </c>
      <c r="AO308" s="635">
        <f>III_Model_PT!AO11</f>
        <v>0</v>
      </c>
      <c r="AP308" s="641">
        <f>III_Model_PT!AP11</f>
        <v>0</v>
      </c>
      <c r="AQ308" s="641">
        <f>III_Model_PT!AQ11</f>
        <v>0</v>
      </c>
      <c r="AR308" s="641">
        <f>III_Model_PT!AR11</f>
        <v>0</v>
      </c>
      <c r="AS308" s="641">
        <f>III_Model_PT!AS11</f>
        <v>0</v>
      </c>
      <c r="AT308" s="620">
        <f>III_Model_PT!AT11</f>
        <v>0</v>
      </c>
      <c r="AU308" s="620">
        <f>III_Model_PT!AU11</f>
        <v>0</v>
      </c>
      <c r="AV308" s="620">
        <f>III_Model_PT!AV11</f>
        <v>0</v>
      </c>
      <c r="AW308" s="620">
        <f>III_Model_PT!AW11</f>
        <v>0</v>
      </c>
      <c r="AX308" s="485">
        <f>III_Model_PT!AX11</f>
        <v>0</v>
      </c>
      <c r="AY308" s="485">
        <f>III_Model_PT!AY11</f>
        <v>0</v>
      </c>
      <c r="AZ308" s="485">
        <f>III_Model_PT!AZ11</f>
        <v>0</v>
      </c>
      <c r="BA308" s="485">
        <f>III_Model_PT!BA11</f>
        <v>0</v>
      </c>
      <c r="BB308" s="485">
        <f>III_Model_PT!BB11</f>
        <v>0</v>
      </c>
      <c r="BC308" s="485">
        <f>III_Model_PT!BC11</f>
        <v>0</v>
      </c>
      <c r="BD308" s="485">
        <f>III_Model_PT!BD11</f>
        <v>0</v>
      </c>
      <c r="BE308" s="485">
        <f>III_Model_PT!BE11</f>
        <v>0</v>
      </c>
      <c r="BF308" s="485">
        <f>III_Model_PT!BF11</f>
        <v>0</v>
      </c>
      <c r="BG308" s="485">
        <f>III_Model_PT!BG11</f>
        <v>0</v>
      </c>
      <c r="BH308" s="485">
        <f>III_Model_PT!BH11</f>
        <v>0</v>
      </c>
      <c r="BI308" s="485">
        <f>III_Model_PT!BI11</f>
        <v>0</v>
      </c>
      <c r="BJ308">
        <f t="shared" si="21"/>
        <v>0</v>
      </c>
      <c r="BK308">
        <f t="shared" si="22"/>
        <v>0</v>
      </c>
      <c r="BL308" s="531">
        <f t="shared" si="23"/>
        <v>0</v>
      </c>
      <c r="BM308" s="201"/>
      <c r="BN308" s="481"/>
      <c r="BO308" s="481"/>
      <c r="BP308" s="481"/>
      <c r="BQ308" s="481"/>
      <c r="BR308" s="481"/>
      <c r="BS308" s="481"/>
      <c r="BT308" s="481"/>
      <c r="BU308" s="481"/>
      <c r="BV308" s="481"/>
      <c r="BW308" s="481"/>
    </row>
    <row r="309" spans="1:76" s="485" customFormat="1" hidden="1" outlineLevel="1" x14ac:dyDescent="0.3">
      <c r="A309" s="485">
        <f>III_Model_PT!A12</f>
        <v>2</v>
      </c>
      <c r="B309" s="485" t="str">
        <f>III_Model_PT!B12</f>
        <v>a</v>
      </c>
      <c r="C309" s="485">
        <f>III_Model_PT!C12</f>
        <v>1</v>
      </c>
      <c r="D309" s="485" t="str">
        <f>III_Model_PT!D12</f>
        <v>.z03_2_a_1</v>
      </c>
      <c r="E309" s="485" t="str">
        <f>III_Model_PT!E12</f>
        <v>Optymalizacji sposobu układania towarów w opakowaniach, doboru rodzaju opakowań, przestrzeni pakowania (np. algorytmy genetyczne, metaheurystyczne, sieci neuronowe)</v>
      </c>
      <c r="F309" s="485" t="str">
        <f>III_Model_PT!F12</f>
        <v>Imię01</v>
      </c>
      <c r="G309" s="485" t="str">
        <f>III_Model_PT!G12</f>
        <v>Nazwisko01</v>
      </c>
      <c r="H309" s="485">
        <f>III_Model_PT!H12</f>
        <v>2</v>
      </c>
      <c r="I309" s="485" t="str">
        <f>III_Model_PT!I12</f>
        <v>.a01</v>
      </c>
      <c r="J309" s="485">
        <f>III_Model_PT!J12</f>
        <v>46</v>
      </c>
      <c r="K309" s="284">
        <f>III_Model_PT!K12</f>
        <v>46703</v>
      </c>
      <c r="L309" s="284">
        <f>III_Model_PT!L12</f>
        <v>46705</v>
      </c>
      <c r="M309" s="485">
        <f>III_Model_PT!M12</f>
        <v>47</v>
      </c>
      <c r="N309" s="485">
        <f>III_Model_PT!N12</f>
        <v>2</v>
      </c>
      <c r="O309" s="485">
        <f>III_Model_PT!O12</f>
        <v>80</v>
      </c>
      <c r="P309" s="629">
        <f>III_Model_PT!P12</f>
        <v>0.5</v>
      </c>
      <c r="Q309" s="629">
        <f>III_Model_PT!Q12</f>
        <v>0</v>
      </c>
      <c r="R309" s="629">
        <f>III_Model_PT!R12</f>
        <v>0</v>
      </c>
      <c r="S309" s="629">
        <f>III_Model_PT!S12</f>
        <v>0</v>
      </c>
      <c r="T309" s="629">
        <f>III_Model_PT!T12</f>
        <v>0</v>
      </c>
      <c r="U309" s="629">
        <f>III_Model_PT!U12</f>
        <v>0</v>
      </c>
      <c r="V309" s="629">
        <f>III_Model_PT!V12</f>
        <v>0</v>
      </c>
      <c r="W309" s="629">
        <f>III_Model_PT!W12</f>
        <v>0</v>
      </c>
      <c r="X309" s="629">
        <f>III_Model_PT!X12</f>
        <v>0</v>
      </c>
      <c r="Y309" s="651">
        <f>III_Model_PT!Y12</f>
        <v>0.5</v>
      </c>
      <c r="Z309" s="651">
        <f>III_Model_PT!Z12</f>
        <v>0</v>
      </c>
      <c r="AA309" s="651">
        <f>III_Model_PT!AA12</f>
        <v>0</v>
      </c>
      <c r="AB309" s="651">
        <f>III_Model_PT!AB12</f>
        <v>0</v>
      </c>
      <c r="AC309" s="614">
        <f>III_Model_PT!AC12</f>
        <v>0</v>
      </c>
      <c r="AD309" s="614">
        <f>III_Model_PT!AD12</f>
        <v>0</v>
      </c>
      <c r="AE309" s="614">
        <f>III_Model_PT!AE12</f>
        <v>0</v>
      </c>
      <c r="AF309" s="614">
        <f>III_Model_PT!AF12</f>
        <v>0</v>
      </c>
      <c r="AG309" s="635">
        <f>III_Model_PT!AG12</f>
        <v>40</v>
      </c>
      <c r="AH309" s="635">
        <f>III_Model_PT!AH12</f>
        <v>0</v>
      </c>
      <c r="AI309" s="635">
        <f>III_Model_PT!AI12</f>
        <v>0</v>
      </c>
      <c r="AJ309" s="635">
        <f>III_Model_PT!AJ12</f>
        <v>0</v>
      </c>
      <c r="AK309" s="635">
        <f>III_Model_PT!AK12</f>
        <v>0</v>
      </c>
      <c r="AL309" s="635">
        <f>III_Model_PT!AL12</f>
        <v>0</v>
      </c>
      <c r="AM309" s="635">
        <f>III_Model_PT!AM12</f>
        <v>0</v>
      </c>
      <c r="AN309" s="635">
        <f>III_Model_PT!AN12</f>
        <v>0</v>
      </c>
      <c r="AO309" s="635">
        <f>III_Model_PT!AO12</f>
        <v>0</v>
      </c>
      <c r="AP309" s="641">
        <f>III_Model_PT!AP12</f>
        <v>40</v>
      </c>
      <c r="AQ309" s="641">
        <f>III_Model_PT!AQ12</f>
        <v>0</v>
      </c>
      <c r="AR309" s="641">
        <f>III_Model_PT!AR12</f>
        <v>0</v>
      </c>
      <c r="AS309" s="641">
        <f>III_Model_PT!AS12</f>
        <v>0</v>
      </c>
      <c r="AT309" s="620">
        <f>III_Model_PT!AT12</f>
        <v>0</v>
      </c>
      <c r="AU309" s="620">
        <f>III_Model_PT!AU12</f>
        <v>0</v>
      </c>
      <c r="AV309" s="620">
        <f>III_Model_PT!AV12</f>
        <v>0</v>
      </c>
      <c r="AW309" s="620">
        <f>III_Model_PT!AW12</f>
        <v>0</v>
      </c>
      <c r="AX309" s="485">
        <f>III_Model_PT!AX12</f>
        <v>40</v>
      </c>
      <c r="AY309" s="485">
        <f>III_Model_PT!AY12</f>
        <v>0.25</v>
      </c>
      <c r="AZ309" s="485">
        <f>III_Model_PT!AZ12</f>
        <v>5001</v>
      </c>
      <c r="BA309" s="485">
        <f>III_Model_PT!BA12</f>
        <v>1250.25</v>
      </c>
      <c r="BB309" s="485">
        <f>III_Model_PT!BB12</f>
        <v>312.5625</v>
      </c>
      <c r="BC309" s="485">
        <f>III_Model_PT!BC12</f>
        <v>0</v>
      </c>
      <c r="BD309" s="485">
        <f>III_Model_PT!BD12</f>
        <v>0</v>
      </c>
      <c r="BE309" s="485">
        <f>III_Model_PT!BE12</f>
        <v>0</v>
      </c>
      <c r="BF309" s="485">
        <f>III_Model_PT!BF12</f>
        <v>0</v>
      </c>
      <c r="BG309" s="485">
        <f>III_Model_PT!BG12</f>
        <v>0</v>
      </c>
      <c r="BH309" s="485">
        <f>III_Model_PT!BH12</f>
        <v>0</v>
      </c>
      <c r="BI309" s="485">
        <f>III_Model_PT!BI12</f>
        <v>0</v>
      </c>
      <c r="BJ309">
        <f t="shared" si="21"/>
        <v>80</v>
      </c>
      <c r="BK309">
        <f t="shared" si="22"/>
        <v>80</v>
      </c>
      <c r="BL309" s="531">
        <f t="shared" si="23"/>
        <v>0</v>
      </c>
      <c r="BM309" s="201"/>
      <c r="BN309" s="481"/>
      <c r="BO309" s="481"/>
      <c r="BP309" s="481"/>
      <c r="BQ309" s="481"/>
      <c r="BR309" s="481"/>
      <c r="BS309" s="481"/>
      <c r="BT309" s="481"/>
      <c r="BU309" s="481"/>
      <c r="BV309" s="481"/>
      <c r="BW309" s="481"/>
      <c r="BX309" s="492"/>
    </row>
    <row r="310" spans="1:76" s="485" customFormat="1" hidden="1" outlineLevel="1" x14ac:dyDescent="0.3">
      <c r="A310" s="485">
        <f>III_Model_PT!A13</f>
        <v>2</v>
      </c>
      <c r="B310" s="485" t="str">
        <f>III_Model_PT!B13</f>
        <v>b</v>
      </c>
      <c r="C310" s="485">
        <f>III_Model_PT!C13</f>
        <v>1</v>
      </c>
      <c r="D310" s="485" t="str">
        <f>III_Model_PT!D13</f>
        <v>.z03_2_b_1</v>
      </c>
      <c r="E310" s="485" t="str">
        <f>III_Model_PT!E13</f>
        <v>Predykcji zapotrzebowania i zarządzania zasobami rodzajów opakowań (np. sieci neuronowe, regresja, drzewa decyzyjne)</v>
      </c>
      <c r="F310" s="485" t="str">
        <f>III_Model_PT!F13</f>
        <v>Imię02</v>
      </c>
      <c r="G310" s="485" t="str">
        <f>III_Model_PT!G13</f>
        <v>Nazwisko02</v>
      </c>
      <c r="H310" s="485">
        <f>III_Model_PT!H13</f>
        <v>1</v>
      </c>
      <c r="I310" s="485" t="str">
        <f>III_Model_PT!I13</f>
        <v>.a02</v>
      </c>
      <c r="J310" s="485">
        <f>III_Model_PT!J13</f>
        <v>48</v>
      </c>
      <c r="K310" s="284">
        <f>III_Model_PT!K13</f>
        <v>46717</v>
      </c>
      <c r="L310" s="284">
        <f>III_Model_PT!L13</f>
        <v>46717</v>
      </c>
      <c r="M310" s="485">
        <f>III_Model_PT!M13</f>
        <v>47</v>
      </c>
      <c r="N310" s="485">
        <f>III_Model_PT!N13</f>
        <v>0</v>
      </c>
      <c r="O310" s="485">
        <f>III_Model_PT!O13</f>
        <v>80</v>
      </c>
      <c r="P310" s="629">
        <f>III_Model_PT!P13</f>
        <v>0</v>
      </c>
      <c r="Q310" s="629">
        <f>III_Model_PT!Q13</f>
        <v>0.5</v>
      </c>
      <c r="R310" s="629">
        <f>III_Model_PT!R13</f>
        <v>0</v>
      </c>
      <c r="S310" s="629">
        <f>III_Model_PT!S13</f>
        <v>0</v>
      </c>
      <c r="T310" s="629">
        <f>III_Model_PT!T13</f>
        <v>0</v>
      </c>
      <c r="U310" s="629">
        <f>III_Model_PT!U13</f>
        <v>0</v>
      </c>
      <c r="V310" s="629">
        <f>III_Model_PT!V13</f>
        <v>0</v>
      </c>
      <c r="W310" s="629">
        <f>III_Model_PT!W13</f>
        <v>0</v>
      </c>
      <c r="X310" s="629">
        <f>III_Model_PT!X13</f>
        <v>0</v>
      </c>
      <c r="Y310" s="651">
        <f>III_Model_PT!Y13</f>
        <v>0</v>
      </c>
      <c r="Z310" s="651">
        <f>III_Model_PT!Z13</f>
        <v>0.5</v>
      </c>
      <c r="AA310" s="651">
        <f>III_Model_PT!AA13</f>
        <v>0</v>
      </c>
      <c r="AB310" s="651">
        <f>III_Model_PT!AB13</f>
        <v>0</v>
      </c>
      <c r="AC310" s="614">
        <f>III_Model_PT!AC13</f>
        <v>0</v>
      </c>
      <c r="AD310" s="614">
        <f>III_Model_PT!AD13</f>
        <v>0</v>
      </c>
      <c r="AE310" s="614">
        <f>III_Model_PT!AE13</f>
        <v>0</v>
      </c>
      <c r="AF310" s="614">
        <f>III_Model_PT!AF13</f>
        <v>0</v>
      </c>
      <c r="AG310" s="635">
        <f>III_Model_PT!AG13</f>
        <v>0</v>
      </c>
      <c r="AH310" s="635">
        <f>III_Model_PT!AH13</f>
        <v>40</v>
      </c>
      <c r="AI310" s="635">
        <f>III_Model_PT!AI13</f>
        <v>0</v>
      </c>
      <c r="AJ310" s="635">
        <f>III_Model_PT!AJ13</f>
        <v>0</v>
      </c>
      <c r="AK310" s="635">
        <f>III_Model_PT!AK13</f>
        <v>0</v>
      </c>
      <c r="AL310" s="635">
        <f>III_Model_PT!AL13</f>
        <v>0</v>
      </c>
      <c r="AM310" s="635">
        <f>III_Model_PT!AM13</f>
        <v>0</v>
      </c>
      <c r="AN310" s="635">
        <f>III_Model_PT!AN13</f>
        <v>0</v>
      </c>
      <c r="AO310" s="635">
        <f>III_Model_PT!AO13</f>
        <v>0</v>
      </c>
      <c r="AP310" s="641">
        <f>III_Model_PT!AP13</f>
        <v>0</v>
      </c>
      <c r="AQ310" s="641">
        <f>III_Model_PT!AQ13</f>
        <v>40</v>
      </c>
      <c r="AR310" s="641">
        <f>III_Model_PT!AR13</f>
        <v>0</v>
      </c>
      <c r="AS310" s="641">
        <f>III_Model_PT!AS13</f>
        <v>0</v>
      </c>
      <c r="AT310" s="620">
        <f>III_Model_PT!AT13</f>
        <v>0</v>
      </c>
      <c r="AU310" s="620">
        <f>III_Model_PT!AU13</f>
        <v>0</v>
      </c>
      <c r="AV310" s="620">
        <f>III_Model_PT!AV13</f>
        <v>0</v>
      </c>
      <c r="AW310" s="620">
        <f>III_Model_PT!AW13</f>
        <v>0</v>
      </c>
      <c r="AX310" s="485">
        <f>III_Model_PT!AX13</f>
        <v>40</v>
      </c>
      <c r="AY310" s="485">
        <f>III_Model_PT!AY13</f>
        <v>0.25</v>
      </c>
      <c r="AZ310" s="485">
        <f>III_Model_PT!AZ13</f>
        <v>5002</v>
      </c>
      <c r="BA310" s="485">
        <f>III_Model_PT!BA13</f>
        <v>1250.5</v>
      </c>
      <c r="BB310" s="485">
        <f>III_Model_PT!BB13</f>
        <v>312.625</v>
      </c>
      <c r="BC310" s="485">
        <f>III_Model_PT!BC13</f>
        <v>0</v>
      </c>
      <c r="BD310" s="485">
        <f>III_Model_PT!BD13</f>
        <v>0</v>
      </c>
      <c r="BE310" s="485">
        <f>III_Model_PT!BE13</f>
        <v>0</v>
      </c>
      <c r="BF310" s="485">
        <f>III_Model_PT!BF13</f>
        <v>0</v>
      </c>
      <c r="BG310" s="485">
        <f>III_Model_PT!BG13</f>
        <v>0</v>
      </c>
      <c r="BH310" s="485">
        <f>III_Model_PT!BH13</f>
        <v>0</v>
      </c>
      <c r="BI310" s="485">
        <f>III_Model_PT!BI13</f>
        <v>0</v>
      </c>
      <c r="BJ310">
        <f t="shared" si="21"/>
        <v>80</v>
      </c>
      <c r="BK310">
        <f t="shared" si="22"/>
        <v>80</v>
      </c>
      <c r="BL310" s="531">
        <f t="shared" si="23"/>
        <v>0</v>
      </c>
      <c r="BM310" s="201"/>
      <c r="BN310" s="481"/>
      <c r="BO310" s="481"/>
      <c r="BP310" s="481"/>
      <c r="BQ310" s="481"/>
      <c r="BR310" s="481"/>
      <c r="BS310" s="481"/>
      <c r="BT310" s="481"/>
      <c r="BU310" s="481"/>
      <c r="BV310" s="481"/>
      <c r="BW310" s="481"/>
    </row>
    <row r="311" spans="1:76" s="485" customFormat="1" hidden="1" outlineLevel="1" x14ac:dyDescent="0.3">
      <c r="A311" s="485">
        <f>III_Model_PT!A14</f>
        <v>2</v>
      </c>
      <c r="B311" s="485" t="str">
        <f>III_Model_PT!B14</f>
        <v>c</v>
      </c>
      <c r="C311" s="485">
        <f>III_Model_PT!C14</f>
        <v>1</v>
      </c>
      <c r="D311" s="485" t="str">
        <f>III_Model_PT!D14</f>
        <v>.z03_2_c_1</v>
      </c>
      <c r="E311" s="485" t="str">
        <f>III_Model_PT!E14</f>
        <v>Automatyzacji – zarządzania towarami, ruchem  (np. modele głębokiego uczenia CNN, komputerowego rozpoznawania obrazu CV, skanowanie 3D)</v>
      </c>
      <c r="F311" s="485" t="str">
        <f>III_Model_PT!F14</f>
        <v>Imię03</v>
      </c>
      <c r="G311" s="485" t="str">
        <f>III_Model_PT!G14</f>
        <v>Nazwisko03</v>
      </c>
      <c r="H311" s="485">
        <f>III_Model_PT!H14</f>
        <v>2</v>
      </c>
      <c r="I311" s="485" t="str">
        <f>III_Model_PT!I14</f>
        <v>.a03</v>
      </c>
      <c r="J311" s="485">
        <f>III_Model_PT!J14</f>
        <v>48</v>
      </c>
      <c r="K311" s="284">
        <f>III_Model_PT!K14</f>
        <v>46717</v>
      </c>
      <c r="L311" s="284">
        <f>III_Model_PT!L14</f>
        <v>46717</v>
      </c>
      <c r="M311" s="485">
        <f>III_Model_PT!M14</f>
        <v>47</v>
      </c>
      <c r="N311" s="485">
        <f>III_Model_PT!N14</f>
        <v>0</v>
      </c>
      <c r="O311" s="485">
        <f>III_Model_PT!O14</f>
        <v>80</v>
      </c>
      <c r="P311" s="629">
        <f>III_Model_PT!P14</f>
        <v>0</v>
      </c>
      <c r="Q311" s="629">
        <f>III_Model_PT!Q14</f>
        <v>0</v>
      </c>
      <c r="R311" s="629">
        <f>III_Model_PT!R14</f>
        <v>0</v>
      </c>
      <c r="S311" s="629">
        <f>III_Model_PT!S14</f>
        <v>0</v>
      </c>
      <c r="T311" s="629">
        <f>III_Model_PT!T14</f>
        <v>0</v>
      </c>
      <c r="U311" s="629">
        <f>III_Model_PT!U14</f>
        <v>0</v>
      </c>
      <c r="V311" s="629">
        <f>III_Model_PT!V14</f>
        <v>0</v>
      </c>
      <c r="W311" s="629">
        <f>III_Model_PT!W14</f>
        <v>0</v>
      </c>
      <c r="X311" s="629">
        <f>III_Model_PT!X14</f>
        <v>0</v>
      </c>
      <c r="Y311" s="651">
        <f>III_Model_PT!Y14</f>
        <v>0.5</v>
      </c>
      <c r="Z311" s="651">
        <f>III_Model_PT!Z14</f>
        <v>0</v>
      </c>
      <c r="AA311" s="651">
        <f>III_Model_PT!AA14</f>
        <v>0.5</v>
      </c>
      <c r="AB311" s="651">
        <f>III_Model_PT!AB14</f>
        <v>0</v>
      </c>
      <c r="AC311" s="614">
        <f>III_Model_PT!AC14</f>
        <v>0</v>
      </c>
      <c r="AD311" s="614">
        <f>III_Model_PT!AD14</f>
        <v>0</v>
      </c>
      <c r="AE311" s="614">
        <f>III_Model_PT!AE14</f>
        <v>0</v>
      </c>
      <c r="AF311" s="614">
        <f>III_Model_PT!AF14</f>
        <v>0</v>
      </c>
      <c r="AG311" s="635">
        <f>III_Model_PT!AG14</f>
        <v>0</v>
      </c>
      <c r="AH311" s="635">
        <f>III_Model_PT!AH14</f>
        <v>0</v>
      </c>
      <c r="AI311" s="635">
        <f>III_Model_PT!AI14</f>
        <v>0</v>
      </c>
      <c r="AJ311" s="635">
        <f>III_Model_PT!AJ14</f>
        <v>0</v>
      </c>
      <c r="AK311" s="635">
        <f>III_Model_PT!AK14</f>
        <v>0</v>
      </c>
      <c r="AL311" s="635">
        <f>III_Model_PT!AL14</f>
        <v>0</v>
      </c>
      <c r="AM311" s="635">
        <f>III_Model_PT!AM14</f>
        <v>0</v>
      </c>
      <c r="AN311" s="635">
        <f>III_Model_PT!AN14</f>
        <v>0</v>
      </c>
      <c r="AO311" s="635">
        <f>III_Model_PT!AO14</f>
        <v>0</v>
      </c>
      <c r="AP311" s="641">
        <f>III_Model_PT!AP14</f>
        <v>40</v>
      </c>
      <c r="AQ311" s="641">
        <f>III_Model_PT!AQ14</f>
        <v>0</v>
      </c>
      <c r="AR311" s="641">
        <f>III_Model_PT!AR14</f>
        <v>40</v>
      </c>
      <c r="AS311" s="641">
        <f>III_Model_PT!AS14</f>
        <v>0</v>
      </c>
      <c r="AT311" s="620">
        <f>III_Model_PT!AT14</f>
        <v>0</v>
      </c>
      <c r="AU311" s="620">
        <f>III_Model_PT!AU14</f>
        <v>0</v>
      </c>
      <c r="AV311" s="620">
        <f>III_Model_PT!AV14</f>
        <v>0</v>
      </c>
      <c r="AW311" s="620">
        <f>III_Model_PT!AW14</f>
        <v>0</v>
      </c>
      <c r="AX311" s="485">
        <f>III_Model_PT!AX14</f>
        <v>0</v>
      </c>
      <c r="AY311" s="485">
        <f>III_Model_PT!AY14</f>
        <v>0</v>
      </c>
      <c r="AZ311" s="485">
        <f>III_Model_PT!AZ14</f>
        <v>5003</v>
      </c>
      <c r="BA311" s="485">
        <f>III_Model_PT!BA14</f>
        <v>0</v>
      </c>
      <c r="BB311" s="485">
        <f>III_Model_PT!BB14</f>
        <v>0</v>
      </c>
      <c r="BC311" s="485">
        <f>III_Model_PT!BC14</f>
        <v>0</v>
      </c>
      <c r="BD311" s="485">
        <f>III_Model_PT!BD14</f>
        <v>0</v>
      </c>
      <c r="BE311" s="485">
        <f>III_Model_PT!BE14</f>
        <v>0</v>
      </c>
      <c r="BF311" s="485">
        <f>III_Model_PT!BF14</f>
        <v>0</v>
      </c>
      <c r="BG311" s="485">
        <f>III_Model_PT!BG14</f>
        <v>0</v>
      </c>
      <c r="BH311" s="485">
        <f>III_Model_PT!BH14</f>
        <v>0</v>
      </c>
      <c r="BI311" s="485">
        <f>III_Model_PT!BI14</f>
        <v>0</v>
      </c>
      <c r="BJ311">
        <f t="shared" si="21"/>
        <v>80</v>
      </c>
      <c r="BK311">
        <f t="shared" si="22"/>
        <v>80</v>
      </c>
      <c r="BL311" s="531">
        <f t="shared" si="23"/>
        <v>0</v>
      </c>
      <c r="BM311" s="201"/>
      <c r="BN311" s="481"/>
      <c r="BO311" s="481"/>
      <c r="BP311" s="481"/>
      <c r="BQ311" s="481"/>
      <c r="BR311" s="481"/>
      <c r="BS311" s="481"/>
      <c r="BT311" s="481"/>
      <c r="BU311" s="481"/>
      <c r="BV311" s="481"/>
      <c r="BW311" s="481"/>
    </row>
    <row r="312" spans="1:76" s="485" customFormat="1" hidden="1" outlineLevel="1" x14ac:dyDescent="0.3">
      <c r="A312" s="485">
        <f>III_Model_PT!A15</f>
        <v>2</v>
      </c>
      <c r="B312" s="485" t="str">
        <f>III_Model_PT!B15</f>
        <v>d</v>
      </c>
      <c r="C312" s="485">
        <f>III_Model_PT!C15</f>
        <v>1</v>
      </c>
      <c r="D312" s="485" t="str">
        <f>III_Model_PT!D15</f>
        <v>.z03_2_d_1</v>
      </c>
      <c r="E312" s="485" t="str">
        <f>III_Model_PT!E15</f>
        <v>Symulacji procesów PT (np. systemy symulacje Monte Carlo, oparte na AI oraz modele agentowe).</v>
      </c>
      <c r="F312" s="485" t="str">
        <f>III_Model_PT!F15</f>
        <v>Imię03</v>
      </c>
      <c r="G312" s="485" t="str">
        <f>III_Model_PT!G15</f>
        <v>Nazwisko03</v>
      </c>
      <c r="H312" s="485">
        <f>III_Model_PT!H15</f>
        <v>0</v>
      </c>
      <c r="I312" s="485" t="str">
        <f>III_Model_PT!I15</f>
        <v>.a03</v>
      </c>
      <c r="J312" s="485">
        <f>III_Model_PT!J15</f>
        <v>48</v>
      </c>
      <c r="K312" s="284">
        <f>III_Model_PT!K15</f>
        <v>46717</v>
      </c>
      <c r="L312" s="284">
        <f>III_Model_PT!L15</f>
        <v>46721</v>
      </c>
      <c r="M312" s="485">
        <f>III_Model_PT!M15</f>
        <v>51</v>
      </c>
      <c r="N312" s="485">
        <f>III_Model_PT!N15</f>
        <v>4</v>
      </c>
      <c r="O312" s="485">
        <f>III_Model_PT!O15</f>
        <v>160</v>
      </c>
      <c r="P312" s="629">
        <f>III_Model_PT!P15</f>
        <v>0</v>
      </c>
      <c r="Q312" s="629">
        <f>III_Model_PT!Q15</f>
        <v>0</v>
      </c>
      <c r="R312" s="629">
        <f>III_Model_PT!R15</f>
        <v>0.5</v>
      </c>
      <c r="S312" s="629">
        <f>III_Model_PT!S15</f>
        <v>0.5</v>
      </c>
      <c r="T312" s="629">
        <f>III_Model_PT!T15</f>
        <v>0</v>
      </c>
      <c r="U312" s="629">
        <f>III_Model_PT!U15</f>
        <v>0</v>
      </c>
      <c r="V312" s="629">
        <f>III_Model_PT!V15</f>
        <v>0</v>
      </c>
      <c r="W312" s="629">
        <f>III_Model_PT!W15</f>
        <v>0</v>
      </c>
      <c r="X312" s="629">
        <f>III_Model_PT!X15</f>
        <v>0</v>
      </c>
      <c r="Y312" s="651">
        <f>III_Model_PT!Y15</f>
        <v>0</v>
      </c>
      <c r="Z312" s="651">
        <f>III_Model_PT!Z15</f>
        <v>0</v>
      </c>
      <c r="AA312" s="651">
        <f>III_Model_PT!AA15</f>
        <v>0</v>
      </c>
      <c r="AB312" s="651">
        <f>III_Model_PT!AB15</f>
        <v>0</v>
      </c>
      <c r="AC312" s="614">
        <f>III_Model_PT!AC15</f>
        <v>0</v>
      </c>
      <c r="AD312" s="614">
        <f>III_Model_PT!AD15</f>
        <v>0</v>
      </c>
      <c r="AE312" s="614">
        <f>III_Model_PT!AE15</f>
        <v>0</v>
      </c>
      <c r="AF312" s="614">
        <f>III_Model_PT!AF15</f>
        <v>0</v>
      </c>
      <c r="AG312" s="635">
        <f>III_Model_PT!AG15</f>
        <v>0</v>
      </c>
      <c r="AH312" s="635">
        <f>III_Model_PT!AH15</f>
        <v>0</v>
      </c>
      <c r="AI312" s="635">
        <f>III_Model_PT!AI15</f>
        <v>80</v>
      </c>
      <c r="AJ312" s="635">
        <f>III_Model_PT!AJ15</f>
        <v>80</v>
      </c>
      <c r="AK312" s="635">
        <f>III_Model_PT!AK15</f>
        <v>0</v>
      </c>
      <c r="AL312" s="635">
        <f>III_Model_PT!AL15</f>
        <v>0</v>
      </c>
      <c r="AM312" s="635">
        <f>III_Model_PT!AM15</f>
        <v>0</v>
      </c>
      <c r="AN312" s="635">
        <f>III_Model_PT!AN15</f>
        <v>0</v>
      </c>
      <c r="AO312" s="635">
        <f>III_Model_PT!AO15</f>
        <v>0</v>
      </c>
      <c r="AP312" s="641">
        <f>III_Model_PT!AP15</f>
        <v>0</v>
      </c>
      <c r="AQ312" s="641">
        <f>III_Model_PT!AQ15</f>
        <v>0</v>
      </c>
      <c r="AR312" s="641">
        <f>III_Model_PT!AR15</f>
        <v>0</v>
      </c>
      <c r="AS312" s="641">
        <f>III_Model_PT!AS15</f>
        <v>0</v>
      </c>
      <c r="AT312" s="620">
        <f>III_Model_PT!AT15</f>
        <v>0</v>
      </c>
      <c r="AU312" s="620">
        <f>III_Model_PT!AU15</f>
        <v>0</v>
      </c>
      <c r="AV312" s="620">
        <f>III_Model_PT!AV15</f>
        <v>0</v>
      </c>
      <c r="AW312" s="620">
        <f>III_Model_PT!AW15</f>
        <v>0</v>
      </c>
      <c r="AX312" s="485">
        <f>III_Model_PT!AX15</f>
        <v>160</v>
      </c>
      <c r="AY312" s="485">
        <f>III_Model_PT!AY15</f>
        <v>1</v>
      </c>
      <c r="AZ312" s="485">
        <f>III_Model_PT!AZ15</f>
        <v>5003</v>
      </c>
      <c r="BA312" s="485">
        <f>III_Model_PT!BA15</f>
        <v>5003</v>
      </c>
      <c r="BB312" s="485">
        <f>III_Model_PT!BB15</f>
        <v>5003</v>
      </c>
      <c r="BC312" s="485">
        <f>III_Model_PT!BC15</f>
        <v>0</v>
      </c>
      <c r="BD312" s="485">
        <f>III_Model_PT!BD15</f>
        <v>0</v>
      </c>
      <c r="BE312" s="485">
        <f>III_Model_PT!BE15</f>
        <v>0</v>
      </c>
      <c r="BF312" s="485">
        <f>III_Model_PT!BF15</f>
        <v>0</v>
      </c>
      <c r="BG312" s="485">
        <f>III_Model_PT!BG15</f>
        <v>0</v>
      </c>
      <c r="BH312" s="485">
        <f>III_Model_PT!BH15</f>
        <v>0</v>
      </c>
      <c r="BI312" s="485">
        <f>III_Model_PT!BI15</f>
        <v>0</v>
      </c>
      <c r="BJ312">
        <f t="shared" si="21"/>
        <v>160</v>
      </c>
      <c r="BK312">
        <f t="shared" si="22"/>
        <v>160</v>
      </c>
      <c r="BL312" s="531">
        <f t="shared" si="23"/>
        <v>0</v>
      </c>
      <c r="BM312" s="201"/>
      <c r="BN312" s="481"/>
      <c r="BO312" s="481"/>
      <c r="BP312" s="481"/>
      <c r="BQ312" s="481"/>
      <c r="BR312" s="481"/>
      <c r="BS312" s="481"/>
      <c r="BT312" s="481"/>
      <c r="BU312" s="481"/>
      <c r="BV312" s="481"/>
      <c r="BW312" s="481"/>
    </row>
    <row r="313" spans="1:76" s="485" customFormat="1" hidden="1" outlineLevel="1" x14ac:dyDescent="0.3">
      <c r="A313" s="485">
        <f>III_Model_PT!A16</f>
        <v>2</v>
      </c>
      <c r="B313" s="485" t="str">
        <f>III_Model_PT!B16</f>
        <v>e</v>
      </c>
      <c r="C313" s="485">
        <f>III_Model_PT!C16</f>
        <v>1</v>
      </c>
      <c r="D313" s="485" t="str">
        <f>III_Model_PT!D16</f>
        <v>.z03_2_e_1</v>
      </c>
      <c r="E313" s="485" t="str">
        <f>III_Model_PT!E16</f>
        <v>Testy i wybór platformy technologicznej (np. Amazon SageMake, Microsoft Azure Machine Learning, OpenCV)</v>
      </c>
      <c r="F313" s="485" t="str">
        <f>III_Model_PT!F16</f>
        <v>Imię04</v>
      </c>
      <c r="G313" s="485" t="str">
        <f>III_Model_PT!G16</f>
        <v>Nazwisko04</v>
      </c>
      <c r="H313" s="485">
        <f>III_Model_PT!H16</f>
        <v>2</v>
      </c>
      <c r="I313" s="485" t="str">
        <f>III_Model_PT!I16</f>
        <v>.a04</v>
      </c>
      <c r="J313" s="485">
        <f>III_Model_PT!J16</f>
        <v>52</v>
      </c>
      <c r="K313" s="284">
        <f>III_Model_PT!K16</f>
        <v>46745</v>
      </c>
      <c r="L313" s="284">
        <f>III_Model_PT!L16</f>
        <v>46746</v>
      </c>
      <c r="M313" s="485">
        <f>III_Model_PT!M16</f>
        <v>52</v>
      </c>
      <c r="N313" s="485">
        <f>III_Model_PT!N16</f>
        <v>1</v>
      </c>
      <c r="O313" s="485">
        <f>III_Model_PT!O16</f>
        <v>80</v>
      </c>
      <c r="P313" s="629">
        <f>III_Model_PT!P16</f>
        <v>0.125</v>
      </c>
      <c r="Q313" s="629">
        <f>III_Model_PT!Q16</f>
        <v>0.125</v>
      </c>
      <c r="R313" s="629">
        <f>III_Model_PT!R16</f>
        <v>0.125</v>
      </c>
      <c r="S313" s="629">
        <f>III_Model_PT!S16</f>
        <v>0.125</v>
      </c>
      <c r="T313" s="629">
        <f>III_Model_PT!T16</f>
        <v>0</v>
      </c>
      <c r="U313" s="629">
        <f>III_Model_PT!U16</f>
        <v>0</v>
      </c>
      <c r="V313" s="629">
        <f>III_Model_PT!V16</f>
        <v>0</v>
      </c>
      <c r="W313" s="629">
        <f>III_Model_PT!W16</f>
        <v>0</v>
      </c>
      <c r="X313" s="629">
        <f>III_Model_PT!X16</f>
        <v>0</v>
      </c>
      <c r="Y313" s="651">
        <f>III_Model_PT!Y16</f>
        <v>0.25</v>
      </c>
      <c r="Z313" s="651">
        <f>III_Model_PT!Z16</f>
        <v>0.25</v>
      </c>
      <c r="AA313" s="651">
        <f>III_Model_PT!AA16</f>
        <v>0</v>
      </c>
      <c r="AB313" s="651">
        <f>III_Model_PT!AB16</f>
        <v>0</v>
      </c>
      <c r="AC313" s="614">
        <f>III_Model_PT!AC16</f>
        <v>0</v>
      </c>
      <c r="AD313" s="614">
        <f>III_Model_PT!AD16</f>
        <v>0</v>
      </c>
      <c r="AE313" s="614">
        <f>III_Model_PT!AE16</f>
        <v>0</v>
      </c>
      <c r="AF313" s="614">
        <f>III_Model_PT!AF16</f>
        <v>0</v>
      </c>
      <c r="AG313" s="635">
        <f>III_Model_PT!AG16</f>
        <v>10</v>
      </c>
      <c r="AH313" s="635">
        <f>III_Model_PT!AH16</f>
        <v>10</v>
      </c>
      <c r="AI313" s="635">
        <f>III_Model_PT!AI16</f>
        <v>10</v>
      </c>
      <c r="AJ313" s="635">
        <f>III_Model_PT!AJ16</f>
        <v>10</v>
      </c>
      <c r="AK313" s="635">
        <f>III_Model_PT!AK16</f>
        <v>0</v>
      </c>
      <c r="AL313" s="635">
        <f>III_Model_PT!AL16</f>
        <v>0</v>
      </c>
      <c r="AM313" s="635">
        <f>III_Model_PT!AM16</f>
        <v>0</v>
      </c>
      <c r="AN313" s="635">
        <f>III_Model_PT!AN16</f>
        <v>0</v>
      </c>
      <c r="AO313" s="635">
        <f>III_Model_PT!AO16</f>
        <v>0</v>
      </c>
      <c r="AP313" s="641">
        <f>III_Model_PT!AP16</f>
        <v>20</v>
      </c>
      <c r="AQ313" s="641">
        <f>III_Model_PT!AQ16</f>
        <v>20</v>
      </c>
      <c r="AR313" s="641">
        <f>III_Model_PT!AR16</f>
        <v>0</v>
      </c>
      <c r="AS313" s="641">
        <f>III_Model_PT!AS16</f>
        <v>0</v>
      </c>
      <c r="AT313" s="620">
        <f>III_Model_PT!AT16</f>
        <v>0</v>
      </c>
      <c r="AU313" s="620">
        <f>III_Model_PT!AU16</f>
        <v>0</v>
      </c>
      <c r="AV313" s="620">
        <f>III_Model_PT!AV16</f>
        <v>0</v>
      </c>
      <c r="AW313" s="620">
        <f>III_Model_PT!AW16</f>
        <v>0</v>
      </c>
      <c r="AX313" s="485">
        <f>III_Model_PT!AX16</f>
        <v>40</v>
      </c>
      <c r="AY313" s="485">
        <f>III_Model_PT!AY16</f>
        <v>0.25</v>
      </c>
      <c r="AZ313" s="485">
        <f>III_Model_PT!AZ16</f>
        <v>5004</v>
      </c>
      <c r="BA313" s="485">
        <f>III_Model_PT!BA16</f>
        <v>1251</v>
      </c>
      <c r="BB313" s="485">
        <f>III_Model_PT!BB16</f>
        <v>312.75</v>
      </c>
      <c r="BC313" s="485">
        <f>III_Model_PT!BC16</f>
        <v>0</v>
      </c>
      <c r="BD313" s="485">
        <f>III_Model_PT!BD16</f>
        <v>0</v>
      </c>
      <c r="BE313" s="485">
        <f>III_Model_PT!BE16</f>
        <v>0</v>
      </c>
      <c r="BF313" s="485">
        <f>III_Model_PT!BF16</f>
        <v>0</v>
      </c>
      <c r="BG313" s="485">
        <f>III_Model_PT!BG16</f>
        <v>0</v>
      </c>
      <c r="BH313" s="485">
        <f>III_Model_PT!BH16</f>
        <v>0</v>
      </c>
      <c r="BI313" s="485">
        <f>III_Model_PT!BI16</f>
        <v>0</v>
      </c>
      <c r="BJ313">
        <f t="shared" si="21"/>
        <v>80</v>
      </c>
      <c r="BK313">
        <f t="shared" si="22"/>
        <v>80</v>
      </c>
      <c r="BL313" s="531">
        <f t="shared" si="23"/>
        <v>0</v>
      </c>
      <c r="BM313" s="201"/>
      <c r="BN313" s="481"/>
      <c r="BO313" s="481"/>
      <c r="BP313" s="481"/>
      <c r="BQ313" s="481"/>
      <c r="BR313" s="481"/>
      <c r="BS313" s="481"/>
      <c r="BT313" s="481"/>
      <c r="BU313" s="481"/>
      <c r="BV313" s="481"/>
      <c r="BW313" s="481"/>
    </row>
    <row r="314" spans="1:76" s="485" customFormat="1" hidden="1" outlineLevel="1" x14ac:dyDescent="0.3">
      <c r="A314" s="485">
        <f>III_Model_PT!A17</f>
        <v>3</v>
      </c>
      <c r="B314" s="485" t="str">
        <f>III_Model_PT!B17</f>
        <v>a</v>
      </c>
      <c r="C314" s="485">
        <f>III_Model_PT!C17</f>
        <v>0</v>
      </c>
      <c r="D314" s="485" t="str">
        <f>III_Model_PT!D17</f>
        <v>.z03_3_a_0</v>
      </c>
      <c r="E314" s="485" t="str">
        <f>III_Model_PT!E17</f>
        <v>3.Projektowanie i matematyczne modelowanie procesu PT na podstawie zmapowanych mechanizmów/zjawisk/działań</v>
      </c>
      <c r="F314" s="485">
        <f>III_Model_PT!F17</f>
        <v>0</v>
      </c>
      <c r="G314" s="485">
        <f>III_Model_PT!G17</f>
        <v>0</v>
      </c>
      <c r="H314" s="485">
        <f>III_Model_PT!H17</f>
        <v>0</v>
      </c>
      <c r="I314" s="485">
        <f>III_Model_PT!I17</f>
        <v>0</v>
      </c>
      <c r="J314" s="485">
        <f>III_Model_PT!J17</f>
        <v>53</v>
      </c>
      <c r="K314" s="284">
        <f>III_Model_PT!K17</f>
        <v>46752</v>
      </c>
      <c r="L314" s="284">
        <f>III_Model_PT!L17</f>
        <v>46752</v>
      </c>
      <c r="M314" s="485">
        <f>III_Model_PT!M17</f>
        <v>52</v>
      </c>
      <c r="N314" s="485">
        <f>III_Model_PT!N17</f>
        <v>0</v>
      </c>
      <c r="O314" s="485">
        <f>III_Model_PT!O17</f>
        <v>0</v>
      </c>
      <c r="P314" s="629">
        <f>III_Model_PT!P17</f>
        <v>0</v>
      </c>
      <c r="Q314" s="629">
        <f>III_Model_PT!Q17</f>
        <v>0</v>
      </c>
      <c r="R314" s="629">
        <f>III_Model_PT!R17</f>
        <v>0</v>
      </c>
      <c r="S314" s="629">
        <f>III_Model_PT!S17</f>
        <v>0</v>
      </c>
      <c r="T314" s="629">
        <f>III_Model_PT!T17</f>
        <v>0</v>
      </c>
      <c r="U314" s="629">
        <f>III_Model_PT!U17</f>
        <v>0</v>
      </c>
      <c r="V314" s="629">
        <f>III_Model_PT!V17</f>
        <v>0</v>
      </c>
      <c r="W314" s="629">
        <f>III_Model_PT!W17</f>
        <v>0</v>
      </c>
      <c r="X314" s="629">
        <f>III_Model_PT!X17</f>
        <v>0</v>
      </c>
      <c r="Y314" s="651">
        <f>III_Model_PT!Y17</f>
        <v>0</v>
      </c>
      <c r="Z314" s="651">
        <f>III_Model_PT!Z17</f>
        <v>0</v>
      </c>
      <c r="AA314" s="651">
        <f>III_Model_PT!AA17</f>
        <v>0</v>
      </c>
      <c r="AB314" s="651">
        <f>III_Model_PT!AB17</f>
        <v>0</v>
      </c>
      <c r="AC314" s="614">
        <f>III_Model_PT!AC17</f>
        <v>0</v>
      </c>
      <c r="AD314" s="614">
        <f>III_Model_PT!AD17</f>
        <v>0</v>
      </c>
      <c r="AE314" s="614">
        <f>III_Model_PT!AE17</f>
        <v>0</v>
      </c>
      <c r="AF314" s="614">
        <f>III_Model_PT!AF17</f>
        <v>0</v>
      </c>
      <c r="AG314" s="635">
        <f>III_Model_PT!AG17</f>
        <v>0</v>
      </c>
      <c r="AH314" s="635">
        <f>III_Model_PT!AH17</f>
        <v>0</v>
      </c>
      <c r="AI314" s="635">
        <f>III_Model_PT!AI17</f>
        <v>0</v>
      </c>
      <c r="AJ314" s="635">
        <f>III_Model_PT!AJ17</f>
        <v>0</v>
      </c>
      <c r="AK314" s="635">
        <f>III_Model_PT!AK17</f>
        <v>0</v>
      </c>
      <c r="AL314" s="635">
        <f>III_Model_PT!AL17</f>
        <v>0</v>
      </c>
      <c r="AM314" s="635">
        <f>III_Model_PT!AM17</f>
        <v>0</v>
      </c>
      <c r="AN314" s="635">
        <f>III_Model_PT!AN17</f>
        <v>0</v>
      </c>
      <c r="AO314" s="635">
        <f>III_Model_PT!AO17</f>
        <v>0</v>
      </c>
      <c r="AP314" s="641">
        <f>III_Model_PT!AP17</f>
        <v>0</v>
      </c>
      <c r="AQ314" s="641">
        <f>III_Model_PT!AQ17</f>
        <v>0</v>
      </c>
      <c r="AR314" s="641">
        <f>III_Model_PT!AR17</f>
        <v>0</v>
      </c>
      <c r="AS314" s="641">
        <f>III_Model_PT!AS17</f>
        <v>0</v>
      </c>
      <c r="AT314" s="620">
        <f>III_Model_PT!AT17</f>
        <v>0</v>
      </c>
      <c r="AU314" s="620">
        <f>III_Model_PT!AU17</f>
        <v>0</v>
      </c>
      <c r="AV314" s="620">
        <f>III_Model_PT!AV17</f>
        <v>0</v>
      </c>
      <c r="AW314" s="620">
        <f>III_Model_PT!AW17</f>
        <v>0</v>
      </c>
      <c r="AX314" s="485">
        <f>III_Model_PT!AX17</f>
        <v>0</v>
      </c>
      <c r="AY314" s="485">
        <f>III_Model_PT!AY17</f>
        <v>0</v>
      </c>
      <c r="AZ314" s="485">
        <f>III_Model_PT!AZ17</f>
        <v>0</v>
      </c>
      <c r="BA314" s="485">
        <f>III_Model_PT!BA17</f>
        <v>0</v>
      </c>
      <c r="BB314" s="485">
        <f>III_Model_PT!BB17</f>
        <v>0</v>
      </c>
      <c r="BC314" s="485">
        <f>III_Model_PT!BC17</f>
        <v>0</v>
      </c>
      <c r="BD314" s="485">
        <f>III_Model_PT!BD17</f>
        <v>0</v>
      </c>
      <c r="BE314" s="485">
        <f>III_Model_PT!BE17</f>
        <v>0</v>
      </c>
      <c r="BF314" s="485">
        <f>III_Model_PT!BF17</f>
        <v>0</v>
      </c>
      <c r="BG314" s="485">
        <f>III_Model_PT!BG17</f>
        <v>0</v>
      </c>
      <c r="BH314" s="485">
        <f>III_Model_PT!BH17</f>
        <v>0</v>
      </c>
      <c r="BI314" s="485">
        <f>III_Model_PT!BI17</f>
        <v>0</v>
      </c>
      <c r="BJ314">
        <f t="shared" si="21"/>
        <v>0</v>
      </c>
      <c r="BK314">
        <f t="shared" si="22"/>
        <v>0</v>
      </c>
      <c r="BL314" s="531">
        <f t="shared" si="23"/>
        <v>0</v>
      </c>
      <c r="BM314" s="201"/>
      <c r="BN314" s="481"/>
      <c r="BO314" s="481"/>
      <c r="BP314" s="481"/>
      <c r="BQ314" s="481"/>
      <c r="BR314" s="481"/>
      <c r="BS314" s="481"/>
      <c r="BT314" s="481"/>
      <c r="BU314" s="481"/>
      <c r="BV314" s="481"/>
      <c r="BW314" s="481"/>
    </row>
    <row r="315" spans="1:76" s="485" customFormat="1" hidden="1" outlineLevel="1" x14ac:dyDescent="0.3">
      <c r="A315" s="485">
        <f>III_Model_PT!A18</f>
        <v>3</v>
      </c>
      <c r="B315" s="485" t="str">
        <f>III_Model_PT!B18</f>
        <v>a</v>
      </c>
      <c r="C315" s="485">
        <f>III_Model_PT!C18</f>
        <v>0</v>
      </c>
      <c r="D315" s="485" t="str">
        <f>III_Model_PT!D18</f>
        <v>.z03_3_a_0</v>
      </c>
      <c r="E315" s="485" t="str">
        <f>III_Model_PT!E18</f>
        <v>Zdefiniowanie parametrów wej./wyj. i kluczowych zdarzeń dyskretnych</v>
      </c>
      <c r="F315" s="485">
        <f>III_Model_PT!F18</f>
        <v>0</v>
      </c>
      <c r="G315" s="485">
        <f>III_Model_PT!G18</f>
        <v>0</v>
      </c>
      <c r="H315" s="485">
        <f>III_Model_PT!H18</f>
        <v>0</v>
      </c>
      <c r="I315" s="485">
        <f>III_Model_PT!I18</f>
        <v>0</v>
      </c>
      <c r="J315" s="485">
        <f>III_Model_PT!J18</f>
        <v>53</v>
      </c>
      <c r="K315" s="284">
        <f>III_Model_PT!K18</f>
        <v>46752</v>
      </c>
      <c r="L315" s="284">
        <f>III_Model_PT!L18</f>
        <v>46752</v>
      </c>
      <c r="M315" s="485">
        <f>III_Model_PT!M18</f>
        <v>52</v>
      </c>
      <c r="N315" s="485">
        <f>III_Model_PT!N18</f>
        <v>0</v>
      </c>
      <c r="O315" s="485">
        <f>III_Model_PT!O18</f>
        <v>0</v>
      </c>
      <c r="P315" s="629">
        <f>III_Model_PT!P18</f>
        <v>0</v>
      </c>
      <c r="Q315" s="629">
        <f>III_Model_PT!Q18</f>
        <v>0</v>
      </c>
      <c r="R315" s="629">
        <f>III_Model_PT!R18</f>
        <v>0</v>
      </c>
      <c r="S315" s="629">
        <f>III_Model_PT!S18</f>
        <v>0</v>
      </c>
      <c r="T315" s="629">
        <f>III_Model_PT!T18</f>
        <v>0</v>
      </c>
      <c r="U315" s="629">
        <f>III_Model_PT!U18</f>
        <v>0</v>
      </c>
      <c r="V315" s="629">
        <f>III_Model_PT!V18</f>
        <v>0</v>
      </c>
      <c r="W315" s="629">
        <f>III_Model_PT!W18</f>
        <v>0</v>
      </c>
      <c r="X315" s="629">
        <f>III_Model_PT!X18</f>
        <v>0</v>
      </c>
      <c r="Y315" s="651">
        <f>III_Model_PT!Y18</f>
        <v>0</v>
      </c>
      <c r="Z315" s="651">
        <f>III_Model_PT!Z18</f>
        <v>0</v>
      </c>
      <c r="AA315" s="651">
        <f>III_Model_PT!AA18</f>
        <v>0</v>
      </c>
      <c r="AB315" s="651">
        <f>III_Model_PT!AB18</f>
        <v>0</v>
      </c>
      <c r="AC315" s="614">
        <f>III_Model_PT!AC18</f>
        <v>0</v>
      </c>
      <c r="AD315" s="614">
        <f>III_Model_PT!AD18</f>
        <v>0</v>
      </c>
      <c r="AE315" s="614">
        <f>III_Model_PT!AE18</f>
        <v>0</v>
      </c>
      <c r="AF315" s="614">
        <f>III_Model_PT!AF18</f>
        <v>0</v>
      </c>
      <c r="AG315" s="635">
        <f>III_Model_PT!AG18</f>
        <v>0</v>
      </c>
      <c r="AH315" s="635">
        <f>III_Model_PT!AH18</f>
        <v>0</v>
      </c>
      <c r="AI315" s="635">
        <f>III_Model_PT!AI18</f>
        <v>0</v>
      </c>
      <c r="AJ315" s="635">
        <f>III_Model_PT!AJ18</f>
        <v>0</v>
      </c>
      <c r="AK315" s="635">
        <f>III_Model_PT!AK18</f>
        <v>0</v>
      </c>
      <c r="AL315" s="635">
        <f>III_Model_PT!AL18</f>
        <v>0</v>
      </c>
      <c r="AM315" s="635">
        <f>III_Model_PT!AM18</f>
        <v>0</v>
      </c>
      <c r="AN315" s="635">
        <f>III_Model_PT!AN18</f>
        <v>0</v>
      </c>
      <c r="AO315" s="635">
        <f>III_Model_PT!AO18</f>
        <v>0</v>
      </c>
      <c r="AP315" s="641">
        <f>III_Model_PT!AP18</f>
        <v>0</v>
      </c>
      <c r="AQ315" s="641">
        <f>III_Model_PT!AQ18</f>
        <v>0</v>
      </c>
      <c r="AR315" s="641">
        <f>III_Model_PT!AR18</f>
        <v>0</v>
      </c>
      <c r="AS315" s="641">
        <f>III_Model_PT!AS18</f>
        <v>0</v>
      </c>
      <c r="AT315" s="620">
        <f>III_Model_PT!AT18</f>
        <v>0</v>
      </c>
      <c r="AU315" s="620">
        <f>III_Model_PT!AU18</f>
        <v>0</v>
      </c>
      <c r="AV315" s="620">
        <f>III_Model_PT!AV18</f>
        <v>0</v>
      </c>
      <c r="AW315" s="620">
        <f>III_Model_PT!AW18</f>
        <v>0</v>
      </c>
      <c r="AX315" s="485">
        <f>III_Model_PT!AX18</f>
        <v>0</v>
      </c>
      <c r="AY315" s="485">
        <f>III_Model_PT!AY18</f>
        <v>0</v>
      </c>
      <c r="AZ315" s="485">
        <f>III_Model_PT!AZ18</f>
        <v>0</v>
      </c>
      <c r="BA315" s="485">
        <f>III_Model_PT!BA18</f>
        <v>0</v>
      </c>
      <c r="BB315" s="485">
        <f>III_Model_PT!BB18</f>
        <v>0</v>
      </c>
      <c r="BC315" s="485">
        <f>III_Model_PT!BC18</f>
        <v>0</v>
      </c>
      <c r="BD315" s="485">
        <f>III_Model_PT!BD18</f>
        <v>0</v>
      </c>
      <c r="BE315" s="485">
        <f>III_Model_PT!BE18</f>
        <v>0</v>
      </c>
      <c r="BF315" s="485">
        <f>III_Model_PT!BF18</f>
        <v>0</v>
      </c>
      <c r="BG315" s="485">
        <f>III_Model_PT!BG18</f>
        <v>0</v>
      </c>
      <c r="BH315" s="485">
        <f>III_Model_PT!BH18</f>
        <v>0</v>
      </c>
      <c r="BI315" s="485">
        <f>III_Model_PT!BI18</f>
        <v>0</v>
      </c>
      <c r="BJ315">
        <f t="shared" si="21"/>
        <v>0</v>
      </c>
      <c r="BK315">
        <f t="shared" si="22"/>
        <v>0</v>
      </c>
      <c r="BL315" s="531">
        <f t="shared" si="23"/>
        <v>0</v>
      </c>
      <c r="BM315" s="201"/>
      <c r="BN315" s="481"/>
      <c r="BO315" s="481"/>
      <c r="BP315" s="481"/>
      <c r="BQ315" s="481"/>
      <c r="BR315" s="481"/>
      <c r="BS315" s="481"/>
      <c r="BT315" s="481"/>
      <c r="BU315" s="481"/>
      <c r="BV315" s="481"/>
      <c r="BW315" s="481"/>
      <c r="BX315" s="488"/>
    </row>
    <row r="316" spans="1:76" s="485" customFormat="1" hidden="1" outlineLevel="1" x14ac:dyDescent="0.3">
      <c r="A316" s="485">
        <f>III_Model_PT!A19</f>
        <v>3</v>
      </c>
      <c r="B316" s="485" t="str">
        <f>III_Model_PT!B19</f>
        <v>a</v>
      </c>
      <c r="C316" s="485">
        <f>III_Model_PT!C19</f>
        <v>1</v>
      </c>
      <c r="D316" s="485" t="str">
        <f>III_Model_PT!D19</f>
        <v>.z03_3_a_1</v>
      </c>
      <c r="E316" s="485" t="str">
        <f>III_Model_PT!E19</f>
        <v>Zdefiniowanie parametrów wejściowych</v>
      </c>
      <c r="F316" s="485" t="str">
        <f>III_Model_PT!F19</f>
        <v>XXX</v>
      </c>
      <c r="G316" s="485">
        <f>III_Model_PT!G19</f>
        <v>0</v>
      </c>
      <c r="H316" s="485">
        <f>III_Model_PT!H19</f>
        <v>3</v>
      </c>
      <c r="I316" s="485" t="str">
        <f>III_Model_PT!I19</f>
        <v>ACT/END</v>
      </c>
      <c r="J316" s="485">
        <f>III_Model_PT!J19</f>
        <v>53</v>
      </c>
      <c r="K316" s="284">
        <f>III_Model_PT!K19</f>
        <v>46752</v>
      </c>
      <c r="L316" s="284">
        <f>III_Model_PT!L19</f>
        <v>46754</v>
      </c>
      <c r="M316" s="485">
        <f>III_Model_PT!M19</f>
        <v>54</v>
      </c>
      <c r="N316" s="485">
        <f>III_Model_PT!N19</f>
        <v>2</v>
      </c>
      <c r="O316" s="485">
        <f>III_Model_PT!O19</f>
        <v>80</v>
      </c>
      <c r="P316" s="629">
        <f>III_Model_PT!P19</f>
        <v>0</v>
      </c>
      <c r="Q316" s="629">
        <f>III_Model_PT!Q19</f>
        <v>0</v>
      </c>
      <c r="R316" s="629">
        <f>III_Model_PT!R19</f>
        <v>0</v>
      </c>
      <c r="S316" s="629">
        <f>III_Model_PT!S19</f>
        <v>0.5</v>
      </c>
      <c r="T316" s="629">
        <f>III_Model_PT!T19</f>
        <v>0</v>
      </c>
      <c r="U316" s="629">
        <f>III_Model_PT!U19</f>
        <v>0</v>
      </c>
      <c r="V316" s="629">
        <f>III_Model_PT!V19</f>
        <v>0</v>
      </c>
      <c r="W316" s="629">
        <f>III_Model_PT!W19</f>
        <v>0</v>
      </c>
      <c r="X316" s="629">
        <f>III_Model_PT!X19</f>
        <v>0</v>
      </c>
      <c r="Y316" s="651">
        <f>III_Model_PT!Y19</f>
        <v>0</v>
      </c>
      <c r="Z316" s="651">
        <f>III_Model_PT!Z19</f>
        <v>0</v>
      </c>
      <c r="AA316" s="651">
        <f>III_Model_PT!AA19</f>
        <v>0.5</v>
      </c>
      <c r="AB316" s="651">
        <f>III_Model_PT!AB19</f>
        <v>0</v>
      </c>
      <c r="AC316" s="614">
        <f>III_Model_PT!AC19</f>
        <v>0</v>
      </c>
      <c r="AD316" s="614">
        <f>III_Model_PT!AD19</f>
        <v>0</v>
      </c>
      <c r="AE316" s="614">
        <f>III_Model_PT!AE19</f>
        <v>0</v>
      </c>
      <c r="AF316" s="614">
        <f>III_Model_PT!AF19</f>
        <v>0</v>
      </c>
      <c r="AG316" s="635">
        <f>III_Model_PT!AG19</f>
        <v>0</v>
      </c>
      <c r="AH316" s="635">
        <f>III_Model_PT!AH19</f>
        <v>0</v>
      </c>
      <c r="AI316" s="635">
        <f>III_Model_PT!AI19</f>
        <v>0</v>
      </c>
      <c r="AJ316" s="635">
        <f>III_Model_PT!AJ19</f>
        <v>40</v>
      </c>
      <c r="AK316" s="635">
        <f>III_Model_PT!AK19</f>
        <v>0</v>
      </c>
      <c r="AL316" s="635">
        <f>III_Model_PT!AL19</f>
        <v>0</v>
      </c>
      <c r="AM316" s="635">
        <f>III_Model_PT!AM19</f>
        <v>0</v>
      </c>
      <c r="AN316" s="635">
        <f>III_Model_PT!AN19</f>
        <v>0</v>
      </c>
      <c r="AO316" s="635">
        <f>III_Model_PT!AO19</f>
        <v>0</v>
      </c>
      <c r="AP316" s="641">
        <f>III_Model_PT!AP19</f>
        <v>0</v>
      </c>
      <c r="AQ316" s="641">
        <f>III_Model_PT!AQ19</f>
        <v>0</v>
      </c>
      <c r="AR316" s="641">
        <f>III_Model_PT!AR19</f>
        <v>40</v>
      </c>
      <c r="AS316" s="641">
        <f>III_Model_PT!AS19</f>
        <v>0</v>
      </c>
      <c r="AT316" s="620">
        <f>III_Model_PT!AT19</f>
        <v>0</v>
      </c>
      <c r="AU316" s="620">
        <f>III_Model_PT!AU19</f>
        <v>0</v>
      </c>
      <c r="AV316" s="620">
        <f>III_Model_PT!AV19</f>
        <v>0</v>
      </c>
      <c r="AW316" s="620">
        <f>III_Model_PT!AW19</f>
        <v>0</v>
      </c>
      <c r="AX316" s="485">
        <f>III_Model_PT!AX19</f>
        <v>40</v>
      </c>
      <c r="AY316" s="485">
        <f>III_Model_PT!AY19</f>
        <v>0.25</v>
      </c>
      <c r="AZ316" s="485" t="e">
        <f>III_Model_PT!AZ19</f>
        <v>#N/A</v>
      </c>
      <c r="BA316" s="485" t="e">
        <f>III_Model_PT!BA19</f>
        <v>#N/A</v>
      </c>
      <c r="BB316" s="485" t="e">
        <f>III_Model_PT!BB19</f>
        <v>#N/A</v>
      </c>
      <c r="BC316" s="485">
        <f>III_Model_PT!BC19</f>
        <v>0</v>
      </c>
      <c r="BD316" s="485">
        <f>III_Model_PT!BD19</f>
        <v>0</v>
      </c>
      <c r="BE316" s="485">
        <f>III_Model_PT!BE19</f>
        <v>0</v>
      </c>
      <c r="BF316" s="485">
        <f>III_Model_PT!BF19</f>
        <v>0</v>
      </c>
      <c r="BG316" s="485">
        <f>III_Model_PT!BG19</f>
        <v>0</v>
      </c>
      <c r="BH316" s="485">
        <f>III_Model_PT!BH19</f>
        <v>0</v>
      </c>
      <c r="BI316" s="485">
        <f>III_Model_PT!BI19</f>
        <v>0</v>
      </c>
      <c r="BJ316">
        <f t="shared" si="21"/>
        <v>80</v>
      </c>
      <c r="BK316">
        <f t="shared" si="22"/>
        <v>80</v>
      </c>
      <c r="BL316" s="531">
        <f t="shared" si="23"/>
        <v>0</v>
      </c>
      <c r="BM316" s="201"/>
      <c r="BN316" s="481"/>
      <c r="BO316" s="481"/>
      <c r="BP316" s="481"/>
      <c r="BQ316" s="481"/>
      <c r="BR316" s="481"/>
      <c r="BS316" s="481"/>
      <c r="BT316" s="481"/>
      <c r="BU316" s="481"/>
      <c r="BV316" s="481"/>
      <c r="BW316" s="481"/>
    </row>
    <row r="317" spans="1:76" s="485" customFormat="1" hidden="1" outlineLevel="1" x14ac:dyDescent="0.3">
      <c r="A317" s="485">
        <f>III_Model_PT!A20</f>
        <v>3</v>
      </c>
      <c r="B317" s="485" t="str">
        <f>III_Model_PT!B20</f>
        <v>a</v>
      </c>
      <c r="C317" s="485">
        <f>III_Model_PT!C20</f>
        <v>1</v>
      </c>
      <c r="D317" s="485" t="str">
        <f>III_Model_PT!D20</f>
        <v>.z03_3_a_1</v>
      </c>
      <c r="E317" s="485" t="str">
        <f>III_Model_PT!E20</f>
        <v>Zdefiniowanie parametrów wyjściowych</v>
      </c>
      <c r="F317" s="485" t="str">
        <f>III_Model_PT!F20</f>
        <v>XXX</v>
      </c>
      <c r="G317" s="485">
        <f>III_Model_PT!G20</f>
        <v>0</v>
      </c>
      <c r="H317" s="485">
        <f>III_Model_PT!H20</f>
        <v>3</v>
      </c>
      <c r="I317" s="485" t="str">
        <f>III_Model_PT!I20</f>
        <v>ACT/END</v>
      </c>
      <c r="J317" s="485">
        <f>III_Model_PT!J20</f>
        <v>55</v>
      </c>
      <c r="K317" s="284">
        <f>III_Model_PT!K20</f>
        <v>46766</v>
      </c>
      <c r="L317" s="284">
        <f>III_Model_PT!L20</f>
        <v>46766</v>
      </c>
      <c r="M317" s="485">
        <f>III_Model_PT!M20</f>
        <v>54</v>
      </c>
      <c r="N317" s="485">
        <f>III_Model_PT!N20</f>
        <v>0</v>
      </c>
      <c r="O317" s="485">
        <f>III_Model_PT!O20</f>
        <v>80</v>
      </c>
      <c r="P317" s="629">
        <f>III_Model_PT!P20</f>
        <v>0</v>
      </c>
      <c r="Q317" s="629">
        <f>III_Model_PT!Q20</f>
        <v>0</v>
      </c>
      <c r="R317" s="629">
        <f>III_Model_PT!R20</f>
        <v>0.5</v>
      </c>
      <c r="S317" s="629">
        <f>III_Model_PT!S20</f>
        <v>0</v>
      </c>
      <c r="T317" s="629">
        <f>III_Model_PT!T20</f>
        <v>0</v>
      </c>
      <c r="U317" s="629">
        <f>III_Model_PT!U20</f>
        <v>0</v>
      </c>
      <c r="V317" s="629">
        <f>III_Model_PT!V20</f>
        <v>0</v>
      </c>
      <c r="W317" s="629">
        <f>III_Model_PT!W20</f>
        <v>0</v>
      </c>
      <c r="X317" s="629">
        <f>III_Model_PT!X20</f>
        <v>0</v>
      </c>
      <c r="Y317" s="651">
        <f>III_Model_PT!Y20</f>
        <v>0</v>
      </c>
      <c r="Z317" s="651">
        <f>III_Model_PT!Z20</f>
        <v>0</v>
      </c>
      <c r="AA317" s="651">
        <f>III_Model_PT!AA20</f>
        <v>0.5</v>
      </c>
      <c r="AB317" s="651">
        <f>III_Model_PT!AB20</f>
        <v>0</v>
      </c>
      <c r="AC317" s="614">
        <f>III_Model_PT!AC20</f>
        <v>0</v>
      </c>
      <c r="AD317" s="614">
        <f>III_Model_PT!AD20</f>
        <v>0</v>
      </c>
      <c r="AE317" s="614">
        <f>III_Model_PT!AE20</f>
        <v>0</v>
      </c>
      <c r="AF317" s="614">
        <f>III_Model_PT!AF20</f>
        <v>0</v>
      </c>
      <c r="AG317" s="635">
        <f>III_Model_PT!AG20</f>
        <v>0</v>
      </c>
      <c r="AH317" s="635">
        <f>III_Model_PT!AH20</f>
        <v>0</v>
      </c>
      <c r="AI317" s="635">
        <f>III_Model_PT!AI20</f>
        <v>40</v>
      </c>
      <c r="AJ317" s="635">
        <f>III_Model_PT!AJ20</f>
        <v>0</v>
      </c>
      <c r="AK317" s="635">
        <f>III_Model_PT!AK20</f>
        <v>0</v>
      </c>
      <c r="AL317" s="635">
        <f>III_Model_PT!AL20</f>
        <v>0</v>
      </c>
      <c r="AM317" s="635">
        <f>III_Model_PT!AM20</f>
        <v>0</v>
      </c>
      <c r="AN317" s="635">
        <f>III_Model_PT!AN20</f>
        <v>0</v>
      </c>
      <c r="AO317" s="635">
        <f>III_Model_PT!AO20</f>
        <v>0</v>
      </c>
      <c r="AP317" s="641">
        <f>III_Model_PT!AP20</f>
        <v>0</v>
      </c>
      <c r="AQ317" s="641">
        <f>III_Model_PT!AQ20</f>
        <v>0</v>
      </c>
      <c r="AR317" s="641">
        <f>III_Model_PT!AR20</f>
        <v>40</v>
      </c>
      <c r="AS317" s="641">
        <f>III_Model_PT!AS20</f>
        <v>0</v>
      </c>
      <c r="AT317" s="620">
        <f>III_Model_PT!AT20</f>
        <v>0</v>
      </c>
      <c r="AU317" s="620">
        <f>III_Model_PT!AU20</f>
        <v>0</v>
      </c>
      <c r="AV317" s="620">
        <f>III_Model_PT!AV20</f>
        <v>0</v>
      </c>
      <c r="AW317" s="620">
        <f>III_Model_PT!AW20</f>
        <v>0</v>
      </c>
      <c r="AX317" s="485">
        <f>III_Model_PT!AX20</f>
        <v>40</v>
      </c>
      <c r="AY317" s="485">
        <f>III_Model_PT!AY20</f>
        <v>0.25</v>
      </c>
      <c r="AZ317" s="485" t="e">
        <f>III_Model_PT!AZ20</f>
        <v>#N/A</v>
      </c>
      <c r="BA317" s="485" t="e">
        <f>III_Model_PT!BA20</f>
        <v>#N/A</v>
      </c>
      <c r="BB317" s="485" t="e">
        <f>III_Model_PT!BB20</f>
        <v>#N/A</v>
      </c>
      <c r="BC317" s="485">
        <f>III_Model_PT!BC20</f>
        <v>0</v>
      </c>
      <c r="BD317" s="485">
        <f>III_Model_PT!BD20</f>
        <v>0</v>
      </c>
      <c r="BE317" s="485">
        <f>III_Model_PT!BE20</f>
        <v>0</v>
      </c>
      <c r="BF317" s="485">
        <f>III_Model_PT!BF20</f>
        <v>0</v>
      </c>
      <c r="BG317" s="485">
        <f>III_Model_PT!BG20</f>
        <v>0</v>
      </c>
      <c r="BH317" s="485">
        <f>III_Model_PT!BH20</f>
        <v>0</v>
      </c>
      <c r="BI317" s="485">
        <f>III_Model_PT!BI20</f>
        <v>0</v>
      </c>
      <c r="BJ317">
        <f t="shared" si="21"/>
        <v>80</v>
      </c>
      <c r="BK317">
        <f t="shared" si="22"/>
        <v>80</v>
      </c>
      <c r="BL317" s="531">
        <f t="shared" si="23"/>
        <v>0</v>
      </c>
      <c r="BM317" s="201"/>
      <c r="BN317" s="481"/>
      <c r="BO317" s="481"/>
      <c r="BP317" s="481"/>
      <c r="BQ317" s="481"/>
      <c r="BR317" s="481"/>
      <c r="BS317" s="481"/>
      <c r="BT317" s="481"/>
      <c r="BU317" s="481"/>
      <c r="BV317" s="481"/>
      <c r="BW317" s="481"/>
    </row>
    <row r="318" spans="1:76" s="485" customFormat="1" hidden="1" outlineLevel="1" x14ac:dyDescent="0.3">
      <c r="A318" s="485">
        <f>III_Model_PT!A21</f>
        <v>3</v>
      </c>
      <c r="B318" s="485" t="str">
        <f>III_Model_PT!B21</f>
        <v>a</v>
      </c>
      <c r="C318" s="485">
        <f>III_Model_PT!C21</f>
        <v>1</v>
      </c>
      <c r="D318" s="485" t="str">
        <f>III_Model_PT!D21</f>
        <v>.z03_3_a_1</v>
      </c>
      <c r="E318" s="485" t="str">
        <f>III_Model_PT!E21</f>
        <v>Badania eksploracyjne dostepnych danych</v>
      </c>
      <c r="F318" s="485" t="str">
        <f>III_Model_PT!F21</f>
        <v>ENDAWA_01</v>
      </c>
      <c r="G318" s="485" t="str">
        <f>III_Model_PT!G21</f>
        <v>END</v>
      </c>
      <c r="H318" s="485">
        <f>III_Model_PT!H21</f>
        <v>3</v>
      </c>
      <c r="I318" s="485" t="str">
        <f>III_Model_PT!I21</f>
        <v>.e01</v>
      </c>
      <c r="J318" s="485">
        <f>III_Model_PT!J21</f>
        <v>55</v>
      </c>
      <c r="K318" s="284">
        <f>III_Model_PT!K21</f>
        <v>46766</v>
      </c>
      <c r="L318" s="284">
        <f>III_Model_PT!L21</f>
        <v>46766</v>
      </c>
      <c r="M318" s="485">
        <f>III_Model_PT!M21</f>
        <v>54</v>
      </c>
      <c r="N318" s="485">
        <f>III_Model_PT!N21</f>
        <v>0</v>
      </c>
      <c r="O318" s="485">
        <f>III_Model_PT!O21</f>
        <v>80</v>
      </c>
      <c r="P318" s="629">
        <f>III_Model_PT!P21</f>
        <v>0.5</v>
      </c>
      <c r="Q318" s="629">
        <f>III_Model_PT!Q21</f>
        <v>0</v>
      </c>
      <c r="R318" s="629">
        <f>III_Model_PT!R21</f>
        <v>0</v>
      </c>
      <c r="S318" s="629">
        <f>III_Model_PT!S21</f>
        <v>0</v>
      </c>
      <c r="T318" s="629">
        <f>III_Model_PT!T21</f>
        <v>0</v>
      </c>
      <c r="U318" s="629">
        <f>III_Model_PT!U21</f>
        <v>0</v>
      </c>
      <c r="V318" s="629">
        <f>III_Model_PT!V21</f>
        <v>0</v>
      </c>
      <c r="W318" s="629">
        <f>III_Model_PT!W21</f>
        <v>0</v>
      </c>
      <c r="X318" s="629">
        <f>III_Model_PT!X21</f>
        <v>0</v>
      </c>
      <c r="Y318" s="651">
        <f>III_Model_PT!Y21</f>
        <v>0.5</v>
      </c>
      <c r="Z318" s="651">
        <f>III_Model_PT!Z21</f>
        <v>0</v>
      </c>
      <c r="AA318" s="651">
        <f>III_Model_PT!AA21</f>
        <v>0</v>
      </c>
      <c r="AB318" s="651">
        <f>III_Model_PT!AB21</f>
        <v>0</v>
      </c>
      <c r="AC318" s="614">
        <f>III_Model_PT!AC21</f>
        <v>0</v>
      </c>
      <c r="AD318" s="614">
        <f>III_Model_PT!AD21</f>
        <v>0</v>
      </c>
      <c r="AE318" s="614">
        <f>III_Model_PT!AE21</f>
        <v>0</v>
      </c>
      <c r="AF318" s="614">
        <f>III_Model_PT!AF21</f>
        <v>0</v>
      </c>
      <c r="AG318" s="635">
        <f>III_Model_PT!AG21</f>
        <v>40</v>
      </c>
      <c r="AH318" s="635">
        <f>III_Model_PT!AH21</f>
        <v>0</v>
      </c>
      <c r="AI318" s="635">
        <f>III_Model_PT!AI21</f>
        <v>0</v>
      </c>
      <c r="AJ318" s="635">
        <f>III_Model_PT!AJ21</f>
        <v>0</v>
      </c>
      <c r="AK318" s="635">
        <f>III_Model_PT!AK21</f>
        <v>0</v>
      </c>
      <c r="AL318" s="635">
        <f>III_Model_PT!AL21</f>
        <v>0</v>
      </c>
      <c r="AM318" s="635">
        <f>III_Model_PT!AM21</f>
        <v>0</v>
      </c>
      <c r="AN318" s="635">
        <f>III_Model_PT!AN21</f>
        <v>0</v>
      </c>
      <c r="AO318" s="635">
        <f>III_Model_PT!AO21</f>
        <v>0</v>
      </c>
      <c r="AP318" s="641">
        <f>III_Model_PT!AP21</f>
        <v>40</v>
      </c>
      <c r="AQ318" s="641">
        <f>III_Model_PT!AQ21</f>
        <v>0</v>
      </c>
      <c r="AR318" s="641">
        <f>III_Model_PT!AR21</f>
        <v>0</v>
      </c>
      <c r="AS318" s="641">
        <f>III_Model_PT!AS21</f>
        <v>0</v>
      </c>
      <c r="AT318" s="620">
        <f>III_Model_PT!AT21</f>
        <v>0</v>
      </c>
      <c r="AU318" s="620">
        <f>III_Model_PT!AU21</f>
        <v>0</v>
      </c>
      <c r="AV318" s="620">
        <f>III_Model_PT!AV21</f>
        <v>0</v>
      </c>
      <c r="AW318" s="620">
        <f>III_Model_PT!AW21</f>
        <v>0</v>
      </c>
      <c r="AX318" s="485">
        <f>III_Model_PT!AX21</f>
        <v>40</v>
      </c>
      <c r="AY318" s="485">
        <f>III_Model_PT!AY21</f>
        <v>0.25</v>
      </c>
      <c r="AZ318" s="485" t="e">
        <f>III_Model_PT!AZ21</f>
        <v>#N/A</v>
      </c>
      <c r="BA318" s="485" t="e">
        <f>III_Model_PT!BA21</f>
        <v>#N/A</v>
      </c>
      <c r="BB318" s="485" t="e">
        <f>III_Model_PT!BB21</f>
        <v>#N/A</v>
      </c>
      <c r="BC318" s="485">
        <f>III_Model_PT!BC21</f>
        <v>0</v>
      </c>
      <c r="BD318" s="485">
        <f>III_Model_PT!BD21</f>
        <v>0</v>
      </c>
      <c r="BE318" s="485">
        <f>III_Model_PT!BE21</f>
        <v>0</v>
      </c>
      <c r="BF318" s="485">
        <f>III_Model_PT!BF21</f>
        <v>0</v>
      </c>
      <c r="BG318" s="485">
        <f>III_Model_PT!BG21</f>
        <v>0</v>
      </c>
      <c r="BH318" s="485">
        <f>III_Model_PT!BH21</f>
        <v>0</v>
      </c>
      <c r="BI318" s="485">
        <f>III_Model_PT!BI21</f>
        <v>0</v>
      </c>
      <c r="BJ318">
        <f t="shared" si="21"/>
        <v>80</v>
      </c>
      <c r="BK318">
        <f t="shared" si="22"/>
        <v>80</v>
      </c>
      <c r="BL318" s="531">
        <f t="shared" si="23"/>
        <v>0</v>
      </c>
      <c r="BM318" s="201"/>
      <c r="BN318" s="481"/>
      <c r="BO318" s="481"/>
      <c r="BP318" s="481"/>
      <c r="BQ318" s="481"/>
      <c r="BR318" s="481"/>
      <c r="BS318" s="481"/>
      <c r="BT318" s="481"/>
      <c r="BU318" s="481"/>
      <c r="BV318" s="481"/>
      <c r="BW318" s="481"/>
    </row>
    <row r="319" spans="1:76" s="485" customFormat="1" hidden="1" outlineLevel="1" x14ac:dyDescent="0.3">
      <c r="A319" s="485">
        <f>III_Model_PT!A22</f>
        <v>3</v>
      </c>
      <c r="B319" s="485" t="str">
        <f>III_Model_PT!B22</f>
        <v>a</v>
      </c>
      <c r="C319" s="485">
        <f>III_Model_PT!C22</f>
        <v>1</v>
      </c>
      <c r="D319" s="485" t="str">
        <f>III_Model_PT!D22</f>
        <v>.z03_3_a_1</v>
      </c>
      <c r="E319" s="485" t="str">
        <f>III_Model_PT!E22</f>
        <v>Analiza jakościowa danych/określenie jakości danych</v>
      </c>
      <c r="F319" s="485" t="str">
        <f>III_Model_PT!F22</f>
        <v>ENDAWA_02</v>
      </c>
      <c r="G319" s="485" t="str">
        <f>III_Model_PT!G22</f>
        <v>END</v>
      </c>
      <c r="H319" s="485">
        <f>III_Model_PT!H22</f>
        <v>3</v>
      </c>
      <c r="I319" s="485" t="str">
        <f>III_Model_PT!I22</f>
        <v>.e02</v>
      </c>
      <c r="J319" s="485">
        <f>III_Model_PT!J22</f>
        <v>55</v>
      </c>
      <c r="K319" s="284">
        <f>III_Model_PT!K22</f>
        <v>46766</v>
      </c>
      <c r="L319" s="284">
        <f>III_Model_PT!L22</f>
        <v>46766</v>
      </c>
      <c r="M319" s="485">
        <f>III_Model_PT!M22</f>
        <v>54</v>
      </c>
      <c r="N319" s="485">
        <f>III_Model_PT!N22</f>
        <v>0</v>
      </c>
      <c r="O319" s="485">
        <f>III_Model_PT!O22</f>
        <v>80</v>
      </c>
      <c r="P319" s="629">
        <f>III_Model_PT!P22</f>
        <v>0</v>
      </c>
      <c r="Q319" s="629">
        <f>III_Model_PT!Q22</f>
        <v>0.5</v>
      </c>
      <c r="R319" s="629">
        <f>III_Model_PT!R22</f>
        <v>0</v>
      </c>
      <c r="S319" s="629">
        <f>III_Model_PT!S22</f>
        <v>0</v>
      </c>
      <c r="T319" s="629">
        <f>III_Model_PT!T22</f>
        <v>0</v>
      </c>
      <c r="U319" s="629">
        <f>III_Model_PT!U22</f>
        <v>0</v>
      </c>
      <c r="V319" s="629">
        <f>III_Model_PT!V22</f>
        <v>0</v>
      </c>
      <c r="W319" s="629">
        <f>III_Model_PT!W22</f>
        <v>0</v>
      </c>
      <c r="X319" s="629">
        <f>III_Model_PT!X22</f>
        <v>0</v>
      </c>
      <c r="Y319" s="651">
        <f>III_Model_PT!Y22</f>
        <v>0</v>
      </c>
      <c r="Z319" s="651">
        <f>III_Model_PT!Z22</f>
        <v>0</v>
      </c>
      <c r="AA319" s="651">
        <f>III_Model_PT!AA22</f>
        <v>0.5</v>
      </c>
      <c r="AB319" s="651">
        <f>III_Model_PT!AB22</f>
        <v>0</v>
      </c>
      <c r="AC319" s="614">
        <f>III_Model_PT!AC22</f>
        <v>0</v>
      </c>
      <c r="AD319" s="614">
        <f>III_Model_PT!AD22</f>
        <v>0</v>
      </c>
      <c r="AE319" s="614">
        <f>III_Model_PT!AE22</f>
        <v>0</v>
      </c>
      <c r="AF319" s="614">
        <f>III_Model_PT!AF22</f>
        <v>0</v>
      </c>
      <c r="AG319" s="635">
        <f>III_Model_PT!AG22</f>
        <v>0</v>
      </c>
      <c r="AH319" s="635">
        <f>III_Model_PT!AH22</f>
        <v>40</v>
      </c>
      <c r="AI319" s="635">
        <f>III_Model_PT!AI22</f>
        <v>0</v>
      </c>
      <c r="AJ319" s="635">
        <f>III_Model_PT!AJ22</f>
        <v>0</v>
      </c>
      <c r="AK319" s="635">
        <f>III_Model_PT!AK22</f>
        <v>0</v>
      </c>
      <c r="AL319" s="635">
        <f>III_Model_PT!AL22</f>
        <v>0</v>
      </c>
      <c r="AM319" s="635">
        <f>III_Model_PT!AM22</f>
        <v>0</v>
      </c>
      <c r="AN319" s="635">
        <f>III_Model_PT!AN22</f>
        <v>0</v>
      </c>
      <c r="AO319" s="635">
        <f>III_Model_PT!AO22</f>
        <v>0</v>
      </c>
      <c r="AP319" s="641">
        <f>III_Model_PT!AP22</f>
        <v>0</v>
      </c>
      <c r="AQ319" s="641">
        <f>III_Model_PT!AQ22</f>
        <v>0</v>
      </c>
      <c r="AR319" s="641">
        <f>III_Model_PT!AR22</f>
        <v>40</v>
      </c>
      <c r="AS319" s="641">
        <f>III_Model_PT!AS22</f>
        <v>0</v>
      </c>
      <c r="AT319" s="620">
        <f>III_Model_PT!AT22</f>
        <v>0</v>
      </c>
      <c r="AU319" s="620">
        <f>III_Model_PT!AU22</f>
        <v>0</v>
      </c>
      <c r="AV319" s="620">
        <f>III_Model_PT!AV22</f>
        <v>0</v>
      </c>
      <c r="AW319" s="620">
        <f>III_Model_PT!AW22</f>
        <v>0</v>
      </c>
      <c r="AX319" s="485">
        <f>III_Model_PT!AX22</f>
        <v>40</v>
      </c>
      <c r="AY319" s="485">
        <f>III_Model_PT!AY22</f>
        <v>0.25</v>
      </c>
      <c r="AZ319" s="485" t="e">
        <f>III_Model_PT!AZ22</f>
        <v>#N/A</v>
      </c>
      <c r="BA319" s="485" t="e">
        <f>III_Model_PT!BA22</f>
        <v>#N/A</v>
      </c>
      <c r="BB319" s="485" t="e">
        <f>III_Model_PT!BB22</f>
        <v>#N/A</v>
      </c>
      <c r="BC319" s="485">
        <f>III_Model_PT!BC22</f>
        <v>0</v>
      </c>
      <c r="BD319" s="485">
        <f>III_Model_PT!BD22</f>
        <v>0</v>
      </c>
      <c r="BE319" s="485">
        <f>III_Model_PT!BE22</f>
        <v>0</v>
      </c>
      <c r="BF319" s="485">
        <f>III_Model_PT!BF22</f>
        <v>0</v>
      </c>
      <c r="BG319" s="485">
        <f>III_Model_PT!BG22</f>
        <v>0</v>
      </c>
      <c r="BH319" s="485">
        <f>III_Model_PT!BH22</f>
        <v>0</v>
      </c>
      <c r="BI319" s="485">
        <f>III_Model_PT!BI22</f>
        <v>0</v>
      </c>
      <c r="BJ319">
        <f t="shared" si="21"/>
        <v>80</v>
      </c>
      <c r="BK319">
        <f t="shared" si="22"/>
        <v>80</v>
      </c>
      <c r="BL319" s="531">
        <f t="shared" si="23"/>
        <v>0</v>
      </c>
      <c r="BM319" s="201"/>
      <c r="BN319" s="481"/>
      <c r="BO319" s="481"/>
      <c r="BP319" s="481"/>
      <c r="BQ319" s="481"/>
      <c r="BR319" s="481"/>
      <c r="BS319" s="481"/>
      <c r="BT319" s="481"/>
      <c r="BU319" s="481"/>
      <c r="BV319" s="481"/>
      <c r="BW319" s="481"/>
    </row>
    <row r="320" spans="1:76" s="485" customFormat="1" hidden="1" outlineLevel="1" x14ac:dyDescent="0.3">
      <c r="A320" s="485">
        <f>III_Model_PT!A23</f>
        <v>3</v>
      </c>
      <c r="B320" s="485" t="str">
        <f>III_Model_PT!B23</f>
        <v>a</v>
      </c>
      <c r="C320" s="485">
        <f>III_Model_PT!C23</f>
        <v>1</v>
      </c>
      <c r="D320" s="485" t="str">
        <f>III_Model_PT!D23</f>
        <v>.z03_3_a_1</v>
      </c>
      <c r="E320" s="485" t="str">
        <f>III_Model_PT!E23</f>
        <v xml:space="preserve">Zdefiniowanie relacji i korelacji  danych </v>
      </c>
      <c r="F320" s="485" t="str">
        <f>III_Model_PT!F23</f>
        <v>ENDAWA_03</v>
      </c>
      <c r="G320" s="485" t="str">
        <f>III_Model_PT!G23</f>
        <v>END</v>
      </c>
      <c r="H320" s="485">
        <f>III_Model_PT!H23</f>
        <v>4</v>
      </c>
      <c r="I320" s="485" t="str">
        <f>III_Model_PT!I23</f>
        <v>.e03</v>
      </c>
      <c r="J320" s="485">
        <f>III_Model_PT!J23</f>
        <v>55</v>
      </c>
      <c r="K320" s="284">
        <f>III_Model_PT!K23</f>
        <v>46766</v>
      </c>
      <c r="L320" s="284">
        <f>III_Model_PT!L23</f>
        <v>46768</v>
      </c>
      <c r="M320" s="485">
        <f>III_Model_PT!M23</f>
        <v>56</v>
      </c>
      <c r="N320" s="485">
        <f>III_Model_PT!N23</f>
        <v>2</v>
      </c>
      <c r="O320" s="485">
        <f>III_Model_PT!O23</f>
        <v>80</v>
      </c>
      <c r="P320" s="629">
        <f>III_Model_PT!P23</f>
        <v>0</v>
      </c>
      <c r="Q320" s="629">
        <f>III_Model_PT!Q23</f>
        <v>0</v>
      </c>
      <c r="R320" s="629">
        <f>III_Model_PT!R23</f>
        <v>0</v>
      </c>
      <c r="S320" s="629">
        <f>III_Model_PT!S23</f>
        <v>0.5</v>
      </c>
      <c r="T320" s="629">
        <f>III_Model_PT!T23</f>
        <v>0</v>
      </c>
      <c r="U320" s="629">
        <f>III_Model_PT!U23</f>
        <v>0</v>
      </c>
      <c r="V320" s="629">
        <f>III_Model_PT!V23</f>
        <v>0</v>
      </c>
      <c r="W320" s="629">
        <f>III_Model_PT!W23</f>
        <v>0</v>
      </c>
      <c r="X320" s="629">
        <f>III_Model_PT!X23</f>
        <v>0</v>
      </c>
      <c r="Y320" s="651">
        <f>III_Model_PT!Y23</f>
        <v>0</v>
      </c>
      <c r="Z320" s="651">
        <f>III_Model_PT!Z23</f>
        <v>0.5</v>
      </c>
      <c r="AA320" s="651">
        <f>III_Model_PT!AA23</f>
        <v>0</v>
      </c>
      <c r="AB320" s="651">
        <f>III_Model_PT!AB23</f>
        <v>0</v>
      </c>
      <c r="AC320" s="614">
        <f>III_Model_PT!AC23</f>
        <v>0</v>
      </c>
      <c r="AD320" s="614">
        <f>III_Model_PT!AD23</f>
        <v>0</v>
      </c>
      <c r="AE320" s="614">
        <f>III_Model_PT!AE23</f>
        <v>0</v>
      </c>
      <c r="AF320" s="614">
        <f>III_Model_PT!AF23</f>
        <v>0</v>
      </c>
      <c r="AG320" s="635">
        <f>III_Model_PT!AG23</f>
        <v>0</v>
      </c>
      <c r="AH320" s="635">
        <f>III_Model_PT!AH23</f>
        <v>0</v>
      </c>
      <c r="AI320" s="635">
        <f>III_Model_PT!AI23</f>
        <v>0</v>
      </c>
      <c r="AJ320" s="635">
        <f>III_Model_PT!AJ23</f>
        <v>40</v>
      </c>
      <c r="AK320" s="635">
        <f>III_Model_PT!AK23</f>
        <v>0</v>
      </c>
      <c r="AL320" s="635">
        <f>III_Model_PT!AL23</f>
        <v>0</v>
      </c>
      <c r="AM320" s="635">
        <f>III_Model_PT!AM23</f>
        <v>0</v>
      </c>
      <c r="AN320" s="635">
        <f>III_Model_PT!AN23</f>
        <v>0</v>
      </c>
      <c r="AO320" s="635">
        <f>III_Model_PT!AO23</f>
        <v>0</v>
      </c>
      <c r="AP320" s="641">
        <f>III_Model_PT!AP23</f>
        <v>0</v>
      </c>
      <c r="AQ320" s="641">
        <f>III_Model_PT!AQ23</f>
        <v>40</v>
      </c>
      <c r="AR320" s="641">
        <f>III_Model_PT!AR23</f>
        <v>0</v>
      </c>
      <c r="AS320" s="641">
        <f>III_Model_PT!AS23</f>
        <v>0</v>
      </c>
      <c r="AT320" s="620">
        <f>III_Model_PT!AT23</f>
        <v>0</v>
      </c>
      <c r="AU320" s="620">
        <f>III_Model_PT!AU23</f>
        <v>0</v>
      </c>
      <c r="AV320" s="620">
        <f>III_Model_PT!AV23</f>
        <v>0</v>
      </c>
      <c r="AW320" s="620">
        <f>III_Model_PT!AW23</f>
        <v>0</v>
      </c>
      <c r="AX320" s="485">
        <f>III_Model_PT!AX23</f>
        <v>40</v>
      </c>
      <c r="AY320" s="485">
        <f>III_Model_PT!AY23</f>
        <v>0.25</v>
      </c>
      <c r="AZ320" s="485" t="e">
        <f>III_Model_PT!AZ23</f>
        <v>#N/A</v>
      </c>
      <c r="BA320" s="485" t="e">
        <f>III_Model_PT!BA23</f>
        <v>#N/A</v>
      </c>
      <c r="BB320" s="485" t="e">
        <f>III_Model_PT!BB23</f>
        <v>#N/A</v>
      </c>
      <c r="BC320" s="485">
        <f>III_Model_PT!BC23</f>
        <v>0</v>
      </c>
      <c r="BD320" s="485">
        <f>III_Model_PT!BD23</f>
        <v>0</v>
      </c>
      <c r="BE320" s="485">
        <f>III_Model_PT!BE23</f>
        <v>0</v>
      </c>
      <c r="BF320" s="485">
        <f>III_Model_PT!BF23</f>
        <v>0</v>
      </c>
      <c r="BG320" s="485">
        <f>III_Model_PT!BG23</f>
        <v>0</v>
      </c>
      <c r="BH320" s="485">
        <f>III_Model_PT!BH23</f>
        <v>0</v>
      </c>
      <c r="BI320" s="485">
        <f>III_Model_PT!BI23</f>
        <v>0</v>
      </c>
      <c r="BJ320">
        <f t="shared" si="21"/>
        <v>80</v>
      </c>
      <c r="BK320">
        <f t="shared" si="22"/>
        <v>80</v>
      </c>
      <c r="BL320" s="531">
        <f t="shared" si="23"/>
        <v>0</v>
      </c>
      <c r="BM320" s="201"/>
      <c r="BN320" s="481"/>
      <c r="BO320" s="481"/>
      <c r="BP320" s="481"/>
      <c r="BQ320" s="481"/>
      <c r="BR320" s="481"/>
      <c r="BS320" s="481"/>
      <c r="BT320" s="481"/>
      <c r="BU320" s="481"/>
      <c r="BV320" s="481"/>
      <c r="BW320" s="481"/>
    </row>
    <row r="321" spans="1:76" s="485" customFormat="1" hidden="1" outlineLevel="1" x14ac:dyDescent="0.3">
      <c r="A321" s="485">
        <f>III_Model_PT!A24</f>
        <v>3</v>
      </c>
      <c r="B321" s="485" t="str">
        <f>III_Model_PT!B24</f>
        <v>a</v>
      </c>
      <c r="C321" s="485">
        <f>III_Model_PT!C24</f>
        <v>6</v>
      </c>
      <c r="D321" s="485" t="str">
        <f>III_Model_PT!D24</f>
        <v>.z03_3_a_6</v>
      </c>
      <c r="E321" s="485" t="str">
        <f>III_Model_PT!E24</f>
        <v>Wybór danych do procesu tworzenia modelu</v>
      </c>
      <c r="F321" s="485" t="str">
        <f>III_Model_PT!F24</f>
        <v>ENDAWA_01</v>
      </c>
      <c r="G321" s="485" t="str">
        <f>III_Model_PT!G24</f>
        <v>END</v>
      </c>
      <c r="H321" s="485">
        <f>III_Model_PT!H24</f>
        <v>4</v>
      </c>
      <c r="I321" s="485" t="str">
        <f>III_Model_PT!I24</f>
        <v>.e01</v>
      </c>
      <c r="J321" s="485">
        <f>III_Model_PT!J24</f>
        <v>57</v>
      </c>
      <c r="K321" s="284">
        <f>III_Model_PT!K24</f>
        <v>46780</v>
      </c>
      <c r="L321" s="284">
        <f>III_Model_PT!L24</f>
        <v>46780</v>
      </c>
      <c r="M321" s="485">
        <f>III_Model_PT!M24</f>
        <v>56</v>
      </c>
      <c r="N321" s="485">
        <f>III_Model_PT!N24</f>
        <v>0</v>
      </c>
      <c r="O321" s="485">
        <f>III_Model_PT!O24</f>
        <v>80</v>
      </c>
      <c r="P321" s="629">
        <f>III_Model_PT!P24</f>
        <v>0</v>
      </c>
      <c r="Q321" s="629">
        <f>III_Model_PT!Q24</f>
        <v>0.5</v>
      </c>
      <c r="R321" s="629">
        <f>III_Model_PT!R24</f>
        <v>0</v>
      </c>
      <c r="S321" s="629">
        <f>III_Model_PT!S24</f>
        <v>0</v>
      </c>
      <c r="T321" s="629">
        <f>III_Model_PT!T24</f>
        <v>0</v>
      </c>
      <c r="U321" s="629">
        <f>III_Model_PT!U24</f>
        <v>0</v>
      </c>
      <c r="V321" s="629">
        <f>III_Model_PT!V24</f>
        <v>0</v>
      </c>
      <c r="W321" s="629">
        <f>III_Model_PT!W24</f>
        <v>0</v>
      </c>
      <c r="X321" s="629">
        <f>III_Model_PT!X24</f>
        <v>0</v>
      </c>
      <c r="Y321" s="651">
        <f>III_Model_PT!Y24</f>
        <v>0.5</v>
      </c>
      <c r="Z321" s="651">
        <f>III_Model_PT!Z24</f>
        <v>0</v>
      </c>
      <c r="AA321" s="651">
        <f>III_Model_PT!AA24</f>
        <v>0</v>
      </c>
      <c r="AB321" s="651">
        <f>III_Model_PT!AB24</f>
        <v>0</v>
      </c>
      <c r="AC321" s="614">
        <f>III_Model_PT!AC24</f>
        <v>0</v>
      </c>
      <c r="AD321" s="614">
        <f>III_Model_PT!AD24</f>
        <v>0</v>
      </c>
      <c r="AE321" s="614">
        <f>III_Model_PT!AE24</f>
        <v>0</v>
      </c>
      <c r="AF321" s="614">
        <f>III_Model_PT!AF24</f>
        <v>0</v>
      </c>
      <c r="AG321" s="635">
        <f>III_Model_PT!AG24</f>
        <v>0</v>
      </c>
      <c r="AH321" s="635">
        <f>III_Model_PT!AH24</f>
        <v>40</v>
      </c>
      <c r="AI321" s="635">
        <f>III_Model_PT!AI24</f>
        <v>0</v>
      </c>
      <c r="AJ321" s="635">
        <f>III_Model_PT!AJ24</f>
        <v>0</v>
      </c>
      <c r="AK321" s="635">
        <f>III_Model_PT!AK24</f>
        <v>0</v>
      </c>
      <c r="AL321" s="635">
        <f>III_Model_PT!AL24</f>
        <v>0</v>
      </c>
      <c r="AM321" s="635">
        <f>III_Model_PT!AM24</f>
        <v>0</v>
      </c>
      <c r="AN321" s="635">
        <f>III_Model_PT!AN24</f>
        <v>0</v>
      </c>
      <c r="AO321" s="635">
        <f>III_Model_PT!AO24</f>
        <v>0</v>
      </c>
      <c r="AP321" s="641">
        <f>III_Model_PT!AP24</f>
        <v>40</v>
      </c>
      <c r="AQ321" s="641">
        <f>III_Model_PT!AQ24</f>
        <v>0</v>
      </c>
      <c r="AR321" s="641">
        <f>III_Model_PT!AR24</f>
        <v>0</v>
      </c>
      <c r="AS321" s="641">
        <f>III_Model_PT!AS24</f>
        <v>0</v>
      </c>
      <c r="AT321" s="620">
        <f>III_Model_PT!AT24</f>
        <v>0</v>
      </c>
      <c r="AU321" s="620">
        <f>III_Model_PT!AU24</f>
        <v>0</v>
      </c>
      <c r="AV321" s="620">
        <f>III_Model_PT!AV24</f>
        <v>0</v>
      </c>
      <c r="AW321" s="620">
        <f>III_Model_PT!AW24</f>
        <v>0</v>
      </c>
      <c r="AX321" s="485">
        <f>III_Model_PT!AX24</f>
        <v>40</v>
      </c>
      <c r="AY321" s="485">
        <f>III_Model_PT!AY24</f>
        <v>0.25</v>
      </c>
      <c r="AZ321" s="485" t="e">
        <f>III_Model_PT!AZ24</f>
        <v>#N/A</v>
      </c>
      <c r="BA321" s="485" t="e">
        <f>III_Model_PT!BA24</f>
        <v>#N/A</v>
      </c>
      <c r="BB321" s="485" t="e">
        <f>III_Model_PT!BB24</f>
        <v>#N/A</v>
      </c>
      <c r="BC321" s="485">
        <f>III_Model_PT!BC24</f>
        <v>0</v>
      </c>
      <c r="BD321" s="485">
        <f>III_Model_PT!BD24</f>
        <v>0</v>
      </c>
      <c r="BE321" s="485">
        <f>III_Model_PT!BE24</f>
        <v>0</v>
      </c>
      <c r="BF321" s="485">
        <f>III_Model_PT!BF24</f>
        <v>0</v>
      </c>
      <c r="BG321" s="485">
        <f>III_Model_PT!BG24</f>
        <v>0</v>
      </c>
      <c r="BH321" s="485">
        <f>III_Model_PT!BH24</f>
        <v>0</v>
      </c>
      <c r="BI321" s="485">
        <f>III_Model_PT!BI24</f>
        <v>0</v>
      </c>
      <c r="BJ321">
        <f t="shared" si="21"/>
        <v>80</v>
      </c>
      <c r="BK321">
        <f t="shared" si="22"/>
        <v>80</v>
      </c>
      <c r="BL321" s="531">
        <f t="shared" si="23"/>
        <v>0</v>
      </c>
      <c r="BM321" s="201"/>
      <c r="BN321" s="481"/>
      <c r="BO321" s="481"/>
      <c r="BP321" s="481"/>
      <c r="BQ321" s="481"/>
      <c r="BR321" s="481"/>
      <c r="BS321" s="481"/>
      <c r="BT321" s="481"/>
      <c r="BU321" s="481"/>
      <c r="BV321" s="481"/>
      <c r="BW321" s="481"/>
    </row>
    <row r="322" spans="1:76" s="485" customFormat="1" hidden="1" outlineLevel="1" x14ac:dyDescent="0.3">
      <c r="A322" s="485">
        <f>III_Model_PT!A25</f>
        <v>3</v>
      </c>
      <c r="B322" s="485" t="str">
        <f>III_Model_PT!B25</f>
        <v>a</v>
      </c>
      <c r="C322" s="485">
        <f>III_Model_PT!C25</f>
        <v>7</v>
      </c>
      <c r="D322" s="485" t="str">
        <f>III_Model_PT!D25</f>
        <v>.z03_3_a_7</v>
      </c>
      <c r="E322" s="485" t="str">
        <f>III_Model_PT!E25</f>
        <v>Wybór danych do procesu ewaluacji modelu</v>
      </c>
      <c r="F322" s="485" t="str">
        <f>III_Model_PT!F25</f>
        <v>ENDAWA_02</v>
      </c>
      <c r="G322" s="485" t="str">
        <f>III_Model_PT!G25</f>
        <v>END</v>
      </c>
      <c r="H322" s="485">
        <f>III_Model_PT!H25</f>
        <v>4</v>
      </c>
      <c r="I322" s="485" t="str">
        <f>III_Model_PT!I25</f>
        <v>.e02</v>
      </c>
      <c r="J322" s="485">
        <f>III_Model_PT!J25</f>
        <v>57</v>
      </c>
      <c r="K322" s="284">
        <f>III_Model_PT!K25</f>
        <v>46780</v>
      </c>
      <c r="L322" s="284">
        <f>III_Model_PT!L25</f>
        <v>46780</v>
      </c>
      <c r="M322" s="485">
        <f>III_Model_PT!M25</f>
        <v>56</v>
      </c>
      <c r="N322" s="485">
        <f>III_Model_PT!N25</f>
        <v>0</v>
      </c>
      <c r="O322" s="485">
        <f>III_Model_PT!O25</f>
        <v>80</v>
      </c>
      <c r="P322" s="629">
        <f>III_Model_PT!P25</f>
        <v>0</v>
      </c>
      <c r="Q322" s="629">
        <f>III_Model_PT!Q25</f>
        <v>0</v>
      </c>
      <c r="R322" s="629">
        <f>III_Model_PT!R25</f>
        <v>0.5</v>
      </c>
      <c r="S322" s="629">
        <f>III_Model_PT!S25</f>
        <v>0</v>
      </c>
      <c r="T322" s="629">
        <f>III_Model_PT!T25</f>
        <v>0</v>
      </c>
      <c r="U322" s="629">
        <f>III_Model_PT!U25</f>
        <v>0</v>
      </c>
      <c r="V322" s="629">
        <f>III_Model_PT!V25</f>
        <v>0</v>
      </c>
      <c r="W322" s="629">
        <f>III_Model_PT!W25</f>
        <v>0</v>
      </c>
      <c r="X322" s="629">
        <f>III_Model_PT!X25</f>
        <v>0</v>
      </c>
      <c r="Y322" s="651">
        <f>III_Model_PT!Y25</f>
        <v>0</v>
      </c>
      <c r="Z322" s="651">
        <f>III_Model_PT!Z25</f>
        <v>0.5</v>
      </c>
      <c r="AA322" s="651">
        <f>III_Model_PT!AA25</f>
        <v>0</v>
      </c>
      <c r="AB322" s="651">
        <f>III_Model_PT!AB25</f>
        <v>0</v>
      </c>
      <c r="AC322" s="614">
        <f>III_Model_PT!AC25</f>
        <v>0</v>
      </c>
      <c r="AD322" s="614">
        <f>III_Model_PT!AD25</f>
        <v>0</v>
      </c>
      <c r="AE322" s="614">
        <f>III_Model_PT!AE25</f>
        <v>0</v>
      </c>
      <c r="AF322" s="614">
        <f>III_Model_PT!AF25</f>
        <v>0</v>
      </c>
      <c r="AG322" s="635">
        <f>III_Model_PT!AG25</f>
        <v>0</v>
      </c>
      <c r="AH322" s="635">
        <f>III_Model_PT!AH25</f>
        <v>0</v>
      </c>
      <c r="AI322" s="635">
        <f>III_Model_PT!AI25</f>
        <v>40</v>
      </c>
      <c r="AJ322" s="635">
        <f>III_Model_PT!AJ25</f>
        <v>0</v>
      </c>
      <c r="AK322" s="635">
        <f>III_Model_PT!AK25</f>
        <v>0</v>
      </c>
      <c r="AL322" s="635">
        <f>III_Model_PT!AL25</f>
        <v>0</v>
      </c>
      <c r="AM322" s="635">
        <f>III_Model_PT!AM25</f>
        <v>0</v>
      </c>
      <c r="AN322" s="635">
        <f>III_Model_PT!AN25</f>
        <v>0</v>
      </c>
      <c r="AO322" s="635">
        <f>III_Model_PT!AO25</f>
        <v>0</v>
      </c>
      <c r="AP322" s="641">
        <f>III_Model_PT!AP25</f>
        <v>0</v>
      </c>
      <c r="AQ322" s="641">
        <f>III_Model_PT!AQ25</f>
        <v>40</v>
      </c>
      <c r="AR322" s="641">
        <f>III_Model_PT!AR25</f>
        <v>0</v>
      </c>
      <c r="AS322" s="641">
        <f>III_Model_PT!AS25</f>
        <v>0</v>
      </c>
      <c r="AT322" s="620">
        <f>III_Model_PT!AT25</f>
        <v>0</v>
      </c>
      <c r="AU322" s="620">
        <f>III_Model_PT!AU25</f>
        <v>0</v>
      </c>
      <c r="AV322" s="620">
        <f>III_Model_PT!AV25</f>
        <v>0</v>
      </c>
      <c r="AW322" s="620">
        <f>III_Model_PT!AW25</f>
        <v>0</v>
      </c>
      <c r="AX322" s="485">
        <f>III_Model_PT!AX25</f>
        <v>40</v>
      </c>
      <c r="AY322" s="485">
        <f>III_Model_PT!AY25</f>
        <v>0.25</v>
      </c>
      <c r="AZ322" s="485" t="e">
        <f>III_Model_PT!AZ25</f>
        <v>#N/A</v>
      </c>
      <c r="BA322" s="485" t="e">
        <f>III_Model_PT!BA25</f>
        <v>#N/A</v>
      </c>
      <c r="BB322" s="485" t="e">
        <f>III_Model_PT!BB25</f>
        <v>#N/A</v>
      </c>
      <c r="BC322" s="485">
        <f>III_Model_PT!BC25</f>
        <v>0</v>
      </c>
      <c r="BD322" s="485">
        <f>III_Model_PT!BD25</f>
        <v>0</v>
      </c>
      <c r="BE322" s="485">
        <f>III_Model_PT!BE25</f>
        <v>0</v>
      </c>
      <c r="BF322" s="485">
        <f>III_Model_PT!BF25</f>
        <v>0</v>
      </c>
      <c r="BG322" s="485">
        <f>III_Model_PT!BG25</f>
        <v>0</v>
      </c>
      <c r="BH322" s="485">
        <f>III_Model_PT!BH25</f>
        <v>0</v>
      </c>
      <c r="BI322" s="485">
        <f>III_Model_PT!BI25</f>
        <v>0</v>
      </c>
      <c r="BJ322">
        <f t="shared" si="21"/>
        <v>80</v>
      </c>
      <c r="BK322">
        <f t="shared" si="22"/>
        <v>80</v>
      </c>
      <c r="BL322" s="531">
        <f t="shared" si="23"/>
        <v>0</v>
      </c>
      <c r="BM322" s="201"/>
      <c r="BN322" s="481"/>
      <c r="BP322" s="481"/>
      <c r="BQ322" s="481"/>
      <c r="BR322" s="481"/>
      <c r="BT322" s="481"/>
      <c r="BU322" s="481"/>
      <c r="BV322" s="481"/>
    </row>
    <row r="323" spans="1:76" s="485" customFormat="1" hidden="1" outlineLevel="1" x14ac:dyDescent="0.3">
      <c r="A323" s="485">
        <f>III_Model_PT!A26</f>
        <v>3</v>
      </c>
      <c r="B323" s="485" t="str">
        <f>III_Model_PT!B26</f>
        <v>a</v>
      </c>
      <c r="C323" s="485">
        <f>III_Model_PT!C26</f>
        <v>8</v>
      </c>
      <c r="D323" s="485" t="str">
        <f>III_Model_PT!D26</f>
        <v>.z03_3_a_8</v>
      </c>
      <c r="E323" s="485" t="str">
        <f>III_Model_PT!E26</f>
        <v>Modelowanie i przekształenie danych na potrzeby tworzenia modeli</v>
      </c>
      <c r="F323" s="485" t="str">
        <f>III_Model_PT!F26</f>
        <v>ENDAWA_03</v>
      </c>
      <c r="G323" s="485" t="str">
        <f>III_Model_PT!G26</f>
        <v>END</v>
      </c>
      <c r="H323" s="485">
        <f>III_Model_PT!H26</f>
        <v>5</v>
      </c>
      <c r="I323" s="485" t="str">
        <f>III_Model_PT!I26</f>
        <v>.e03</v>
      </c>
      <c r="J323" s="485">
        <f>III_Model_PT!J26</f>
        <v>57</v>
      </c>
      <c r="K323" s="284">
        <f>III_Model_PT!K26</f>
        <v>46780</v>
      </c>
      <c r="L323" s="284">
        <f>III_Model_PT!L26</f>
        <v>46782</v>
      </c>
      <c r="M323" s="485">
        <f>III_Model_PT!M26</f>
        <v>58</v>
      </c>
      <c r="N323" s="485">
        <f>III_Model_PT!N26</f>
        <v>2</v>
      </c>
      <c r="O323" s="485">
        <f>III_Model_PT!O26</f>
        <v>120</v>
      </c>
      <c r="P323" s="629">
        <f>III_Model_PT!P26</f>
        <v>0</v>
      </c>
      <c r="Q323" s="629">
        <f>III_Model_PT!Q26</f>
        <v>0</v>
      </c>
      <c r="R323" s="629">
        <f>III_Model_PT!R26</f>
        <v>0</v>
      </c>
      <c r="S323" s="629">
        <f>III_Model_PT!S26</f>
        <v>0.33300000000000002</v>
      </c>
      <c r="T323" s="629">
        <f>III_Model_PT!T26</f>
        <v>0</v>
      </c>
      <c r="U323" s="629">
        <f>III_Model_PT!U26</f>
        <v>0</v>
      </c>
      <c r="V323" s="629">
        <f>III_Model_PT!V26</f>
        <v>0</v>
      </c>
      <c r="W323" s="629">
        <f>III_Model_PT!W26</f>
        <v>0</v>
      </c>
      <c r="X323" s="629">
        <f>III_Model_PT!X26</f>
        <v>0</v>
      </c>
      <c r="Y323" s="651">
        <f>III_Model_PT!Y26</f>
        <v>0</v>
      </c>
      <c r="Z323" s="651">
        <f>III_Model_PT!Z26</f>
        <v>0.33300000000000002</v>
      </c>
      <c r="AA323" s="651">
        <f>III_Model_PT!AA26</f>
        <v>0.33300000000000002</v>
      </c>
      <c r="AB323" s="651">
        <f>III_Model_PT!AB26</f>
        <v>0</v>
      </c>
      <c r="AC323" s="614">
        <f>III_Model_PT!AC26</f>
        <v>0</v>
      </c>
      <c r="AD323" s="614">
        <f>III_Model_PT!AD26</f>
        <v>0</v>
      </c>
      <c r="AE323" s="614">
        <f>III_Model_PT!AE26</f>
        <v>0</v>
      </c>
      <c r="AF323" s="614">
        <f>III_Model_PT!AF26</f>
        <v>0</v>
      </c>
      <c r="AG323" s="635">
        <f>III_Model_PT!AG26</f>
        <v>0</v>
      </c>
      <c r="AH323" s="635">
        <f>III_Model_PT!AH26</f>
        <v>0</v>
      </c>
      <c r="AI323" s="635">
        <f>III_Model_PT!AI26</f>
        <v>0</v>
      </c>
      <c r="AJ323" s="635">
        <f>III_Model_PT!AJ26</f>
        <v>40</v>
      </c>
      <c r="AK323" s="635">
        <f>III_Model_PT!AK26</f>
        <v>0</v>
      </c>
      <c r="AL323" s="635">
        <f>III_Model_PT!AL26</f>
        <v>0</v>
      </c>
      <c r="AM323" s="635">
        <f>III_Model_PT!AM26</f>
        <v>0</v>
      </c>
      <c r="AN323" s="635">
        <f>III_Model_PT!AN26</f>
        <v>0</v>
      </c>
      <c r="AO323" s="635">
        <f>III_Model_PT!AO26</f>
        <v>0</v>
      </c>
      <c r="AP323" s="641">
        <f>III_Model_PT!AP26</f>
        <v>0</v>
      </c>
      <c r="AQ323" s="641">
        <f>III_Model_PT!AQ26</f>
        <v>40</v>
      </c>
      <c r="AR323" s="641">
        <f>III_Model_PT!AR26</f>
        <v>40</v>
      </c>
      <c r="AS323" s="641">
        <f>III_Model_PT!AS26</f>
        <v>0</v>
      </c>
      <c r="AT323" s="620">
        <f>III_Model_PT!AT26</f>
        <v>0</v>
      </c>
      <c r="AU323" s="620">
        <f>III_Model_PT!AU26</f>
        <v>0</v>
      </c>
      <c r="AV323" s="620">
        <f>III_Model_PT!AV26</f>
        <v>0</v>
      </c>
      <c r="AW323" s="620">
        <f>III_Model_PT!AW26</f>
        <v>0</v>
      </c>
      <c r="AX323" s="485">
        <f>III_Model_PT!AX26</f>
        <v>40</v>
      </c>
      <c r="AY323" s="485">
        <f>III_Model_PT!AY26</f>
        <v>0.25</v>
      </c>
      <c r="AZ323" s="485" t="e">
        <f>III_Model_PT!AZ26</f>
        <v>#N/A</v>
      </c>
      <c r="BA323" s="485" t="e">
        <f>III_Model_PT!BA26</f>
        <v>#N/A</v>
      </c>
      <c r="BB323" s="485" t="e">
        <f>III_Model_PT!BB26</f>
        <v>#N/A</v>
      </c>
      <c r="BC323" s="485">
        <f>III_Model_PT!BC26</f>
        <v>0</v>
      </c>
      <c r="BD323" s="485">
        <f>III_Model_PT!BD26</f>
        <v>0</v>
      </c>
      <c r="BE323" s="485">
        <f>III_Model_PT!BE26</f>
        <v>0</v>
      </c>
      <c r="BF323" s="485">
        <f>III_Model_PT!BF26</f>
        <v>0</v>
      </c>
      <c r="BG323" s="485">
        <f>III_Model_PT!BG26</f>
        <v>0</v>
      </c>
      <c r="BH323" s="485">
        <f>III_Model_PT!BH26</f>
        <v>0</v>
      </c>
      <c r="BI323" s="485">
        <f>III_Model_PT!BI26</f>
        <v>0</v>
      </c>
      <c r="BJ323">
        <f t="shared" ref="BJ323:BJ366" si="25">O323</f>
        <v>120</v>
      </c>
      <c r="BK323">
        <f t="shared" ref="BK323:BK366" si="26">SUM(AG323:AW323)</f>
        <v>120</v>
      </c>
      <c r="BL323" s="531">
        <f t="shared" ref="BL323:BL366" si="27">BJ323-BK323</f>
        <v>0</v>
      </c>
      <c r="BM323" s="201"/>
      <c r="BN323" s="481"/>
      <c r="BP323" s="481"/>
      <c r="BQ323" s="481"/>
      <c r="BR323" s="481"/>
      <c r="BT323" s="481"/>
      <c r="BU323" s="481"/>
      <c r="BV323" s="481"/>
    </row>
    <row r="324" spans="1:76" s="485" customFormat="1" hidden="1" outlineLevel="1" x14ac:dyDescent="0.3">
      <c r="A324" s="485">
        <f>III_Model_PT!A27</f>
        <v>3</v>
      </c>
      <c r="B324" s="485" t="str">
        <f>III_Model_PT!B27</f>
        <v>b</v>
      </c>
      <c r="C324" s="485">
        <f>III_Model_PT!C27</f>
        <v>1</v>
      </c>
      <c r="D324" s="485" t="str">
        <f>III_Model_PT!D27</f>
        <v>.z03_3_b_1</v>
      </c>
      <c r="E324" s="485" t="str">
        <f>III_Model_PT!E27</f>
        <v>Zbadanie interakcji: dział pakowania vs inne działy magazynu</v>
      </c>
      <c r="F324" s="485" t="str">
        <f>III_Model_PT!F27</f>
        <v>Imię01</v>
      </c>
      <c r="G324" s="485" t="str">
        <f>III_Model_PT!G27</f>
        <v>Nazwisko01</v>
      </c>
      <c r="H324" s="485">
        <f>III_Model_PT!H27</f>
        <v>4</v>
      </c>
      <c r="I324" s="485" t="str">
        <f>III_Model_PT!I27</f>
        <v>.a01</v>
      </c>
      <c r="J324" s="485">
        <f>III_Model_PT!J27</f>
        <v>58</v>
      </c>
      <c r="K324" s="284">
        <f>III_Model_PT!K27</f>
        <v>46787</v>
      </c>
      <c r="L324" s="284">
        <f>III_Model_PT!L27</f>
        <v>46787</v>
      </c>
      <c r="M324" s="485">
        <f>III_Model_PT!M27</f>
        <v>57</v>
      </c>
      <c r="N324" s="485">
        <f>III_Model_PT!N27</f>
        <v>0</v>
      </c>
      <c r="O324" s="485">
        <f>III_Model_PT!O27</f>
        <v>160</v>
      </c>
      <c r="P324" s="629">
        <f>III_Model_PT!P27</f>
        <v>0.5</v>
      </c>
      <c r="Q324" s="629">
        <f>III_Model_PT!Q27</f>
        <v>0</v>
      </c>
      <c r="R324" s="629">
        <f>III_Model_PT!R27</f>
        <v>0.5</v>
      </c>
      <c r="S324" s="629">
        <f>III_Model_PT!S27</f>
        <v>0</v>
      </c>
      <c r="T324" s="629">
        <f>III_Model_PT!T27</f>
        <v>0</v>
      </c>
      <c r="U324" s="629">
        <f>III_Model_PT!U27</f>
        <v>0</v>
      </c>
      <c r="V324" s="629">
        <f>III_Model_PT!V27</f>
        <v>0</v>
      </c>
      <c r="W324" s="629">
        <f>III_Model_PT!W27</f>
        <v>0</v>
      </c>
      <c r="X324" s="629">
        <f>III_Model_PT!X27</f>
        <v>0</v>
      </c>
      <c r="Y324" s="651">
        <f>III_Model_PT!Y27</f>
        <v>0</v>
      </c>
      <c r="Z324" s="651">
        <f>III_Model_PT!Z27</f>
        <v>0</v>
      </c>
      <c r="AA324" s="651">
        <f>III_Model_PT!AA27</f>
        <v>0</v>
      </c>
      <c r="AB324" s="651">
        <f>III_Model_PT!AB27</f>
        <v>0</v>
      </c>
      <c r="AC324" s="614">
        <f>III_Model_PT!AC27</f>
        <v>0</v>
      </c>
      <c r="AD324" s="614">
        <f>III_Model_PT!AD27</f>
        <v>0</v>
      </c>
      <c r="AE324" s="614">
        <f>III_Model_PT!AE27</f>
        <v>0</v>
      </c>
      <c r="AF324" s="614">
        <f>III_Model_PT!AF27</f>
        <v>0</v>
      </c>
      <c r="AG324" s="635">
        <f>III_Model_PT!AG27</f>
        <v>80</v>
      </c>
      <c r="AH324" s="635">
        <f>III_Model_PT!AH27</f>
        <v>0</v>
      </c>
      <c r="AI324" s="635">
        <f>III_Model_PT!AI27</f>
        <v>80</v>
      </c>
      <c r="AJ324" s="635">
        <f>III_Model_PT!AJ27</f>
        <v>0</v>
      </c>
      <c r="AK324" s="635">
        <f>III_Model_PT!AK27</f>
        <v>0</v>
      </c>
      <c r="AL324" s="635">
        <f>III_Model_PT!AL27</f>
        <v>0</v>
      </c>
      <c r="AM324" s="635">
        <f>III_Model_PT!AM27</f>
        <v>0</v>
      </c>
      <c r="AN324" s="635">
        <f>III_Model_PT!AN27</f>
        <v>0</v>
      </c>
      <c r="AO324" s="635">
        <f>III_Model_PT!AO27</f>
        <v>0</v>
      </c>
      <c r="AP324" s="641">
        <f>III_Model_PT!AP27</f>
        <v>0</v>
      </c>
      <c r="AQ324" s="641">
        <f>III_Model_PT!AQ27</f>
        <v>0</v>
      </c>
      <c r="AR324" s="641">
        <f>III_Model_PT!AR27</f>
        <v>0</v>
      </c>
      <c r="AS324" s="641">
        <f>III_Model_PT!AS27</f>
        <v>0</v>
      </c>
      <c r="AT324" s="620">
        <f>III_Model_PT!AT27</f>
        <v>0</v>
      </c>
      <c r="AU324" s="620">
        <f>III_Model_PT!AU27</f>
        <v>0</v>
      </c>
      <c r="AV324" s="620">
        <f>III_Model_PT!AV27</f>
        <v>0</v>
      </c>
      <c r="AW324" s="620">
        <f>III_Model_PT!AW27</f>
        <v>0</v>
      </c>
      <c r="AX324" s="485">
        <f>III_Model_PT!AX27</f>
        <v>160</v>
      </c>
      <c r="AY324" s="485">
        <f>III_Model_PT!AY27</f>
        <v>1</v>
      </c>
      <c r="AZ324" s="485">
        <f>III_Model_PT!AZ27</f>
        <v>5001</v>
      </c>
      <c r="BA324" s="485">
        <f>III_Model_PT!BA27</f>
        <v>5001</v>
      </c>
      <c r="BB324" s="485">
        <f>III_Model_PT!BB27</f>
        <v>5001</v>
      </c>
      <c r="BC324" s="485">
        <f>III_Model_PT!BC27</f>
        <v>0</v>
      </c>
      <c r="BD324" s="485">
        <f>III_Model_PT!BD27</f>
        <v>0</v>
      </c>
      <c r="BE324" s="485">
        <f>III_Model_PT!BE27</f>
        <v>0</v>
      </c>
      <c r="BF324" s="485">
        <f>III_Model_PT!BF27</f>
        <v>0</v>
      </c>
      <c r="BG324" s="485">
        <f>III_Model_PT!BG27</f>
        <v>0</v>
      </c>
      <c r="BH324" s="485">
        <f>III_Model_PT!BH27</f>
        <v>0</v>
      </c>
      <c r="BI324" s="485">
        <f>III_Model_PT!BI27</f>
        <v>0</v>
      </c>
      <c r="BJ324">
        <f t="shared" si="25"/>
        <v>160</v>
      </c>
      <c r="BK324">
        <f t="shared" si="26"/>
        <v>160</v>
      </c>
      <c r="BL324" s="531">
        <f t="shared" si="27"/>
        <v>0</v>
      </c>
      <c r="BM324" s="201"/>
      <c r="BN324" s="481"/>
      <c r="BP324" s="481"/>
      <c r="BQ324" s="481"/>
      <c r="BR324" s="481"/>
      <c r="BT324" s="481"/>
      <c r="BU324" s="481"/>
      <c r="BV324" s="481"/>
    </row>
    <row r="325" spans="1:76" s="485" customFormat="1" hidden="1" outlineLevel="1" x14ac:dyDescent="0.3">
      <c r="A325" s="485">
        <f>III_Model_PT!A28</f>
        <v>3</v>
      </c>
      <c r="B325" s="485" t="str">
        <f>III_Model_PT!B28</f>
        <v>c</v>
      </c>
      <c r="C325" s="485">
        <f>III_Model_PT!C28</f>
        <v>1</v>
      </c>
      <c r="D325" s="485" t="str">
        <f>III_Model_PT!D28</f>
        <v>.z03_3_c_1</v>
      </c>
      <c r="E325" s="485" t="str">
        <f>III_Model_PT!E28</f>
        <v>Zbadanie wpływu ograniczeń zasobów i zmiennych dynamicznych na PT</v>
      </c>
      <c r="F325" s="485" t="str">
        <f>III_Model_PT!F28</f>
        <v>Imię02</v>
      </c>
      <c r="G325" s="485" t="str">
        <f>III_Model_PT!G28</f>
        <v>Nazwisko02</v>
      </c>
      <c r="H325" s="485">
        <f>III_Model_PT!H28</f>
        <v>4</v>
      </c>
      <c r="I325" s="485" t="str">
        <f>III_Model_PT!I28</f>
        <v>.a02</v>
      </c>
      <c r="J325" s="485">
        <f>III_Model_PT!J28</f>
        <v>57</v>
      </c>
      <c r="K325" s="284">
        <f>III_Model_PT!K28</f>
        <v>46780</v>
      </c>
      <c r="L325" s="284">
        <f>III_Model_PT!L28</f>
        <v>46780</v>
      </c>
      <c r="M325" s="485">
        <f>III_Model_PT!M28</f>
        <v>56</v>
      </c>
      <c r="N325" s="485">
        <f>III_Model_PT!N28</f>
        <v>0</v>
      </c>
      <c r="O325" s="485">
        <f>III_Model_PT!O28</f>
        <v>160</v>
      </c>
      <c r="P325" s="629">
        <f>III_Model_PT!P28</f>
        <v>0</v>
      </c>
      <c r="Q325" s="629">
        <f>III_Model_PT!Q28</f>
        <v>0.5</v>
      </c>
      <c r="R325" s="629">
        <f>III_Model_PT!R28</f>
        <v>0</v>
      </c>
      <c r="S325" s="629">
        <f>III_Model_PT!S28</f>
        <v>0.5</v>
      </c>
      <c r="T325" s="629">
        <f>III_Model_PT!T28</f>
        <v>0</v>
      </c>
      <c r="U325" s="629">
        <f>III_Model_PT!U28</f>
        <v>0</v>
      </c>
      <c r="V325" s="629">
        <f>III_Model_PT!V28</f>
        <v>0</v>
      </c>
      <c r="W325" s="629">
        <f>III_Model_PT!W28</f>
        <v>0</v>
      </c>
      <c r="X325" s="629">
        <f>III_Model_PT!X28</f>
        <v>0</v>
      </c>
      <c r="Y325" s="651">
        <f>III_Model_PT!Y28</f>
        <v>0</v>
      </c>
      <c r="Z325" s="651">
        <f>III_Model_PT!Z28</f>
        <v>0</v>
      </c>
      <c r="AA325" s="651">
        <f>III_Model_PT!AA28</f>
        <v>0</v>
      </c>
      <c r="AB325" s="651">
        <f>III_Model_PT!AB28</f>
        <v>0</v>
      </c>
      <c r="AC325" s="614">
        <f>III_Model_PT!AC28</f>
        <v>0</v>
      </c>
      <c r="AD325" s="614">
        <f>III_Model_PT!AD28</f>
        <v>0</v>
      </c>
      <c r="AE325" s="614">
        <f>III_Model_PT!AE28</f>
        <v>0</v>
      </c>
      <c r="AF325" s="614">
        <f>III_Model_PT!AF28</f>
        <v>0</v>
      </c>
      <c r="AG325" s="635">
        <f>III_Model_PT!AG28</f>
        <v>0</v>
      </c>
      <c r="AH325" s="635">
        <f>III_Model_PT!AH28</f>
        <v>80</v>
      </c>
      <c r="AI325" s="635">
        <f>III_Model_PT!AI28</f>
        <v>0</v>
      </c>
      <c r="AJ325" s="635">
        <f>III_Model_PT!AJ28</f>
        <v>80</v>
      </c>
      <c r="AK325" s="635">
        <f>III_Model_PT!AK28</f>
        <v>0</v>
      </c>
      <c r="AL325" s="635">
        <f>III_Model_PT!AL28</f>
        <v>0</v>
      </c>
      <c r="AM325" s="635">
        <f>III_Model_PT!AM28</f>
        <v>0</v>
      </c>
      <c r="AN325" s="635">
        <f>III_Model_PT!AN28</f>
        <v>0</v>
      </c>
      <c r="AO325" s="635">
        <f>III_Model_PT!AO28</f>
        <v>0</v>
      </c>
      <c r="AP325" s="641">
        <f>III_Model_PT!AP28</f>
        <v>0</v>
      </c>
      <c r="AQ325" s="641">
        <f>III_Model_PT!AQ28</f>
        <v>0</v>
      </c>
      <c r="AR325" s="641">
        <f>III_Model_PT!AR28</f>
        <v>0</v>
      </c>
      <c r="AS325" s="641">
        <f>III_Model_PT!AS28</f>
        <v>0</v>
      </c>
      <c r="AT325" s="620">
        <f>III_Model_PT!AT28</f>
        <v>0</v>
      </c>
      <c r="AU325" s="620">
        <f>III_Model_PT!AU28</f>
        <v>0</v>
      </c>
      <c r="AV325" s="620">
        <f>III_Model_PT!AV28</f>
        <v>0</v>
      </c>
      <c r="AW325" s="620">
        <f>III_Model_PT!AW28</f>
        <v>0</v>
      </c>
      <c r="AX325" s="485">
        <f>III_Model_PT!AX28</f>
        <v>160</v>
      </c>
      <c r="AY325" s="485">
        <f>III_Model_PT!AY28</f>
        <v>1</v>
      </c>
      <c r="AZ325" s="485">
        <f>III_Model_PT!AZ28</f>
        <v>5002</v>
      </c>
      <c r="BA325" s="485">
        <f>III_Model_PT!BA28</f>
        <v>5002</v>
      </c>
      <c r="BB325" s="485">
        <f>III_Model_PT!BB28</f>
        <v>5002</v>
      </c>
      <c r="BC325" s="485">
        <f>III_Model_PT!BC28</f>
        <v>0</v>
      </c>
      <c r="BD325" s="485">
        <f>III_Model_PT!BD28</f>
        <v>0</v>
      </c>
      <c r="BE325" s="485">
        <f>III_Model_PT!BE28</f>
        <v>0</v>
      </c>
      <c r="BF325" s="485">
        <f>III_Model_PT!BF28</f>
        <v>0</v>
      </c>
      <c r="BG325" s="485">
        <f>III_Model_PT!BG28</f>
        <v>0</v>
      </c>
      <c r="BH325" s="485">
        <f>III_Model_PT!BH28</f>
        <v>0</v>
      </c>
      <c r="BI325" s="485">
        <f>III_Model_PT!BI28</f>
        <v>0</v>
      </c>
      <c r="BJ325">
        <f t="shared" si="25"/>
        <v>160</v>
      </c>
      <c r="BK325">
        <f t="shared" si="26"/>
        <v>160</v>
      </c>
      <c r="BL325" s="531">
        <f t="shared" si="27"/>
        <v>0</v>
      </c>
      <c r="BM325" s="201"/>
      <c r="BN325" s="481"/>
      <c r="BO325" s="481"/>
      <c r="BP325" s="481"/>
      <c r="BQ325" s="481"/>
      <c r="BR325" s="481"/>
      <c r="BS325" s="481"/>
      <c r="BT325" s="481"/>
      <c r="BU325" s="481"/>
      <c r="BV325" s="481"/>
      <c r="BW325" s="481"/>
    </row>
    <row r="326" spans="1:76" s="485" customFormat="1" hidden="1" outlineLevel="1" x14ac:dyDescent="0.3">
      <c r="A326" s="485">
        <f>III_Model_PT!A29</f>
        <v>3</v>
      </c>
      <c r="B326" s="485" t="str">
        <f>III_Model_PT!B29</f>
        <v>d</v>
      </c>
      <c r="C326" s="485">
        <f>III_Model_PT!C29</f>
        <v>0</v>
      </c>
      <c r="D326" s="485" t="str">
        <f>III_Model_PT!D29</f>
        <v>.z03_3_d_0</v>
      </c>
      <c r="E326" s="485" t="str">
        <f>III_Model_PT!E29</f>
        <v>Opracowanie modeli matematycznych/algorytmów symulacyjnych, uwzględniających KPI</v>
      </c>
      <c r="F326" s="485">
        <f>III_Model_PT!F29</f>
        <v>0</v>
      </c>
      <c r="G326" s="485">
        <f>III_Model_PT!G29</f>
        <v>0</v>
      </c>
      <c r="H326" s="485">
        <f>III_Model_PT!H29</f>
        <v>0</v>
      </c>
      <c r="I326" s="485">
        <f>III_Model_PT!I29</f>
        <v>0</v>
      </c>
      <c r="J326" s="485">
        <f>III_Model_PT!J29</f>
        <v>56</v>
      </c>
      <c r="K326" s="284">
        <f>III_Model_PT!K29</f>
        <v>46773</v>
      </c>
      <c r="L326" s="284">
        <f>III_Model_PT!L29</f>
        <v>46773</v>
      </c>
      <c r="M326" s="485">
        <f>III_Model_PT!M29</f>
        <v>55</v>
      </c>
      <c r="N326" s="485">
        <f>III_Model_PT!N29</f>
        <v>0</v>
      </c>
      <c r="O326" s="485">
        <f>III_Model_PT!O29</f>
        <v>0</v>
      </c>
      <c r="P326" s="629">
        <f>III_Model_PT!P29</f>
        <v>0</v>
      </c>
      <c r="Q326" s="629">
        <f>III_Model_PT!Q29</f>
        <v>0</v>
      </c>
      <c r="R326" s="629">
        <f>III_Model_PT!R29</f>
        <v>0</v>
      </c>
      <c r="S326" s="629">
        <f>III_Model_PT!S29</f>
        <v>0</v>
      </c>
      <c r="T326" s="629">
        <f>III_Model_PT!T29</f>
        <v>0</v>
      </c>
      <c r="U326" s="629">
        <f>III_Model_PT!U29</f>
        <v>0</v>
      </c>
      <c r="V326" s="629">
        <f>III_Model_PT!V29</f>
        <v>0</v>
      </c>
      <c r="W326" s="629">
        <f>III_Model_PT!W29</f>
        <v>0</v>
      </c>
      <c r="X326" s="629">
        <f>III_Model_PT!X29</f>
        <v>0</v>
      </c>
      <c r="Y326" s="651">
        <f>III_Model_PT!Y29</f>
        <v>0</v>
      </c>
      <c r="Z326" s="651">
        <f>III_Model_PT!Z29</f>
        <v>0</v>
      </c>
      <c r="AA326" s="651">
        <f>III_Model_PT!AA29</f>
        <v>0</v>
      </c>
      <c r="AB326" s="651">
        <f>III_Model_PT!AB29</f>
        <v>0</v>
      </c>
      <c r="AC326" s="614">
        <f>III_Model_PT!AC29</f>
        <v>0</v>
      </c>
      <c r="AD326" s="614">
        <f>III_Model_PT!AD29</f>
        <v>0</v>
      </c>
      <c r="AE326" s="614">
        <f>III_Model_PT!AE29</f>
        <v>0</v>
      </c>
      <c r="AF326" s="614">
        <f>III_Model_PT!AF29</f>
        <v>0</v>
      </c>
      <c r="AG326" s="635">
        <f>III_Model_PT!AG29</f>
        <v>0</v>
      </c>
      <c r="AH326" s="635">
        <f>III_Model_PT!AH29</f>
        <v>0</v>
      </c>
      <c r="AI326" s="635">
        <f>III_Model_PT!AI29</f>
        <v>0</v>
      </c>
      <c r="AJ326" s="635">
        <f>III_Model_PT!AJ29</f>
        <v>0</v>
      </c>
      <c r="AK326" s="635">
        <f>III_Model_PT!AK29</f>
        <v>0</v>
      </c>
      <c r="AL326" s="635">
        <f>III_Model_PT!AL29</f>
        <v>0</v>
      </c>
      <c r="AM326" s="635">
        <f>III_Model_PT!AM29</f>
        <v>0</v>
      </c>
      <c r="AN326" s="635">
        <f>III_Model_PT!AN29</f>
        <v>0</v>
      </c>
      <c r="AO326" s="635">
        <f>III_Model_PT!AO29</f>
        <v>0</v>
      </c>
      <c r="AP326" s="641">
        <f>III_Model_PT!AP29</f>
        <v>0</v>
      </c>
      <c r="AQ326" s="641">
        <f>III_Model_PT!AQ29</f>
        <v>0</v>
      </c>
      <c r="AR326" s="641">
        <f>III_Model_PT!AR29</f>
        <v>0</v>
      </c>
      <c r="AS326" s="641">
        <f>III_Model_PT!AS29</f>
        <v>0</v>
      </c>
      <c r="AT326" s="620">
        <f>III_Model_PT!AT29</f>
        <v>0</v>
      </c>
      <c r="AU326" s="620">
        <f>III_Model_PT!AU29</f>
        <v>0</v>
      </c>
      <c r="AV326" s="620">
        <f>III_Model_PT!AV29</f>
        <v>0</v>
      </c>
      <c r="AW326" s="620">
        <f>III_Model_PT!AW29</f>
        <v>0</v>
      </c>
      <c r="AX326" s="485">
        <f>III_Model_PT!AX29</f>
        <v>0</v>
      </c>
      <c r="AY326" s="485">
        <f>III_Model_PT!AY29</f>
        <v>0</v>
      </c>
      <c r="AZ326" s="485">
        <f>III_Model_PT!AZ29</f>
        <v>0</v>
      </c>
      <c r="BA326" s="485">
        <f>III_Model_PT!BA29</f>
        <v>0</v>
      </c>
      <c r="BB326" s="485">
        <f>III_Model_PT!BB29</f>
        <v>0</v>
      </c>
      <c r="BC326" s="485">
        <f>III_Model_PT!BC29</f>
        <v>0</v>
      </c>
      <c r="BD326" s="485">
        <f>III_Model_PT!BD29</f>
        <v>0</v>
      </c>
      <c r="BE326" s="485">
        <f>III_Model_PT!BE29</f>
        <v>0</v>
      </c>
      <c r="BF326" s="485">
        <f>III_Model_PT!BF29</f>
        <v>0</v>
      </c>
      <c r="BG326" s="485">
        <f>III_Model_PT!BG29</f>
        <v>0</v>
      </c>
      <c r="BH326" s="485">
        <f>III_Model_PT!BH29</f>
        <v>0</v>
      </c>
      <c r="BI326" s="485">
        <f>III_Model_PT!BI29</f>
        <v>0</v>
      </c>
      <c r="BJ326">
        <f t="shared" si="25"/>
        <v>0</v>
      </c>
      <c r="BK326">
        <f t="shared" si="26"/>
        <v>0</v>
      </c>
      <c r="BL326" s="531">
        <f t="shared" si="27"/>
        <v>0</v>
      </c>
      <c r="BM326" s="201"/>
      <c r="BN326" s="481"/>
      <c r="BO326" s="481"/>
      <c r="BP326" s="481"/>
      <c r="BQ326" s="481"/>
      <c r="BR326" s="481"/>
      <c r="BS326" s="481"/>
      <c r="BT326" s="481"/>
      <c r="BU326" s="481"/>
      <c r="BV326" s="481"/>
      <c r="BW326" s="481"/>
    </row>
    <row r="327" spans="1:76" s="485" customFormat="1" hidden="1" outlineLevel="1" x14ac:dyDescent="0.3">
      <c r="A327" s="485">
        <f>III_Model_PT!A30</f>
        <v>3</v>
      </c>
      <c r="B327" s="485" t="str">
        <f>III_Model_PT!B30</f>
        <v>d</v>
      </c>
      <c r="C327" s="485">
        <f>III_Model_PT!C30</f>
        <v>1</v>
      </c>
      <c r="D327" s="485" t="str">
        <f>III_Model_PT!D30</f>
        <v>.z03_3_d_1</v>
      </c>
      <c r="E327" s="485" t="str">
        <f>III_Model_PT!E30</f>
        <v>Opracowanie architektur modeli</v>
      </c>
      <c r="F327" s="485" t="str">
        <f>III_Model_PT!F30</f>
        <v>ENDAWA_01</v>
      </c>
      <c r="G327" s="485" t="str">
        <f>III_Model_PT!G30</f>
        <v>END</v>
      </c>
      <c r="H327" s="485">
        <f>III_Model_PT!H30</f>
        <v>4</v>
      </c>
      <c r="I327" s="485" t="str">
        <f>III_Model_PT!I30</f>
        <v>.e01</v>
      </c>
      <c r="J327" s="485">
        <f>III_Model_PT!J30</f>
        <v>55</v>
      </c>
      <c r="K327" s="284">
        <f>III_Model_PT!K30</f>
        <v>46766</v>
      </c>
      <c r="L327" s="284">
        <f>III_Model_PT!L30</f>
        <v>46768</v>
      </c>
      <c r="M327" s="485">
        <f>III_Model_PT!M30</f>
        <v>56</v>
      </c>
      <c r="N327" s="485">
        <f>III_Model_PT!N30</f>
        <v>2</v>
      </c>
      <c r="O327" s="485">
        <f>III_Model_PT!O30</f>
        <v>160</v>
      </c>
      <c r="P327" s="629">
        <f>III_Model_PT!P30</f>
        <v>0</v>
      </c>
      <c r="Q327" s="629">
        <f>III_Model_PT!Q30</f>
        <v>0.25</v>
      </c>
      <c r="R327" s="629">
        <f>III_Model_PT!R30</f>
        <v>0</v>
      </c>
      <c r="S327" s="629">
        <f>III_Model_PT!S30</f>
        <v>0</v>
      </c>
      <c r="T327" s="629">
        <f>III_Model_PT!T30</f>
        <v>0</v>
      </c>
      <c r="U327" s="629">
        <f>III_Model_PT!U30</f>
        <v>0</v>
      </c>
      <c r="V327" s="629">
        <f>III_Model_PT!V30</f>
        <v>0</v>
      </c>
      <c r="W327" s="629">
        <f>III_Model_PT!W30</f>
        <v>0</v>
      </c>
      <c r="X327" s="629">
        <f>III_Model_PT!X30</f>
        <v>0</v>
      </c>
      <c r="Y327" s="651">
        <f>III_Model_PT!Y30</f>
        <v>0.25</v>
      </c>
      <c r="Z327" s="651">
        <f>III_Model_PT!Z30</f>
        <v>0.25</v>
      </c>
      <c r="AA327" s="651">
        <f>III_Model_PT!AA30</f>
        <v>0.25</v>
      </c>
      <c r="AB327" s="651">
        <f>III_Model_PT!AB30</f>
        <v>0</v>
      </c>
      <c r="AC327" s="614">
        <f>III_Model_PT!AC30</f>
        <v>0</v>
      </c>
      <c r="AD327" s="614">
        <f>III_Model_PT!AD30</f>
        <v>0</v>
      </c>
      <c r="AE327" s="614">
        <f>III_Model_PT!AE30</f>
        <v>0</v>
      </c>
      <c r="AF327" s="614">
        <f>III_Model_PT!AF30</f>
        <v>0</v>
      </c>
      <c r="AG327" s="635">
        <f>III_Model_PT!AG30</f>
        <v>0</v>
      </c>
      <c r="AH327" s="635">
        <f>III_Model_PT!AH30</f>
        <v>40</v>
      </c>
      <c r="AI327" s="635">
        <f>III_Model_PT!AI30</f>
        <v>0</v>
      </c>
      <c r="AJ327" s="635">
        <f>III_Model_PT!AJ30</f>
        <v>0</v>
      </c>
      <c r="AK327" s="635">
        <f>III_Model_PT!AK30</f>
        <v>0</v>
      </c>
      <c r="AL327" s="635">
        <f>III_Model_PT!AL30</f>
        <v>0</v>
      </c>
      <c r="AM327" s="635">
        <f>III_Model_PT!AM30</f>
        <v>0</v>
      </c>
      <c r="AN327" s="635">
        <f>III_Model_PT!AN30</f>
        <v>0</v>
      </c>
      <c r="AO327" s="635">
        <f>III_Model_PT!AO30</f>
        <v>0</v>
      </c>
      <c r="AP327" s="641">
        <f>III_Model_PT!AP30</f>
        <v>40</v>
      </c>
      <c r="AQ327" s="641">
        <f>III_Model_PT!AQ30</f>
        <v>40</v>
      </c>
      <c r="AR327" s="641">
        <f>III_Model_PT!AR30</f>
        <v>40</v>
      </c>
      <c r="AS327" s="641">
        <f>III_Model_PT!AS30</f>
        <v>0</v>
      </c>
      <c r="AT327" s="620">
        <f>III_Model_PT!AT30</f>
        <v>0</v>
      </c>
      <c r="AU327" s="620">
        <f>III_Model_PT!AU30</f>
        <v>0</v>
      </c>
      <c r="AV327" s="620">
        <f>III_Model_PT!AV30</f>
        <v>0</v>
      </c>
      <c r="AW327" s="620">
        <f>III_Model_PT!AW30</f>
        <v>0</v>
      </c>
      <c r="AX327" s="485">
        <f>III_Model_PT!AX30</f>
        <v>40</v>
      </c>
      <c r="AY327" s="485">
        <f>III_Model_PT!AY30</f>
        <v>0.25</v>
      </c>
      <c r="AZ327" s="485" t="e">
        <f>III_Model_PT!AZ30</f>
        <v>#N/A</v>
      </c>
      <c r="BA327" s="485" t="e">
        <f>III_Model_PT!BA30</f>
        <v>#N/A</v>
      </c>
      <c r="BB327" s="485" t="e">
        <f>III_Model_PT!BB30</f>
        <v>#N/A</v>
      </c>
      <c r="BC327" s="485">
        <f>III_Model_PT!BC30</f>
        <v>0</v>
      </c>
      <c r="BD327" s="485">
        <f>III_Model_PT!BD30</f>
        <v>0</v>
      </c>
      <c r="BE327" s="485">
        <f>III_Model_PT!BE30</f>
        <v>0</v>
      </c>
      <c r="BF327" s="485">
        <f>III_Model_PT!BF30</f>
        <v>0</v>
      </c>
      <c r="BG327" s="485">
        <f>III_Model_PT!BG30</f>
        <v>0</v>
      </c>
      <c r="BH327" s="485">
        <f>III_Model_PT!BH30</f>
        <v>0</v>
      </c>
      <c r="BI327" s="485">
        <f>III_Model_PT!BI30</f>
        <v>0</v>
      </c>
      <c r="BJ327">
        <f t="shared" si="25"/>
        <v>160</v>
      </c>
      <c r="BK327">
        <f t="shared" si="26"/>
        <v>160</v>
      </c>
      <c r="BL327" s="531">
        <f t="shared" si="27"/>
        <v>0</v>
      </c>
      <c r="BM327" s="201"/>
      <c r="BN327" s="481"/>
      <c r="BO327" s="481"/>
      <c r="BP327" s="481"/>
      <c r="BQ327" s="481"/>
      <c r="BR327" s="481"/>
      <c r="BS327" s="481"/>
      <c r="BT327" s="481"/>
      <c r="BU327" s="481"/>
      <c r="BV327" s="481"/>
      <c r="BW327" s="481"/>
    </row>
    <row r="328" spans="1:76" s="485" customFormat="1" hidden="1" outlineLevel="1" x14ac:dyDescent="0.3">
      <c r="A328" s="485">
        <f>III_Model_PT!A31</f>
        <v>3</v>
      </c>
      <c r="B328" s="485" t="str">
        <f>III_Model_PT!B31</f>
        <v>d</v>
      </c>
      <c r="C328" s="485">
        <f>III_Model_PT!C31</f>
        <v>2</v>
      </c>
      <c r="D328" s="485" t="str">
        <f>III_Model_PT!D31</f>
        <v>.z03_3_d_2</v>
      </c>
      <c r="E328" s="485" t="str">
        <f>III_Model_PT!E31</f>
        <v xml:space="preserve">Implementacja opracowanych modeli </v>
      </c>
      <c r="F328" s="485" t="str">
        <f>III_Model_PT!F31</f>
        <v>ENDAWA_02</v>
      </c>
      <c r="G328" s="485" t="str">
        <f>III_Model_PT!G31</f>
        <v>END</v>
      </c>
      <c r="H328" s="485">
        <f>III_Model_PT!H31</f>
        <v>5</v>
      </c>
      <c r="I328" s="485" t="str">
        <f>III_Model_PT!I31</f>
        <v>.e02</v>
      </c>
      <c r="J328" s="485">
        <f>III_Model_PT!J31</f>
        <v>56</v>
      </c>
      <c r="K328" s="284">
        <f>III_Model_PT!K31</f>
        <v>46773</v>
      </c>
      <c r="L328" s="284">
        <f>III_Model_PT!L31</f>
        <v>46777</v>
      </c>
      <c r="M328" s="485">
        <f>III_Model_PT!M31</f>
        <v>59</v>
      </c>
      <c r="N328" s="485">
        <f>III_Model_PT!N31</f>
        <v>4</v>
      </c>
      <c r="O328" s="485">
        <f>III_Model_PT!O31</f>
        <v>320</v>
      </c>
      <c r="P328" s="629">
        <f>III_Model_PT!P31</f>
        <v>0.25</v>
      </c>
      <c r="Q328" s="629">
        <f>III_Model_PT!Q31</f>
        <v>0</v>
      </c>
      <c r="R328" s="629">
        <f>III_Model_PT!R31</f>
        <v>0</v>
      </c>
      <c r="S328" s="629">
        <f>III_Model_PT!S31</f>
        <v>0</v>
      </c>
      <c r="T328" s="629">
        <f>III_Model_PT!T31</f>
        <v>0</v>
      </c>
      <c r="U328" s="629">
        <f>III_Model_PT!U31</f>
        <v>0</v>
      </c>
      <c r="V328" s="629">
        <f>III_Model_PT!V31</f>
        <v>0</v>
      </c>
      <c r="W328" s="629">
        <f>III_Model_PT!W31</f>
        <v>0</v>
      </c>
      <c r="X328" s="629">
        <f>III_Model_PT!X31</f>
        <v>0</v>
      </c>
      <c r="Y328" s="651">
        <f>III_Model_PT!Y31</f>
        <v>0.25</v>
      </c>
      <c r="Z328" s="651">
        <f>III_Model_PT!Z31</f>
        <v>0.25</v>
      </c>
      <c r="AA328" s="651">
        <f>III_Model_PT!AA31</f>
        <v>0.25</v>
      </c>
      <c r="AB328" s="651">
        <f>III_Model_PT!AB31</f>
        <v>0</v>
      </c>
      <c r="AC328" s="614">
        <f>III_Model_PT!AC31</f>
        <v>0</v>
      </c>
      <c r="AD328" s="614">
        <f>III_Model_PT!AD31</f>
        <v>0</v>
      </c>
      <c r="AE328" s="614">
        <f>III_Model_PT!AE31</f>
        <v>0</v>
      </c>
      <c r="AF328" s="614">
        <f>III_Model_PT!AF31</f>
        <v>0</v>
      </c>
      <c r="AG328" s="635">
        <f>III_Model_PT!AG31</f>
        <v>80</v>
      </c>
      <c r="AH328" s="635">
        <f>III_Model_PT!AH31</f>
        <v>0</v>
      </c>
      <c r="AI328" s="635">
        <f>III_Model_PT!AI31</f>
        <v>0</v>
      </c>
      <c r="AJ328" s="635">
        <f>III_Model_PT!AJ31</f>
        <v>0</v>
      </c>
      <c r="AK328" s="635">
        <f>III_Model_PT!AK31</f>
        <v>0</v>
      </c>
      <c r="AL328" s="635">
        <f>III_Model_PT!AL31</f>
        <v>0</v>
      </c>
      <c r="AM328" s="635">
        <f>III_Model_PT!AM31</f>
        <v>0</v>
      </c>
      <c r="AN328" s="635">
        <f>III_Model_PT!AN31</f>
        <v>0</v>
      </c>
      <c r="AO328" s="635">
        <f>III_Model_PT!AO31</f>
        <v>0</v>
      </c>
      <c r="AP328" s="641">
        <f>III_Model_PT!AP31</f>
        <v>80</v>
      </c>
      <c r="AQ328" s="641">
        <f>III_Model_PT!AQ31</f>
        <v>80</v>
      </c>
      <c r="AR328" s="641">
        <f>III_Model_PT!AR31</f>
        <v>80</v>
      </c>
      <c r="AS328" s="641">
        <f>III_Model_PT!AS31</f>
        <v>0</v>
      </c>
      <c r="AT328" s="620">
        <f>III_Model_PT!AT31</f>
        <v>0</v>
      </c>
      <c r="AU328" s="620">
        <f>III_Model_PT!AU31</f>
        <v>0</v>
      </c>
      <c r="AV328" s="620">
        <f>III_Model_PT!AV31</f>
        <v>0</v>
      </c>
      <c r="AW328" s="620">
        <f>III_Model_PT!AW31</f>
        <v>0</v>
      </c>
      <c r="AX328" s="485">
        <f>III_Model_PT!AX31</f>
        <v>80</v>
      </c>
      <c r="AY328" s="485">
        <f>III_Model_PT!AY31</f>
        <v>0.5</v>
      </c>
      <c r="AZ328" s="485" t="e">
        <f>III_Model_PT!AZ31</f>
        <v>#N/A</v>
      </c>
      <c r="BA328" s="485" t="e">
        <f>III_Model_PT!BA31</f>
        <v>#N/A</v>
      </c>
      <c r="BB328" s="485" t="e">
        <f>III_Model_PT!BB31</f>
        <v>#N/A</v>
      </c>
      <c r="BC328" s="485">
        <f>III_Model_PT!BC31</f>
        <v>0</v>
      </c>
      <c r="BD328" s="485">
        <f>III_Model_PT!BD31</f>
        <v>0</v>
      </c>
      <c r="BE328" s="485">
        <f>III_Model_PT!BE31</f>
        <v>0</v>
      </c>
      <c r="BF328" s="485">
        <f>III_Model_PT!BF31</f>
        <v>0</v>
      </c>
      <c r="BG328" s="485">
        <f>III_Model_PT!BG31</f>
        <v>0</v>
      </c>
      <c r="BH328" s="485">
        <f>III_Model_PT!BH31</f>
        <v>0</v>
      </c>
      <c r="BI328" s="485">
        <f>III_Model_PT!BI31</f>
        <v>0</v>
      </c>
      <c r="BJ328">
        <f t="shared" si="25"/>
        <v>320</v>
      </c>
      <c r="BK328">
        <f t="shared" si="26"/>
        <v>320</v>
      </c>
      <c r="BL328" s="531">
        <f t="shared" si="27"/>
        <v>0</v>
      </c>
      <c r="BM328" s="201"/>
      <c r="BN328" s="481"/>
      <c r="BP328" s="481"/>
      <c r="BQ328" s="481"/>
      <c r="BR328" s="481"/>
      <c r="BT328" s="481"/>
      <c r="BU328" s="481"/>
      <c r="BV328" s="481"/>
    </row>
    <row r="329" spans="1:76" s="485" customFormat="1" hidden="1" outlineLevel="1" x14ac:dyDescent="0.3">
      <c r="A329" s="485">
        <f>III_Model_PT!A32</f>
        <v>3</v>
      </c>
      <c r="B329" s="485" t="str">
        <f>III_Model_PT!B32</f>
        <v>d</v>
      </c>
      <c r="C329" s="485">
        <f>III_Model_PT!C32</f>
        <v>3</v>
      </c>
      <c r="D329" s="485" t="str">
        <f>III_Model_PT!D32</f>
        <v>.z03_3_d_3</v>
      </c>
      <c r="E329" s="485" t="str">
        <f>III_Model_PT!E32</f>
        <v>Stworzenie procesu zasilania danymi</v>
      </c>
      <c r="F329" s="485" t="str">
        <f>III_Model_PT!F32</f>
        <v>ENDAWA_03</v>
      </c>
      <c r="G329" s="485" t="str">
        <f>III_Model_PT!G32</f>
        <v>END</v>
      </c>
      <c r="H329" s="485">
        <f>III_Model_PT!H32</f>
        <v>5</v>
      </c>
      <c r="I329" s="485" t="str">
        <f>III_Model_PT!I32</f>
        <v>.e03</v>
      </c>
      <c r="J329" s="485">
        <f>III_Model_PT!J32</f>
        <v>59</v>
      </c>
      <c r="K329" s="284">
        <f>III_Model_PT!K32</f>
        <v>46794</v>
      </c>
      <c r="L329" s="284">
        <f>III_Model_PT!L32</f>
        <v>46794</v>
      </c>
      <c r="M329" s="485">
        <f>III_Model_PT!M32</f>
        <v>58</v>
      </c>
      <c r="N329" s="485">
        <f>III_Model_PT!N32</f>
        <v>0</v>
      </c>
      <c r="O329" s="485">
        <f>III_Model_PT!O32</f>
        <v>120</v>
      </c>
      <c r="P329" s="629">
        <f>III_Model_PT!P32</f>
        <v>0</v>
      </c>
      <c r="Q329" s="629">
        <f>III_Model_PT!Q32</f>
        <v>0</v>
      </c>
      <c r="R329" s="629">
        <f>III_Model_PT!R32</f>
        <v>0.33300000000000002</v>
      </c>
      <c r="S329" s="629">
        <f>III_Model_PT!S32</f>
        <v>0</v>
      </c>
      <c r="T329" s="629">
        <f>III_Model_PT!T32</f>
        <v>0</v>
      </c>
      <c r="U329" s="629">
        <f>III_Model_PT!U32</f>
        <v>0</v>
      </c>
      <c r="V329" s="629">
        <f>III_Model_PT!V32</f>
        <v>0</v>
      </c>
      <c r="W329" s="629">
        <f>III_Model_PT!W32</f>
        <v>0</v>
      </c>
      <c r="X329" s="629">
        <f>III_Model_PT!X32</f>
        <v>0</v>
      </c>
      <c r="Y329" s="651">
        <f>III_Model_PT!Y32</f>
        <v>0.33300000000000002</v>
      </c>
      <c r="Z329" s="651">
        <f>III_Model_PT!Z32</f>
        <v>0.33300000000000002</v>
      </c>
      <c r="AA329" s="651">
        <f>III_Model_PT!AA32</f>
        <v>0</v>
      </c>
      <c r="AB329" s="651">
        <f>III_Model_PT!AB32</f>
        <v>0</v>
      </c>
      <c r="AC329" s="614">
        <f>III_Model_PT!AC32</f>
        <v>0</v>
      </c>
      <c r="AD329" s="614">
        <f>III_Model_PT!AD32</f>
        <v>0</v>
      </c>
      <c r="AE329" s="614">
        <f>III_Model_PT!AE32</f>
        <v>0</v>
      </c>
      <c r="AF329" s="614">
        <f>III_Model_PT!AF32</f>
        <v>0</v>
      </c>
      <c r="AG329" s="635">
        <f>III_Model_PT!AG32</f>
        <v>0</v>
      </c>
      <c r="AH329" s="635">
        <f>III_Model_PT!AH32</f>
        <v>0</v>
      </c>
      <c r="AI329" s="635">
        <f>III_Model_PT!AI32</f>
        <v>40</v>
      </c>
      <c r="AJ329" s="635">
        <f>III_Model_PT!AJ32</f>
        <v>0</v>
      </c>
      <c r="AK329" s="635">
        <f>III_Model_PT!AK32</f>
        <v>0</v>
      </c>
      <c r="AL329" s="635">
        <f>III_Model_PT!AL32</f>
        <v>0</v>
      </c>
      <c r="AM329" s="635">
        <f>III_Model_PT!AM32</f>
        <v>0</v>
      </c>
      <c r="AN329" s="635">
        <f>III_Model_PT!AN32</f>
        <v>0</v>
      </c>
      <c r="AO329" s="635">
        <f>III_Model_PT!AO32</f>
        <v>0</v>
      </c>
      <c r="AP329" s="641">
        <f>III_Model_PT!AP32</f>
        <v>40</v>
      </c>
      <c r="AQ329" s="641">
        <f>III_Model_PT!AQ32</f>
        <v>40</v>
      </c>
      <c r="AR329" s="641">
        <f>III_Model_PT!AR32</f>
        <v>0</v>
      </c>
      <c r="AS329" s="641">
        <f>III_Model_PT!AS32</f>
        <v>0</v>
      </c>
      <c r="AT329" s="620">
        <f>III_Model_PT!AT32</f>
        <v>0</v>
      </c>
      <c r="AU329" s="620">
        <f>III_Model_PT!AU32</f>
        <v>0</v>
      </c>
      <c r="AV329" s="620">
        <f>III_Model_PT!AV32</f>
        <v>0</v>
      </c>
      <c r="AW329" s="620">
        <f>III_Model_PT!AW32</f>
        <v>0</v>
      </c>
      <c r="AX329" s="485">
        <f>III_Model_PT!AX32</f>
        <v>40</v>
      </c>
      <c r="AY329" s="485">
        <f>III_Model_PT!AY32</f>
        <v>0.25</v>
      </c>
      <c r="AZ329" s="485" t="e">
        <f>III_Model_PT!AZ32</f>
        <v>#N/A</v>
      </c>
      <c r="BA329" s="485" t="e">
        <f>III_Model_PT!BA32</f>
        <v>#N/A</v>
      </c>
      <c r="BB329" s="485" t="e">
        <f>III_Model_PT!BB32</f>
        <v>#N/A</v>
      </c>
      <c r="BC329" s="485">
        <f>III_Model_PT!BC32</f>
        <v>0</v>
      </c>
      <c r="BD329" s="485">
        <f>III_Model_PT!BD32</f>
        <v>0</v>
      </c>
      <c r="BE329" s="485">
        <f>III_Model_PT!BE32</f>
        <v>0</v>
      </c>
      <c r="BF329" s="485">
        <f>III_Model_PT!BF32</f>
        <v>0</v>
      </c>
      <c r="BG329" s="485">
        <f>III_Model_PT!BG32</f>
        <v>0</v>
      </c>
      <c r="BH329" s="485">
        <f>III_Model_PT!BH32</f>
        <v>0</v>
      </c>
      <c r="BI329" s="485">
        <f>III_Model_PT!BI32</f>
        <v>0</v>
      </c>
      <c r="BJ329">
        <f t="shared" si="25"/>
        <v>120</v>
      </c>
      <c r="BK329">
        <f t="shared" si="26"/>
        <v>120</v>
      </c>
      <c r="BL329" s="531">
        <f t="shared" si="27"/>
        <v>0</v>
      </c>
      <c r="BM329" s="201"/>
      <c r="BN329" s="481"/>
      <c r="BP329" s="481"/>
      <c r="BQ329" s="481"/>
      <c r="BR329" s="481"/>
      <c r="BT329" s="481"/>
      <c r="BU329" s="481"/>
      <c r="BV329" s="481"/>
    </row>
    <row r="330" spans="1:76" s="485" customFormat="1" hidden="1" outlineLevel="1" x14ac:dyDescent="0.3">
      <c r="A330" s="485">
        <f>III_Model_PT!A33</f>
        <v>3</v>
      </c>
      <c r="B330" s="485" t="str">
        <f>III_Model_PT!B33</f>
        <v>d</v>
      </c>
      <c r="C330" s="485">
        <f>III_Model_PT!C33</f>
        <v>4</v>
      </c>
      <c r="D330" s="485" t="str">
        <f>III_Model_PT!D33</f>
        <v>.z03_3_d_4</v>
      </c>
      <c r="E330" s="485" t="str">
        <f>III_Model_PT!E33</f>
        <v>Stworzenie procesu  trenowania/uczenia modelu</v>
      </c>
      <c r="F330" s="485" t="str">
        <f>III_Model_PT!F33</f>
        <v>ENDAWA_04</v>
      </c>
      <c r="G330" s="485" t="str">
        <f>III_Model_PT!G33</f>
        <v>END</v>
      </c>
      <c r="H330" s="485">
        <f>III_Model_PT!H33</f>
        <v>5</v>
      </c>
      <c r="I330" s="485" t="str">
        <f>III_Model_PT!I33</f>
        <v>.e04</v>
      </c>
      <c r="J330" s="485">
        <f>III_Model_PT!J33</f>
        <v>58</v>
      </c>
      <c r="K330" s="284">
        <f>III_Model_PT!K33</f>
        <v>46787</v>
      </c>
      <c r="L330" s="284">
        <f>III_Model_PT!L33</f>
        <v>46787</v>
      </c>
      <c r="M330" s="485">
        <f>III_Model_PT!M33</f>
        <v>57</v>
      </c>
      <c r="N330" s="485">
        <f>III_Model_PT!N33</f>
        <v>0</v>
      </c>
      <c r="O330" s="485">
        <f>III_Model_PT!O33</f>
        <v>120</v>
      </c>
      <c r="P330" s="629">
        <f>III_Model_PT!P33</f>
        <v>0</v>
      </c>
      <c r="Q330" s="629">
        <f>III_Model_PT!Q33</f>
        <v>0</v>
      </c>
      <c r="R330" s="629">
        <f>III_Model_PT!R33</f>
        <v>0</v>
      </c>
      <c r="S330" s="629">
        <f>III_Model_PT!S33</f>
        <v>0.33300000000000002</v>
      </c>
      <c r="T330" s="629">
        <f>III_Model_PT!T33</f>
        <v>0</v>
      </c>
      <c r="U330" s="629">
        <f>III_Model_PT!U33</f>
        <v>0</v>
      </c>
      <c r="V330" s="629">
        <f>III_Model_PT!V33</f>
        <v>0</v>
      </c>
      <c r="W330" s="629">
        <f>III_Model_PT!W33</f>
        <v>0</v>
      </c>
      <c r="X330" s="629">
        <f>III_Model_PT!X33</f>
        <v>0</v>
      </c>
      <c r="Y330" s="651">
        <f>III_Model_PT!Y33</f>
        <v>0</v>
      </c>
      <c r="Z330" s="651">
        <f>III_Model_PT!Z33</f>
        <v>0.33300000000000002</v>
      </c>
      <c r="AA330" s="651">
        <f>III_Model_PT!AA33</f>
        <v>0.33300000000000002</v>
      </c>
      <c r="AB330" s="651">
        <f>III_Model_PT!AB33</f>
        <v>0</v>
      </c>
      <c r="AC330" s="614">
        <f>III_Model_PT!AC33</f>
        <v>0</v>
      </c>
      <c r="AD330" s="614">
        <f>III_Model_PT!AD33</f>
        <v>0</v>
      </c>
      <c r="AE330" s="614">
        <f>III_Model_PT!AE33</f>
        <v>0</v>
      </c>
      <c r="AF330" s="614">
        <f>III_Model_PT!AF33</f>
        <v>0</v>
      </c>
      <c r="AG330" s="635">
        <f>III_Model_PT!AG33</f>
        <v>0</v>
      </c>
      <c r="AH330" s="635">
        <f>III_Model_PT!AH33</f>
        <v>0</v>
      </c>
      <c r="AI330" s="635">
        <f>III_Model_PT!AI33</f>
        <v>0</v>
      </c>
      <c r="AJ330" s="635">
        <f>III_Model_PT!AJ33</f>
        <v>40</v>
      </c>
      <c r="AK330" s="635">
        <f>III_Model_PT!AK33</f>
        <v>0</v>
      </c>
      <c r="AL330" s="635">
        <f>III_Model_PT!AL33</f>
        <v>0</v>
      </c>
      <c r="AM330" s="635">
        <f>III_Model_PT!AM33</f>
        <v>0</v>
      </c>
      <c r="AN330" s="635">
        <f>III_Model_PT!AN33</f>
        <v>0</v>
      </c>
      <c r="AO330" s="635">
        <f>III_Model_PT!AO33</f>
        <v>0</v>
      </c>
      <c r="AP330" s="641">
        <f>III_Model_PT!AP33</f>
        <v>0</v>
      </c>
      <c r="AQ330" s="641">
        <f>III_Model_PT!AQ33</f>
        <v>40</v>
      </c>
      <c r="AR330" s="641">
        <f>III_Model_PT!AR33</f>
        <v>40</v>
      </c>
      <c r="AS330" s="641">
        <f>III_Model_PT!AS33</f>
        <v>0</v>
      </c>
      <c r="AT330" s="620">
        <f>III_Model_PT!AT33</f>
        <v>0</v>
      </c>
      <c r="AU330" s="620">
        <f>III_Model_PT!AU33</f>
        <v>0</v>
      </c>
      <c r="AV330" s="620">
        <f>III_Model_PT!AV33</f>
        <v>0</v>
      </c>
      <c r="AW330" s="620">
        <f>III_Model_PT!AW33</f>
        <v>0</v>
      </c>
      <c r="AX330" s="485">
        <f>III_Model_PT!AX33</f>
        <v>40</v>
      </c>
      <c r="AY330" s="485">
        <f>III_Model_PT!AY33</f>
        <v>0.25</v>
      </c>
      <c r="AZ330" s="485" t="e">
        <f>III_Model_PT!AZ33</f>
        <v>#N/A</v>
      </c>
      <c r="BA330" s="485" t="e">
        <f>III_Model_PT!BA33</f>
        <v>#N/A</v>
      </c>
      <c r="BB330" s="485" t="e">
        <f>III_Model_PT!BB33</f>
        <v>#N/A</v>
      </c>
      <c r="BC330" s="485">
        <f>III_Model_PT!BC33</f>
        <v>0</v>
      </c>
      <c r="BD330" s="485">
        <f>III_Model_PT!BD33</f>
        <v>0</v>
      </c>
      <c r="BE330" s="485">
        <f>III_Model_PT!BE33</f>
        <v>0</v>
      </c>
      <c r="BF330" s="485">
        <f>III_Model_PT!BF33</f>
        <v>0</v>
      </c>
      <c r="BG330" s="485">
        <f>III_Model_PT!BG33</f>
        <v>0</v>
      </c>
      <c r="BH330" s="485">
        <f>III_Model_PT!BH33</f>
        <v>0</v>
      </c>
      <c r="BI330" s="485">
        <f>III_Model_PT!BI33</f>
        <v>0</v>
      </c>
      <c r="BJ330">
        <f t="shared" si="25"/>
        <v>120</v>
      </c>
      <c r="BK330">
        <f t="shared" si="26"/>
        <v>120</v>
      </c>
      <c r="BL330" s="531">
        <f t="shared" si="27"/>
        <v>0</v>
      </c>
      <c r="BM330" s="201"/>
      <c r="BN330" s="481"/>
      <c r="BP330" s="481"/>
      <c r="BQ330" s="481"/>
      <c r="BR330" s="481"/>
      <c r="BT330" s="481"/>
      <c r="BU330" s="481"/>
      <c r="BV330" s="481"/>
    </row>
    <row r="331" spans="1:76" s="485" customFormat="1" hidden="1" outlineLevel="1" x14ac:dyDescent="0.3">
      <c r="A331" s="485">
        <f>III_Model_PT!A34</f>
        <v>3</v>
      </c>
      <c r="B331" s="485" t="str">
        <f>III_Model_PT!B34</f>
        <v>d</v>
      </c>
      <c r="C331" s="485">
        <f>III_Model_PT!C34</f>
        <v>5</v>
      </c>
      <c r="D331" s="485" t="str">
        <f>III_Model_PT!D34</f>
        <v>.z03_3_d_5</v>
      </c>
      <c r="E331" s="485" t="str">
        <f>III_Model_PT!E34</f>
        <v>Stworzenie procesu ewaluacji modelu</v>
      </c>
      <c r="F331" s="485" t="str">
        <f>III_Model_PT!F34</f>
        <v>ENDAWA_01</v>
      </c>
      <c r="G331" s="485" t="str">
        <f>III_Model_PT!G34</f>
        <v>END</v>
      </c>
      <c r="H331" s="485">
        <f>III_Model_PT!H34</f>
        <v>6</v>
      </c>
      <c r="I331" s="485" t="str">
        <f>III_Model_PT!I34</f>
        <v>.e01</v>
      </c>
      <c r="J331" s="485">
        <f>III_Model_PT!J34</f>
        <v>57</v>
      </c>
      <c r="K331" s="284">
        <f>III_Model_PT!K34</f>
        <v>46780</v>
      </c>
      <c r="L331" s="284">
        <f>III_Model_PT!L34</f>
        <v>46782</v>
      </c>
      <c r="M331" s="485">
        <f>III_Model_PT!M34</f>
        <v>58</v>
      </c>
      <c r="N331" s="485">
        <f>III_Model_PT!N34</f>
        <v>2</v>
      </c>
      <c r="O331" s="485">
        <f>III_Model_PT!O34</f>
        <v>120</v>
      </c>
      <c r="P331" s="629">
        <f>III_Model_PT!P34</f>
        <v>0</v>
      </c>
      <c r="Q331" s="629">
        <f>III_Model_PT!Q34</f>
        <v>0.33300000000000002</v>
      </c>
      <c r="R331" s="629">
        <f>III_Model_PT!R34</f>
        <v>0</v>
      </c>
      <c r="S331" s="629">
        <f>III_Model_PT!S34</f>
        <v>0</v>
      </c>
      <c r="T331" s="629">
        <f>III_Model_PT!T34</f>
        <v>0</v>
      </c>
      <c r="U331" s="629">
        <f>III_Model_PT!U34</f>
        <v>0</v>
      </c>
      <c r="V331" s="629">
        <f>III_Model_PT!V34</f>
        <v>0</v>
      </c>
      <c r="W331" s="629">
        <f>III_Model_PT!W34</f>
        <v>0</v>
      </c>
      <c r="X331" s="629">
        <f>III_Model_PT!X34</f>
        <v>0</v>
      </c>
      <c r="Y331" s="651">
        <f>III_Model_PT!Y34</f>
        <v>0</v>
      </c>
      <c r="Z331" s="651">
        <f>III_Model_PT!Z34</f>
        <v>0.33300000000000002</v>
      </c>
      <c r="AA331" s="651">
        <f>III_Model_PT!AA34</f>
        <v>0.33300000000000002</v>
      </c>
      <c r="AB331" s="651">
        <f>III_Model_PT!AB34</f>
        <v>0</v>
      </c>
      <c r="AC331" s="614">
        <f>III_Model_PT!AC34</f>
        <v>0</v>
      </c>
      <c r="AD331" s="614">
        <f>III_Model_PT!AD34</f>
        <v>0</v>
      </c>
      <c r="AE331" s="614">
        <f>III_Model_PT!AE34</f>
        <v>0</v>
      </c>
      <c r="AF331" s="614">
        <f>III_Model_PT!AF34</f>
        <v>0</v>
      </c>
      <c r="AG331" s="635">
        <f>III_Model_PT!AG34</f>
        <v>0</v>
      </c>
      <c r="AH331" s="635">
        <f>III_Model_PT!AH34</f>
        <v>40</v>
      </c>
      <c r="AI331" s="635">
        <f>III_Model_PT!AI34</f>
        <v>0</v>
      </c>
      <c r="AJ331" s="635">
        <f>III_Model_PT!AJ34</f>
        <v>0</v>
      </c>
      <c r="AK331" s="635">
        <f>III_Model_PT!AK34</f>
        <v>0</v>
      </c>
      <c r="AL331" s="635">
        <f>III_Model_PT!AL34</f>
        <v>0</v>
      </c>
      <c r="AM331" s="635">
        <f>III_Model_PT!AM34</f>
        <v>0</v>
      </c>
      <c r="AN331" s="635">
        <f>III_Model_PT!AN34</f>
        <v>0</v>
      </c>
      <c r="AO331" s="635">
        <f>III_Model_PT!AO34</f>
        <v>0</v>
      </c>
      <c r="AP331" s="641">
        <f>III_Model_PT!AP34</f>
        <v>0</v>
      </c>
      <c r="AQ331" s="641">
        <f>III_Model_PT!AQ34</f>
        <v>40</v>
      </c>
      <c r="AR331" s="641">
        <f>III_Model_PT!AR34</f>
        <v>40</v>
      </c>
      <c r="AS331" s="641">
        <f>III_Model_PT!AS34</f>
        <v>0</v>
      </c>
      <c r="AT331" s="620">
        <f>III_Model_PT!AT34</f>
        <v>0</v>
      </c>
      <c r="AU331" s="620">
        <f>III_Model_PT!AU34</f>
        <v>0</v>
      </c>
      <c r="AV331" s="620">
        <f>III_Model_PT!AV34</f>
        <v>0</v>
      </c>
      <c r="AW331" s="620">
        <f>III_Model_PT!AW34</f>
        <v>0</v>
      </c>
      <c r="AX331" s="485">
        <f>III_Model_PT!AX34</f>
        <v>40</v>
      </c>
      <c r="AY331" s="485">
        <f>III_Model_PT!AY34</f>
        <v>0.25</v>
      </c>
      <c r="AZ331" s="485" t="e">
        <f>III_Model_PT!AZ34</f>
        <v>#N/A</v>
      </c>
      <c r="BA331" s="485" t="e">
        <f>III_Model_PT!BA34</f>
        <v>#N/A</v>
      </c>
      <c r="BB331" s="485" t="e">
        <f>III_Model_PT!BB34</f>
        <v>#N/A</v>
      </c>
      <c r="BC331" s="485">
        <f>III_Model_PT!BC34</f>
        <v>0</v>
      </c>
      <c r="BD331" s="485">
        <f>III_Model_PT!BD34</f>
        <v>0</v>
      </c>
      <c r="BE331" s="485">
        <f>III_Model_PT!BE34</f>
        <v>0</v>
      </c>
      <c r="BF331" s="485">
        <f>III_Model_PT!BF34</f>
        <v>0</v>
      </c>
      <c r="BG331" s="485">
        <f>III_Model_PT!BG34</f>
        <v>0</v>
      </c>
      <c r="BH331" s="485">
        <f>III_Model_PT!BH34</f>
        <v>0</v>
      </c>
      <c r="BI331" s="485">
        <f>III_Model_PT!BI34</f>
        <v>0</v>
      </c>
      <c r="BJ331">
        <f t="shared" si="25"/>
        <v>120</v>
      </c>
      <c r="BK331">
        <f t="shared" si="26"/>
        <v>120</v>
      </c>
      <c r="BL331" s="531">
        <f t="shared" si="27"/>
        <v>0</v>
      </c>
      <c r="BM331" s="201"/>
      <c r="BN331" s="481"/>
      <c r="BP331" s="481"/>
      <c r="BQ331" s="481"/>
      <c r="BR331" s="481"/>
      <c r="BT331" s="481"/>
      <c r="BU331" s="481"/>
      <c r="BV331" s="481"/>
    </row>
    <row r="332" spans="1:76" s="485" customFormat="1" hidden="1" outlineLevel="1" x14ac:dyDescent="0.3">
      <c r="A332" s="485">
        <f>III_Model_PT!A35</f>
        <v>3</v>
      </c>
      <c r="B332" s="485" t="str">
        <f>III_Model_PT!B35</f>
        <v>d</v>
      </c>
      <c r="C332" s="485">
        <f>III_Model_PT!C35</f>
        <v>6</v>
      </c>
      <c r="D332" s="485" t="str">
        <f>III_Model_PT!D35</f>
        <v>.z03_3_d_6</v>
      </c>
      <c r="E332" s="485" t="str">
        <f>III_Model_PT!E35</f>
        <v>Stworzenie procesu monitorowania modelu</v>
      </c>
      <c r="F332" s="485" t="str">
        <f>III_Model_PT!F35</f>
        <v>ENDAWA_02</v>
      </c>
      <c r="G332" s="485" t="str">
        <f>III_Model_PT!G35</f>
        <v>END</v>
      </c>
      <c r="H332" s="485">
        <f>III_Model_PT!H35</f>
        <v>6</v>
      </c>
      <c r="I332" s="485" t="str">
        <f>III_Model_PT!I35</f>
        <v>.e02</v>
      </c>
      <c r="J332" s="485">
        <f>III_Model_PT!J35</f>
        <v>58</v>
      </c>
      <c r="K332" s="284">
        <f>III_Model_PT!K35</f>
        <v>46787</v>
      </c>
      <c r="L332" s="284">
        <f>III_Model_PT!L35</f>
        <v>46787</v>
      </c>
      <c r="M332" s="485">
        <f>III_Model_PT!M35</f>
        <v>57</v>
      </c>
      <c r="N332" s="485">
        <f>III_Model_PT!N35</f>
        <v>0</v>
      </c>
      <c r="O332" s="485">
        <f>III_Model_PT!O35</f>
        <v>120</v>
      </c>
      <c r="P332" s="629">
        <f>III_Model_PT!P35</f>
        <v>0.33300000000000002</v>
      </c>
      <c r="Q332" s="629">
        <f>III_Model_PT!Q35</f>
        <v>0</v>
      </c>
      <c r="R332" s="629">
        <f>III_Model_PT!R35</f>
        <v>0</v>
      </c>
      <c r="S332" s="629">
        <f>III_Model_PT!S35</f>
        <v>0</v>
      </c>
      <c r="T332" s="629">
        <f>III_Model_PT!T35</f>
        <v>0</v>
      </c>
      <c r="U332" s="629">
        <f>III_Model_PT!U35</f>
        <v>0</v>
      </c>
      <c r="V332" s="629">
        <f>III_Model_PT!V35</f>
        <v>0</v>
      </c>
      <c r="W332" s="629">
        <f>III_Model_PT!W35</f>
        <v>0</v>
      </c>
      <c r="X332" s="629">
        <f>III_Model_PT!X35</f>
        <v>0</v>
      </c>
      <c r="Y332" s="651">
        <f>III_Model_PT!Y35</f>
        <v>0.33300000000000002</v>
      </c>
      <c r="Z332" s="651">
        <f>III_Model_PT!Z35</f>
        <v>0</v>
      </c>
      <c r="AA332" s="651">
        <f>III_Model_PT!AA35</f>
        <v>0</v>
      </c>
      <c r="AB332" s="651">
        <f>III_Model_PT!AB35</f>
        <v>0.33300000000000002</v>
      </c>
      <c r="AC332" s="614">
        <f>III_Model_PT!AC35</f>
        <v>0</v>
      </c>
      <c r="AD332" s="614">
        <f>III_Model_PT!AD35</f>
        <v>0</v>
      </c>
      <c r="AE332" s="614">
        <f>III_Model_PT!AE35</f>
        <v>0</v>
      </c>
      <c r="AF332" s="614">
        <f>III_Model_PT!AF35</f>
        <v>0</v>
      </c>
      <c r="AG332" s="635">
        <f>III_Model_PT!AG35</f>
        <v>40</v>
      </c>
      <c r="AH332" s="635">
        <f>III_Model_PT!AH35</f>
        <v>0</v>
      </c>
      <c r="AI332" s="635">
        <f>III_Model_PT!AI35</f>
        <v>0</v>
      </c>
      <c r="AJ332" s="635">
        <f>III_Model_PT!AJ35</f>
        <v>0</v>
      </c>
      <c r="AK332" s="635">
        <f>III_Model_PT!AK35</f>
        <v>0</v>
      </c>
      <c r="AL332" s="635">
        <f>III_Model_PT!AL35</f>
        <v>0</v>
      </c>
      <c r="AM332" s="635">
        <f>III_Model_PT!AM35</f>
        <v>0</v>
      </c>
      <c r="AN332" s="635">
        <f>III_Model_PT!AN35</f>
        <v>0</v>
      </c>
      <c r="AO332" s="635">
        <f>III_Model_PT!AO35</f>
        <v>0</v>
      </c>
      <c r="AP332" s="641">
        <f>III_Model_PT!AP35</f>
        <v>40</v>
      </c>
      <c r="AQ332" s="641">
        <f>III_Model_PT!AQ35</f>
        <v>0</v>
      </c>
      <c r="AR332" s="641">
        <f>III_Model_PT!AR35</f>
        <v>0</v>
      </c>
      <c r="AS332" s="641">
        <f>III_Model_PT!AS35</f>
        <v>40</v>
      </c>
      <c r="AT332" s="620">
        <f>III_Model_PT!AT35</f>
        <v>0</v>
      </c>
      <c r="AU332" s="620">
        <f>III_Model_PT!AU35</f>
        <v>0</v>
      </c>
      <c r="AV332" s="620">
        <f>III_Model_PT!AV35</f>
        <v>0</v>
      </c>
      <c r="AW332" s="620">
        <f>III_Model_PT!AW35</f>
        <v>0</v>
      </c>
      <c r="AX332" s="485">
        <f>III_Model_PT!AX35</f>
        <v>40</v>
      </c>
      <c r="AY332" s="485">
        <f>III_Model_PT!AY35</f>
        <v>0.25</v>
      </c>
      <c r="AZ332" s="485" t="e">
        <f>III_Model_PT!AZ35</f>
        <v>#N/A</v>
      </c>
      <c r="BA332" s="485" t="e">
        <f>III_Model_PT!BA35</f>
        <v>#N/A</v>
      </c>
      <c r="BB332" s="485" t="e">
        <f>III_Model_PT!BB35</f>
        <v>#N/A</v>
      </c>
      <c r="BC332" s="485">
        <f>III_Model_PT!BC35</f>
        <v>0</v>
      </c>
      <c r="BD332" s="485">
        <f>III_Model_PT!BD35</f>
        <v>0</v>
      </c>
      <c r="BE332" s="485">
        <f>III_Model_PT!BE35</f>
        <v>0</v>
      </c>
      <c r="BF332" s="485">
        <f>III_Model_PT!BF35</f>
        <v>0</v>
      </c>
      <c r="BG332" s="485">
        <f>III_Model_PT!BG35</f>
        <v>0</v>
      </c>
      <c r="BH332" s="485">
        <f>III_Model_PT!BH35</f>
        <v>0</v>
      </c>
      <c r="BI332" s="485">
        <f>III_Model_PT!BI35</f>
        <v>0</v>
      </c>
      <c r="BJ332">
        <f t="shared" si="25"/>
        <v>120</v>
      </c>
      <c r="BK332">
        <f t="shared" si="26"/>
        <v>120</v>
      </c>
      <c r="BL332" s="531">
        <f t="shared" si="27"/>
        <v>0</v>
      </c>
      <c r="BM332" s="201"/>
      <c r="BN332" s="481"/>
      <c r="BP332" s="481"/>
      <c r="BQ332" s="481"/>
      <c r="BR332" s="481"/>
      <c r="BT332" s="481"/>
      <c r="BU332" s="481"/>
      <c r="BV332" s="481"/>
    </row>
    <row r="333" spans="1:76" s="485" customFormat="1" hidden="1" outlineLevel="1" x14ac:dyDescent="0.3">
      <c r="A333" s="485">
        <f>III_Model_PT!A36</f>
        <v>3</v>
      </c>
      <c r="B333" s="485" t="str">
        <f>III_Model_PT!B36</f>
        <v>e</v>
      </c>
      <c r="C333" s="485">
        <f>III_Model_PT!C36</f>
        <v>1</v>
      </c>
      <c r="D333" s="485" t="str">
        <f>III_Model_PT!D36</f>
        <v>.z03_3_e_1</v>
      </c>
      <c r="E333" s="485" t="str">
        <f>III_Model_PT!E36</f>
        <v>Testy, walidacje i wybór Modelu optymalnego</v>
      </c>
      <c r="F333" s="485" t="str">
        <f>III_Model_PT!F36</f>
        <v>XXX</v>
      </c>
      <c r="G333" s="485" t="str">
        <f>III_Model_PT!G36</f>
        <v>XXX</v>
      </c>
      <c r="H333" s="485">
        <f>III_Model_PT!H36</f>
        <v>7</v>
      </c>
      <c r="I333" s="485" t="str">
        <f>III_Model_PT!I36</f>
        <v>ACT/END</v>
      </c>
      <c r="J333" s="485">
        <f>III_Model_PT!J36</f>
        <v>57</v>
      </c>
      <c r="K333" s="284">
        <f>III_Model_PT!K36</f>
        <v>46780</v>
      </c>
      <c r="L333" s="284">
        <f>III_Model_PT!L36</f>
        <v>46782</v>
      </c>
      <c r="M333" s="485">
        <f>III_Model_PT!M36</f>
        <v>58</v>
      </c>
      <c r="N333" s="485">
        <f>III_Model_PT!N36</f>
        <v>2</v>
      </c>
      <c r="O333" s="485">
        <f>III_Model_PT!O36</f>
        <v>120</v>
      </c>
      <c r="P333" s="629">
        <f>III_Model_PT!P36</f>
        <v>0</v>
      </c>
      <c r="Q333" s="629">
        <f>III_Model_PT!Q36</f>
        <v>0</v>
      </c>
      <c r="R333" s="629">
        <f>III_Model_PT!R36</f>
        <v>0.25</v>
      </c>
      <c r="S333" s="629">
        <f>III_Model_PT!S36</f>
        <v>0</v>
      </c>
      <c r="T333" s="629">
        <f>III_Model_PT!T36</f>
        <v>0</v>
      </c>
      <c r="U333" s="629">
        <f>III_Model_PT!U36</f>
        <v>0</v>
      </c>
      <c r="V333" s="629">
        <f>III_Model_PT!V36</f>
        <v>0</v>
      </c>
      <c r="W333" s="629">
        <f>III_Model_PT!W36</f>
        <v>0</v>
      </c>
      <c r="X333" s="629">
        <f>III_Model_PT!X36</f>
        <v>0</v>
      </c>
      <c r="Y333" s="651">
        <f>III_Model_PT!Y36</f>
        <v>0.25</v>
      </c>
      <c r="Z333" s="651">
        <f>III_Model_PT!Z36</f>
        <v>0.25</v>
      </c>
      <c r="AA333" s="651">
        <f>III_Model_PT!AA36</f>
        <v>0.25</v>
      </c>
      <c r="AB333" s="651">
        <f>III_Model_PT!AB36</f>
        <v>0</v>
      </c>
      <c r="AC333" s="614">
        <f>III_Model_PT!AC36</f>
        <v>0</v>
      </c>
      <c r="AD333" s="614">
        <f>III_Model_PT!AD36</f>
        <v>0</v>
      </c>
      <c r="AE333" s="614">
        <f>III_Model_PT!AE36</f>
        <v>0</v>
      </c>
      <c r="AF333" s="614">
        <f>III_Model_PT!AF36</f>
        <v>0</v>
      </c>
      <c r="AG333" s="635">
        <f>III_Model_PT!AG36</f>
        <v>0</v>
      </c>
      <c r="AH333" s="635">
        <f>III_Model_PT!AH36</f>
        <v>0</v>
      </c>
      <c r="AI333" s="635">
        <f>III_Model_PT!AI36</f>
        <v>30</v>
      </c>
      <c r="AJ333" s="635">
        <f>III_Model_PT!AJ36</f>
        <v>0</v>
      </c>
      <c r="AK333" s="635">
        <f>III_Model_PT!AK36</f>
        <v>0</v>
      </c>
      <c r="AL333" s="635">
        <f>III_Model_PT!AL36</f>
        <v>0</v>
      </c>
      <c r="AM333" s="635">
        <f>III_Model_PT!AM36</f>
        <v>0</v>
      </c>
      <c r="AN333" s="635">
        <f>III_Model_PT!AN36</f>
        <v>0</v>
      </c>
      <c r="AO333" s="635">
        <f>III_Model_PT!AO36</f>
        <v>0</v>
      </c>
      <c r="AP333" s="641">
        <f>III_Model_PT!AP36</f>
        <v>30</v>
      </c>
      <c r="AQ333" s="641">
        <f>III_Model_PT!AQ36</f>
        <v>30</v>
      </c>
      <c r="AR333" s="641">
        <f>III_Model_PT!AR36</f>
        <v>30</v>
      </c>
      <c r="AS333" s="641">
        <f>III_Model_PT!AS36</f>
        <v>0</v>
      </c>
      <c r="AT333" s="620">
        <f>III_Model_PT!AT36</f>
        <v>0</v>
      </c>
      <c r="AU333" s="620">
        <f>III_Model_PT!AU36</f>
        <v>0</v>
      </c>
      <c r="AV333" s="620">
        <f>III_Model_PT!AV36</f>
        <v>0</v>
      </c>
      <c r="AW333" s="620">
        <f>III_Model_PT!AW36</f>
        <v>0</v>
      </c>
      <c r="AX333" s="485">
        <f>III_Model_PT!AX36</f>
        <v>30</v>
      </c>
      <c r="AY333" s="485">
        <f>III_Model_PT!AY36</f>
        <v>0.1875</v>
      </c>
      <c r="AZ333" s="485" t="e">
        <f>III_Model_PT!AZ36</f>
        <v>#N/A</v>
      </c>
      <c r="BA333" s="485" t="e">
        <f>III_Model_PT!BA36</f>
        <v>#N/A</v>
      </c>
      <c r="BB333" s="485" t="e">
        <f>III_Model_PT!BB36</f>
        <v>#N/A</v>
      </c>
      <c r="BC333" s="485">
        <f>III_Model_PT!BC36</f>
        <v>0</v>
      </c>
      <c r="BD333" s="485">
        <f>III_Model_PT!BD36</f>
        <v>0</v>
      </c>
      <c r="BE333" s="485">
        <f>III_Model_PT!BE36</f>
        <v>0</v>
      </c>
      <c r="BF333" s="485">
        <f>III_Model_PT!BF36</f>
        <v>0</v>
      </c>
      <c r="BG333" s="485">
        <f>III_Model_PT!BG36</f>
        <v>0</v>
      </c>
      <c r="BH333" s="485">
        <f>III_Model_PT!BH36</f>
        <v>0</v>
      </c>
      <c r="BI333" s="485">
        <f>III_Model_PT!BI36</f>
        <v>0</v>
      </c>
      <c r="BJ333">
        <f t="shared" si="25"/>
        <v>120</v>
      </c>
      <c r="BK333">
        <f t="shared" si="26"/>
        <v>120</v>
      </c>
      <c r="BL333" s="531">
        <f t="shared" si="27"/>
        <v>0</v>
      </c>
      <c r="BM333" s="201"/>
      <c r="BN333" s="481"/>
      <c r="BP333" s="481"/>
      <c r="BQ333" s="481"/>
      <c r="BR333" s="481"/>
      <c r="BT333" s="481"/>
      <c r="BU333" s="481"/>
      <c r="BV333" s="481"/>
    </row>
    <row r="334" spans="1:76" s="485" customFormat="1" hidden="1" outlineLevel="1" x14ac:dyDescent="0.3">
      <c r="A334" s="485">
        <f>III_Model_PT!A37</f>
        <v>4</v>
      </c>
      <c r="B334" s="485" t="str">
        <f>III_Model_PT!B37</f>
        <v>a</v>
      </c>
      <c r="C334" s="485">
        <f>III_Model_PT!C37</f>
        <v>0</v>
      </c>
      <c r="D334" s="485" t="str">
        <f>III_Model_PT!D37</f>
        <v>.z03_4_a_0</v>
      </c>
      <c r="E334" s="485" t="str">
        <f>III_Model_PT!E37</f>
        <v>4.Modelowanie symulacyjne PT</v>
      </c>
      <c r="F334" s="485">
        <f>III_Model_PT!F37</f>
        <v>0</v>
      </c>
      <c r="G334" s="485">
        <f>III_Model_PT!G37</f>
        <v>0</v>
      </c>
      <c r="H334" s="485">
        <f>III_Model_PT!H37</f>
        <v>0</v>
      </c>
      <c r="I334" s="485">
        <f>III_Model_PT!I37</f>
        <v>0</v>
      </c>
      <c r="J334" s="485">
        <f>III_Model_PT!J37</f>
        <v>58</v>
      </c>
      <c r="K334" s="284">
        <f>III_Model_PT!K37</f>
        <v>46787</v>
      </c>
      <c r="L334" s="284">
        <f>III_Model_PT!L37</f>
        <v>46787</v>
      </c>
      <c r="M334" s="485">
        <f>III_Model_PT!M37</f>
        <v>57</v>
      </c>
      <c r="N334" s="485">
        <f>III_Model_PT!N37</f>
        <v>0</v>
      </c>
      <c r="O334" s="485">
        <f>III_Model_PT!O37</f>
        <v>0</v>
      </c>
      <c r="P334" s="629">
        <f>III_Model_PT!P37</f>
        <v>0</v>
      </c>
      <c r="Q334" s="629">
        <f>III_Model_PT!Q37</f>
        <v>0</v>
      </c>
      <c r="R334" s="629">
        <f>III_Model_PT!R37</f>
        <v>0</v>
      </c>
      <c r="S334" s="629">
        <f>III_Model_PT!S37</f>
        <v>0</v>
      </c>
      <c r="T334" s="629">
        <f>III_Model_PT!T37</f>
        <v>0</v>
      </c>
      <c r="U334" s="629">
        <f>III_Model_PT!U37</f>
        <v>0</v>
      </c>
      <c r="V334" s="629">
        <f>III_Model_PT!V37</f>
        <v>0</v>
      </c>
      <c r="W334" s="629">
        <f>III_Model_PT!W37</f>
        <v>0</v>
      </c>
      <c r="X334" s="629">
        <f>III_Model_PT!X37</f>
        <v>0</v>
      </c>
      <c r="Y334" s="651">
        <f>III_Model_PT!Y37</f>
        <v>0</v>
      </c>
      <c r="Z334" s="651">
        <f>III_Model_PT!Z37</f>
        <v>0</v>
      </c>
      <c r="AA334" s="651">
        <f>III_Model_PT!AA37</f>
        <v>0</v>
      </c>
      <c r="AB334" s="651">
        <f>III_Model_PT!AB37</f>
        <v>0</v>
      </c>
      <c r="AC334" s="614">
        <f>III_Model_PT!AC37</f>
        <v>0</v>
      </c>
      <c r="AD334" s="614">
        <f>III_Model_PT!AD37</f>
        <v>0</v>
      </c>
      <c r="AE334" s="614">
        <f>III_Model_PT!AE37</f>
        <v>0</v>
      </c>
      <c r="AF334" s="614">
        <f>III_Model_PT!AF37</f>
        <v>0</v>
      </c>
      <c r="AG334" s="635">
        <f>III_Model_PT!AG37</f>
        <v>0</v>
      </c>
      <c r="AH334" s="635">
        <f>III_Model_PT!AH37</f>
        <v>0</v>
      </c>
      <c r="AI334" s="635">
        <f>III_Model_PT!AI37</f>
        <v>0</v>
      </c>
      <c r="AJ334" s="635">
        <f>III_Model_PT!AJ37</f>
        <v>0</v>
      </c>
      <c r="AK334" s="635">
        <f>III_Model_PT!AK37</f>
        <v>0</v>
      </c>
      <c r="AL334" s="635">
        <f>III_Model_PT!AL37</f>
        <v>0</v>
      </c>
      <c r="AM334" s="635">
        <f>III_Model_PT!AM37</f>
        <v>0</v>
      </c>
      <c r="AN334" s="635">
        <f>III_Model_PT!AN37</f>
        <v>0</v>
      </c>
      <c r="AO334" s="635">
        <f>III_Model_PT!AO37</f>
        <v>0</v>
      </c>
      <c r="AP334" s="641">
        <f>III_Model_PT!AP37</f>
        <v>0</v>
      </c>
      <c r="AQ334" s="641">
        <f>III_Model_PT!AQ37</f>
        <v>0</v>
      </c>
      <c r="AR334" s="641">
        <f>III_Model_PT!AR37</f>
        <v>0</v>
      </c>
      <c r="AS334" s="641">
        <f>III_Model_PT!AS37</f>
        <v>0</v>
      </c>
      <c r="AT334" s="620">
        <f>III_Model_PT!AT37</f>
        <v>0</v>
      </c>
      <c r="AU334" s="620">
        <f>III_Model_PT!AU37</f>
        <v>0</v>
      </c>
      <c r="AV334" s="620">
        <f>III_Model_PT!AV37</f>
        <v>0</v>
      </c>
      <c r="AW334" s="620">
        <f>III_Model_PT!AW37</f>
        <v>0</v>
      </c>
      <c r="AX334" s="485">
        <f>III_Model_PT!AX37</f>
        <v>0</v>
      </c>
      <c r="AY334" s="485">
        <f>III_Model_PT!AY37</f>
        <v>0</v>
      </c>
      <c r="AZ334" s="485">
        <f>III_Model_PT!AZ37</f>
        <v>0</v>
      </c>
      <c r="BA334" s="485">
        <f>III_Model_PT!BA37</f>
        <v>0</v>
      </c>
      <c r="BB334" s="485">
        <f>III_Model_PT!BB37</f>
        <v>0</v>
      </c>
      <c r="BC334" s="485">
        <f>III_Model_PT!BC37</f>
        <v>0</v>
      </c>
      <c r="BD334" s="485">
        <f>III_Model_PT!BD37</f>
        <v>0</v>
      </c>
      <c r="BE334" s="485">
        <f>III_Model_PT!BE37</f>
        <v>0</v>
      </c>
      <c r="BF334" s="485">
        <f>III_Model_PT!BF37</f>
        <v>0</v>
      </c>
      <c r="BG334" s="485">
        <f>III_Model_PT!BG37</f>
        <v>0</v>
      </c>
      <c r="BH334" s="485">
        <f>III_Model_PT!BH37</f>
        <v>0</v>
      </c>
      <c r="BI334" s="485">
        <f>III_Model_PT!BI37</f>
        <v>0</v>
      </c>
      <c r="BJ334">
        <f t="shared" si="25"/>
        <v>0</v>
      </c>
      <c r="BK334">
        <f t="shared" si="26"/>
        <v>0</v>
      </c>
      <c r="BL334" s="531">
        <f t="shared" si="27"/>
        <v>0</v>
      </c>
      <c r="BM334" s="201"/>
      <c r="BN334" s="481"/>
      <c r="BO334" s="481"/>
      <c r="BP334" s="481"/>
      <c r="BQ334" s="481"/>
      <c r="BR334" s="481"/>
      <c r="BS334" s="481"/>
      <c r="BT334" s="481"/>
      <c r="BU334" s="481"/>
      <c r="BV334" s="481"/>
      <c r="BW334" s="481"/>
    </row>
    <row r="335" spans="1:76" s="485" customFormat="1" hidden="1" outlineLevel="1" x14ac:dyDescent="0.3">
      <c r="A335" s="485">
        <f>III_Model_PT!A38</f>
        <v>4</v>
      </c>
      <c r="B335" s="485" t="str">
        <f>III_Model_PT!B38</f>
        <v>a</v>
      </c>
      <c r="C335" s="485">
        <f>III_Model_PT!C38</f>
        <v>1</v>
      </c>
      <c r="D335" s="485" t="str">
        <f>III_Model_PT!D38</f>
        <v>.z03_4_a_1</v>
      </c>
      <c r="E335" s="485" t="str">
        <f>III_Model_PT!E38</f>
        <v>Określenie kluczowych zmiennych</v>
      </c>
      <c r="F335" s="485">
        <f>III_Model_PT!F38</f>
        <v>0</v>
      </c>
      <c r="G335" s="485">
        <f>III_Model_PT!G38</f>
        <v>0</v>
      </c>
      <c r="H335" s="485">
        <f>III_Model_PT!H38</f>
        <v>4</v>
      </c>
      <c r="I335" s="485" t="str">
        <f>III_Model_PT!I38</f>
        <v>ACT/END</v>
      </c>
      <c r="J335" s="485">
        <f>III_Model_PT!J38</f>
        <v>57</v>
      </c>
      <c r="K335" s="284">
        <f>III_Model_PT!K38</f>
        <v>46780</v>
      </c>
      <c r="L335" s="284">
        <f>III_Model_PT!L38</f>
        <v>46782</v>
      </c>
      <c r="M335" s="485">
        <f>III_Model_PT!M38</f>
        <v>58</v>
      </c>
      <c r="N335" s="485">
        <f>III_Model_PT!N38</f>
        <v>2</v>
      </c>
      <c r="O335" s="485">
        <f>III_Model_PT!O38</f>
        <v>160</v>
      </c>
      <c r="P335" s="629">
        <f>III_Model_PT!P38</f>
        <v>0.25</v>
      </c>
      <c r="Q335" s="629">
        <f>III_Model_PT!Q38</f>
        <v>0</v>
      </c>
      <c r="R335" s="629">
        <f>III_Model_PT!R38</f>
        <v>0.25</v>
      </c>
      <c r="S335" s="629">
        <f>III_Model_PT!S38</f>
        <v>0</v>
      </c>
      <c r="T335" s="629">
        <f>III_Model_PT!T38</f>
        <v>0</v>
      </c>
      <c r="U335" s="629">
        <f>III_Model_PT!U38</f>
        <v>0</v>
      </c>
      <c r="V335" s="629">
        <f>III_Model_PT!V38</f>
        <v>0</v>
      </c>
      <c r="W335" s="629">
        <f>III_Model_PT!W38</f>
        <v>0</v>
      </c>
      <c r="X335" s="629">
        <f>III_Model_PT!X38</f>
        <v>0</v>
      </c>
      <c r="Y335" s="651">
        <f>III_Model_PT!Y38</f>
        <v>0.5</v>
      </c>
      <c r="Z335" s="651">
        <f>III_Model_PT!Z38</f>
        <v>0</v>
      </c>
      <c r="AA335" s="651">
        <f>III_Model_PT!AA38</f>
        <v>0</v>
      </c>
      <c r="AB335" s="651">
        <f>III_Model_PT!AB38</f>
        <v>0</v>
      </c>
      <c r="AC335" s="614">
        <f>III_Model_PT!AC38</f>
        <v>0</v>
      </c>
      <c r="AD335" s="614">
        <f>III_Model_PT!AD38</f>
        <v>0</v>
      </c>
      <c r="AE335" s="614">
        <f>III_Model_PT!AE38</f>
        <v>0</v>
      </c>
      <c r="AF335" s="614">
        <f>III_Model_PT!AF38</f>
        <v>0</v>
      </c>
      <c r="AG335" s="635">
        <f>III_Model_PT!AG38</f>
        <v>40</v>
      </c>
      <c r="AH335" s="635">
        <f>III_Model_PT!AH38</f>
        <v>0</v>
      </c>
      <c r="AI335" s="635">
        <f>III_Model_PT!AI38</f>
        <v>40</v>
      </c>
      <c r="AJ335" s="635">
        <f>III_Model_PT!AJ38</f>
        <v>0</v>
      </c>
      <c r="AK335" s="635">
        <f>III_Model_PT!AK38</f>
        <v>0</v>
      </c>
      <c r="AL335" s="635">
        <f>III_Model_PT!AL38</f>
        <v>0</v>
      </c>
      <c r="AM335" s="635">
        <f>III_Model_PT!AM38</f>
        <v>0</v>
      </c>
      <c r="AN335" s="635">
        <f>III_Model_PT!AN38</f>
        <v>0</v>
      </c>
      <c r="AO335" s="635">
        <f>III_Model_PT!AO38</f>
        <v>0</v>
      </c>
      <c r="AP335" s="641">
        <f>III_Model_PT!AP38</f>
        <v>80</v>
      </c>
      <c r="AQ335" s="641">
        <f>III_Model_PT!AQ38</f>
        <v>0</v>
      </c>
      <c r="AR335" s="641">
        <f>III_Model_PT!AR38</f>
        <v>0</v>
      </c>
      <c r="AS335" s="641">
        <f>III_Model_PT!AS38</f>
        <v>0</v>
      </c>
      <c r="AT335" s="620">
        <f>III_Model_PT!AT38</f>
        <v>0</v>
      </c>
      <c r="AU335" s="620">
        <f>III_Model_PT!AU38</f>
        <v>0</v>
      </c>
      <c r="AV335" s="620">
        <f>III_Model_PT!AV38</f>
        <v>0</v>
      </c>
      <c r="AW335" s="620">
        <f>III_Model_PT!AW38</f>
        <v>0</v>
      </c>
      <c r="AX335" s="485">
        <f>III_Model_PT!AX38</f>
        <v>80</v>
      </c>
      <c r="AY335" s="485">
        <f>III_Model_PT!AY38</f>
        <v>0.5</v>
      </c>
      <c r="AZ335" s="485" t="e">
        <f>III_Model_PT!AZ38</f>
        <v>#N/A</v>
      </c>
      <c r="BA335" s="485" t="e">
        <f>III_Model_PT!BA38</f>
        <v>#N/A</v>
      </c>
      <c r="BB335" s="485" t="e">
        <f>III_Model_PT!BB38</f>
        <v>#N/A</v>
      </c>
      <c r="BC335" s="485">
        <f>III_Model_PT!BC38</f>
        <v>0</v>
      </c>
      <c r="BD335" s="485">
        <f>III_Model_PT!BD38</f>
        <v>0</v>
      </c>
      <c r="BE335" s="485">
        <f>III_Model_PT!BE38</f>
        <v>0</v>
      </c>
      <c r="BF335" s="485">
        <f>III_Model_PT!BF38</f>
        <v>0</v>
      </c>
      <c r="BG335" s="485">
        <f>III_Model_PT!BG38</f>
        <v>0</v>
      </c>
      <c r="BH335" s="485">
        <f>III_Model_PT!BH38</f>
        <v>0</v>
      </c>
      <c r="BI335" s="485">
        <f>III_Model_PT!BI38</f>
        <v>0</v>
      </c>
      <c r="BJ335">
        <f t="shared" si="25"/>
        <v>160</v>
      </c>
      <c r="BK335">
        <f t="shared" si="26"/>
        <v>160</v>
      </c>
      <c r="BL335" s="531">
        <f t="shared" si="27"/>
        <v>0</v>
      </c>
      <c r="BM335" s="201"/>
      <c r="BN335" s="481"/>
      <c r="BO335" s="491"/>
      <c r="BP335" s="481"/>
      <c r="BQ335" s="481"/>
      <c r="BR335" s="481"/>
      <c r="BS335" s="491"/>
      <c r="BT335" s="481"/>
      <c r="BU335" s="481"/>
      <c r="BV335" s="481"/>
      <c r="BW335" s="491"/>
      <c r="BX335" s="488"/>
    </row>
    <row r="336" spans="1:76" s="485" customFormat="1" hidden="1" outlineLevel="1" x14ac:dyDescent="0.3">
      <c r="A336" s="485">
        <f>III_Model_PT!A39</f>
        <v>4</v>
      </c>
      <c r="B336" s="485" t="str">
        <f>III_Model_PT!B39</f>
        <v>b</v>
      </c>
      <c r="C336" s="485">
        <f>III_Model_PT!C39</f>
        <v>1</v>
      </c>
      <c r="D336" s="485" t="str">
        <f>III_Model_PT!D39</f>
        <v>.z03_4_b_1</v>
      </c>
      <c r="E336" s="485" t="str">
        <f>III_Model_PT!E39</f>
        <v>Budowa modeli dyskretnych, predykcyjnych i relacyjnych</v>
      </c>
      <c r="F336" s="485">
        <f>III_Model_PT!F39</f>
        <v>0</v>
      </c>
      <c r="G336" s="485">
        <f>III_Model_PT!G39</f>
        <v>0</v>
      </c>
      <c r="H336" s="485">
        <f>III_Model_PT!H39</f>
        <v>6</v>
      </c>
      <c r="I336" s="485" t="str">
        <f>III_Model_PT!I39</f>
        <v>END</v>
      </c>
      <c r="J336" s="485">
        <f>III_Model_PT!J39</f>
        <v>58</v>
      </c>
      <c r="K336" s="284">
        <f>III_Model_PT!K39</f>
        <v>46787</v>
      </c>
      <c r="L336" s="284">
        <f>III_Model_PT!L39</f>
        <v>46787</v>
      </c>
      <c r="M336" s="485">
        <f>III_Model_PT!M39</f>
        <v>57</v>
      </c>
      <c r="N336" s="485">
        <f>III_Model_PT!N39</f>
        <v>0</v>
      </c>
      <c r="O336" s="485">
        <f>III_Model_PT!O39</f>
        <v>160</v>
      </c>
      <c r="P336" s="629">
        <f>III_Model_PT!P39</f>
        <v>0</v>
      </c>
      <c r="Q336" s="629">
        <f>III_Model_PT!Q39</f>
        <v>0.25</v>
      </c>
      <c r="R336" s="629">
        <f>III_Model_PT!R39</f>
        <v>0</v>
      </c>
      <c r="S336" s="629">
        <f>III_Model_PT!S39</f>
        <v>0.25</v>
      </c>
      <c r="T336" s="629">
        <f>III_Model_PT!T39</f>
        <v>0</v>
      </c>
      <c r="U336" s="629">
        <f>III_Model_PT!U39</f>
        <v>0</v>
      </c>
      <c r="V336" s="629">
        <f>III_Model_PT!V39</f>
        <v>0</v>
      </c>
      <c r="W336" s="629">
        <f>III_Model_PT!W39</f>
        <v>0</v>
      </c>
      <c r="X336" s="629">
        <f>III_Model_PT!X39</f>
        <v>0</v>
      </c>
      <c r="Y336" s="651">
        <f>III_Model_PT!Y39</f>
        <v>0</v>
      </c>
      <c r="Z336" s="651">
        <f>III_Model_PT!Z39</f>
        <v>0.25</v>
      </c>
      <c r="AA336" s="651">
        <f>III_Model_PT!AA39</f>
        <v>0.25</v>
      </c>
      <c r="AB336" s="651">
        <f>III_Model_PT!AB39</f>
        <v>0</v>
      </c>
      <c r="AC336" s="614">
        <f>III_Model_PT!AC39</f>
        <v>0</v>
      </c>
      <c r="AD336" s="614">
        <f>III_Model_PT!AD39</f>
        <v>0</v>
      </c>
      <c r="AE336" s="614">
        <f>III_Model_PT!AE39</f>
        <v>0</v>
      </c>
      <c r="AF336" s="614">
        <f>III_Model_PT!AF39</f>
        <v>0</v>
      </c>
      <c r="AG336" s="635">
        <f>III_Model_PT!AG39</f>
        <v>0</v>
      </c>
      <c r="AH336" s="635">
        <f>III_Model_PT!AH39</f>
        <v>40</v>
      </c>
      <c r="AI336" s="635">
        <f>III_Model_PT!AI39</f>
        <v>0</v>
      </c>
      <c r="AJ336" s="635">
        <f>III_Model_PT!AJ39</f>
        <v>40</v>
      </c>
      <c r="AK336" s="635">
        <f>III_Model_PT!AK39</f>
        <v>0</v>
      </c>
      <c r="AL336" s="635">
        <f>III_Model_PT!AL39</f>
        <v>0</v>
      </c>
      <c r="AM336" s="635">
        <f>III_Model_PT!AM39</f>
        <v>0</v>
      </c>
      <c r="AN336" s="635">
        <f>III_Model_PT!AN39</f>
        <v>0</v>
      </c>
      <c r="AO336" s="635">
        <f>III_Model_PT!AO39</f>
        <v>0</v>
      </c>
      <c r="AP336" s="641">
        <f>III_Model_PT!AP39</f>
        <v>0</v>
      </c>
      <c r="AQ336" s="641">
        <f>III_Model_PT!AQ39</f>
        <v>40</v>
      </c>
      <c r="AR336" s="641">
        <f>III_Model_PT!AR39</f>
        <v>40</v>
      </c>
      <c r="AS336" s="641">
        <f>III_Model_PT!AS39</f>
        <v>0</v>
      </c>
      <c r="AT336" s="620">
        <f>III_Model_PT!AT39</f>
        <v>0</v>
      </c>
      <c r="AU336" s="620">
        <f>III_Model_PT!AU39</f>
        <v>0</v>
      </c>
      <c r="AV336" s="620">
        <f>III_Model_PT!AV39</f>
        <v>0</v>
      </c>
      <c r="AW336" s="620">
        <f>III_Model_PT!AW39</f>
        <v>0</v>
      </c>
      <c r="AX336" s="485">
        <f>III_Model_PT!AX39</f>
        <v>80</v>
      </c>
      <c r="AY336" s="485">
        <f>III_Model_PT!AY39</f>
        <v>0.5</v>
      </c>
      <c r="AZ336" s="485" t="e">
        <f>III_Model_PT!AZ39</f>
        <v>#N/A</v>
      </c>
      <c r="BA336" s="485" t="e">
        <f>III_Model_PT!BA39</f>
        <v>#N/A</v>
      </c>
      <c r="BB336" s="485" t="e">
        <f>III_Model_PT!BB39</f>
        <v>#N/A</v>
      </c>
      <c r="BC336" s="485">
        <f>III_Model_PT!BC39</f>
        <v>0</v>
      </c>
      <c r="BD336" s="485">
        <f>III_Model_PT!BD39</f>
        <v>0</v>
      </c>
      <c r="BE336" s="485">
        <f>III_Model_PT!BE39</f>
        <v>0</v>
      </c>
      <c r="BF336" s="485">
        <f>III_Model_PT!BF39</f>
        <v>0</v>
      </c>
      <c r="BG336" s="485">
        <f>III_Model_PT!BG39</f>
        <v>0</v>
      </c>
      <c r="BH336" s="485">
        <f>III_Model_PT!BH39</f>
        <v>0</v>
      </c>
      <c r="BI336" s="485">
        <f>III_Model_PT!BI39</f>
        <v>0</v>
      </c>
      <c r="BJ336">
        <f t="shared" si="25"/>
        <v>160</v>
      </c>
      <c r="BK336">
        <f t="shared" si="26"/>
        <v>160</v>
      </c>
      <c r="BL336" s="531">
        <f t="shared" si="27"/>
        <v>0</v>
      </c>
      <c r="BM336" s="201"/>
      <c r="BN336" s="481"/>
      <c r="BO336" s="481"/>
      <c r="BP336" s="481"/>
      <c r="BQ336" s="481"/>
      <c r="BR336" s="481"/>
      <c r="BS336" s="481"/>
      <c r="BT336" s="481"/>
      <c r="BU336" s="481"/>
      <c r="BV336" s="481"/>
      <c r="BW336" s="481"/>
    </row>
    <row r="337" spans="1:76" s="485" customFormat="1" hidden="1" outlineLevel="1" x14ac:dyDescent="0.3">
      <c r="A337" s="485">
        <f>III_Model_PT!A40</f>
        <v>4</v>
      </c>
      <c r="B337" s="485" t="str">
        <f>III_Model_PT!B40</f>
        <v>c</v>
      </c>
      <c r="C337" s="485">
        <f>III_Model_PT!C40</f>
        <v>1</v>
      </c>
      <c r="D337" s="485" t="str">
        <f>III_Model_PT!D40</f>
        <v>.z03_4_c_1</v>
      </c>
      <c r="E337" s="485" t="str">
        <f>III_Model_PT!E40</f>
        <v>Opracowanie scenariuszy symulujących różne strategie w PT</v>
      </c>
      <c r="F337" s="485">
        <f>III_Model_PT!F40</f>
        <v>0</v>
      </c>
      <c r="G337" s="485">
        <f>III_Model_PT!G40</f>
        <v>0</v>
      </c>
      <c r="H337" s="485">
        <f>III_Model_PT!H40</f>
        <v>6</v>
      </c>
      <c r="I337" s="485" t="str">
        <f>III_Model_PT!I40</f>
        <v>END</v>
      </c>
      <c r="J337" s="485">
        <f>III_Model_PT!J40</f>
        <v>57</v>
      </c>
      <c r="K337" s="284">
        <f>III_Model_PT!K40</f>
        <v>46780</v>
      </c>
      <c r="L337" s="284">
        <f>III_Model_PT!L40</f>
        <v>46784</v>
      </c>
      <c r="M337" s="485">
        <f>III_Model_PT!M40</f>
        <v>60</v>
      </c>
      <c r="N337" s="485">
        <f>III_Model_PT!N40</f>
        <v>4</v>
      </c>
      <c r="O337" s="485">
        <f>III_Model_PT!O40</f>
        <v>160</v>
      </c>
      <c r="P337" s="629">
        <f>III_Model_PT!P40</f>
        <v>0</v>
      </c>
      <c r="Q337" s="629">
        <f>III_Model_PT!Q40</f>
        <v>0</v>
      </c>
      <c r="R337" s="629">
        <f>III_Model_PT!R40</f>
        <v>0.5</v>
      </c>
      <c r="S337" s="629">
        <f>III_Model_PT!S40</f>
        <v>0.5</v>
      </c>
      <c r="T337" s="629">
        <f>III_Model_PT!T40</f>
        <v>0</v>
      </c>
      <c r="U337" s="629">
        <f>III_Model_PT!U40</f>
        <v>0</v>
      </c>
      <c r="V337" s="629">
        <f>III_Model_PT!V40</f>
        <v>0</v>
      </c>
      <c r="W337" s="629">
        <f>III_Model_PT!W40</f>
        <v>0</v>
      </c>
      <c r="X337" s="629">
        <f>III_Model_PT!X40</f>
        <v>0</v>
      </c>
      <c r="Y337" s="651">
        <f>III_Model_PT!Y40</f>
        <v>0</v>
      </c>
      <c r="Z337" s="651">
        <f>III_Model_PT!Z40</f>
        <v>0</v>
      </c>
      <c r="AA337" s="651">
        <f>III_Model_PT!AA40</f>
        <v>0</v>
      </c>
      <c r="AB337" s="651">
        <f>III_Model_PT!AB40</f>
        <v>0</v>
      </c>
      <c r="AC337" s="614">
        <f>III_Model_PT!AC40</f>
        <v>0</v>
      </c>
      <c r="AD337" s="614">
        <f>III_Model_PT!AD40</f>
        <v>0</v>
      </c>
      <c r="AE337" s="614">
        <f>III_Model_PT!AE40</f>
        <v>0</v>
      </c>
      <c r="AF337" s="614">
        <f>III_Model_PT!AF40</f>
        <v>0</v>
      </c>
      <c r="AG337" s="635">
        <f>III_Model_PT!AG40</f>
        <v>0</v>
      </c>
      <c r="AH337" s="635">
        <f>III_Model_PT!AH40</f>
        <v>0</v>
      </c>
      <c r="AI337" s="635">
        <f>III_Model_PT!AI40</f>
        <v>80</v>
      </c>
      <c r="AJ337" s="635">
        <f>III_Model_PT!AJ40</f>
        <v>80</v>
      </c>
      <c r="AK337" s="635">
        <f>III_Model_PT!AK40</f>
        <v>0</v>
      </c>
      <c r="AL337" s="635">
        <f>III_Model_PT!AL40</f>
        <v>0</v>
      </c>
      <c r="AM337" s="635">
        <f>III_Model_PT!AM40</f>
        <v>0</v>
      </c>
      <c r="AN337" s="635">
        <f>III_Model_PT!AN40</f>
        <v>0</v>
      </c>
      <c r="AO337" s="635">
        <f>III_Model_PT!AO40</f>
        <v>0</v>
      </c>
      <c r="AP337" s="641">
        <f>III_Model_PT!AP40</f>
        <v>0</v>
      </c>
      <c r="AQ337" s="641">
        <f>III_Model_PT!AQ40</f>
        <v>0</v>
      </c>
      <c r="AR337" s="641">
        <f>III_Model_PT!AR40</f>
        <v>0</v>
      </c>
      <c r="AS337" s="641">
        <f>III_Model_PT!AS40</f>
        <v>0</v>
      </c>
      <c r="AT337" s="620">
        <f>III_Model_PT!AT40</f>
        <v>0</v>
      </c>
      <c r="AU337" s="620">
        <f>III_Model_PT!AU40</f>
        <v>0</v>
      </c>
      <c r="AV337" s="620">
        <f>III_Model_PT!AV40</f>
        <v>0</v>
      </c>
      <c r="AW337" s="620">
        <f>III_Model_PT!AW40</f>
        <v>0</v>
      </c>
      <c r="AX337" s="485">
        <f>III_Model_PT!AX40</f>
        <v>160</v>
      </c>
      <c r="AY337" s="485">
        <f>III_Model_PT!AY40</f>
        <v>1</v>
      </c>
      <c r="AZ337" s="485" t="e">
        <f>III_Model_PT!AZ40</f>
        <v>#N/A</v>
      </c>
      <c r="BA337" s="485" t="e">
        <f>III_Model_PT!BA40</f>
        <v>#N/A</v>
      </c>
      <c r="BB337" s="485" t="e">
        <f>III_Model_PT!BB40</f>
        <v>#N/A</v>
      </c>
      <c r="BC337" s="485">
        <f>III_Model_PT!BC40</f>
        <v>0</v>
      </c>
      <c r="BD337" s="485">
        <f>III_Model_PT!BD40</f>
        <v>0</v>
      </c>
      <c r="BE337" s="485">
        <f>III_Model_PT!BE40</f>
        <v>0</v>
      </c>
      <c r="BF337" s="485">
        <f>III_Model_PT!BF40</f>
        <v>0</v>
      </c>
      <c r="BG337" s="485">
        <f>III_Model_PT!BG40</f>
        <v>0</v>
      </c>
      <c r="BH337" s="485">
        <f>III_Model_PT!BH40</f>
        <v>0</v>
      </c>
      <c r="BI337" s="485">
        <f>III_Model_PT!BI40</f>
        <v>0</v>
      </c>
      <c r="BJ337">
        <f t="shared" si="25"/>
        <v>160</v>
      </c>
      <c r="BK337">
        <f t="shared" si="26"/>
        <v>160</v>
      </c>
      <c r="BL337" s="531">
        <f t="shared" si="27"/>
        <v>0</v>
      </c>
      <c r="BM337" s="201"/>
      <c r="BN337" s="481"/>
      <c r="BO337" s="481"/>
      <c r="BP337" s="481"/>
      <c r="BQ337" s="481"/>
      <c r="BR337" s="481"/>
      <c r="BS337" s="481"/>
      <c r="BT337" s="481"/>
      <c r="BU337" s="481"/>
      <c r="BV337" s="481"/>
      <c r="BW337" s="481"/>
    </row>
    <row r="338" spans="1:76" s="485" customFormat="1" hidden="1" outlineLevel="1" x14ac:dyDescent="0.3">
      <c r="A338" s="485">
        <f>III_Model_PT!A41</f>
        <v>4</v>
      </c>
      <c r="B338" s="485" t="str">
        <f>III_Model_PT!B41</f>
        <v>d</v>
      </c>
      <c r="C338" s="485">
        <f>III_Model_PT!C41</f>
        <v>1</v>
      </c>
      <c r="D338" s="485" t="str">
        <f>III_Model_PT!D41</f>
        <v>.z03_4_d_1</v>
      </c>
      <c r="E338" s="485" t="str">
        <f>III_Model_PT!E41</f>
        <v>Testy, optymalizacja, implementacja zmian</v>
      </c>
      <c r="F338" s="485">
        <f>III_Model_PT!F41</f>
        <v>0</v>
      </c>
      <c r="G338" s="485">
        <f>III_Model_PT!G41</f>
        <v>0</v>
      </c>
      <c r="H338" s="485">
        <f>III_Model_PT!H41</f>
        <v>8</v>
      </c>
      <c r="I338" s="485" t="str">
        <f>III_Model_PT!I41</f>
        <v>END</v>
      </c>
      <c r="J338" s="485">
        <f>III_Model_PT!J41</f>
        <v>60</v>
      </c>
      <c r="K338" s="284">
        <f>III_Model_PT!K41</f>
        <v>46801</v>
      </c>
      <c r="L338" s="284">
        <f>III_Model_PT!L41</f>
        <v>46801</v>
      </c>
      <c r="M338" s="485">
        <f>III_Model_PT!M41</f>
        <v>59</v>
      </c>
      <c r="N338" s="485">
        <f>III_Model_PT!N41</f>
        <v>0</v>
      </c>
      <c r="O338" s="485">
        <f>III_Model_PT!O41</f>
        <v>160</v>
      </c>
      <c r="P338" s="629">
        <f>III_Model_PT!P41</f>
        <v>0.25</v>
      </c>
      <c r="Q338" s="629">
        <f>III_Model_PT!Q41</f>
        <v>0.25</v>
      </c>
      <c r="R338" s="629">
        <f>III_Model_PT!R41</f>
        <v>0</v>
      </c>
      <c r="S338" s="629">
        <f>III_Model_PT!S41</f>
        <v>0</v>
      </c>
      <c r="T338" s="629">
        <f>III_Model_PT!T41</f>
        <v>0</v>
      </c>
      <c r="U338" s="629">
        <f>III_Model_PT!U41</f>
        <v>0</v>
      </c>
      <c r="V338" s="629">
        <f>III_Model_PT!V41</f>
        <v>0</v>
      </c>
      <c r="W338" s="629">
        <f>III_Model_PT!W41</f>
        <v>0</v>
      </c>
      <c r="X338" s="629">
        <f>III_Model_PT!X41</f>
        <v>0</v>
      </c>
      <c r="Y338" s="651">
        <f>III_Model_PT!Y41</f>
        <v>0</v>
      </c>
      <c r="Z338" s="651">
        <f>III_Model_PT!Z41</f>
        <v>0.25</v>
      </c>
      <c r="AA338" s="651">
        <f>III_Model_PT!AA41</f>
        <v>0.25</v>
      </c>
      <c r="AB338" s="651">
        <f>III_Model_PT!AB41</f>
        <v>0</v>
      </c>
      <c r="AC338" s="614">
        <f>III_Model_PT!AC41</f>
        <v>0</v>
      </c>
      <c r="AD338" s="614">
        <f>III_Model_PT!AD41</f>
        <v>0</v>
      </c>
      <c r="AE338" s="614">
        <f>III_Model_PT!AE41</f>
        <v>0</v>
      </c>
      <c r="AF338" s="614">
        <f>III_Model_PT!AF41</f>
        <v>0</v>
      </c>
      <c r="AG338" s="635">
        <f>III_Model_PT!AG41</f>
        <v>40</v>
      </c>
      <c r="AH338" s="635">
        <f>III_Model_PT!AH41</f>
        <v>40</v>
      </c>
      <c r="AI338" s="635">
        <f>III_Model_PT!AI41</f>
        <v>0</v>
      </c>
      <c r="AJ338" s="635">
        <f>III_Model_PT!AJ41</f>
        <v>0</v>
      </c>
      <c r="AK338" s="635">
        <f>III_Model_PT!AK41</f>
        <v>0</v>
      </c>
      <c r="AL338" s="635">
        <f>III_Model_PT!AL41</f>
        <v>0</v>
      </c>
      <c r="AM338" s="635">
        <f>III_Model_PT!AM41</f>
        <v>0</v>
      </c>
      <c r="AN338" s="635">
        <f>III_Model_PT!AN41</f>
        <v>0</v>
      </c>
      <c r="AO338" s="635">
        <f>III_Model_PT!AO41</f>
        <v>0</v>
      </c>
      <c r="AP338" s="641">
        <f>III_Model_PT!AP41</f>
        <v>0</v>
      </c>
      <c r="AQ338" s="641">
        <f>III_Model_PT!AQ41</f>
        <v>40</v>
      </c>
      <c r="AR338" s="641">
        <f>III_Model_PT!AR41</f>
        <v>40</v>
      </c>
      <c r="AS338" s="641">
        <f>III_Model_PT!AS41</f>
        <v>0</v>
      </c>
      <c r="AT338" s="620">
        <f>III_Model_PT!AT41</f>
        <v>0</v>
      </c>
      <c r="AU338" s="620">
        <f>III_Model_PT!AU41</f>
        <v>0</v>
      </c>
      <c r="AV338" s="620">
        <f>III_Model_PT!AV41</f>
        <v>0</v>
      </c>
      <c r="AW338" s="620">
        <f>III_Model_PT!AW41</f>
        <v>0</v>
      </c>
      <c r="AX338" s="485">
        <f>III_Model_PT!AX41</f>
        <v>80</v>
      </c>
      <c r="AY338" s="485">
        <f>III_Model_PT!AY41</f>
        <v>0.5</v>
      </c>
      <c r="AZ338" s="485" t="e">
        <f>III_Model_PT!AZ41</f>
        <v>#N/A</v>
      </c>
      <c r="BA338" s="485" t="e">
        <f>III_Model_PT!BA41</f>
        <v>#N/A</v>
      </c>
      <c r="BB338" s="485" t="e">
        <f>III_Model_PT!BB41</f>
        <v>#N/A</v>
      </c>
      <c r="BC338" s="485">
        <f>III_Model_PT!BC41</f>
        <v>0</v>
      </c>
      <c r="BD338" s="485">
        <f>III_Model_PT!BD41</f>
        <v>0</v>
      </c>
      <c r="BE338" s="485">
        <f>III_Model_PT!BE41</f>
        <v>0</v>
      </c>
      <c r="BF338" s="485">
        <f>III_Model_PT!BF41</f>
        <v>0</v>
      </c>
      <c r="BG338" s="485">
        <f>III_Model_PT!BG41</f>
        <v>0</v>
      </c>
      <c r="BH338" s="485">
        <f>III_Model_PT!BH41</f>
        <v>0</v>
      </c>
      <c r="BI338" s="485">
        <f>III_Model_PT!BI41</f>
        <v>0</v>
      </c>
      <c r="BJ338">
        <f t="shared" si="25"/>
        <v>160</v>
      </c>
      <c r="BK338">
        <f t="shared" si="26"/>
        <v>160</v>
      </c>
      <c r="BL338" s="531">
        <f t="shared" si="27"/>
        <v>0</v>
      </c>
      <c r="BM338" s="201"/>
      <c r="BN338" s="481"/>
      <c r="BO338" s="481"/>
      <c r="BP338" s="481"/>
      <c r="BQ338" s="481"/>
      <c r="BR338" s="481"/>
      <c r="BS338" s="481"/>
      <c r="BT338" s="481"/>
      <c r="BU338" s="481"/>
      <c r="BV338" s="481"/>
      <c r="BW338" s="481"/>
    </row>
    <row r="339" spans="1:76" s="485" customFormat="1" hidden="1" outlineLevel="1" x14ac:dyDescent="0.3">
      <c r="A339" s="485">
        <f>III_Model_PT!A42</f>
        <v>5</v>
      </c>
      <c r="B339" s="485" t="str">
        <f>III_Model_PT!B42</f>
        <v>a</v>
      </c>
      <c r="C339" s="485">
        <f>III_Model_PT!C42</f>
        <v>0</v>
      </c>
      <c r="D339" s="485" t="str">
        <f>III_Model_PT!D42</f>
        <v>.z03_5_a_0</v>
      </c>
      <c r="E339" s="485" t="str">
        <f>III_Model_PT!E42</f>
        <v>5.Analiza wyników symulacji i testów</v>
      </c>
      <c r="F339" s="485">
        <f>III_Model_PT!F42</f>
        <v>0</v>
      </c>
      <c r="G339" s="485">
        <f>III_Model_PT!G42</f>
        <v>0</v>
      </c>
      <c r="H339" s="485">
        <f>III_Model_PT!H42</f>
        <v>0</v>
      </c>
      <c r="I339" s="485">
        <f>III_Model_PT!I42</f>
        <v>0</v>
      </c>
      <c r="J339" s="485">
        <f>III_Model_PT!J42</f>
        <v>59</v>
      </c>
      <c r="K339" s="284">
        <f>III_Model_PT!K42</f>
        <v>46794</v>
      </c>
      <c r="L339" s="284">
        <f>III_Model_PT!L42</f>
        <v>46794</v>
      </c>
      <c r="M339" s="485">
        <f>III_Model_PT!M42</f>
        <v>58</v>
      </c>
      <c r="N339" s="485">
        <f>III_Model_PT!N42</f>
        <v>0</v>
      </c>
      <c r="O339" s="485">
        <f>III_Model_PT!O42</f>
        <v>0</v>
      </c>
      <c r="P339" s="629">
        <f>III_Model_PT!P42</f>
        <v>0</v>
      </c>
      <c r="Q339" s="629">
        <f>III_Model_PT!Q42</f>
        <v>0</v>
      </c>
      <c r="R339" s="629">
        <f>III_Model_PT!R42</f>
        <v>0</v>
      </c>
      <c r="S339" s="629">
        <f>III_Model_PT!S42</f>
        <v>0</v>
      </c>
      <c r="T339" s="629">
        <f>III_Model_PT!T42</f>
        <v>0</v>
      </c>
      <c r="U339" s="629">
        <f>III_Model_PT!U42</f>
        <v>0</v>
      </c>
      <c r="V339" s="629">
        <f>III_Model_PT!V42</f>
        <v>0</v>
      </c>
      <c r="W339" s="629">
        <f>III_Model_PT!W42</f>
        <v>0</v>
      </c>
      <c r="X339" s="629">
        <f>III_Model_PT!X42</f>
        <v>0</v>
      </c>
      <c r="Y339" s="651">
        <f>III_Model_PT!Y42</f>
        <v>0</v>
      </c>
      <c r="Z339" s="651">
        <f>III_Model_PT!Z42</f>
        <v>0</v>
      </c>
      <c r="AA339" s="651">
        <f>III_Model_PT!AA42</f>
        <v>0</v>
      </c>
      <c r="AB339" s="651">
        <f>III_Model_PT!AB42</f>
        <v>0</v>
      </c>
      <c r="AC339" s="614">
        <f>III_Model_PT!AC42</f>
        <v>0</v>
      </c>
      <c r="AD339" s="614">
        <f>III_Model_PT!AD42</f>
        <v>0</v>
      </c>
      <c r="AE339" s="614">
        <f>III_Model_PT!AE42</f>
        <v>0</v>
      </c>
      <c r="AF339" s="614">
        <f>III_Model_PT!AF42</f>
        <v>0</v>
      </c>
      <c r="AG339" s="635">
        <f>III_Model_PT!AG42</f>
        <v>0</v>
      </c>
      <c r="AH339" s="635">
        <f>III_Model_PT!AH42</f>
        <v>0</v>
      </c>
      <c r="AI339" s="635">
        <f>III_Model_PT!AI42</f>
        <v>0</v>
      </c>
      <c r="AJ339" s="635">
        <f>III_Model_PT!AJ42</f>
        <v>0</v>
      </c>
      <c r="AK339" s="635">
        <f>III_Model_PT!AK42</f>
        <v>0</v>
      </c>
      <c r="AL339" s="635">
        <f>III_Model_PT!AL42</f>
        <v>0</v>
      </c>
      <c r="AM339" s="635">
        <f>III_Model_PT!AM42</f>
        <v>0</v>
      </c>
      <c r="AN339" s="635">
        <f>III_Model_PT!AN42</f>
        <v>0</v>
      </c>
      <c r="AO339" s="635">
        <f>III_Model_PT!AO42</f>
        <v>0</v>
      </c>
      <c r="AP339" s="641">
        <f>III_Model_PT!AP42</f>
        <v>0</v>
      </c>
      <c r="AQ339" s="641">
        <f>III_Model_PT!AQ42</f>
        <v>0</v>
      </c>
      <c r="AR339" s="641">
        <f>III_Model_PT!AR42</f>
        <v>0</v>
      </c>
      <c r="AS339" s="641">
        <f>III_Model_PT!AS42</f>
        <v>0</v>
      </c>
      <c r="AT339" s="620">
        <f>III_Model_PT!AT42</f>
        <v>0</v>
      </c>
      <c r="AU339" s="620">
        <f>III_Model_PT!AU42</f>
        <v>0</v>
      </c>
      <c r="AV339" s="620">
        <f>III_Model_PT!AV42</f>
        <v>0</v>
      </c>
      <c r="AW339" s="620">
        <f>III_Model_PT!AW42</f>
        <v>0</v>
      </c>
      <c r="AX339" s="485">
        <f>III_Model_PT!AX42</f>
        <v>0</v>
      </c>
      <c r="AY339" s="485">
        <f>III_Model_PT!AY42</f>
        <v>0</v>
      </c>
      <c r="AZ339" s="485">
        <f>III_Model_PT!AZ42</f>
        <v>0</v>
      </c>
      <c r="BA339" s="485">
        <f>III_Model_PT!BA42</f>
        <v>0</v>
      </c>
      <c r="BB339" s="485">
        <f>III_Model_PT!BB42</f>
        <v>0</v>
      </c>
      <c r="BC339" s="485">
        <f>III_Model_PT!BC42</f>
        <v>0</v>
      </c>
      <c r="BD339" s="485">
        <f>III_Model_PT!BD42</f>
        <v>0</v>
      </c>
      <c r="BE339" s="485">
        <f>III_Model_PT!BE42</f>
        <v>0</v>
      </c>
      <c r="BF339" s="485">
        <f>III_Model_PT!BF42</f>
        <v>0</v>
      </c>
      <c r="BG339" s="485">
        <f>III_Model_PT!BG42</f>
        <v>0</v>
      </c>
      <c r="BH339" s="485">
        <f>III_Model_PT!BH42</f>
        <v>0</v>
      </c>
      <c r="BI339" s="485">
        <f>III_Model_PT!BI42</f>
        <v>0</v>
      </c>
      <c r="BJ339">
        <f t="shared" si="25"/>
        <v>0</v>
      </c>
      <c r="BK339">
        <f t="shared" si="26"/>
        <v>0</v>
      </c>
      <c r="BL339" s="531">
        <f t="shared" si="27"/>
        <v>0</v>
      </c>
      <c r="BM339" s="201"/>
      <c r="BN339" s="481"/>
      <c r="BO339" s="481"/>
      <c r="BP339" s="481"/>
      <c r="BQ339" s="481"/>
      <c r="BR339" s="481"/>
      <c r="BS339" s="481"/>
      <c r="BT339" s="481"/>
      <c r="BU339" s="481"/>
      <c r="BV339" s="481"/>
      <c r="BW339" s="481"/>
    </row>
    <row r="340" spans="1:76" s="485" customFormat="1" hidden="1" outlineLevel="1" x14ac:dyDescent="0.3">
      <c r="A340" s="485">
        <f>III_Model_PT!A43</f>
        <v>5</v>
      </c>
      <c r="B340" s="485" t="str">
        <f>III_Model_PT!B43</f>
        <v>a</v>
      </c>
      <c r="C340" s="485">
        <f>III_Model_PT!C43</f>
        <v>1</v>
      </c>
      <c r="D340" s="485" t="str">
        <f>III_Model_PT!D43</f>
        <v>.z03_5_a_1</v>
      </c>
      <c r="E340" s="485" t="str">
        <f>III_Model_PT!E43</f>
        <v>Analiza wyników (np. czas pakowania, zużycie opakowań, liczba błędów, koszty operacyjne)</v>
      </c>
      <c r="F340" s="485">
        <f>III_Model_PT!F43</f>
        <v>0</v>
      </c>
      <c r="G340" s="485">
        <f>III_Model_PT!G43</f>
        <v>0</v>
      </c>
      <c r="H340" s="485">
        <f>III_Model_PT!H43</f>
        <v>9</v>
      </c>
      <c r="I340" s="485" t="str">
        <f>III_Model_PT!I43</f>
        <v>ACT/END</v>
      </c>
      <c r="J340" s="485">
        <f>III_Model_PT!J43</f>
        <v>58</v>
      </c>
      <c r="K340" s="284">
        <f>III_Model_PT!K43</f>
        <v>46787</v>
      </c>
      <c r="L340" s="284">
        <f>III_Model_PT!L43</f>
        <v>46789</v>
      </c>
      <c r="M340" s="485">
        <f>III_Model_PT!M43</f>
        <v>59</v>
      </c>
      <c r="N340" s="485">
        <f>III_Model_PT!N43</f>
        <v>2</v>
      </c>
      <c r="O340" s="485">
        <f>III_Model_PT!O43</f>
        <v>80</v>
      </c>
      <c r="P340" s="629">
        <f>III_Model_PT!P43</f>
        <v>0.5</v>
      </c>
      <c r="Q340" s="629">
        <f>III_Model_PT!Q43</f>
        <v>0</v>
      </c>
      <c r="R340" s="629">
        <f>III_Model_PT!R43</f>
        <v>0</v>
      </c>
      <c r="S340" s="629">
        <f>III_Model_PT!S43</f>
        <v>0</v>
      </c>
      <c r="T340" s="629">
        <f>III_Model_PT!T43</f>
        <v>0</v>
      </c>
      <c r="U340" s="629">
        <f>III_Model_PT!U43</f>
        <v>0</v>
      </c>
      <c r="V340" s="629">
        <f>III_Model_PT!V43</f>
        <v>0</v>
      </c>
      <c r="W340" s="629">
        <f>III_Model_PT!W43</f>
        <v>0</v>
      </c>
      <c r="X340" s="629">
        <f>III_Model_PT!X43</f>
        <v>0</v>
      </c>
      <c r="Y340" s="651">
        <f>III_Model_PT!Y43</f>
        <v>0</v>
      </c>
      <c r="Z340" s="651">
        <f>III_Model_PT!Z43</f>
        <v>0.5</v>
      </c>
      <c r="AA340" s="651">
        <f>III_Model_PT!AA43</f>
        <v>0</v>
      </c>
      <c r="AB340" s="651">
        <f>III_Model_PT!AB43</f>
        <v>0</v>
      </c>
      <c r="AC340" s="614">
        <f>III_Model_PT!AC43</f>
        <v>0</v>
      </c>
      <c r="AD340" s="614">
        <f>III_Model_PT!AD43</f>
        <v>0</v>
      </c>
      <c r="AE340" s="614">
        <f>III_Model_PT!AE43</f>
        <v>0</v>
      </c>
      <c r="AF340" s="614">
        <f>III_Model_PT!AF43</f>
        <v>0</v>
      </c>
      <c r="AG340" s="635">
        <f>III_Model_PT!AG43</f>
        <v>40</v>
      </c>
      <c r="AH340" s="635">
        <f>III_Model_PT!AH43</f>
        <v>0</v>
      </c>
      <c r="AI340" s="635">
        <f>III_Model_PT!AI43</f>
        <v>0</v>
      </c>
      <c r="AJ340" s="635">
        <f>III_Model_PT!AJ43</f>
        <v>0</v>
      </c>
      <c r="AK340" s="635">
        <f>III_Model_PT!AK43</f>
        <v>0</v>
      </c>
      <c r="AL340" s="635">
        <f>III_Model_PT!AL43</f>
        <v>0</v>
      </c>
      <c r="AM340" s="635">
        <f>III_Model_PT!AM43</f>
        <v>0</v>
      </c>
      <c r="AN340" s="635">
        <f>III_Model_PT!AN43</f>
        <v>0</v>
      </c>
      <c r="AO340" s="635">
        <f>III_Model_PT!AO43</f>
        <v>0</v>
      </c>
      <c r="AP340" s="641">
        <f>III_Model_PT!AP43</f>
        <v>0</v>
      </c>
      <c r="AQ340" s="641">
        <f>III_Model_PT!AQ43</f>
        <v>40</v>
      </c>
      <c r="AR340" s="641">
        <f>III_Model_PT!AR43</f>
        <v>0</v>
      </c>
      <c r="AS340" s="641">
        <f>III_Model_PT!AS43</f>
        <v>0</v>
      </c>
      <c r="AT340" s="620">
        <f>III_Model_PT!AT43</f>
        <v>0</v>
      </c>
      <c r="AU340" s="620">
        <f>III_Model_PT!AU43</f>
        <v>0</v>
      </c>
      <c r="AV340" s="620">
        <f>III_Model_PT!AV43</f>
        <v>0</v>
      </c>
      <c r="AW340" s="620">
        <f>III_Model_PT!AW43</f>
        <v>0</v>
      </c>
      <c r="AX340" s="485">
        <f>III_Model_PT!AX43</f>
        <v>40</v>
      </c>
      <c r="AY340" s="485">
        <f>III_Model_PT!AY43</f>
        <v>0.25</v>
      </c>
      <c r="AZ340" s="485" t="e">
        <f>III_Model_PT!AZ43</f>
        <v>#N/A</v>
      </c>
      <c r="BA340" s="485" t="e">
        <f>III_Model_PT!BA43</f>
        <v>#N/A</v>
      </c>
      <c r="BB340" s="485" t="e">
        <f>III_Model_PT!BB43</f>
        <v>#N/A</v>
      </c>
      <c r="BC340" s="485">
        <f>III_Model_PT!BC43</f>
        <v>0</v>
      </c>
      <c r="BD340" s="485">
        <f>III_Model_PT!BD43</f>
        <v>0</v>
      </c>
      <c r="BE340" s="485">
        <f>III_Model_PT!BE43</f>
        <v>0</v>
      </c>
      <c r="BF340" s="485">
        <f>III_Model_PT!BF43</f>
        <v>0</v>
      </c>
      <c r="BG340" s="485">
        <f>III_Model_PT!BG43</f>
        <v>0</v>
      </c>
      <c r="BH340" s="485">
        <f>III_Model_PT!BH43</f>
        <v>0</v>
      </c>
      <c r="BI340" s="485">
        <f>III_Model_PT!BI43</f>
        <v>0</v>
      </c>
      <c r="BJ340">
        <f t="shared" si="25"/>
        <v>80</v>
      </c>
      <c r="BK340">
        <f t="shared" si="26"/>
        <v>80</v>
      </c>
      <c r="BL340" s="531">
        <f t="shared" si="27"/>
        <v>0</v>
      </c>
      <c r="BM340" s="201"/>
      <c r="BN340" s="481"/>
      <c r="BO340" s="481"/>
      <c r="BP340" s="481"/>
      <c r="BQ340" s="481"/>
      <c r="BR340" s="481"/>
      <c r="BS340" s="481"/>
      <c r="BT340" s="481"/>
      <c r="BU340" s="481"/>
      <c r="BV340" s="481"/>
      <c r="BW340" s="481"/>
      <c r="BX340" s="488"/>
    </row>
    <row r="341" spans="1:76" s="485" customFormat="1" hidden="1" outlineLevel="1" x14ac:dyDescent="0.3">
      <c r="A341" s="485">
        <f>III_Model_PT!A44</f>
        <v>5</v>
      </c>
      <c r="B341" s="485" t="str">
        <f>III_Model_PT!B44</f>
        <v>b</v>
      </c>
      <c r="C341" s="485">
        <f>III_Model_PT!C44</f>
        <v>1</v>
      </c>
      <c r="D341" s="485" t="str">
        <f>III_Model_PT!D44</f>
        <v>.z03_5_b_1</v>
      </c>
      <c r="E341" s="485" t="str">
        <f>III_Model_PT!E44</f>
        <v>Optymalizacja algorytmów (dopasowanie do zmieniających się warunków operacyjnych)</v>
      </c>
      <c r="F341" s="485">
        <f>III_Model_PT!F44</f>
        <v>0</v>
      </c>
      <c r="G341" s="485">
        <f>III_Model_PT!G44</f>
        <v>0</v>
      </c>
      <c r="H341" s="485">
        <f>III_Model_PT!H44</f>
        <v>10</v>
      </c>
      <c r="I341" s="485" t="str">
        <f>III_Model_PT!I44</f>
        <v>ACT/END</v>
      </c>
      <c r="J341" s="485">
        <f>III_Model_PT!J44</f>
        <v>59</v>
      </c>
      <c r="K341" s="284">
        <f>III_Model_PT!K44</f>
        <v>46794</v>
      </c>
      <c r="L341" s="284">
        <f>III_Model_PT!L44</f>
        <v>46796</v>
      </c>
      <c r="M341" s="485">
        <f>III_Model_PT!M44</f>
        <v>60</v>
      </c>
      <c r="N341" s="485">
        <f>III_Model_PT!N44</f>
        <v>2</v>
      </c>
      <c r="O341" s="485">
        <f>III_Model_PT!O44</f>
        <v>120</v>
      </c>
      <c r="P341" s="629">
        <f>III_Model_PT!P44</f>
        <v>0</v>
      </c>
      <c r="Q341" s="629">
        <f>III_Model_PT!Q44</f>
        <v>0.33300000000000002</v>
      </c>
      <c r="R341" s="629">
        <f>III_Model_PT!R44</f>
        <v>0</v>
      </c>
      <c r="S341" s="629">
        <f>III_Model_PT!S44</f>
        <v>0</v>
      </c>
      <c r="T341" s="629">
        <f>III_Model_PT!T44</f>
        <v>0</v>
      </c>
      <c r="U341" s="629">
        <f>III_Model_PT!U44</f>
        <v>0</v>
      </c>
      <c r="V341" s="629">
        <f>III_Model_PT!V44</f>
        <v>0</v>
      </c>
      <c r="W341" s="629">
        <f>III_Model_PT!W44</f>
        <v>0</v>
      </c>
      <c r="X341" s="629">
        <f>III_Model_PT!X44</f>
        <v>0</v>
      </c>
      <c r="Y341" s="651">
        <f>III_Model_PT!Y44</f>
        <v>0.33300000000000002</v>
      </c>
      <c r="Z341" s="651">
        <f>III_Model_PT!Z44</f>
        <v>0</v>
      </c>
      <c r="AA341" s="651">
        <f>III_Model_PT!AA44</f>
        <v>0.33300000000000002</v>
      </c>
      <c r="AB341" s="651">
        <f>III_Model_PT!AB44</f>
        <v>0</v>
      </c>
      <c r="AC341" s="614">
        <f>III_Model_PT!AC44</f>
        <v>0</v>
      </c>
      <c r="AD341" s="614">
        <f>III_Model_PT!AD44</f>
        <v>0</v>
      </c>
      <c r="AE341" s="614">
        <f>III_Model_PT!AE44</f>
        <v>0</v>
      </c>
      <c r="AF341" s="614">
        <f>III_Model_PT!AF44</f>
        <v>0</v>
      </c>
      <c r="AG341" s="635">
        <f>III_Model_PT!AG44</f>
        <v>0</v>
      </c>
      <c r="AH341" s="635">
        <f>III_Model_PT!AH44</f>
        <v>40</v>
      </c>
      <c r="AI341" s="635">
        <f>III_Model_PT!AI44</f>
        <v>0</v>
      </c>
      <c r="AJ341" s="635">
        <f>III_Model_PT!AJ44</f>
        <v>0</v>
      </c>
      <c r="AK341" s="635">
        <f>III_Model_PT!AK44</f>
        <v>0</v>
      </c>
      <c r="AL341" s="635">
        <f>III_Model_PT!AL44</f>
        <v>0</v>
      </c>
      <c r="AM341" s="635">
        <f>III_Model_PT!AM44</f>
        <v>0</v>
      </c>
      <c r="AN341" s="635">
        <f>III_Model_PT!AN44</f>
        <v>0</v>
      </c>
      <c r="AO341" s="635">
        <f>III_Model_PT!AO44</f>
        <v>0</v>
      </c>
      <c r="AP341" s="641">
        <f>III_Model_PT!AP44</f>
        <v>40</v>
      </c>
      <c r="AQ341" s="641">
        <f>III_Model_PT!AQ44</f>
        <v>0</v>
      </c>
      <c r="AR341" s="641">
        <f>III_Model_PT!AR44</f>
        <v>40</v>
      </c>
      <c r="AS341" s="641">
        <f>III_Model_PT!AS44</f>
        <v>0</v>
      </c>
      <c r="AT341" s="620">
        <f>III_Model_PT!AT44</f>
        <v>0</v>
      </c>
      <c r="AU341" s="620">
        <f>III_Model_PT!AU44</f>
        <v>0</v>
      </c>
      <c r="AV341" s="620">
        <f>III_Model_PT!AV44</f>
        <v>0</v>
      </c>
      <c r="AW341" s="620">
        <f>III_Model_PT!AW44</f>
        <v>0</v>
      </c>
      <c r="AX341" s="485">
        <f>III_Model_PT!AX44</f>
        <v>40</v>
      </c>
      <c r="AY341" s="485">
        <f>III_Model_PT!AY44</f>
        <v>0.25</v>
      </c>
      <c r="AZ341" s="485" t="e">
        <f>III_Model_PT!AZ44</f>
        <v>#N/A</v>
      </c>
      <c r="BA341" s="485" t="e">
        <f>III_Model_PT!BA44</f>
        <v>#N/A</v>
      </c>
      <c r="BB341" s="485" t="e">
        <f>III_Model_PT!BB44</f>
        <v>#N/A</v>
      </c>
      <c r="BC341" s="485">
        <f>III_Model_PT!BC44</f>
        <v>0</v>
      </c>
      <c r="BD341" s="485">
        <f>III_Model_PT!BD44</f>
        <v>0</v>
      </c>
      <c r="BE341" s="485">
        <f>III_Model_PT!BE44</f>
        <v>0</v>
      </c>
      <c r="BF341" s="485">
        <f>III_Model_PT!BF44</f>
        <v>0</v>
      </c>
      <c r="BG341" s="485">
        <f>III_Model_PT!BG44</f>
        <v>0</v>
      </c>
      <c r="BH341" s="485">
        <f>III_Model_PT!BH44</f>
        <v>0</v>
      </c>
      <c r="BI341" s="485">
        <f>III_Model_PT!BI44</f>
        <v>0</v>
      </c>
      <c r="BJ341">
        <f t="shared" si="25"/>
        <v>120</v>
      </c>
      <c r="BK341">
        <f t="shared" si="26"/>
        <v>120</v>
      </c>
      <c r="BL341" s="531">
        <f t="shared" si="27"/>
        <v>0</v>
      </c>
      <c r="BM341" s="201"/>
      <c r="BN341" s="481"/>
      <c r="BO341" s="481"/>
      <c r="BP341" s="481"/>
      <c r="BQ341" s="481"/>
      <c r="BR341" s="481"/>
      <c r="BS341" s="481"/>
      <c r="BT341" s="481"/>
      <c r="BU341" s="481"/>
      <c r="BV341" s="481"/>
      <c r="BW341" s="481"/>
    </row>
    <row r="342" spans="1:76" s="485" customFormat="1" hidden="1" outlineLevel="1" x14ac:dyDescent="0.3">
      <c r="A342" s="485">
        <f>III_Model_PT!A45</f>
        <v>5</v>
      </c>
      <c r="B342" s="485" t="str">
        <f>III_Model_PT!B45</f>
        <v>c</v>
      </c>
      <c r="C342" s="485">
        <f>III_Model_PT!C45</f>
        <v>1</v>
      </c>
      <c r="D342" s="485" t="str">
        <f>III_Model_PT!D45</f>
        <v>.z03_5_c_1</v>
      </c>
      <c r="E342" s="485" t="str">
        <f>III_Model_PT!E45</f>
        <v>Opracowanie dynamicznych harmonogramów PT opartych na aktualnym obciążeniu zamówieniami i dostępnych zasobach</v>
      </c>
      <c r="F342" s="485">
        <f>III_Model_PT!F45</f>
        <v>0</v>
      </c>
      <c r="G342" s="485">
        <f>III_Model_PT!G45</f>
        <v>0</v>
      </c>
      <c r="H342" s="485">
        <f>III_Model_PT!H45</f>
        <v>10</v>
      </c>
      <c r="I342" s="485" t="str">
        <f>III_Model_PT!I45</f>
        <v>ACT/END</v>
      </c>
      <c r="J342" s="485">
        <f>III_Model_PT!J45</f>
        <v>60</v>
      </c>
      <c r="K342" s="284">
        <f>III_Model_PT!K45</f>
        <v>46801</v>
      </c>
      <c r="L342" s="284">
        <f>III_Model_PT!L45</f>
        <v>46803</v>
      </c>
      <c r="M342" s="485">
        <f>III_Model_PT!M45</f>
        <v>61</v>
      </c>
      <c r="N342" s="485">
        <f>III_Model_PT!N45</f>
        <v>2</v>
      </c>
      <c r="O342" s="485">
        <f>III_Model_PT!O45</f>
        <v>160</v>
      </c>
      <c r="P342" s="629">
        <f>III_Model_PT!P45</f>
        <v>0</v>
      </c>
      <c r="Q342" s="629">
        <f>III_Model_PT!Q45</f>
        <v>0</v>
      </c>
      <c r="R342" s="629">
        <f>III_Model_PT!R45</f>
        <v>0.25</v>
      </c>
      <c r="S342" s="629">
        <f>III_Model_PT!S45</f>
        <v>0</v>
      </c>
      <c r="T342" s="629">
        <f>III_Model_PT!T45</f>
        <v>0</v>
      </c>
      <c r="U342" s="629">
        <f>III_Model_PT!U45</f>
        <v>0</v>
      </c>
      <c r="V342" s="629">
        <f>III_Model_PT!V45</f>
        <v>0</v>
      </c>
      <c r="W342" s="629">
        <f>III_Model_PT!W45</f>
        <v>0</v>
      </c>
      <c r="X342" s="629">
        <f>III_Model_PT!X45</f>
        <v>0</v>
      </c>
      <c r="Y342" s="651">
        <f>III_Model_PT!Y45</f>
        <v>0.25</v>
      </c>
      <c r="Z342" s="651">
        <f>III_Model_PT!Z45</f>
        <v>0.25</v>
      </c>
      <c r="AA342" s="651">
        <f>III_Model_PT!AA45</f>
        <v>0.25</v>
      </c>
      <c r="AB342" s="651">
        <f>III_Model_PT!AB45</f>
        <v>0</v>
      </c>
      <c r="AC342" s="614">
        <f>III_Model_PT!AC45</f>
        <v>0</v>
      </c>
      <c r="AD342" s="614">
        <f>III_Model_PT!AD45</f>
        <v>0</v>
      </c>
      <c r="AE342" s="614">
        <f>III_Model_PT!AE45</f>
        <v>0</v>
      </c>
      <c r="AF342" s="614">
        <f>III_Model_PT!AF45</f>
        <v>0</v>
      </c>
      <c r="AG342" s="635">
        <f>III_Model_PT!AG45</f>
        <v>0</v>
      </c>
      <c r="AH342" s="635">
        <f>III_Model_PT!AH45</f>
        <v>0</v>
      </c>
      <c r="AI342" s="635">
        <f>III_Model_PT!AI45</f>
        <v>40</v>
      </c>
      <c r="AJ342" s="635">
        <f>III_Model_PT!AJ45</f>
        <v>0</v>
      </c>
      <c r="AK342" s="635">
        <f>III_Model_PT!AK45</f>
        <v>0</v>
      </c>
      <c r="AL342" s="635">
        <f>III_Model_PT!AL45</f>
        <v>0</v>
      </c>
      <c r="AM342" s="635">
        <f>III_Model_PT!AM45</f>
        <v>0</v>
      </c>
      <c r="AN342" s="635">
        <f>III_Model_PT!AN45</f>
        <v>0</v>
      </c>
      <c r="AO342" s="635">
        <f>III_Model_PT!AO45</f>
        <v>0</v>
      </c>
      <c r="AP342" s="641">
        <f>III_Model_PT!AP45</f>
        <v>40</v>
      </c>
      <c r="AQ342" s="641">
        <f>III_Model_PT!AQ45</f>
        <v>40</v>
      </c>
      <c r="AR342" s="641">
        <f>III_Model_PT!AR45</f>
        <v>40</v>
      </c>
      <c r="AS342" s="641">
        <f>III_Model_PT!AS45</f>
        <v>0</v>
      </c>
      <c r="AT342" s="620">
        <f>III_Model_PT!AT45</f>
        <v>0</v>
      </c>
      <c r="AU342" s="620">
        <f>III_Model_PT!AU45</f>
        <v>0</v>
      </c>
      <c r="AV342" s="620">
        <f>III_Model_PT!AV45</f>
        <v>0</v>
      </c>
      <c r="AW342" s="620">
        <f>III_Model_PT!AW45</f>
        <v>0</v>
      </c>
      <c r="AX342" s="485">
        <f>III_Model_PT!AX45</f>
        <v>40</v>
      </c>
      <c r="AY342" s="485">
        <f>III_Model_PT!AY45</f>
        <v>0.25</v>
      </c>
      <c r="AZ342" s="485" t="e">
        <f>III_Model_PT!AZ45</f>
        <v>#N/A</v>
      </c>
      <c r="BA342" s="485" t="e">
        <f>III_Model_PT!BA45</f>
        <v>#N/A</v>
      </c>
      <c r="BB342" s="485" t="e">
        <f>III_Model_PT!BB45</f>
        <v>#N/A</v>
      </c>
      <c r="BC342" s="485">
        <f>III_Model_PT!BC45</f>
        <v>0</v>
      </c>
      <c r="BD342" s="485">
        <f>III_Model_PT!BD45</f>
        <v>0</v>
      </c>
      <c r="BE342" s="485">
        <f>III_Model_PT!BE45</f>
        <v>0</v>
      </c>
      <c r="BF342" s="485">
        <f>III_Model_PT!BF45</f>
        <v>0</v>
      </c>
      <c r="BG342" s="485">
        <f>III_Model_PT!BG45</f>
        <v>0</v>
      </c>
      <c r="BH342" s="485">
        <f>III_Model_PT!BH45</f>
        <v>0</v>
      </c>
      <c r="BI342" s="485">
        <f>III_Model_PT!BI45</f>
        <v>0</v>
      </c>
      <c r="BJ342">
        <f t="shared" si="25"/>
        <v>160</v>
      </c>
      <c r="BK342">
        <f t="shared" si="26"/>
        <v>160</v>
      </c>
      <c r="BL342" s="531">
        <f t="shared" si="27"/>
        <v>0</v>
      </c>
      <c r="BM342" s="201"/>
      <c r="BN342" s="481"/>
      <c r="BO342" s="481"/>
      <c r="BP342" s="481"/>
      <c r="BQ342" s="481"/>
      <c r="BR342" s="481"/>
      <c r="BS342" s="481"/>
      <c r="BT342" s="481"/>
      <c r="BU342" s="481"/>
      <c r="BV342" s="481"/>
      <c r="BW342" s="481"/>
    </row>
    <row r="343" spans="1:76" s="485" customFormat="1" hidden="1" outlineLevel="1" x14ac:dyDescent="0.3">
      <c r="A343" s="485">
        <f>III_Model_PT!A46</f>
        <v>5</v>
      </c>
      <c r="B343" s="485" t="str">
        <f>III_Model_PT!B46</f>
        <v>d</v>
      </c>
      <c r="C343" s="485">
        <f>III_Model_PT!C46</f>
        <v>1</v>
      </c>
      <c r="D343" s="485" t="str">
        <f>III_Model_PT!D46</f>
        <v>.z03_5_d_1</v>
      </c>
      <c r="E343" s="485" t="str">
        <f>III_Model_PT!E46</f>
        <v>Porównanie wyników symulacji. Ocena efektywności w predykcji zapotrzebowania, optymalizacji ilości i typów opakowań, sezonowości, sytuacji nadzwyczajnych, oszczędności</v>
      </c>
      <c r="F343" s="485">
        <f>III_Model_PT!F46</f>
        <v>0</v>
      </c>
      <c r="G343" s="485">
        <f>III_Model_PT!G46</f>
        <v>0</v>
      </c>
      <c r="H343" s="485">
        <f>III_Model_PT!H46</f>
        <v>11</v>
      </c>
      <c r="I343" s="485" t="str">
        <f>III_Model_PT!I46</f>
        <v>ACT/END</v>
      </c>
      <c r="J343" s="485">
        <f>III_Model_PT!J46</f>
        <v>61</v>
      </c>
      <c r="K343" s="284">
        <f>III_Model_PT!K46</f>
        <v>46808</v>
      </c>
      <c r="L343" s="284">
        <f>III_Model_PT!L46</f>
        <v>46810</v>
      </c>
      <c r="M343" s="485">
        <f>III_Model_PT!M46</f>
        <v>62</v>
      </c>
      <c r="N343" s="485">
        <f>III_Model_PT!N46</f>
        <v>2</v>
      </c>
      <c r="O343" s="485">
        <f>III_Model_PT!O46</f>
        <v>80</v>
      </c>
      <c r="P343" s="629">
        <f>III_Model_PT!P46</f>
        <v>0</v>
      </c>
      <c r="Q343" s="629">
        <f>III_Model_PT!Q46</f>
        <v>0</v>
      </c>
      <c r="R343" s="629">
        <f>III_Model_PT!R46</f>
        <v>0</v>
      </c>
      <c r="S343" s="629">
        <f>III_Model_PT!S46</f>
        <v>0.5</v>
      </c>
      <c r="T343" s="629">
        <f>III_Model_PT!T46</f>
        <v>0</v>
      </c>
      <c r="U343" s="629">
        <f>III_Model_PT!U46</f>
        <v>0</v>
      </c>
      <c r="V343" s="629">
        <f>III_Model_PT!V46</f>
        <v>0</v>
      </c>
      <c r="W343" s="629">
        <f>III_Model_PT!W46</f>
        <v>0</v>
      </c>
      <c r="X343" s="629">
        <f>III_Model_PT!X46</f>
        <v>0</v>
      </c>
      <c r="Y343" s="651">
        <f>III_Model_PT!Y46</f>
        <v>0.5</v>
      </c>
      <c r="Z343" s="651">
        <f>III_Model_PT!Z46</f>
        <v>0</v>
      </c>
      <c r="AA343" s="651">
        <f>III_Model_PT!AA46</f>
        <v>0</v>
      </c>
      <c r="AB343" s="651">
        <f>III_Model_PT!AB46</f>
        <v>0</v>
      </c>
      <c r="AC343" s="614">
        <f>III_Model_PT!AC46</f>
        <v>0</v>
      </c>
      <c r="AD343" s="614">
        <f>III_Model_PT!AD46</f>
        <v>0</v>
      </c>
      <c r="AE343" s="614">
        <f>III_Model_PT!AE46</f>
        <v>0</v>
      </c>
      <c r="AF343" s="614">
        <f>III_Model_PT!AF46</f>
        <v>0</v>
      </c>
      <c r="AG343" s="635">
        <f>III_Model_PT!AG46</f>
        <v>0</v>
      </c>
      <c r="AH343" s="635">
        <f>III_Model_PT!AH46</f>
        <v>0</v>
      </c>
      <c r="AI343" s="635">
        <f>III_Model_PT!AI46</f>
        <v>0</v>
      </c>
      <c r="AJ343" s="635">
        <f>III_Model_PT!AJ46</f>
        <v>40</v>
      </c>
      <c r="AK343" s="635">
        <f>III_Model_PT!AK46</f>
        <v>0</v>
      </c>
      <c r="AL343" s="635">
        <f>III_Model_PT!AL46</f>
        <v>0</v>
      </c>
      <c r="AM343" s="635">
        <f>III_Model_PT!AM46</f>
        <v>0</v>
      </c>
      <c r="AN343" s="635">
        <f>III_Model_PT!AN46</f>
        <v>0</v>
      </c>
      <c r="AO343" s="635">
        <f>III_Model_PT!AO46</f>
        <v>0</v>
      </c>
      <c r="AP343" s="641">
        <f>III_Model_PT!AP46</f>
        <v>40</v>
      </c>
      <c r="AQ343" s="641">
        <f>III_Model_PT!AQ46</f>
        <v>0</v>
      </c>
      <c r="AR343" s="641">
        <f>III_Model_PT!AR46</f>
        <v>0</v>
      </c>
      <c r="AS343" s="641">
        <f>III_Model_PT!AS46</f>
        <v>0</v>
      </c>
      <c r="AT343" s="620">
        <f>III_Model_PT!AT46</f>
        <v>0</v>
      </c>
      <c r="AU343" s="620">
        <f>III_Model_PT!AU46</f>
        <v>0</v>
      </c>
      <c r="AV343" s="620">
        <f>III_Model_PT!AV46</f>
        <v>0</v>
      </c>
      <c r="AW343" s="620">
        <f>III_Model_PT!AW46</f>
        <v>0</v>
      </c>
      <c r="AX343" s="485">
        <f>III_Model_PT!AX46</f>
        <v>40</v>
      </c>
      <c r="AY343" s="485">
        <f>III_Model_PT!AY46</f>
        <v>0.25</v>
      </c>
      <c r="AZ343" s="485" t="e">
        <f>III_Model_PT!AZ46</f>
        <v>#N/A</v>
      </c>
      <c r="BA343" s="485" t="e">
        <f>III_Model_PT!BA46</f>
        <v>#N/A</v>
      </c>
      <c r="BB343" s="485" t="e">
        <f>III_Model_PT!BB46</f>
        <v>#N/A</v>
      </c>
      <c r="BC343" s="485">
        <f>III_Model_PT!BC46</f>
        <v>0</v>
      </c>
      <c r="BD343" s="485">
        <f>III_Model_PT!BD46</f>
        <v>0</v>
      </c>
      <c r="BE343" s="485">
        <f>III_Model_PT!BE46</f>
        <v>0</v>
      </c>
      <c r="BF343" s="485">
        <f>III_Model_PT!BF46</f>
        <v>0</v>
      </c>
      <c r="BG343" s="485">
        <f>III_Model_PT!BG46</f>
        <v>0</v>
      </c>
      <c r="BH343" s="485">
        <f>III_Model_PT!BH46</f>
        <v>0</v>
      </c>
      <c r="BI343" s="485">
        <f>III_Model_PT!BI46</f>
        <v>0</v>
      </c>
      <c r="BJ343">
        <f t="shared" si="25"/>
        <v>80</v>
      </c>
      <c r="BK343">
        <f t="shared" si="26"/>
        <v>80</v>
      </c>
      <c r="BL343" s="531">
        <f t="shared" si="27"/>
        <v>0</v>
      </c>
      <c r="BM343" s="201"/>
      <c r="BN343" s="481"/>
      <c r="BO343" s="481"/>
      <c r="BP343" s="481"/>
      <c r="BQ343" s="481"/>
      <c r="BR343" s="481"/>
      <c r="BS343" s="481"/>
      <c r="BT343" s="481"/>
      <c r="BU343" s="481"/>
      <c r="BV343" s="481"/>
      <c r="BW343" s="481"/>
    </row>
    <row r="344" spans="1:76" s="485" customFormat="1" hidden="1" outlineLevel="1" x14ac:dyDescent="0.3">
      <c r="A344" s="485">
        <f>III_Model_PT!A47</f>
        <v>5</v>
      </c>
      <c r="B344" s="485" t="str">
        <f>III_Model_PT!B47</f>
        <v>a</v>
      </c>
      <c r="C344" s="485">
        <f>III_Model_PT!C47</f>
        <v>1</v>
      </c>
      <c r="D344" s="485" t="str">
        <f>III_Model_PT!D47</f>
        <v>.z03_5_a_1</v>
      </c>
      <c r="E344" s="485" t="str">
        <f>III_Model_PT!E47</f>
        <v>Wybór Modelu optymalizującego liczbę, rodzaj i wielkość kartonów, rekomendującego optymalny sposób ułożenia towarów w opakowaniach, minimalizując pustą przestrzeń w kartonie, optymalizującego pracę personelu</v>
      </c>
      <c r="F344" s="485">
        <f>III_Model_PT!F47</f>
        <v>0</v>
      </c>
      <c r="G344" s="485">
        <f>III_Model_PT!G47</f>
        <v>0</v>
      </c>
      <c r="H344" s="485">
        <f>III_Model_PT!H47</f>
        <v>11</v>
      </c>
      <c r="I344" s="485" t="str">
        <f>III_Model_PT!I47</f>
        <v>ACT/END</v>
      </c>
      <c r="J344" s="485">
        <f>III_Model_PT!J47</f>
        <v>62</v>
      </c>
      <c r="K344" s="284">
        <f>III_Model_PT!K47</f>
        <v>46815</v>
      </c>
      <c r="L344" s="284">
        <f>III_Model_PT!L47</f>
        <v>46817</v>
      </c>
      <c r="M344" s="485">
        <f>III_Model_PT!M47</f>
        <v>63</v>
      </c>
      <c r="N344" s="485">
        <f>III_Model_PT!N47</f>
        <v>2</v>
      </c>
      <c r="O344" s="485">
        <f>III_Model_PT!O47</f>
        <v>120</v>
      </c>
      <c r="P344" s="629">
        <f>III_Model_PT!P47</f>
        <v>0</v>
      </c>
      <c r="Q344" s="629">
        <f>III_Model_PT!Q47</f>
        <v>0.34</v>
      </c>
      <c r="R344" s="629">
        <f>III_Model_PT!R47</f>
        <v>0</v>
      </c>
      <c r="S344" s="629">
        <f>III_Model_PT!S47</f>
        <v>0</v>
      </c>
      <c r="T344" s="629">
        <f>III_Model_PT!T47</f>
        <v>0</v>
      </c>
      <c r="U344" s="629">
        <f>III_Model_PT!U47</f>
        <v>0</v>
      </c>
      <c r="V344" s="629">
        <f>III_Model_PT!V47</f>
        <v>0</v>
      </c>
      <c r="W344" s="629">
        <f>III_Model_PT!W47</f>
        <v>0</v>
      </c>
      <c r="X344" s="629">
        <f>III_Model_PT!X47</f>
        <v>0</v>
      </c>
      <c r="Y344" s="651">
        <f>III_Model_PT!Y47</f>
        <v>0.33</v>
      </c>
      <c r="Z344" s="651">
        <f>III_Model_PT!Z47</f>
        <v>0.33</v>
      </c>
      <c r="AA344" s="651">
        <f>III_Model_PT!AA47</f>
        <v>0</v>
      </c>
      <c r="AB344" s="651">
        <f>III_Model_PT!AB47</f>
        <v>0</v>
      </c>
      <c r="AC344" s="614">
        <f>III_Model_PT!AC47</f>
        <v>0</v>
      </c>
      <c r="AD344" s="614">
        <f>III_Model_PT!AD47</f>
        <v>0</v>
      </c>
      <c r="AE344" s="614">
        <f>III_Model_PT!AE47</f>
        <v>0</v>
      </c>
      <c r="AF344" s="614">
        <f>III_Model_PT!AF47</f>
        <v>0</v>
      </c>
      <c r="AG344" s="635">
        <f>III_Model_PT!AG47</f>
        <v>0</v>
      </c>
      <c r="AH344" s="635">
        <f>III_Model_PT!AH47</f>
        <v>41</v>
      </c>
      <c r="AI344" s="635">
        <f>III_Model_PT!AI47</f>
        <v>0</v>
      </c>
      <c r="AJ344" s="635">
        <f>III_Model_PT!AJ47</f>
        <v>0</v>
      </c>
      <c r="AK344" s="635">
        <f>III_Model_PT!AK47</f>
        <v>0</v>
      </c>
      <c r="AL344" s="635">
        <f>III_Model_PT!AL47</f>
        <v>0</v>
      </c>
      <c r="AM344" s="635">
        <f>III_Model_PT!AM47</f>
        <v>0</v>
      </c>
      <c r="AN344" s="635">
        <f>III_Model_PT!AN47</f>
        <v>0</v>
      </c>
      <c r="AO344" s="635">
        <f>III_Model_PT!AO47</f>
        <v>0</v>
      </c>
      <c r="AP344" s="641">
        <f>III_Model_PT!AP47</f>
        <v>40</v>
      </c>
      <c r="AQ344" s="641">
        <f>III_Model_PT!AQ47</f>
        <v>40</v>
      </c>
      <c r="AR344" s="641">
        <f>III_Model_PT!AR47</f>
        <v>0</v>
      </c>
      <c r="AS344" s="641">
        <f>III_Model_PT!AS47</f>
        <v>0</v>
      </c>
      <c r="AT344" s="620">
        <f>III_Model_PT!AT47</f>
        <v>0</v>
      </c>
      <c r="AU344" s="620">
        <f>III_Model_PT!AU47</f>
        <v>0</v>
      </c>
      <c r="AV344" s="620">
        <f>III_Model_PT!AV47</f>
        <v>0</v>
      </c>
      <c r="AW344" s="620">
        <f>III_Model_PT!AW47</f>
        <v>0</v>
      </c>
      <c r="AX344" s="485">
        <f>III_Model_PT!AX47</f>
        <v>41</v>
      </c>
      <c r="AY344" s="485">
        <f>III_Model_PT!AY47</f>
        <v>0.25624999999999998</v>
      </c>
      <c r="AZ344" s="485" t="e">
        <f>III_Model_PT!AZ47</f>
        <v>#N/A</v>
      </c>
      <c r="BA344" s="485" t="e">
        <f>III_Model_PT!BA47</f>
        <v>#N/A</v>
      </c>
      <c r="BB344" s="485" t="e">
        <f>III_Model_PT!BB47</f>
        <v>#N/A</v>
      </c>
      <c r="BC344" s="485">
        <f>III_Model_PT!BC47</f>
        <v>0</v>
      </c>
      <c r="BD344" s="485">
        <f>III_Model_PT!BD47</f>
        <v>0</v>
      </c>
      <c r="BE344" s="485">
        <f>III_Model_PT!BE47</f>
        <v>0</v>
      </c>
      <c r="BF344" s="485">
        <f>III_Model_PT!BF47</f>
        <v>0</v>
      </c>
      <c r="BG344" s="485">
        <f>III_Model_PT!BG47</f>
        <v>0</v>
      </c>
      <c r="BH344" s="485">
        <f>III_Model_PT!BH47</f>
        <v>0</v>
      </c>
      <c r="BI344" s="485">
        <f>III_Model_PT!BI47</f>
        <v>0</v>
      </c>
      <c r="BJ344">
        <f t="shared" si="25"/>
        <v>120</v>
      </c>
      <c r="BK344">
        <f t="shared" si="26"/>
        <v>121</v>
      </c>
      <c r="BL344" s="531">
        <f t="shared" si="27"/>
        <v>-1</v>
      </c>
      <c r="BM344" s="201"/>
      <c r="BN344" s="481"/>
      <c r="BO344" s="481"/>
      <c r="BP344" s="481"/>
      <c r="BQ344" s="481"/>
      <c r="BR344" s="481"/>
      <c r="BS344" s="481"/>
      <c r="BT344" s="481"/>
      <c r="BU344" s="481"/>
      <c r="BV344" s="481"/>
      <c r="BW344" s="481"/>
    </row>
    <row r="345" spans="1:76" s="485" customFormat="1" hidden="1" outlineLevel="1" x14ac:dyDescent="0.3">
      <c r="A345" s="485">
        <f>III_Model_PT!A48</f>
        <v>6</v>
      </c>
      <c r="B345" s="485" t="str">
        <f>III_Model_PT!B48</f>
        <v>a</v>
      </c>
      <c r="C345" s="485">
        <f>III_Model_PT!C48</f>
        <v>0</v>
      </c>
      <c r="D345" s="485" t="str">
        <f>III_Model_PT!D48</f>
        <v>.z03_6_a_0</v>
      </c>
      <c r="E345" s="485" t="str">
        <f>III_Model_PT!E48</f>
        <v>6.Walidacja i optymalizacja Modelu</v>
      </c>
      <c r="F345" s="485">
        <f>III_Model_PT!F48</f>
        <v>0</v>
      </c>
      <c r="G345" s="485">
        <f>III_Model_PT!G48</f>
        <v>0</v>
      </c>
      <c r="H345" s="485">
        <f>III_Model_PT!H48</f>
        <v>0</v>
      </c>
      <c r="I345" s="485">
        <f>III_Model_PT!I48</f>
        <v>0</v>
      </c>
      <c r="J345" s="485">
        <f>III_Model_PT!J48</f>
        <v>63</v>
      </c>
      <c r="K345" s="284">
        <f>III_Model_PT!K48</f>
        <v>46822</v>
      </c>
      <c r="L345" s="284">
        <f>III_Model_PT!L48</f>
        <v>46822</v>
      </c>
      <c r="M345" s="485">
        <f>III_Model_PT!M48</f>
        <v>62</v>
      </c>
      <c r="N345" s="485">
        <f>III_Model_PT!N48</f>
        <v>0</v>
      </c>
      <c r="O345" s="485">
        <f>III_Model_PT!O48</f>
        <v>0</v>
      </c>
      <c r="P345" s="629">
        <f>III_Model_PT!P48</f>
        <v>0</v>
      </c>
      <c r="Q345" s="629">
        <f>III_Model_PT!Q48</f>
        <v>0</v>
      </c>
      <c r="R345" s="629">
        <f>III_Model_PT!R48</f>
        <v>0</v>
      </c>
      <c r="S345" s="629">
        <f>III_Model_PT!S48</f>
        <v>0</v>
      </c>
      <c r="T345" s="629">
        <f>III_Model_PT!T48</f>
        <v>0</v>
      </c>
      <c r="U345" s="629">
        <f>III_Model_PT!U48</f>
        <v>0</v>
      </c>
      <c r="V345" s="629">
        <f>III_Model_PT!V48</f>
        <v>0</v>
      </c>
      <c r="W345" s="629">
        <f>III_Model_PT!W48</f>
        <v>0</v>
      </c>
      <c r="X345" s="629">
        <f>III_Model_PT!X48</f>
        <v>0</v>
      </c>
      <c r="Y345" s="651">
        <f>III_Model_PT!Y48</f>
        <v>0</v>
      </c>
      <c r="Z345" s="651">
        <f>III_Model_PT!Z48</f>
        <v>0</v>
      </c>
      <c r="AA345" s="651">
        <f>III_Model_PT!AA48</f>
        <v>0</v>
      </c>
      <c r="AB345" s="651">
        <f>III_Model_PT!AB48</f>
        <v>0</v>
      </c>
      <c r="AC345" s="614">
        <f>III_Model_PT!AC48</f>
        <v>0</v>
      </c>
      <c r="AD345" s="614">
        <f>III_Model_PT!AD48</f>
        <v>0</v>
      </c>
      <c r="AE345" s="614">
        <f>III_Model_PT!AE48</f>
        <v>0</v>
      </c>
      <c r="AF345" s="614">
        <f>III_Model_PT!AF48</f>
        <v>0</v>
      </c>
      <c r="AG345" s="635">
        <f>III_Model_PT!AG48</f>
        <v>0</v>
      </c>
      <c r="AH345" s="635">
        <f>III_Model_PT!AH48</f>
        <v>0</v>
      </c>
      <c r="AI345" s="635">
        <f>III_Model_PT!AI48</f>
        <v>0</v>
      </c>
      <c r="AJ345" s="635">
        <f>III_Model_PT!AJ48</f>
        <v>0</v>
      </c>
      <c r="AK345" s="635">
        <f>III_Model_PT!AK48</f>
        <v>0</v>
      </c>
      <c r="AL345" s="635">
        <f>III_Model_PT!AL48</f>
        <v>0</v>
      </c>
      <c r="AM345" s="635">
        <f>III_Model_PT!AM48</f>
        <v>0</v>
      </c>
      <c r="AN345" s="635">
        <f>III_Model_PT!AN48</f>
        <v>0</v>
      </c>
      <c r="AO345" s="635">
        <f>III_Model_PT!AO48</f>
        <v>0</v>
      </c>
      <c r="AP345" s="641">
        <f>III_Model_PT!AP48</f>
        <v>0</v>
      </c>
      <c r="AQ345" s="641">
        <f>III_Model_PT!AQ48</f>
        <v>0</v>
      </c>
      <c r="AR345" s="641">
        <f>III_Model_PT!AR48</f>
        <v>0</v>
      </c>
      <c r="AS345" s="641">
        <f>III_Model_PT!AS48</f>
        <v>0</v>
      </c>
      <c r="AT345" s="620">
        <f>III_Model_PT!AT48</f>
        <v>0</v>
      </c>
      <c r="AU345" s="620">
        <f>III_Model_PT!AU48</f>
        <v>0</v>
      </c>
      <c r="AV345" s="620">
        <f>III_Model_PT!AV48</f>
        <v>0</v>
      </c>
      <c r="AW345" s="620">
        <f>III_Model_PT!AW48</f>
        <v>0</v>
      </c>
      <c r="AX345" s="485">
        <f>III_Model_PT!AX48</f>
        <v>0</v>
      </c>
      <c r="AY345" s="485">
        <f>III_Model_PT!AY48</f>
        <v>0</v>
      </c>
      <c r="AZ345" s="485">
        <f>III_Model_PT!AZ48</f>
        <v>0</v>
      </c>
      <c r="BA345" s="485">
        <f>III_Model_PT!BA48</f>
        <v>0</v>
      </c>
      <c r="BB345" s="485">
        <f>III_Model_PT!BB48</f>
        <v>0</v>
      </c>
      <c r="BC345" s="485">
        <f>III_Model_PT!BC48</f>
        <v>0</v>
      </c>
      <c r="BD345" s="485">
        <f>III_Model_PT!BD48</f>
        <v>0</v>
      </c>
      <c r="BE345" s="485">
        <f>III_Model_PT!BE48</f>
        <v>0</v>
      </c>
      <c r="BF345" s="485">
        <f>III_Model_PT!BF48</f>
        <v>0</v>
      </c>
      <c r="BG345" s="485">
        <f>III_Model_PT!BG48</f>
        <v>0</v>
      </c>
      <c r="BH345" s="485">
        <f>III_Model_PT!BH48</f>
        <v>0</v>
      </c>
      <c r="BI345" s="485">
        <f>III_Model_PT!BI48</f>
        <v>0</v>
      </c>
      <c r="BJ345">
        <f t="shared" si="25"/>
        <v>0</v>
      </c>
      <c r="BK345">
        <f t="shared" si="26"/>
        <v>0</v>
      </c>
      <c r="BL345" s="531">
        <f t="shared" si="27"/>
        <v>0</v>
      </c>
      <c r="BM345" s="201"/>
      <c r="BN345" s="481"/>
      <c r="BO345" s="481"/>
      <c r="BP345" s="481"/>
      <c r="BQ345" s="481"/>
      <c r="BR345" s="481"/>
      <c r="BS345" s="481"/>
      <c r="BT345" s="481"/>
      <c r="BU345" s="481"/>
      <c r="BV345" s="481"/>
      <c r="BW345" s="481"/>
    </row>
    <row r="346" spans="1:76" s="485" customFormat="1" hidden="1" outlineLevel="1" x14ac:dyDescent="0.3">
      <c r="A346" s="485">
        <f>III_Model_PT!A49</f>
        <v>6</v>
      </c>
      <c r="B346" s="485" t="str">
        <f>III_Model_PT!B49</f>
        <v>a</v>
      </c>
      <c r="C346" s="485">
        <f>III_Model_PT!C49</f>
        <v>1</v>
      </c>
      <c r="D346" s="485" t="str">
        <f>III_Model_PT!D49</f>
        <v>.z03_6_a_1</v>
      </c>
      <c r="E346" s="485" t="str">
        <f>III_Model_PT!E49</f>
        <v>Przeprowadzenie testów (np. krzyżowa walidacja, na nowych danych) w warunkach zbliżonych do rzeczywistych</v>
      </c>
      <c r="F346" s="485">
        <f>III_Model_PT!F49</f>
        <v>0</v>
      </c>
      <c r="G346" s="485">
        <f>III_Model_PT!G49</f>
        <v>0</v>
      </c>
      <c r="H346" s="485">
        <f>III_Model_PT!H49</f>
        <v>11</v>
      </c>
      <c r="I346" s="485" t="str">
        <f>III_Model_PT!I49</f>
        <v>ACT</v>
      </c>
      <c r="J346" s="485">
        <f>III_Model_PT!J49</f>
        <v>62</v>
      </c>
      <c r="K346" s="284">
        <f>III_Model_PT!K49</f>
        <v>46815</v>
      </c>
      <c r="L346" s="284">
        <f>III_Model_PT!L49</f>
        <v>46817</v>
      </c>
      <c r="M346" s="485">
        <f>III_Model_PT!M49</f>
        <v>63</v>
      </c>
      <c r="N346" s="485">
        <f>III_Model_PT!N49</f>
        <v>2</v>
      </c>
      <c r="O346" s="485">
        <f>III_Model_PT!O49</f>
        <v>160</v>
      </c>
      <c r="P346" s="629">
        <f>III_Model_PT!P49</f>
        <v>0.25</v>
      </c>
      <c r="Q346" s="629">
        <f>III_Model_PT!Q49</f>
        <v>0.25</v>
      </c>
      <c r="R346" s="629">
        <f>III_Model_PT!R49</f>
        <v>0.25</v>
      </c>
      <c r="S346" s="629">
        <f>III_Model_PT!S49</f>
        <v>0.25</v>
      </c>
      <c r="T346" s="629">
        <f>III_Model_PT!T49</f>
        <v>0</v>
      </c>
      <c r="U346" s="629">
        <f>III_Model_PT!U49</f>
        <v>0</v>
      </c>
      <c r="V346" s="629">
        <f>III_Model_PT!V49</f>
        <v>0</v>
      </c>
      <c r="W346" s="629">
        <f>III_Model_PT!W49</f>
        <v>0</v>
      </c>
      <c r="X346" s="629">
        <f>III_Model_PT!X49</f>
        <v>0</v>
      </c>
      <c r="Y346" s="651">
        <f>III_Model_PT!Y49</f>
        <v>0</v>
      </c>
      <c r="Z346" s="651">
        <f>III_Model_PT!Z49</f>
        <v>0</v>
      </c>
      <c r="AA346" s="651">
        <f>III_Model_PT!AA49</f>
        <v>0</v>
      </c>
      <c r="AB346" s="651">
        <f>III_Model_PT!AB49</f>
        <v>0</v>
      </c>
      <c r="AC346" s="614">
        <f>III_Model_PT!AC49</f>
        <v>0</v>
      </c>
      <c r="AD346" s="614">
        <f>III_Model_PT!AD49</f>
        <v>0</v>
      </c>
      <c r="AE346" s="614">
        <f>III_Model_PT!AE49</f>
        <v>0</v>
      </c>
      <c r="AF346" s="614">
        <f>III_Model_PT!AF49</f>
        <v>0</v>
      </c>
      <c r="AG346" s="635">
        <f>III_Model_PT!AG49</f>
        <v>40</v>
      </c>
      <c r="AH346" s="635">
        <f>III_Model_PT!AH49</f>
        <v>40</v>
      </c>
      <c r="AI346" s="635">
        <f>III_Model_PT!AI49</f>
        <v>40</v>
      </c>
      <c r="AJ346" s="635">
        <f>III_Model_PT!AJ49</f>
        <v>40</v>
      </c>
      <c r="AK346" s="635">
        <f>III_Model_PT!AK49</f>
        <v>0</v>
      </c>
      <c r="AL346" s="635">
        <f>III_Model_PT!AL49</f>
        <v>0</v>
      </c>
      <c r="AM346" s="635">
        <f>III_Model_PT!AM49</f>
        <v>0</v>
      </c>
      <c r="AN346" s="635">
        <f>III_Model_PT!AN49</f>
        <v>0</v>
      </c>
      <c r="AO346" s="635">
        <f>III_Model_PT!AO49</f>
        <v>0</v>
      </c>
      <c r="AP346" s="641">
        <f>III_Model_PT!AP49</f>
        <v>0</v>
      </c>
      <c r="AQ346" s="641">
        <f>III_Model_PT!AQ49</f>
        <v>0</v>
      </c>
      <c r="AR346" s="641">
        <f>III_Model_PT!AR49</f>
        <v>0</v>
      </c>
      <c r="AS346" s="641">
        <f>III_Model_PT!AS49</f>
        <v>0</v>
      </c>
      <c r="AT346" s="620">
        <f>III_Model_PT!AT49</f>
        <v>0</v>
      </c>
      <c r="AU346" s="620">
        <f>III_Model_PT!AU49</f>
        <v>0</v>
      </c>
      <c r="AV346" s="620">
        <f>III_Model_PT!AV49</f>
        <v>0</v>
      </c>
      <c r="AW346" s="620">
        <f>III_Model_PT!AW49</f>
        <v>0</v>
      </c>
      <c r="AX346" s="485">
        <f>III_Model_PT!AX49</f>
        <v>160</v>
      </c>
      <c r="AY346" s="485">
        <f>III_Model_PT!AY49</f>
        <v>1</v>
      </c>
      <c r="AZ346" s="485" t="e">
        <f>III_Model_PT!AZ49</f>
        <v>#N/A</v>
      </c>
      <c r="BA346" s="485" t="e">
        <f>III_Model_PT!BA49</f>
        <v>#N/A</v>
      </c>
      <c r="BB346" s="485" t="e">
        <f>III_Model_PT!BB49</f>
        <v>#N/A</v>
      </c>
      <c r="BC346" s="485">
        <f>III_Model_PT!BC49</f>
        <v>0</v>
      </c>
      <c r="BD346" s="485">
        <f>III_Model_PT!BD49</f>
        <v>0</v>
      </c>
      <c r="BE346" s="485">
        <f>III_Model_PT!BE49</f>
        <v>0</v>
      </c>
      <c r="BF346" s="485">
        <f>III_Model_PT!BF49</f>
        <v>0</v>
      </c>
      <c r="BG346" s="485">
        <f>III_Model_PT!BG49</f>
        <v>0</v>
      </c>
      <c r="BH346" s="485">
        <f>III_Model_PT!BH49</f>
        <v>0</v>
      </c>
      <c r="BI346" s="485">
        <f>III_Model_PT!BI49</f>
        <v>0</v>
      </c>
      <c r="BJ346">
        <f t="shared" si="25"/>
        <v>160</v>
      </c>
      <c r="BK346">
        <f t="shared" si="26"/>
        <v>160</v>
      </c>
      <c r="BL346" s="531">
        <f t="shared" si="27"/>
        <v>0</v>
      </c>
      <c r="BM346" s="201"/>
      <c r="BN346" s="481"/>
      <c r="BO346" s="481"/>
      <c r="BP346" s="481"/>
      <c r="BQ346" s="481"/>
      <c r="BR346" s="481"/>
      <c r="BS346" s="481"/>
      <c r="BT346" s="481"/>
      <c r="BU346" s="481"/>
      <c r="BV346" s="481"/>
      <c r="BW346" s="481"/>
      <c r="BX346" s="488"/>
    </row>
    <row r="347" spans="1:76" s="485" customFormat="1" hidden="1" outlineLevel="1" x14ac:dyDescent="0.3">
      <c r="A347" s="485">
        <f>III_Model_PT!A50</f>
        <v>6</v>
      </c>
      <c r="B347" s="485" t="str">
        <f>III_Model_PT!B50</f>
        <v>b</v>
      </c>
      <c r="C347" s="485">
        <f>III_Model_PT!C50</f>
        <v>1</v>
      </c>
      <c r="D347" s="485" t="str">
        <f>III_Model_PT!D50</f>
        <v>.z03_6_b_1</v>
      </c>
      <c r="E347" s="485" t="str">
        <f>III_Model_PT!E50</f>
        <v>Monitorowanie i porównanie wyników Modelu z danymi operacyjnymi, ocena dokładności prognoz i skuteczności optymalizacji</v>
      </c>
      <c r="F347" s="485">
        <f>III_Model_PT!F50</f>
        <v>0</v>
      </c>
      <c r="G347" s="485">
        <f>III_Model_PT!G50</f>
        <v>0</v>
      </c>
      <c r="H347" s="485">
        <f>III_Model_PT!H50</f>
        <v>12</v>
      </c>
      <c r="I347" s="485" t="str">
        <f>III_Model_PT!I50</f>
        <v>ACT</v>
      </c>
      <c r="J347" s="485">
        <f>III_Model_PT!J50</f>
        <v>63</v>
      </c>
      <c r="K347" s="284">
        <f>III_Model_PT!K50</f>
        <v>46822</v>
      </c>
      <c r="L347" s="284">
        <f>III_Model_PT!L50</f>
        <v>46824</v>
      </c>
      <c r="M347" s="485">
        <f>III_Model_PT!M50</f>
        <v>64</v>
      </c>
      <c r="N347" s="485">
        <f>III_Model_PT!N50</f>
        <v>2</v>
      </c>
      <c r="O347" s="485">
        <f>III_Model_PT!O50</f>
        <v>120</v>
      </c>
      <c r="P347" s="629">
        <f>III_Model_PT!P50</f>
        <v>0.34</v>
      </c>
      <c r="Q347" s="629">
        <f>III_Model_PT!Q50</f>
        <v>0.33</v>
      </c>
      <c r="R347" s="629">
        <f>III_Model_PT!R50</f>
        <v>0</v>
      </c>
      <c r="S347" s="629">
        <f>III_Model_PT!S50</f>
        <v>0</v>
      </c>
      <c r="T347" s="629">
        <f>III_Model_PT!T50</f>
        <v>0</v>
      </c>
      <c r="U347" s="629">
        <f>III_Model_PT!U50</f>
        <v>0</v>
      </c>
      <c r="V347" s="629">
        <f>III_Model_PT!V50</f>
        <v>0</v>
      </c>
      <c r="W347" s="629">
        <f>III_Model_PT!W50</f>
        <v>0</v>
      </c>
      <c r="X347" s="629">
        <f>III_Model_PT!X50</f>
        <v>0</v>
      </c>
      <c r="Y347" s="651">
        <f>III_Model_PT!Y50</f>
        <v>0</v>
      </c>
      <c r="Z347" s="651">
        <f>III_Model_PT!Z50</f>
        <v>0</v>
      </c>
      <c r="AA347" s="651">
        <f>III_Model_PT!AA50</f>
        <v>0.33</v>
      </c>
      <c r="AB347" s="651">
        <f>III_Model_PT!AB50</f>
        <v>0</v>
      </c>
      <c r="AC347" s="614">
        <f>III_Model_PT!AC50</f>
        <v>0</v>
      </c>
      <c r="AD347" s="614">
        <f>III_Model_PT!AD50</f>
        <v>0</v>
      </c>
      <c r="AE347" s="614">
        <f>III_Model_PT!AE50</f>
        <v>0</v>
      </c>
      <c r="AF347" s="614">
        <f>III_Model_PT!AF50</f>
        <v>0</v>
      </c>
      <c r="AG347" s="635">
        <f>III_Model_PT!AG50</f>
        <v>41</v>
      </c>
      <c r="AH347" s="635">
        <f>III_Model_PT!AH50</f>
        <v>40</v>
      </c>
      <c r="AI347" s="635">
        <f>III_Model_PT!AI50</f>
        <v>0</v>
      </c>
      <c r="AJ347" s="635">
        <f>III_Model_PT!AJ50</f>
        <v>0</v>
      </c>
      <c r="AK347" s="635">
        <f>III_Model_PT!AK50</f>
        <v>0</v>
      </c>
      <c r="AL347" s="635">
        <f>III_Model_PT!AL50</f>
        <v>0</v>
      </c>
      <c r="AM347" s="635">
        <f>III_Model_PT!AM50</f>
        <v>0</v>
      </c>
      <c r="AN347" s="635">
        <f>III_Model_PT!AN50</f>
        <v>0</v>
      </c>
      <c r="AO347" s="635">
        <f>III_Model_PT!AO50</f>
        <v>0</v>
      </c>
      <c r="AP347" s="641">
        <f>III_Model_PT!AP50</f>
        <v>0</v>
      </c>
      <c r="AQ347" s="641">
        <f>III_Model_PT!AQ50</f>
        <v>0</v>
      </c>
      <c r="AR347" s="641">
        <f>III_Model_PT!AR50</f>
        <v>40</v>
      </c>
      <c r="AS347" s="641">
        <f>III_Model_PT!AS50</f>
        <v>0</v>
      </c>
      <c r="AT347" s="620">
        <f>III_Model_PT!AT50</f>
        <v>0</v>
      </c>
      <c r="AU347" s="620">
        <f>III_Model_PT!AU50</f>
        <v>0</v>
      </c>
      <c r="AV347" s="620">
        <f>III_Model_PT!AV50</f>
        <v>0</v>
      </c>
      <c r="AW347" s="620">
        <f>III_Model_PT!AW50</f>
        <v>0</v>
      </c>
      <c r="AX347" s="485">
        <f>III_Model_PT!AX50</f>
        <v>81</v>
      </c>
      <c r="AY347" s="485">
        <f>III_Model_PT!AY50</f>
        <v>0.50624999999999998</v>
      </c>
      <c r="AZ347" s="485" t="e">
        <f>III_Model_PT!AZ50</f>
        <v>#N/A</v>
      </c>
      <c r="BA347" s="485" t="e">
        <f>III_Model_PT!BA50</f>
        <v>#N/A</v>
      </c>
      <c r="BB347" s="485" t="e">
        <f>III_Model_PT!BB50</f>
        <v>#N/A</v>
      </c>
      <c r="BC347" s="485">
        <f>III_Model_PT!BC50</f>
        <v>0</v>
      </c>
      <c r="BD347" s="485">
        <f>III_Model_PT!BD50</f>
        <v>0</v>
      </c>
      <c r="BE347" s="485">
        <f>III_Model_PT!BE50</f>
        <v>0</v>
      </c>
      <c r="BF347" s="485">
        <f>III_Model_PT!BF50</f>
        <v>0</v>
      </c>
      <c r="BG347" s="485">
        <f>III_Model_PT!BG50</f>
        <v>0</v>
      </c>
      <c r="BH347" s="485">
        <f>III_Model_PT!BH50</f>
        <v>0</v>
      </c>
      <c r="BI347" s="485">
        <f>III_Model_PT!BI50</f>
        <v>0</v>
      </c>
      <c r="BJ347">
        <f t="shared" si="25"/>
        <v>120</v>
      </c>
      <c r="BK347">
        <f t="shared" si="26"/>
        <v>121</v>
      </c>
      <c r="BL347" s="531">
        <f t="shared" si="27"/>
        <v>-1</v>
      </c>
      <c r="BM347" s="201"/>
      <c r="BN347" s="481"/>
      <c r="BO347" s="481"/>
      <c r="BP347" s="481"/>
      <c r="BQ347" s="481"/>
      <c r="BR347" s="481"/>
      <c r="BS347" s="481"/>
      <c r="BT347" s="481"/>
      <c r="BU347" s="481"/>
      <c r="BV347" s="481"/>
      <c r="BW347" s="481"/>
    </row>
    <row r="348" spans="1:76" s="485" customFormat="1" hidden="1" outlineLevel="1" x14ac:dyDescent="0.3">
      <c r="A348" s="485">
        <f>III_Model_PT!A51</f>
        <v>6</v>
      </c>
      <c r="B348" s="485" t="str">
        <f>III_Model_PT!B51</f>
        <v>c</v>
      </c>
      <c r="C348" s="485">
        <f>III_Model_PT!C51</f>
        <v>1</v>
      </c>
      <c r="D348" s="485" t="str">
        <f>III_Model_PT!D51</f>
        <v>.z03_6_c_1</v>
      </c>
      <c r="E348" s="485" t="str">
        <f>III_Model_PT!E51</f>
        <v>Iteracyjne kalibracje (dopasowanie Modelu do wybranych procesów rzeczywistych [na niewielką skalę], dostosowanie parametrów Modelu i wybór najlepszych algorytmów z przeprowadzonych testów)</v>
      </c>
      <c r="F348" s="485">
        <f>III_Model_PT!F51</f>
        <v>0</v>
      </c>
      <c r="G348" s="485">
        <f>III_Model_PT!G51</f>
        <v>0</v>
      </c>
      <c r="H348" s="485">
        <f>III_Model_PT!H51</f>
        <v>12</v>
      </c>
      <c r="I348" s="485" t="str">
        <f>III_Model_PT!I51</f>
        <v>END/ACT</v>
      </c>
      <c r="J348" s="485">
        <f>III_Model_PT!J51</f>
        <v>64</v>
      </c>
      <c r="K348" s="284">
        <f>III_Model_PT!K51</f>
        <v>46829</v>
      </c>
      <c r="L348" s="284">
        <f>III_Model_PT!L51</f>
        <v>46831</v>
      </c>
      <c r="M348" s="485">
        <f>III_Model_PT!M51</f>
        <v>65</v>
      </c>
      <c r="N348" s="485">
        <f>III_Model_PT!N51</f>
        <v>2</v>
      </c>
      <c r="O348" s="485">
        <f>III_Model_PT!O51</f>
        <v>120</v>
      </c>
      <c r="P348" s="629">
        <f>III_Model_PT!P51</f>
        <v>0</v>
      </c>
      <c r="Q348" s="629">
        <f>III_Model_PT!Q51</f>
        <v>0.34</v>
      </c>
      <c r="R348" s="629">
        <f>III_Model_PT!R51</f>
        <v>0</v>
      </c>
      <c r="S348" s="629">
        <f>III_Model_PT!S51</f>
        <v>0</v>
      </c>
      <c r="T348" s="629">
        <f>III_Model_PT!T51</f>
        <v>0</v>
      </c>
      <c r="U348" s="629">
        <f>III_Model_PT!U51</f>
        <v>0</v>
      </c>
      <c r="V348" s="629">
        <f>III_Model_PT!V51</f>
        <v>0</v>
      </c>
      <c r="W348" s="629">
        <f>III_Model_PT!W51</f>
        <v>0</v>
      </c>
      <c r="X348" s="629">
        <f>III_Model_PT!X51</f>
        <v>0</v>
      </c>
      <c r="Y348" s="651">
        <f>III_Model_PT!Y51</f>
        <v>0.33</v>
      </c>
      <c r="Z348" s="651">
        <f>III_Model_PT!Z51</f>
        <v>0</v>
      </c>
      <c r="AA348" s="651">
        <f>III_Model_PT!AA51</f>
        <v>0.33</v>
      </c>
      <c r="AB348" s="651">
        <f>III_Model_PT!AB51</f>
        <v>0</v>
      </c>
      <c r="AC348" s="614">
        <f>III_Model_PT!AC51</f>
        <v>0</v>
      </c>
      <c r="AD348" s="614">
        <f>III_Model_PT!AD51</f>
        <v>0</v>
      </c>
      <c r="AE348" s="614">
        <f>III_Model_PT!AE51</f>
        <v>0</v>
      </c>
      <c r="AF348" s="614">
        <f>III_Model_PT!AF51</f>
        <v>0</v>
      </c>
      <c r="AG348" s="635">
        <f>III_Model_PT!AG51</f>
        <v>0</v>
      </c>
      <c r="AH348" s="635">
        <f>III_Model_PT!AH51</f>
        <v>41</v>
      </c>
      <c r="AI348" s="635">
        <f>III_Model_PT!AI51</f>
        <v>0</v>
      </c>
      <c r="AJ348" s="635">
        <f>III_Model_PT!AJ51</f>
        <v>0</v>
      </c>
      <c r="AK348" s="635">
        <f>III_Model_PT!AK51</f>
        <v>0</v>
      </c>
      <c r="AL348" s="635">
        <f>III_Model_PT!AL51</f>
        <v>0</v>
      </c>
      <c r="AM348" s="635">
        <f>III_Model_PT!AM51</f>
        <v>0</v>
      </c>
      <c r="AN348" s="635">
        <f>III_Model_PT!AN51</f>
        <v>0</v>
      </c>
      <c r="AO348" s="635">
        <f>III_Model_PT!AO51</f>
        <v>0</v>
      </c>
      <c r="AP348" s="641">
        <f>III_Model_PT!AP51</f>
        <v>40</v>
      </c>
      <c r="AQ348" s="641">
        <f>III_Model_PT!AQ51</f>
        <v>0</v>
      </c>
      <c r="AR348" s="641">
        <f>III_Model_PT!AR51</f>
        <v>40</v>
      </c>
      <c r="AS348" s="641">
        <f>III_Model_PT!AS51</f>
        <v>0</v>
      </c>
      <c r="AT348" s="620">
        <f>III_Model_PT!AT51</f>
        <v>0</v>
      </c>
      <c r="AU348" s="620">
        <f>III_Model_PT!AU51</f>
        <v>0</v>
      </c>
      <c r="AV348" s="620">
        <f>III_Model_PT!AV51</f>
        <v>0</v>
      </c>
      <c r="AW348" s="620">
        <f>III_Model_PT!AW51</f>
        <v>0</v>
      </c>
      <c r="AX348" s="485">
        <f>III_Model_PT!AX51</f>
        <v>41</v>
      </c>
      <c r="AY348" s="485">
        <f>III_Model_PT!AY51</f>
        <v>0.25624999999999998</v>
      </c>
      <c r="AZ348" s="485" t="e">
        <f>III_Model_PT!AZ51</f>
        <v>#N/A</v>
      </c>
      <c r="BA348" s="485" t="e">
        <f>III_Model_PT!BA51</f>
        <v>#N/A</v>
      </c>
      <c r="BB348" s="485" t="e">
        <f>III_Model_PT!BB51</f>
        <v>#N/A</v>
      </c>
      <c r="BC348" s="485">
        <f>III_Model_PT!BC51</f>
        <v>0</v>
      </c>
      <c r="BD348" s="485">
        <f>III_Model_PT!BD51</f>
        <v>0</v>
      </c>
      <c r="BE348" s="485">
        <f>III_Model_PT!BE51</f>
        <v>0</v>
      </c>
      <c r="BF348" s="485">
        <f>III_Model_PT!BF51</f>
        <v>0</v>
      </c>
      <c r="BG348" s="485">
        <f>III_Model_PT!BG51</f>
        <v>0</v>
      </c>
      <c r="BH348" s="485">
        <f>III_Model_PT!BH51</f>
        <v>0</v>
      </c>
      <c r="BI348" s="485">
        <f>III_Model_PT!BI51</f>
        <v>0</v>
      </c>
      <c r="BJ348">
        <f t="shared" si="25"/>
        <v>120</v>
      </c>
      <c r="BK348">
        <f t="shared" si="26"/>
        <v>121</v>
      </c>
      <c r="BL348" s="531">
        <f t="shared" si="27"/>
        <v>-1</v>
      </c>
      <c r="BM348" s="201"/>
      <c r="BN348" s="481"/>
      <c r="BO348" s="481"/>
      <c r="BP348" s="481"/>
      <c r="BQ348" s="481"/>
      <c r="BR348" s="481"/>
      <c r="BS348" s="481"/>
      <c r="BT348" s="481"/>
      <c r="BU348" s="481"/>
      <c r="BV348" s="481"/>
      <c r="BW348" s="481"/>
    </row>
    <row r="349" spans="1:76" s="485" customFormat="1" hidden="1" outlineLevel="1" x14ac:dyDescent="0.3">
      <c r="A349" s="485">
        <f>III_Model_PT!A52</f>
        <v>7</v>
      </c>
      <c r="B349" s="485" t="str">
        <f>III_Model_PT!B52</f>
        <v>a</v>
      </c>
      <c r="C349" s="485">
        <f>III_Model_PT!C52</f>
        <v>0</v>
      </c>
      <c r="D349" s="485" t="str">
        <f>III_Model_PT!D52</f>
        <v>.z03_7_a_0</v>
      </c>
      <c r="E349" s="485" t="str">
        <f>III_Model_PT!E52</f>
        <v>7.Optymalizacja kosztów i zasobów. Analiza modeli AI/ML w celu optymalizacji:</v>
      </c>
      <c r="F349" s="485">
        <f>III_Model_PT!F52</f>
        <v>0</v>
      </c>
      <c r="G349" s="485">
        <f>III_Model_PT!G52</f>
        <v>0</v>
      </c>
      <c r="H349" s="485">
        <f>III_Model_PT!H52</f>
        <v>0</v>
      </c>
      <c r="I349" s="485">
        <f>III_Model_PT!I52</f>
        <v>0</v>
      </c>
      <c r="J349" s="485">
        <f>III_Model_PT!J52</f>
        <v>65</v>
      </c>
      <c r="K349" s="284">
        <f>III_Model_PT!K52</f>
        <v>46836</v>
      </c>
      <c r="L349" s="284">
        <f>III_Model_PT!L52</f>
        <v>46836</v>
      </c>
      <c r="M349" s="485">
        <f>III_Model_PT!M52</f>
        <v>64</v>
      </c>
      <c r="N349" s="485">
        <f>III_Model_PT!N52</f>
        <v>0</v>
      </c>
      <c r="O349" s="485">
        <f>III_Model_PT!O52</f>
        <v>0</v>
      </c>
      <c r="P349" s="629">
        <f>III_Model_PT!P52</f>
        <v>0</v>
      </c>
      <c r="Q349" s="629">
        <f>III_Model_PT!Q52</f>
        <v>0</v>
      </c>
      <c r="R349" s="629">
        <f>III_Model_PT!R52</f>
        <v>0</v>
      </c>
      <c r="S349" s="629">
        <f>III_Model_PT!S52</f>
        <v>0</v>
      </c>
      <c r="T349" s="629">
        <f>III_Model_PT!T52</f>
        <v>0</v>
      </c>
      <c r="U349" s="629">
        <f>III_Model_PT!U52</f>
        <v>0</v>
      </c>
      <c r="V349" s="629">
        <f>III_Model_PT!V52</f>
        <v>0</v>
      </c>
      <c r="W349" s="629">
        <f>III_Model_PT!W52</f>
        <v>0</v>
      </c>
      <c r="X349" s="629">
        <f>III_Model_PT!X52</f>
        <v>0</v>
      </c>
      <c r="Y349" s="651">
        <f>III_Model_PT!Y52</f>
        <v>0</v>
      </c>
      <c r="Z349" s="651">
        <f>III_Model_PT!Z52</f>
        <v>0</v>
      </c>
      <c r="AA349" s="651">
        <f>III_Model_PT!AA52</f>
        <v>0</v>
      </c>
      <c r="AB349" s="651">
        <f>III_Model_PT!AB52</f>
        <v>0</v>
      </c>
      <c r="AC349" s="614">
        <f>III_Model_PT!AC52</f>
        <v>0</v>
      </c>
      <c r="AD349" s="614">
        <f>III_Model_PT!AD52</f>
        <v>0</v>
      </c>
      <c r="AE349" s="614">
        <f>III_Model_PT!AE52</f>
        <v>0</v>
      </c>
      <c r="AF349" s="614">
        <f>III_Model_PT!AF52</f>
        <v>0</v>
      </c>
      <c r="AG349" s="635">
        <f>III_Model_PT!AG52</f>
        <v>0</v>
      </c>
      <c r="AH349" s="635">
        <f>III_Model_PT!AH52</f>
        <v>0</v>
      </c>
      <c r="AI349" s="635">
        <f>III_Model_PT!AI52</f>
        <v>0</v>
      </c>
      <c r="AJ349" s="635">
        <f>III_Model_PT!AJ52</f>
        <v>0</v>
      </c>
      <c r="AK349" s="635">
        <f>III_Model_PT!AK52</f>
        <v>0</v>
      </c>
      <c r="AL349" s="635">
        <f>III_Model_PT!AL52</f>
        <v>0</v>
      </c>
      <c r="AM349" s="635">
        <f>III_Model_PT!AM52</f>
        <v>0</v>
      </c>
      <c r="AN349" s="635">
        <f>III_Model_PT!AN52</f>
        <v>0</v>
      </c>
      <c r="AO349" s="635">
        <f>III_Model_PT!AO52</f>
        <v>0</v>
      </c>
      <c r="AP349" s="641">
        <f>III_Model_PT!AP52</f>
        <v>0</v>
      </c>
      <c r="AQ349" s="641">
        <f>III_Model_PT!AQ52</f>
        <v>0</v>
      </c>
      <c r="AR349" s="641">
        <f>III_Model_PT!AR52</f>
        <v>0</v>
      </c>
      <c r="AS349" s="641">
        <f>III_Model_PT!AS52</f>
        <v>0</v>
      </c>
      <c r="AT349" s="620">
        <f>III_Model_PT!AT52</f>
        <v>0</v>
      </c>
      <c r="AU349" s="620">
        <f>III_Model_PT!AU52</f>
        <v>0</v>
      </c>
      <c r="AV349" s="620">
        <f>III_Model_PT!AV52</f>
        <v>0</v>
      </c>
      <c r="AW349" s="620">
        <f>III_Model_PT!AW52</f>
        <v>0</v>
      </c>
      <c r="AX349" s="485">
        <f>III_Model_PT!AX52</f>
        <v>0</v>
      </c>
      <c r="AY349" s="485">
        <f>III_Model_PT!AY52</f>
        <v>0</v>
      </c>
      <c r="AZ349" s="485">
        <f>III_Model_PT!AZ52</f>
        <v>0</v>
      </c>
      <c r="BA349" s="485">
        <f>III_Model_PT!BA52</f>
        <v>0</v>
      </c>
      <c r="BB349" s="485">
        <f>III_Model_PT!BB52</f>
        <v>0</v>
      </c>
      <c r="BC349" s="485">
        <f>III_Model_PT!BC52</f>
        <v>0</v>
      </c>
      <c r="BD349" s="485">
        <f>III_Model_PT!BD52</f>
        <v>0</v>
      </c>
      <c r="BE349" s="485">
        <f>III_Model_PT!BE52</f>
        <v>0</v>
      </c>
      <c r="BF349" s="485">
        <f>III_Model_PT!BF52</f>
        <v>0</v>
      </c>
      <c r="BG349" s="485">
        <f>III_Model_PT!BG52</f>
        <v>0</v>
      </c>
      <c r="BH349" s="485">
        <f>III_Model_PT!BH52</f>
        <v>0</v>
      </c>
      <c r="BI349" s="485">
        <f>III_Model_PT!BI52</f>
        <v>0</v>
      </c>
      <c r="BJ349">
        <f t="shared" si="25"/>
        <v>0</v>
      </c>
      <c r="BK349">
        <f t="shared" si="26"/>
        <v>0</v>
      </c>
      <c r="BL349" s="531">
        <f t="shared" si="27"/>
        <v>0</v>
      </c>
      <c r="BM349" s="201"/>
      <c r="BN349" s="481"/>
      <c r="BO349" s="481"/>
      <c r="BP349" s="481"/>
      <c r="BQ349" s="481"/>
      <c r="BR349" s="481"/>
      <c r="BS349" s="481"/>
      <c r="BT349" s="481"/>
      <c r="BU349" s="481"/>
      <c r="BV349" s="481"/>
      <c r="BW349" s="481"/>
    </row>
    <row r="350" spans="1:76" s="485" customFormat="1" hidden="1" outlineLevel="1" x14ac:dyDescent="0.3">
      <c r="A350" s="485">
        <f>III_Model_PT!A53</f>
        <v>7</v>
      </c>
      <c r="B350" s="485" t="str">
        <f>III_Model_PT!B53</f>
        <v>a</v>
      </c>
      <c r="C350" s="485">
        <f>III_Model_PT!C53</f>
        <v>1</v>
      </c>
      <c r="D350" s="485" t="str">
        <f>III_Model_PT!D53</f>
        <v>.z03_7_a_1</v>
      </c>
      <c r="E350" s="485" t="str">
        <f>III_Model_PT!E53</f>
        <v>kosztów operacyjnych</v>
      </c>
      <c r="F350" s="485">
        <f>III_Model_PT!F53</f>
        <v>0</v>
      </c>
      <c r="G350" s="485">
        <f>III_Model_PT!G53</f>
        <v>0</v>
      </c>
      <c r="H350" s="485">
        <f>III_Model_PT!H53</f>
        <v>10</v>
      </c>
      <c r="I350" s="485" t="str">
        <f>III_Model_PT!I53</f>
        <v>ACT</v>
      </c>
      <c r="J350" s="485">
        <f>III_Model_PT!J53</f>
        <v>64</v>
      </c>
      <c r="K350" s="284">
        <f>III_Model_PT!K53</f>
        <v>46829</v>
      </c>
      <c r="L350" s="284">
        <f>III_Model_PT!L53</f>
        <v>46833</v>
      </c>
      <c r="M350" s="485">
        <f>III_Model_PT!M53</f>
        <v>67</v>
      </c>
      <c r="N350" s="485">
        <f>III_Model_PT!N53</f>
        <v>4</v>
      </c>
      <c r="O350" s="485">
        <f>III_Model_PT!O53</f>
        <v>80</v>
      </c>
      <c r="P350" s="629">
        <f>III_Model_PT!P53</f>
        <v>1</v>
      </c>
      <c r="Q350" s="629">
        <f>III_Model_PT!Q53</f>
        <v>0</v>
      </c>
      <c r="R350" s="629">
        <f>III_Model_PT!R53</f>
        <v>0</v>
      </c>
      <c r="S350" s="629">
        <f>III_Model_PT!S53</f>
        <v>0</v>
      </c>
      <c r="T350" s="629">
        <f>III_Model_PT!T53</f>
        <v>0</v>
      </c>
      <c r="U350" s="629">
        <f>III_Model_PT!U53</f>
        <v>0</v>
      </c>
      <c r="V350" s="629">
        <f>III_Model_PT!V53</f>
        <v>0</v>
      </c>
      <c r="W350" s="629">
        <f>III_Model_PT!W53</f>
        <v>0</v>
      </c>
      <c r="X350" s="629">
        <f>III_Model_PT!X53</f>
        <v>0</v>
      </c>
      <c r="Y350" s="651">
        <f>III_Model_PT!Y53</f>
        <v>0</v>
      </c>
      <c r="Z350" s="651">
        <f>III_Model_PT!Z53</f>
        <v>0</v>
      </c>
      <c r="AA350" s="651">
        <f>III_Model_PT!AA53</f>
        <v>0</v>
      </c>
      <c r="AB350" s="651">
        <f>III_Model_PT!AB53</f>
        <v>0</v>
      </c>
      <c r="AC350" s="614">
        <f>III_Model_PT!AC53</f>
        <v>0</v>
      </c>
      <c r="AD350" s="614">
        <f>III_Model_PT!AD53</f>
        <v>0</v>
      </c>
      <c r="AE350" s="614">
        <f>III_Model_PT!AE53</f>
        <v>0</v>
      </c>
      <c r="AF350" s="614">
        <f>III_Model_PT!AF53</f>
        <v>0</v>
      </c>
      <c r="AG350" s="635">
        <f>III_Model_PT!AG53</f>
        <v>80</v>
      </c>
      <c r="AH350" s="635">
        <f>III_Model_PT!AH53</f>
        <v>0</v>
      </c>
      <c r="AI350" s="635">
        <f>III_Model_PT!AI53</f>
        <v>0</v>
      </c>
      <c r="AJ350" s="635">
        <f>III_Model_PT!AJ53</f>
        <v>0</v>
      </c>
      <c r="AK350" s="635">
        <f>III_Model_PT!AK53</f>
        <v>0</v>
      </c>
      <c r="AL350" s="635">
        <f>III_Model_PT!AL53</f>
        <v>0</v>
      </c>
      <c r="AM350" s="635">
        <f>III_Model_PT!AM53</f>
        <v>0</v>
      </c>
      <c r="AN350" s="635">
        <f>III_Model_PT!AN53</f>
        <v>0</v>
      </c>
      <c r="AO350" s="635">
        <f>III_Model_PT!AO53</f>
        <v>0</v>
      </c>
      <c r="AP350" s="641">
        <f>III_Model_PT!AP53</f>
        <v>0</v>
      </c>
      <c r="AQ350" s="641">
        <f>III_Model_PT!AQ53</f>
        <v>0</v>
      </c>
      <c r="AR350" s="641">
        <f>III_Model_PT!AR53</f>
        <v>0</v>
      </c>
      <c r="AS350" s="641">
        <f>III_Model_PT!AS53</f>
        <v>0</v>
      </c>
      <c r="AT350" s="620">
        <f>III_Model_PT!AT53</f>
        <v>0</v>
      </c>
      <c r="AU350" s="620">
        <f>III_Model_PT!AU53</f>
        <v>0</v>
      </c>
      <c r="AV350" s="620">
        <f>III_Model_PT!AV53</f>
        <v>0</v>
      </c>
      <c r="AW350" s="620">
        <f>III_Model_PT!AW53</f>
        <v>0</v>
      </c>
      <c r="AX350" s="485">
        <f>III_Model_PT!AX53</f>
        <v>80</v>
      </c>
      <c r="AY350" s="485">
        <f>III_Model_PT!AY53</f>
        <v>0.5</v>
      </c>
      <c r="AZ350" s="485" t="e">
        <f>III_Model_PT!AZ53</f>
        <v>#N/A</v>
      </c>
      <c r="BA350" s="485" t="e">
        <f>III_Model_PT!BA53</f>
        <v>#N/A</v>
      </c>
      <c r="BB350" s="485" t="e">
        <f>III_Model_PT!BB53</f>
        <v>#N/A</v>
      </c>
      <c r="BC350" s="485">
        <f>III_Model_PT!BC53</f>
        <v>0</v>
      </c>
      <c r="BD350" s="485">
        <f>III_Model_PT!BD53</f>
        <v>0</v>
      </c>
      <c r="BE350" s="485">
        <f>III_Model_PT!BE53</f>
        <v>0</v>
      </c>
      <c r="BF350" s="485">
        <f>III_Model_PT!BF53</f>
        <v>0</v>
      </c>
      <c r="BG350" s="485">
        <f>III_Model_PT!BG53</f>
        <v>0</v>
      </c>
      <c r="BH350" s="485">
        <f>III_Model_PT!BH53</f>
        <v>0</v>
      </c>
      <c r="BI350" s="485">
        <f>III_Model_PT!BI53</f>
        <v>0</v>
      </c>
      <c r="BJ350">
        <f t="shared" si="25"/>
        <v>80</v>
      </c>
      <c r="BK350">
        <f t="shared" si="26"/>
        <v>80</v>
      </c>
      <c r="BL350" s="531">
        <f t="shared" si="27"/>
        <v>0</v>
      </c>
      <c r="BM350" s="201"/>
      <c r="BN350" s="481"/>
      <c r="BO350" s="481"/>
      <c r="BP350" s="481"/>
      <c r="BQ350" s="481"/>
      <c r="BR350" s="481"/>
      <c r="BS350" s="481"/>
      <c r="BT350" s="481"/>
      <c r="BU350" s="481"/>
      <c r="BV350" s="481"/>
      <c r="BW350" s="481"/>
      <c r="BX350" s="488"/>
    </row>
    <row r="351" spans="1:76" s="485" customFormat="1" hidden="1" outlineLevel="1" x14ac:dyDescent="0.3">
      <c r="A351" s="485">
        <f>III_Model_PT!A54</f>
        <v>7</v>
      </c>
      <c r="B351" s="485" t="str">
        <f>III_Model_PT!B54</f>
        <v>b</v>
      </c>
      <c r="C351" s="485">
        <f>III_Model_PT!C54</f>
        <v>1</v>
      </c>
      <c r="D351" s="485" t="str">
        <f>III_Model_PT!D54</f>
        <v>.z03_7_b_1</v>
      </c>
      <c r="E351" s="485" t="str">
        <f>III_Model_PT!E54</f>
        <v>czasu i efektywności PT</v>
      </c>
      <c r="F351" s="485">
        <f>III_Model_PT!F54</f>
        <v>0</v>
      </c>
      <c r="G351" s="485">
        <f>III_Model_PT!G54</f>
        <v>0</v>
      </c>
      <c r="H351" s="485">
        <f>III_Model_PT!H54</f>
        <v>10</v>
      </c>
      <c r="I351" s="485" t="str">
        <f>III_Model_PT!I54</f>
        <v>ACT</v>
      </c>
      <c r="J351" s="485">
        <f>III_Model_PT!J54</f>
        <v>67</v>
      </c>
      <c r="K351" s="284">
        <f>III_Model_PT!K54</f>
        <v>46850</v>
      </c>
      <c r="L351" s="284">
        <f>III_Model_PT!L54</f>
        <v>46850</v>
      </c>
      <c r="M351" s="485">
        <f>III_Model_PT!M54</f>
        <v>66</v>
      </c>
      <c r="N351" s="485">
        <f>III_Model_PT!N54</f>
        <v>0</v>
      </c>
      <c r="O351" s="485">
        <f>III_Model_PT!O54</f>
        <v>80</v>
      </c>
      <c r="P351" s="629">
        <f>III_Model_PT!P54</f>
        <v>0</v>
      </c>
      <c r="Q351" s="629">
        <f>III_Model_PT!Q54</f>
        <v>1</v>
      </c>
      <c r="R351" s="629">
        <f>III_Model_PT!R54</f>
        <v>0</v>
      </c>
      <c r="S351" s="629">
        <f>III_Model_PT!S54</f>
        <v>0</v>
      </c>
      <c r="T351" s="629">
        <f>III_Model_PT!T54</f>
        <v>0</v>
      </c>
      <c r="U351" s="629">
        <f>III_Model_PT!U54</f>
        <v>0</v>
      </c>
      <c r="V351" s="629">
        <f>III_Model_PT!V54</f>
        <v>0</v>
      </c>
      <c r="W351" s="629">
        <f>III_Model_PT!W54</f>
        <v>0</v>
      </c>
      <c r="X351" s="629">
        <f>III_Model_PT!X54</f>
        <v>0</v>
      </c>
      <c r="Y351" s="651">
        <f>III_Model_PT!Y54</f>
        <v>0</v>
      </c>
      <c r="Z351" s="651">
        <f>III_Model_PT!Z54</f>
        <v>0</v>
      </c>
      <c r="AA351" s="651">
        <f>III_Model_PT!AA54</f>
        <v>0</v>
      </c>
      <c r="AB351" s="651">
        <f>III_Model_PT!AB54</f>
        <v>0</v>
      </c>
      <c r="AC351" s="614">
        <f>III_Model_PT!AC54</f>
        <v>0</v>
      </c>
      <c r="AD351" s="614">
        <f>III_Model_PT!AD54</f>
        <v>0</v>
      </c>
      <c r="AE351" s="614">
        <f>III_Model_PT!AE54</f>
        <v>0</v>
      </c>
      <c r="AF351" s="614">
        <f>III_Model_PT!AF54</f>
        <v>0</v>
      </c>
      <c r="AG351" s="635">
        <f>III_Model_PT!AG54</f>
        <v>0</v>
      </c>
      <c r="AH351" s="635">
        <f>III_Model_PT!AH54</f>
        <v>80</v>
      </c>
      <c r="AI351" s="635">
        <f>III_Model_PT!AI54</f>
        <v>0</v>
      </c>
      <c r="AJ351" s="635">
        <f>III_Model_PT!AJ54</f>
        <v>0</v>
      </c>
      <c r="AK351" s="635">
        <f>III_Model_PT!AK54</f>
        <v>0</v>
      </c>
      <c r="AL351" s="635">
        <f>III_Model_PT!AL54</f>
        <v>0</v>
      </c>
      <c r="AM351" s="635">
        <f>III_Model_PT!AM54</f>
        <v>0</v>
      </c>
      <c r="AN351" s="635">
        <f>III_Model_PT!AN54</f>
        <v>0</v>
      </c>
      <c r="AO351" s="635">
        <f>III_Model_PT!AO54</f>
        <v>0</v>
      </c>
      <c r="AP351" s="641">
        <f>III_Model_PT!AP54</f>
        <v>0</v>
      </c>
      <c r="AQ351" s="641">
        <f>III_Model_PT!AQ54</f>
        <v>0</v>
      </c>
      <c r="AR351" s="641">
        <f>III_Model_PT!AR54</f>
        <v>0</v>
      </c>
      <c r="AS351" s="641">
        <f>III_Model_PT!AS54</f>
        <v>0</v>
      </c>
      <c r="AT351" s="620">
        <f>III_Model_PT!AT54</f>
        <v>0</v>
      </c>
      <c r="AU351" s="620">
        <f>III_Model_PT!AU54</f>
        <v>0</v>
      </c>
      <c r="AV351" s="620">
        <f>III_Model_PT!AV54</f>
        <v>0</v>
      </c>
      <c r="AW351" s="620">
        <f>III_Model_PT!AW54</f>
        <v>0</v>
      </c>
      <c r="AX351" s="485">
        <f>III_Model_PT!AX54</f>
        <v>80</v>
      </c>
      <c r="AY351" s="485">
        <f>III_Model_PT!AY54</f>
        <v>0.5</v>
      </c>
      <c r="AZ351" s="485" t="e">
        <f>III_Model_PT!AZ54</f>
        <v>#N/A</v>
      </c>
      <c r="BA351" s="485" t="e">
        <f>III_Model_PT!BA54</f>
        <v>#N/A</v>
      </c>
      <c r="BB351" s="485" t="e">
        <f>III_Model_PT!BB54</f>
        <v>#N/A</v>
      </c>
      <c r="BC351" s="485">
        <f>III_Model_PT!BC54</f>
        <v>0</v>
      </c>
      <c r="BD351" s="485">
        <f>III_Model_PT!BD54</f>
        <v>0</v>
      </c>
      <c r="BE351" s="485">
        <f>III_Model_PT!BE54</f>
        <v>0</v>
      </c>
      <c r="BF351" s="485">
        <f>III_Model_PT!BF54</f>
        <v>0</v>
      </c>
      <c r="BG351" s="485">
        <f>III_Model_PT!BG54</f>
        <v>0</v>
      </c>
      <c r="BH351" s="485">
        <f>III_Model_PT!BH54</f>
        <v>0</v>
      </c>
      <c r="BI351" s="485">
        <f>III_Model_PT!BI54</f>
        <v>0</v>
      </c>
      <c r="BJ351">
        <f t="shared" si="25"/>
        <v>80</v>
      </c>
      <c r="BK351">
        <f t="shared" si="26"/>
        <v>80</v>
      </c>
      <c r="BL351" s="531">
        <f t="shared" si="27"/>
        <v>0</v>
      </c>
      <c r="BM351" s="201"/>
      <c r="BN351" s="481"/>
      <c r="BO351" s="481"/>
      <c r="BP351" s="481"/>
      <c r="BQ351" s="481"/>
      <c r="BR351" s="481"/>
      <c r="BS351" s="481"/>
      <c r="BT351" s="481"/>
      <c r="BU351" s="481"/>
      <c r="BV351" s="481"/>
      <c r="BW351" s="481"/>
    </row>
    <row r="352" spans="1:76" s="485" customFormat="1" hidden="1" outlineLevel="1" x14ac:dyDescent="0.3">
      <c r="A352" s="485">
        <f>III_Model_PT!A55</f>
        <v>7</v>
      </c>
      <c r="B352" s="485" t="str">
        <f>III_Model_PT!B55</f>
        <v>c</v>
      </c>
      <c r="C352" s="485">
        <f>III_Model_PT!C55</f>
        <v>1</v>
      </c>
      <c r="D352" s="485" t="str">
        <f>III_Model_PT!D55</f>
        <v>.z03_7_c_1</v>
      </c>
      <c r="E352" s="485" t="str">
        <f>III_Model_PT!E55</f>
        <v>efektywności pracy pracowników</v>
      </c>
      <c r="F352" s="485">
        <f>III_Model_PT!F55</f>
        <v>0</v>
      </c>
      <c r="G352" s="485">
        <f>III_Model_PT!G55</f>
        <v>0</v>
      </c>
      <c r="H352" s="485">
        <f>III_Model_PT!H55</f>
        <v>10</v>
      </c>
      <c r="I352" s="485" t="str">
        <f>III_Model_PT!I55</f>
        <v>ACT</v>
      </c>
      <c r="J352" s="485">
        <f>III_Model_PT!J55</f>
        <v>66</v>
      </c>
      <c r="K352" s="284">
        <f>III_Model_PT!K55</f>
        <v>46843</v>
      </c>
      <c r="L352" s="284">
        <f>III_Model_PT!L55</f>
        <v>46846</v>
      </c>
      <c r="M352" s="485">
        <f>III_Model_PT!M55</f>
        <v>68</v>
      </c>
      <c r="N352" s="485">
        <f>III_Model_PT!N55</f>
        <v>3</v>
      </c>
      <c r="O352" s="485">
        <f>III_Model_PT!O55</f>
        <v>120</v>
      </c>
      <c r="P352" s="629">
        <f>III_Model_PT!P55</f>
        <v>0.5</v>
      </c>
      <c r="Q352" s="629">
        <f>III_Model_PT!Q55</f>
        <v>0</v>
      </c>
      <c r="R352" s="629">
        <f>III_Model_PT!R55</f>
        <v>0.5</v>
      </c>
      <c r="S352" s="629">
        <f>III_Model_PT!S55</f>
        <v>0</v>
      </c>
      <c r="T352" s="629">
        <f>III_Model_PT!T55</f>
        <v>0</v>
      </c>
      <c r="U352" s="629">
        <f>III_Model_PT!U55</f>
        <v>0</v>
      </c>
      <c r="V352" s="629">
        <f>III_Model_PT!V55</f>
        <v>0</v>
      </c>
      <c r="W352" s="629">
        <f>III_Model_PT!W55</f>
        <v>0</v>
      </c>
      <c r="X352" s="629">
        <f>III_Model_PT!X55</f>
        <v>0</v>
      </c>
      <c r="Y352" s="651">
        <f>III_Model_PT!Y55</f>
        <v>0</v>
      </c>
      <c r="Z352" s="651">
        <f>III_Model_PT!Z55</f>
        <v>0</v>
      </c>
      <c r="AA352" s="651">
        <f>III_Model_PT!AA55</f>
        <v>0</v>
      </c>
      <c r="AB352" s="651">
        <f>III_Model_PT!AB55</f>
        <v>0</v>
      </c>
      <c r="AC352" s="614">
        <f>III_Model_PT!AC55</f>
        <v>0</v>
      </c>
      <c r="AD352" s="614">
        <f>III_Model_PT!AD55</f>
        <v>0</v>
      </c>
      <c r="AE352" s="614">
        <f>III_Model_PT!AE55</f>
        <v>0</v>
      </c>
      <c r="AF352" s="614">
        <f>III_Model_PT!AF55</f>
        <v>0</v>
      </c>
      <c r="AG352" s="635">
        <f>III_Model_PT!AG55</f>
        <v>60</v>
      </c>
      <c r="AH352" s="635">
        <f>III_Model_PT!AH55</f>
        <v>0</v>
      </c>
      <c r="AI352" s="635">
        <f>III_Model_PT!AI55</f>
        <v>60</v>
      </c>
      <c r="AJ352" s="635">
        <f>III_Model_PT!AJ55</f>
        <v>0</v>
      </c>
      <c r="AK352" s="635">
        <f>III_Model_PT!AK55</f>
        <v>0</v>
      </c>
      <c r="AL352" s="635">
        <f>III_Model_PT!AL55</f>
        <v>0</v>
      </c>
      <c r="AM352" s="635">
        <f>III_Model_PT!AM55</f>
        <v>0</v>
      </c>
      <c r="AN352" s="635">
        <f>III_Model_PT!AN55</f>
        <v>0</v>
      </c>
      <c r="AO352" s="635">
        <f>III_Model_PT!AO55</f>
        <v>0</v>
      </c>
      <c r="AP352" s="641">
        <f>III_Model_PT!AP55</f>
        <v>0</v>
      </c>
      <c r="AQ352" s="641">
        <f>III_Model_PT!AQ55</f>
        <v>0</v>
      </c>
      <c r="AR352" s="641">
        <f>III_Model_PT!AR55</f>
        <v>0</v>
      </c>
      <c r="AS352" s="641">
        <f>III_Model_PT!AS55</f>
        <v>0</v>
      </c>
      <c r="AT352" s="620">
        <f>III_Model_PT!AT55</f>
        <v>0</v>
      </c>
      <c r="AU352" s="620">
        <f>III_Model_PT!AU55</f>
        <v>0</v>
      </c>
      <c r="AV352" s="620">
        <f>III_Model_PT!AV55</f>
        <v>0</v>
      </c>
      <c r="AW352" s="620">
        <f>III_Model_PT!AW55</f>
        <v>0</v>
      </c>
      <c r="AX352" s="485">
        <f>III_Model_PT!AX55</f>
        <v>120</v>
      </c>
      <c r="AY352" s="485">
        <f>III_Model_PT!AY55</f>
        <v>0.75</v>
      </c>
      <c r="AZ352" s="485" t="e">
        <f>III_Model_PT!AZ55</f>
        <v>#N/A</v>
      </c>
      <c r="BA352" s="485" t="e">
        <f>III_Model_PT!BA55</f>
        <v>#N/A</v>
      </c>
      <c r="BB352" s="485" t="e">
        <f>III_Model_PT!BB55</f>
        <v>#N/A</v>
      </c>
      <c r="BC352" s="485">
        <f>III_Model_PT!BC55</f>
        <v>0</v>
      </c>
      <c r="BD352" s="485">
        <f>III_Model_PT!BD55</f>
        <v>0</v>
      </c>
      <c r="BE352" s="485">
        <f>III_Model_PT!BE55</f>
        <v>0</v>
      </c>
      <c r="BF352" s="485">
        <f>III_Model_PT!BF55</f>
        <v>0</v>
      </c>
      <c r="BG352" s="485">
        <f>III_Model_PT!BG55</f>
        <v>0</v>
      </c>
      <c r="BH352" s="485">
        <f>III_Model_PT!BH55</f>
        <v>0</v>
      </c>
      <c r="BI352" s="485">
        <f>III_Model_PT!BI55</f>
        <v>0</v>
      </c>
      <c r="BJ352">
        <f t="shared" si="25"/>
        <v>120</v>
      </c>
      <c r="BK352">
        <f t="shared" si="26"/>
        <v>120</v>
      </c>
      <c r="BL352" s="531">
        <f t="shared" si="27"/>
        <v>0</v>
      </c>
      <c r="BM352" s="201"/>
      <c r="BN352" s="481"/>
      <c r="BO352" s="481"/>
      <c r="BP352" s="481"/>
      <c r="BQ352" s="481"/>
      <c r="BR352" s="481"/>
      <c r="BS352" s="481"/>
      <c r="BT352" s="481"/>
      <c r="BU352" s="481"/>
      <c r="BV352" s="481"/>
      <c r="BW352" s="481"/>
    </row>
    <row r="353" spans="1:76" s="485" customFormat="1" hidden="1" outlineLevel="1" x14ac:dyDescent="0.3">
      <c r="A353" s="485">
        <f>III_Model_PT!A56</f>
        <v>7</v>
      </c>
      <c r="B353" s="485" t="str">
        <f>III_Model_PT!B56</f>
        <v>d</v>
      </c>
      <c r="C353" s="485">
        <f>III_Model_PT!C56</f>
        <v>1</v>
      </c>
      <c r="D353" s="485" t="str">
        <f>III_Model_PT!D56</f>
        <v>.z03_7_d_1</v>
      </c>
      <c r="E353" s="485" t="str">
        <f>III_Model_PT!E56</f>
        <v>zarządzania zasobami ludzkimi</v>
      </c>
      <c r="F353" s="485">
        <f>III_Model_PT!F56</f>
        <v>0</v>
      </c>
      <c r="G353" s="485">
        <f>III_Model_PT!G56</f>
        <v>0</v>
      </c>
      <c r="H353" s="485">
        <f>III_Model_PT!H56</f>
        <v>10</v>
      </c>
      <c r="I353" s="485" t="str">
        <f>III_Model_PT!I56</f>
        <v>ACT</v>
      </c>
      <c r="J353" s="485">
        <f>III_Model_PT!J56</f>
        <v>68</v>
      </c>
      <c r="K353" s="284">
        <f>III_Model_PT!K56</f>
        <v>46857</v>
      </c>
      <c r="L353" s="284">
        <f>III_Model_PT!L56</f>
        <v>46857</v>
      </c>
      <c r="M353" s="485">
        <f>III_Model_PT!M56</f>
        <v>67</v>
      </c>
      <c r="N353" s="485">
        <f>III_Model_PT!N56</f>
        <v>0</v>
      </c>
      <c r="O353" s="485">
        <f>III_Model_PT!O56</f>
        <v>120</v>
      </c>
      <c r="P353" s="629">
        <f>III_Model_PT!P56</f>
        <v>0</v>
      </c>
      <c r="Q353" s="629">
        <f>III_Model_PT!Q56</f>
        <v>0.5</v>
      </c>
      <c r="R353" s="629">
        <f>III_Model_PT!R56</f>
        <v>0</v>
      </c>
      <c r="S353" s="629">
        <f>III_Model_PT!S56</f>
        <v>0.5</v>
      </c>
      <c r="T353" s="629">
        <f>III_Model_PT!T56</f>
        <v>0</v>
      </c>
      <c r="U353" s="629">
        <f>III_Model_PT!U56</f>
        <v>0</v>
      </c>
      <c r="V353" s="629">
        <f>III_Model_PT!V56</f>
        <v>0</v>
      </c>
      <c r="W353" s="629">
        <f>III_Model_PT!W56</f>
        <v>0</v>
      </c>
      <c r="X353" s="629">
        <f>III_Model_PT!X56</f>
        <v>0</v>
      </c>
      <c r="Y353" s="651">
        <f>III_Model_PT!Y56</f>
        <v>0</v>
      </c>
      <c r="Z353" s="651">
        <f>III_Model_PT!Z56</f>
        <v>0</v>
      </c>
      <c r="AA353" s="651">
        <f>III_Model_PT!AA56</f>
        <v>0</v>
      </c>
      <c r="AB353" s="651">
        <f>III_Model_PT!AB56</f>
        <v>0</v>
      </c>
      <c r="AC353" s="614">
        <f>III_Model_PT!AC56</f>
        <v>0</v>
      </c>
      <c r="AD353" s="614">
        <f>III_Model_PT!AD56</f>
        <v>0</v>
      </c>
      <c r="AE353" s="614">
        <f>III_Model_PT!AE56</f>
        <v>0</v>
      </c>
      <c r="AF353" s="614">
        <f>III_Model_PT!AF56</f>
        <v>0</v>
      </c>
      <c r="AG353" s="635">
        <f>III_Model_PT!AG56</f>
        <v>0</v>
      </c>
      <c r="AH353" s="635">
        <f>III_Model_PT!AH56</f>
        <v>60</v>
      </c>
      <c r="AI353" s="635">
        <f>III_Model_PT!AI56</f>
        <v>0</v>
      </c>
      <c r="AJ353" s="635">
        <f>III_Model_PT!AJ56</f>
        <v>60</v>
      </c>
      <c r="AK353" s="635">
        <f>III_Model_PT!AK56</f>
        <v>0</v>
      </c>
      <c r="AL353" s="635">
        <f>III_Model_PT!AL56</f>
        <v>0</v>
      </c>
      <c r="AM353" s="635">
        <f>III_Model_PT!AM56</f>
        <v>0</v>
      </c>
      <c r="AN353" s="635">
        <f>III_Model_PT!AN56</f>
        <v>0</v>
      </c>
      <c r="AO353" s="635">
        <f>III_Model_PT!AO56</f>
        <v>0</v>
      </c>
      <c r="AP353" s="641">
        <f>III_Model_PT!AP56</f>
        <v>0</v>
      </c>
      <c r="AQ353" s="641">
        <f>III_Model_PT!AQ56</f>
        <v>0</v>
      </c>
      <c r="AR353" s="641">
        <f>III_Model_PT!AR56</f>
        <v>0</v>
      </c>
      <c r="AS353" s="641">
        <f>III_Model_PT!AS56</f>
        <v>0</v>
      </c>
      <c r="AT353" s="620">
        <f>III_Model_PT!AT56</f>
        <v>0</v>
      </c>
      <c r="AU353" s="620">
        <f>III_Model_PT!AU56</f>
        <v>0</v>
      </c>
      <c r="AV353" s="620">
        <f>III_Model_PT!AV56</f>
        <v>0</v>
      </c>
      <c r="AW353" s="620">
        <f>III_Model_PT!AW56</f>
        <v>0</v>
      </c>
      <c r="AX353" s="485">
        <f>III_Model_PT!AX56</f>
        <v>120</v>
      </c>
      <c r="AY353" s="485">
        <f>III_Model_PT!AY56</f>
        <v>0.75</v>
      </c>
      <c r="AZ353" s="485" t="e">
        <f>III_Model_PT!AZ56</f>
        <v>#N/A</v>
      </c>
      <c r="BA353" s="485" t="e">
        <f>III_Model_PT!BA56</f>
        <v>#N/A</v>
      </c>
      <c r="BB353" s="485" t="e">
        <f>III_Model_PT!BB56</f>
        <v>#N/A</v>
      </c>
      <c r="BC353" s="485">
        <f>III_Model_PT!BC56</f>
        <v>0</v>
      </c>
      <c r="BD353" s="485">
        <f>III_Model_PT!BD56</f>
        <v>0</v>
      </c>
      <c r="BE353" s="485">
        <f>III_Model_PT!BE56</f>
        <v>0</v>
      </c>
      <c r="BF353" s="485">
        <f>III_Model_PT!BF56</f>
        <v>0</v>
      </c>
      <c r="BG353" s="485">
        <f>III_Model_PT!BG56</f>
        <v>0</v>
      </c>
      <c r="BH353" s="485">
        <f>III_Model_PT!BH56</f>
        <v>0</v>
      </c>
      <c r="BI353" s="485">
        <f>III_Model_PT!BI56</f>
        <v>0</v>
      </c>
      <c r="BJ353">
        <f t="shared" si="25"/>
        <v>120</v>
      </c>
      <c r="BK353">
        <f t="shared" si="26"/>
        <v>120</v>
      </c>
      <c r="BL353" s="531">
        <f t="shared" si="27"/>
        <v>0</v>
      </c>
      <c r="BM353" s="201"/>
      <c r="BN353" s="481"/>
      <c r="BO353" s="481"/>
      <c r="BP353" s="481"/>
      <c r="BQ353" s="481"/>
      <c r="BR353" s="481"/>
      <c r="BS353" s="481"/>
      <c r="BT353" s="481"/>
      <c r="BU353" s="481"/>
      <c r="BV353" s="481"/>
      <c r="BW353" s="481"/>
    </row>
    <row r="354" spans="1:76" s="485" customFormat="1" hidden="1" outlineLevel="1" x14ac:dyDescent="0.3">
      <c r="A354" s="485">
        <f>III_Model_PT!A57</f>
        <v>7</v>
      </c>
      <c r="B354" s="485" t="str">
        <f>III_Model_PT!B57</f>
        <v>e</v>
      </c>
      <c r="C354" s="485">
        <f>III_Model_PT!C57</f>
        <v>1</v>
      </c>
      <c r="D354" s="485" t="str">
        <f>III_Model_PT!D57</f>
        <v>.z03_7_e_1</v>
      </c>
      <c r="E354" s="485" t="str">
        <f>III_Model_PT!E57</f>
        <v xml:space="preserve">ułożenia towarów w opakowaniach </v>
      </c>
      <c r="F354" s="485">
        <f>III_Model_PT!F57</f>
        <v>0</v>
      </c>
      <c r="G354" s="485">
        <f>III_Model_PT!G57</f>
        <v>0</v>
      </c>
      <c r="H354" s="485">
        <f>III_Model_PT!H57</f>
        <v>10</v>
      </c>
      <c r="I354" s="485" t="str">
        <f>III_Model_PT!I57</f>
        <v>ACT</v>
      </c>
      <c r="J354" s="485">
        <f>III_Model_PT!J57</f>
        <v>67</v>
      </c>
      <c r="K354" s="284">
        <f>III_Model_PT!K57</f>
        <v>46850</v>
      </c>
      <c r="L354" s="284">
        <f>III_Model_PT!L57</f>
        <v>46852</v>
      </c>
      <c r="M354" s="485">
        <f>III_Model_PT!M57</f>
        <v>68</v>
      </c>
      <c r="N354" s="485">
        <f>III_Model_PT!N57</f>
        <v>2</v>
      </c>
      <c r="O354" s="485">
        <f>III_Model_PT!O57</f>
        <v>80</v>
      </c>
      <c r="P354" s="629">
        <f>III_Model_PT!P57</f>
        <v>0</v>
      </c>
      <c r="Q354" s="629">
        <f>III_Model_PT!Q57</f>
        <v>0</v>
      </c>
      <c r="R354" s="629">
        <f>III_Model_PT!R57</f>
        <v>0.5</v>
      </c>
      <c r="S354" s="629">
        <f>III_Model_PT!S57</f>
        <v>0.5</v>
      </c>
      <c r="T354" s="629">
        <f>III_Model_PT!T57</f>
        <v>0</v>
      </c>
      <c r="U354" s="629">
        <f>III_Model_PT!U57</f>
        <v>0</v>
      </c>
      <c r="V354" s="629">
        <f>III_Model_PT!V57</f>
        <v>0</v>
      </c>
      <c r="W354" s="629">
        <f>III_Model_PT!W57</f>
        <v>0</v>
      </c>
      <c r="X354" s="629">
        <f>III_Model_PT!X57</f>
        <v>0</v>
      </c>
      <c r="Y354" s="651">
        <f>III_Model_PT!Y57</f>
        <v>0</v>
      </c>
      <c r="Z354" s="651">
        <f>III_Model_PT!Z57</f>
        <v>0</v>
      </c>
      <c r="AA354" s="651">
        <f>III_Model_PT!AA57</f>
        <v>0</v>
      </c>
      <c r="AB354" s="651">
        <f>III_Model_PT!AB57</f>
        <v>0</v>
      </c>
      <c r="AC354" s="614">
        <f>III_Model_PT!AC57</f>
        <v>0</v>
      </c>
      <c r="AD354" s="614">
        <f>III_Model_PT!AD57</f>
        <v>0</v>
      </c>
      <c r="AE354" s="614">
        <f>III_Model_PT!AE57</f>
        <v>0</v>
      </c>
      <c r="AF354" s="614">
        <f>III_Model_PT!AF57</f>
        <v>0</v>
      </c>
      <c r="AG354" s="635">
        <f>III_Model_PT!AG57</f>
        <v>0</v>
      </c>
      <c r="AH354" s="635">
        <f>III_Model_PT!AH57</f>
        <v>0</v>
      </c>
      <c r="AI354" s="635">
        <f>III_Model_PT!AI57</f>
        <v>40</v>
      </c>
      <c r="AJ354" s="635">
        <f>III_Model_PT!AJ57</f>
        <v>40</v>
      </c>
      <c r="AK354" s="635">
        <f>III_Model_PT!AK57</f>
        <v>0</v>
      </c>
      <c r="AL354" s="635">
        <f>III_Model_PT!AL57</f>
        <v>0</v>
      </c>
      <c r="AM354" s="635">
        <f>III_Model_PT!AM57</f>
        <v>0</v>
      </c>
      <c r="AN354" s="635">
        <f>III_Model_PT!AN57</f>
        <v>0</v>
      </c>
      <c r="AO354" s="635">
        <f>III_Model_PT!AO57</f>
        <v>0</v>
      </c>
      <c r="AP354" s="641">
        <f>III_Model_PT!AP57</f>
        <v>0</v>
      </c>
      <c r="AQ354" s="641">
        <f>III_Model_PT!AQ57</f>
        <v>0</v>
      </c>
      <c r="AR354" s="641">
        <f>III_Model_PT!AR57</f>
        <v>0</v>
      </c>
      <c r="AS354" s="641">
        <f>III_Model_PT!AS57</f>
        <v>0</v>
      </c>
      <c r="AT354" s="620">
        <f>III_Model_PT!AT57</f>
        <v>0</v>
      </c>
      <c r="AU354" s="620">
        <f>III_Model_PT!AU57</f>
        <v>0</v>
      </c>
      <c r="AV354" s="620">
        <f>III_Model_PT!AV57</f>
        <v>0</v>
      </c>
      <c r="AW354" s="620">
        <f>III_Model_PT!AW57</f>
        <v>0</v>
      </c>
      <c r="AX354" s="485">
        <f>III_Model_PT!AX57</f>
        <v>80</v>
      </c>
      <c r="AY354" s="485">
        <f>III_Model_PT!AY57</f>
        <v>0.5</v>
      </c>
      <c r="AZ354" s="485" t="e">
        <f>III_Model_PT!AZ57</f>
        <v>#N/A</v>
      </c>
      <c r="BA354" s="485" t="e">
        <f>III_Model_PT!BA57</f>
        <v>#N/A</v>
      </c>
      <c r="BB354" s="485" t="e">
        <f>III_Model_PT!BB57</f>
        <v>#N/A</v>
      </c>
      <c r="BC354" s="485">
        <f>III_Model_PT!BC57</f>
        <v>0</v>
      </c>
      <c r="BD354" s="485">
        <f>III_Model_PT!BD57</f>
        <v>0</v>
      </c>
      <c r="BE354" s="485">
        <f>III_Model_PT!BE57</f>
        <v>0</v>
      </c>
      <c r="BF354" s="485">
        <f>III_Model_PT!BF57</f>
        <v>0</v>
      </c>
      <c r="BG354" s="485">
        <f>III_Model_PT!BG57</f>
        <v>0</v>
      </c>
      <c r="BH354" s="485">
        <f>III_Model_PT!BH57</f>
        <v>0</v>
      </c>
      <c r="BI354" s="485">
        <f>III_Model_PT!BI57</f>
        <v>0</v>
      </c>
      <c r="BJ354">
        <f t="shared" si="25"/>
        <v>80</v>
      </c>
      <c r="BK354">
        <f t="shared" si="26"/>
        <v>80</v>
      </c>
      <c r="BL354" s="531">
        <f t="shared" si="27"/>
        <v>0</v>
      </c>
      <c r="BM354" s="201"/>
      <c r="BN354" s="481"/>
      <c r="BO354" s="481"/>
      <c r="BP354" s="481"/>
      <c r="BQ354" s="481"/>
      <c r="BR354" s="481"/>
      <c r="BS354" s="481"/>
      <c r="BT354" s="481"/>
      <c r="BU354" s="481"/>
      <c r="BV354" s="481"/>
      <c r="BW354" s="481"/>
    </row>
    <row r="355" spans="1:76" s="485" customFormat="1" hidden="1" outlineLevel="1" x14ac:dyDescent="0.3">
      <c r="A355" s="485">
        <f>III_Model_PT!A58</f>
        <v>8</v>
      </c>
      <c r="B355" s="485" t="str">
        <f>III_Model_PT!B58</f>
        <v>a</v>
      </c>
      <c r="C355" s="485">
        <f>III_Model_PT!C58</f>
        <v>0</v>
      </c>
      <c r="D355" s="485" t="str">
        <f>III_Model_PT!D58</f>
        <v>.z03_8_a_0</v>
      </c>
      <c r="E355" s="485" t="str">
        <f>III_Model_PT!E58</f>
        <v xml:space="preserve">8.Zarządzanie bezpieczeństwem i niezawodnością systemu. Opracowanie mechanizmów/narzędzi: </v>
      </c>
      <c r="F355" s="485">
        <f>III_Model_PT!F58</f>
        <v>0</v>
      </c>
      <c r="G355" s="485">
        <f>III_Model_PT!G58</f>
        <v>0</v>
      </c>
      <c r="H355" s="485">
        <f>III_Model_PT!H58</f>
        <v>0</v>
      </c>
      <c r="I355" s="485">
        <f>III_Model_PT!I58</f>
        <v>0</v>
      </c>
      <c r="J355" s="485">
        <f>III_Model_PT!J58</f>
        <v>68</v>
      </c>
      <c r="K355" s="284">
        <f>III_Model_PT!K58</f>
        <v>46857</v>
      </c>
      <c r="L355" s="284">
        <f>III_Model_PT!L58</f>
        <v>46857</v>
      </c>
      <c r="M355" s="485">
        <f>III_Model_PT!M58</f>
        <v>67</v>
      </c>
      <c r="N355" s="485">
        <f>III_Model_PT!N58</f>
        <v>0</v>
      </c>
      <c r="O355" s="485">
        <f>III_Model_PT!O58</f>
        <v>0</v>
      </c>
      <c r="P355" s="629">
        <f>III_Model_PT!P58</f>
        <v>0</v>
      </c>
      <c r="Q355" s="629">
        <f>III_Model_PT!Q58</f>
        <v>0</v>
      </c>
      <c r="R355" s="629">
        <f>III_Model_PT!R58</f>
        <v>0</v>
      </c>
      <c r="S355" s="629">
        <f>III_Model_PT!S58</f>
        <v>0</v>
      </c>
      <c r="T355" s="629">
        <f>III_Model_PT!T58</f>
        <v>0</v>
      </c>
      <c r="U355" s="629">
        <f>III_Model_PT!U58</f>
        <v>0</v>
      </c>
      <c r="V355" s="629">
        <f>III_Model_PT!V58</f>
        <v>0</v>
      </c>
      <c r="W355" s="629">
        <f>III_Model_PT!W58</f>
        <v>0</v>
      </c>
      <c r="X355" s="629">
        <f>III_Model_PT!X58</f>
        <v>0</v>
      </c>
      <c r="Y355" s="651">
        <f>III_Model_PT!Y58</f>
        <v>0</v>
      </c>
      <c r="Z355" s="651">
        <f>III_Model_PT!Z58</f>
        <v>0</v>
      </c>
      <c r="AA355" s="651">
        <f>III_Model_PT!AA58</f>
        <v>0</v>
      </c>
      <c r="AB355" s="651">
        <f>III_Model_PT!AB58</f>
        <v>0</v>
      </c>
      <c r="AC355" s="614">
        <f>III_Model_PT!AC58</f>
        <v>0</v>
      </c>
      <c r="AD355" s="614">
        <f>III_Model_PT!AD58</f>
        <v>0</v>
      </c>
      <c r="AE355" s="614">
        <f>III_Model_PT!AE58</f>
        <v>0</v>
      </c>
      <c r="AF355" s="614">
        <f>III_Model_PT!AF58</f>
        <v>0</v>
      </c>
      <c r="AG355" s="635">
        <f>III_Model_PT!AG58</f>
        <v>0</v>
      </c>
      <c r="AH355" s="635">
        <f>III_Model_PT!AH58</f>
        <v>0</v>
      </c>
      <c r="AI355" s="635">
        <f>III_Model_PT!AI58</f>
        <v>0</v>
      </c>
      <c r="AJ355" s="635">
        <f>III_Model_PT!AJ58</f>
        <v>0</v>
      </c>
      <c r="AK355" s="635">
        <f>III_Model_PT!AK58</f>
        <v>0</v>
      </c>
      <c r="AL355" s="635">
        <f>III_Model_PT!AL58</f>
        <v>0</v>
      </c>
      <c r="AM355" s="635">
        <f>III_Model_PT!AM58</f>
        <v>0</v>
      </c>
      <c r="AN355" s="635">
        <f>III_Model_PT!AN58</f>
        <v>0</v>
      </c>
      <c r="AO355" s="635">
        <f>III_Model_PT!AO58</f>
        <v>0</v>
      </c>
      <c r="AP355" s="641">
        <f>III_Model_PT!AP58</f>
        <v>0</v>
      </c>
      <c r="AQ355" s="641">
        <f>III_Model_PT!AQ58</f>
        <v>0</v>
      </c>
      <c r="AR355" s="641">
        <f>III_Model_PT!AR58</f>
        <v>0</v>
      </c>
      <c r="AS355" s="641">
        <f>III_Model_PT!AS58</f>
        <v>0</v>
      </c>
      <c r="AT355" s="620">
        <f>III_Model_PT!AT58</f>
        <v>0</v>
      </c>
      <c r="AU355" s="620">
        <f>III_Model_PT!AU58</f>
        <v>0</v>
      </c>
      <c r="AV355" s="620">
        <f>III_Model_PT!AV58</f>
        <v>0</v>
      </c>
      <c r="AW355" s="620">
        <f>III_Model_PT!AW58</f>
        <v>0</v>
      </c>
      <c r="AX355" s="485">
        <f>III_Model_PT!AX58</f>
        <v>0</v>
      </c>
      <c r="AY355" s="485">
        <f>III_Model_PT!AY58</f>
        <v>0</v>
      </c>
      <c r="AZ355" s="485">
        <f>III_Model_PT!AZ58</f>
        <v>0</v>
      </c>
      <c r="BA355" s="485">
        <f>III_Model_PT!BA58</f>
        <v>0</v>
      </c>
      <c r="BB355" s="485">
        <f>III_Model_PT!BB58</f>
        <v>0</v>
      </c>
      <c r="BC355" s="485">
        <f>III_Model_PT!BC58</f>
        <v>0</v>
      </c>
      <c r="BD355" s="485">
        <f>III_Model_PT!BD58</f>
        <v>0</v>
      </c>
      <c r="BE355" s="485">
        <f>III_Model_PT!BE58</f>
        <v>0</v>
      </c>
      <c r="BF355" s="485">
        <f>III_Model_PT!BF58</f>
        <v>0</v>
      </c>
      <c r="BG355" s="485">
        <f>III_Model_PT!BG58</f>
        <v>0</v>
      </c>
      <c r="BH355" s="485">
        <f>III_Model_PT!BH58</f>
        <v>0</v>
      </c>
      <c r="BI355" s="485">
        <f>III_Model_PT!BI58</f>
        <v>0</v>
      </c>
      <c r="BJ355">
        <f t="shared" si="25"/>
        <v>0</v>
      </c>
      <c r="BK355">
        <f t="shared" si="26"/>
        <v>0</v>
      </c>
      <c r="BL355" s="531">
        <f t="shared" si="27"/>
        <v>0</v>
      </c>
      <c r="BM355" s="201"/>
      <c r="BN355" s="481"/>
      <c r="BO355" s="481"/>
      <c r="BP355" s="481"/>
      <c r="BQ355" s="481"/>
      <c r="BR355" s="481"/>
      <c r="BS355" s="481"/>
      <c r="BT355" s="481"/>
      <c r="BU355" s="481"/>
      <c r="BV355" s="481"/>
      <c r="BW355" s="481"/>
    </row>
    <row r="356" spans="1:76" s="485" customFormat="1" hidden="1" outlineLevel="1" x14ac:dyDescent="0.3">
      <c r="A356" s="485">
        <f>III_Model_PT!A59</f>
        <v>8</v>
      </c>
      <c r="B356" s="485" t="str">
        <f>III_Model_PT!B59</f>
        <v>a</v>
      </c>
      <c r="C356" s="485">
        <f>III_Model_PT!C59</f>
        <v>1</v>
      </c>
      <c r="D356" s="485" t="str">
        <f>III_Model_PT!D59</f>
        <v>.z03_8_a_1</v>
      </c>
      <c r="E356" s="485" t="str">
        <f>III_Model_PT!E59</f>
        <v xml:space="preserve">zabezpieczenia danych procesowanych przez AI/ML przed cyberatakami  </v>
      </c>
      <c r="F356" s="485">
        <f>III_Model_PT!F59</f>
        <v>0</v>
      </c>
      <c r="G356" s="485">
        <f>III_Model_PT!G59</f>
        <v>0</v>
      </c>
      <c r="H356" s="485">
        <f>III_Model_PT!H59</f>
        <v>8</v>
      </c>
      <c r="I356" s="485" t="str">
        <f>III_Model_PT!I59</f>
        <v>ACT</v>
      </c>
      <c r="J356" s="485">
        <f>III_Model_PT!J59</f>
        <v>67</v>
      </c>
      <c r="K356" s="284">
        <f>III_Model_PT!K59</f>
        <v>46850</v>
      </c>
      <c r="L356" s="284">
        <f>III_Model_PT!L59</f>
        <v>46852</v>
      </c>
      <c r="M356" s="485">
        <f>III_Model_PT!M59</f>
        <v>68</v>
      </c>
      <c r="N356" s="485">
        <f>III_Model_PT!N59</f>
        <v>2</v>
      </c>
      <c r="O356" s="485">
        <f>III_Model_PT!O59</f>
        <v>160</v>
      </c>
      <c r="P356" s="629">
        <f>III_Model_PT!P59</f>
        <v>0</v>
      </c>
      <c r="Q356" s="629">
        <f>III_Model_PT!Q59</f>
        <v>0.25</v>
      </c>
      <c r="R356" s="629">
        <f>III_Model_PT!R59</f>
        <v>0</v>
      </c>
      <c r="S356" s="629">
        <f>III_Model_PT!S59</f>
        <v>0.25</v>
      </c>
      <c r="T356" s="629">
        <f>III_Model_PT!T59</f>
        <v>0</v>
      </c>
      <c r="U356" s="629">
        <f>III_Model_PT!U59</f>
        <v>0</v>
      </c>
      <c r="V356" s="629">
        <f>III_Model_PT!V59</f>
        <v>0</v>
      </c>
      <c r="W356" s="629">
        <f>III_Model_PT!W59</f>
        <v>0</v>
      </c>
      <c r="X356" s="629">
        <f>III_Model_PT!X59</f>
        <v>0</v>
      </c>
      <c r="Y356" s="651">
        <f>III_Model_PT!Y59</f>
        <v>0</v>
      </c>
      <c r="Z356" s="651">
        <f>III_Model_PT!Z59</f>
        <v>0</v>
      </c>
      <c r="AA356" s="651">
        <f>III_Model_PT!AA59</f>
        <v>0</v>
      </c>
      <c r="AB356" s="651">
        <f>III_Model_PT!AB59</f>
        <v>0.5</v>
      </c>
      <c r="AC356" s="614">
        <f>III_Model_PT!AC59</f>
        <v>0</v>
      </c>
      <c r="AD356" s="614">
        <f>III_Model_PT!AD59</f>
        <v>0</v>
      </c>
      <c r="AE356" s="614">
        <f>III_Model_PT!AE59</f>
        <v>0</v>
      </c>
      <c r="AF356" s="614">
        <f>III_Model_PT!AF59</f>
        <v>0</v>
      </c>
      <c r="AG356" s="635">
        <f>III_Model_PT!AG59</f>
        <v>0</v>
      </c>
      <c r="AH356" s="635">
        <f>III_Model_PT!AH59</f>
        <v>40</v>
      </c>
      <c r="AI356" s="635">
        <f>III_Model_PT!AI59</f>
        <v>0</v>
      </c>
      <c r="AJ356" s="635">
        <f>III_Model_PT!AJ59</f>
        <v>40</v>
      </c>
      <c r="AK356" s="635">
        <f>III_Model_PT!AK59</f>
        <v>0</v>
      </c>
      <c r="AL356" s="635">
        <f>III_Model_PT!AL59</f>
        <v>0</v>
      </c>
      <c r="AM356" s="635">
        <f>III_Model_PT!AM59</f>
        <v>0</v>
      </c>
      <c r="AN356" s="635">
        <f>III_Model_PT!AN59</f>
        <v>0</v>
      </c>
      <c r="AO356" s="635">
        <f>III_Model_PT!AO59</f>
        <v>0</v>
      </c>
      <c r="AP356" s="641">
        <f>III_Model_PT!AP59</f>
        <v>0</v>
      </c>
      <c r="AQ356" s="641">
        <f>III_Model_PT!AQ59</f>
        <v>0</v>
      </c>
      <c r="AR356" s="641">
        <f>III_Model_PT!AR59</f>
        <v>0</v>
      </c>
      <c r="AS356" s="641">
        <f>III_Model_PT!AS59</f>
        <v>80</v>
      </c>
      <c r="AT356" s="620">
        <f>III_Model_PT!AT59</f>
        <v>0</v>
      </c>
      <c r="AU356" s="620">
        <f>III_Model_PT!AU59</f>
        <v>0</v>
      </c>
      <c r="AV356" s="620">
        <f>III_Model_PT!AV59</f>
        <v>0</v>
      </c>
      <c r="AW356" s="620">
        <f>III_Model_PT!AW59</f>
        <v>0</v>
      </c>
      <c r="AX356" s="485">
        <f>III_Model_PT!AX59</f>
        <v>80</v>
      </c>
      <c r="AY356" s="485">
        <f>III_Model_PT!AY59</f>
        <v>0.5</v>
      </c>
      <c r="AZ356" s="485" t="e">
        <f>III_Model_PT!AZ59</f>
        <v>#N/A</v>
      </c>
      <c r="BA356" s="485" t="e">
        <f>III_Model_PT!BA59</f>
        <v>#N/A</v>
      </c>
      <c r="BB356" s="485" t="e">
        <f>III_Model_PT!BB59</f>
        <v>#N/A</v>
      </c>
      <c r="BC356" s="485">
        <f>III_Model_PT!BC59</f>
        <v>0</v>
      </c>
      <c r="BD356" s="485">
        <f>III_Model_PT!BD59</f>
        <v>0</v>
      </c>
      <c r="BE356" s="485">
        <f>III_Model_PT!BE59</f>
        <v>0</v>
      </c>
      <c r="BF356" s="485">
        <f>III_Model_PT!BF59</f>
        <v>0</v>
      </c>
      <c r="BG356" s="485">
        <f>III_Model_PT!BG59</f>
        <v>0</v>
      </c>
      <c r="BH356" s="485">
        <f>III_Model_PT!BH59</f>
        <v>0</v>
      </c>
      <c r="BI356" s="485">
        <f>III_Model_PT!BI59</f>
        <v>0</v>
      </c>
      <c r="BJ356">
        <f t="shared" si="25"/>
        <v>160</v>
      </c>
      <c r="BK356">
        <f t="shared" si="26"/>
        <v>160</v>
      </c>
      <c r="BL356" s="531">
        <f t="shared" si="27"/>
        <v>0</v>
      </c>
      <c r="BM356" s="201"/>
      <c r="BN356" s="481"/>
      <c r="BO356" s="481"/>
      <c r="BP356" s="481"/>
      <c r="BQ356" s="481"/>
      <c r="BR356" s="481"/>
      <c r="BS356" s="481"/>
      <c r="BT356" s="481"/>
      <c r="BU356" s="481"/>
      <c r="BV356" s="481"/>
      <c r="BW356" s="481"/>
      <c r="BX356" s="488"/>
    </row>
    <row r="357" spans="1:76" s="485" customFormat="1" hidden="1" outlineLevel="1" x14ac:dyDescent="0.3">
      <c r="A357" s="485">
        <f>III_Model_PT!A60</f>
        <v>8</v>
      </c>
      <c r="B357" s="485" t="str">
        <f>III_Model_PT!B60</f>
        <v>b</v>
      </c>
      <c r="C357" s="485">
        <f>III_Model_PT!C60</f>
        <v>1</v>
      </c>
      <c r="D357" s="485" t="str">
        <f>III_Model_PT!D60</f>
        <v>.z03_8_b_1</v>
      </c>
      <c r="E357" s="485" t="str">
        <f>III_Model_PT!E60</f>
        <v>monitorowania wydajności i niezawodności, testy awaryjne</v>
      </c>
      <c r="F357" s="485">
        <f>III_Model_PT!F60</f>
        <v>0</v>
      </c>
      <c r="G357" s="485">
        <f>III_Model_PT!G60</f>
        <v>0</v>
      </c>
      <c r="H357" s="485">
        <f>III_Model_PT!H60</f>
        <v>9</v>
      </c>
      <c r="I357" s="485" t="str">
        <f>III_Model_PT!I60</f>
        <v>ACT</v>
      </c>
      <c r="J357" s="485">
        <f>III_Model_PT!J60</f>
        <v>68</v>
      </c>
      <c r="K357" s="284">
        <f>III_Model_PT!K60</f>
        <v>46857</v>
      </c>
      <c r="L357" s="284">
        <f>III_Model_PT!L60</f>
        <v>46857</v>
      </c>
      <c r="M357" s="485">
        <f>III_Model_PT!M60</f>
        <v>67</v>
      </c>
      <c r="N357" s="485">
        <f>III_Model_PT!N60</f>
        <v>0</v>
      </c>
      <c r="O357" s="485">
        <f>III_Model_PT!O60</f>
        <v>160</v>
      </c>
      <c r="P357" s="629">
        <f>III_Model_PT!P60</f>
        <v>0.25</v>
      </c>
      <c r="Q357" s="629">
        <f>III_Model_PT!Q60</f>
        <v>0</v>
      </c>
      <c r="R357" s="629">
        <f>III_Model_PT!R60</f>
        <v>0.25</v>
      </c>
      <c r="S357" s="629">
        <f>III_Model_PT!S60</f>
        <v>0</v>
      </c>
      <c r="T357" s="629">
        <f>III_Model_PT!T60</f>
        <v>0</v>
      </c>
      <c r="U357" s="629">
        <f>III_Model_PT!U60</f>
        <v>0</v>
      </c>
      <c r="V357" s="629">
        <f>III_Model_PT!V60</f>
        <v>0</v>
      </c>
      <c r="W357" s="629">
        <f>III_Model_PT!W60</f>
        <v>0</v>
      </c>
      <c r="X357" s="629">
        <f>III_Model_PT!X60</f>
        <v>0</v>
      </c>
      <c r="Y357" s="651">
        <f>III_Model_PT!Y60</f>
        <v>0</v>
      </c>
      <c r="Z357" s="651">
        <f>III_Model_PT!Z60</f>
        <v>0</v>
      </c>
      <c r="AA357" s="651">
        <f>III_Model_PT!AA60</f>
        <v>0</v>
      </c>
      <c r="AB357" s="651">
        <f>III_Model_PT!AB60</f>
        <v>0.5</v>
      </c>
      <c r="AC357" s="614">
        <f>III_Model_PT!AC60</f>
        <v>0</v>
      </c>
      <c r="AD357" s="614">
        <f>III_Model_PT!AD60</f>
        <v>0</v>
      </c>
      <c r="AE357" s="614">
        <f>III_Model_PT!AE60</f>
        <v>0</v>
      </c>
      <c r="AF357" s="614">
        <f>III_Model_PT!AF60</f>
        <v>0</v>
      </c>
      <c r="AG357" s="635">
        <f>III_Model_PT!AG60</f>
        <v>40</v>
      </c>
      <c r="AH357" s="635">
        <f>III_Model_PT!AH60</f>
        <v>0</v>
      </c>
      <c r="AI357" s="635">
        <f>III_Model_PT!AI60</f>
        <v>40</v>
      </c>
      <c r="AJ357" s="635">
        <f>III_Model_PT!AJ60</f>
        <v>0</v>
      </c>
      <c r="AK357" s="635">
        <f>III_Model_PT!AK60</f>
        <v>0</v>
      </c>
      <c r="AL357" s="635">
        <f>III_Model_PT!AL60</f>
        <v>0</v>
      </c>
      <c r="AM357" s="635">
        <f>III_Model_PT!AM60</f>
        <v>0</v>
      </c>
      <c r="AN357" s="635">
        <f>III_Model_PT!AN60</f>
        <v>0</v>
      </c>
      <c r="AO357" s="635">
        <f>III_Model_PT!AO60</f>
        <v>0</v>
      </c>
      <c r="AP357" s="641">
        <f>III_Model_PT!AP60</f>
        <v>0</v>
      </c>
      <c r="AQ357" s="641">
        <f>III_Model_PT!AQ60</f>
        <v>0</v>
      </c>
      <c r="AR357" s="641">
        <f>III_Model_PT!AR60</f>
        <v>0</v>
      </c>
      <c r="AS357" s="641">
        <f>III_Model_PT!AS60</f>
        <v>80</v>
      </c>
      <c r="AT357" s="620">
        <f>III_Model_PT!AT60</f>
        <v>0</v>
      </c>
      <c r="AU357" s="620">
        <f>III_Model_PT!AU60</f>
        <v>0</v>
      </c>
      <c r="AV357" s="620">
        <f>III_Model_PT!AV60</f>
        <v>0</v>
      </c>
      <c r="AW357" s="620">
        <f>III_Model_PT!AW60</f>
        <v>0</v>
      </c>
      <c r="AX357" s="485">
        <f>III_Model_PT!AX60</f>
        <v>80</v>
      </c>
      <c r="AY357" s="485">
        <f>III_Model_PT!AY60</f>
        <v>0.5</v>
      </c>
      <c r="AZ357" s="485" t="e">
        <f>III_Model_PT!AZ60</f>
        <v>#N/A</v>
      </c>
      <c r="BA357" s="485" t="e">
        <f>III_Model_PT!BA60</f>
        <v>#N/A</v>
      </c>
      <c r="BB357" s="485" t="e">
        <f>III_Model_PT!BB60</f>
        <v>#N/A</v>
      </c>
      <c r="BC357" s="485">
        <f>III_Model_PT!BC60</f>
        <v>0</v>
      </c>
      <c r="BD357" s="485">
        <f>III_Model_PT!BD60</f>
        <v>0</v>
      </c>
      <c r="BE357" s="485">
        <f>III_Model_PT!BE60</f>
        <v>0</v>
      </c>
      <c r="BF357" s="485">
        <f>III_Model_PT!BF60</f>
        <v>0</v>
      </c>
      <c r="BG357" s="485">
        <f>III_Model_PT!BG60</f>
        <v>0</v>
      </c>
      <c r="BH357" s="485">
        <f>III_Model_PT!BH60</f>
        <v>0</v>
      </c>
      <c r="BI357" s="485">
        <f>III_Model_PT!BI60</f>
        <v>0</v>
      </c>
      <c r="BJ357">
        <f t="shared" si="25"/>
        <v>160</v>
      </c>
      <c r="BK357">
        <f t="shared" si="26"/>
        <v>160</v>
      </c>
      <c r="BL357" s="531">
        <f t="shared" si="27"/>
        <v>0</v>
      </c>
      <c r="BM357" s="201"/>
      <c r="BN357" s="481"/>
      <c r="BO357" s="481"/>
      <c r="BP357" s="481"/>
      <c r="BQ357" s="481"/>
      <c r="BR357" s="481"/>
      <c r="BS357" s="481"/>
      <c r="BT357" s="481"/>
      <c r="BU357" s="481"/>
      <c r="BV357" s="481"/>
      <c r="BW357" s="481"/>
    </row>
    <row r="358" spans="1:76" s="485" customFormat="1" hidden="1" outlineLevel="1" x14ac:dyDescent="0.3">
      <c r="A358" s="485">
        <f>III_Model_PT!A61</f>
        <v>8</v>
      </c>
      <c r="B358" s="485" t="str">
        <f>III_Model_PT!B61</f>
        <v>c</v>
      </c>
      <c r="C358" s="485">
        <f>III_Model_PT!C61</f>
        <v>1</v>
      </c>
      <c r="D358" s="485" t="str">
        <f>III_Model_PT!D61</f>
        <v>.z03_8_c_1</v>
      </c>
      <c r="E358" s="485" t="str">
        <f>III_Model_PT!E61</f>
        <v>zabezpieczenia systemów AI/ML (np. zgodność działania z założeniami, odporność na błędy, redundancja za-pobiegająca zakłóceniom PT)</v>
      </c>
      <c r="F358" s="485">
        <f>III_Model_PT!F61</f>
        <v>0</v>
      </c>
      <c r="G358" s="485">
        <f>III_Model_PT!G61</f>
        <v>0</v>
      </c>
      <c r="H358" s="485">
        <f>III_Model_PT!H61</f>
        <v>9</v>
      </c>
      <c r="I358" s="485" t="str">
        <f>III_Model_PT!I61</f>
        <v>END/ACT</v>
      </c>
      <c r="J358" s="485">
        <f>III_Model_PT!J61</f>
        <v>67</v>
      </c>
      <c r="K358" s="284">
        <f>III_Model_PT!K61</f>
        <v>46850</v>
      </c>
      <c r="L358" s="284">
        <f>III_Model_PT!L61</f>
        <v>46852</v>
      </c>
      <c r="M358" s="485">
        <f>III_Model_PT!M61</f>
        <v>68</v>
      </c>
      <c r="N358" s="485">
        <f>III_Model_PT!N61</f>
        <v>2</v>
      </c>
      <c r="O358" s="485">
        <f>III_Model_PT!O61</f>
        <v>160</v>
      </c>
      <c r="P358" s="629">
        <f>III_Model_PT!P61</f>
        <v>0</v>
      </c>
      <c r="Q358" s="629">
        <f>III_Model_PT!Q61</f>
        <v>0.25</v>
      </c>
      <c r="R358" s="629">
        <f>III_Model_PT!R61</f>
        <v>0</v>
      </c>
      <c r="S358" s="629">
        <f>III_Model_PT!S61</f>
        <v>0.25</v>
      </c>
      <c r="T358" s="629">
        <f>III_Model_PT!T61</f>
        <v>0</v>
      </c>
      <c r="U358" s="629">
        <f>III_Model_PT!U61</f>
        <v>0</v>
      </c>
      <c r="V358" s="629">
        <f>III_Model_PT!V61</f>
        <v>0</v>
      </c>
      <c r="W358" s="629">
        <f>III_Model_PT!W61</f>
        <v>0</v>
      </c>
      <c r="X358" s="629">
        <f>III_Model_PT!X61</f>
        <v>0</v>
      </c>
      <c r="Y358" s="651">
        <f>III_Model_PT!Y61</f>
        <v>0</v>
      </c>
      <c r="Z358" s="651">
        <f>III_Model_PT!Z61</f>
        <v>0</v>
      </c>
      <c r="AA358" s="651">
        <f>III_Model_PT!AA61</f>
        <v>0</v>
      </c>
      <c r="AB358" s="651">
        <f>III_Model_PT!AB61</f>
        <v>0.5</v>
      </c>
      <c r="AC358" s="614">
        <f>III_Model_PT!AC61</f>
        <v>0</v>
      </c>
      <c r="AD358" s="614">
        <f>III_Model_PT!AD61</f>
        <v>0</v>
      </c>
      <c r="AE358" s="614">
        <f>III_Model_PT!AE61</f>
        <v>0</v>
      </c>
      <c r="AF358" s="614">
        <f>III_Model_PT!AF61</f>
        <v>0</v>
      </c>
      <c r="AG358" s="635">
        <f>III_Model_PT!AG61</f>
        <v>0</v>
      </c>
      <c r="AH358" s="635">
        <f>III_Model_PT!AH61</f>
        <v>40</v>
      </c>
      <c r="AI358" s="635">
        <f>III_Model_PT!AI61</f>
        <v>0</v>
      </c>
      <c r="AJ358" s="635">
        <f>III_Model_PT!AJ61</f>
        <v>40</v>
      </c>
      <c r="AK358" s="635">
        <f>III_Model_PT!AK61</f>
        <v>0</v>
      </c>
      <c r="AL358" s="635">
        <f>III_Model_PT!AL61</f>
        <v>0</v>
      </c>
      <c r="AM358" s="635">
        <f>III_Model_PT!AM61</f>
        <v>0</v>
      </c>
      <c r="AN358" s="635">
        <f>III_Model_PT!AN61</f>
        <v>0</v>
      </c>
      <c r="AO358" s="635">
        <f>III_Model_PT!AO61</f>
        <v>0</v>
      </c>
      <c r="AP358" s="641">
        <f>III_Model_PT!AP61</f>
        <v>0</v>
      </c>
      <c r="AQ358" s="641">
        <f>III_Model_PT!AQ61</f>
        <v>0</v>
      </c>
      <c r="AR358" s="641">
        <f>III_Model_PT!AR61</f>
        <v>0</v>
      </c>
      <c r="AS358" s="641">
        <f>III_Model_PT!AS61</f>
        <v>80</v>
      </c>
      <c r="AT358" s="620">
        <f>III_Model_PT!AT61</f>
        <v>0</v>
      </c>
      <c r="AU358" s="620">
        <f>III_Model_PT!AU61</f>
        <v>0</v>
      </c>
      <c r="AV358" s="620">
        <f>III_Model_PT!AV61</f>
        <v>0</v>
      </c>
      <c r="AW358" s="620">
        <f>III_Model_PT!AW61</f>
        <v>0</v>
      </c>
      <c r="AX358" s="485">
        <f>III_Model_PT!AX61</f>
        <v>80</v>
      </c>
      <c r="AY358" s="485">
        <f>III_Model_PT!AY61</f>
        <v>0.5</v>
      </c>
      <c r="AZ358" s="485" t="e">
        <f>III_Model_PT!AZ61</f>
        <v>#N/A</v>
      </c>
      <c r="BA358" s="485" t="e">
        <f>III_Model_PT!BA61</f>
        <v>#N/A</v>
      </c>
      <c r="BB358" s="485" t="e">
        <f>III_Model_PT!BB61</f>
        <v>#N/A</v>
      </c>
      <c r="BC358" s="485">
        <f>III_Model_PT!BC61</f>
        <v>0</v>
      </c>
      <c r="BD358" s="485">
        <f>III_Model_PT!BD61</f>
        <v>0</v>
      </c>
      <c r="BE358" s="485">
        <f>III_Model_PT!BE61</f>
        <v>0</v>
      </c>
      <c r="BF358" s="485">
        <f>III_Model_PT!BF61</f>
        <v>0</v>
      </c>
      <c r="BG358" s="485">
        <f>III_Model_PT!BG61</f>
        <v>0</v>
      </c>
      <c r="BH358" s="485">
        <f>III_Model_PT!BH61</f>
        <v>0</v>
      </c>
      <c r="BI358" s="485">
        <f>III_Model_PT!BI61</f>
        <v>0</v>
      </c>
      <c r="BJ358">
        <f t="shared" si="25"/>
        <v>160</v>
      </c>
      <c r="BK358">
        <f t="shared" si="26"/>
        <v>160</v>
      </c>
      <c r="BL358" s="531">
        <f t="shared" si="27"/>
        <v>0</v>
      </c>
      <c r="BM358" s="201"/>
      <c r="BN358" s="481"/>
      <c r="BO358" s="481"/>
      <c r="BP358" s="481"/>
      <c r="BQ358" s="481"/>
      <c r="BR358" s="481"/>
      <c r="BS358" s="481"/>
      <c r="BT358" s="481"/>
      <c r="BU358" s="481"/>
      <c r="BV358" s="481"/>
      <c r="BW358" s="481"/>
    </row>
    <row r="359" spans="1:76" s="485" customFormat="1" hidden="1" outlineLevel="1" x14ac:dyDescent="0.3">
      <c r="A359" s="485">
        <f>III_Model_PT!A62</f>
        <v>8</v>
      </c>
      <c r="B359" s="485" t="str">
        <f>III_Model_PT!B62</f>
        <v>d</v>
      </c>
      <c r="C359" s="485">
        <f>III_Model_PT!C62</f>
        <v>1</v>
      </c>
      <c r="D359" s="485" t="str">
        <f>III_Model_PT!D62</f>
        <v>.z03_8_d_1</v>
      </c>
      <c r="E359" s="485" t="str">
        <f>III_Model_PT!E62</f>
        <v>automatyzacji procesu aktualizacji modelu (procesy CI/CD)</v>
      </c>
      <c r="F359" s="485">
        <f>III_Model_PT!F62</f>
        <v>0</v>
      </c>
      <c r="G359" s="485">
        <f>III_Model_PT!G62</f>
        <v>0</v>
      </c>
      <c r="H359" s="485">
        <f>III_Model_PT!H62</f>
        <v>9</v>
      </c>
      <c r="I359" s="485" t="str">
        <f>III_Model_PT!I62</f>
        <v>END</v>
      </c>
      <c r="J359" s="485">
        <f>III_Model_PT!J62</f>
        <v>68</v>
      </c>
      <c r="K359" s="284">
        <f>III_Model_PT!K62</f>
        <v>46857</v>
      </c>
      <c r="L359" s="284">
        <f>III_Model_PT!L62</f>
        <v>46857</v>
      </c>
      <c r="M359" s="485">
        <f>III_Model_PT!M62</f>
        <v>67</v>
      </c>
      <c r="N359" s="485">
        <f>III_Model_PT!N62</f>
        <v>0</v>
      </c>
      <c r="O359" s="485">
        <f>III_Model_PT!O62</f>
        <v>160</v>
      </c>
      <c r="P359" s="629">
        <f>III_Model_PT!P62</f>
        <v>0.25</v>
      </c>
      <c r="Q359" s="629">
        <f>III_Model_PT!Q62</f>
        <v>0</v>
      </c>
      <c r="R359" s="629">
        <f>III_Model_PT!R62</f>
        <v>0</v>
      </c>
      <c r="S359" s="629">
        <f>III_Model_PT!S62</f>
        <v>0</v>
      </c>
      <c r="T359" s="629">
        <f>III_Model_PT!T62</f>
        <v>0</v>
      </c>
      <c r="U359" s="629">
        <f>III_Model_PT!U62</f>
        <v>0</v>
      </c>
      <c r="V359" s="629">
        <f>III_Model_PT!V62</f>
        <v>0</v>
      </c>
      <c r="W359" s="629">
        <f>III_Model_PT!W62</f>
        <v>0</v>
      </c>
      <c r="X359" s="629">
        <f>III_Model_PT!X62</f>
        <v>0</v>
      </c>
      <c r="Y359" s="651">
        <f>III_Model_PT!Y62</f>
        <v>0</v>
      </c>
      <c r="Z359" s="651">
        <f>III_Model_PT!Z62</f>
        <v>0</v>
      </c>
      <c r="AA359" s="651">
        <f>III_Model_PT!AA62</f>
        <v>0</v>
      </c>
      <c r="AB359" s="651">
        <f>III_Model_PT!AB62</f>
        <v>0.75</v>
      </c>
      <c r="AC359" s="614">
        <f>III_Model_PT!AC62</f>
        <v>0</v>
      </c>
      <c r="AD359" s="614">
        <f>III_Model_PT!AD62</f>
        <v>0</v>
      </c>
      <c r="AE359" s="614">
        <f>III_Model_PT!AE62</f>
        <v>0</v>
      </c>
      <c r="AF359" s="614">
        <f>III_Model_PT!AF62</f>
        <v>0</v>
      </c>
      <c r="AG359" s="635">
        <f>III_Model_PT!AG62</f>
        <v>40</v>
      </c>
      <c r="AH359" s="635">
        <f>III_Model_PT!AH62</f>
        <v>0</v>
      </c>
      <c r="AI359" s="635">
        <f>III_Model_PT!AI62</f>
        <v>0</v>
      </c>
      <c r="AJ359" s="635">
        <f>III_Model_PT!AJ62</f>
        <v>0</v>
      </c>
      <c r="AK359" s="635">
        <f>III_Model_PT!AK62</f>
        <v>0</v>
      </c>
      <c r="AL359" s="635">
        <f>III_Model_PT!AL62</f>
        <v>0</v>
      </c>
      <c r="AM359" s="635">
        <f>III_Model_PT!AM62</f>
        <v>0</v>
      </c>
      <c r="AN359" s="635">
        <f>III_Model_PT!AN62</f>
        <v>0</v>
      </c>
      <c r="AO359" s="635">
        <f>III_Model_PT!AO62</f>
        <v>0</v>
      </c>
      <c r="AP359" s="641">
        <f>III_Model_PT!AP62</f>
        <v>0</v>
      </c>
      <c r="AQ359" s="641">
        <f>III_Model_PT!AQ62</f>
        <v>0</v>
      </c>
      <c r="AR359" s="641">
        <f>III_Model_PT!AR62</f>
        <v>0</v>
      </c>
      <c r="AS359" s="641">
        <f>III_Model_PT!AS62</f>
        <v>120</v>
      </c>
      <c r="AT359" s="620">
        <f>III_Model_PT!AT62</f>
        <v>0</v>
      </c>
      <c r="AU359" s="620">
        <f>III_Model_PT!AU62</f>
        <v>0</v>
      </c>
      <c r="AV359" s="620">
        <f>III_Model_PT!AV62</f>
        <v>0</v>
      </c>
      <c r="AW359" s="620">
        <f>III_Model_PT!AW62</f>
        <v>0</v>
      </c>
      <c r="AX359" s="485">
        <f>III_Model_PT!AX62</f>
        <v>40</v>
      </c>
      <c r="AY359" s="485">
        <f>III_Model_PT!AY62</f>
        <v>0.25</v>
      </c>
      <c r="AZ359" s="485" t="e">
        <f>III_Model_PT!AZ62</f>
        <v>#N/A</v>
      </c>
      <c r="BA359" s="485" t="e">
        <f>III_Model_PT!BA62</f>
        <v>#N/A</v>
      </c>
      <c r="BB359" s="485" t="e">
        <f>III_Model_PT!BB62</f>
        <v>#N/A</v>
      </c>
      <c r="BC359" s="485">
        <f>III_Model_PT!BC62</f>
        <v>0</v>
      </c>
      <c r="BD359" s="485">
        <f>III_Model_PT!BD62</f>
        <v>0</v>
      </c>
      <c r="BE359" s="485">
        <f>III_Model_PT!BE62</f>
        <v>0</v>
      </c>
      <c r="BF359" s="485">
        <f>III_Model_PT!BF62</f>
        <v>0</v>
      </c>
      <c r="BG359" s="485">
        <f>III_Model_PT!BG62</f>
        <v>0</v>
      </c>
      <c r="BH359" s="485">
        <f>III_Model_PT!BH62</f>
        <v>0</v>
      </c>
      <c r="BI359" s="485">
        <f>III_Model_PT!BI62</f>
        <v>0</v>
      </c>
      <c r="BJ359">
        <f t="shared" si="25"/>
        <v>160</v>
      </c>
      <c r="BK359">
        <f t="shared" si="26"/>
        <v>160</v>
      </c>
      <c r="BL359" s="531">
        <f t="shared" si="27"/>
        <v>0</v>
      </c>
      <c r="BM359" s="201"/>
      <c r="BN359" s="481"/>
      <c r="BO359" s="481"/>
      <c r="BP359" s="481"/>
      <c r="BQ359" s="481"/>
      <c r="BR359" s="481"/>
      <c r="BS359" s="481"/>
      <c r="BT359" s="481"/>
      <c r="BU359" s="481"/>
      <c r="BV359" s="481"/>
      <c r="BW359" s="481"/>
    </row>
    <row r="360" spans="1:76" s="485" customFormat="1" hidden="1" outlineLevel="1" x14ac:dyDescent="0.3">
      <c r="A360" s="485">
        <f>III_Model_PT!A63</f>
        <v>9</v>
      </c>
      <c r="B360" s="485" t="str">
        <f>III_Model_PT!B63</f>
        <v>a</v>
      </c>
      <c r="C360" s="485">
        <f>III_Model_PT!C63</f>
        <v>0</v>
      </c>
      <c r="D360" s="485" t="str">
        <f>III_Model_PT!D63</f>
        <v>.z03_9_a_0</v>
      </c>
      <c r="E360" s="485" t="str">
        <f>III_Model_PT!E63</f>
        <v>9.Raportowanie i analizy</v>
      </c>
      <c r="F360" s="485">
        <f>III_Model_PT!F63</f>
        <v>0</v>
      </c>
      <c r="G360" s="485">
        <f>III_Model_PT!G63</f>
        <v>0</v>
      </c>
      <c r="H360" s="485">
        <f>III_Model_PT!H63</f>
        <v>0</v>
      </c>
      <c r="I360" s="485">
        <f>III_Model_PT!I63</f>
        <v>0</v>
      </c>
      <c r="J360" s="485">
        <f>III_Model_PT!J63</f>
        <v>67</v>
      </c>
      <c r="K360" s="284">
        <f>III_Model_PT!K63</f>
        <v>46850</v>
      </c>
      <c r="L360" s="284">
        <f>III_Model_PT!L63</f>
        <v>46850</v>
      </c>
      <c r="M360" s="485">
        <f>III_Model_PT!M63</f>
        <v>66</v>
      </c>
      <c r="N360" s="485">
        <f>III_Model_PT!N63</f>
        <v>0</v>
      </c>
      <c r="O360" s="485">
        <f>III_Model_PT!O63</f>
        <v>0</v>
      </c>
      <c r="P360" s="629">
        <f>III_Model_PT!P63</f>
        <v>0</v>
      </c>
      <c r="Q360" s="629">
        <f>III_Model_PT!Q63</f>
        <v>0</v>
      </c>
      <c r="R360" s="629">
        <f>III_Model_PT!R63</f>
        <v>0</v>
      </c>
      <c r="S360" s="629">
        <f>III_Model_PT!S63</f>
        <v>0</v>
      </c>
      <c r="T360" s="629">
        <f>III_Model_PT!T63</f>
        <v>0</v>
      </c>
      <c r="U360" s="629">
        <f>III_Model_PT!U63</f>
        <v>0</v>
      </c>
      <c r="V360" s="629">
        <f>III_Model_PT!V63</f>
        <v>0</v>
      </c>
      <c r="W360" s="629">
        <f>III_Model_PT!W63</f>
        <v>0</v>
      </c>
      <c r="X360" s="629">
        <f>III_Model_PT!X63</f>
        <v>0</v>
      </c>
      <c r="Y360" s="651">
        <f>III_Model_PT!Y63</f>
        <v>0</v>
      </c>
      <c r="Z360" s="651">
        <f>III_Model_PT!Z63</f>
        <v>0</v>
      </c>
      <c r="AA360" s="651">
        <f>III_Model_PT!AA63</f>
        <v>0</v>
      </c>
      <c r="AB360" s="651">
        <f>III_Model_PT!AB63</f>
        <v>0</v>
      </c>
      <c r="AC360" s="614">
        <f>III_Model_PT!AC63</f>
        <v>0</v>
      </c>
      <c r="AD360" s="614">
        <f>III_Model_PT!AD63</f>
        <v>0</v>
      </c>
      <c r="AE360" s="614">
        <f>III_Model_PT!AE63</f>
        <v>0</v>
      </c>
      <c r="AF360" s="614">
        <f>III_Model_PT!AF63</f>
        <v>0</v>
      </c>
      <c r="AG360" s="635">
        <f>III_Model_PT!AG63</f>
        <v>0</v>
      </c>
      <c r="AH360" s="635">
        <f>III_Model_PT!AH63</f>
        <v>0</v>
      </c>
      <c r="AI360" s="635">
        <f>III_Model_PT!AI63</f>
        <v>0</v>
      </c>
      <c r="AJ360" s="635">
        <f>III_Model_PT!AJ63</f>
        <v>0</v>
      </c>
      <c r="AK360" s="635">
        <f>III_Model_PT!AK63</f>
        <v>0</v>
      </c>
      <c r="AL360" s="635">
        <f>III_Model_PT!AL63</f>
        <v>0</v>
      </c>
      <c r="AM360" s="635">
        <f>III_Model_PT!AM63</f>
        <v>0</v>
      </c>
      <c r="AN360" s="635">
        <f>III_Model_PT!AN63</f>
        <v>0</v>
      </c>
      <c r="AO360" s="635">
        <f>III_Model_PT!AO63</f>
        <v>0</v>
      </c>
      <c r="AP360" s="641">
        <f>III_Model_PT!AP63</f>
        <v>0</v>
      </c>
      <c r="AQ360" s="641">
        <f>III_Model_PT!AQ63</f>
        <v>0</v>
      </c>
      <c r="AR360" s="641">
        <f>III_Model_PT!AR63</f>
        <v>0</v>
      </c>
      <c r="AS360" s="641">
        <f>III_Model_PT!AS63</f>
        <v>0</v>
      </c>
      <c r="AT360" s="620">
        <f>III_Model_PT!AT63</f>
        <v>0</v>
      </c>
      <c r="AU360" s="620">
        <f>III_Model_PT!AU63</f>
        <v>0</v>
      </c>
      <c r="AV360" s="620">
        <f>III_Model_PT!AV63</f>
        <v>0</v>
      </c>
      <c r="AW360" s="620">
        <f>III_Model_PT!AW63</f>
        <v>0</v>
      </c>
      <c r="AX360" s="485">
        <f>III_Model_PT!AX63</f>
        <v>0</v>
      </c>
      <c r="AY360" s="485">
        <f>III_Model_PT!AY63</f>
        <v>0</v>
      </c>
      <c r="AZ360" s="485">
        <f>III_Model_PT!AZ63</f>
        <v>0</v>
      </c>
      <c r="BA360" s="485">
        <f>III_Model_PT!BA63</f>
        <v>0</v>
      </c>
      <c r="BB360" s="485">
        <f>III_Model_PT!BB63</f>
        <v>0</v>
      </c>
      <c r="BC360" s="485">
        <f>III_Model_PT!BC63</f>
        <v>0</v>
      </c>
      <c r="BD360" s="485">
        <f>III_Model_PT!BD63</f>
        <v>0</v>
      </c>
      <c r="BE360" s="485">
        <f>III_Model_PT!BE63</f>
        <v>0</v>
      </c>
      <c r="BF360" s="485">
        <f>III_Model_PT!BF63</f>
        <v>0</v>
      </c>
      <c r="BG360" s="485">
        <f>III_Model_PT!BG63</f>
        <v>0</v>
      </c>
      <c r="BH360" s="485">
        <f>III_Model_PT!BH63</f>
        <v>0</v>
      </c>
      <c r="BI360" s="485">
        <f>III_Model_PT!BI63</f>
        <v>0</v>
      </c>
      <c r="BJ360">
        <f t="shared" si="25"/>
        <v>0</v>
      </c>
      <c r="BK360">
        <f t="shared" si="26"/>
        <v>0</v>
      </c>
      <c r="BL360" s="531">
        <f t="shared" si="27"/>
        <v>0</v>
      </c>
      <c r="BM360" s="201"/>
      <c r="BN360" s="481"/>
      <c r="BO360" s="481"/>
      <c r="BP360" s="481"/>
      <c r="BQ360" s="481"/>
      <c r="BR360" s="481"/>
      <c r="BS360" s="481"/>
      <c r="BT360" s="481"/>
      <c r="BU360" s="481"/>
      <c r="BV360" s="481"/>
      <c r="BW360" s="481"/>
    </row>
    <row r="361" spans="1:76" s="485" customFormat="1" hidden="1" outlineLevel="1" x14ac:dyDescent="0.3">
      <c r="A361" s="485">
        <f>III_Model_PT!A64</f>
        <v>9</v>
      </c>
      <c r="B361" s="485" t="str">
        <f>III_Model_PT!B64</f>
        <v>a</v>
      </c>
      <c r="C361" s="485">
        <f>III_Model_PT!C64</f>
        <v>1</v>
      </c>
      <c r="D361" s="485" t="str">
        <f>III_Model_PT!D64</f>
        <v>.z03_9_a_1</v>
      </c>
      <c r="E361" s="485" t="str">
        <f>III_Model_PT!E64</f>
        <v>Przygotowywanie regularnych raportów dotyczących efektywności modelu i jego wpływu na PT</v>
      </c>
      <c r="F361" s="485">
        <f>III_Model_PT!F64</f>
        <v>0</v>
      </c>
      <c r="G361" s="485">
        <f>III_Model_PT!G64</f>
        <v>0</v>
      </c>
      <c r="H361" s="485">
        <f>III_Model_PT!H64</f>
        <v>8</v>
      </c>
      <c r="I361" s="485" t="str">
        <f>III_Model_PT!I64</f>
        <v>END/ACT</v>
      </c>
      <c r="J361" s="485">
        <f>III_Model_PT!J64</f>
        <v>66</v>
      </c>
      <c r="K361" s="284">
        <f>III_Model_PT!K64</f>
        <v>46843</v>
      </c>
      <c r="L361" s="284">
        <f>III_Model_PT!L64</f>
        <v>46845</v>
      </c>
      <c r="M361" s="485">
        <f>III_Model_PT!M64</f>
        <v>67</v>
      </c>
      <c r="N361" s="485">
        <f>III_Model_PT!N64</f>
        <v>2</v>
      </c>
      <c r="O361" s="485">
        <f>III_Model_PT!O64</f>
        <v>120</v>
      </c>
      <c r="P361" s="629">
        <f>III_Model_PT!P64</f>
        <v>0.33300000000000002</v>
      </c>
      <c r="Q361" s="629">
        <f>III_Model_PT!Q64</f>
        <v>0</v>
      </c>
      <c r="R361" s="629">
        <f>III_Model_PT!R64</f>
        <v>0</v>
      </c>
      <c r="S361" s="629">
        <f>III_Model_PT!S64</f>
        <v>0</v>
      </c>
      <c r="T361" s="629">
        <f>III_Model_PT!T64</f>
        <v>0</v>
      </c>
      <c r="U361" s="629">
        <f>III_Model_PT!U64</f>
        <v>0</v>
      </c>
      <c r="V361" s="629">
        <f>III_Model_PT!V64</f>
        <v>0</v>
      </c>
      <c r="W361" s="629">
        <f>III_Model_PT!W64</f>
        <v>0</v>
      </c>
      <c r="X361" s="629">
        <f>III_Model_PT!X64</f>
        <v>0</v>
      </c>
      <c r="Y361" s="651">
        <f>III_Model_PT!Y64</f>
        <v>0</v>
      </c>
      <c r="Z361" s="651">
        <f>III_Model_PT!Z64</f>
        <v>0</v>
      </c>
      <c r="AA361" s="651">
        <f>III_Model_PT!AA64</f>
        <v>0</v>
      </c>
      <c r="AB361" s="651">
        <f>III_Model_PT!AB64</f>
        <v>0.67</v>
      </c>
      <c r="AC361" s="614">
        <f>III_Model_PT!AC64</f>
        <v>0</v>
      </c>
      <c r="AD361" s="614">
        <f>III_Model_PT!AD64</f>
        <v>0</v>
      </c>
      <c r="AE361" s="614">
        <f>III_Model_PT!AE64</f>
        <v>0</v>
      </c>
      <c r="AF361" s="614">
        <f>III_Model_PT!AF64</f>
        <v>0</v>
      </c>
      <c r="AG361" s="635">
        <f>III_Model_PT!AG64</f>
        <v>40</v>
      </c>
      <c r="AH361" s="635">
        <f>III_Model_PT!AH64</f>
        <v>0</v>
      </c>
      <c r="AI361" s="635">
        <f>III_Model_PT!AI64</f>
        <v>0</v>
      </c>
      <c r="AJ361" s="635">
        <f>III_Model_PT!AJ64</f>
        <v>0</v>
      </c>
      <c r="AK361" s="635">
        <f>III_Model_PT!AK64</f>
        <v>0</v>
      </c>
      <c r="AL361" s="635">
        <f>III_Model_PT!AL64</f>
        <v>0</v>
      </c>
      <c r="AM361" s="635">
        <f>III_Model_PT!AM64</f>
        <v>0</v>
      </c>
      <c r="AN361" s="635">
        <f>III_Model_PT!AN64</f>
        <v>0</v>
      </c>
      <c r="AO361" s="635">
        <f>III_Model_PT!AO64</f>
        <v>0</v>
      </c>
      <c r="AP361" s="641">
        <f>III_Model_PT!AP64</f>
        <v>0</v>
      </c>
      <c r="AQ361" s="641">
        <f>III_Model_PT!AQ64</f>
        <v>0</v>
      </c>
      <c r="AR361" s="641">
        <f>III_Model_PT!AR64</f>
        <v>0</v>
      </c>
      <c r="AS361" s="641">
        <f>III_Model_PT!AS64</f>
        <v>80</v>
      </c>
      <c r="AT361" s="620">
        <f>III_Model_PT!AT64</f>
        <v>0</v>
      </c>
      <c r="AU361" s="620">
        <f>III_Model_PT!AU64</f>
        <v>0</v>
      </c>
      <c r="AV361" s="620">
        <f>III_Model_PT!AV64</f>
        <v>0</v>
      </c>
      <c r="AW361" s="620">
        <f>III_Model_PT!AW64</f>
        <v>0</v>
      </c>
      <c r="AX361" s="485">
        <f>III_Model_PT!AX64</f>
        <v>40</v>
      </c>
      <c r="AY361" s="485">
        <f>III_Model_PT!AY64</f>
        <v>0.25</v>
      </c>
      <c r="AZ361" s="485" t="e">
        <f>III_Model_PT!AZ64</f>
        <v>#N/A</v>
      </c>
      <c r="BA361" s="485" t="e">
        <f>III_Model_PT!BA64</f>
        <v>#N/A</v>
      </c>
      <c r="BB361" s="485" t="e">
        <f>III_Model_PT!BB64</f>
        <v>#N/A</v>
      </c>
      <c r="BC361" s="485">
        <f>III_Model_PT!BC64</f>
        <v>0</v>
      </c>
      <c r="BD361" s="485">
        <f>III_Model_PT!BD64</f>
        <v>0</v>
      </c>
      <c r="BE361" s="485">
        <f>III_Model_PT!BE64</f>
        <v>0</v>
      </c>
      <c r="BF361" s="485">
        <f>III_Model_PT!BF64</f>
        <v>0</v>
      </c>
      <c r="BG361" s="485">
        <f>III_Model_PT!BG64</f>
        <v>0</v>
      </c>
      <c r="BH361" s="485">
        <f>III_Model_PT!BH64</f>
        <v>0</v>
      </c>
      <c r="BI361" s="485">
        <f>III_Model_PT!BI64</f>
        <v>0</v>
      </c>
      <c r="BJ361">
        <f t="shared" si="25"/>
        <v>120</v>
      </c>
      <c r="BK361">
        <f t="shared" si="26"/>
        <v>120</v>
      </c>
      <c r="BL361" s="531">
        <f t="shared" si="27"/>
        <v>0</v>
      </c>
      <c r="BM361" s="201"/>
      <c r="BN361" s="481"/>
      <c r="BO361" s="481"/>
      <c r="BP361" s="481"/>
      <c r="BQ361" s="481"/>
      <c r="BR361" s="481"/>
      <c r="BS361" s="481"/>
      <c r="BT361" s="481"/>
      <c r="BU361" s="481"/>
      <c r="BV361" s="481"/>
      <c r="BW361" s="481"/>
      <c r="BX361" s="488"/>
    </row>
    <row r="362" spans="1:76" s="485" customFormat="1" hidden="1" outlineLevel="1" x14ac:dyDescent="0.3">
      <c r="A362" s="485">
        <f>III_Model_PT!A65</f>
        <v>9</v>
      </c>
      <c r="B362" s="485" t="str">
        <f>III_Model_PT!B65</f>
        <v>b</v>
      </c>
      <c r="C362" s="485">
        <f>III_Model_PT!C65</f>
        <v>1</v>
      </c>
      <c r="D362" s="485" t="str">
        <f>III_Model_PT!D65</f>
        <v>.z03_9_b_1</v>
      </c>
      <c r="E362" s="485" t="str">
        <f>III_Model_PT!E65</f>
        <v>Analizowanie wyników działania Modelu i ich wpływu na KPI</v>
      </c>
      <c r="F362" s="485">
        <f>III_Model_PT!F65</f>
        <v>0</v>
      </c>
      <c r="G362" s="485">
        <f>III_Model_PT!G65</f>
        <v>0</v>
      </c>
      <c r="H362" s="485">
        <f>III_Model_PT!H65</f>
        <v>8</v>
      </c>
      <c r="I362" s="485" t="str">
        <f>III_Model_PT!I65</f>
        <v>ACT</v>
      </c>
      <c r="J362" s="485">
        <f>III_Model_PT!J65</f>
        <v>67</v>
      </c>
      <c r="K362" s="284">
        <f>III_Model_PT!K65</f>
        <v>46850</v>
      </c>
      <c r="L362" s="284">
        <f>III_Model_PT!L65</f>
        <v>46850</v>
      </c>
      <c r="M362" s="485">
        <f>III_Model_PT!M65</f>
        <v>66</v>
      </c>
      <c r="N362" s="485">
        <f>III_Model_PT!N65</f>
        <v>0</v>
      </c>
      <c r="O362" s="485">
        <f>III_Model_PT!O65</f>
        <v>80</v>
      </c>
      <c r="P362" s="629">
        <f>III_Model_PT!P65</f>
        <v>0</v>
      </c>
      <c r="Q362" s="629">
        <f>III_Model_PT!Q65</f>
        <v>0.5</v>
      </c>
      <c r="R362" s="629">
        <f>III_Model_PT!R65</f>
        <v>0</v>
      </c>
      <c r="S362" s="629">
        <f>III_Model_PT!S65</f>
        <v>0</v>
      </c>
      <c r="T362" s="629">
        <f>III_Model_PT!T65</f>
        <v>0</v>
      </c>
      <c r="U362" s="629">
        <f>III_Model_PT!U65</f>
        <v>0</v>
      </c>
      <c r="V362" s="629">
        <f>III_Model_PT!V65</f>
        <v>0</v>
      </c>
      <c r="W362" s="629">
        <f>III_Model_PT!W65</f>
        <v>0</v>
      </c>
      <c r="X362" s="629">
        <f>III_Model_PT!X65</f>
        <v>0</v>
      </c>
      <c r="Y362" s="651">
        <f>III_Model_PT!Y65</f>
        <v>0</v>
      </c>
      <c r="Z362" s="651">
        <f>III_Model_PT!Z65</f>
        <v>0</v>
      </c>
      <c r="AA362" s="651">
        <f>III_Model_PT!AA65</f>
        <v>0</v>
      </c>
      <c r="AB362" s="651">
        <f>III_Model_PT!AB65</f>
        <v>0.5</v>
      </c>
      <c r="AC362" s="614">
        <f>III_Model_PT!AC65</f>
        <v>0</v>
      </c>
      <c r="AD362" s="614">
        <f>III_Model_PT!AD65</f>
        <v>0</v>
      </c>
      <c r="AE362" s="614">
        <f>III_Model_PT!AE65</f>
        <v>0</v>
      </c>
      <c r="AF362" s="614">
        <f>III_Model_PT!AF65</f>
        <v>0</v>
      </c>
      <c r="AG362" s="635">
        <f>III_Model_PT!AG65</f>
        <v>0</v>
      </c>
      <c r="AH362" s="635">
        <f>III_Model_PT!AH65</f>
        <v>40</v>
      </c>
      <c r="AI362" s="635">
        <f>III_Model_PT!AI65</f>
        <v>0</v>
      </c>
      <c r="AJ362" s="635">
        <f>III_Model_PT!AJ65</f>
        <v>0</v>
      </c>
      <c r="AK362" s="635">
        <f>III_Model_PT!AK65</f>
        <v>0</v>
      </c>
      <c r="AL362" s="635">
        <f>III_Model_PT!AL65</f>
        <v>0</v>
      </c>
      <c r="AM362" s="635">
        <f>III_Model_PT!AM65</f>
        <v>0</v>
      </c>
      <c r="AN362" s="635">
        <f>III_Model_PT!AN65</f>
        <v>0</v>
      </c>
      <c r="AO362" s="635">
        <f>III_Model_PT!AO65</f>
        <v>0</v>
      </c>
      <c r="AP362" s="641">
        <f>III_Model_PT!AP65</f>
        <v>0</v>
      </c>
      <c r="AQ362" s="641">
        <f>III_Model_PT!AQ65</f>
        <v>0</v>
      </c>
      <c r="AR362" s="641">
        <f>III_Model_PT!AR65</f>
        <v>0</v>
      </c>
      <c r="AS362" s="641">
        <f>III_Model_PT!AS65</f>
        <v>40</v>
      </c>
      <c r="AT362" s="620">
        <f>III_Model_PT!AT65</f>
        <v>0</v>
      </c>
      <c r="AU362" s="620">
        <f>III_Model_PT!AU65</f>
        <v>0</v>
      </c>
      <c r="AV362" s="620">
        <f>III_Model_PT!AV65</f>
        <v>0</v>
      </c>
      <c r="AW362" s="620">
        <f>III_Model_PT!AW65</f>
        <v>0</v>
      </c>
      <c r="AX362" s="485">
        <f>III_Model_PT!AX65</f>
        <v>40</v>
      </c>
      <c r="AY362" s="485">
        <f>III_Model_PT!AY65</f>
        <v>0.25</v>
      </c>
      <c r="AZ362" s="485" t="e">
        <f>III_Model_PT!AZ65</f>
        <v>#N/A</v>
      </c>
      <c r="BA362" s="485" t="e">
        <f>III_Model_PT!BA65</f>
        <v>#N/A</v>
      </c>
      <c r="BB362" s="485" t="e">
        <f>III_Model_PT!BB65</f>
        <v>#N/A</v>
      </c>
      <c r="BC362" s="485">
        <f>III_Model_PT!BC65</f>
        <v>0</v>
      </c>
      <c r="BD362" s="485">
        <f>III_Model_PT!BD65</f>
        <v>0</v>
      </c>
      <c r="BE362" s="485">
        <f>III_Model_PT!BE65</f>
        <v>0</v>
      </c>
      <c r="BF362" s="485">
        <f>III_Model_PT!BF65</f>
        <v>0</v>
      </c>
      <c r="BG362" s="485">
        <f>III_Model_PT!BG65</f>
        <v>0</v>
      </c>
      <c r="BH362" s="485">
        <f>III_Model_PT!BH65</f>
        <v>0</v>
      </c>
      <c r="BI362" s="485">
        <f>III_Model_PT!BI65</f>
        <v>0</v>
      </c>
      <c r="BJ362">
        <f t="shared" si="25"/>
        <v>80</v>
      </c>
      <c r="BK362">
        <f t="shared" si="26"/>
        <v>80</v>
      </c>
      <c r="BL362" s="531">
        <f t="shared" si="27"/>
        <v>0</v>
      </c>
      <c r="BM362" s="201"/>
      <c r="BN362" s="481"/>
      <c r="BO362" s="481"/>
      <c r="BP362" s="481"/>
      <c r="BQ362" s="481"/>
      <c r="BR362" s="481"/>
      <c r="BS362" s="481"/>
      <c r="BT362" s="481"/>
      <c r="BU362" s="481"/>
      <c r="BV362" s="481"/>
      <c r="BW362" s="481"/>
    </row>
    <row r="363" spans="1:76" s="485" customFormat="1" hidden="1" outlineLevel="1" x14ac:dyDescent="0.3">
      <c r="A363" s="485">
        <f>III_Model_PT!A66</f>
        <v>10</v>
      </c>
      <c r="B363" s="485" t="str">
        <f>III_Model_PT!B66</f>
        <v>a</v>
      </c>
      <c r="C363" s="485">
        <f>III_Model_PT!C66</f>
        <v>0</v>
      </c>
      <c r="D363" s="485" t="str">
        <f>III_Model_PT!D66</f>
        <v>.z03_10_a_0</v>
      </c>
      <c r="E363" s="485" t="str">
        <f>III_Model_PT!E66</f>
        <v xml:space="preserve">10.Monitorowanie </v>
      </c>
      <c r="F363" s="485">
        <f>III_Model_PT!F66</f>
        <v>0</v>
      </c>
      <c r="G363" s="485">
        <f>III_Model_PT!G66</f>
        <v>0</v>
      </c>
      <c r="H363" s="485">
        <f>III_Model_PT!H66</f>
        <v>0</v>
      </c>
      <c r="I363" s="485">
        <f>III_Model_PT!I66</f>
        <v>0</v>
      </c>
      <c r="J363" s="485">
        <f>III_Model_PT!J66</f>
        <v>66</v>
      </c>
      <c r="K363" s="284">
        <f>III_Model_PT!K66</f>
        <v>46843</v>
      </c>
      <c r="L363" s="284">
        <f>III_Model_PT!L66</f>
        <v>46843</v>
      </c>
      <c r="M363" s="485">
        <f>III_Model_PT!M66</f>
        <v>65</v>
      </c>
      <c r="N363" s="485">
        <f>III_Model_PT!N66</f>
        <v>0</v>
      </c>
      <c r="O363" s="485">
        <f>III_Model_PT!O66</f>
        <v>0</v>
      </c>
      <c r="P363" s="629">
        <f>III_Model_PT!P66</f>
        <v>0</v>
      </c>
      <c r="Q363" s="629">
        <f>III_Model_PT!Q66</f>
        <v>0</v>
      </c>
      <c r="R363" s="629">
        <f>III_Model_PT!R66</f>
        <v>0</v>
      </c>
      <c r="S363" s="629">
        <f>III_Model_PT!S66</f>
        <v>0</v>
      </c>
      <c r="T363" s="629">
        <f>III_Model_PT!T66</f>
        <v>0</v>
      </c>
      <c r="U363" s="629">
        <f>III_Model_PT!U66</f>
        <v>0</v>
      </c>
      <c r="V363" s="629">
        <f>III_Model_PT!V66</f>
        <v>0</v>
      </c>
      <c r="W363" s="629">
        <f>III_Model_PT!W66</f>
        <v>0</v>
      </c>
      <c r="X363" s="629">
        <f>III_Model_PT!X66</f>
        <v>0</v>
      </c>
      <c r="Y363" s="651">
        <f>III_Model_PT!Y66</f>
        <v>0</v>
      </c>
      <c r="Z363" s="651">
        <f>III_Model_PT!Z66</f>
        <v>0</v>
      </c>
      <c r="AA363" s="651">
        <f>III_Model_PT!AA66</f>
        <v>0</v>
      </c>
      <c r="AB363" s="651">
        <f>III_Model_PT!AB66</f>
        <v>0</v>
      </c>
      <c r="AC363" s="614">
        <f>III_Model_PT!AC66</f>
        <v>0</v>
      </c>
      <c r="AD363" s="614">
        <f>III_Model_PT!AD66</f>
        <v>0</v>
      </c>
      <c r="AE363" s="614">
        <f>III_Model_PT!AE66</f>
        <v>0</v>
      </c>
      <c r="AF363" s="614">
        <f>III_Model_PT!AF66</f>
        <v>0</v>
      </c>
      <c r="AG363" s="635">
        <f>III_Model_PT!AG66</f>
        <v>0</v>
      </c>
      <c r="AH363" s="635">
        <f>III_Model_PT!AH66</f>
        <v>0</v>
      </c>
      <c r="AI363" s="635">
        <f>III_Model_PT!AI66</f>
        <v>0</v>
      </c>
      <c r="AJ363" s="635">
        <f>III_Model_PT!AJ66</f>
        <v>0</v>
      </c>
      <c r="AK363" s="635">
        <f>III_Model_PT!AK66</f>
        <v>0</v>
      </c>
      <c r="AL363" s="635">
        <f>III_Model_PT!AL66</f>
        <v>0</v>
      </c>
      <c r="AM363" s="635">
        <f>III_Model_PT!AM66</f>
        <v>0</v>
      </c>
      <c r="AN363" s="635">
        <f>III_Model_PT!AN66</f>
        <v>0</v>
      </c>
      <c r="AO363" s="635">
        <f>III_Model_PT!AO66</f>
        <v>0</v>
      </c>
      <c r="AP363" s="641">
        <f>III_Model_PT!AP66</f>
        <v>0</v>
      </c>
      <c r="AQ363" s="641">
        <f>III_Model_PT!AQ66</f>
        <v>0</v>
      </c>
      <c r="AR363" s="641">
        <f>III_Model_PT!AR66</f>
        <v>0</v>
      </c>
      <c r="AS363" s="641">
        <f>III_Model_PT!AS66</f>
        <v>0</v>
      </c>
      <c r="AT363" s="620">
        <f>III_Model_PT!AT66</f>
        <v>0</v>
      </c>
      <c r="AU363" s="620">
        <f>III_Model_PT!AU66</f>
        <v>0</v>
      </c>
      <c r="AV363" s="620">
        <f>III_Model_PT!AV66</f>
        <v>0</v>
      </c>
      <c r="AW363" s="620">
        <f>III_Model_PT!AW66</f>
        <v>0</v>
      </c>
      <c r="AX363" s="485">
        <f>III_Model_PT!AX66</f>
        <v>0</v>
      </c>
      <c r="AY363" s="485">
        <f>III_Model_PT!AY66</f>
        <v>0</v>
      </c>
      <c r="AZ363" s="485">
        <f>III_Model_PT!AZ66</f>
        <v>0</v>
      </c>
      <c r="BA363" s="485">
        <f>III_Model_PT!BA66</f>
        <v>0</v>
      </c>
      <c r="BB363" s="485">
        <f>III_Model_PT!BB66</f>
        <v>0</v>
      </c>
      <c r="BC363" s="485">
        <f>III_Model_PT!BC66</f>
        <v>0</v>
      </c>
      <c r="BD363" s="485">
        <f>III_Model_PT!BD66</f>
        <v>0</v>
      </c>
      <c r="BE363" s="485">
        <f>III_Model_PT!BE66</f>
        <v>0</v>
      </c>
      <c r="BF363" s="485">
        <f>III_Model_PT!BF66</f>
        <v>0</v>
      </c>
      <c r="BG363" s="485">
        <f>III_Model_PT!BG66</f>
        <v>0</v>
      </c>
      <c r="BH363" s="485">
        <f>III_Model_PT!BH66</f>
        <v>0</v>
      </c>
      <c r="BI363" s="485">
        <f>III_Model_PT!BI66</f>
        <v>0</v>
      </c>
      <c r="BJ363">
        <f t="shared" si="25"/>
        <v>0</v>
      </c>
      <c r="BK363">
        <f t="shared" si="26"/>
        <v>0</v>
      </c>
      <c r="BL363" s="531">
        <f t="shared" si="27"/>
        <v>0</v>
      </c>
      <c r="BM363" s="201"/>
      <c r="BN363" s="481"/>
      <c r="BO363" s="481"/>
      <c r="BP363" s="481"/>
      <c r="BQ363" s="481"/>
      <c r="BR363" s="481"/>
      <c r="BS363" s="481"/>
      <c r="BT363" s="481"/>
      <c r="BU363" s="481"/>
      <c r="BV363" s="481"/>
      <c r="BW363" s="481"/>
    </row>
    <row r="364" spans="1:76" s="485" customFormat="1" hidden="1" outlineLevel="1" x14ac:dyDescent="0.3">
      <c r="A364" s="485">
        <f>III_Model_PT!A67</f>
        <v>10</v>
      </c>
      <c r="B364" s="485" t="str">
        <f>III_Model_PT!B67</f>
        <v>a</v>
      </c>
      <c r="C364" s="485">
        <f>III_Model_PT!C67</f>
        <v>1</v>
      </c>
      <c r="D364" s="485" t="str">
        <f>III_Model_PT!D67</f>
        <v>.z03_10_a_1</v>
      </c>
      <c r="E364" s="485" t="str">
        <f>III_Model_PT!E67</f>
        <v>Regularne śledzenie wydajności Modelu</v>
      </c>
      <c r="F364" s="485">
        <f>III_Model_PT!F67</f>
        <v>0</v>
      </c>
      <c r="G364" s="485">
        <f>III_Model_PT!G67</f>
        <v>0</v>
      </c>
      <c r="H364" s="485">
        <f>III_Model_PT!H67</f>
        <v>11</v>
      </c>
      <c r="I364" s="485" t="str">
        <f>III_Model_PT!I67</f>
        <v>END</v>
      </c>
      <c r="J364" s="485">
        <f>III_Model_PT!J67</f>
        <v>65</v>
      </c>
      <c r="K364" s="284">
        <f>III_Model_PT!K67</f>
        <v>46836</v>
      </c>
      <c r="L364" s="284">
        <f>III_Model_PT!L67</f>
        <v>46838</v>
      </c>
      <c r="M364" s="485">
        <f>III_Model_PT!M67</f>
        <v>66</v>
      </c>
      <c r="N364" s="485">
        <f>III_Model_PT!N67</f>
        <v>2</v>
      </c>
      <c r="O364" s="485">
        <f>III_Model_PT!O67</f>
        <v>120</v>
      </c>
      <c r="P364" s="629">
        <f>III_Model_PT!P67</f>
        <v>0.33300000000000002</v>
      </c>
      <c r="Q364" s="629">
        <f>III_Model_PT!Q67</f>
        <v>0</v>
      </c>
      <c r="R364" s="629">
        <f>III_Model_PT!R67</f>
        <v>0</v>
      </c>
      <c r="S364" s="629">
        <f>III_Model_PT!S67</f>
        <v>0</v>
      </c>
      <c r="T364" s="629">
        <f>III_Model_PT!T67</f>
        <v>0</v>
      </c>
      <c r="U364" s="629">
        <f>III_Model_PT!U67</f>
        <v>0</v>
      </c>
      <c r="V364" s="629">
        <f>III_Model_PT!V67</f>
        <v>0</v>
      </c>
      <c r="W364" s="629">
        <f>III_Model_PT!W67</f>
        <v>0</v>
      </c>
      <c r="X364" s="629">
        <f>III_Model_PT!X67</f>
        <v>0</v>
      </c>
      <c r="Y364" s="651">
        <f>III_Model_PT!Y67</f>
        <v>0</v>
      </c>
      <c r="Z364" s="651">
        <f>III_Model_PT!Z67</f>
        <v>0</v>
      </c>
      <c r="AA364" s="651">
        <f>III_Model_PT!AA67</f>
        <v>0</v>
      </c>
      <c r="AB364" s="651">
        <f>III_Model_PT!AB67</f>
        <v>0.66600000000000004</v>
      </c>
      <c r="AC364" s="614">
        <f>III_Model_PT!AC67</f>
        <v>0</v>
      </c>
      <c r="AD364" s="614">
        <f>III_Model_PT!AD67</f>
        <v>0</v>
      </c>
      <c r="AE364" s="614">
        <f>III_Model_PT!AE67</f>
        <v>0</v>
      </c>
      <c r="AF364" s="614">
        <f>III_Model_PT!AF67</f>
        <v>0</v>
      </c>
      <c r="AG364" s="635">
        <f>III_Model_PT!AG67</f>
        <v>40</v>
      </c>
      <c r="AH364" s="635">
        <f>III_Model_PT!AH67</f>
        <v>0</v>
      </c>
      <c r="AI364" s="635">
        <f>III_Model_PT!AI67</f>
        <v>0</v>
      </c>
      <c r="AJ364" s="635">
        <f>III_Model_PT!AJ67</f>
        <v>0</v>
      </c>
      <c r="AK364" s="635">
        <f>III_Model_PT!AK67</f>
        <v>0</v>
      </c>
      <c r="AL364" s="635">
        <f>III_Model_PT!AL67</f>
        <v>0</v>
      </c>
      <c r="AM364" s="635">
        <f>III_Model_PT!AM67</f>
        <v>0</v>
      </c>
      <c r="AN364" s="635">
        <f>III_Model_PT!AN67</f>
        <v>0</v>
      </c>
      <c r="AO364" s="635">
        <f>III_Model_PT!AO67</f>
        <v>0</v>
      </c>
      <c r="AP364" s="641">
        <f>III_Model_PT!AP67</f>
        <v>0</v>
      </c>
      <c r="AQ364" s="641">
        <f>III_Model_PT!AQ67</f>
        <v>0</v>
      </c>
      <c r="AR364" s="641">
        <f>III_Model_PT!AR67</f>
        <v>0</v>
      </c>
      <c r="AS364" s="641">
        <f>III_Model_PT!AS67</f>
        <v>80</v>
      </c>
      <c r="AT364" s="620">
        <f>III_Model_PT!AT67</f>
        <v>0</v>
      </c>
      <c r="AU364" s="620">
        <f>III_Model_PT!AU67</f>
        <v>0</v>
      </c>
      <c r="AV364" s="620">
        <f>III_Model_PT!AV67</f>
        <v>0</v>
      </c>
      <c r="AW364" s="620">
        <f>III_Model_PT!AW67</f>
        <v>0</v>
      </c>
      <c r="AX364" s="485">
        <f>III_Model_PT!AX67</f>
        <v>40</v>
      </c>
      <c r="AY364" s="485">
        <f>III_Model_PT!AY67</f>
        <v>0.25</v>
      </c>
      <c r="AZ364" s="485" t="e">
        <f>III_Model_PT!AZ67</f>
        <v>#N/A</v>
      </c>
      <c r="BA364" s="485" t="e">
        <f>III_Model_PT!BA67</f>
        <v>#N/A</v>
      </c>
      <c r="BB364" s="485" t="e">
        <f>III_Model_PT!BB67</f>
        <v>#N/A</v>
      </c>
      <c r="BC364" s="485">
        <f>III_Model_PT!BC67</f>
        <v>0</v>
      </c>
      <c r="BD364" s="485">
        <f>III_Model_PT!BD67</f>
        <v>0</v>
      </c>
      <c r="BE364" s="485">
        <f>III_Model_PT!BE67</f>
        <v>0</v>
      </c>
      <c r="BF364" s="485">
        <f>III_Model_PT!BF67</f>
        <v>0</v>
      </c>
      <c r="BG364" s="485">
        <f>III_Model_PT!BG67</f>
        <v>0</v>
      </c>
      <c r="BH364" s="485">
        <f>III_Model_PT!BH67</f>
        <v>0</v>
      </c>
      <c r="BI364" s="485">
        <f>III_Model_PT!BI67</f>
        <v>0</v>
      </c>
      <c r="BJ364">
        <f t="shared" si="25"/>
        <v>120</v>
      </c>
      <c r="BK364">
        <f t="shared" si="26"/>
        <v>120</v>
      </c>
      <c r="BL364" s="531">
        <f t="shared" si="27"/>
        <v>0</v>
      </c>
      <c r="BM364" s="201"/>
      <c r="BN364" s="481"/>
      <c r="BO364" s="481"/>
      <c r="BP364" s="481"/>
      <c r="BQ364" s="481"/>
      <c r="BR364" s="481"/>
      <c r="BS364" s="481"/>
      <c r="BT364" s="481"/>
      <c r="BU364" s="481"/>
      <c r="BV364" s="481"/>
      <c r="BW364" s="481"/>
      <c r="BX364" s="488"/>
    </row>
    <row r="365" spans="1:76" s="485" customFormat="1" hidden="1" outlineLevel="1" x14ac:dyDescent="0.3">
      <c r="A365" s="485">
        <f>III_Model_PT!A68</f>
        <v>10</v>
      </c>
      <c r="B365" s="485" t="str">
        <f>III_Model_PT!B68</f>
        <v>b</v>
      </c>
      <c r="C365" s="485">
        <f>III_Model_PT!C68</f>
        <v>1</v>
      </c>
      <c r="D365" s="485" t="str">
        <f>III_Model_PT!D68</f>
        <v>.z03_10_b_1</v>
      </c>
      <c r="E365" s="485" t="str">
        <f>III_Model_PT!E68</f>
        <v>Wprowadzanie poprawek do Modelu, aktualizacje na podstawie nowych danych i zmieniających się warunków operacyjnych</v>
      </c>
      <c r="F365" s="485">
        <f>III_Model_PT!F68</f>
        <v>0</v>
      </c>
      <c r="G365" s="485">
        <f>III_Model_PT!G68</f>
        <v>0</v>
      </c>
      <c r="H365" s="485">
        <f>III_Model_PT!H68</f>
        <v>11</v>
      </c>
      <c r="I365" s="485" t="str">
        <f>III_Model_PT!I68</f>
        <v>END/ACT</v>
      </c>
      <c r="J365" s="485">
        <f>III_Model_PT!J68</f>
        <v>66</v>
      </c>
      <c r="K365" s="284">
        <f>III_Model_PT!K68</f>
        <v>46843</v>
      </c>
      <c r="L365" s="284">
        <f>III_Model_PT!L68</f>
        <v>46844</v>
      </c>
      <c r="M365" s="485">
        <f>III_Model_PT!M68</f>
        <v>66</v>
      </c>
      <c r="N365" s="485">
        <f>III_Model_PT!N68</f>
        <v>1</v>
      </c>
      <c r="O365" s="485">
        <f>III_Model_PT!O68</f>
        <v>80</v>
      </c>
      <c r="P365" s="629">
        <f>III_Model_PT!P68</f>
        <v>0</v>
      </c>
      <c r="Q365" s="629">
        <f>III_Model_PT!Q68</f>
        <v>0.25</v>
      </c>
      <c r="R365" s="629">
        <f>III_Model_PT!R68</f>
        <v>0</v>
      </c>
      <c r="S365" s="629">
        <f>III_Model_PT!S68</f>
        <v>0</v>
      </c>
      <c r="T365" s="629">
        <f>III_Model_PT!T68</f>
        <v>0</v>
      </c>
      <c r="U365" s="629">
        <f>III_Model_PT!U68</f>
        <v>0</v>
      </c>
      <c r="V365" s="629">
        <f>III_Model_PT!V68</f>
        <v>0</v>
      </c>
      <c r="W365" s="629">
        <f>III_Model_PT!W68</f>
        <v>0</v>
      </c>
      <c r="X365" s="629">
        <f>III_Model_PT!X68</f>
        <v>0</v>
      </c>
      <c r="Y365" s="651">
        <f>III_Model_PT!Y68</f>
        <v>0</v>
      </c>
      <c r="Z365" s="651">
        <f>III_Model_PT!Z68</f>
        <v>0</v>
      </c>
      <c r="AA365" s="651">
        <f>III_Model_PT!AA68</f>
        <v>0.25</v>
      </c>
      <c r="AB365" s="651">
        <f>III_Model_PT!AB68</f>
        <v>0.5</v>
      </c>
      <c r="AC365" s="614">
        <f>III_Model_PT!AC68</f>
        <v>0</v>
      </c>
      <c r="AD365" s="614">
        <f>III_Model_PT!AD68</f>
        <v>0</v>
      </c>
      <c r="AE365" s="614">
        <f>III_Model_PT!AE68</f>
        <v>0</v>
      </c>
      <c r="AF365" s="614">
        <f>III_Model_PT!AF68</f>
        <v>0</v>
      </c>
      <c r="AG365" s="635">
        <f>III_Model_PT!AG68</f>
        <v>0</v>
      </c>
      <c r="AH365" s="635">
        <f>III_Model_PT!AH68</f>
        <v>20</v>
      </c>
      <c r="AI365" s="635">
        <f>III_Model_PT!AI68</f>
        <v>0</v>
      </c>
      <c r="AJ365" s="635">
        <f>III_Model_PT!AJ68</f>
        <v>0</v>
      </c>
      <c r="AK365" s="635">
        <f>III_Model_PT!AK68</f>
        <v>0</v>
      </c>
      <c r="AL365" s="635">
        <f>III_Model_PT!AL68</f>
        <v>0</v>
      </c>
      <c r="AM365" s="635">
        <f>III_Model_PT!AM68</f>
        <v>0</v>
      </c>
      <c r="AN365" s="635">
        <f>III_Model_PT!AN68</f>
        <v>0</v>
      </c>
      <c r="AO365" s="635">
        <f>III_Model_PT!AO68</f>
        <v>0</v>
      </c>
      <c r="AP365" s="641">
        <f>III_Model_PT!AP68</f>
        <v>0</v>
      </c>
      <c r="AQ365" s="641">
        <f>III_Model_PT!AQ68</f>
        <v>0</v>
      </c>
      <c r="AR365" s="641">
        <f>III_Model_PT!AR68</f>
        <v>20</v>
      </c>
      <c r="AS365" s="641">
        <f>III_Model_PT!AS68</f>
        <v>40</v>
      </c>
      <c r="AT365" s="620">
        <f>III_Model_PT!AT68</f>
        <v>0</v>
      </c>
      <c r="AU365" s="620">
        <f>III_Model_PT!AU68</f>
        <v>0</v>
      </c>
      <c r="AV365" s="620">
        <f>III_Model_PT!AV68</f>
        <v>0</v>
      </c>
      <c r="AW365" s="620">
        <f>III_Model_PT!AW68</f>
        <v>0</v>
      </c>
      <c r="AX365" s="485">
        <f>III_Model_PT!AX68</f>
        <v>20</v>
      </c>
      <c r="AY365" s="485">
        <f>III_Model_PT!AY68</f>
        <v>0.125</v>
      </c>
      <c r="AZ365" s="485" t="e">
        <f>III_Model_PT!AZ68</f>
        <v>#N/A</v>
      </c>
      <c r="BA365" s="485" t="e">
        <f>III_Model_PT!BA68</f>
        <v>#N/A</v>
      </c>
      <c r="BB365" s="485" t="e">
        <f>III_Model_PT!BB68</f>
        <v>#N/A</v>
      </c>
      <c r="BC365" s="485">
        <f>III_Model_PT!BC68</f>
        <v>0</v>
      </c>
      <c r="BD365" s="485">
        <f>III_Model_PT!BD68</f>
        <v>0</v>
      </c>
      <c r="BE365" s="485">
        <f>III_Model_PT!BE68</f>
        <v>0</v>
      </c>
      <c r="BF365" s="485">
        <f>III_Model_PT!BF68</f>
        <v>0</v>
      </c>
      <c r="BG365" s="485">
        <f>III_Model_PT!BG68</f>
        <v>0</v>
      </c>
      <c r="BH365" s="485">
        <f>III_Model_PT!BH68</f>
        <v>0</v>
      </c>
      <c r="BI365" s="485">
        <f>III_Model_PT!BI68</f>
        <v>0</v>
      </c>
      <c r="BJ365">
        <f t="shared" si="25"/>
        <v>80</v>
      </c>
      <c r="BK365">
        <f t="shared" si="26"/>
        <v>80</v>
      </c>
      <c r="BL365" s="531">
        <f t="shared" si="27"/>
        <v>0</v>
      </c>
      <c r="BM365" s="201"/>
      <c r="BN365" s="481"/>
      <c r="BO365" s="481"/>
      <c r="BP365" s="481"/>
      <c r="BQ365" s="481"/>
      <c r="BR365" s="481"/>
      <c r="BS365" s="481"/>
      <c r="BT365" s="481"/>
      <c r="BU365" s="481"/>
      <c r="BV365" s="481"/>
      <c r="BW365" s="481"/>
    </row>
    <row r="366" spans="1:76" s="485" customFormat="1" hidden="1" outlineLevel="1" x14ac:dyDescent="0.3">
      <c r="A366" s="485">
        <f>III_Model_PT!A69</f>
        <v>11</v>
      </c>
      <c r="B366" s="485" t="str">
        <f>III_Model_PT!B69</f>
        <v>a</v>
      </c>
      <c r="C366" s="485">
        <f>III_Model_PT!C69</f>
        <v>1</v>
      </c>
      <c r="D366" s="485" t="str">
        <f>III_Model_PT!D69</f>
        <v>.z03_11_a_1</v>
      </c>
      <c r="E366" s="485" t="str">
        <f>III_Model_PT!E69</f>
        <v>11.Dokumentacja i szkolenie</v>
      </c>
      <c r="F366" s="485">
        <f>III_Model_PT!F69</f>
        <v>0</v>
      </c>
      <c r="G366" s="485">
        <f>III_Model_PT!G69</f>
        <v>0</v>
      </c>
      <c r="H366" s="485">
        <f>III_Model_PT!H69</f>
        <v>13</v>
      </c>
      <c r="I366" s="485" t="str">
        <f>III_Model_PT!I69</f>
        <v>ACT</v>
      </c>
      <c r="J366" s="485">
        <f>III_Model_PT!J69</f>
        <v>66</v>
      </c>
      <c r="K366" s="284">
        <f>III_Model_PT!K69</f>
        <v>46843</v>
      </c>
      <c r="L366" s="284">
        <f>III_Model_PT!L69</f>
        <v>46845</v>
      </c>
      <c r="M366" s="485">
        <f>III_Model_PT!M69</f>
        <v>67</v>
      </c>
      <c r="N366" s="485">
        <f>III_Model_PT!N69</f>
        <v>2</v>
      </c>
      <c r="O366" s="485">
        <f>III_Model_PT!O69</f>
        <v>200</v>
      </c>
      <c r="P366" s="629">
        <f>III_Model_PT!P69</f>
        <v>0.2</v>
      </c>
      <c r="Q366" s="629">
        <f>III_Model_PT!Q69</f>
        <v>0.2</v>
      </c>
      <c r="R366" s="629">
        <f>III_Model_PT!R69</f>
        <v>0</v>
      </c>
      <c r="S366" s="629">
        <f>III_Model_PT!S69</f>
        <v>0</v>
      </c>
      <c r="T366" s="629">
        <f>III_Model_PT!T69</f>
        <v>0</v>
      </c>
      <c r="U366" s="629">
        <f>III_Model_PT!U69</f>
        <v>0</v>
      </c>
      <c r="V366" s="629">
        <f>III_Model_PT!V69</f>
        <v>0</v>
      </c>
      <c r="W366" s="629">
        <f>III_Model_PT!W69</f>
        <v>0</v>
      </c>
      <c r="X366" s="629">
        <f>III_Model_PT!X69</f>
        <v>0</v>
      </c>
      <c r="Y366" s="651">
        <f>III_Model_PT!Y69</f>
        <v>0.2</v>
      </c>
      <c r="Z366" s="651">
        <f>III_Model_PT!Z69</f>
        <v>0.2</v>
      </c>
      <c r="AA366" s="651">
        <f>III_Model_PT!AA69</f>
        <v>0</v>
      </c>
      <c r="AB366" s="651">
        <f>III_Model_PT!AB69</f>
        <v>0.2</v>
      </c>
      <c r="AC366" s="614">
        <f>III_Model_PT!AC69</f>
        <v>0</v>
      </c>
      <c r="AD366" s="614">
        <f>III_Model_PT!AD69</f>
        <v>0</v>
      </c>
      <c r="AE366" s="614">
        <f>III_Model_PT!AE69</f>
        <v>0</v>
      </c>
      <c r="AF366" s="614">
        <f>III_Model_PT!AF69</f>
        <v>0</v>
      </c>
      <c r="AG366" s="635">
        <f>III_Model_PT!AG69</f>
        <v>40</v>
      </c>
      <c r="AH366" s="635">
        <f>III_Model_PT!AH69</f>
        <v>40</v>
      </c>
      <c r="AI366" s="635">
        <f>III_Model_PT!AI69</f>
        <v>0</v>
      </c>
      <c r="AJ366" s="635">
        <f>III_Model_PT!AJ69</f>
        <v>0</v>
      </c>
      <c r="AK366" s="635">
        <f>III_Model_PT!AK69</f>
        <v>0</v>
      </c>
      <c r="AL366" s="635">
        <f>III_Model_PT!AL69</f>
        <v>0</v>
      </c>
      <c r="AM366" s="635">
        <f>III_Model_PT!AM69</f>
        <v>0</v>
      </c>
      <c r="AN366" s="635">
        <f>III_Model_PT!AN69</f>
        <v>0</v>
      </c>
      <c r="AO366" s="635">
        <f>III_Model_PT!AO69</f>
        <v>0</v>
      </c>
      <c r="AP366" s="641">
        <f>III_Model_PT!AP69</f>
        <v>40</v>
      </c>
      <c r="AQ366" s="641">
        <f>III_Model_PT!AQ69</f>
        <v>40</v>
      </c>
      <c r="AR366" s="641">
        <f>III_Model_PT!AR69</f>
        <v>0</v>
      </c>
      <c r="AS366" s="641">
        <f>III_Model_PT!AS69</f>
        <v>40</v>
      </c>
      <c r="AT366" s="620">
        <f>III_Model_PT!AT69</f>
        <v>0</v>
      </c>
      <c r="AU366" s="620">
        <f>III_Model_PT!AU69</f>
        <v>0</v>
      </c>
      <c r="AV366" s="620">
        <f>III_Model_PT!AV69</f>
        <v>0</v>
      </c>
      <c r="AW366" s="620">
        <f>III_Model_PT!AW69</f>
        <v>0</v>
      </c>
      <c r="AX366" s="485">
        <f>III_Model_PT!AX69</f>
        <v>80</v>
      </c>
      <c r="AY366" s="485">
        <f>III_Model_PT!AY69</f>
        <v>0.5</v>
      </c>
      <c r="AZ366" s="485" t="e">
        <f>III_Model_PT!AZ69</f>
        <v>#N/A</v>
      </c>
      <c r="BA366" s="485" t="e">
        <f>III_Model_PT!BA69</f>
        <v>#N/A</v>
      </c>
      <c r="BB366" s="485" t="e">
        <f>III_Model_PT!BB69</f>
        <v>#N/A</v>
      </c>
      <c r="BC366" s="485">
        <f>III_Model_PT!BC69</f>
        <v>0</v>
      </c>
      <c r="BD366" s="485">
        <f>III_Model_PT!BD69</f>
        <v>0</v>
      </c>
      <c r="BE366" s="485">
        <f>III_Model_PT!BE69</f>
        <v>0</v>
      </c>
      <c r="BF366" s="485">
        <f>III_Model_PT!BF69</f>
        <v>0</v>
      </c>
      <c r="BG366" s="485">
        <f>III_Model_PT!BG69</f>
        <v>0</v>
      </c>
      <c r="BH366" s="485">
        <f>III_Model_PT!BH69</f>
        <v>0</v>
      </c>
      <c r="BI366" s="485">
        <f>III_Model_PT!BI69</f>
        <v>0</v>
      </c>
      <c r="BJ366">
        <f t="shared" si="25"/>
        <v>200</v>
      </c>
      <c r="BK366">
        <f t="shared" si="26"/>
        <v>200</v>
      </c>
      <c r="BL366" s="531">
        <f t="shared" si="27"/>
        <v>0</v>
      </c>
      <c r="BM366" s="201"/>
      <c r="BN366" s="481"/>
      <c r="BO366" s="481"/>
      <c r="BP366" s="481"/>
      <c r="BQ366" s="481"/>
      <c r="BR366" s="481"/>
      <c r="BS366" s="481"/>
      <c r="BT366" s="481"/>
      <c r="BU366" s="481"/>
      <c r="BV366" s="481"/>
      <c r="BW366" s="481"/>
    </row>
    <row r="367" spans="1:76" s="485" customFormat="1" hidden="1" outlineLevel="1" x14ac:dyDescent="0.3">
      <c r="B367" s="486"/>
      <c r="C367" s="484"/>
      <c r="D367" s="345"/>
      <c r="E367" s="487"/>
      <c r="F367" s="484"/>
      <c r="G367" s="484"/>
      <c r="H367" s="489"/>
      <c r="I367" s="484"/>
      <c r="J367" s="484"/>
      <c r="K367" s="484"/>
      <c r="L367" s="484"/>
      <c r="M367" s="481"/>
      <c r="N367" s="490"/>
      <c r="O367" s="490"/>
      <c r="P367" s="630"/>
      <c r="Q367" s="630"/>
      <c r="R367" s="630"/>
      <c r="S367" s="630"/>
      <c r="T367" s="630"/>
      <c r="U367" s="630"/>
      <c r="V367" s="630"/>
      <c r="W367" s="630"/>
      <c r="X367" s="631"/>
      <c r="Y367" s="652"/>
      <c r="Z367" s="652"/>
      <c r="AA367" s="652"/>
      <c r="AB367" s="652"/>
      <c r="AC367" s="615"/>
      <c r="AD367" s="615"/>
      <c r="AE367" s="615"/>
      <c r="AF367" s="615"/>
      <c r="AG367" s="636"/>
      <c r="AH367" s="636"/>
      <c r="AI367" s="636"/>
      <c r="AJ367" s="636"/>
      <c r="AK367" s="636"/>
      <c r="AL367" s="636"/>
      <c r="AM367" s="636"/>
      <c r="AN367" s="636"/>
      <c r="AO367" s="636"/>
      <c r="AP367" s="642"/>
      <c r="AQ367" s="643"/>
      <c r="AR367" s="643"/>
      <c r="AS367" s="643"/>
      <c r="AT367" s="621"/>
      <c r="AU367" s="621"/>
      <c r="AV367" s="621"/>
      <c r="AW367" s="621"/>
      <c r="AX367" s="481"/>
      <c r="AY367" s="481"/>
      <c r="AZ367" s="481"/>
      <c r="BA367" s="481"/>
      <c r="BB367" s="481"/>
      <c r="BC367" s="481"/>
      <c r="BD367" s="481"/>
      <c r="BE367" s="481"/>
      <c r="BF367" s="481"/>
      <c r="BG367" s="481"/>
      <c r="BH367" s="481"/>
      <c r="BI367" s="481"/>
      <c r="BJ367">
        <f t="shared" ref="BJ367:BJ430" si="28">O367</f>
        <v>0</v>
      </c>
      <c r="BK367">
        <f t="shared" ref="BK367:BK430" si="29">SUM(AG367:AW367)</f>
        <v>0</v>
      </c>
      <c r="BL367" s="531">
        <f t="shared" ref="BL367:BL430" si="30">BJ367-BK367</f>
        <v>0</v>
      </c>
      <c r="BM367" s="201"/>
      <c r="BN367" s="481"/>
      <c r="BO367" s="481"/>
      <c r="BP367" s="481"/>
      <c r="BQ367" s="481"/>
      <c r="BR367" s="481"/>
      <c r="BS367" s="481"/>
      <c r="BT367" s="481"/>
      <c r="BU367" s="481"/>
      <c r="BV367" s="481"/>
      <c r="BW367" s="481"/>
      <c r="BX367" s="488"/>
    </row>
    <row r="368" spans="1:76" s="485" customFormat="1" ht="18" hidden="1" outlineLevel="1" x14ac:dyDescent="0.35">
      <c r="A368" s="658"/>
      <c r="B368" s="659"/>
      <c r="C368" s="659"/>
      <c r="D368" s="659"/>
      <c r="E368" s="659"/>
      <c r="L368" s="481"/>
      <c r="M368" s="493"/>
      <c r="P368" s="629"/>
      <c r="Q368" s="629"/>
      <c r="R368" s="629"/>
      <c r="S368" s="629"/>
      <c r="T368" s="629"/>
      <c r="U368" s="629"/>
      <c r="V368" s="629"/>
      <c r="W368" s="629"/>
      <c r="X368" s="629"/>
      <c r="Y368" s="651"/>
      <c r="Z368" s="651"/>
      <c r="AA368" s="653"/>
      <c r="AB368" s="653"/>
      <c r="AC368" s="616"/>
      <c r="AD368" s="616"/>
      <c r="AE368" s="616"/>
      <c r="AF368" s="616"/>
      <c r="AG368" s="637"/>
      <c r="AH368" s="637"/>
      <c r="AI368" s="637"/>
      <c r="AJ368" s="637"/>
      <c r="AK368" s="637"/>
      <c r="AL368" s="637"/>
      <c r="AM368" s="637"/>
      <c r="AN368" s="637"/>
      <c r="AO368" s="637"/>
      <c r="AP368" s="644"/>
      <c r="AQ368" s="645"/>
      <c r="AR368" s="644"/>
      <c r="AS368" s="646"/>
      <c r="AT368" s="622"/>
      <c r="AU368" s="620"/>
      <c r="AV368" s="620"/>
      <c r="AW368" s="620"/>
      <c r="BA368" s="494"/>
      <c r="BD368" s="494"/>
      <c r="BG368" s="494"/>
      <c r="BJ368">
        <f t="shared" si="28"/>
        <v>0</v>
      </c>
      <c r="BK368">
        <f t="shared" si="29"/>
        <v>0</v>
      </c>
      <c r="BL368" s="531">
        <f t="shared" si="30"/>
        <v>0</v>
      </c>
      <c r="BM368" s="201"/>
      <c r="BO368" s="494"/>
      <c r="BS368" s="494"/>
      <c r="BW368" s="494"/>
    </row>
    <row r="369" spans="16:65" hidden="1" outlineLevel="1" x14ac:dyDescent="0.3">
      <c r="P369" s="628"/>
      <c r="Q369" s="628"/>
      <c r="R369" s="628"/>
      <c r="S369" s="628"/>
      <c r="T369" s="628"/>
      <c r="U369" s="628"/>
      <c r="V369" s="628"/>
      <c r="W369" s="628"/>
      <c r="X369" s="628"/>
      <c r="Y369" s="650"/>
      <c r="Z369" s="650"/>
      <c r="AA369" s="650"/>
      <c r="AB369" s="650"/>
      <c r="AC369" s="613"/>
      <c r="AD369" s="613"/>
      <c r="AE369" s="613"/>
      <c r="AF369" s="613"/>
      <c r="AG369" s="626"/>
      <c r="AH369" s="626"/>
      <c r="AI369" s="626"/>
      <c r="AJ369" s="626"/>
      <c r="AK369" s="626"/>
      <c r="AL369" s="626"/>
      <c r="AM369" s="626"/>
      <c r="AN369" s="626"/>
      <c r="AO369" s="626"/>
      <c r="AP369" s="369"/>
      <c r="AQ369" s="369"/>
      <c r="AR369" s="369"/>
      <c r="AS369" s="369"/>
      <c r="AT369" s="370"/>
      <c r="AU369" s="370"/>
      <c r="AV369" s="370"/>
      <c r="AW369" s="370"/>
      <c r="BJ369">
        <f t="shared" si="28"/>
        <v>0</v>
      </c>
      <c r="BK369">
        <f t="shared" si="29"/>
        <v>0</v>
      </c>
      <c r="BL369" s="531">
        <f t="shared" si="30"/>
        <v>0</v>
      </c>
      <c r="BM369" s="201"/>
    </row>
    <row r="370" spans="16:65" hidden="1" outlineLevel="1" x14ac:dyDescent="0.3">
      <c r="P370" s="628"/>
      <c r="Q370" s="628"/>
      <c r="R370" s="628"/>
      <c r="S370" s="628"/>
      <c r="T370" s="628"/>
      <c r="U370" s="628"/>
      <c r="V370" s="628"/>
      <c r="W370" s="628"/>
      <c r="X370" s="628"/>
      <c r="Y370" s="650"/>
      <c r="Z370" s="650"/>
      <c r="AA370" s="650"/>
      <c r="AB370" s="650"/>
      <c r="AC370" s="613"/>
      <c r="AD370" s="613"/>
      <c r="AE370" s="613"/>
      <c r="AF370" s="613"/>
      <c r="AG370" s="626"/>
      <c r="AH370" s="626"/>
      <c r="AI370" s="626"/>
      <c r="AJ370" s="626"/>
      <c r="AK370" s="626"/>
      <c r="AL370" s="626"/>
      <c r="AM370" s="626"/>
      <c r="AN370" s="626"/>
      <c r="AO370" s="626"/>
      <c r="AP370" s="369"/>
      <c r="AQ370" s="369"/>
      <c r="AR370" s="369"/>
      <c r="AS370" s="369"/>
      <c r="AT370" s="370"/>
      <c r="AU370" s="370"/>
      <c r="AV370" s="370"/>
      <c r="AW370" s="370"/>
      <c r="BJ370">
        <f t="shared" si="28"/>
        <v>0</v>
      </c>
      <c r="BK370">
        <f t="shared" si="29"/>
        <v>0</v>
      </c>
      <c r="BL370" s="531">
        <f t="shared" si="30"/>
        <v>0</v>
      </c>
      <c r="BM370" s="201"/>
    </row>
    <row r="371" spans="16:65" hidden="1" outlineLevel="1" x14ac:dyDescent="0.3">
      <c r="P371" s="628"/>
      <c r="Q371" s="628"/>
      <c r="R371" s="628"/>
      <c r="S371" s="628"/>
      <c r="T371" s="628"/>
      <c r="U371" s="628"/>
      <c r="V371" s="628"/>
      <c r="W371" s="628"/>
      <c r="X371" s="628"/>
      <c r="Y371" s="650"/>
      <c r="Z371" s="650"/>
      <c r="AA371" s="650"/>
      <c r="AB371" s="650"/>
      <c r="AC371" s="613"/>
      <c r="AD371" s="613"/>
      <c r="AE371" s="613"/>
      <c r="AF371" s="613"/>
      <c r="AG371" s="626"/>
      <c r="AH371" s="626"/>
      <c r="AI371" s="626"/>
      <c r="AJ371" s="626"/>
      <c r="AK371" s="626"/>
      <c r="AL371" s="626"/>
      <c r="AM371" s="626"/>
      <c r="AN371" s="626"/>
      <c r="AO371" s="626"/>
      <c r="AP371" s="369"/>
      <c r="AQ371" s="369"/>
      <c r="AR371" s="369"/>
      <c r="AS371" s="369"/>
      <c r="AT371" s="370"/>
      <c r="AU371" s="370"/>
      <c r="AV371" s="370"/>
      <c r="AW371" s="370"/>
      <c r="BJ371">
        <f t="shared" si="28"/>
        <v>0</v>
      </c>
      <c r="BK371">
        <f t="shared" si="29"/>
        <v>0</v>
      </c>
      <c r="BL371" s="531">
        <f t="shared" si="30"/>
        <v>0</v>
      </c>
      <c r="BM371" s="201"/>
    </row>
    <row r="372" spans="16:65" hidden="1" outlineLevel="1" x14ac:dyDescent="0.3">
      <c r="P372" s="628"/>
      <c r="Q372" s="628"/>
      <c r="R372" s="628"/>
      <c r="S372" s="628"/>
      <c r="T372" s="628"/>
      <c r="U372" s="628"/>
      <c r="V372" s="628"/>
      <c r="W372" s="628"/>
      <c r="X372" s="628"/>
      <c r="Y372" s="650"/>
      <c r="Z372" s="650"/>
      <c r="AA372" s="650"/>
      <c r="AB372" s="650"/>
      <c r="AC372" s="613"/>
      <c r="AD372" s="613"/>
      <c r="AE372" s="613"/>
      <c r="AF372" s="613"/>
      <c r="AG372" s="626"/>
      <c r="AH372" s="626"/>
      <c r="AI372" s="626"/>
      <c r="AJ372" s="626"/>
      <c r="AK372" s="626"/>
      <c r="AL372" s="626"/>
      <c r="AM372" s="626"/>
      <c r="AN372" s="626"/>
      <c r="AO372" s="626"/>
      <c r="AP372" s="369"/>
      <c r="AQ372" s="369"/>
      <c r="AR372" s="369"/>
      <c r="AS372" s="369"/>
      <c r="AT372" s="370"/>
      <c r="AU372" s="370"/>
      <c r="AV372" s="370"/>
      <c r="AW372" s="370"/>
      <c r="BJ372">
        <f t="shared" si="28"/>
        <v>0</v>
      </c>
      <c r="BK372">
        <f t="shared" si="29"/>
        <v>0</v>
      </c>
      <c r="BL372" s="531">
        <f t="shared" si="30"/>
        <v>0</v>
      </c>
      <c r="BM372" s="201"/>
    </row>
    <row r="373" spans="16:65" hidden="1" outlineLevel="1" x14ac:dyDescent="0.3">
      <c r="P373" s="628"/>
      <c r="Q373" s="628"/>
      <c r="R373" s="628"/>
      <c r="S373" s="628"/>
      <c r="T373" s="628"/>
      <c r="U373" s="628"/>
      <c r="V373" s="628"/>
      <c r="W373" s="628"/>
      <c r="X373" s="628"/>
      <c r="Y373" s="650"/>
      <c r="Z373" s="650"/>
      <c r="AA373" s="650"/>
      <c r="AB373" s="650"/>
      <c r="AC373" s="613"/>
      <c r="AD373" s="613"/>
      <c r="AE373" s="613"/>
      <c r="AF373" s="613"/>
      <c r="AG373" s="626"/>
      <c r="AH373" s="626"/>
      <c r="AI373" s="626"/>
      <c r="AJ373" s="626"/>
      <c r="AK373" s="626"/>
      <c r="AL373" s="626"/>
      <c r="AM373" s="626"/>
      <c r="AN373" s="626"/>
      <c r="AO373" s="626"/>
      <c r="AP373" s="369"/>
      <c r="AQ373" s="369"/>
      <c r="AR373" s="369"/>
      <c r="AS373" s="369"/>
      <c r="AT373" s="370"/>
      <c r="AU373" s="370"/>
      <c r="AV373" s="370"/>
      <c r="AW373" s="370"/>
      <c r="BJ373">
        <f t="shared" si="28"/>
        <v>0</v>
      </c>
      <c r="BK373">
        <f t="shared" si="29"/>
        <v>0</v>
      </c>
      <c r="BL373" s="531">
        <f t="shared" si="30"/>
        <v>0</v>
      </c>
      <c r="BM373" s="201"/>
    </row>
    <row r="374" spans="16:65" hidden="1" outlineLevel="1" x14ac:dyDescent="0.3">
      <c r="P374" s="628"/>
      <c r="Q374" s="628"/>
      <c r="R374" s="628"/>
      <c r="S374" s="628"/>
      <c r="T374" s="628"/>
      <c r="U374" s="628"/>
      <c r="V374" s="628"/>
      <c r="W374" s="628"/>
      <c r="X374" s="628"/>
      <c r="Y374" s="650"/>
      <c r="Z374" s="650"/>
      <c r="AA374" s="650"/>
      <c r="AB374" s="650"/>
      <c r="AC374" s="613"/>
      <c r="AD374" s="613"/>
      <c r="AE374" s="613"/>
      <c r="AF374" s="613"/>
      <c r="AG374" s="626"/>
      <c r="AH374" s="626"/>
      <c r="AI374" s="626"/>
      <c r="AJ374" s="626"/>
      <c r="AK374" s="626"/>
      <c r="AL374" s="626"/>
      <c r="AM374" s="626"/>
      <c r="AN374" s="626"/>
      <c r="AO374" s="626"/>
      <c r="AP374" s="369"/>
      <c r="AQ374" s="369"/>
      <c r="AR374" s="369"/>
      <c r="AS374" s="369"/>
      <c r="AT374" s="370"/>
      <c r="AU374" s="370"/>
      <c r="AV374" s="370"/>
      <c r="AW374" s="370"/>
      <c r="BJ374">
        <f t="shared" si="28"/>
        <v>0</v>
      </c>
      <c r="BK374">
        <f t="shared" si="29"/>
        <v>0</v>
      </c>
      <c r="BL374" s="531">
        <f t="shared" si="30"/>
        <v>0</v>
      </c>
      <c r="BM374" s="201"/>
    </row>
    <row r="375" spans="16:65" hidden="1" outlineLevel="1" x14ac:dyDescent="0.3">
      <c r="P375" s="628"/>
      <c r="Q375" s="628"/>
      <c r="R375" s="628"/>
      <c r="S375" s="628"/>
      <c r="T375" s="628"/>
      <c r="U375" s="628"/>
      <c r="V375" s="628"/>
      <c r="W375" s="628"/>
      <c r="X375" s="628"/>
      <c r="Y375" s="650"/>
      <c r="Z375" s="650"/>
      <c r="AA375" s="650"/>
      <c r="AB375" s="650"/>
      <c r="AC375" s="613"/>
      <c r="AD375" s="613"/>
      <c r="AE375" s="613"/>
      <c r="AF375" s="613"/>
      <c r="AG375" s="626"/>
      <c r="AH375" s="626"/>
      <c r="AI375" s="626"/>
      <c r="AJ375" s="626"/>
      <c r="AK375" s="626"/>
      <c r="AL375" s="626"/>
      <c r="AM375" s="626"/>
      <c r="AN375" s="626"/>
      <c r="AO375" s="626"/>
      <c r="AP375" s="369"/>
      <c r="AQ375" s="369"/>
      <c r="AR375" s="369"/>
      <c r="AS375" s="369"/>
      <c r="AT375" s="370"/>
      <c r="AU375" s="370"/>
      <c r="AV375" s="370"/>
      <c r="AW375" s="370"/>
      <c r="BJ375">
        <f t="shared" si="28"/>
        <v>0</v>
      </c>
      <c r="BK375">
        <f t="shared" si="29"/>
        <v>0</v>
      </c>
      <c r="BL375" s="531">
        <f t="shared" si="30"/>
        <v>0</v>
      </c>
      <c r="BM375" s="201"/>
    </row>
    <row r="376" spans="16:65" hidden="1" outlineLevel="1" x14ac:dyDescent="0.3">
      <c r="P376" s="628"/>
      <c r="Q376" s="628"/>
      <c r="R376" s="628"/>
      <c r="S376" s="628"/>
      <c r="T376" s="628"/>
      <c r="U376" s="628"/>
      <c r="V376" s="628"/>
      <c r="W376" s="628"/>
      <c r="X376" s="628"/>
      <c r="Y376" s="650"/>
      <c r="Z376" s="650"/>
      <c r="AA376" s="650"/>
      <c r="AB376" s="650"/>
      <c r="AC376" s="613"/>
      <c r="AD376" s="613"/>
      <c r="AE376" s="613"/>
      <c r="AF376" s="613"/>
      <c r="AG376" s="626"/>
      <c r="AH376" s="626"/>
      <c r="AI376" s="626"/>
      <c r="AJ376" s="626"/>
      <c r="AK376" s="626"/>
      <c r="AL376" s="626"/>
      <c r="AM376" s="626"/>
      <c r="AN376" s="626"/>
      <c r="AO376" s="626"/>
      <c r="AP376" s="369"/>
      <c r="AQ376" s="369"/>
      <c r="AR376" s="369"/>
      <c r="AS376" s="369"/>
      <c r="AT376" s="370"/>
      <c r="AU376" s="370"/>
      <c r="AV376" s="370"/>
      <c r="AW376" s="370"/>
      <c r="BJ376">
        <f t="shared" si="28"/>
        <v>0</v>
      </c>
      <c r="BK376">
        <f t="shared" si="29"/>
        <v>0</v>
      </c>
      <c r="BL376" s="531">
        <f t="shared" si="30"/>
        <v>0</v>
      </c>
      <c r="BM376" s="201"/>
    </row>
    <row r="377" spans="16:65" hidden="1" outlineLevel="1" x14ac:dyDescent="0.3">
      <c r="P377" s="628"/>
      <c r="Q377" s="628"/>
      <c r="R377" s="628"/>
      <c r="S377" s="628"/>
      <c r="T377" s="628"/>
      <c r="U377" s="628"/>
      <c r="V377" s="628"/>
      <c r="W377" s="628"/>
      <c r="X377" s="628"/>
      <c r="Y377" s="650"/>
      <c r="Z377" s="650"/>
      <c r="AA377" s="650"/>
      <c r="AB377" s="650"/>
      <c r="AC377" s="613"/>
      <c r="AD377" s="613"/>
      <c r="AE377" s="613"/>
      <c r="AF377" s="613"/>
      <c r="AG377" s="626"/>
      <c r="AH377" s="626"/>
      <c r="AI377" s="626"/>
      <c r="AJ377" s="626"/>
      <c r="AK377" s="626"/>
      <c r="AL377" s="626"/>
      <c r="AM377" s="626"/>
      <c r="AN377" s="626"/>
      <c r="AO377" s="626"/>
      <c r="AP377" s="369"/>
      <c r="AQ377" s="369"/>
      <c r="AR377" s="369"/>
      <c r="AS377" s="369"/>
      <c r="AT377" s="370"/>
      <c r="AU377" s="370"/>
      <c r="AV377" s="370"/>
      <c r="AW377" s="370"/>
      <c r="BJ377">
        <f t="shared" si="28"/>
        <v>0</v>
      </c>
      <c r="BK377">
        <f t="shared" si="29"/>
        <v>0</v>
      </c>
      <c r="BL377" s="531">
        <f t="shared" si="30"/>
        <v>0</v>
      </c>
      <c r="BM377" s="201"/>
    </row>
    <row r="378" spans="16:65" hidden="1" outlineLevel="1" x14ac:dyDescent="0.3">
      <c r="P378" s="628"/>
      <c r="Q378" s="628"/>
      <c r="R378" s="628"/>
      <c r="S378" s="628"/>
      <c r="T378" s="628"/>
      <c r="U378" s="628"/>
      <c r="V378" s="628"/>
      <c r="W378" s="628"/>
      <c r="X378" s="628"/>
      <c r="Y378" s="650"/>
      <c r="Z378" s="650"/>
      <c r="AA378" s="650"/>
      <c r="AB378" s="650"/>
      <c r="AC378" s="613"/>
      <c r="AD378" s="613"/>
      <c r="AE378" s="613"/>
      <c r="AF378" s="613"/>
      <c r="AG378" s="626"/>
      <c r="AH378" s="626"/>
      <c r="AI378" s="626"/>
      <c r="AJ378" s="626"/>
      <c r="AK378" s="626"/>
      <c r="AL378" s="626"/>
      <c r="AM378" s="626"/>
      <c r="AN378" s="626"/>
      <c r="AO378" s="626"/>
      <c r="AP378" s="369"/>
      <c r="AQ378" s="369"/>
      <c r="AR378" s="369"/>
      <c r="AS378" s="369"/>
      <c r="AT378" s="370"/>
      <c r="AU378" s="370"/>
      <c r="AV378" s="370"/>
      <c r="AW378" s="370"/>
      <c r="BJ378">
        <f t="shared" si="28"/>
        <v>0</v>
      </c>
      <c r="BK378">
        <f t="shared" si="29"/>
        <v>0</v>
      </c>
      <c r="BL378" s="531">
        <f t="shared" si="30"/>
        <v>0</v>
      </c>
      <c r="BM378" s="201"/>
    </row>
    <row r="379" spans="16:65" hidden="1" outlineLevel="1" x14ac:dyDescent="0.3">
      <c r="P379" s="628"/>
      <c r="Q379" s="628"/>
      <c r="R379" s="628"/>
      <c r="S379" s="628"/>
      <c r="T379" s="628"/>
      <c r="U379" s="628"/>
      <c r="V379" s="628"/>
      <c r="W379" s="628"/>
      <c r="X379" s="628"/>
      <c r="Y379" s="650"/>
      <c r="Z379" s="650"/>
      <c r="AA379" s="650"/>
      <c r="AB379" s="650"/>
      <c r="AC379" s="613"/>
      <c r="AD379" s="613"/>
      <c r="AE379" s="613"/>
      <c r="AF379" s="613"/>
      <c r="AG379" s="626"/>
      <c r="AH379" s="626"/>
      <c r="AI379" s="626"/>
      <c r="AJ379" s="626"/>
      <c r="AK379" s="626"/>
      <c r="AL379" s="626"/>
      <c r="AM379" s="626"/>
      <c r="AN379" s="626"/>
      <c r="AO379" s="626"/>
      <c r="AP379" s="369"/>
      <c r="AQ379" s="369"/>
      <c r="AR379" s="369"/>
      <c r="AS379" s="369"/>
      <c r="AT379" s="370"/>
      <c r="AU379" s="370"/>
      <c r="AV379" s="370"/>
      <c r="AW379" s="370"/>
      <c r="BJ379">
        <f t="shared" si="28"/>
        <v>0</v>
      </c>
      <c r="BK379">
        <f t="shared" si="29"/>
        <v>0</v>
      </c>
      <c r="BL379" s="531">
        <f t="shared" si="30"/>
        <v>0</v>
      </c>
      <c r="BM379" s="201"/>
    </row>
    <row r="380" spans="16:65" hidden="1" outlineLevel="1" x14ac:dyDescent="0.3">
      <c r="P380" s="628"/>
      <c r="Q380" s="628"/>
      <c r="R380" s="628"/>
      <c r="S380" s="628"/>
      <c r="T380" s="628"/>
      <c r="U380" s="628"/>
      <c r="V380" s="628"/>
      <c r="W380" s="628"/>
      <c r="X380" s="628"/>
      <c r="Y380" s="650"/>
      <c r="Z380" s="650"/>
      <c r="AA380" s="650"/>
      <c r="AB380" s="650"/>
      <c r="AC380" s="613"/>
      <c r="AD380" s="613"/>
      <c r="AE380" s="613"/>
      <c r="AF380" s="613"/>
      <c r="AG380" s="626"/>
      <c r="AH380" s="626"/>
      <c r="AI380" s="626"/>
      <c r="AJ380" s="626"/>
      <c r="AK380" s="626"/>
      <c r="AL380" s="626"/>
      <c r="AM380" s="626"/>
      <c r="AN380" s="626"/>
      <c r="AO380" s="626"/>
      <c r="AP380" s="369"/>
      <c r="AQ380" s="369"/>
      <c r="AR380" s="369"/>
      <c r="AS380" s="369"/>
      <c r="AT380" s="370"/>
      <c r="AU380" s="370"/>
      <c r="AV380" s="370"/>
      <c r="AW380" s="370"/>
      <c r="BJ380">
        <f t="shared" si="28"/>
        <v>0</v>
      </c>
      <c r="BK380">
        <f t="shared" si="29"/>
        <v>0</v>
      </c>
      <c r="BL380" s="531">
        <f t="shared" si="30"/>
        <v>0</v>
      </c>
      <c r="BM380" s="201"/>
    </row>
    <row r="381" spans="16:65" hidden="1" outlineLevel="1" x14ac:dyDescent="0.3">
      <c r="P381" s="628"/>
      <c r="Q381" s="628"/>
      <c r="R381" s="628"/>
      <c r="S381" s="628"/>
      <c r="T381" s="628"/>
      <c r="U381" s="628"/>
      <c r="V381" s="628"/>
      <c r="W381" s="628"/>
      <c r="X381" s="628"/>
      <c r="Y381" s="650"/>
      <c r="Z381" s="650"/>
      <c r="AA381" s="650"/>
      <c r="AB381" s="650"/>
      <c r="AC381" s="613"/>
      <c r="AD381" s="613"/>
      <c r="AE381" s="613"/>
      <c r="AF381" s="613"/>
      <c r="AG381" s="626"/>
      <c r="AH381" s="626"/>
      <c r="AI381" s="626"/>
      <c r="AJ381" s="626"/>
      <c r="AK381" s="626"/>
      <c r="AL381" s="626"/>
      <c r="AM381" s="626"/>
      <c r="AN381" s="626"/>
      <c r="AO381" s="626"/>
      <c r="AP381" s="369"/>
      <c r="AQ381" s="369"/>
      <c r="AR381" s="369"/>
      <c r="AS381" s="369"/>
      <c r="AT381" s="370"/>
      <c r="AU381" s="370"/>
      <c r="AV381" s="370"/>
      <c r="AW381" s="370"/>
      <c r="BJ381">
        <f t="shared" si="28"/>
        <v>0</v>
      </c>
      <c r="BK381">
        <f t="shared" si="29"/>
        <v>0</v>
      </c>
      <c r="BL381" s="531">
        <f t="shared" si="30"/>
        <v>0</v>
      </c>
      <c r="BM381" s="201"/>
    </row>
    <row r="382" spans="16:65" hidden="1" outlineLevel="1" x14ac:dyDescent="0.3">
      <c r="P382" s="628"/>
      <c r="Q382" s="628"/>
      <c r="R382" s="628"/>
      <c r="S382" s="628"/>
      <c r="T382" s="628"/>
      <c r="U382" s="628"/>
      <c r="V382" s="628"/>
      <c r="W382" s="628"/>
      <c r="X382" s="628"/>
      <c r="Y382" s="650"/>
      <c r="Z382" s="650"/>
      <c r="AA382" s="650"/>
      <c r="AB382" s="650"/>
      <c r="AC382" s="613"/>
      <c r="AD382" s="613"/>
      <c r="AE382" s="613"/>
      <c r="AF382" s="613"/>
      <c r="AG382" s="626"/>
      <c r="AH382" s="626"/>
      <c r="AI382" s="626"/>
      <c r="AJ382" s="626"/>
      <c r="AK382" s="626"/>
      <c r="AL382" s="626"/>
      <c r="AM382" s="626"/>
      <c r="AN382" s="626"/>
      <c r="AO382" s="626"/>
      <c r="AP382" s="369"/>
      <c r="AQ382" s="369"/>
      <c r="AR382" s="369"/>
      <c r="AS382" s="369"/>
      <c r="AT382" s="370"/>
      <c r="AU382" s="370"/>
      <c r="AV382" s="370"/>
      <c r="AW382" s="370"/>
      <c r="BJ382">
        <f t="shared" si="28"/>
        <v>0</v>
      </c>
      <c r="BK382">
        <f t="shared" si="29"/>
        <v>0</v>
      </c>
      <c r="BL382" s="531">
        <f t="shared" si="30"/>
        <v>0</v>
      </c>
      <c r="BM382" s="201"/>
    </row>
    <row r="383" spans="16:65" hidden="1" outlineLevel="1" x14ac:dyDescent="0.3">
      <c r="P383" s="628"/>
      <c r="Q383" s="628"/>
      <c r="R383" s="628"/>
      <c r="S383" s="628"/>
      <c r="T383" s="628"/>
      <c r="U383" s="628"/>
      <c r="V383" s="628"/>
      <c r="W383" s="628"/>
      <c r="X383" s="628"/>
      <c r="Y383" s="650"/>
      <c r="Z383" s="650"/>
      <c r="AA383" s="650"/>
      <c r="AB383" s="650"/>
      <c r="AC383" s="613"/>
      <c r="AD383" s="613"/>
      <c r="AE383" s="613"/>
      <c r="AF383" s="613"/>
      <c r="AG383" s="626"/>
      <c r="AH383" s="626"/>
      <c r="AI383" s="626"/>
      <c r="AJ383" s="626"/>
      <c r="AK383" s="626"/>
      <c r="AL383" s="626"/>
      <c r="AM383" s="626"/>
      <c r="AN383" s="626"/>
      <c r="AO383" s="626"/>
      <c r="AP383" s="369"/>
      <c r="AQ383" s="369"/>
      <c r="AR383" s="369"/>
      <c r="AS383" s="369"/>
      <c r="AT383" s="370"/>
      <c r="AU383" s="370"/>
      <c r="AV383" s="370"/>
      <c r="AW383" s="370"/>
      <c r="BJ383">
        <f t="shared" si="28"/>
        <v>0</v>
      </c>
      <c r="BK383">
        <f t="shared" si="29"/>
        <v>0</v>
      </c>
      <c r="BL383" s="531">
        <f t="shared" si="30"/>
        <v>0</v>
      </c>
      <c r="BM383" s="201"/>
    </row>
    <row r="384" spans="16:65" hidden="1" outlineLevel="1" x14ac:dyDescent="0.3">
      <c r="P384" s="628"/>
      <c r="Q384" s="628"/>
      <c r="R384" s="628"/>
      <c r="S384" s="628"/>
      <c r="T384" s="628"/>
      <c r="U384" s="628"/>
      <c r="V384" s="628"/>
      <c r="W384" s="628"/>
      <c r="X384" s="628"/>
      <c r="Y384" s="650"/>
      <c r="Z384" s="650"/>
      <c r="AA384" s="650"/>
      <c r="AB384" s="650"/>
      <c r="AC384" s="613"/>
      <c r="AD384" s="613"/>
      <c r="AE384" s="613"/>
      <c r="AF384" s="613"/>
      <c r="AG384" s="626"/>
      <c r="AH384" s="626"/>
      <c r="AI384" s="626"/>
      <c r="AJ384" s="626"/>
      <c r="AK384" s="626"/>
      <c r="AL384" s="626"/>
      <c r="AM384" s="626"/>
      <c r="AN384" s="626"/>
      <c r="AO384" s="626"/>
      <c r="AP384" s="369"/>
      <c r="AQ384" s="369"/>
      <c r="AR384" s="369"/>
      <c r="AS384" s="369"/>
      <c r="AT384" s="370"/>
      <c r="AU384" s="370"/>
      <c r="AV384" s="370"/>
      <c r="AW384" s="370"/>
      <c r="BJ384">
        <f t="shared" si="28"/>
        <v>0</v>
      </c>
      <c r="BK384">
        <f t="shared" si="29"/>
        <v>0</v>
      </c>
      <c r="BL384" s="531">
        <f t="shared" si="30"/>
        <v>0</v>
      </c>
      <c r="BM384" s="201"/>
    </row>
    <row r="385" spans="1:65" hidden="1" outlineLevel="1" x14ac:dyDescent="0.3">
      <c r="P385" s="628"/>
      <c r="Q385" s="628"/>
      <c r="R385" s="628"/>
      <c r="S385" s="628"/>
      <c r="T385" s="628"/>
      <c r="U385" s="628"/>
      <c r="V385" s="628"/>
      <c r="W385" s="628"/>
      <c r="X385" s="628"/>
      <c r="Y385" s="650"/>
      <c r="Z385" s="650"/>
      <c r="AA385" s="650"/>
      <c r="AB385" s="650"/>
      <c r="AC385" s="613"/>
      <c r="AD385" s="613"/>
      <c r="AE385" s="613"/>
      <c r="AF385" s="613"/>
      <c r="AG385" s="626"/>
      <c r="AH385" s="626"/>
      <c r="AI385" s="626"/>
      <c r="AJ385" s="626"/>
      <c r="AK385" s="626"/>
      <c r="AL385" s="626"/>
      <c r="AM385" s="626"/>
      <c r="AN385" s="626"/>
      <c r="AO385" s="626"/>
      <c r="AP385" s="369"/>
      <c r="AQ385" s="369"/>
      <c r="AR385" s="369"/>
      <c r="AS385" s="369"/>
      <c r="AT385" s="370"/>
      <c r="AU385" s="370"/>
      <c r="AV385" s="370"/>
      <c r="AW385" s="370"/>
      <c r="BJ385">
        <f t="shared" si="28"/>
        <v>0</v>
      </c>
      <c r="BK385">
        <f t="shared" si="29"/>
        <v>0</v>
      </c>
      <c r="BL385" s="531">
        <f t="shared" si="30"/>
        <v>0</v>
      </c>
      <c r="BM385" s="201"/>
    </row>
    <row r="386" spans="1:65" hidden="1" outlineLevel="1" x14ac:dyDescent="0.3">
      <c r="P386" s="628"/>
      <c r="Q386" s="628"/>
      <c r="R386" s="628"/>
      <c r="S386" s="628"/>
      <c r="T386" s="628"/>
      <c r="U386" s="628"/>
      <c r="V386" s="628"/>
      <c r="W386" s="628"/>
      <c r="X386" s="628"/>
      <c r="Y386" s="650"/>
      <c r="Z386" s="650"/>
      <c r="AA386" s="650"/>
      <c r="AB386" s="650"/>
      <c r="AC386" s="613"/>
      <c r="AD386" s="613"/>
      <c r="AE386" s="613"/>
      <c r="AF386" s="613"/>
      <c r="AG386" s="626"/>
      <c r="AH386" s="626"/>
      <c r="AI386" s="626"/>
      <c r="AJ386" s="626"/>
      <c r="AK386" s="626"/>
      <c r="AL386" s="626"/>
      <c r="AM386" s="626"/>
      <c r="AN386" s="626"/>
      <c r="AO386" s="626"/>
      <c r="AP386" s="369"/>
      <c r="AQ386" s="369"/>
      <c r="AR386" s="369"/>
      <c r="AS386" s="369"/>
      <c r="AT386" s="370"/>
      <c r="AU386" s="370"/>
      <c r="AV386" s="370"/>
      <c r="AW386" s="370"/>
      <c r="BJ386">
        <f t="shared" si="28"/>
        <v>0</v>
      </c>
      <c r="BK386">
        <f t="shared" si="29"/>
        <v>0</v>
      </c>
      <c r="BL386" s="531">
        <f t="shared" si="30"/>
        <v>0</v>
      </c>
      <c r="BM386" s="201"/>
    </row>
    <row r="387" spans="1:65" hidden="1" outlineLevel="1" x14ac:dyDescent="0.3">
      <c r="P387" s="628"/>
      <c r="Q387" s="628"/>
      <c r="R387" s="628"/>
      <c r="S387" s="628"/>
      <c r="T387" s="628"/>
      <c r="U387" s="628"/>
      <c r="V387" s="628"/>
      <c r="W387" s="628"/>
      <c r="X387" s="628"/>
      <c r="Y387" s="650"/>
      <c r="Z387" s="650"/>
      <c r="AA387" s="650"/>
      <c r="AB387" s="650"/>
      <c r="AC387" s="613"/>
      <c r="AD387" s="613"/>
      <c r="AE387" s="613"/>
      <c r="AF387" s="613"/>
      <c r="AG387" s="626"/>
      <c r="AH387" s="626"/>
      <c r="AI387" s="626"/>
      <c r="AJ387" s="626"/>
      <c r="AK387" s="626"/>
      <c r="AL387" s="626"/>
      <c r="AM387" s="626"/>
      <c r="AN387" s="626"/>
      <c r="AO387" s="626"/>
      <c r="AP387" s="369"/>
      <c r="AQ387" s="369"/>
      <c r="AR387" s="369"/>
      <c r="AS387" s="369"/>
      <c r="AT387" s="370"/>
      <c r="AU387" s="370"/>
      <c r="AV387" s="370"/>
      <c r="AW387" s="370"/>
      <c r="BJ387">
        <f t="shared" si="28"/>
        <v>0</v>
      </c>
      <c r="BK387">
        <f t="shared" si="29"/>
        <v>0</v>
      </c>
      <c r="BL387" s="531">
        <f t="shared" si="30"/>
        <v>0</v>
      </c>
      <c r="BM387" s="201"/>
    </row>
    <row r="388" spans="1:65" hidden="1" outlineLevel="1" x14ac:dyDescent="0.3">
      <c r="P388" s="628"/>
      <c r="Q388" s="628"/>
      <c r="R388" s="628"/>
      <c r="S388" s="628"/>
      <c r="T388" s="628"/>
      <c r="U388" s="628"/>
      <c r="V388" s="628"/>
      <c r="W388" s="628"/>
      <c r="X388" s="628"/>
      <c r="Y388" s="650"/>
      <c r="Z388" s="650"/>
      <c r="AA388" s="650"/>
      <c r="AB388" s="650"/>
      <c r="AC388" s="613"/>
      <c r="AD388" s="613"/>
      <c r="AE388" s="613"/>
      <c r="AF388" s="613"/>
      <c r="AG388" s="626"/>
      <c r="AH388" s="626"/>
      <c r="AI388" s="626"/>
      <c r="AJ388" s="626"/>
      <c r="AK388" s="626"/>
      <c r="AL388" s="626"/>
      <c r="AM388" s="626"/>
      <c r="AN388" s="626"/>
      <c r="AO388" s="626"/>
      <c r="AP388" s="369"/>
      <c r="AQ388" s="369"/>
      <c r="AR388" s="369"/>
      <c r="AS388" s="369"/>
      <c r="AT388" s="370"/>
      <c r="AU388" s="370"/>
      <c r="AV388" s="370"/>
      <c r="AW388" s="370"/>
      <c r="BJ388">
        <f t="shared" si="28"/>
        <v>0</v>
      </c>
      <c r="BK388">
        <f t="shared" si="29"/>
        <v>0</v>
      </c>
      <c r="BL388" s="531">
        <f t="shared" si="30"/>
        <v>0</v>
      </c>
      <c r="BM388" s="201"/>
    </row>
    <row r="389" spans="1:65" hidden="1" outlineLevel="1" x14ac:dyDescent="0.3">
      <c r="P389" s="628"/>
      <c r="Q389" s="628"/>
      <c r="R389" s="628"/>
      <c r="S389" s="628"/>
      <c r="T389" s="628"/>
      <c r="U389" s="628"/>
      <c r="V389" s="628"/>
      <c r="W389" s="628"/>
      <c r="X389" s="628"/>
      <c r="Y389" s="650"/>
      <c r="Z389" s="650"/>
      <c r="AA389" s="650"/>
      <c r="AB389" s="650"/>
      <c r="AC389" s="613"/>
      <c r="AD389" s="613"/>
      <c r="AE389" s="613"/>
      <c r="AF389" s="613"/>
      <c r="AG389" s="626"/>
      <c r="AH389" s="626"/>
      <c r="AI389" s="626"/>
      <c r="AJ389" s="626"/>
      <c r="AK389" s="626"/>
      <c r="AL389" s="626"/>
      <c r="AM389" s="626"/>
      <c r="AN389" s="626"/>
      <c r="AO389" s="626"/>
      <c r="AP389" s="369"/>
      <c r="AQ389" s="369"/>
      <c r="AR389" s="369"/>
      <c r="AS389" s="369"/>
      <c r="AT389" s="370"/>
      <c r="AU389" s="370"/>
      <c r="AV389" s="370"/>
      <c r="AW389" s="370"/>
      <c r="BJ389">
        <f t="shared" si="28"/>
        <v>0</v>
      </c>
      <c r="BK389">
        <f t="shared" si="29"/>
        <v>0</v>
      </c>
      <c r="BL389" s="531">
        <f t="shared" si="30"/>
        <v>0</v>
      </c>
      <c r="BM389" s="201"/>
    </row>
    <row r="390" spans="1:65" hidden="1" outlineLevel="1" x14ac:dyDescent="0.3">
      <c r="P390" s="628"/>
      <c r="Q390" s="628"/>
      <c r="R390" s="628"/>
      <c r="S390" s="628"/>
      <c r="T390" s="628"/>
      <c r="U390" s="628"/>
      <c r="V390" s="628"/>
      <c r="W390" s="628"/>
      <c r="X390" s="628"/>
      <c r="Y390" s="650"/>
      <c r="Z390" s="650"/>
      <c r="AA390" s="650"/>
      <c r="AB390" s="650"/>
      <c r="AC390" s="613"/>
      <c r="AD390" s="613"/>
      <c r="AE390" s="613"/>
      <c r="AF390" s="613"/>
      <c r="AG390" s="626"/>
      <c r="AH390" s="626"/>
      <c r="AI390" s="626"/>
      <c r="AJ390" s="626"/>
      <c r="AK390" s="626"/>
      <c r="AL390" s="626"/>
      <c r="AM390" s="626"/>
      <c r="AN390" s="626"/>
      <c r="AO390" s="626"/>
      <c r="AP390" s="369"/>
      <c r="AQ390" s="369"/>
      <c r="AR390" s="369"/>
      <c r="AS390" s="369"/>
      <c r="AT390" s="370"/>
      <c r="AU390" s="370"/>
      <c r="AV390" s="370"/>
      <c r="AW390" s="370"/>
      <c r="BJ390">
        <f t="shared" si="28"/>
        <v>0</v>
      </c>
      <c r="BK390">
        <f t="shared" si="29"/>
        <v>0</v>
      </c>
      <c r="BL390" s="531">
        <f t="shared" si="30"/>
        <v>0</v>
      </c>
      <c r="BM390" s="201"/>
    </row>
    <row r="391" spans="1:65" hidden="1" outlineLevel="1" x14ac:dyDescent="0.3">
      <c r="P391" s="628"/>
      <c r="Q391" s="628"/>
      <c r="R391" s="628"/>
      <c r="S391" s="628"/>
      <c r="T391" s="628"/>
      <c r="U391" s="628"/>
      <c r="V391" s="628"/>
      <c r="W391" s="628"/>
      <c r="X391" s="628"/>
      <c r="Y391" s="650"/>
      <c r="Z391" s="650"/>
      <c r="AA391" s="650"/>
      <c r="AB391" s="650"/>
      <c r="AC391" s="613"/>
      <c r="AD391" s="613"/>
      <c r="AE391" s="613"/>
      <c r="AF391" s="613"/>
      <c r="AG391" s="626"/>
      <c r="AH391" s="626"/>
      <c r="AI391" s="626"/>
      <c r="AJ391" s="626"/>
      <c r="AK391" s="626"/>
      <c r="AL391" s="626"/>
      <c r="AM391" s="626"/>
      <c r="AN391" s="626"/>
      <c r="AO391" s="626"/>
      <c r="AP391" s="369"/>
      <c r="AQ391" s="369"/>
      <c r="AR391" s="369"/>
      <c r="AS391" s="369"/>
      <c r="AT391" s="370"/>
      <c r="AU391" s="370"/>
      <c r="AV391" s="370"/>
      <c r="AW391" s="370"/>
      <c r="BJ391">
        <f t="shared" si="28"/>
        <v>0</v>
      </c>
      <c r="BK391">
        <f t="shared" si="29"/>
        <v>0</v>
      </c>
      <c r="BL391" s="531">
        <f t="shared" si="30"/>
        <v>0</v>
      </c>
      <c r="BM391" s="201"/>
    </row>
    <row r="392" spans="1:65" hidden="1" outlineLevel="1" x14ac:dyDescent="0.3">
      <c r="P392" s="628"/>
      <c r="Q392" s="628"/>
      <c r="R392" s="628"/>
      <c r="S392" s="628"/>
      <c r="T392" s="628"/>
      <c r="U392" s="628"/>
      <c r="V392" s="628"/>
      <c r="W392" s="628"/>
      <c r="X392" s="628"/>
      <c r="Y392" s="650"/>
      <c r="Z392" s="650"/>
      <c r="AA392" s="650"/>
      <c r="AB392" s="650"/>
      <c r="AC392" s="613"/>
      <c r="AD392" s="613"/>
      <c r="AE392" s="613"/>
      <c r="AF392" s="613"/>
      <c r="AG392" s="626"/>
      <c r="AH392" s="626"/>
      <c r="AI392" s="626"/>
      <c r="AJ392" s="626"/>
      <c r="AK392" s="626"/>
      <c r="AL392" s="626"/>
      <c r="AM392" s="626"/>
      <c r="AN392" s="626"/>
      <c r="AO392" s="626"/>
      <c r="AP392" s="369"/>
      <c r="AQ392" s="369"/>
      <c r="AR392" s="369"/>
      <c r="AS392" s="369"/>
      <c r="AT392" s="370"/>
      <c r="AU392" s="370"/>
      <c r="AV392" s="370"/>
      <c r="AW392" s="370"/>
      <c r="BJ392">
        <f t="shared" si="28"/>
        <v>0</v>
      </c>
      <c r="BK392">
        <f t="shared" si="29"/>
        <v>0</v>
      </c>
      <c r="BL392" s="531">
        <f t="shared" si="30"/>
        <v>0</v>
      </c>
      <c r="BM392" s="201"/>
    </row>
    <row r="393" spans="1:65" hidden="1" outlineLevel="1" x14ac:dyDescent="0.3">
      <c r="P393" s="628"/>
      <c r="Q393" s="628"/>
      <c r="R393" s="628"/>
      <c r="S393" s="628"/>
      <c r="T393" s="628"/>
      <c r="U393" s="628"/>
      <c r="V393" s="628"/>
      <c r="W393" s="628"/>
      <c r="X393" s="628"/>
      <c r="Y393" s="650"/>
      <c r="Z393" s="650"/>
      <c r="AA393" s="650"/>
      <c r="AB393" s="650"/>
      <c r="AC393" s="613"/>
      <c r="AD393" s="613"/>
      <c r="AE393" s="613"/>
      <c r="AF393" s="613"/>
      <c r="AG393" s="626"/>
      <c r="AH393" s="626"/>
      <c r="AI393" s="626"/>
      <c r="AJ393" s="626"/>
      <c r="AK393" s="626"/>
      <c r="AL393" s="626"/>
      <c r="AM393" s="626"/>
      <c r="AN393" s="626"/>
      <c r="AO393" s="626"/>
      <c r="AP393" s="369"/>
      <c r="AQ393" s="369"/>
      <c r="AR393" s="369"/>
      <c r="AS393" s="369"/>
      <c r="AT393" s="370"/>
      <c r="AU393" s="370"/>
      <c r="AV393" s="370"/>
      <c r="AW393" s="370"/>
      <c r="BJ393">
        <f t="shared" si="28"/>
        <v>0</v>
      </c>
      <c r="BK393">
        <f t="shared" si="29"/>
        <v>0</v>
      </c>
      <c r="BL393" s="531">
        <f t="shared" si="30"/>
        <v>0</v>
      </c>
      <c r="BM393" s="201"/>
    </row>
    <row r="394" spans="1:65" hidden="1" outlineLevel="1" x14ac:dyDescent="0.3">
      <c r="P394" s="628"/>
      <c r="Q394" s="628"/>
      <c r="R394" s="628"/>
      <c r="S394" s="628"/>
      <c r="T394" s="628"/>
      <c r="U394" s="628"/>
      <c r="V394" s="628"/>
      <c r="W394" s="628"/>
      <c r="X394" s="628"/>
      <c r="Y394" s="650"/>
      <c r="Z394" s="650"/>
      <c r="AA394" s="650"/>
      <c r="AB394" s="650"/>
      <c r="AC394" s="613"/>
      <c r="AD394" s="613"/>
      <c r="AE394" s="613"/>
      <c r="AF394" s="613"/>
      <c r="AG394" s="626"/>
      <c r="AH394" s="626"/>
      <c r="AI394" s="626"/>
      <c r="AJ394" s="626"/>
      <c r="AK394" s="626"/>
      <c r="AL394" s="626"/>
      <c r="AM394" s="626"/>
      <c r="AN394" s="626"/>
      <c r="AO394" s="626"/>
      <c r="AP394" s="369"/>
      <c r="AQ394" s="369"/>
      <c r="AR394" s="369"/>
      <c r="AS394" s="369"/>
      <c r="AT394" s="370"/>
      <c r="AU394" s="370"/>
      <c r="AV394" s="370"/>
      <c r="AW394" s="370"/>
      <c r="BJ394">
        <f t="shared" si="28"/>
        <v>0</v>
      </c>
      <c r="BK394">
        <f t="shared" si="29"/>
        <v>0</v>
      </c>
      <c r="BL394" s="531">
        <f t="shared" si="30"/>
        <v>0</v>
      </c>
      <c r="BM394" s="201"/>
    </row>
    <row r="395" spans="1:65" hidden="1" outlineLevel="1" x14ac:dyDescent="0.3">
      <c r="P395" s="628"/>
      <c r="Q395" s="628"/>
      <c r="R395" s="628"/>
      <c r="S395" s="628"/>
      <c r="T395" s="628"/>
      <c r="U395" s="628"/>
      <c r="V395" s="628"/>
      <c r="W395" s="628"/>
      <c r="X395" s="628"/>
      <c r="Y395" s="650"/>
      <c r="Z395" s="650"/>
      <c r="AA395" s="650"/>
      <c r="AB395" s="650"/>
      <c r="AC395" s="613"/>
      <c r="AD395" s="613"/>
      <c r="AE395" s="613"/>
      <c r="AF395" s="613"/>
      <c r="AG395" s="626"/>
      <c r="AH395" s="626"/>
      <c r="AI395" s="626"/>
      <c r="AJ395" s="626"/>
      <c r="AK395" s="626"/>
      <c r="AL395" s="626"/>
      <c r="AM395" s="626"/>
      <c r="AN395" s="626"/>
      <c r="AO395" s="626"/>
      <c r="AP395" s="369"/>
      <c r="AQ395" s="369"/>
      <c r="AR395" s="369"/>
      <c r="AS395" s="369"/>
      <c r="AT395" s="370"/>
      <c r="AU395" s="370"/>
      <c r="AV395" s="370"/>
      <c r="AW395" s="370"/>
      <c r="BJ395">
        <f t="shared" si="28"/>
        <v>0</v>
      </c>
      <c r="BK395">
        <f t="shared" si="29"/>
        <v>0</v>
      </c>
      <c r="BL395" s="531">
        <f t="shared" si="30"/>
        <v>0</v>
      </c>
      <c r="BM395" s="201"/>
    </row>
    <row r="396" spans="1:65" hidden="1" outlineLevel="1" x14ac:dyDescent="0.3">
      <c r="P396" s="628"/>
      <c r="Q396" s="628"/>
      <c r="R396" s="628"/>
      <c r="S396" s="628"/>
      <c r="T396" s="628"/>
      <c r="U396" s="628"/>
      <c r="V396" s="628"/>
      <c r="W396" s="628"/>
      <c r="X396" s="628"/>
      <c r="Y396" s="650"/>
      <c r="Z396" s="650"/>
      <c r="AA396" s="650"/>
      <c r="AB396" s="650"/>
      <c r="AC396" s="613"/>
      <c r="AD396" s="613"/>
      <c r="AE396" s="613"/>
      <c r="AF396" s="613"/>
      <c r="AG396" s="626"/>
      <c r="AH396" s="626"/>
      <c r="AI396" s="626"/>
      <c r="AJ396" s="626"/>
      <c r="AK396" s="626"/>
      <c r="AL396" s="626"/>
      <c r="AM396" s="626"/>
      <c r="AN396" s="626"/>
      <c r="AO396" s="626"/>
      <c r="AP396" s="369"/>
      <c r="AQ396" s="369"/>
      <c r="AR396" s="369"/>
      <c r="AS396" s="369"/>
      <c r="AT396" s="370"/>
      <c r="AU396" s="370"/>
      <c r="AV396" s="370"/>
      <c r="AW396" s="370"/>
      <c r="BJ396">
        <f t="shared" si="28"/>
        <v>0</v>
      </c>
      <c r="BK396">
        <f t="shared" si="29"/>
        <v>0</v>
      </c>
      <c r="BL396" s="531">
        <f t="shared" si="30"/>
        <v>0</v>
      </c>
      <c r="BM396" s="201"/>
    </row>
    <row r="397" spans="1:65" ht="13.2" hidden="1" customHeight="1" outlineLevel="1" x14ac:dyDescent="0.3">
      <c r="P397" s="628"/>
      <c r="Q397" s="628"/>
      <c r="R397" s="628"/>
      <c r="S397" s="628"/>
      <c r="T397" s="628"/>
      <c r="U397" s="628"/>
      <c r="V397" s="628"/>
      <c r="W397" s="628"/>
      <c r="X397" s="628"/>
      <c r="Y397" s="650"/>
      <c r="Z397" s="650"/>
      <c r="AA397" s="650"/>
      <c r="AB397" s="650"/>
      <c r="AC397" s="613"/>
      <c r="AD397" s="613"/>
      <c r="AE397" s="613"/>
      <c r="AF397" s="613"/>
      <c r="AG397" s="626"/>
      <c r="AH397" s="626"/>
      <c r="AI397" s="626"/>
      <c r="AJ397" s="626"/>
      <c r="AK397" s="626"/>
      <c r="AL397" s="626"/>
      <c r="AM397" s="626"/>
      <c r="AN397" s="626"/>
      <c r="AO397" s="626"/>
      <c r="AP397" s="369"/>
      <c r="AQ397" s="369"/>
      <c r="AR397" s="369"/>
      <c r="AS397" s="369"/>
      <c r="AT397" s="370"/>
      <c r="AU397" s="370"/>
      <c r="AV397" s="370"/>
      <c r="AW397" s="370"/>
      <c r="BJ397">
        <f t="shared" si="28"/>
        <v>0</v>
      </c>
      <c r="BK397">
        <f t="shared" si="29"/>
        <v>0</v>
      </c>
      <c r="BL397" s="531">
        <f t="shared" si="30"/>
        <v>0</v>
      </c>
      <c r="BM397" s="201"/>
    </row>
    <row r="398" spans="1:65" hidden="1" outlineLevel="1" x14ac:dyDescent="0.3">
      <c r="A398" s="264" t="str">
        <f>A300</f>
        <v>.z03</v>
      </c>
      <c r="P398" s="628"/>
      <c r="Q398" s="628"/>
      <c r="R398" s="628"/>
      <c r="S398" s="628"/>
      <c r="T398" s="628"/>
      <c r="U398" s="628"/>
      <c r="V398" s="628"/>
      <c r="W398" s="628"/>
      <c r="X398" s="628"/>
      <c r="Y398" s="650"/>
      <c r="Z398" s="650"/>
      <c r="AA398" s="650"/>
      <c r="AB398" s="650"/>
      <c r="AC398" s="613"/>
      <c r="AD398" s="613"/>
      <c r="AE398" s="613"/>
      <c r="AF398" s="613"/>
      <c r="AG398" s="626"/>
      <c r="AH398" s="626"/>
      <c r="AI398" s="626"/>
      <c r="AJ398" s="626"/>
      <c r="AK398" s="626"/>
      <c r="AL398" s="626"/>
      <c r="AM398" s="626"/>
      <c r="AN398" s="626"/>
      <c r="AO398" s="626"/>
      <c r="AP398" s="369"/>
      <c r="AQ398" s="369"/>
      <c r="AR398" s="369"/>
      <c r="AS398" s="369"/>
      <c r="AT398" s="370"/>
      <c r="AU398" s="370"/>
      <c r="AV398" s="370"/>
      <c r="AW398" s="370"/>
      <c r="BJ398">
        <f t="shared" si="28"/>
        <v>0</v>
      </c>
      <c r="BK398">
        <f t="shared" si="29"/>
        <v>0</v>
      </c>
      <c r="BL398" s="531">
        <f t="shared" si="30"/>
        <v>0</v>
      </c>
      <c r="BM398" s="201"/>
    </row>
    <row r="399" spans="1:65" collapsed="1" x14ac:dyDescent="0.3">
      <c r="P399" s="628"/>
      <c r="Q399" s="628"/>
      <c r="R399" s="628"/>
      <c r="S399" s="628"/>
      <c r="T399" s="628"/>
      <c r="U399" s="628"/>
      <c r="V399" s="628"/>
      <c r="W399" s="628"/>
      <c r="X399" s="628"/>
      <c r="Y399" s="650"/>
      <c r="Z399" s="650"/>
      <c r="AA399" s="650"/>
      <c r="AB399" s="650"/>
      <c r="AC399" s="613"/>
      <c r="AD399" s="613"/>
      <c r="AE399" s="613"/>
      <c r="AF399" s="613"/>
      <c r="AG399" s="626"/>
      <c r="AH399" s="626"/>
      <c r="AI399" s="626"/>
      <c r="AJ399" s="626"/>
      <c r="AK399" s="626"/>
      <c r="AL399" s="626"/>
      <c r="AM399" s="626"/>
      <c r="AN399" s="626"/>
      <c r="AO399" s="626"/>
      <c r="AP399" s="369"/>
      <c r="AQ399" s="369"/>
      <c r="AR399" s="369"/>
      <c r="AS399" s="369"/>
      <c r="AT399" s="370"/>
      <c r="AU399" s="370"/>
      <c r="AV399" s="370"/>
      <c r="AW399" s="370"/>
      <c r="BJ399">
        <f t="shared" si="28"/>
        <v>0</v>
      </c>
      <c r="BK399">
        <f t="shared" si="29"/>
        <v>0</v>
      </c>
      <c r="BL399" s="531">
        <f t="shared" si="30"/>
        <v>0</v>
      </c>
      <c r="BM399" s="201">
        <f>SUM(BL400:BL498)</f>
        <v>-4</v>
      </c>
    </row>
    <row r="400" spans="1:65" ht="15.6" x14ac:dyDescent="0.3">
      <c r="A400" s="259" t="str">
        <f>IV_Baza_BDCB!A3</f>
        <v>.z04</v>
      </c>
      <c r="B400" s="260"/>
      <c r="C400" s="261"/>
      <c r="D400" s="262"/>
      <c r="E400" s="263" t="str">
        <f>VLOOKUP(A400,Listy!A:C,2,FALSE) &amp; "   :  " &amp; VLOOKUP(A400,Listy!A:C,3,FALSE)</f>
        <v>Zadanie_IV   :  Opracowanie autorskiej bazy danych dla procesu cyfrowego bliźniaka (BDCB) z wykorzystaniem mechanizmów AI i ML</v>
      </c>
      <c r="F400" s="178"/>
      <c r="P400" s="628"/>
      <c r="Q400" s="628"/>
      <c r="R400" s="628"/>
      <c r="S400" s="628"/>
      <c r="T400" s="628"/>
      <c r="U400" s="628"/>
      <c r="V400" s="628"/>
      <c r="W400" s="628"/>
      <c r="X400" s="628"/>
      <c r="Y400" s="650"/>
      <c r="Z400" s="650"/>
      <c r="AA400" s="650"/>
      <c r="AB400" s="650"/>
      <c r="AC400" s="613"/>
      <c r="AD400" s="613"/>
      <c r="AE400" s="613"/>
      <c r="AF400" s="613"/>
      <c r="AG400" s="626"/>
      <c r="AH400" s="626"/>
      <c r="AI400" s="626"/>
      <c r="AJ400" s="626"/>
      <c r="AK400" s="626"/>
      <c r="AL400" s="626"/>
      <c r="AM400" s="626"/>
      <c r="AN400" s="626"/>
      <c r="AO400" s="626"/>
      <c r="AP400" s="369"/>
      <c r="AQ400" s="369"/>
      <c r="AR400" s="369"/>
      <c r="AS400" s="369"/>
      <c r="AT400" s="370"/>
      <c r="AU400" s="370"/>
      <c r="AV400" s="370"/>
      <c r="AW400" s="370"/>
      <c r="BJ400">
        <f t="shared" si="28"/>
        <v>0</v>
      </c>
      <c r="BK400">
        <f t="shared" si="29"/>
        <v>0</v>
      </c>
      <c r="BL400" s="531">
        <f t="shared" si="30"/>
        <v>0</v>
      </c>
      <c r="BM400" s="201">
        <f>SUM(BL401:BL499)</f>
        <v>-4</v>
      </c>
    </row>
    <row r="401" spans="1:65" hidden="1" outlineLevel="1" x14ac:dyDescent="0.3">
      <c r="A401">
        <f>IV_Baza_BDCB!A4</f>
        <v>1</v>
      </c>
      <c r="B401" t="str">
        <f>IV_Baza_BDCB!B4</f>
        <v>a</v>
      </c>
      <c r="C401">
        <f>IV_Baza_BDCB!C4</f>
        <v>-1</v>
      </c>
      <c r="D401" t="str">
        <f>IV_Baza_BDCB!D4</f>
        <v>.z04_1_a_-1</v>
      </c>
      <c r="E401" t="str">
        <f>IV_Baza_BDCB!E4</f>
        <v>1.Opracowanie koncepcji standaryzowanej bazy danych Cyfrowego Bliźniaka</v>
      </c>
      <c r="F401">
        <f>IV_Baza_BDCB!F4</f>
        <v>0</v>
      </c>
      <c r="G401">
        <f>IV_Baza_BDCB!G4</f>
        <v>0</v>
      </c>
      <c r="H401">
        <f>IV_Baza_BDCB!H4</f>
        <v>0</v>
      </c>
      <c r="I401" t="str">
        <f>IV_Baza_BDCB!I4</f>
        <v>ACT</v>
      </c>
      <c r="J401">
        <f>IV_Baza_BDCB!J4</f>
        <v>0</v>
      </c>
      <c r="K401">
        <f>IV_Baza_BDCB!K4</f>
        <v>0</v>
      </c>
      <c r="L401">
        <f>IV_Baza_BDCB!L4</f>
        <v>0</v>
      </c>
      <c r="M401">
        <f>IV_Baza_BDCB!M4</f>
        <v>0</v>
      </c>
      <c r="N401">
        <f>IV_Baza_BDCB!N4</f>
        <v>0</v>
      </c>
      <c r="O401">
        <f>IV_Baza_BDCB!O4</f>
        <v>0</v>
      </c>
      <c r="P401" s="628">
        <f>IV_Baza_BDCB!P4</f>
        <v>0</v>
      </c>
      <c r="Q401" s="628">
        <f>IV_Baza_BDCB!Q4</f>
        <v>0</v>
      </c>
      <c r="R401" s="628">
        <f>IV_Baza_BDCB!R4</f>
        <v>0</v>
      </c>
      <c r="S401" s="628">
        <f>IV_Baza_BDCB!S4</f>
        <v>0</v>
      </c>
      <c r="T401" s="628">
        <f>IV_Baza_BDCB!T4</f>
        <v>0</v>
      </c>
      <c r="U401" s="628">
        <f>IV_Baza_BDCB!U4</f>
        <v>0</v>
      </c>
      <c r="V401" s="628">
        <f>IV_Baza_BDCB!V4</f>
        <v>0</v>
      </c>
      <c r="W401" s="628">
        <f>IV_Baza_BDCB!W4</f>
        <v>0</v>
      </c>
      <c r="X401" s="628">
        <f>IV_Baza_BDCB!X4</f>
        <v>0</v>
      </c>
      <c r="Y401" s="650">
        <f>IV_Baza_BDCB!Y4</f>
        <v>0</v>
      </c>
      <c r="Z401" s="650">
        <f>IV_Baza_BDCB!Z4</f>
        <v>0</v>
      </c>
      <c r="AA401" s="650">
        <f>IV_Baza_BDCB!AA4</f>
        <v>0</v>
      </c>
      <c r="AB401" s="650">
        <f>IV_Baza_BDCB!AB4</f>
        <v>0</v>
      </c>
      <c r="AC401" s="613">
        <f>IV_Baza_BDCB!AC4</f>
        <v>0</v>
      </c>
      <c r="AD401" s="613">
        <f>IV_Baza_BDCB!AD4</f>
        <v>0</v>
      </c>
      <c r="AE401" s="613">
        <f>IV_Baza_BDCB!AE4</f>
        <v>0</v>
      </c>
      <c r="AF401" s="613">
        <f>IV_Baza_BDCB!AF4</f>
        <v>0</v>
      </c>
      <c r="AG401" s="626">
        <f>IV_Baza_BDCB!AG4</f>
        <v>0</v>
      </c>
      <c r="AH401" s="626">
        <f>IV_Baza_BDCB!AH4</f>
        <v>0</v>
      </c>
      <c r="AI401" s="626">
        <f>IV_Baza_BDCB!AI4</f>
        <v>0</v>
      </c>
      <c r="AJ401" s="626">
        <f>IV_Baza_BDCB!AJ4</f>
        <v>0</v>
      </c>
      <c r="AK401" s="626">
        <f>IV_Baza_BDCB!AK4</f>
        <v>0</v>
      </c>
      <c r="AL401" s="626">
        <f>IV_Baza_BDCB!AL4</f>
        <v>0</v>
      </c>
      <c r="AM401" s="626">
        <f>IV_Baza_BDCB!AM4</f>
        <v>0</v>
      </c>
      <c r="AN401" s="626">
        <f>IV_Baza_BDCB!AN4</f>
        <v>0</v>
      </c>
      <c r="AO401" s="626">
        <f>IV_Baza_BDCB!AO4</f>
        <v>0</v>
      </c>
      <c r="AP401" s="369">
        <f>IV_Baza_BDCB!AP4</f>
        <v>0</v>
      </c>
      <c r="AQ401" s="369">
        <f>IV_Baza_BDCB!AQ4</f>
        <v>0</v>
      </c>
      <c r="AR401" s="369">
        <f>IV_Baza_BDCB!AR4</f>
        <v>0</v>
      </c>
      <c r="AS401" s="369">
        <f>IV_Baza_BDCB!AS4</f>
        <v>0</v>
      </c>
      <c r="AT401" s="370">
        <f>IV_Baza_BDCB!AT4</f>
        <v>0</v>
      </c>
      <c r="AU401" s="370">
        <f>IV_Baza_BDCB!AU4</f>
        <v>0</v>
      </c>
      <c r="AV401" s="370">
        <f>IV_Baza_BDCB!AV4</f>
        <v>0</v>
      </c>
      <c r="AW401" s="370">
        <f>IV_Baza_BDCB!AW4</f>
        <v>0</v>
      </c>
      <c r="AX401">
        <f>IV_Baza_BDCB!AX4</f>
        <v>0</v>
      </c>
      <c r="AY401">
        <f>IV_Baza_BDCB!AY4</f>
        <v>0</v>
      </c>
      <c r="AZ401">
        <f>IV_Baza_BDCB!AZ4</f>
        <v>0</v>
      </c>
      <c r="BA401">
        <f>IV_Baza_BDCB!BA4</f>
        <v>0</v>
      </c>
      <c r="BB401">
        <f>IV_Baza_BDCB!BB4</f>
        <v>0</v>
      </c>
      <c r="BC401">
        <f>IV_Baza_BDCB!BC4</f>
        <v>0</v>
      </c>
      <c r="BD401">
        <f>IV_Baza_BDCB!BD4</f>
        <v>0</v>
      </c>
      <c r="BE401">
        <f>IV_Baza_BDCB!BE4</f>
        <v>0</v>
      </c>
      <c r="BF401">
        <f>IV_Baza_BDCB!BF4</f>
        <v>0</v>
      </c>
      <c r="BG401">
        <f>IV_Baza_BDCB!BG4</f>
        <v>0</v>
      </c>
      <c r="BH401">
        <f>IV_Baza_BDCB!BH4</f>
        <v>0</v>
      </c>
      <c r="BI401">
        <f>IV_Baza_BDCB!BI4</f>
        <v>0</v>
      </c>
      <c r="BJ401">
        <f t="shared" si="28"/>
        <v>0</v>
      </c>
      <c r="BK401">
        <f t="shared" si="29"/>
        <v>0</v>
      </c>
      <c r="BL401" s="531">
        <f t="shared" si="30"/>
        <v>0</v>
      </c>
      <c r="BM401" s="201"/>
    </row>
    <row r="402" spans="1:65" hidden="1" outlineLevel="1" x14ac:dyDescent="0.3">
      <c r="A402">
        <f>IV_Baza_BDCB!A5</f>
        <v>1</v>
      </c>
      <c r="B402" t="str">
        <f>IV_Baza_BDCB!B5</f>
        <v>a</v>
      </c>
      <c r="C402">
        <f>IV_Baza_BDCB!C5</f>
        <v>0</v>
      </c>
      <c r="D402" t="str">
        <f>IV_Baza_BDCB!D5</f>
        <v>.z04_1_a_0</v>
      </c>
      <c r="E402" t="str">
        <f>IV_Baza_BDCB!E5</f>
        <v>Projektowanie struktury bazy danych, która zapewni jej wydajność, spójność i skalowalność</v>
      </c>
      <c r="F402">
        <f>IV_Baza_BDCB!F5</f>
        <v>0</v>
      </c>
      <c r="G402">
        <f>IV_Baza_BDCB!G5</f>
        <v>0</v>
      </c>
      <c r="H402">
        <f>IV_Baza_BDCB!H5</f>
        <v>0</v>
      </c>
      <c r="I402">
        <f>IV_Baza_BDCB!I5</f>
        <v>0</v>
      </c>
      <c r="J402">
        <f>IV_Baza_BDCB!J5</f>
        <v>0</v>
      </c>
      <c r="K402">
        <f>IV_Baza_BDCB!K5</f>
        <v>0</v>
      </c>
      <c r="L402">
        <f>IV_Baza_BDCB!L5</f>
        <v>0</v>
      </c>
      <c r="M402">
        <f>IV_Baza_BDCB!M5</f>
        <v>0</v>
      </c>
      <c r="N402">
        <f>IV_Baza_BDCB!N5</f>
        <v>0</v>
      </c>
      <c r="O402">
        <f>IV_Baza_BDCB!O5</f>
        <v>0</v>
      </c>
      <c r="P402" s="628">
        <f>IV_Baza_BDCB!P5</f>
        <v>0</v>
      </c>
      <c r="Q402" s="628">
        <f>IV_Baza_BDCB!Q5</f>
        <v>0</v>
      </c>
      <c r="R402" s="628">
        <f>IV_Baza_BDCB!R5</f>
        <v>0</v>
      </c>
      <c r="S402" s="628">
        <f>IV_Baza_BDCB!S5</f>
        <v>0</v>
      </c>
      <c r="T402" s="628">
        <f>IV_Baza_BDCB!T5</f>
        <v>0</v>
      </c>
      <c r="U402" s="628">
        <f>IV_Baza_BDCB!U5</f>
        <v>0</v>
      </c>
      <c r="V402" s="628">
        <f>IV_Baza_BDCB!V5</f>
        <v>0</v>
      </c>
      <c r="W402" s="628">
        <f>IV_Baza_BDCB!W5</f>
        <v>0</v>
      </c>
      <c r="X402" s="628">
        <f>IV_Baza_BDCB!X5</f>
        <v>0</v>
      </c>
      <c r="Y402" s="650">
        <f>IV_Baza_BDCB!Y5</f>
        <v>0</v>
      </c>
      <c r="Z402" s="650">
        <f>IV_Baza_BDCB!Z5</f>
        <v>0</v>
      </c>
      <c r="AA402" s="650">
        <f>IV_Baza_BDCB!AA5</f>
        <v>0</v>
      </c>
      <c r="AB402" s="650">
        <f>IV_Baza_BDCB!AB5</f>
        <v>0</v>
      </c>
      <c r="AC402" s="613">
        <f>IV_Baza_BDCB!AC5</f>
        <v>0</v>
      </c>
      <c r="AD402" s="613">
        <f>IV_Baza_BDCB!AD5</f>
        <v>0</v>
      </c>
      <c r="AE402" s="613">
        <f>IV_Baza_BDCB!AE5</f>
        <v>0</v>
      </c>
      <c r="AF402" s="613">
        <f>IV_Baza_BDCB!AF5</f>
        <v>0</v>
      </c>
      <c r="AG402" s="626">
        <f>IV_Baza_BDCB!AG5</f>
        <v>0</v>
      </c>
      <c r="AH402" s="626">
        <f>IV_Baza_BDCB!AH5</f>
        <v>0</v>
      </c>
      <c r="AI402" s="626">
        <f>IV_Baza_BDCB!AI5</f>
        <v>0</v>
      </c>
      <c r="AJ402" s="626">
        <f>IV_Baza_BDCB!AJ5</f>
        <v>0</v>
      </c>
      <c r="AK402" s="626">
        <f>IV_Baza_BDCB!AK5</f>
        <v>0</v>
      </c>
      <c r="AL402" s="626">
        <f>IV_Baza_BDCB!AL5</f>
        <v>0</v>
      </c>
      <c r="AM402" s="626">
        <f>IV_Baza_BDCB!AM5</f>
        <v>0</v>
      </c>
      <c r="AN402" s="626">
        <f>IV_Baza_BDCB!AN5</f>
        <v>0</v>
      </c>
      <c r="AO402" s="626">
        <f>IV_Baza_BDCB!AO5</f>
        <v>0</v>
      </c>
      <c r="AP402" s="369">
        <f>IV_Baza_BDCB!AP5</f>
        <v>0</v>
      </c>
      <c r="AQ402" s="369">
        <f>IV_Baza_BDCB!AQ5</f>
        <v>0</v>
      </c>
      <c r="AR402" s="369">
        <f>IV_Baza_BDCB!AR5</f>
        <v>0</v>
      </c>
      <c r="AS402" s="369">
        <f>IV_Baza_BDCB!AS5</f>
        <v>0</v>
      </c>
      <c r="AT402" s="370">
        <f>IV_Baza_BDCB!AT5</f>
        <v>0</v>
      </c>
      <c r="AU402" s="370">
        <f>IV_Baza_BDCB!AU5</f>
        <v>0</v>
      </c>
      <c r="AV402" s="370">
        <f>IV_Baza_BDCB!AV5</f>
        <v>0</v>
      </c>
      <c r="AW402" s="370">
        <f>IV_Baza_BDCB!AW5</f>
        <v>0</v>
      </c>
      <c r="AX402">
        <f>IV_Baza_BDCB!AX5</f>
        <v>0</v>
      </c>
      <c r="AY402">
        <f>IV_Baza_BDCB!AY5</f>
        <v>0</v>
      </c>
      <c r="AZ402" t="e">
        <f>IV_Baza_BDCB!AZ5</f>
        <v>#N/A</v>
      </c>
      <c r="BA402" t="e">
        <f>IV_Baza_BDCB!BA5</f>
        <v>#N/A</v>
      </c>
      <c r="BB402" t="e">
        <f>IV_Baza_BDCB!BB5</f>
        <v>#N/A</v>
      </c>
      <c r="BC402">
        <f>IV_Baza_BDCB!BC5</f>
        <v>0</v>
      </c>
      <c r="BD402">
        <f>IV_Baza_BDCB!BD5</f>
        <v>0</v>
      </c>
      <c r="BE402">
        <f>IV_Baza_BDCB!BE5</f>
        <v>0</v>
      </c>
      <c r="BF402">
        <f>IV_Baza_BDCB!BF5</f>
        <v>0</v>
      </c>
      <c r="BG402">
        <f>IV_Baza_BDCB!BG5</f>
        <v>0</v>
      </c>
      <c r="BH402">
        <f>IV_Baza_BDCB!BH5</f>
        <v>0</v>
      </c>
      <c r="BI402">
        <f>IV_Baza_BDCB!BI5</f>
        <v>0</v>
      </c>
      <c r="BJ402">
        <f t="shared" si="28"/>
        <v>0</v>
      </c>
      <c r="BK402">
        <f t="shared" si="29"/>
        <v>0</v>
      </c>
      <c r="BL402" s="531">
        <f t="shared" si="30"/>
        <v>0</v>
      </c>
      <c r="BM402" s="201"/>
    </row>
    <row r="403" spans="1:65" hidden="1" outlineLevel="1" x14ac:dyDescent="0.3">
      <c r="A403">
        <f>IV_Baza_BDCB!A6</f>
        <v>1</v>
      </c>
      <c r="B403" t="str">
        <f>IV_Baza_BDCB!B6</f>
        <v>a</v>
      </c>
      <c r="C403">
        <f>IV_Baza_BDCB!C6</f>
        <v>1</v>
      </c>
      <c r="D403" t="str">
        <f>IV_Baza_BDCB!D6</f>
        <v>.z04_1_a_1</v>
      </c>
      <c r="E403" t="str">
        <f>IV_Baza_BDCB!E6</f>
        <v>Opracowanie logicznego i fizycznego modelu bazy danych, uwzględniającego wszystkie kluczowe ele-menty (np. tabele, relacje, indeksy i klucze)</v>
      </c>
      <c r="F403" t="str">
        <f>IV_Baza_BDCB!F6</f>
        <v>Imię03</v>
      </c>
      <c r="G403" t="str">
        <f>IV_Baza_BDCB!G6</f>
        <v>Nazwisko03</v>
      </c>
      <c r="H403">
        <f>IV_Baza_BDCB!H6</f>
        <v>1</v>
      </c>
      <c r="I403" t="str">
        <f>IV_Baza_BDCB!I6</f>
        <v>.a03</v>
      </c>
      <c r="J403">
        <f>IV_Baza_BDCB!J6</f>
        <v>18</v>
      </c>
      <c r="K403" s="284">
        <f>IV_Baza_BDCB!K6</f>
        <v>46507</v>
      </c>
      <c r="L403" s="284">
        <f>IV_Baza_BDCB!L6</f>
        <v>46509</v>
      </c>
      <c r="M403">
        <f>IV_Baza_BDCB!M6</f>
        <v>19</v>
      </c>
      <c r="N403">
        <f>IV_Baza_BDCB!N6</f>
        <v>2</v>
      </c>
      <c r="O403">
        <f>IV_Baza_BDCB!O6</f>
        <v>160</v>
      </c>
      <c r="P403" s="628">
        <f>IV_Baza_BDCB!P6</f>
        <v>0</v>
      </c>
      <c r="Q403" s="628">
        <f>IV_Baza_BDCB!Q6</f>
        <v>0</v>
      </c>
      <c r="R403" s="628">
        <f>IV_Baza_BDCB!R6</f>
        <v>0</v>
      </c>
      <c r="S403" s="628">
        <f>IV_Baza_BDCB!S6</f>
        <v>0</v>
      </c>
      <c r="T403" s="628">
        <f>IV_Baza_BDCB!T6</f>
        <v>0.2</v>
      </c>
      <c r="U403" s="628">
        <f>IV_Baza_BDCB!U6</f>
        <v>0.2</v>
      </c>
      <c r="V403" s="628">
        <f>IV_Baza_BDCB!V6</f>
        <v>0.2</v>
      </c>
      <c r="W403" s="628">
        <f>IV_Baza_BDCB!W6</f>
        <v>0.2</v>
      </c>
      <c r="X403" s="628">
        <f>IV_Baza_BDCB!X6</f>
        <v>0.2</v>
      </c>
      <c r="Y403" s="650">
        <f>IV_Baza_BDCB!Y6</f>
        <v>0</v>
      </c>
      <c r="Z403" s="650">
        <f>IV_Baza_BDCB!Z6</f>
        <v>0</v>
      </c>
      <c r="AA403" s="650">
        <f>IV_Baza_BDCB!AA6</f>
        <v>0</v>
      </c>
      <c r="AB403" s="650">
        <f>IV_Baza_BDCB!AB6</f>
        <v>0</v>
      </c>
      <c r="AC403" s="613">
        <f>IV_Baza_BDCB!AC6</f>
        <v>0</v>
      </c>
      <c r="AD403" s="613">
        <f>IV_Baza_BDCB!AD6</f>
        <v>0</v>
      </c>
      <c r="AE403" s="613">
        <f>IV_Baza_BDCB!AE6</f>
        <v>0</v>
      </c>
      <c r="AF403" s="613">
        <f>IV_Baza_BDCB!AF6</f>
        <v>0</v>
      </c>
      <c r="AG403" s="626">
        <f>IV_Baza_BDCB!AG6</f>
        <v>0</v>
      </c>
      <c r="AH403" s="626">
        <f>IV_Baza_BDCB!AH6</f>
        <v>0</v>
      </c>
      <c r="AI403" s="626">
        <f>IV_Baza_BDCB!AI6</f>
        <v>0</v>
      </c>
      <c r="AJ403" s="626">
        <f>IV_Baza_BDCB!AJ6</f>
        <v>0</v>
      </c>
      <c r="AK403" s="626">
        <f>IV_Baza_BDCB!AK6</f>
        <v>32</v>
      </c>
      <c r="AL403" s="626">
        <f>IV_Baza_BDCB!AL6</f>
        <v>32</v>
      </c>
      <c r="AM403" s="626">
        <f>IV_Baza_BDCB!AM6</f>
        <v>32</v>
      </c>
      <c r="AN403" s="626">
        <f>IV_Baza_BDCB!AN6</f>
        <v>32</v>
      </c>
      <c r="AO403" s="626">
        <f>IV_Baza_BDCB!AO6</f>
        <v>32</v>
      </c>
      <c r="AP403" s="369">
        <f>IV_Baza_BDCB!AP6</f>
        <v>0</v>
      </c>
      <c r="AQ403" s="369">
        <f>IV_Baza_BDCB!AQ6</f>
        <v>0</v>
      </c>
      <c r="AR403" s="369">
        <f>IV_Baza_BDCB!AR6</f>
        <v>0</v>
      </c>
      <c r="AS403" s="369">
        <f>IV_Baza_BDCB!AS6</f>
        <v>0</v>
      </c>
      <c r="AT403" s="370">
        <f>IV_Baza_BDCB!AT6</f>
        <v>0</v>
      </c>
      <c r="AU403" s="370">
        <f>IV_Baza_BDCB!AU6</f>
        <v>0</v>
      </c>
      <c r="AV403" s="370">
        <f>IV_Baza_BDCB!AV6</f>
        <v>0</v>
      </c>
      <c r="AW403" s="370">
        <f>IV_Baza_BDCB!AW6</f>
        <v>0</v>
      </c>
      <c r="AX403">
        <f>IV_Baza_BDCB!AX6</f>
        <v>160</v>
      </c>
      <c r="AY403">
        <f>IV_Baza_BDCB!AY6</f>
        <v>1</v>
      </c>
      <c r="AZ403">
        <f>IV_Baza_BDCB!AZ6</f>
        <v>5003</v>
      </c>
      <c r="BA403">
        <f>IV_Baza_BDCB!BA6</f>
        <v>5003</v>
      </c>
      <c r="BB403">
        <f>IV_Baza_BDCB!BB6</f>
        <v>5003</v>
      </c>
      <c r="BC403">
        <f>IV_Baza_BDCB!BC6</f>
        <v>0</v>
      </c>
      <c r="BD403">
        <f>IV_Baza_BDCB!BD6</f>
        <v>0</v>
      </c>
      <c r="BE403">
        <f>IV_Baza_BDCB!BE6</f>
        <v>0</v>
      </c>
      <c r="BF403">
        <f>IV_Baza_BDCB!BF6</f>
        <v>0</v>
      </c>
      <c r="BG403">
        <f>IV_Baza_BDCB!BG6</f>
        <v>0</v>
      </c>
      <c r="BH403">
        <f>IV_Baza_BDCB!BH6</f>
        <v>0</v>
      </c>
      <c r="BI403">
        <f>IV_Baza_BDCB!BI6</f>
        <v>0</v>
      </c>
      <c r="BJ403">
        <f t="shared" si="28"/>
        <v>160</v>
      </c>
      <c r="BK403">
        <f t="shared" si="29"/>
        <v>160</v>
      </c>
      <c r="BL403" s="531">
        <f t="shared" si="30"/>
        <v>0</v>
      </c>
      <c r="BM403" s="201"/>
    </row>
    <row r="404" spans="1:65" hidden="1" outlineLevel="1" x14ac:dyDescent="0.3">
      <c r="A404">
        <f>IV_Baza_BDCB!A7</f>
        <v>1</v>
      </c>
      <c r="B404" t="str">
        <f>IV_Baza_BDCB!B7</f>
        <v>a</v>
      </c>
      <c r="C404">
        <f>IV_Baza_BDCB!C7</f>
        <v>2</v>
      </c>
      <c r="D404" t="str">
        <f>IV_Baza_BDCB!D7</f>
        <v>.z04_1_a_2</v>
      </c>
      <c r="E404" t="str">
        <f>IV_Baza_BDCB!E7</f>
        <v>Opracowanie architektury systemu, zapewniającą obsługę rosnącej ilości danych celem szybkiego i efektywnego ich przetwarzania</v>
      </c>
      <c r="F404" t="str">
        <f>IV_Baza_BDCB!F7</f>
        <v>Imię01</v>
      </c>
      <c r="G404" t="str">
        <f>IV_Baza_BDCB!G7</f>
        <v>Nazwisko01</v>
      </c>
      <c r="H404">
        <f>IV_Baza_BDCB!H7</f>
        <v>1</v>
      </c>
      <c r="I404" t="str">
        <f>IV_Baza_BDCB!I7</f>
        <v>.a01</v>
      </c>
      <c r="J404">
        <f>IV_Baza_BDCB!J7</f>
        <v>20</v>
      </c>
      <c r="K404" s="284">
        <f>IV_Baza_BDCB!K7</f>
        <v>46521</v>
      </c>
      <c r="L404" s="284">
        <f>IV_Baza_BDCB!L7</f>
        <v>46521</v>
      </c>
      <c r="M404">
        <f>IV_Baza_BDCB!M7</f>
        <v>19</v>
      </c>
      <c r="N404">
        <f>IV_Baza_BDCB!N7</f>
        <v>0</v>
      </c>
      <c r="O404">
        <f>IV_Baza_BDCB!O7</f>
        <v>20</v>
      </c>
      <c r="P404" s="628">
        <f>IV_Baza_BDCB!P7</f>
        <v>0</v>
      </c>
      <c r="Q404" s="628">
        <f>IV_Baza_BDCB!Q7</f>
        <v>0</v>
      </c>
      <c r="R404" s="628">
        <f>IV_Baza_BDCB!R7</f>
        <v>0</v>
      </c>
      <c r="S404" s="628">
        <f>IV_Baza_BDCB!S7</f>
        <v>0</v>
      </c>
      <c r="T404" s="628">
        <f>IV_Baza_BDCB!T7</f>
        <v>0.2</v>
      </c>
      <c r="U404" s="628">
        <f>IV_Baza_BDCB!U7</f>
        <v>0.2</v>
      </c>
      <c r="V404" s="628">
        <f>IV_Baza_BDCB!V7</f>
        <v>0.2</v>
      </c>
      <c r="W404" s="628">
        <f>IV_Baza_BDCB!W7</f>
        <v>0.2</v>
      </c>
      <c r="X404" s="628">
        <f>IV_Baza_BDCB!X7</f>
        <v>0.2</v>
      </c>
      <c r="Y404" s="650">
        <f>IV_Baza_BDCB!Y7</f>
        <v>0</v>
      </c>
      <c r="Z404" s="650">
        <f>IV_Baza_BDCB!Z7</f>
        <v>0</v>
      </c>
      <c r="AA404" s="650">
        <f>IV_Baza_BDCB!AA7</f>
        <v>0</v>
      </c>
      <c r="AB404" s="650">
        <f>IV_Baza_BDCB!AB7</f>
        <v>0</v>
      </c>
      <c r="AC404" s="613">
        <f>IV_Baza_BDCB!AC7</f>
        <v>0</v>
      </c>
      <c r="AD404" s="613">
        <f>IV_Baza_BDCB!AD7</f>
        <v>0</v>
      </c>
      <c r="AE404" s="613">
        <f>IV_Baza_BDCB!AE7</f>
        <v>0</v>
      </c>
      <c r="AF404" s="613">
        <f>IV_Baza_BDCB!AF7</f>
        <v>0</v>
      </c>
      <c r="AG404" s="626">
        <f>IV_Baza_BDCB!AG7</f>
        <v>0</v>
      </c>
      <c r="AH404" s="626">
        <f>IV_Baza_BDCB!AH7</f>
        <v>0</v>
      </c>
      <c r="AI404" s="626">
        <f>IV_Baza_BDCB!AI7</f>
        <v>0</v>
      </c>
      <c r="AJ404" s="626">
        <f>IV_Baza_BDCB!AJ7</f>
        <v>0</v>
      </c>
      <c r="AK404" s="626">
        <f>IV_Baza_BDCB!AK7</f>
        <v>4</v>
      </c>
      <c r="AL404" s="626">
        <f>IV_Baza_BDCB!AL7</f>
        <v>4</v>
      </c>
      <c r="AM404" s="626">
        <f>IV_Baza_BDCB!AM7</f>
        <v>4</v>
      </c>
      <c r="AN404" s="626">
        <f>IV_Baza_BDCB!AN7</f>
        <v>4</v>
      </c>
      <c r="AO404" s="626">
        <f>IV_Baza_BDCB!AO7</f>
        <v>4</v>
      </c>
      <c r="AP404" s="369">
        <f>IV_Baza_BDCB!AP7</f>
        <v>0</v>
      </c>
      <c r="AQ404" s="369">
        <f>IV_Baza_BDCB!AQ7</f>
        <v>0</v>
      </c>
      <c r="AR404" s="369">
        <f>IV_Baza_BDCB!AR7</f>
        <v>0</v>
      </c>
      <c r="AS404" s="369">
        <f>IV_Baza_BDCB!AS7</f>
        <v>0</v>
      </c>
      <c r="AT404" s="370">
        <f>IV_Baza_BDCB!AT7</f>
        <v>0</v>
      </c>
      <c r="AU404" s="370">
        <f>IV_Baza_BDCB!AU7</f>
        <v>0</v>
      </c>
      <c r="AV404" s="370">
        <f>IV_Baza_BDCB!AV7</f>
        <v>0</v>
      </c>
      <c r="AW404" s="370">
        <f>IV_Baza_BDCB!AW7</f>
        <v>0</v>
      </c>
      <c r="AX404">
        <f>IV_Baza_BDCB!AX7</f>
        <v>20</v>
      </c>
      <c r="AY404">
        <f>IV_Baza_BDCB!AY7</f>
        <v>0.125</v>
      </c>
      <c r="AZ404">
        <f>IV_Baza_BDCB!AZ7</f>
        <v>5001</v>
      </c>
      <c r="BA404">
        <f>IV_Baza_BDCB!BA7</f>
        <v>625.125</v>
      </c>
      <c r="BB404">
        <f>IV_Baza_BDCB!BB7</f>
        <v>78.140625</v>
      </c>
      <c r="BC404">
        <f>IV_Baza_BDCB!BC7</f>
        <v>0</v>
      </c>
      <c r="BD404">
        <f>IV_Baza_BDCB!BD7</f>
        <v>0</v>
      </c>
      <c r="BE404">
        <f>IV_Baza_BDCB!BE7</f>
        <v>0</v>
      </c>
      <c r="BF404">
        <f>IV_Baza_BDCB!BF7</f>
        <v>0</v>
      </c>
      <c r="BG404">
        <f>IV_Baza_BDCB!BG7</f>
        <v>0</v>
      </c>
      <c r="BH404">
        <f>IV_Baza_BDCB!BH7</f>
        <v>0</v>
      </c>
      <c r="BI404">
        <f>IV_Baza_BDCB!BI7</f>
        <v>0</v>
      </c>
      <c r="BJ404">
        <f t="shared" si="28"/>
        <v>20</v>
      </c>
      <c r="BK404">
        <f t="shared" si="29"/>
        <v>20</v>
      </c>
      <c r="BL404" s="531">
        <f t="shared" si="30"/>
        <v>0</v>
      </c>
      <c r="BM404" s="201"/>
    </row>
    <row r="405" spans="1:65" hidden="1" outlineLevel="1" x14ac:dyDescent="0.3">
      <c r="A405">
        <f>IV_Baza_BDCB!A8</f>
        <v>1</v>
      </c>
      <c r="B405" t="str">
        <f>IV_Baza_BDCB!B8</f>
        <v>a</v>
      </c>
      <c r="C405">
        <f>IV_Baza_BDCB!C8</f>
        <v>3</v>
      </c>
      <c r="D405" t="str">
        <f>IV_Baza_BDCB!D8</f>
        <v>.z04_1_a_3</v>
      </c>
      <c r="E405" t="str">
        <f>IV_Baza_BDCB!E8</f>
        <v>Opracowanie mechanizmów do administrowania, eksploatacji i monitorowania bazy danych oraz współ-pracy z modułami planowanej platformy ICT</v>
      </c>
      <c r="F405" t="str">
        <f>IV_Baza_BDCB!F8</f>
        <v>Imię02</v>
      </c>
      <c r="G405" t="str">
        <f>IV_Baza_BDCB!G8</f>
        <v>Nazwisko02</v>
      </c>
      <c r="H405">
        <f>IV_Baza_BDCB!H8</f>
        <v>1</v>
      </c>
      <c r="I405" t="str">
        <f>IV_Baza_BDCB!I8</f>
        <v>.a02</v>
      </c>
      <c r="J405">
        <f>IV_Baza_BDCB!J8</f>
        <v>20</v>
      </c>
      <c r="K405" s="284">
        <f>IV_Baza_BDCB!K8</f>
        <v>46521</v>
      </c>
      <c r="L405" s="284">
        <f>IV_Baza_BDCB!L8</f>
        <v>46521</v>
      </c>
      <c r="M405">
        <f>IV_Baza_BDCB!M8</f>
        <v>19</v>
      </c>
      <c r="N405">
        <f>IV_Baza_BDCB!N8</f>
        <v>0</v>
      </c>
      <c r="O405">
        <f>IV_Baza_BDCB!O8</f>
        <v>20</v>
      </c>
      <c r="P405" s="628">
        <f>IV_Baza_BDCB!P8</f>
        <v>0</v>
      </c>
      <c r="Q405" s="628">
        <f>IV_Baza_BDCB!Q8</f>
        <v>0</v>
      </c>
      <c r="R405" s="628">
        <f>IV_Baza_BDCB!R8</f>
        <v>0</v>
      </c>
      <c r="S405" s="628">
        <f>IV_Baza_BDCB!S8</f>
        <v>0</v>
      </c>
      <c r="T405" s="628">
        <f>IV_Baza_BDCB!T8</f>
        <v>0.2</v>
      </c>
      <c r="U405" s="628">
        <f>IV_Baza_BDCB!U8</f>
        <v>0.2</v>
      </c>
      <c r="V405" s="628">
        <f>IV_Baza_BDCB!V8</f>
        <v>0.2</v>
      </c>
      <c r="W405" s="628">
        <f>IV_Baza_BDCB!W8</f>
        <v>0.2</v>
      </c>
      <c r="X405" s="628">
        <f>IV_Baza_BDCB!X8</f>
        <v>0.2</v>
      </c>
      <c r="Y405" s="650">
        <f>IV_Baza_BDCB!Y8</f>
        <v>0</v>
      </c>
      <c r="Z405" s="650">
        <f>IV_Baza_BDCB!Z8</f>
        <v>0</v>
      </c>
      <c r="AA405" s="650">
        <f>IV_Baza_BDCB!AA8</f>
        <v>0</v>
      </c>
      <c r="AB405" s="650">
        <f>IV_Baza_BDCB!AB8</f>
        <v>0</v>
      </c>
      <c r="AC405" s="613">
        <f>IV_Baza_BDCB!AC8</f>
        <v>0</v>
      </c>
      <c r="AD405" s="613">
        <f>IV_Baza_BDCB!AD8</f>
        <v>0</v>
      </c>
      <c r="AE405" s="613">
        <f>IV_Baza_BDCB!AE8</f>
        <v>0</v>
      </c>
      <c r="AF405" s="613">
        <f>IV_Baza_BDCB!AF8</f>
        <v>0</v>
      </c>
      <c r="AG405" s="626">
        <f>IV_Baza_BDCB!AG8</f>
        <v>0</v>
      </c>
      <c r="AH405" s="626">
        <f>IV_Baza_BDCB!AH8</f>
        <v>0</v>
      </c>
      <c r="AI405" s="626">
        <f>IV_Baza_BDCB!AI8</f>
        <v>0</v>
      </c>
      <c r="AJ405" s="626">
        <f>IV_Baza_BDCB!AJ8</f>
        <v>0</v>
      </c>
      <c r="AK405" s="626">
        <f>IV_Baza_BDCB!AK8</f>
        <v>4</v>
      </c>
      <c r="AL405" s="626">
        <f>IV_Baza_BDCB!AL8</f>
        <v>4</v>
      </c>
      <c r="AM405" s="626">
        <f>IV_Baza_BDCB!AM8</f>
        <v>4</v>
      </c>
      <c r="AN405" s="626">
        <f>IV_Baza_BDCB!AN8</f>
        <v>4</v>
      </c>
      <c r="AO405" s="626">
        <f>IV_Baza_BDCB!AO8</f>
        <v>4</v>
      </c>
      <c r="AP405" s="369">
        <f>IV_Baza_BDCB!AP8</f>
        <v>0</v>
      </c>
      <c r="AQ405" s="369">
        <f>IV_Baza_BDCB!AQ8</f>
        <v>0</v>
      </c>
      <c r="AR405" s="369">
        <f>IV_Baza_BDCB!AR8</f>
        <v>0</v>
      </c>
      <c r="AS405" s="369">
        <f>IV_Baza_BDCB!AS8</f>
        <v>0</v>
      </c>
      <c r="AT405" s="370">
        <f>IV_Baza_BDCB!AT8</f>
        <v>0</v>
      </c>
      <c r="AU405" s="370">
        <f>IV_Baza_BDCB!AU8</f>
        <v>0</v>
      </c>
      <c r="AV405" s="370">
        <f>IV_Baza_BDCB!AV8</f>
        <v>0</v>
      </c>
      <c r="AW405" s="370">
        <f>IV_Baza_BDCB!AW8</f>
        <v>0</v>
      </c>
      <c r="AX405">
        <f>IV_Baza_BDCB!AX8</f>
        <v>20</v>
      </c>
      <c r="AY405">
        <f>IV_Baza_BDCB!AY8</f>
        <v>0.125</v>
      </c>
      <c r="AZ405">
        <f>IV_Baza_BDCB!AZ8</f>
        <v>5002</v>
      </c>
      <c r="BA405">
        <f>IV_Baza_BDCB!BA8</f>
        <v>625.25</v>
      </c>
      <c r="BB405">
        <f>IV_Baza_BDCB!BB8</f>
        <v>78.15625</v>
      </c>
      <c r="BC405">
        <f>IV_Baza_BDCB!BC8</f>
        <v>0</v>
      </c>
      <c r="BD405">
        <f>IV_Baza_BDCB!BD8</f>
        <v>0</v>
      </c>
      <c r="BE405">
        <f>IV_Baza_BDCB!BE8</f>
        <v>0</v>
      </c>
      <c r="BF405">
        <f>IV_Baza_BDCB!BF8</f>
        <v>0</v>
      </c>
      <c r="BG405">
        <f>IV_Baza_BDCB!BG8</f>
        <v>0</v>
      </c>
      <c r="BH405">
        <f>IV_Baza_BDCB!BH8</f>
        <v>0</v>
      </c>
      <c r="BI405">
        <f>IV_Baza_BDCB!BI8</f>
        <v>0</v>
      </c>
      <c r="BJ405">
        <f t="shared" si="28"/>
        <v>20</v>
      </c>
      <c r="BK405">
        <f t="shared" si="29"/>
        <v>20</v>
      </c>
      <c r="BL405" s="531">
        <f t="shared" si="30"/>
        <v>0</v>
      </c>
      <c r="BM405" s="201"/>
    </row>
    <row r="406" spans="1:65" hidden="1" outlineLevel="1" x14ac:dyDescent="0.3">
      <c r="A406">
        <f>IV_Baza_BDCB!A9</f>
        <v>1</v>
      </c>
      <c r="B406" t="str">
        <f>IV_Baza_BDCB!B9</f>
        <v>a</v>
      </c>
      <c r="C406">
        <f>IV_Baza_BDCB!C9</f>
        <v>4</v>
      </c>
      <c r="D406" t="str">
        <f>IV_Baza_BDCB!D9</f>
        <v>.z04_1_a_4</v>
      </c>
      <c r="E406" t="str">
        <f>IV_Baza_BDCB!E9</f>
        <v>Testowanie, walidacja i optymalizacja projektu struktury bazy danych</v>
      </c>
      <c r="F406">
        <f>IV_Baza_BDCB!F9</f>
        <v>0</v>
      </c>
      <c r="G406" t="str">
        <f>IV_Baza_BDCB!G9</f>
        <v>Nazwisko03</v>
      </c>
      <c r="H406">
        <f>IV_Baza_BDCB!H9</f>
        <v>1</v>
      </c>
      <c r="I406" t="str">
        <f>IV_Baza_BDCB!I9</f>
        <v>.a03</v>
      </c>
      <c r="J406">
        <f>IV_Baza_BDCB!J9</f>
        <v>20</v>
      </c>
      <c r="K406" s="284">
        <f>IV_Baza_BDCB!K9</f>
        <v>46521</v>
      </c>
      <c r="L406" s="284">
        <f>IV_Baza_BDCB!L9</f>
        <v>46521</v>
      </c>
      <c r="M406">
        <f>IV_Baza_BDCB!M9</f>
        <v>19</v>
      </c>
      <c r="N406">
        <f>IV_Baza_BDCB!N9</f>
        <v>0</v>
      </c>
      <c r="O406">
        <f>IV_Baza_BDCB!O9</f>
        <v>20</v>
      </c>
      <c r="P406" s="628">
        <f>IV_Baza_BDCB!P9</f>
        <v>0</v>
      </c>
      <c r="Q406" s="628">
        <f>IV_Baza_BDCB!Q9</f>
        <v>0</v>
      </c>
      <c r="R406" s="628">
        <f>IV_Baza_BDCB!R9</f>
        <v>0</v>
      </c>
      <c r="S406" s="628">
        <f>IV_Baza_BDCB!S9</f>
        <v>0</v>
      </c>
      <c r="T406" s="628">
        <f>IV_Baza_BDCB!T9</f>
        <v>0.2</v>
      </c>
      <c r="U406" s="628">
        <f>IV_Baza_BDCB!U9</f>
        <v>0.2</v>
      </c>
      <c r="V406" s="628">
        <f>IV_Baza_BDCB!V9</f>
        <v>0.2</v>
      </c>
      <c r="W406" s="628">
        <f>IV_Baza_BDCB!W9</f>
        <v>0.2</v>
      </c>
      <c r="X406" s="628">
        <f>IV_Baza_BDCB!X9</f>
        <v>0.2</v>
      </c>
      <c r="Y406" s="650">
        <f>IV_Baza_BDCB!Y9</f>
        <v>0</v>
      </c>
      <c r="Z406" s="650">
        <f>IV_Baza_BDCB!Z9</f>
        <v>0</v>
      </c>
      <c r="AA406" s="650">
        <f>IV_Baza_BDCB!AA9</f>
        <v>0</v>
      </c>
      <c r="AB406" s="650">
        <f>IV_Baza_BDCB!AB9</f>
        <v>0</v>
      </c>
      <c r="AC406" s="613">
        <f>IV_Baza_BDCB!AC9</f>
        <v>0</v>
      </c>
      <c r="AD406" s="613">
        <f>IV_Baza_BDCB!AD9</f>
        <v>0</v>
      </c>
      <c r="AE406" s="613">
        <f>IV_Baza_BDCB!AE9</f>
        <v>0</v>
      </c>
      <c r="AF406" s="613">
        <f>IV_Baza_BDCB!AF9</f>
        <v>0</v>
      </c>
      <c r="AG406" s="626">
        <f>IV_Baza_BDCB!AG9</f>
        <v>0</v>
      </c>
      <c r="AH406" s="626">
        <f>IV_Baza_BDCB!AH9</f>
        <v>0</v>
      </c>
      <c r="AI406" s="626">
        <f>IV_Baza_BDCB!AI9</f>
        <v>0</v>
      </c>
      <c r="AJ406" s="626">
        <f>IV_Baza_BDCB!AJ9</f>
        <v>0</v>
      </c>
      <c r="AK406" s="626">
        <f>IV_Baza_BDCB!AK9</f>
        <v>4</v>
      </c>
      <c r="AL406" s="626">
        <f>IV_Baza_BDCB!AL9</f>
        <v>4</v>
      </c>
      <c r="AM406" s="626">
        <f>IV_Baza_BDCB!AM9</f>
        <v>4</v>
      </c>
      <c r="AN406" s="626">
        <f>IV_Baza_BDCB!AN9</f>
        <v>4</v>
      </c>
      <c r="AO406" s="626">
        <f>IV_Baza_BDCB!AO9</f>
        <v>4</v>
      </c>
      <c r="AP406" s="369">
        <f>IV_Baza_BDCB!AP9</f>
        <v>0</v>
      </c>
      <c r="AQ406" s="369">
        <f>IV_Baza_BDCB!AQ9</f>
        <v>0</v>
      </c>
      <c r="AR406" s="369">
        <f>IV_Baza_BDCB!AR9</f>
        <v>0</v>
      </c>
      <c r="AS406" s="369">
        <f>IV_Baza_BDCB!AS9</f>
        <v>0</v>
      </c>
      <c r="AT406" s="370">
        <f>IV_Baza_BDCB!AT9</f>
        <v>0</v>
      </c>
      <c r="AU406" s="370">
        <f>IV_Baza_BDCB!AU9</f>
        <v>0</v>
      </c>
      <c r="AV406" s="370">
        <f>IV_Baza_BDCB!AV9</f>
        <v>0</v>
      </c>
      <c r="AW406" s="370">
        <f>IV_Baza_BDCB!AW9</f>
        <v>0</v>
      </c>
      <c r="AX406">
        <f>IV_Baza_BDCB!AX9</f>
        <v>20</v>
      </c>
      <c r="AY406">
        <f>IV_Baza_BDCB!AY9</f>
        <v>0.125</v>
      </c>
      <c r="AZ406">
        <f>IV_Baza_BDCB!AZ9</f>
        <v>5003</v>
      </c>
      <c r="BA406">
        <f>IV_Baza_BDCB!BA9</f>
        <v>625.375</v>
      </c>
      <c r="BB406">
        <f>IV_Baza_BDCB!BB9</f>
        <v>78.171875</v>
      </c>
      <c r="BC406">
        <f>IV_Baza_BDCB!BC9</f>
        <v>0</v>
      </c>
      <c r="BD406">
        <f>IV_Baza_BDCB!BD9</f>
        <v>0</v>
      </c>
      <c r="BE406">
        <f>IV_Baza_BDCB!BE9</f>
        <v>0</v>
      </c>
      <c r="BF406">
        <f>IV_Baza_BDCB!BF9</f>
        <v>0</v>
      </c>
      <c r="BG406">
        <f>IV_Baza_BDCB!BG9</f>
        <v>0</v>
      </c>
      <c r="BH406">
        <f>IV_Baza_BDCB!BH9</f>
        <v>0</v>
      </c>
      <c r="BI406">
        <f>IV_Baza_BDCB!BI9</f>
        <v>0</v>
      </c>
      <c r="BJ406">
        <f t="shared" si="28"/>
        <v>20</v>
      </c>
      <c r="BK406">
        <f t="shared" si="29"/>
        <v>20</v>
      </c>
      <c r="BL406" s="531">
        <f t="shared" si="30"/>
        <v>0</v>
      </c>
      <c r="BM406" s="201"/>
    </row>
    <row r="407" spans="1:65" hidden="1" outlineLevel="1" x14ac:dyDescent="0.3">
      <c r="A407">
        <f>IV_Baza_BDCB!A10</f>
        <v>1</v>
      </c>
      <c r="B407" t="str">
        <f>IV_Baza_BDCB!B10</f>
        <v>b</v>
      </c>
      <c r="C407">
        <f>IV_Baza_BDCB!C10</f>
        <v>0</v>
      </c>
      <c r="D407" t="str">
        <f>IV_Baza_BDCB!D10</f>
        <v>.z04_1_b_0</v>
      </c>
      <c r="E407" t="str">
        <f>IV_Baza_BDCB!E10</f>
        <v>Zbieranie i przygotowanie danych w celu uzyskania pełnego obrazu operacji w magazynie i umożliwienia kompleksowych analiz</v>
      </c>
      <c r="F407" t="str">
        <f>IV_Baza_BDCB!F10</f>
        <v>XXX</v>
      </c>
      <c r="G407">
        <f>IV_Baza_BDCB!G10</f>
        <v>0</v>
      </c>
      <c r="H407">
        <f>IV_Baza_BDCB!H10</f>
        <v>0</v>
      </c>
      <c r="I407">
        <f>IV_Baza_BDCB!I10</f>
        <v>0</v>
      </c>
      <c r="J407">
        <f>IV_Baza_BDCB!J10</f>
        <v>20</v>
      </c>
      <c r="K407" s="284">
        <f>IV_Baza_BDCB!K10</f>
        <v>46521</v>
      </c>
      <c r="L407" s="284">
        <f>IV_Baza_BDCB!L10</f>
        <v>46521</v>
      </c>
      <c r="M407">
        <f>IV_Baza_BDCB!M10</f>
        <v>19</v>
      </c>
      <c r="N407">
        <f>IV_Baza_BDCB!N10</f>
        <v>0</v>
      </c>
      <c r="O407">
        <f>IV_Baza_BDCB!O10</f>
        <v>0</v>
      </c>
      <c r="P407" s="628">
        <f>IV_Baza_BDCB!P10</f>
        <v>0</v>
      </c>
      <c r="Q407" s="628">
        <f>IV_Baza_BDCB!Q10</f>
        <v>0</v>
      </c>
      <c r="R407" s="628">
        <f>IV_Baza_BDCB!R10</f>
        <v>0</v>
      </c>
      <c r="S407" s="628">
        <f>IV_Baza_BDCB!S10</f>
        <v>0</v>
      </c>
      <c r="T407" s="628">
        <f>IV_Baza_BDCB!T10</f>
        <v>0</v>
      </c>
      <c r="U407" s="628">
        <f>IV_Baza_BDCB!U10</f>
        <v>0</v>
      </c>
      <c r="V407" s="628">
        <f>IV_Baza_BDCB!V10</f>
        <v>0</v>
      </c>
      <c r="W407" s="628">
        <f>IV_Baza_BDCB!W10</f>
        <v>0</v>
      </c>
      <c r="X407" s="628">
        <f>IV_Baza_BDCB!X10</f>
        <v>0</v>
      </c>
      <c r="Y407" s="650">
        <f>IV_Baza_BDCB!Y10</f>
        <v>0</v>
      </c>
      <c r="Z407" s="650">
        <f>IV_Baza_BDCB!Z10</f>
        <v>0</v>
      </c>
      <c r="AA407" s="650">
        <f>IV_Baza_BDCB!AA10</f>
        <v>0</v>
      </c>
      <c r="AB407" s="650">
        <f>IV_Baza_BDCB!AB10</f>
        <v>0</v>
      </c>
      <c r="AC407" s="613">
        <f>IV_Baza_BDCB!AC10</f>
        <v>0</v>
      </c>
      <c r="AD407" s="613">
        <f>IV_Baza_BDCB!AD10</f>
        <v>0</v>
      </c>
      <c r="AE407" s="613">
        <f>IV_Baza_BDCB!AE10</f>
        <v>0</v>
      </c>
      <c r="AF407" s="613">
        <f>IV_Baza_BDCB!AF10</f>
        <v>0</v>
      </c>
      <c r="AG407" s="626">
        <f>IV_Baza_BDCB!AG10</f>
        <v>0</v>
      </c>
      <c r="AH407" s="626">
        <f>IV_Baza_BDCB!AH10</f>
        <v>0</v>
      </c>
      <c r="AI407" s="626">
        <f>IV_Baza_BDCB!AI10</f>
        <v>0</v>
      </c>
      <c r="AJ407" s="626">
        <f>IV_Baza_BDCB!AJ10</f>
        <v>0</v>
      </c>
      <c r="AK407" s="626">
        <f>IV_Baza_BDCB!AK10</f>
        <v>0</v>
      </c>
      <c r="AL407" s="626">
        <f>IV_Baza_BDCB!AL10</f>
        <v>0</v>
      </c>
      <c r="AM407" s="626">
        <f>IV_Baza_BDCB!AM10</f>
        <v>0</v>
      </c>
      <c r="AN407" s="626">
        <f>IV_Baza_BDCB!AN10</f>
        <v>0</v>
      </c>
      <c r="AO407" s="626">
        <f>IV_Baza_BDCB!AO10</f>
        <v>0</v>
      </c>
      <c r="AP407" s="369">
        <f>IV_Baza_BDCB!AP10</f>
        <v>0</v>
      </c>
      <c r="AQ407" s="369">
        <f>IV_Baza_BDCB!AQ10</f>
        <v>0</v>
      </c>
      <c r="AR407" s="369">
        <f>IV_Baza_BDCB!AR10</f>
        <v>0</v>
      </c>
      <c r="AS407" s="369">
        <f>IV_Baza_BDCB!AS10</f>
        <v>0</v>
      </c>
      <c r="AT407" s="370">
        <f>IV_Baza_BDCB!AT10</f>
        <v>0</v>
      </c>
      <c r="AU407" s="370">
        <f>IV_Baza_BDCB!AU10</f>
        <v>0</v>
      </c>
      <c r="AV407" s="370">
        <f>IV_Baza_BDCB!AV10</f>
        <v>0</v>
      </c>
      <c r="AW407" s="370">
        <f>IV_Baza_BDCB!AW10</f>
        <v>0</v>
      </c>
      <c r="AX407">
        <f>IV_Baza_BDCB!AX10</f>
        <v>0</v>
      </c>
      <c r="AY407">
        <f>IV_Baza_BDCB!AY10</f>
        <v>0</v>
      </c>
      <c r="AZ407" t="e">
        <f>IV_Baza_BDCB!AZ10</f>
        <v>#N/A</v>
      </c>
      <c r="BA407" t="e">
        <f>IV_Baza_BDCB!BA10</f>
        <v>#N/A</v>
      </c>
      <c r="BB407" t="e">
        <f>IV_Baza_BDCB!BB10</f>
        <v>#N/A</v>
      </c>
      <c r="BC407">
        <f>IV_Baza_BDCB!BC10</f>
        <v>0</v>
      </c>
      <c r="BD407">
        <f>IV_Baza_BDCB!BD10</f>
        <v>0</v>
      </c>
      <c r="BE407">
        <f>IV_Baza_BDCB!BE10</f>
        <v>0</v>
      </c>
      <c r="BF407">
        <f>IV_Baza_BDCB!BF10</f>
        <v>0</v>
      </c>
      <c r="BG407">
        <f>IV_Baza_BDCB!BG10</f>
        <v>0</v>
      </c>
      <c r="BH407">
        <f>IV_Baza_BDCB!BH10</f>
        <v>0</v>
      </c>
      <c r="BI407">
        <f>IV_Baza_BDCB!BI10</f>
        <v>0</v>
      </c>
      <c r="BJ407">
        <f t="shared" si="28"/>
        <v>0</v>
      </c>
      <c r="BK407">
        <f t="shared" si="29"/>
        <v>0</v>
      </c>
      <c r="BL407" s="531">
        <f t="shared" si="30"/>
        <v>0</v>
      </c>
      <c r="BM407" s="201"/>
    </row>
    <row r="408" spans="1:65" hidden="1" outlineLevel="1" x14ac:dyDescent="0.3">
      <c r="A408">
        <f>IV_Baza_BDCB!A11</f>
        <v>1</v>
      </c>
      <c r="B408" t="str">
        <f>IV_Baza_BDCB!B11</f>
        <v>b</v>
      </c>
      <c r="C408">
        <f>IV_Baza_BDCB!C11</f>
        <v>1</v>
      </c>
      <c r="D408" t="str">
        <f>IV_Baza_BDCB!D11</f>
        <v>.z04_1_b_1</v>
      </c>
      <c r="E408" t="str">
        <f>IV_Baza_BDCB!E11</f>
        <v>Stworzenie procedur zbierania, analizy i przetwarzania danych</v>
      </c>
      <c r="F408" t="str">
        <f>IV_Baza_BDCB!F11</f>
        <v>Imię03</v>
      </c>
      <c r="G408" t="str">
        <f>IV_Baza_BDCB!G11</f>
        <v>Nazwisko03</v>
      </c>
      <c r="H408">
        <f>IV_Baza_BDCB!H11</f>
        <v>2</v>
      </c>
      <c r="I408" t="str">
        <f>IV_Baza_BDCB!I11</f>
        <v>.a03</v>
      </c>
      <c r="J408">
        <f>IV_Baza_BDCB!J11</f>
        <v>20</v>
      </c>
      <c r="K408" s="284">
        <f>IV_Baza_BDCB!K11</f>
        <v>46521</v>
      </c>
      <c r="L408" s="284">
        <f>IV_Baza_BDCB!L11</f>
        <v>46521</v>
      </c>
      <c r="M408">
        <f>IV_Baza_BDCB!M11</f>
        <v>19</v>
      </c>
      <c r="N408">
        <f>IV_Baza_BDCB!N11</f>
        <v>0</v>
      </c>
      <c r="O408">
        <f>IV_Baza_BDCB!O11</f>
        <v>40</v>
      </c>
      <c r="P408" s="628">
        <f>IV_Baza_BDCB!P11</f>
        <v>0</v>
      </c>
      <c r="Q408" s="628">
        <f>IV_Baza_BDCB!Q11</f>
        <v>0</v>
      </c>
      <c r="R408" s="628">
        <f>IV_Baza_BDCB!R11</f>
        <v>0</v>
      </c>
      <c r="S408" s="628">
        <f>IV_Baza_BDCB!S11</f>
        <v>0</v>
      </c>
      <c r="T408" s="628">
        <f>IV_Baza_BDCB!T11</f>
        <v>0.2</v>
      </c>
      <c r="U408" s="628">
        <f>IV_Baza_BDCB!U11</f>
        <v>0.2</v>
      </c>
      <c r="V408" s="628">
        <f>IV_Baza_BDCB!V11</f>
        <v>0.2</v>
      </c>
      <c r="W408" s="628">
        <f>IV_Baza_BDCB!W11</f>
        <v>0.2</v>
      </c>
      <c r="X408" s="628">
        <f>IV_Baza_BDCB!X11</f>
        <v>0.2</v>
      </c>
      <c r="Y408" s="650">
        <f>IV_Baza_BDCB!Y11</f>
        <v>0</v>
      </c>
      <c r="Z408" s="650">
        <f>IV_Baza_BDCB!Z11</f>
        <v>0</v>
      </c>
      <c r="AA408" s="650">
        <f>IV_Baza_BDCB!AA11</f>
        <v>0</v>
      </c>
      <c r="AB408" s="650">
        <f>IV_Baza_BDCB!AB11</f>
        <v>0</v>
      </c>
      <c r="AC408" s="613">
        <f>IV_Baza_BDCB!AC11</f>
        <v>0</v>
      </c>
      <c r="AD408" s="613">
        <f>IV_Baza_BDCB!AD11</f>
        <v>0</v>
      </c>
      <c r="AE408" s="613">
        <f>IV_Baza_BDCB!AE11</f>
        <v>0</v>
      </c>
      <c r="AF408" s="613">
        <f>IV_Baza_BDCB!AF11</f>
        <v>0</v>
      </c>
      <c r="AG408" s="626">
        <f>IV_Baza_BDCB!AG11</f>
        <v>0</v>
      </c>
      <c r="AH408" s="626">
        <f>IV_Baza_BDCB!AH11</f>
        <v>0</v>
      </c>
      <c r="AI408" s="626">
        <f>IV_Baza_BDCB!AI11</f>
        <v>0</v>
      </c>
      <c r="AJ408" s="626">
        <f>IV_Baza_BDCB!AJ11</f>
        <v>0</v>
      </c>
      <c r="AK408" s="626">
        <f>IV_Baza_BDCB!AK11</f>
        <v>8</v>
      </c>
      <c r="AL408" s="626">
        <f>IV_Baza_BDCB!AL11</f>
        <v>8</v>
      </c>
      <c r="AM408" s="626">
        <f>IV_Baza_BDCB!AM11</f>
        <v>8</v>
      </c>
      <c r="AN408" s="626">
        <f>IV_Baza_BDCB!AN11</f>
        <v>8</v>
      </c>
      <c r="AO408" s="626">
        <f>IV_Baza_BDCB!AO11</f>
        <v>8</v>
      </c>
      <c r="AP408" s="369">
        <f>IV_Baza_BDCB!AP11</f>
        <v>0</v>
      </c>
      <c r="AQ408" s="369">
        <f>IV_Baza_BDCB!AQ11</f>
        <v>0</v>
      </c>
      <c r="AR408" s="369">
        <f>IV_Baza_BDCB!AR11</f>
        <v>0</v>
      </c>
      <c r="AS408" s="369">
        <f>IV_Baza_BDCB!AS11</f>
        <v>0</v>
      </c>
      <c r="AT408" s="370">
        <f>IV_Baza_BDCB!AT11</f>
        <v>0</v>
      </c>
      <c r="AU408" s="370">
        <f>IV_Baza_BDCB!AU11</f>
        <v>0</v>
      </c>
      <c r="AV408" s="370">
        <f>IV_Baza_BDCB!AV11</f>
        <v>0</v>
      </c>
      <c r="AW408" s="370">
        <f>IV_Baza_BDCB!AW11</f>
        <v>0</v>
      </c>
      <c r="AX408">
        <f>IV_Baza_BDCB!AX11</f>
        <v>40</v>
      </c>
      <c r="AY408">
        <f>IV_Baza_BDCB!AY11</f>
        <v>0.25</v>
      </c>
      <c r="AZ408">
        <f>IV_Baza_BDCB!AZ11</f>
        <v>5003</v>
      </c>
      <c r="BA408">
        <f>IV_Baza_BDCB!BA11</f>
        <v>1250.75</v>
      </c>
      <c r="BB408">
        <f>IV_Baza_BDCB!BB11</f>
        <v>312.6875</v>
      </c>
      <c r="BC408">
        <f>IV_Baza_BDCB!BC11</f>
        <v>0</v>
      </c>
      <c r="BD408">
        <f>IV_Baza_BDCB!BD11</f>
        <v>0</v>
      </c>
      <c r="BE408">
        <f>IV_Baza_BDCB!BE11</f>
        <v>0</v>
      </c>
      <c r="BF408">
        <f>IV_Baza_BDCB!BF11</f>
        <v>0</v>
      </c>
      <c r="BG408">
        <f>IV_Baza_BDCB!BG11</f>
        <v>0</v>
      </c>
      <c r="BH408">
        <f>IV_Baza_BDCB!BH11</f>
        <v>0</v>
      </c>
      <c r="BI408">
        <f>IV_Baza_BDCB!BI11</f>
        <v>0</v>
      </c>
      <c r="BJ408">
        <f t="shared" si="28"/>
        <v>40</v>
      </c>
      <c r="BK408">
        <f t="shared" si="29"/>
        <v>40</v>
      </c>
      <c r="BL408" s="531">
        <f t="shared" si="30"/>
        <v>0</v>
      </c>
      <c r="BM408" s="201"/>
    </row>
    <row r="409" spans="1:65" hidden="1" outlineLevel="1" x14ac:dyDescent="0.3">
      <c r="A409">
        <f>IV_Baza_BDCB!A12</f>
        <v>1</v>
      </c>
      <c r="B409" t="str">
        <f>IV_Baza_BDCB!B12</f>
        <v>b</v>
      </c>
      <c r="C409">
        <f>IV_Baza_BDCB!C12</f>
        <v>2</v>
      </c>
      <c r="D409" t="str">
        <f>IV_Baza_BDCB!D12</f>
        <v>.z04_1_b_2</v>
      </c>
      <c r="E409" t="str">
        <f>IV_Baza_BDCB!E12</f>
        <v>Pozyskanie danych z różnych źródeł, np. systemy WMS, ERP, SSI</v>
      </c>
      <c r="F409" t="str">
        <f>IV_Baza_BDCB!F12</f>
        <v>Imię01</v>
      </c>
      <c r="G409" t="str">
        <f>IV_Baza_BDCB!G12</f>
        <v>Nazwisko01</v>
      </c>
      <c r="H409">
        <f>IV_Baza_BDCB!H12</f>
        <v>2</v>
      </c>
      <c r="I409" t="str">
        <f>IV_Baza_BDCB!I12</f>
        <v>.a01</v>
      </c>
      <c r="J409">
        <f>IV_Baza_BDCB!J12</f>
        <v>20</v>
      </c>
      <c r="K409" s="284">
        <f>IV_Baza_BDCB!K12</f>
        <v>46521</v>
      </c>
      <c r="L409" s="284">
        <f>IV_Baza_BDCB!L12</f>
        <v>46522</v>
      </c>
      <c r="M409">
        <f>IV_Baza_BDCB!M12</f>
        <v>20</v>
      </c>
      <c r="N409">
        <f>IV_Baza_BDCB!N12</f>
        <v>1</v>
      </c>
      <c r="O409">
        <f>IV_Baza_BDCB!O12</f>
        <v>80</v>
      </c>
      <c r="P409" s="628">
        <f>IV_Baza_BDCB!P12</f>
        <v>0</v>
      </c>
      <c r="Q409" s="628">
        <f>IV_Baza_BDCB!Q12</f>
        <v>0</v>
      </c>
      <c r="R409" s="628">
        <f>IV_Baza_BDCB!R12</f>
        <v>0</v>
      </c>
      <c r="S409" s="628">
        <f>IV_Baza_BDCB!S12</f>
        <v>0</v>
      </c>
      <c r="T409" s="628">
        <f>IV_Baza_BDCB!T12</f>
        <v>0.2</v>
      </c>
      <c r="U409" s="628">
        <f>IV_Baza_BDCB!U12</f>
        <v>0.2</v>
      </c>
      <c r="V409" s="628">
        <f>IV_Baza_BDCB!V12</f>
        <v>0.2</v>
      </c>
      <c r="W409" s="628">
        <f>IV_Baza_BDCB!W12</f>
        <v>0.2</v>
      </c>
      <c r="X409" s="628">
        <f>IV_Baza_BDCB!X12</f>
        <v>0.2</v>
      </c>
      <c r="Y409" s="650">
        <f>IV_Baza_BDCB!Y12</f>
        <v>0</v>
      </c>
      <c r="Z409" s="650">
        <f>IV_Baza_BDCB!Z12</f>
        <v>0</v>
      </c>
      <c r="AA409" s="650">
        <f>IV_Baza_BDCB!AA12</f>
        <v>0</v>
      </c>
      <c r="AB409" s="650">
        <f>IV_Baza_BDCB!AB12</f>
        <v>0</v>
      </c>
      <c r="AC409" s="613">
        <f>IV_Baza_BDCB!AC12</f>
        <v>0</v>
      </c>
      <c r="AD409" s="613">
        <f>IV_Baza_BDCB!AD12</f>
        <v>0</v>
      </c>
      <c r="AE409" s="613">
        <f>IV_Baza_BDCB!AE12</f>
        <v>0</v>
      </c>
      <c r="AF409" s="613">
        <f>IV_Baza_BDCB!AF12</f>
        <v>0</v>
      </c>
      <c r="AG409" s="626">
        <f>IV_Baza_BDCB!AG12</f>
        <v>0</v>
      </c>
      <c r="AH409" s="626">
        <f>IV_Baza_BDCB!AH12</f>
        <v>0</v>
      </c>
      <c r="AI409" s="626">
        <f>IV_Baza_BDCB!AI12</f>
        <v>0</v>
      </c>
      <c r="AJ409" s="626">
        <f>IV_Baza_BDCB!AJ12</f>
        <v>0</v>
      </c>
      <c r="AK409" s="626">
        <f>IV_Baza_BDCB!AK12</f>
        <v>16</v>
      </c>
      <c r="AL409" s="626">
        <f>IV_Baza_BDCB!AL12</f>
        <v>16</v>
      </c>
      <c r="AM409" s="626">
        <f>IV_Baza_BDCB!AM12</f>
        <v>16</v>
      </c>
      <c r="AN409" s="626">
        <f>IV_Baza_BDCB!AN12</f>
        <v>16</v>
      </c>
      <c r="AO409" s="626">
        <f>IV_Baza_BDCB!AO12</f>
        <v>16</v>
      </c>
      <c r="AP409" s="369">
        <f>IV_Baza_BDCB!AP12</f>
        <v>0</v>
      </c>
      <c r="AQ409" s="369">
        <f>IV_Baza_BDCB!AQ12</f>
        <v>0</v>
      </c>
      <c r="AR409" s="369">
        <f>IV_Baza_BDCB!AR12</f>
        <v>0</v>
      </c>
      <c r="AS409" s="369">
        <f>IV_Baza_BDCB!AS12</f>
        <v>0</v>
      </c>
      <c r="AT409" s="370">
        <f>IV_Baza_BDCB!AT12</f>
        <v>0</v>
      </c>
      <c r="AU409" s="370">
        <f>IV_Baza_BDCB!AU12</f>
        <v>0</v>
      </c>
      <c r="AV409" s="370">
        <f>IV_Baza_BDCB!AV12</f>
        <v>0</v>
      </c>
      <c r="AW409" s="370">
        <f>IV_Baza_BDCB!AW12</f>
        <v>0</v>
      </c>
      <c r="AX409">
        <f>IV_Baza_BDCB!AX12</f>
        <v>80</v>
      </c>
      <c r="AY409">
        <f>IV_Baza_BDCB!AY12</f>
        <v>0.5</v>
      </c>
      <c r="AZ409">
        <f>IV_Baza_BDCB!AZ12</f>
        <v>5001</v>
      </c>
      <c r="BA409">
        <f>IV_Baza_BDCB!BA12</f>
        <v>2500.5</v>
      </c>
      <c r="BB409">
        <f>IV_Baza_BDCB!BB12</f>
        <v>1250.25</v>
      </c>
      <c r="BC409">
        <f>IV_Baza_BDCB!BC12</f>
        <v>0</v>
      </c>
      <c r="BD409">
        <f>IV_Baza_BDCB!BD12</f>
        <v>0</v>
      </c>
      <c r="BE409">
        <f>IV_Baza_BDCB!BE12</f>
        <v>0</v>
      </c>
      <c r="BF409">
        <f>IV_Baza_BDCB!BF12</f>
        <v>0</v>
      </c>
      <c r="BG409">
        <f>IV_Baza_BDCB!BG12</f>
        <v>0</v>
      </c>
      <c r="BH409">
        <f>IV_Baza_BDCB!BH12</f>
        <v>0</v>
      </c>
      <c r="BI409">
        <f>IV_Baza_BDCB!BI12</f>
        <v>0</v>
      </c>
      <c r="BJ409">
        <f t="shared" si="28"/>
        <v>80</v>
      </c>
      <c r="BK409">
        <f t="shared" si="29"/>
        <v>80</v>
      </c>
      <c r="BL409" s="531">
        <f t="shared" si="30"/>
        <v>0</v>
      </c>
      <c r="BM409" s="201"/>
    </row>
    <row r="410" spans="1:65" hidden="1" outlineLevel="1" x14ac:dyDescent="0.3">
      <c r="A410">
        <f>IV_Baza_BDCB!A13</f>
        <v>1</v>
      </c>
      <c r="B410" t="str">
        <f>IV_Baza_BDCB!B13</f>
        <v>b</v>
      </c>
      <c r="C410">
        <f>IV_Baza_BDCB!C13</f>
        <v>3</v>
      </c>
      <c r="D410" t="str">
        <f>IV_Baza_BDCB!D13</f>
        <v>.z04_1_b_3</v>
      </c>
      <c r="E410" t="str">
        <f>IV_Baza_BDCB!E13</f>
        <v xml:space="preserve"> Identyfikacja aktualnie przypisywanych atrybutów do rekordów/obiektów w WMS/ERP</v>
      </c>
      <c r="F410" t="str">
        <f>IV_Baza_BDCB!F13</f>
        <v>Imię03</v>
      </c>
      <c r="G410" t="str">
        <f>IV_Baza_BDCB!G13</f>
        <v>Nazwisko03</v>
      </c>
      <c r="H410">
        <f>IV_Baza_BDCB!H13</f>
        <v>2</v>
      </c>
      <c r="I410" t="str">
        <f>IV_Baza_BDCB!I13</f>
        <v>.a03</v>
      </c>
      <c r="J410">
        <f>IV_Baza_BDCB!J13</f>
        <v>21</v>
      </c>
      <c r="K410" s="284">
        <f>IV_Baza_BDCB!K13</f>
        <v>46528</v>
      </c>
      <c r="L410" s="284">
        <f>IV_Baza_BDCB!L13</f>
        <v>46529</v>
      </c>
      <c r="M410">
        <f>IV_Baza_BDCB!M13</f>
        <v>21</v>
      </c>
      <c r="N410">
        <f>IV_Baza_BDCB!N13</f>
        <v>1</v>
      </c>
      <c r="O410">
        <f>IV_Baza_BDCB!O13</f>
        <v>60</v>
      </c>
      <c r="P410" s="628">
        <f>IV_Baza_BDCB!P13</f>
        <v>0</v>
      </c>
      <c r="Q410" s="628">
        <f>IV_Baza_BDCB!Q13</f>
        <v>0</v>
      </c>
      <c r="R410" s="628">
        <f>IV_Baza_BDCB!R13</f>
        <v>0</v>
      </c>
      <c r="S410" s="628">
        <f>IV_Baza_BDCB!S13</f>
        <v>0</v>
      </c>
      <c r="T410" s="628">
        <f>IV_Baza_BDCB!T13</f>
        <v>0.2</v>
      </c>
      <c r="U410" s="628">
        <f>IV_Baza_BDCB!U13</f>
        <v>0.2</v>
      </c>
      <c r="V410" s="628">
        <f>IV_Baza_BDCB!V13</f>
        <v>0.2</v>
      </c>
      <c r="W410" s="628">
        <f>IV_Baza_BDCB!W13</f>
        <v>0.2</v>
      </c>
      <c r="X410" s="628">
        <f>IV_Baza_BDCB!X13</f>
        <v>0.2</v>
      </c>
      <c r="Y410" s="650">
        <f>IV_Baza_BDCB!Y13</f>
        <v>0</v>
      </c>
      <c r="Z410" s="650">
        <f>IV_Baza_BDCB!Z13</f>
        <v>0</v>
      </c>
      <c r="AA410" s="650">
        <f>IV_Baza_BDCB!AA13</f>
        <v>0</v>
      </c>
      <c r="AB410" s="650">
        <f>IV_Baza_BDCB!AB13</f>
        <v>0</v>
      </c>
      <c r="AC410" s="613">
        <f>IV_Baza_BDCB!AC13</f>
        <v>0</v>
      </c>
      <c r="AD410" s="613">
        <f>IV_Baza_BDCB!AD13</f>
        <v>0</v>
      </c>
      <c r="AE410" s="613">
        <f>IV_Baza_BDCB!AE13</f>
        <v>0</v>
      </c>
      <c r="AF410" s="613">
        <f>IV_Baza_BDCB!AF13</f>
        <v>0</v>
      </c>
      <c r="AG410" s="626">
        <f>IV_Baza_BDCB!AG13</f>
        <v>0</v>
      </c>
      <c r="AH410" s="626">
        <f>IV_Baza_BDCB!AH13</f>
        <v>0</v>
      </c>
      <c r="AI410" s="626">
        <f>IV_Baza_BDCB!AI13</f>
        <v>0</v>
      </c>
      <c r="AJ410" s="626">
        <f>IV_Baza_BDCB!AJ13</f>
        <v>0</v>
      </c>
      <c r="AK410" s="626">
        <f>IV_Baza_BDCB!AK13</f>
        <v>12</v>
      </c>
      <c r="AL410" s="626">
        <f>IV_Baza_BDCB!AL13</f>
        <v>12</v>
      </c>
      <c r="AM410" s="626">
        <f>IV_Baza_BDCB!AM13</f>
        <v>12</v>
      </c>
      <c r="AN410" s="626">
        <f>IV_Baza_BDCB!AN13</f>
        <v>12</v>
      </c>
      <c r="AO410" s="626">
        <f>IV_Baza_BDCB!AO13</f>
        <v>12</v>
      </c>
      <c r="AP410" s="369">
        <f>IV_Baza_BDCB!AP13</f>
        <v>0</v>
      </c>
      <c r="AQ410" s="369">
        <f>IV_Baza_BDCB!AQ13</f>
        <v>0</v>
      </c>
      <c r="AR410" s="369">
        <f>IV_Baza_BDCB!AR13</f>
        <v>0</v>
      </c>
      <c r="AS410" s="369">
        <f>IV_Baza_BDCB!AS13</f>
        <v>0</v>
      </c>
      <c r="AT410" s="370">
        <f>IV_Baza_BDCB!AT13</f>
        <v>0</v>
      </c>
      <c r="AU410" s="370">
        <f>IV_Baza_BDCB!AU13</f>
        <v>0</v>
      </c>
      <c r="AV410" s="370">
        <f>IV_Baza_BDCB!AV13</f>
        <v>0</v>
      </c>
      <c r="AW410" s="370">
        <f>IV_Baza_BDCB!AW13</f>
        <v>0</v>
      </c>
      <c r="AX410">
        <f>IV_Baza_BDCB!AX13</f>
        <v>60</v>
      </c>
      <c r="AY410">
        <f>IV_Baza_BDCB!AY13</f>
        <v>0.375</v>
      </c>
      <c r="AZ410">
        <f>IV_Baza_BDCB!AZ13</f>
        <v>5003</v>
      </c>
      <c r="BA410">
        <f>IV_Baza_BDCB!BA13</f>
        <v>1876.125</v>
      </c>
      <c r="BB410">
        <f>IV_Baza_BDCB!BB13</f>
        <v>703.546875</v>
      </c>
      <c r="BC410">
        <f>IV_Baza_BDCB!BC13</f>
        <v>0</v>
      </c>
      <c r="BD410">
        <f>IV_Baza_BDCB!BD13</f>
        <v>0</v>
      </c>
      <c r="BE410">
        <f>IV_Baza_BDCB!BE13</f>
        <v>0</v>
      </c>
      <c r="BF410">
        <f>IV_Baza_BDCB!BF13</f>
        <v>0</v>
      </c>
      <c r="BG410">
        <f>IV_Baza_BDCB!BG13</f>
        <v>0</v>
      </c>
      <c r="BH410">
        <f>IV_Baza_BDCB!BH13</f>
        <v>0</v>
      </c>
      <c r="BI410">
        <f>IV_Baza_BDCB!BI13</f>
        <v>0</v>
      </c>
      <c r="BJ410">
        <f t="shared" si="28"/>
        <v>60</v>
      </c>
      <c r="BK410">
        <f t="shared" si="29"/>
        <v>60</v>
      </c>
      <c r="BL410" s="531">
        <f t="shared" si="30"/>
        <v>0</v>
      </c>
      <c r="BM410" s="201"/>
    </row>
    <row r="411" spans="1:65" hidden="1" outlineLevel="1" x14ac:dyDescent="0.3">
      <c r="A411">
        <f>IV_Baza_BDCB!A14</f>
        <v>1</v>
      </c>
      <c r="B411" t="str">
        <f>IV_Baza_BDCB!B14</f>
        <v>b</v>
      </c>
      <c r="C411">
        <f>IV_Baza_BDCB!C14</f>
        <v>4</v>
      </c>
      <c r="D411" t="str">
        <f>IV_Baza_BDCB!D14</f>
        <v>.z04_1_b_4</v>
      </c>
      <c r="E411" t="str">
        <f>IV_Baza_BDCB!E14</f>
        <v>Opracowanie założeń modeli, schematów, organizacji i prezentacji danych wejściowych</v>
      </c>
      <c r="F411" t="str">
        <f>IV_Baza_BDCB!F14</f>
        <v>Imię04</v>
      </c>
      <c r="G411" t="str">
        <f>IV_Baza_BDCB!G14</f>
        <v>Nazwisko04</v>
      </c>
      <c r="H411">
        <f>IV_Baza_BDCB!H14</f>
        <v>2</v>
      </c>
      <c r="I411" t="str">
        <f>IV_Baza_BDCB!I14</f>
        <v>.a04</v>
      </c>
      <c r="J411">
        <f>IV_Baza_BDCB!J14</f>
        <v>22</v>
      </c>
      <c r="K411" s="284">
        <f>IV_Baza_BDCB!K14</f>
        <v>46535</v>
      </c>
      <c r="L411" s="284">
        <f>IV_Baza_BDCB!L14</f>
        <v>46536</v>
      </c>
      <c r="M411">
        <f>IV_Baza_BDCB!M14</f>
        <v>22</v>
      </c>
      <c r="N411">
        <f>IV_Baza_BDCB!N14</f>
        <v>1</v>
      </c>
      <c r="O411">
        <f>IV_Baza_BDCB!O14</f>
        <v>80</v>
      </c>
      <c r="P411" s="628">
        <f>IV_Baza_BDCB!P14</f>
        <v>0</v>
      </c>
      <c r="Q411" s="628">
        <f>IV_Baza_BDCB!Q14</f>
        <v>0</v>
      </c>
      <c r="R411" s="628">
        <f>IV_Baza_BDCB!R14</f>
        <v>0</v>
      </c>
      <c r="S411" s="628">
        <f>IV_Baza_BDCB!S14</f>
        <v>0</v>
      </c>
      <c r="T411" s="628">
        <f>IV_Baza_BDCB!T14</f>
        <v>0.2</v>
      </c>
      <c r="U411" s="628">
        <f>IV_Baza_BDCB!U14</f>
        <v>0.2</v>
      </c>
      <c r="V411" s="628">
        <f>IV_Baza_BDCB!V14</f>
        <v>0.2</v>
      </c>
      <c r="W411" s="628">
        <f>IV_Baza_BDCB!W14</f>
        <v>0.2</v>
      </c>
      <c r="X411" s="628">
        <f>IV_Baza_BDCB!X14</f>
        <v>0.2</v>
      </c>
      <c r="Y411" s="650">
        <f>IV_Baza_BDCB!Y14</f>
        <v>0</v>
      </c>
      <c r="Z411" s="650">
        <f>IV_Baza_BDCB!Z14</f>
        <v>0</v>
      </c>
      <c r="AA411" s="650">
        <f>IV_Baza_BDCB!AA14</f>
        <v>0</v>
      </c>
      <c r="AB411" s="650">
        <f>IV_Baza_BDCB!AB14</f>
        <v>0</v>
      </c>
      <c r="AC411" s="613">
        <f>IV_Baza_BDCB!AC14</f>
        <v>0</v>
      </c>
      <c r="AD411" s="613">
        <f>IV_Baza_BDCB!AD14</f>
        <v>0</v>
      </c>
      <c r="AE411" s="613">
        <f>IV_Baza_BDCB!AE14</f>
        <v>0</v>
      </c>
      <c r="AF411" s="613">
        <f>IV_Baza_BDCB!AF14</f>
        <v>0</v>
      </c>
      <c r="AG411" s="626">
        <f>IV_Baza_BDCB!AG14</f>
        <v>0</v>
      </c>
      <c r="AH411" s="626">
        <f>IV_Baza_BDCB!AH14</f>
        <v>0</v>
      </c>
      <c r="AI411" s="626">
        <f>IV_Baza_BDCB!AI14</f>
        <v>0</v>
      </c>
      <c r="AJ411" s="626">
        <f>IV_Baza_BDCB!AJ14</f>
        <v>0</v>
      </c>
      <c r="AK411" s="626">
        <f>IV_Baza_BDCB!AK14</f>
        <v>16</v>
      </c>
      <c r="AL411" s="626">
        <f>IV_Baza_BDCB!AL14</f>
        <v>16</v>
      </c>
      <c r="AM411" s="626">
        <f>IV_Baza_BDCB!AM14</f>
        <v>16</v>
      </c>
      <c r="AN411" s="626">
        <f>IV_Baza_BDCB!AN14</f>
        <v>16</v>
      </c>
      <c r="AO411" s="626">
        <f>IV_Baza_BDCB!AO14</f>
        <v>16</v>
      </c>
      <c r="AP411" s="369">
        <f>IV_Baza_BDCB!AP14</f>
        <v>0</v>
      </c>
      <c r="AQ411" s="369">
        <f>IV_Baza_BDCB!AQ14</f>
        <v>0</v>
      </c>
      <c r="AR411" s="369">
        <f>IV_Baza_BDCB!AR14</f>
        <v>0</v>
      </c>
      <c r="AS411" s="369">
        <f>IV_Baza_BDCB!AS14</f>
        <v>0</v>
      </c>
      <c r="AT411" s="370">
        <f>IV_Baza_BDCB!AT14</f>
        <v>0</v>
      </c>
      <c r="AU411" s="370">
        <f>IV_Baza_BDCB!AU14</f>
        <v>0</v>
      </c>
      <c r="AV411" s="370">
        <f>IV_Baza_BDCB!AV14</f>
        <v>0</v>
      </c>
      <c r="AW411" s="370">
        <f>IV_Baza_BDCB!AW14</f>
        <v>0</v>
      </c>
      <c r="AX411">
        <f>IV_Baza_BDCB!AX14</f>
        <v>80</v>
      </c>
      <c r="AY411">
        <f>IV_Baza_BDCB!AY14</f>
        <v>0.5</v>
      </c>
      <c r="AZ411">
        <f>IV_Baza_BDCB!AZ14</f>
        <v>5004</v>
      </c>
      <c r="BA411">
        <f>IV_Baza_BDCB!BA14</f>
        <v>2502</v>
      </c>
      <c r="BB411">
        <f>IV_Baza_BDCB!BB14</f>
        <v>1251</v>
      </c>
      <c r="BC411">
        <f>IV_Baza_BDCB!BC14</f>
        <v>0</v>
      </c>
      <c r="BD411">
        <f>IV_Baza_BDCB!BD14</f>
        <v>0</v>
      </c>
      <c r="BE411">
        <f>IV_Baza_BDCB!BE14</f>
        <v>0</v>
      </c>
      <c r="BF411">
        <f>IV_Baza_BDCB!BF14</f>
        <v>0</v>
      </c>
      <c r="BG411">
        <f>IV_Baza_BDCB!BG14</f>
        <v>0</v>
      </c>
      <c r="BH411">
        <f>IV_Baza_BDCB!BH14</f>
        <v>0</v>
      </c>
      <c r="BI411">
        <f>IV_Baza_BDCB!BI14</f>
        <v>0</v>
      </c>
      <c r="BJ411">
        <f t="shared" si="28"/>
        <v>80</v>
      </c>
      <c r="BK411">
        <f t="shared" si="29"/>
        <v>80</v>
      </c>
      <c r="BL411" s="531">
        <f t="shared" si="30"/>
        <v>0</v>
      </c>
      <c r="BM411" s="201"/>
    </row>
    <row r="412" spans="1:65" hidden="1" outlineLevel="1" x14ac:dyDescent="0.3">
      <c r="A412">
        <f>IV_Baza_BDCB!A15</f>
        <v>1</v>
      </c>
      <c r="B412" t="str">
        <f>IV_Baza_BDCB!B15</f>
        <v>c</v>
      </c>
      <c r="C412">
        <f>IV_Baza_BDCB!C15</f>
        <v>1</v>
      </c>
      <c r="D412" t="str">
        <f>IV_Baza_BDCB!D15</f>
        <v>.z04_1_c_1</v>
      </c>
      <c r="E412" t="str">
        <f>IV_Baza_BDCB!E15</f>
        <v>Zgromadzenie danych historycznych (ostatnie 3 lata), dot. procesów omawianych w ramach niniejszego pro-jektu</v>
      </c>
      <c r="F412" t="str">
        <f>IV_Baza_BDCB!F15</f>
        <v>Imię02</v>
      </c>
      <c r="G412" t="str">
        <f>IV_Baza_BDCB!G15</f>
        <v>Nazwisko02</v>
      </c>
      <c r="H412">
        <f>IV_Baza_BDCB!H15</f>
        <v>3</v>
      </c>
      <c r="I412" t="str">
        <f>IV_Baza_BDCB!I15</f>
        <v>.a02</v>
      </c>
      <c r="J412">
        <f>IV_Baza_BDCB!J15</f>
        <v>23</v>
      </c>
      <c r="K412" s="284">
        <f>IV_Baza_BDCB!K15</f>
        <v>46542</v>
      </c>
      <c r="L412" s="284">
        <f>IV_Baza_BDCB!L15</f>
        <v>46542</v>
      </c>
      <c r="M412">
        <f>IV_Baza_BDCB!M15</f>
        <v>22</v>
      </c>
      <c r="N412">
        <f>IV_Baza_BDCB!N15</f>
        <v>0</v>
      </c>
      <c r="O412">
        <f>IV_Baza_BDCB!O15</f>
        <v>40</v>
      </c>
      <c r="P412" s="628">
        <f>IV_Baza_BDCB!P15</f>
        <v>0</v>
      </c>
      <c r="Q412" s="628">
        <f>IV_Baza_BDCB!Q15</f>
        <v>0</v>
      </c>
      <c r="R412" s="628">
        <f>IV_Baza_BDCB!R15</f>
        <v>0</v>
      </c>
      <c r="S412" s="628">
        <f>IV_Baza_BDCB!S15</f>
        <v>0</v>
      </c>
      <c r="T412" s="628">
        <f>IV_Baza_BDCB!T15</f>
        <v>0.2</v>
      </c>
      <c r="U412" s="628">
        <f>IV_Baza_BDCB!U15</f>
        <v>0.2</v>
      </c>
      <c r="V412" s="628">
        <f>IV_Baza_BDCB!V15</f>
        <v>0.2</v>
      </c>
      <c r="W412" s="628">
        <f>IV_Baza_BDCB!W15</f>
        <v>0.2</v>
      </c>
      <c r="X412" s="628">
        <f>IV_Baza_BDCB!X15</f>
        <v>0.2</v>
      </c>
      <c r="Y412" s="650">
        <f>IV_Baza_BDCB!Y15</f>
        <v>0</v>
      </c>
      <c r="Z412" s="650">
        <f>IV_Baza_BDCB!Z15</f>
        <v>0</v>
      </c>
      <c r="AA412" s="650">
        <f>IV_Baza_BDCB!AA15</f>
        <v>0</v>
      </c>
      <c r="AB412" s="650">
        <f>IV_Baza_BDCB!AB15</f>
        <v>0</v>
      </c>
      <c r="AC412" s="613">
        <f>IV_Baza_BDCB!AC15</f>
        <v>0</v>
      </c>
      <c r="AD412" s="613">
        <f>IV_Baza_BDCB!AD15</f>
        <v>0</v>
      </c>
      <c r="AE412" s="613">
        <f>IV_Baza_BDCB!AE15</f>
        <v>0</v>
      </c>
      <c r="AF412" s="613">
        <f>IV_Baza_BDCB!AF15</f>
        <v>0</v>
      </c>
      <c r="AG412" s="626">
        <f>IV_Baza_BDCB!AG15</f>
        <v>0</v>
      </c>
      <c r="AH412" s="626">
        <f>IV_Baza_BDCB!AH15</f>
        <v>0</v>
      </c>
      <c r="AI412" s="626">
        <f>IV_Baza_BDCB!AI15</f>
        <v>0</v>
      </c>
      <c r="AJ412" s="626">
        <f>IV_Baza_BDCB!AJ15</f>
        <v>0</v>
      </c>
      <c r="AK412" s="626">
        <f>IV_Baza_BDCB!AK15</f>
        <v>8</v>
      </c>
      <c r="AL412" s="626">
        <f>IV_Baza_BDCB!AL15</f>
        <v>8</v>
      </c>
      <c r="AM412" s="626">
        <f>IV_Baza_BDCB!AM15</f>
        <v>8</v>
      </c>
      <c r="AN412" s="626">
        <f>IV_Baza_BDCB!AN15</f>
        <v>8</v>
      </c>
      <c r="AO412" s="626">
        <f>IV_Baza_BDCB!AO15</f>
        <v>8</v>
      </c>
      <c r="AP412" s="369">
        <f>IV_Baza_BDCB!AP15</f>
        <v>0</v>
      </c>
      <c r="AQ412" s="369">
        <f>IV_Baza_BDCB!AQ15</f>
        <v>0</v>
      </c>
      <c r="AR412" s="369">
        <f>IV_Baza_BDCB!AR15</f>
        <v>0</v>
      </c>
      <c r="AS412" s="369">
        <f>IV_Baza_BDCB!AS15</f>
        <v>0</v>
      </c>
      <c r="AT412" s="370">
        <f>IV_Baza_BDCB!AT15</f>
        <v>0</v>
      </c>
      <c r="AU412" s="370">
        <f>IV_Baza_BDCB!AU15</f>
        <v>0</v>
      </c>
      <c r="AV412" s="370">
        <f>IV_Baza_BDCB!AV15</f>
        <v>0</v>
      </c>
      <c r="AW412" s="370">
        <f>IV_Baza_BDCB!AW15</f>
        <v>0</v>
      </c>
      <c r="AX412">
        <f>IV_Baza_BDCB!AX15</f>
        <v>40</v>
      </c>
      <c r="AY412">
        <f>IV_Baza_BDCB!AY15</f>
        <v>0.25</v>
      </c>
      <c r="AZ412">
        <f>IV_Baza_BDCB!AZ15</f>
        <v>5002</v>
      </c>
      <c r="BA412">
        <f>IV_Baza_BDCB!BA15</f>
        <v>1250.5</v>
      </c>
      <c r="BB412">
        <f>IV_Baza_BDCB!BB15</f>
        <v>312.625</v>
      </c>
      <c r="BC412">
        <f>IV_Baza_BDCB!BC15</f>
        <v>0</v>
      </c>
      <c r="BD412">
        <f>IV_Baza_BDCB!BD15</f>
        <v>0</v>
      </c>
      <c r="BE412">
        <f>IV_Baza_BDCB!BE15</f>
        <v>0</v>
      </c>
      <c r="BF412">
        <f>IV_Baza_BDCB!BF15</f>
        <v>0</v>
      </c>
      <c r="BG412">
        <f>IV_Baza_BDCB!BG15</f>
        <v>0</v>
      </c>
      <c r="BH412">
        <f>IV_Baza_BDCB!BH15</f>
        <v>0</v>
      </c>
      <c r="BI412">
        <f>IV_Baza_BDCB!BI15</f>
        <v>0</v>
      </c>
      <c r="BJ412">
        <f t="shared" si="28"/>
        <v>40</v>
      </c>
      <c r="BK412">
        <f t="shared" si="29"/>
        <v>40</v>
      </c>
      <c r="BL412" s="531">
        <f t="shared" si="30"/>
        <v>0</v>
      </c>
      <c r="BM412" s="201"/>
    </row>
    <row r="413" spans="1:65" hidden="1" outlineLevel="1" x14ac:dyDescent="0.3">
      <c r="A413">
        <f>IV_Baza_BDCB!A16</f>
        <v>1</v>
      </c>
      <c r="B413" t="str">
        <f>IV_Baza_BDCB!B16</f>
        <v>d</v>
      </c>
      <c r="C413">
        <f>IV_Baza_BDCB!C16</f>
        <v>1</v>
      </c>
      <c r="D413" t="str">
        <f>IV_Baza_BDCB!D16</f>
        <v>.z04_1_d_1</v>
      </c>
      <c r="E413" t="str">
        <f>IV_Baza_BDCB!E16</f>
        <v>Oczyszczanie, normalizacja, konwersja i standaryzacja danych (procedury ETL), w tym usuwanie duplikatów i korekcji błędów, do jednolitego formatu na potrzeby dokładności analiz i predykcji, spójności i możliwość ła-twego przetwarzania,</v>
      </c>
      <c r="F413">
        <f>IV_Baza_BDCB!F16</f>
        <v>0</v>
      </c>
      <c r="G413">
        <f>IV_Baza_BDCB!G16</f>
        <v>0</v>
      </c>
      <c r="H413">
        <f>IV_Baza_BDCB!H16</f>
        <v>4</v>
      </c>
      <c r="I413">
        <f>IV_Baza_BDCB!I16</f>
        <v>0</v>
      </c>
      <c r="J413">
        <f>IV_Baza_BDCB!J16</f>
        <v>23</v>
      </c>
      <c r="K413" s="284">
        <f>IV_Baza_BDCB!K16</f>
        <v>46542</v>
      </c>
      <c r="L413" s="284">
        <f>IV_Baza_BDCB!L16</f>
        <v>46543</v>
      </c>
      <c r="M413">
        <f>IV_Baza_BDCB!M16</f>
        <v>23</v>
      </c>
      <c r="N413">
        <f>IV_Baza_BDCB!N16</f>
        <v>1</v>
      </c>
      <c r="O413">
        <f>IV_Baza_BDCB!O16</f>
        <v>80</v>
      </c>
      <c r="P413" s="628">
        <f>IV_Baza_BDCB!P16</f>
        <v>0</v>
      </c>
      <c r="Q413" s="628">
        <f>IV_Baza_BDCB!Q16</f>
        <v>0</v>
      </c>
      <c r="R413" s="628">
        <f>IV_Baza_BDCB!R16</f>
        <v>0</v>
      </c>
      <c r="S413" s="628">
        <f>IV_Baza_BDCB!S16</f>
        <v>0</v>
      </c>
      <c r="T413" s="628">
        <f>IV_Baza_BDCB!T16</f>
        <v>0.2</v>
      </c>
      <c r="U413" s="628">
        <f>IV_Baza_BDCB!U16</f>
        <v>0.2</v>
      </c>
      <c r="V413" s="628">
        <f>IV_Baza_BDCB!V16</f>
        <v>0.2</v>
      </c>
      <c r="W413" s="628">
        <f>IV_Baza_BDCB!W16</f>
        <v>0.2</v>
      </c>
      <c r="X413" s="628">
        <f>IV_Baza_BDCB!X16</f>
        <v>0.2</v>
      </c>
      <c r="Y413" s="650">
        <f>IV_Baza_BDCB!Y16</f>
        <v>0</v>
      </c>
      <c r="Z413" s="650">
        <f>IV_Baza_BDCB!Z16</f>
        <v>0</v>
      </c>
      <c r="AA413" s="650">
        <f>IV_Baza_BDCB!AA16</f>
        <v>0</v>
      </c>
      <c r="AB413" s="650">
        <f>IV_Baza_BDCB!AB16</f>
        <v>0</v>
      </c>
      <c r="AC413" s="613">
        <f>IV_Baza_BDCB!AC16</f>
        <v>0</v>
      </c>
      <c r="AD413" s="613">
        <f>IV_Baza_BDCB!AD16</f>
        <v>0</v>
      </c>
      <c r="AE413" s="613">
        <f>IV_Baza_BDCB!AE16</f>
        <v>0</v>
      </c>
      <c r="AF413" s="613">
        <f>IV_Baza_BDCB!AF16</f>
        <v>0</v>
      </c>
      <c r="AG413" s="626">
        <f>IV_Baza_BDCB!AG16</f>
        <v>0</v>
      </c>
      <c r="AH413" s="626">
        <f>IV_Baza_BDCB!AH16</f>
        <v>0</v>
      </c>
      <c r="AI413" s="626">
        <f>IV_Baza_BDCB!AI16</f>
        <v>0</v>
      </c>
      <c r="AJ413" s="626">
        <f>IV_Baza_BDCB!AJ16</f>
        <v>0</v>
      </c>
      <c r="AK413" s="626">
        <f>IV_Baza_BDCB!AK16</f>
        <v>16</v>
      </c>
      <c r="AL413" s="626">
        <f>IV_Baza_BDCB!AL16</f>
        <v>16</v>
      </c>
      <c r="AM413" s="626">
        <f>IV_Baza_BDCB!AM16</f>
        <v>16</v>
      </c>
      <c r="AN413" s="626">
        <f>IV_Baza_BDCB!AN16</f>
        <v>16</v>
      </c>
      <c r="AO413" s="626">
        <f>IV_Baza_BDCB!AO16</f>
        <v>16</v>
      </c>
      <c r="AP413" s="369">
        <f>IV_Baza_BDCB!AP16</f>
        <v>0</v>
      </c>
      <c r="AQ413" s="369">
        <f>IV_Baza_BDCB!AQ16</f>
        <v>0</v>
      </c>
      <c r="AR413" s="369">
        <f>IV_Baza_BDCB!AR16</f>
        <v>0</v>
      </c>
      <c r="AS413" s="369">
        <f>IV_Baza_BDCB!AS16</f>
        <v>0</v>
      </c>
      <c r="AT413" s="370">
        <f>IV_Baza_BDCB!AT16</f>
        <v>0</v>
      </c>
      <c r="AU413" s="370">
        <f>IV_Baza_BDCB!AU16</f>
        <v>0</v>
      </c>
      <c r="AV413" s="370">
        <f>IV_Baza_BDCB!AV16</f>
        <v>0</v>
      </c>
      <c r="AW413" s="370">
        <f>IV_Baza_BDCB!AW16</f>
        <v>0</v>
      </c>
      <c r="AX413">
        <f>IV_Baza_BDCB!AX16</f>
        <v>0</v>
      </c>
      <c r="AY413">
        <f>IV_Baza_BDCB!AY16</f>
        <v>0</v>
      </c>
      <c r="AZ413">
        <f>IV_Baza_BDCB!AZ16</f>
        <v>0</v>
      </c>
      <c r="BA413">
        <f>IV_Baza_BDCB!BA16</f>
        <v>0</v>
      </c>
      <c r="BB413">
        <f>IV_Baza_BDCB!BB16</f>
        <v>0</v>
      </c>
      <c r="BC413">
        <f>IV_Baza_BDCB!BC16</f>
        <v>0</v>
      </c>
      <c r="BD413">
        <f>IV_Baza_BDCB!BD16</f>
        <v>0</v>
      </c>
      <c r="BE413">
        <f>IV_Baza_BDCB!BE16</f>
        <v>0</v>
      </c>
      <c r="BF413">
        <f>IV_Baza_BDCB!BF16</f>
        <v>0</v>
      </c>
      <c r="BG413">
        <f>IV_Baza_BDCB!BG16</f>
        <v>0</v>
      </c>
      <c r="BH413">
        <f>IV_Baza_BDCB!BH16</f>
        <v>0</v>
      </c>
      <c r="BI413">
        <f>IV_Baza_BDCB!BI16</f>
        <v>0</v>
      </c>
      <c r="BJ413">
        <f t="shared" si="28"/>
        <v>80</v>
      </c>
      <c r="BK413">
        <f t="shared" si="29"/>
        <v>80</v>
      </c>
      <c r="BL413" s="531">
        <f t="shared" si="30"/>
        <v>0</v>
      </c>
      <c r="BM413" s="201"/>
    </row>
    <row r="414" spans="1:65" hidden="1" outlineLevel="1" x14ac:dyDescent="0.3">
      <c r="A414">
        <f>IV_Baza_BDCB!A17</f>
        <v>2</v>
      </c>
      <c r="B414" t="str">
        <f>IV_Baza_BDCB!B17</f>
        <v>a</v>
      </c>
      <c r="C414">
        <f>IV_Baza_BDCB!C17</f>
        <v>0</v>
      </c>
      <c r="D414" t="str">
        <f>IV_Baza_BDCB!D17</f>
        <v>.z04_2_a_0</v>
      </c>
      <c r="E414" t="str">
        <f>IV_Baza_BDCB!E17</f>
        <v>2.Implementacja BDCB w infrastrukturze Wnioskodawcy w oparciu o wybrane platformy bazodanowe, np. Orac-le, MSSQL, MySQL</v>
      </c>
      <c r="F414" t="str">
        <f>IV_Baza_BDCB!F17</f>
        <v>Imię01</v>
      </c>
      <c r="G414" t="str">
        <f>IV_Baza_BDCB!G17</f>
        <v>Nazwisko01</v>
      </c>
      <c r="H414">
        <f>IV_Baza_BDCB!H17</f>
        <v>0</v>
      </c>
      <c r="I414" t="str">
        <f>IV_Baza_BDCB!I17</f>
        <v>.a01</v>
      </c>
      <c r="J414">
        <f>IV_Baza_BDCB!J17</f>
        <v>24</v>
      </c>
      <c r="K414" s="284">
        <f>IV_Baza_BDCB!K17</f>
        <v>46549</v>
      </c>
      <c r="L414" s="284">
        <f>IV_Baza_BDCB!L17</f>
        <v>46549</v>
      </c>
      <c r="M414">
        <f>IV_Baza_BDCB!M17</f>
        <v>23</v>
      </c>
      <c r="N414">
        <f>IV_Baza_BDCB!N17</f>
        <v>0</v>
      </c>
      <c r="O414">
        <f>IV_Baza_BDCB!O17</f>
        <v>0</v>
      </c>
      <c r="P414" s="628">
        <f>IV_Baza_BDCB!P17</f>
        <v>0</v>
      </c>
      <c r="Q414" s="628">
        <f>IV_Baza_BDCB!Q17</f>
        <v>0</v>
      </c>
      <c r="R414" s="628">
        <f>IV_Baza_BDCB!R17</f>
        <v>0</v>
      </c>
      <c r="S414" s="628">
        <f>IV_Baza_BDCB!S17</f>
        <v>0</v>
      </c>
      <c r="T414" s="628">
        <f>IV_Baza_BDCB!T17</f>
        <v>0</v>
      </c>
      <c r="U414" s="628">
        <f>IV_Baza_BDCB!U17</f>
        <v>0</v>
      </c>
      <c r="V414" s="628">
        <f>IV_Baza_BDCB!V17</f>
        <v>0</v>
      </c>
      <c r="W414" s="628">
        <f>IV_Baza_BDCB!W17</f>
        <v>0</v>
      </c>
      <c r="X414" s="628">
        <f>IV_Baza_BDCB!X17</f>
        <v>0</v>
      </c>
      <c r="Y414" s="650">
        <f>IV_Baza_BDCB!Y17</f>
        <v>0</v>
      </c>
      <c r="Z414" s="650">
        <f>IV_Baza_BDCB!Z17</f>
        <v>0</v>
      </c>
      <c r="AA414" s="650">
        <f>IV_Baza_BDCB!AA17</f>
        <v>0</v>
      </c>
      <c r="AB414" s="650">
        <f>IV_Baza_BDCB!AB17</f>
        <v>0</v>
      </c>
      <c r="AC414" s="613">
        <f>IV_Baza_BDCB!AC17</f>
        <v>0</v>
      </c>
      <c r="AD414" s="613">
        <f>IV_Baza_BDCB!AD17</f>
        <v>0</v>
      </c>
      <c r="AE414" s="613">
        <f>IV_Baza_BDCB!AE17</f>
        <v>0</v>
      </c>
      <c r="AF414" s="613">
        <f>IV_Baza_BDCB!AF17</f>
        <v>0</v>
      </c>
      <c r="AG414" s="626">
        <f>IV_Baza_BDCB!AG17</f>
        <v>0</v>
      </c>
      <c r="AH414" s="626">
        <f>IV_Baza_BDCB!AH17</f>
        <v>0</v>
      </c>
      <c r="AI414" s="626">
        <f>IV_Baza_BDCB!AI17</f>
        <v>0</v>
      </c>
      <c r="AJ414" s="626">
        <f>IV_Baza_BDCB!AJ17</f>
        <v>0</v>
      </c>
      <c r="AK414" s="626">
        <f>IV_Baza_BDCB!AK17</f>
        <v>0</v>
      </c>
      <c r="AL414" s="626">
        <f>IV_Baza_BDCB!AL17</f>
        <v>0</v>
      </c>
      <c r="AM414" s="626">
        <f>IV_Baza_BDCB!AM17</f>
        <v>0</v>
      </c>
      <c r="AN414" s="626">
        <f>IV_Baza_BDCB!AN17</f>
        <v>0</v>
      </c>
      <c r="AO414" s="626">
        <f>IV_Baza_BDCB!AO17</f>
        <v>0</v>
      </c>
      <c r="AP414" s="369">
        <f>IV_Baza_BDCB!AP17</f>
        <v>0</v>
      </c>
      <c r="AQ414" s="369">
        <f>IV_Baza_BDCB!AQ17</f>
        <v>0</v>
      </c>
      <c r="AR414" s="369">
        <f>IV_Baza_BDCB!AR17</f>
        <v>0</v>
      </c>
      <c r="AS414" s="369">
        <f>IV_Baza_BDCB!AS17</f>
        <v>0</v>
      </c>
      <c r="AT414" s="370">
        <f>IV_Baza_BDCB!AT17</f>
        <v>0</v>
      </c>
      <c r="AU414" s="370">
        <f>IV_Baza_BDCB!AU17</f>
        <v>0</v>
      </c>
      <c r="AV414" s="370">
        <f>IV_Baza_BDCB!AV17</f>
        <v>0</v>
      </c>
      <c r="AW414" s="370">
        <f>IV_Baza_BDCB!AW17</f>
        <v>0</v>
      </c>
      <c r="AX414">
        <f>IV_Baza_BDCB!AX17</f>
        <v>0</v>
      </c>
      <c r="AY414">
        <f>IV_Baza_BDCB!AY17</f>
        <v>0</v>
      </c>
      <c r="AZ414">
        <f>IV_Baza_BDCB!AZ17</f>
        <v>5001</v>
      </c>
      <c r="BA414">
        <f>IV_Baza_BDCB!BA17</f>
        <v>0</v>
      </c>
      <c r="BB414">
        <f>IV_Baza_BDCB!BB17</f>
        <v>0</v>
      </c>
      <c r="BC414">
        <f>IV_Baza_BDCB!BC17</f>
        <v>0</v>
      </c>
      <c r="BD414">
        <f>IV_Baza_BDCB!BD17</f>
        <v>0</v>
      </c>
      <c r="BE414">
        <f>IV_Baza_BDCB!BE17</f>
        <v>0</v>
      </c>
      <c r="BF414">
        <f>IV_Baza_BDCB!BF17</f>
        <v>0</v>
      </c>
      <c r="BG414">
        <f>IV_Baza_BDCB!BG17</f>
        <v>0</v>
      </c>
      <c r="BH414">
        <f>IV_Baza_BDCB!BH17</f>
        <v>0</v>
      </c>
      <c r="BI414">
        <f>IV_Baza_BDCB!BI17</f>
        <v>0</v>
      </c>
      <c r="BJ414">
        <f t="shared" si="28"/>
        <v>0</v>
      </c>
      <c r="BK414">
        <f t="shared" si="29"/>
        <v>0</v>
      </c>
      <c r="BL414" s="531">
        <f t="shared" si="30"/>
        <v>0</v>
      </c>
      <c r="BM414" s="201"/>
    </row>
    <row r="415" spans="1:65" hidden="1" outlineLevel="1" x14ac:dyDescent="0.3">
      <c r="A415">
        <f>IV_Baza_BDCB!A18</f>
        <v>2</v>
      </c>
      <c r="B415" t="str">
        <f>IV_Baza_BDCB!B18</f>
        <v>a</v>
      </c>
      <c r="C415">
        <f>IV_Baza_BDCB!C18</f>
        <v>1</v>
      </c>
      <c r="D415" t="str">
        <f>IV_Baza_BDCB!D18</f>
        <v>.z04_2_a_1</v>
      </c>
      <c r="E415" t="str">
        <f>IV_Baza_BDCB!E18</f>
        <v>Testowanie i walidacja platform bazodanowych (testy funkcjonalne i wydajnościowe, w tym obciążeniowe i regresyjne) jest kluczowe dla zapewnienia, że baza danych działa zgodnie z wymaganiami i jest gotowa do użycia</v>
      </c>
      <c r="F415" t="str">
        <f>IV_Baza_BDCB!F18</f>
        <v>Imię03</v>
      </c>
      <c r="G415" t="str">
        <f>IV_Baza_BDCB!G18</f>
        <v>Nazwisko03</v>
      </c>
      <c r="H415">
        <f>IV_Baza_BDCB!H18</f>
        <v>5</v>
      </c>
      <c r="I415" t="str">
        <f>IV_Baza_BDCB!I18</f>
        <v>.a03</v>
      </c>
      <c r="J415">
        <f>IV_Baza_BDCB!J18</f>
        <v>24</v>
      </c>
      <c r="K415" s="284">
        <f>IV_Baza_BDCB!K18</f>
        <v>46549</v>
      </c>
      <c r="L415" s="284">
        <f>IV_Baza_BDCB!L18</f>
        <v>46550</v>
      </c>
      <c r="M415">
        <f>IV_Baza_BDCB!M18</f>
        <v>24</v>
      </c>
      <c r="N415">
        <f>IV_Baza_BDCB!N18</f>
        <v>1</v>
      </c>
      <c r="O415">
        <f>IV_Baza_BDCB!O18</f>
        <v>80</v>
      </c>
      <c r="P415" s="628">
        <f>IV_Baza_BDCB!P18</f>
        <v>0</v>
      </c>
      <c r="Q415" s="628">
        <f>IV_Baza_BDCB!Q18</f>
        <v>0</v>
      </c>
      <c r="R415" s="628">
        <f>IV_Baza_BDCB!R18</f>
        <v>0</v>
      </c>
      <c r="S415" s="628">
        <f>IV_Baza_BDCB!S18</f>
        <v>0</v>
      </c>
      <c r="T415" s="628">
        <f>IV_Baza_BDCB!T18</f>
        <v>0.2</v>
      </c>
      <c r="U415" s="628">
        <f>IV_Baza_BDCB!U18</f>
        <v>0.2</v>
      </c>
      <c r="V415" s="628">
        <f>IV_Baza_BDCB!V18</f>
        <v>0.2</v>
      </c>
      <c r="W415" s="628">
        <f>IV_Baza_BDCB!W18</f>
        <v>0.2</v>
      </c>
      <c r="X415" s="628">
        <f>IV_Baza_BDCB!X18</f>
        <v>0.2</v>
      </c>
      <c r="Y415" s="650">
        <f>IV_Baza_BDCB!Y18</f>
        <v>0</v>
      </c>
      <c r="Z415" s="650">
        <f>IV_Baza_BDCB!Z18</f>
        <v>0</v>
      </c>
      <c r="AA415" s="650">
        <f>IV_Baza_BDCB!AA18</f>
        <v>0</v>
      </c>
      <c r="AB415" s="650">
        <f>IV_Baza_BDCB!AB18</f>
        <v>0</v>
      </c>
      <c r="AC415" s="613">
        <f>IV_Baza_BDCB!AC18</f>
        <v>0</v>
      </c>
      <c r="AD415" s="613">
        <f>IV_Baza_BDCB!AD18</f>
        <v>0</v>
      </c>
      <c r="AE415" s="613">
        <f>IV_Baza_BDCB!AE18</f>
        <v>0</v>
      </c>
      <c r="AF415" s="613">
        <f>IV_Baza_BDCB!AF18</f>
        <v>0</v>
      </c>
      <c r="AG415" s="626">
        <f>IV_Baza_BDCB!AG18</f>
        <v>0</v>
      </c>
      <c r="AH415" s="626">
        <f>IV_Baza_BDCB!AH18</f>
        <v>0</v>
      </c>
      <c r="AI415" s="626">
        <f>IV_Baza_BDCB!AI18</f>
        <v>0</v>
      </c>
      <c r="AJ415" s="626">
        <f>IV_Baza_BDCB!AJ18</f>
        <v>0</v>
      </c>
      <c r="AK415" s="626">
        <f>IV_Baza_BDCB!AK18</f>
        <v>16</v>
      </c>
      <c r="AL415" s="626">
        <f>IV_Baza_BDCB!AL18</f>
        <v>16</v>
      </c>
      <c r="AM415" s="626">
        <f>IV_Baza_BDCB!AM18</f>
        <v>16</v>
      </c>
      <c r="AN415" s="626">
        <f>IV_Baza_BDCB!AN18</f>
        <v>16</v>
      </c>
      <c r="AO415" s="626">
        <f>IV_Baza_BDCB!AO18</f>
        <v>16</v>
      </c>
      <c r="AP415" s="369">
        <f>IV_Baza_BDCB!AP18</f>
        <v>0</v>
      </c>
      <c r="AQ415" s="369">
        <f>IV_Baza_BDCB!AQ18</f>
        <v>0</v>
      </c>
      <c r="AR415" s="369">
        <f>IV_Baza_BDCB!AR18</f>
        <v>0</v>
      </c>
      <c r="AS415" s="369">
        <f>IV_Baza_BDCB!AS18</f>
        <v>0</v>
      </c>
      <c r="AT415" s="370">
        <f>IV_Baza_BDCB!AT18</f>
        <v>0</v>
      </c>
      <c r="AU415" s="370">
        <f>IV_Baza_BDCB!AU18</f>
        <v>0</v>
      </c>
      <c r="AV415" s="370">
        <f>IV_Baza_BDCB!AV18</f>
        <v>0</v>
      </c>
      <c r="AW415" s="370">
        <f>IV_Baza_BDCB!AW18</f>
        <v>0</v>
      </c>
      <c r="AX415">
        <f>IV_Baza_BDCB!AX18</f>
        <v>80</v>
      </c>
      <c r="AY415">
        <f>IV_Baza_BDCB!AY18</f>
        <v>0.5</v>
      </c>
      <c r="AZ415">
        <f>IV_Baza_BDCB!AZ18</f>
        <v>5003</v>
      </c>
      <c r="BA415">
        <f>IV_Baza_BDCB!BA18</f>
        <v>2501.5</v>
      </c>
      <c r="BB415">
        <f>IV_Baza_BDCB!BB18</f>
        <v>1250.75</v>
      </c>
      <c r="BC415">
        <f>IV_Baza_BDCB!BC18</f>
        <v>0</v>
      </c>
      <c r="BD415">
        <f>IV_Baza_BDCB!BD18</f>
        <v>0</v>
      </c>
      <c r="BE415">
        <f>IV_Baza_BDCB!BE18</f>
        <v>0</v>
      </c>
      <c r="BF415">
        <f>IV_Baza_BDCB!BF18</f>
        <v>0</v>
      </c>
      <c r="BG415">
        <f>IV_Baza_BDCB!BG18</f>
        <v>0</v>
      </c>
      <c r="BH415">
        <f>IV_Baza_BDCB!BH18</f>
        <v>0</v>
      </c>
      <c r="BI415">
        <f>IV_Baza_BDCB!BI18</f>
        <v>0</v>
      </c>
      <c r="BJ415">
        <f t="shared" si="28"/>
        <v>80</v>
      </c>
      <c r="BK415">
        <f t="shared" si="29"/>
        <v>80</v>
      </c>
      <c r="BL415" s="531">
        <f t="shared" si="30"/>
        <v>0</v>
      </c>
      <c r="BM415" s="201"/>
    </row>
    <row r="416" spans="1:65" hidden="1" outlineLevel="1" x14ac:dyDescent="0.3">
      <c r="A416">
        <f>IV_Baza_BDCB!A19</f>
        <v>2</v>
      </c>
      <c r="B416" t="str">
        <f>IV_Baza_BDCB!B19</f>
        <v>b</v>
      </c>
      <c r="C416">
        <f>IV_Baza_BDCB!C19</f>
        <v>2</v>
      </c>
      <c r="D416" t="str">
        <f>IV_Baza_BDCB!D19</f>
        <v>.z04_2_b_2</v>
      </c>
      <c r="E416" t="str">
        <f>IV_Baza_BDCB!E19</f>
        <v>Wybór platformy bazodanowej na podstawie testów wydajnościowych BDCB</v>
      </c>
      <c r="F416" t="str">
        <f>IV_Baza_BDCB!F19</f>
        <v>Imię04</v>
      </c>
      <c r="G416" t="str">
        <f>IV_Baza_BDCB!G19</f>
        <v>Nazwisko04</v>
      </c>
      <c r="H416">
        <f>IV_Baza_BDCB!H19</f>
        <v>5</v>
      </c>
      <c r="I416" t="str">
        <f>IV_Baza_BDCB!I19</f>
        <v>.a04</v>
      </c>
      <c r="J416">
        <f>IV_Baza_BDCB!J19</f>
        <v>25</v>
      </c>
      <c r="K416" s="284">
        <f>IV_Baza_BDCB!K19</f>
        <v>46556</v>
      </c>
      <c r="L416" s="284">
        <f>IV_Baza_BDCB!L19</f>
        <v>46556</v>
      </c>
      <c r="M416">
        <f>IV_Baza_BDCB!M19</f>
        <v>24</v>
      </c>
      <c r="N416">
        <f>IV_Baza_BDCB!N19</f>
        <v>0</v>
      </c>
      <c r="O416">
        <f>IV_Baza_BDCB!O19</f>
        <v>8</v>
      </c>
      <c r="P416" s="628">
        <f>IV_Baza_BDCB!P19</f>
        <v>0</v>
      </c>
      <c r="Q416" s="628">
        <f>IV_Baza_BDCB!Q19</f>
        <v>0</v>
      </c>
      <c r="R416" s="628">
        <f>IV_Baza_BDCB!R19</f>
        <v>0</v>
      </c>
      <c r="S416" s="628">
        <f>IV_Baza_BDCB!S19</f>
        <v>0</v>
      </c>
      <c r="T416" s="628">
        <f>IV_Baza_BDCB!T19</f>
        <v>0.2</v>
      </c>
      <c r="U416" s="628">
        <f>IV_Baza_BDCB!U19</f>
        <v>0.2</v>
      </c>
      <c r="V416" s="628">
        <f>IV_Baza_BDCB!V19</f>
        <v>0.2</v>
      </c>
      <c r="W416" s="628">
        <f>IV_Baza_BDCB!W19</f>
        <v>0.2</v>
      </c>
      <c r="X416" s="628">
        <f>IV_Baza_BDCB!X19</f>
        <v>0.2</v>
      </c>
      <c r="Y416" s="650">
        <f>IV_Baza_BDCB!Y19</f>
        <v>0</v>
      </c>
      <c r="Z416" s="650">
        <f>IV_Baza_BDCB!Z19</f>
        <v>0</v>
      </c>
      <c r="AA416" s="650">
        <f>IV_Baza_BDCB!AA19</f>
        <v>0</v>
      </c>
      <c r="AB416" s="650">
        <f>IV_Baza_BDCB!AB19</f>
        <v>0</v>
      </c>
      <c r="AC416" s="613">
        <f>IV_Baza_BDCB!AC19</f>
        <v>0</v>
      </c>
      <c r="AD416" s="613">
        <f>IV_Baza_BDCB!AD19</f>
        <v>0</v>
      </c>
      <c r="AE416" s="613">
        <f>IV_Baza_BDCB!AE19</f>
        <v>0</v>
      </c>
      <c r="AF416" s="613">
        <f>IV_Baza_BDCB!AF19</f>
        <v>0</v>
      </c>
      <c r="AG416" s="626">
        <f>IV_Baza_BDCB!AG19</f>
        <v>0</v>
      </c>
      <c r="AH416" s="626">
        <f>IV_Baza_BDCB!AH19</f>
        <v>0</v>
      </c>
      <c r="AI416" s="626">
        <f>IV_Baza_BDCB!AI19</f>
        <v>0</v>
      </c>
      <c r="AJ416" s="626">
        <f>IV_Baza_BDCB!AJ19</f>
        <v>0</v>
      </c>
      <c r="AK416" s="626">
        <f>IV_Baza_BDCB!AK19</f>
        <v>2</v>
      </c>
      <c r="AL416" s="626">
        <f>IV_Baza_BDCB!AL19</f>
        <v>2</v>
      </c>
      <c r="AM416" s="626">
        <f>IV_Baza_BDCB!AM19</f>
        <v>2</v>
      </c>
      <c r="AN416" s="626">
        <f>IV_Baza_BDCB!AN19</f>
        <v>2</v>
      </c>
      <c r="AO416" s="626">
        <f>IV_Baza_BDCB!AO19</f>
        <v>2</v>
      </c>
      <c r="AP416" s="369">
        <f>IV_Baza_BDCB!AP19</f>
        <v>0</v>
      </c>
      <c r="AQ416" s="369">
        <f>IV_Baza_BDCB!AQ19</f>
        <v>0</v>
      </c>
      <c r="AR416" s="369">
        <f>IV_Baza_BDCB!AR19</f>
        <v>0</v>
      </c>
      <c r="AS416" s="369">
        <f>IV_Baza_BDCB!AS19</f>
        <v>0</v>
      </c>
      <c r="AT416" s="370">
        <f>IV_Baza_BDCB!AT19</f>
        <v>0</v>
      </c>
      <c r="AU416" s="370">
        <f>IV_Baza_BDCB!AU19</f>
        <v>0</v>
      </c>
      <c r="AV416" s="370">
        <f>IV_Baza_BDCB!AV19</f>
        <v>0</v>
      </c>
      <c r="AW416" s="370">
        <f>IV_Baza_BDCB!AW19</f>
        <v>0</v>
      </c>
      <c r="AX416">
        <f>IV_Baza_BDCB!AX19</f>
        <v>10</v>
      </c>
      <c r="AY416">
        <f>IV_Baza_BDCB!AY19</f>
        <v>6.25E-2</v>
      </c>
      <c r="AZ416">
        <f>IV_Baza_BDCB!AZ19</f>
        <v>5004</v>
      </c>
      <c r="BA416">
        <f>IV_Baza_BDCB!BA19</f>
        <v>312.75</v>
      </c>
      <c r="BB416">
        <f>IV_Baza_BDCB!BB19</f>
        <v>19.546875</v>
      </c>
      <c r="BC416">
        <f>IV_Baza_BDCB!BC19</f>
        <v>0</v>
      </c>
      <c r="BD416">
        <f>IV_Baza_BDCB!BD19</f>
        <v>0</v>
      </c>
      <c r="BE416">
        <f>IV_Baza_BDCB!BE19</f>
        <v>0</v>
      </c>
      <c r="BF416">
        <f>IV_Baza_BDCB!BF19</f>
        <v>0</v>
      </c>
      <c r="BG416">
        <f>IV_Baza_BDCB!BG19</f>
        <v>0</v>
      </c>
      <c r="BH416">
        <f>IV_Baza_BDCB!BH19</f>
        <v>0</v>
      </c>
      <c r="BI416">
        <f>IV_Baza_BDCB!BI19</f>
        <v>0</v>
      </c>
      <c r="BJ416">
        <f t="shared" si="28"/>
        <v>8</v>
      </c>
      <c r="BK416">
        <f t="shared" si="29"/>
        <v>10</v>
      </c>
      <c r="BL416" s="531">
        <f t="shared" si="30"/>
        <v>-2</v>
      </c>
      <c r="BM416" s="201"/>
    </row>
    <row r="417" spans="1:65" hidden="1" outlineLevel="1" x14ac:dyDescent="0.3">
      <c r="A417">
        <f>IV_Baza_BDCB!A20</f>
        <v>2</v>
      </c>
      <c r="B417" t="str">
        <f>IV_Baza_BDCB!B20</f>
        <v>c</v>
      </c>
      <c r="C417">
        <f>IV_Baza_BDCB!C20</f>
        <v>3</v>
      </c>
      <c r="D417" t="str">
        <f>IV_Baza_BDCB!D20</f>
        <v>.z04_2_c_3</v>
      </c>
      <c r="E417" t="str">
        <f>IV_Baza_BDCB!E20</f>
        <v>Wybór odpowiedniej platformy technologicznej zapewniającej skalowalność, bezpieczeństwo i wydajność analiz AI/ML</v>
      </c>
      <c r="F417" t="str">
        <f>IV_Baza_BDCB!F20</f>
        <v>Imię02</v>
      </c>
      <c r="G417" t="str">
        <f>IV_Baza_BDCB!G20</f>
        <v>Nazwisko02</v>
      </c>
      <c r="H417">
        <f>IV_Baza_BDCB!H20</f>
        <v>5</v>
      </c>
      <c r="I417" t="str">
        <f>IV_Baza_BDCB!I20</f>
        <v>.a02</v>
      </c>
      <c r="J417">
        <f>IV_Baza_BDCB!J20</f>
        <v>25</v>
      </c>
      <c r="K417" s="284">
        <f>IV_Baza_BDCB!K20</f>
        <v>46556</v>
      </c>
      <c r="L417" s="284">
        <f>IV_Baza_BDCB!L20</f>
        <v>46556</v>
      </c>
      <c r="M417">
        <f>IV_Baza_BDCB!M20</f>
        <v>24</v>
      </c>
      <c r="N417">
        <f>IV_Baza_BDCB!N20</f>
        <v>0</v>
      </c>
      <c r="O417">
        <f>IV_Baza_BDCB!O20</f>
        <v>8</v>
      </c>
      <c r="P417" s="628">
        <f>IV_Baza_BDCB!P20</f>
        <v>0</v>
      </c>
      <c r="Q417" s="628">
        <f>IV_Baza_BDCB!Q20</f>
        <v>0</v>
      </c>
      <c r="R417" s="628">
        <f>IV_Baza_BDCB!R20</f>
        <v>0</v>
      </c>
      <c r="S417" s="628">
        <f>IV_Baza_BDCB!S20</f>
        <v>0</v>
      </c>
      <c r="T417" s="628">
        <f>IV_Baza_BDCB!T20</f>
        <v>0.2</v>
      </c>
      <c r="U417" s="628">
        <f>IV_Baza_BDCB!U20</f>
        <v>0.2</v>
      </c>
      <c r="V417" s="628">
        <f>IV_Baza_BDCB!V20</f>
        <v>0.2</v>
      </c>
      <c r="W417" s="628">
        <f>IV_Baza_BDCB!W20</f>
        <v>0.2</v>
      </c>
      <c r="X417" s="628">
        <f>IV_Baza_BDCB!X20</f>
        <v>0.2</v>
      </c>
      <c r="Y417" s="650">
        <f>IV_Baza_BDCB!Y20</f>
        <v>0</v>
      </c>
      <c r="Z417" s="650">
        <f>IV_Baza_BDCB!Z20</f>
        <v>0</v>
      </c>
      <c r="AA417" s="650">
        <f>IV_Baza_BDCB!AA20</f>
        <v>0</v>
      </c>
      <c r="AB417" s="650">
        <f>IV_Baza_BDCB!AB20</f>
        <v>0</v>
      </c>
      <c r="AC417" s="613">
        <f>IV_Baza_BDCB!AC20</f>
        <v>0</v>
      </c>
      <c r="AD417" s="613">
        <f>IV_Baza_BDCB!AD20</f>
        <v>0</v>
      </c>
      <c r="AE417" s="613">
        <f>IV_Baza_BDCB!AE20</f>
        <v>0</v>
      </c>
      <c r="AF417" s="613">
        <f>IV_Baza_BDCB!AF20</f>
        <v>0</v>
      </c>
      <c r="AG417" s="626">
        <f>IV_Baza_BDCB!AG20</f>
        <v>0</v>
      </c>
      <c r="AH417" s="626">
        <f>IV_Baza_BDCB!AH20</f>
        <v>0</v>
      </c>
      <c r="AI417" s="626">
        <f>IV_Baza_BDCB!AI20</f>
        <v>0</v>
      </c>
      <c r="AJ417" s="626">
        <f>IV_Baza_BDCB!AJ20</f>
        <v>0</v>
      </c>
      <c r="AK417" s="626">
        <f>IV_Baza_BDCB!AK20</f>
        <v>2</v>
      </c>
      <c r="AL417" s="626">
        <f>IV_Baza_BDCB!AL20</f>
        <v>2</v>
      </c>
      <c r="AM417" s="626">
        <f>IV_Baza_BDCB!AM20</f>
        <v>2</v>
      </c>
      <c r="AN417" s="626">
        <f>IV_Baza_BDCB!AN20</f>
        <v>2</v>
      </c>
      <c r="AO417" s="626">
        <f>IV_Baza_BDCB!AO20</f>
        <v>2</v>
      </c>
      <c r="AP417" s="369">
        <f>IV_Baza_BDCB!AP20</f>
        <v>0</v>
      </c>
      <c r="AQ417" s="369">
        <f>IV_Baza_BDCB!AQ20</f>
        <v>0</v>
      </c>
      <c r="AR417" s="369">
        <f>IV_Baza_BDCB!AR20</f>
        <v>0</v>
      </c>
      <c r="AS417" s="369">
        <f>IV_Baza_BDCB!AS20</f>
        <v>0</v>
      </c>
      <c r="AT417" s="370">
        <f>IV_Baza_BDCB!AT20</f>
        <v>0</v>
      </c>
      <c r="AU417" s="370">
        <f>IV_Baza_BDCB!AU20</f>
        <v>0</v>
      </c>
      <c r="AV417" s="370">
        <f>IV_Baza_BDCB!AV20</f>
        <v>0</v>
      </c>
      <c r="AW417" s="370">
        <f>IV_Baza_BDCB!AW20</f>
        <v>0</v>
      </c>
      <c r="AX417">
        <f>IV_Baza_BDCB!AX20</f>
        <v>10</v>
      </c>
      <c r="AY417">
        <f>IV_Baza_BDCB!AY20</f>
        <v>6.25E-2</v>
      </c>
      <c r="AZ417">
        <f>IV_Baza_BDCB!AZ20</f>
        <v>5002</v>
      </c>
      <c r="BA417">
        <f>IV_Baza_BDCB!BA20</f>
        <v>312.625</v>
      </c>
      <c r="BB417">
        <f>IV_Baza_BDCB!BB20</f>
        <v>19.5390625</v>
      </c>
      <c r="BC417">
        <f>IV_Baza_BDCB!BC20</f>
        <v>0</v>
      </c>
      <c r="BD417">
        <f>IV_Baza_BDCB!BD20</f>
        <v>0</v>
      </c>
      <c r="BE417">
        <f>IV_Baza_BDCB!BE20</f>
        <v>0</v>
      </c>
      <c r="BF417">
        <f>IV_Baza_BDCB!BF20</f>
        <v>0</v>
      </c>
      <c r="BG417">
        <f>IV_Baza_BDCB!BG20</f>
        <v>0</v>
      </c>
      <c r="BH417">
        <f>IV_Baza_BDCB!BH20</f>
        <v>0</v>
      </c>
      <c r="BI417">
        <f>IV_Baza_BDCB!BI20</f>
        <v>0</v>
      </c>
      <c r="BJ417">
        <f t="shared" si="28"/>
        <v>8</v>
      </c>
      <c r="BK417">
        <f t="shared" si="29"/>
        <v>10</v>
      </c>
      <c r="BL417" s="531">
        <f t="shared" si="30"/>
        <v>-2</v>
      </c>
      <c r="BM417" s="201"/>
    </row>
    <row r="418" spans="1:65" hidden="1" outlineLevel="1" x14ac:dyDescent="0.3">
      <c r="A418">
        <f>IV_Baza_BDCB!A21</f>
        <v>2</v>
      </c>
      <c r="B418" t="str">
        <f>IV_Baza_BDCB!B21</f>
        <v>d</v>
      </c>
      <c r="C418">
        <f>IV_Baza_BDCB!C21</f>
        <v>4</v>
      </c>
      <c r="D418" t="str">
        <f>IV_Baza_BDCB!D21</f>
        <v>.z04_2_d_4</v>
      </c>
      <c r="E418" t="str">
        <f>IV_Baza_BDCB!E21</f>
        <v>Fizyczna implementacja BDCB na platformach technologicznych (np. Google Cloud, Microsoft Azure, NVidia AI)</v>
      </c>
      <c r="F418" t="str">
        <f>IV_Baza_BDCB!F21</f>
        <v>ENDAWA_01</v>
      </c>
      <c r="G418">
        <f>IV_Baza_BDCB!G21</f>
        <v>0</v>
      </c>
      <c r="H418">
        <f>IV_Baza_BDCB!H21</f>
        <v>6</v>
      </c>
      <c r="I418" t="str">
        <f>IV_Baza_BDCB!I21</f>
        <v>.e01</v>
      </c>
      <c r="J418">
        <f>IV_Baza_BDCB!J21</f>
        <v>25</v>
      </c>
      <c r="K418" s="284">
        <f>IV_Baza_BDCB!K21</f>
        <v>46556</v>
      </c>
      <c r="L418" s="284">
        <f>IV_Baza_BDCB!L21</f>
        <v>46557</v>
      </c>
      <c r="M418">
        <f>IV_Baza_BDCB!M21</f>
        <v>25</v>
      </c>
      <c r="N418">
        <f>IV_Baza_BDCB!N21</f>
        <v>1</v>
      </c>
      <c r="O418">
        <f>IV_Baza_BDCB!O21</f>
        <v>100</v>
      </c>
      <c r="P418" s="628">
        <f>IV_Baza_BDCB!P21</f>
        <v>0</v>
      </c>
      <c r="Q418" s="628">
        <f>IV_Baza_BDCB!Q21</f>
        <v>0</v>
      </c>
      <c r="R418" s="628">
        <f>IV_Baza_BDCB!R21</f>
        <v>0</v>
      </c>
      <c r="S418" s="628">
        <f>IV_Baza_BDCB!S21</f>
        <v>0</v>
      </c>
      <c r="T418" s="628">
        <f>IV_Baza_BDCB!T21</f>
        <v>0.2</v>
      </c>
      <c r="U418" s="628">
        <f>IV_Baza_BDCB!U21</f>
        <v>0.2</v>
      </c>
      <c r="V418" s="628">
        <f>IV_Baza_BDCB!V21</f>
        <v>0.2</v>
      </c>
      <c r="W418" s="628">
        <f>IV_Baza_BDCB!W21</f>
        <v>0.2</v>
      </c>
      <c r="X418" s="628">
        <f>IV_Baza_BDCB!X21</f>
        <v>0.2</v>
      </c>
      <c r="Y418" s="650">
        <f>IV_Baza_BDCB!Y21</f>
        <v>0</v>
      </c>
      <c r="Z418" s="650">
        <f>IV_Baza_BDCB!Z21</f>
        <v>0</v>
      </c>
      <c r="AA418" s="650">
        <f>IV_Baza_BDCB!AA21</f>
        <v>0</v>
      </c>
      <c r="AB418" s="650">
        <f>IV_Baza_BDCB!AB21</f>
        <v>0</v>
      </c>
      <c r="AC418" s="613">
        <f>IV_Baza_BDCB!AC21</f>
        <v>0</v>
      </c>
      <c r="AD418" s="613">
        <f>IV_Baza_BDCB!AD21</f>
        <v>0</v>
      </c>
      <c r="AE418" s="613">
        <f>IV_Baza_BDCB!AE21</f>
        <v>0</v>
      </c>
      <c r="AF418" s="613">
        <f>IV_Baza_BDCB!AF21</f>
        <v>0</v>
      </c>
      <c r="AG418" s="626">
        <f>IV_Baza_BDCB!AG21</f>
        <v>0</v>
      </c>
      <c r="AH418" s="626">
        <f>IV_Baza_BDCB!AH21</f>
        <v>0</v>
      </c>
      <c r="AI418" s="626">
        <f>IV_Baza_BDCB!AI21</f>
        <v>0</v>
      </c>
      <c r="AJ418" s="626">
        <f>IV_Baza_BDCB!AJ21</f>
        <v>0</v>
      </c>
      <c r="AK418" s="626">
        <f>IV_Baza_BDCB!AK21</f>
        <v>20</v>
      </c>
      <c r="AL418" s="626">
        <f>IV_Baza_BDCB!AL21</f>
        <v>20</v>
      </c>
      <c r="AM418" s="626">
        <f>IV_Baza_BDCB!AM21</f>
        <v>20</v>
      </c>
      <c r="AN418" s="626">
        <f>IV_Baza_BDCB!AN21</f>
        <v>20</v>
      </c>
      <c r="AO418" s="626">
        <f>IV_Baza_BDCB!AO21</f>
        <v>20</v>
      </c>
      <c r="AP418" s="369">
        <f>IV_Baza_BDCB!AP21</f>
        <v>0</v>
      </c>
      <c r="AQ418" s="369">
        <f>IV_Baza_BDCB!AQ21</f>
        <v>0</v>
      </c>
      <c r="AR418" s="369">
        <f>IV_Baza_BDCB!AR21</f>
        <v>0</v>
      </c>
      <c r="AS418" s="369">
        <f>IV_Baza_BDCB!AS21</f>
        <v>0</v>
      </c>
      <c r="AT418" s="370">
        <f>IV_Baza_BDCB!AT21</f>
        <v>0</v>
      </c>
      <c r="AU418" s="370">
        <f>IV_Baza_BDCB!AU21</f>
        <v>0</v>
      </c>
      <c r="AV418" s="370">
        <f>IV_Baza_BDCB!AV21</f>
        <v>0</v>
      </c>
      <c r="AW418" s="370">
        <f>IV_Baza_BDCB!AW21</f>
        <v>0</v>
      </c>
      <c r="AX418">
        <f>IV_Baza_BDCB!AX21</f>
        <v>100</v>
      </c>
      <c r="AY418">
        <f>IV_Baza_BDCB!AY21</f>
        <v>0.625</v>
      </c>
      <c r="AZ418" t="e">
        <f>IV_Baza_BDCB!AZ21</f>
        <v>#N/A</v>
      </c>
      <c r="BA418" t="e">
        <f>IV_Baza_BDCB!BA21</f>
        <v>#N/A</v>
      </c>
      <c r="BB418" t="e">
        <f>IV_Baza_BDCB!BB21</f>
        <v>#N/A</v>
      </c>
      <c r="BC418">
        <f>IV_Baza_BDCB!BC21</f>
        <v>0</v>
      </c>
      <c r="BD418">
        <f>IV_Baza_BDCB!BD21</f>
        <v>0</v>
      </c>
      <c r="BE418">
        <f>IV_Baza_BDCB!BE21</f>
        <v>0</v>
      </c>
      <c r="BF418">
        <f>IV_Baza_BDCB!BF21</f>
        <v>0</v>
      </c>
      <c r="BG418">
        <f>IV_Baza_BDCB!BG21</f>
        <v>0</v>
      </c>
      <c r="BH418">
        <f>IV_Baza_BDCB!BH21</f>
        <v>0</v>
      </c>
      <c r="BI418">
        <f>IV_Baza_BDCB!BI21</f>
        <v>0</v>
      </c>
      <c r="BJ418">
        <f t="shared" si="28"/>
        <v>100</v>
      </c>
      <c r="BK418">
        <f t="shared" si="29"/>
        <v>100</v>
      </c>
      <c r="BL418" s="531">
        <f t="shared" si="30"/>
        <v>0</v>
      </c>
      <c r="BM418" s="201"/>
    </row>
    <row r="419" spans="1:65" hidden="1" outlineLevel="1" x14ac:dyDescent="0.3">
      <c r="A419">
        <f>IV_Baza_BDCB!A22</f>
        <v>2</v>
      </c>
      <c r="B419" t="str">
        <f>IV_Baza_BDCB!B22</f>
        <v>e</v>
      </c>
      <c r="C419">
        <f>IV_Baza_BDCB!C22</f>
        <v>5</v>
      </c>
      <c r="D419" t="str">
        <f>IV_Baza_BDCB!D22</f>
        <v>.z04_2_e_5</v>
      </c>
      <c r="E419" t="str">
        <f>IV_Baza_BDCB!E22</f>
        <v>Utworzenie mechanizmu do transferu danych między infrastrukturą Wnioskodawcy a platformami technologicznymi (np. Google Cloud, Microsoft Azure, NVidia AI)</v>
      </c>
      <c r="F419" t="str">
        <f>IV_Baza_BDCB!F22</f>
        <v>Imię01</v>
      </c>
      <c r="G419" t="str">
        <f>IV_Baza_BDCB!G22</f>
        <v>Nazwisko01</v>
      </c>
      <c r="H419">
        <f>IV_Baza_BDCB!H22</f>
        <v>7</v>
      </c>
      <c r="I419" t="str">
        <f>IV_Baza_BDCB!I22</f>
        <v>.a01</v>
      </c>
      <c r="J419">
        <f>IV_Baza_BDCB!J22</f>
        <v>26</v>
      </c>
      <c r="K419" s="284">
        <f>IV_Baza_BDCB!K22</f>
        <v>46563</v>
      </c>
      <c r="L419" s="284">
        <f>IV_Baza_BDCB!L22</f>
        <v>46564</v>
      </c>
      <c r="M419">
        <f>IV_Baza_BDCB!M22</f>
        <v>26</v>
      </c>
      <c r="N419">
        <f>IV_Baza_BDCB!N22</f>
        <v>1</v>
      </c>
      <c r="O419">
        <f>IV_Baza_BDCB!O22</f>
        <v>200</v>
      </c>
      <c r="P419" s="628">
        <f>IV_Baza_BDCB!P22</f>
        <v>0</v>
      </c>
      <c r="Q419" s="628">
        <f>IV_Baza_BDCB!Q22</f>
        <v>0</v>
      </c>
      <c r="R419" s="628">
        <f>IV_Baza_BDCB!R22</f>
        <v>0</v>
      </c>
      <c r="S419" s="628">
        <f>IV_Baza_BDCB!S22</f>
        <v>0</v>
      </c>
      <c r="T419" s="628">
        <f>IV_Baza_BDCB!T22</f>
        <v>0.12</v>
      </c>
      <c r="U419" s="628">
        <f>IV_Baza_BDCB!U22</f>
        <v>0.12</v>
      </c>
      <c r="V419" s="628">
        <f>IV_Baza_BDCB!V22</f>
        <v>0.12</v>
      </c>
      <c r="W419" s="628">
        <f>IV_Baza_BDCB!W22</f>
        <v>0.12</v>
      </c>
      <c r="X419" s="628">
        <f>IV_Baza_BDCB!X22</f>
        <v>0.12</v>
      </c>
      <c r="Y419" s="650">
        <f>IV_Baza_BDCB!Y22</f>
        <v>0.4</v>
      </c>
      <c r="Z419" s="650">
        <f>IV_Baza_BDCB!Z22</f>
        <v>0</v>
      </c>
      <c r="AA419" s="650">
        <f>IV_Baza_BDCB!AA22</f>
        <v>0</v>
      </c>
      <c r="AB419" s="650">
        <f>IV_Baza_BDCB!AB22</f>
        <v>0</v>
      </c>
      <c r="AC419" s="613">
        <f>IV_Baza_BDCB!AC22</f>
        <v>0</v>
      </c>
      <c r="AD419" s="613">
        <f>IV_Baza_BDCB!AD22</f>
        <v>0</v>
      </c>
      <c r="AE419" s="613">
        <f>IV_Baza_BDCB!AE22</f>
        <v>0</v>
      </c>
      <c r="AF419" s="613">
        <f>IV_Baza_BDCB!AF22</f>
        <v>0</v>
      </c>
      <c r="AG419" s="626">
        <f>IV_Baza_BDCB!AG22</f>
        <v>0</v>
      </c>
      <c r="AH419" s="626">
        <f>IV_Baza_BDCB!AH22</f>
        <v>0</v>
      </c>
      <c r="AI419" s="626">
        <f>IV_Baza_BDCB!AI22</f>
        <v>0</v>
      </c>
      <c r="AJ419" s="626">
        <f>IV_Baza_BDCB!AJ22</f>
        <v>0</v>
      </c>
      <c r="AK419" s="626">
        <f>IV_Baza_BDCB!AK22</f>
        <v>24</v>
      </c>
      <c r="AL419" s="626">
        <f>IV_Baza_BDCB!AL22</f>
        <v>24</v>
      </c>
      <c r="AM419" s="626">
        <f>IV_Baza_BDCB!AM22</f>
        <v>24</v>
      </c>
      <c r="AN419" s="626">
        <f>IV_Baza_BDCB!AN22</f>
        <v>24</v>
      </c>
      <c r="AO419" s="626">
        <f>IV_Baza_BDCB!AO22</f>
        <v>24</v>
      </c>
      <c r="AP419" s="369">
        <f>IV_Baza_BDCB!AP22</f>
        <v>80</v>
      </c>
      <c r="AQ419" s="369">
        <f>IV_Baza_BDCB!AQ22</f>
        <v>0</v>
      </c>
      <c r="AR419" s="369">
        <f>IV_Baza_BDCB!AR22</f>
        <v>0</v>
      </c>
      <c r="AS419" s="369">
        <f>IV_Baza_BDCB!AS22</f>
        <v>0</v>
      </c>
      <c r="AT419" s="370">
        <f>IV_Baza_BDCB!AT22</f>
        <v>0</v>
      </c>
      <c r="AU419" s="370">
        <f>IV_Baza_BDCB!AU22</f>
        <v>0</v>
      </c>
      <c r="AV419" s="370">
        <f>IV_Baza_BDCB!AV22</f>
        <v>0</v>
      </c>
      <c r="AW419" s="370">
        <f>IV_Baza_BDCB!AW22</f>
        <v>0</v>
      </c>
      <c r="AX419">
        <f>IV_Baza_BDCB!AX22</f>
        <v>120</v>
      </c>
      <c r="AY419">
        <f>IV_Baza_BDCB!AY22</f>
        <v>0.75</v>
      </c>
      <c r="AZ419">
        <f>IV_Baza_BDCB!AZ22</f>
        <v>5001</v>
      </c>
      <c r="BA419">
        <f>IV_Baza_BDCB!BA22</f>
        <v>3750.75</v>
      </c>
      <c r="BB419">
        <f>IV_Baza_BDCB!BB22</f>
        <v>2813.0625</v>
      </c>
      <c r="BC419">
        <f>IV_Baza_BDCB!BC22</f>
        <v>0</v>
      </c>
      <c r="BD419">
        <f>IV_Baza_BDCB!BD22</f>
        <v>0</v>
      </c>
      <c r="BE419">
        <f>IV_Baza_BDCB!BE22</f>
        <v>0</v>
      </c>
      <c r="BF419">
        <f>IV_Baza_BDCB!BF22</f>
        <v>0</v>
      </c>
      <c r="BG419">
        <f>IV_Baza_BDCB!BG22</f>
        <v>0</v>
      </c>
      <c r="BH419">
        <f>IV_Baza_BDCB!BH22</f>
        <v>0</v>
      </c>
      <c r="BI419">
        <f>IV_Baza_BDCB!BI22</f>
        <v>0</v>
      </c>
      <c r="BJ419">
        <f t="shared" si="28"/>
        <v>200</v>
      </c>
      <c r="BK419">
        <f t="shared" si="29"/>
        <v>200</v>
      </c>
      <c r="BL419" s="531">
        <f t="shared" si="30"/>
        <v>0</v>
      </c>
      <c r="BM419" s="201"/>
    </row>
    <row r="420" spans="1:65" hidden="1" outlineLevel="1" x14ac:dyDescent="0.3">
      <c r="A420">
        <f>IV_Baza_BDCB!A23</f>
        <v>3</v>
      </c>
      <c r="B420" t="str">
        <f>IV_Baza_BDCB!B23</f>
        <v>a</v>
      </c>
      <c r="C420">
        <f>IV_Baza_BDCB!C23</f>
        <v>1</v>
      </c>
      <c r="D420" t="str">
        <f>IV_Baza_BDCB!D23</f>
        <v>.z04_3_a_1</v>
      </c>
      <c r="E420" t="str">
        <f>IV_Baza_BDCB!E23</f>
        <v>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v>
      </c>
      <c r="F420">
        <f>IV_Baza_BDCB!F23</f>
        <v>0</v>
      </c>
      <c r="G420">
        <f>IV_Baza_BDCB!G23</f>
        <v>0</v>
      </c>
      <c r="H420">
        <f>IV_Baza_BDCB!H23</f>
        <v>8</v>
      </c>
      <c r="I420">
        <f>IV_Baza_BDCB!I23</f>
        <v>0</v>
      </c>
      <c r="J420">
        <f>IV_Baza_BDCB!J23</f>
        <v>27</v>
      </c>
      <c r="K420" s="284">
        <f>IV_Baza_BDCB!K23</f>
        <v>46570</v>
      </c>
      <c r="L420" s="284">
        <f>IV_Baza_BDCB!L23</f>
        <v>46570</v>
      </c>
      <c r="M420">
        <f>IV_Baza_BDCB!M23</f>
        <v>26</v>
      </c>
      <c r="N420">
        <f>IV_Baza_BDCB!N23</f>
        <v>0</v>
      </c>
      <c r="O420">
        <f>IV_Baza_BDCB!O23</f>
        <v>30</v>
      </c>
      <c r="P420" s="628">
        <f>IV_Baza_BDCB!P23</f>
        <v>0</v>
      </c>
      <c r="Q420" s="628">
        <f>IV_Baza_BDCB!Q23</f>
        <v>0</v>
      </c>
      <c r="R420" s="628">
        <f>IV_Baza_BDCB!R23</f>
        <v>0</v>
      </c>
      <c r="S420" s="628">
        <f>IV_Baza_BDCB!S23</f>
        <v>0</v>
      </c>
      <c r="T420" s="628">
        <f>IV_Baza_BDCB!T23</f>
        <v>0.2</v>
      </c>
      <c r="U420" s="628">
        <f>IV_Baza_BDCB!U23</f>
        <v>0.2</v>
      </c>
      <c r="V420" s="628">
        <f>IV_Baza_BDCB!V23</f>
        <v>0.2</v>
      </c>
      <c r="W420" s="628">
        <f>IV_Baza_BDCB!W23</f>
        <v>0.2</v>
      </c>
      <c r="X420" s="628">
        <f>IV_Baza_BDCB!X23</f>
        <v>0.2</v>
      </c>
      <c r="Y420" s="650">
        <f>IV_Baza_BDCB!Y23</f>
        <v>0</v>
      </c>
      <c r="Z420" s="650">
        <f>IV_Baza_BDCB!Z23</f>
        <v>0</v>
      </c>
      <c r="AA420" s="650">
        <f>IV_Baza_BDCB!AA23</f>
        <v>0</v>
      </c>
      <c r="AB420" s="650">
        <f>IV_Baza_BDCB!AB23</f>
        <v>0</v>
      </c>
      <c r="AC420" s="613">
        <f>IV_Baza_BDCB!AC23</f>
        <v>0</v>
      </c>
      <c r="AD420" s="613">
        <f>IV_Baza_BDCB!AD23</f>
        <v>0</v>
      </c>
      <c r="AE420" s="613">
        <f>IV_Baza_BDCB!AE23</f>
        <v>0</v>
      </c>
      <c r="AF420" s="613">
        <f>IV_Baza_BDCB!AF23</f>
        <v>0</v>
      </c>
      <c r="AG420" s="626">
        <f>IV_Baza_BDCB!AG23</f>
        <v>0</v>
      </c>
      <c r="AH420" s="626">
        <f>IV_Baza_BDCB!AH23</f>
        <v>0</v>
      </c>
      <c r="AI420" s="626">
        <f>IV_Baza_BDCB!AI23</f>
        <v>0</v>
      </c>
      <c r="AJ420" s="626">
        <f>IV_Baza_BDCB!AJ23</f>
        <v>0</v>
      </c>
      <c r="AK420" s="626">
        <f>IV_Baza_BDCB!AK23</f>
        <v>6</v>
      </c>
      <c r="AL420" s="626">
        <f>IV_Baza_BDCB!AL23</f>
        <v>6</v>
      </c>
      <c r="AM420" s="626">
        <f>IV_Baza_BDCB!AM23</f>
        <v>6</v>
      </c>
      <c r="AN420" s="626">
        <f>IV_Baza_BDCB!AN23</f>
        <v>6</v>
      </c>
      <c r="AO420" s="626">
        <f>IV_Baza_BDCB!AO23</f>
        <v>6</v>
      </c>
      <c r="AP420" s="369">
        <f>IV_Baza_BDCB!AP23</f>
        <v>0</v>
      </c>
      <c r="AQ420" s="369">
        <f>IV_Baza_BDCB!AQ23</f>
        <v>0</v>
      </c>
      <c r="AR420" s="369">
        <f>IV_Baza_BDCB!AR23</f>
        <v>0</v>
      </c>
      <c r="AS420" s="369">
        <f>IV_Baza_BDCB!AS23</f>
        <v>0</v>
      </c>
      <c r="AT420" s="370">
        <f>IV_Baza_BDCB!AT23</f>
        <v>0</v>
      </c>
      <c r="AU420" s="370">
        <f>IV_Baza_BDCB!AU23</f>
        <v>0</v>
      </c>
      <c r="AV420" s="370">
        <f>IV_Baza_BDCB!AV23</f>
        <v>0</v>
      </c>
      <c r="AW420" s="370">
        <f>IV_Baza_BDCB!AW23</f>
        <v>0</v>
      </c>
      <c r="AX420">
        <f>IV_Baza_BDCB!AX23</f>
        <v>30</v>
      </c>
      <c r="AY420">
        <f>IV_Baza_BDCB!AY23</f>
        <v>0.1875</v>
      </c>
      <c r="AZ420" t="e">
        <f>IV_Baza_BDCB!AZ23</f>
        <v>#N/A</v>
      </c>
      <c r="BA420" t="e">
        <f>IV_Baza_BDCB!BA23</f>
        <v>#N/A</v>
      </c>
      <c r="BB420" t="e">
        <f>IV_Baza_BDCB!BB23</f>
        <v>#N/A</v>
      </c>
      <c r="BC420">
        <f>IV_Baza_BDCB!BC23</f>
        <v>0</v>
      </c>
      <c r="BD420">
        <f>IV_Baza_BDCB!BD23</f>
        <v>0</v>
      </c>
      <c r="BE420">
        <f>IV_Baza_BDCB!BE23</f>
        <v>0</v>
      </c>
      <c r="BF420">
        <f>IV_Baza_BDCB!BF23</f>
        <v>0</v>
      </c>
      <c r="BG420">
        <f>IV_Baza_BDCB!BG23</f>
        <v>0</v>
      </c>
      <c r="BH420">
        <f>IV_Baza_BDCB!BH23</f>
        <v>0</v>
      </c>
      <c r="BI420">
        <f>IV_Baza_BDCB!BI23</f>
        <v>0</v>
      </c>
      <c r="BJ420">
        <f t="shared" si="28"/>
        <v>30</v>
      </c>
      <c r="BK420">
        <f t="shared" si="29"/>
        <v>30</v>
      </c>
      <c r="BL420" s="531">
        <f t="shared" si="30"/>
        <v>0</v>
      </c>
      <c r="BM420" s="201"/>
    </row>
    <row r="421" spans="1:65" hidden="1" outlineLevel="1" x14ac:dyDescent="0.3">
      <c r="A421">
        <f>IV_Baza_BDCB!A24</f>
        <v>4</v>
      </c>
      <c r="B421" t="str">
        <f>IV_Baza_BDCB!B24</f>
        <v>a</v>
      </c>
      <c r="C421">
        <f>IV_Baza_BDCB!C24</f>
        <v>0</v>
      </c>
      <c r="D421" t="str">
        <f>IV_Baza_BDCB!D24</f>
        <v>.z04_4_a_0</v>
      </c>
      <c r="E421" t="str">
        <f>IV_Baza_BDCB!E24</f>
        <v>4.Połączenie BDCB z wybranym systemem AI/ML, co pozwoli na zbadanie potencjału zaawansowanych me-tod analitycznych AI/ML w celu zwiększenia wydajności procesów magazynowych.</v>
      </c>
      <c r="F421" t="str">
        <f>IV_Baza_BDCB!F24</f>
        <v>Imię04</v>
      </c>
      <c r="G421" t="str">
        <f>IV_Baza_BDCB!G24</f>
        <v>Nazwisko04</v>
      </c>
      <c r="H421">
        <f>IV_Baza_BDCB!H24</f>
        <v>0</v>
      </c>
      <c r="I421" t="str">
        <f>IV_Baza_BDCB!I24</f>
        <v>.a04</v>
      </c>
      <c r="J421">
        <f>IV_Baza_BDCB!J24</f>
        <v>27</v>
      </c>
      <c r="K421" s="284">
        <f>IV_Baza_BDCB!K24</f>
        <v>46570</v>
      </c>
      <c r="L421" s="284">
        <f>IV_Baza_BDCB!L24</f>
        <v>46570</v>
      </c>
      <c r="M421">
        <f>IV_Baza_BDCB!M24</f>
        <v>26</v>
      </c>
      <c r="N421">
        <f>IV_Baza_BDCB!N24</f>
        <v>0</v>
      </c>
      <c r="O421">
        <f>IV_Baza_BDCB!O24</f>
        <v>0</v>
      </c>
      <c r="P421" s="628">
        <f>IV_Baza_BDCB!P24</f>
        <v>0</v>
      </c>
      <c r="Q421" s="628">
        <f>IV_Baza_BDCB!Q24</f>
        <v>0</v>
      </c>
      <c r="R421" s="628">
        <f>IV_Baza_BDCB!R24</f>
        <v>0</v>
      </c>
      <c r="S421" s="628">
        <f>IV_Baza_BDCB!S24</f>
        <v>0</v>
      </c>
      <c r="T421" s="628">
        <f>IV_Baza_BDCB!T24</f>
        <v>0</v>
      </c>
      <c r="U421" s="628">
        <f>IV_Baza_BDCB!U24</f>
        <v>0</v>
      </c>
      <c r="V421" s="628">
        <f>IV_Baza_BDCB!V24</f>
        <v>0</v>
      </c>
      <c r="W421" s="628">
        <f>IV_Baza_BDCB!W24</f>
        <v>0</v>
      </c>
      <c r="X421" s="628">
        <f>IV_Baza_BDCB!X24</f>
        <v>0</v>
      </c>
      <c r="Y421" s="650">
        <f>IV_Baza_BDCB!Y24</f>
        <v>0</v>
      </c>
      <c r="Z421" s="650">
        <f>IV_Baza_BDCB!Z24</f>
        <v>0</v>
      </c>
      <c r="AA421" s="650">
        <f>IV_Baza_BDCB!AA24</f>
        <v>0</v>
      </c>
      <c r="AB421" s="650">
        <f>IV_Baza_BDCB!AB24</f>
        <v>0</v>
      </c>
      <c r="AC421" s="613">
        <f>IV_Baza_BDCB!AC24</f>
        <v>0</v>
      </c>
      <c r="AD421" s="613">
        <f>IV_Baza_BDCB!AD24</f>
        <v>0</v>
      </c>
      <c r="AE421" s="613">
        <f>IV_Baza_BDCB!AE24</f>
        <v>0</v>
      </c>
      <c r="AF421" s="613">
        <f>IV_Baza_BDCB!AF24</f>
        <v>0</v>
      </c>
      <c r="AG421" s="626">
        <f>IV_Baza_BDCB!AG24</f>
        <v>0</v>
      </c>
      <c r="AH421" s="626">
        <f>IV_Baza_BDCB!AH24</f>
        <v>0</v>
      </c>
      <c r="AI421" s="626">
        <f>IV_Baza_BDCB!AI24</f>
        <v>0</v>
      </c>
      <c r="AJ421" s="626">
        <f>IV_Baza_BDCB!AJ24</f>
        <v>0</v>
      </c>
      <c r="AK421" s="626">
        <f>IV_Baza_BDCB!AK24</f>
        <v>0</v>
      </c>
      <c r="AL421" s="626">
        <f>IV_Baza_BDCB!AL24</f>
        <v>0</v>
      </c>
      <c r="AM421" s="626">
        <f>IV_Baza_BDCB!AM24</f>
        <v>0</v>
      </c>
      <c r="AN421" s="626">
        <f>IV_Baza_BDCB!AN24</f>
        <v>0</v>
      </c>
      <c r="AO421" s="626">
        <f>IV_Baza_BDCB!AO24</f>
        <v>0</v>
      </c>
      <c r="AP421" s="369">
        <f>IV_Baza_BDCB!AP24</f>
        <v>0</v>
      </c>
      <c r="AQ421" s="369">
        <f>IV_Baza_BDCB!AQ24</f>
        <v>0</v>
      </c>
      <c r="AR421" s="369">
        <f>IV_Baza_BDCB!AR24</f>
        <v>0</v>
      </c>
      <c r="AS421" s="369">
        <f>IV_Baza_BDCB!AS24</f>
        <v>0</v>
      </c>
      <c r="AT421" s="370">
        <f>IV_Baza_BDCB!AT24</f>
        <v>0</v>
      </c>
      <c r="AU421" s="370">
        <f>IV_Baza_BDCB!AU24</f>
        <v>0</v>
      </c>
      <c r="AV421" s="370">
        <f>IV_Baza_BDCB!AV24</f>
        <v>0</v>
      </c>
      <c r="AW421" s="370">
        <f>IV_Baza_BDCB!AW24</f>
        <v>0</v>
      </c>
      <c r="AX421">
        <f>IV_Baza_BDCB!AX24</f>
        <v>0</v>
      </c>
      <c r="AY421">
        <f>IV_Baza_BDCB!AY24</f>
        <v>0</v>
      </c>
      <c r="AZ421">
        <f>IV_Baza_BDCB!AZ24</f>
        <v>5004</v>
      </c>
      <c r="BA421">
        <f>IV_Baza_BDCB!BA24</f>
        <v>0</v>
      </c>
      <c r="BB421">
        <f>IV_Baza_BDCB!BB24</f>
        <v>0</v>
      </c>
      <c r="BC421">
        <f>IV_Baza_BDCB!BC24</f>
        <v>0</v>
      </c>
      <c r="BD421">
        <f>IV_Baza_BDCB!BD24</f>
        <v>0</v>
      </c>
      <c r="BE421">
        <f>IV_Baza_BDCB!BE24</f>
        <v>0</v>
      </c>
      <c r="BF421">
        <f>IV_Baza_BDCB!BF24</f>
        <v>0</v>
      </c>
      <c r="BG421">
        <f>IV_Baza_BDCB!BG24</f>
        <v>0</v>
      </c>
      <c r="BH421">
        <f>IV_Baza_BDCB!BH24</f>
        <v>0</v>
      </c>
      <c r="BI421">
        <f>IV_Baza_BDCB!BI24</f>
        <v>0</v>
      </c>
      <c r="BJ421">
        <f t="shared" si="28"/>
        <v>0</v>
      </c>
      <c r="BK421">
        <f t="shared" si="29"/>
        <v>0</v>
      </c>
      <c r="BL421" s="531">
        <f t="shared" si="30"/>
        <v>0</v>
      </c>
      <c r="BM421" s="201"/>
    </row>
    <row r="422" spans="1:65" hidden="1" outlineLevel="1" x14ac:dyDescent="0.3">
      <c r="A422">
        <f>IV_Baza_BDCB!A25</f>
        <v>4</v>
      </c>
      <c r="B422" t="str">
        <f>IV_Baza_BDCB!B25</f>
        <v>a</v>
      </c>
      <c r="C422">
        <f>IV_Baza_BDCB!C25</f>
        <v>1</v>
      </c>
      <c r="D422" t="str">
        <f>IV_Baza_BDCB!D25</f>
        <v>.z04_4_a_1</v>
      </c>
      <c r="E422" t="str">
        <f>IV_Baza_BDCB!E25</f>
        <v xml:space="preserve">Zaimportowanie BDCB w środowisku wybranej platformy AI/ML </v>
      </c>
      <c r="F422" t="str">
        <f>IV_Baza_BDCB!F25</f>
        <v>Imię02</v>
      </c>
      <c r="G422" t="str">
        <f>IV_Baza_BDCB!G25</f>
        <v>Nazwisko02</v>
      </c>
      <c r="H422">
        <f>IV_Baza_BDCB!H25</f>
        <v>8</v>
      </c>
      <c r="I422" t="str">
        <f>IV_Baza_BDCB!I25</f>
        <v>.a02</v>
      </c>
      <c r="J422">
        <f>IV_Baza_BDCB!J25</f>
        <v>27</v>
      </c>
      <c r="K422" s="284">
        <f>IV_Baza_BDCB!K25</f>
        <v>46570</v>
      </c>
      <c r="L422" s="284">
        <f>IV_Baza_BDCB!L25</f>
        <v>46570</v>
      </c>
      <c r="M422">
        <f>IV_Baza_BDCB!M25</f>
        <v>26</v>
      </c>
      <c r="N422">
        <f>IV_Baza_BDCB!N25</f>
        <v>0</v>
      </c>
      <c r="O422">
        <f>IV_Baza_BDCB!O25</f>
        <v>40</v>
      </c>
      <c r="P422" s="628">
        <f>IV_Baza_BDCB!P25</f>
        <v>0</v>
      </c>
      <c r="Q422" s="628">
        <f>IV_Baza_BDCB!Q25</f>
        <v>0</v>
      </c>
      <c r="R422" s="628">
        <f>IV_Baza_BDCB!R25</f>
        <v>0</v>
      </c>
      <c r="S422" s="628">
        <f>IV_Baza_BDCB!S25</f>
        <v>0</v>
      </c>
      <c r="T422" s="628">
        <f>IV_Baza_BDCB!T25</f>
        <v>0.2</v>
      </c>
      <c r="U422" s="628">
        <f>IV_Baza_BDCB!U25</f>
        <v>0.2</v>
      </c>
      <c r="V422" s="628">
        <f>IV_Baza_BDCB!V25</f>
        <v>0.2</v>
      </c>
      <c r="W422" s="628">
        <f>IV_Baza_BDCB!W25</f>
        <v>0.2</v>
      </c>
      <c r="X422" s="628">
        <f>IV_Baza_BDCB!X25</f>
        <v>0.2</v>
      </c>
      <c r="Y422" s="650">
        <f>IV_Baza_BDCB!Y25</f>
        <v>0</v>
      </c>
      <c r="Z422" s="650">
        <f>IV_Baza_BDCB!Z25</f>
        <v>0</v>
      </c>
      <c r="AA422" s="650">
        <f>IV_Baza_BDCB!AA25</f>
        <v>0</v>
      </c>
      <c r="AB422" s="650">
        <f>IV_Baza_BDCB!AB25</f>
        <v>0</v>
      </c>
      <c r="AC422" s="613">
        <f>IV_Baza_BDCB!AC25</f>
        <v>0</v>
      </c>
      <c r="AD422" s="613">
        <f>IV_Baza_BDCB!AD25</f>
        <v>0</v>
      </c>
      <c r="AE422" s="613">
        <f>IV_Baza_BDCB!AE25</f>
        <v>0</v>
      </c>
      <c r="AF422" s="613">
        <f>IV_Baza_BDCB!AF25</f>
        <v>0</v>
      </c>
      <c r="AG422" s="626">
        <f>IV_Baza_BDCB!AG25</f>
        <v>0</v>
      </c>
      <c r="AH422" s="626">
        <f>IV_Baza_BDCB!AH25</f>
        <v>0</v>
      </c>
      <c r="AI422" s="626">
        <f>IV_Baza_BDCB!AI25</f>
        <v>0</v>
      </c>
      <c r="AJ422" s="626">
        <f>IV_Baza_BDCB!AJ25</f>
        <v>0</v>
      </c>
      <c r="AK422" s="626">
        <f>IV_Baza_BDCB!AK25</f>
        <v>8</v>
      </c>
      <c r="AL422" s="626">
        <f>IV_Baza_BDCB!AL25</f>
        <v>8</v>
      </c>
      <c r="AM422" s="626">
        <f>IV_Baza_BDCB!AM25</f>
        <v>8</v>
      </c>
      <c r="AN422" s="626">
        <f>IV_Baza_BDCB!AN25</f>
        <v>8</v>
      </c>
      <c r="AO422" s="626">
        <f>IV_Baza_BDCB!AO25</f>
        <v>8</v>
      </c>
      <c r="AP422" s="369">
        <f>IV_Baza_BDCB!AP25</f>
        <v>0</v>
      </c>
      <c r="AQ422" s="369">
        <f>IV_Baza_BDCB!AQ25</f>
        <v>0</v>
      </c>
      <c r="AR422" s="369">
        <f>IV_Baza_BDCB!AR25</f>
        <v>0</v>
      </c>
      <c r="AS422" s="369">
        <f>IV_Baza_BDCB!AS25</f>
        <v>0</v>
      </c>
      <c r="AT422" s="370">
        <f>IV_Baza_BDCB!AT25</f>
        <v>0</v>
      </c>
      <c r="AU422" s="370">
        <f>IV_Baza_BDCB!AU25</f>
        <v>0</v>
      </c>
      <c r="AV422" s="370">
        <f>IV_Baza_BDCB!AV25</f>
        <v>0</v>
      </c>
      <c r="AW422" s="370">
        <f>IV_Baza_BDCB!AW25</f>
        <v>0</v>
      </c>
      <c r="AX422">
        <f>IV_Baza_BDCB!AX25</f>
        <v>40</v>
      </c>
      <c r="AY422">
        <f>IV_Baza_BDCB!AY25</f>
        <v>0.25</v>
      </c>
      <c r="AZ422">
        <f>IV_Baza_BDCB!AZ25</f>
        <v>5002</v>
      </c>
      <c r="BA422">
        <f>IV_Baza_BDCB!BA25</f>
        <v>1250.5</v>
      </c>
      <c r="BB422">
        <f>IV_Baza_BDCB!BB25</f>
        <v>312.625</v>
      </c>
      <c r="BC422">
        <f>IV_Baza_BDCB!BC25</f>
        <v>0</v>
      </c>
      <c r="BD422">
        <f>IV_Baza_BDCB!BD25</f>
        <v>0</v>
      </c>
      <c r="BE422">
        <f>IV_Baza_BDCB!BE25</f>
        <v>0</v>
      </c>
      <c r="BF422">
        <f>IV_Baza_BDCB!BF25</f>
        <v>0</v>
      </c>
      <c r="BG422">
        <f>IV_Baza_BDCB!BG25</f>
        <v>0</v>
      </c>
      <c r="BH422">
        <f>IV_Baza_BDCB!BH25</f>
        <v>0</v>
      </c>
      <c r="BI422">
        <f>IV_Baza_BDCB!BI25</f>
        <v>0</v>
      </c>
      <c r="BJ422">
        <f t="shared" si="28"/>
        <v>40</v>
      </c>
      <c r="BK422">
        <f t="shared" si="29"/>
        <v>40</v>
      </c>
      <c r="BL422" s="531">
        <f t="shared" si="30"/>
        <v>0</v>
      </c>
      <c r="BM422" s="201"/>
    </row>
    <row r="423" spans="1:65" hidden="1" outlineLevel="1" x14ac:dyDescent="0.3">
      <c r="A423">
        <f>IV_Baza_BDCB!A26</f>
        <v>4</v>
      </c>
      <c r="B423" t="str">
        <f>IV_Baza_BDCB!B26</f>
        <v>b</v>
      </c>
      <c r="C423">
        <f>IV_Baza_BDCB!C26</f>
        <v>1</v>
      </c>
      <c r="D423" t="str">
        <f>IV_Baza_BDCB!D26</f>
        <v>.z04_4_b_1</v>
      </c>
      <c r="E423" t="str">
        <f>IV_Baza_BDCB!E26</f>
        <v>Sprawdzenie i potwierdzenie poprawności zaimplementowanych danych. Określenie zestawu danych testowych i referencyjnych do dalszych analiz</v>
      </c>
      <c r="F423" t="str">
        <f>IV_Baza_BDCB!F26</f>
        <v>Imię03</v>
      </c>
      <c r="G423" t="str">
        <f>IV_Baza_BDCB!G26</f>
        <v>Nazwisko03</v>
      </c>
      <c r="H423">
        <f>IV_Baza_BDCB!H26</f>
        <v>8</v>
      </c>
      <c r="I423" t="str">
        <f>IV_Baza_BDCB!I26</f>
        <v>.a03</v>
      </c>
      <c r="J423">
        <f>IV_Baza_BDCB!J26</f>
        <v>27</v>
      </c>
      <c r="K423" s="284">
        <f>IV_Baza_BDCB!K26</f>
        <v>46570</v>
      </c>
      <c r="L423" s="284">
        <f>IV_Baza_BDCB!L26</f>
        <v>46570</v>
      </c>
      <c r="M423">
        <f>IV_Baza_BDCB!M26</f>
        <v>26</v>
      </c>
      <c r="N423">
        <f>IV_Baza_BDCB!N26</f>
        <v>0</v>
      </c>
      <c r="O423">
        <f>IV_Baza_BDCB!O26</f>
        <v>40</v>
      </c>
      <c r="P423" s="628">
        <f>IV_Baza_BDCB!P26</f>
        <v>0</v>
      </c>
      <c r="Q423" s="628">
        <f>IV_Baza_BDCB!Q26</f>
        <v>0</v>
      </c>
      <c r="R423" s="628">
        <f>IV_Baza_BDCB!R26</f>
        <v>0</v>
      </c>
      <c r="S423" s="628">
        <f>IV_Baza_BDCB!S26</f>
        <v>0</v>
      </c>
      <c r="T423" s="628">
        <f>IV_Baza_BDCB!T26</f>
        <v>0.2</v>
      </c>
      <c r="U423" s="628">
        <f>IV_Baza_BDCB!U26</f>
        <v>0.2</v>
      </c>
      <c r="V423" s="628">
        <f>IV_Baza_BDCB!V26</f>
        <v>0.2</v>
      </c>
      <c r="W423" s="628">
        <f>IV_Baza_BDCB!W26</f>
        <v>0.2</v>
      </c>
      <c r="X423" s="628">
        <f>IV_Baza_BDCB!X26</f>
        <v>0.2</v>
      </c>
      <c r="Y423" s="650">
        <f>IV_Baza_BDCB!Y26</f>
        <v>0</v>
      </c>
      <c r="Z423" s="650">
        <f>IV_Baza_BDCB!Z26</f>
        <v>0</v>
      </c>
      <c r="AA423" s="650">
        <f>IV_Baza_BDCB!AA26</f>
        <v>0</v>
      </c>
      <c r="AB423" s="650">
        <f>IV_Baza_BDCB!AB26</f>
        <v>0</v>
      </c>
      <c r="AC423" s="613">
        <f>IV_Baza_BDCB!AC26</f>
        <v>0</v>
      </c>
      <c r="AD423" s="613">
        <f>IV_Baza_BDCB!AD26</f>
        <v>0</v>
      </c>
      <c r="AE423" s="613">
        <f>IV_Baza_BDCB!AE26</f>
        <v>0</v>
      </c>
      <c r="AF423" s="613">
        <f>IV_Baza_BDCB!AF26</f>
        <v>0</v>
      </c>
      <c r="AG423" s="626">
        <f>IV_Baza_BDCB!AG26</f>
        <v>0</v>
      </c>
      <c r="AH423" s="626">
        <f>IV_Baza_BDCB!AH26</f>
        <v>0</v>
      </c>
      <c r="AI423" s="626">
        <f>IV_Baza_BDCB!AI26</f>
        <v>0</v>
      </c>
      <c r="AJ423" s="626">
        <f>IV_Baza_BDCB!AJ26</f>
        <v>0</v>
      </c>
      <c r="AK423" s="626">
        <f>IV_Baza_BDCB!AK26</f>
        <v>8</v>
      </c>
      <c r="AL423" s="626">
        <f>IV_Baza_BDCB!AL26</f>
        <v>8</v>
      </c>
      <c r="AM423" s="626">
        <f>IV_Baza_BDCB!AM26</f>
        <v>8</v>
      </c>
      <c r="AN423" s="626">
        <f>IV_Baza_BDCB!AN26</f>
        <v>8</v>
      </c>
      <c r="AO423" s="626">
        <f>IV_Baza_BDCB!AO26</f>
        <v>8</v>
      </c>
      <c r="AP423" s="369">
        <f>IV_Baza_BDCB!AP26</f>
        <v>0</v>
      </c>
      <c r="AQ423" s="369">
        <f>IV_Baza_BDCB!AQ26</f>
        <v>0</v>
      </c>
      <c r="AR423" s="369">
        <f>IV_Baza_BDCB!AR26</f>
        <v>0</v>
      </c>
      <c r="AS423" s="369">
        <f>IV_Baza_BDCB!AS26</f>
        <v>0</v>
      </c>
      <c r="AT423" s="370">
        <f>IV_Baza_BDCB!AT26</f>
        <v>0</v>
      </c>
      <c r="AU423" s="370">
        <f>IV_Baza_BDCB!AU26</f>
        <v>0</v>
      </c>
      <c r="AV423" s="370">
        <f>IV_Baza_BDCB!AV26</f>
        <v>0</v>
      </c>
      <c r="AW423" s="370">
        <f>IV_Baza_BDCB!AW26</f>
        <v>0</v>
      </c>
      <c r="AX423">
        <f>IV_Baza_BDCB!AX26</f>
        <v>40</v>
      </c>
      <c r="AY423">
        <f>IV_Baza_BDCB!AY26</f>
        <v>0.25</v>
      </c>
      <c r="AZ423">
        <f>IV_Baza_BDCB!AZ26</f>
        <v>5003</v>
      </c>
      <c r="BA423">
        <f>IV_Baza_BDCB!BA26</f>
        <v>1250.75</v>
      </c>
      <c r="BB423">
        <f>IV_Baza_BDCB!BB26</f>
        <v>312.6875</v>
      </c>
      <c r="BC423">
        <f>IV_Baza_BDCB!BC26</f>
        <v>0</v>
      </c>
      <c r="BD423">
        <f>IV_Baza_BDCB!BD26</f>
        <v>0</v>
      </c>
      <c r="BE423">
        <f>IV_Baza_BDCB!BE26</f>
        <v>0</v>
      </c>
      <c r="BF423">
        <f>IV_Baza_BDCB!BF26</f>
        <v>0</v>
      </c>
      <c r="BG423">
        <f>IV_Baza_BDCB!BG26</f>
        <v>0</v>
      </c>
      <c r="BH423">
        <f>IV_Baza_BDCB!BH26</f>
        <v>0</v>
      </c>
      <c r="BI423">
        <f>IV_Baza_BDCB!BI26</f>
        <v>0</v>
      </c>
      <c r="BJ423">
        <f t="shared" si="28"/>
        <v>40</v>
      </c>
      <c r="BK423">
        <f t="shared" si="29"/>
        <v>40</v>
      </c>
      <c r="BL423" s="531">
        <f t="shared" si="30"/>
        <v>0</v>
      </c>
      <c r="BM423" s="201"/>
    </row>
    <row r="424" spans="1:65" hidden="1" outlineLevel="1" x14ac:dyDescent="0.3">
      <c r="A424">
        <f>IV_Baza_BDCB!A27</f>
        <v>4</v>
      </c>
      <c r="B424" t="str">
        <f>IV_Baza_BDCB!B27</f>
        <v>c</v>
      </c>
      <c r="C424">
        <f>IV_Baza_BDCB!C27</f>
        <v>1</v>
      </c>
      <c r="D424" t="str">
        <f>IV_Baza_BDCB!D27</f>
        <v>.z04_4_c_1</v>
      </c>
      <c r="E424" t="str">
        <f>IV_Baza_BDCB!E27</f>
        <v xml:space="preserve">Stworzenie zautomatyzowanego systemu aktualizacji danych BDCB zintegrowanej z platformą. </v>
      </c>
      <c r="F424" t="str">
        <f>IV_Baza_BDCB!F27</f>
        <v>Imię01</v>
      </c>
      <c r="G424" t="str">
        <f>IV_Baza_BDCB!G27</f>
        <v>Nazwisko01</v>
      </c>
      <c r="H424">
        <f>IV_Baza_BDCB!H27</f>
        <v>8</v>
      </c>
      <c r="I424" t="str">
        <f>IV_Baza_BDCB!I27</f>
        <v>.a01</v>
      </c>
      <c r="J424">
        <f>IV_Baza_BDCB!J27</f>
        <v>27</v>
      </c>
      <c r="K424" s="284">
        <f>IV_Baza_BDCB!K27</f>
        <v>46570</v>
      </c>
      <c r="L424" s="284">
        <f>IV_Baza_BDCB!L27</f>
        <v>46571</v>
      </c>
      <c r="M424">
        <f>IV_Baza_BDCB!M27</f>
        <v>27</v>
      </c>
      <c r="N424">
        <f>IV_Baza_BDCB!N27</f>
        <v>1</v>
      </c>
      <c r="O424">
        <f>IV_Baza_BDCB!O27</f>
        <v>80</v>
      </c>
      <c r="P424" s="628">
        <f>IV_Baza_BDCB!P27</f>
        <v>0</v>
      </c>
      <c r="Q424" s="628">
        <f>IV_Baza_BDCB!Q27</f>
        <v>0</v>
      </c>
      <c r="R424" s="628">
        <f>IV_Baza_BDCB!R27</f>
        <v>0</v>
      </c>
      <c r="S424" s="628">
        <f>IV_Baza_BDCB!S27</f>
        <v>0</v>
      </c>
      <c r="T424" s="628">
        <f>IV_Baza_BDCB!T27</f>
        <v>0.2</v>
      </c>
      <c r="U424" s="628">
        <f>IV_Baza_BDCB!U27</f>
        <v>0.2</v>
      </c>
      <c r="V424" s="628">
        <f>IV_Baza_BDCB!V27</f>
        <v>0.2</v>
      </c>
      <c r="W424" s="628">
        <f>IV_Baza_BDCB!W27</f>
        <v>0.2</v>
      </c>
      <c r="X424" s="628">
        <f>IV_Baza_BDCB!X27</f>
        <v>0.2</v>
      </c>
      <c r="Y424" s="650">
        <f>IV_Baza_BDCB!Y27</f>
        <v>0</v>
      </c>
      <c r="Z424" s="650">
        <f>IV_Baza_BDCB!Z27</f>
        <v>0</v>
      </c>
      <c r="AA424" s="650">
        <f>IV_Baza_BDCB!AA27</f>
        <v>0</v>
      </c>
      <c r="AB424" s="650">
        <f>IV_Baza_BDCB!AB27</f>
        <v>0</v>
      </c>
      <c r="AC424" s="613">
        <f>IV_Baza_BDCB!AC27</f>
        <v>0</v>
      </c>
      <c r="AD424" s="613">
        <f>IV_Baza_BDCB!AD27</f>
        <v>0</v>
      </c>
      <c r="AE424" s="613">
        <f>IV_Baza_BDCB!AE27</f>
        <v>0</v>
      </c>
      <c r="AF424" s="613">
        <f>IV_Baza_BDCB!AF27</f>
        <v>0</v>
      </c>
      <c r="AG424" s="626">
        <f>IV_Baza_BDCB!AG27</f>
        <v>0</v>
      </c>
      <c r="AH424" s="626">
        <f>IV_Baza_BDCB!AH27</f>
        <v>0</v>
      </c>
      <c r="AI424" s="626">
        <f>IV_Baza_BDCB!AI27</f>
        <v>0</v>
      </c>
      <c r="AJ424" s="626">
        <f>IV_Baza_BDCB!AJ27</f>
        <v>0</v>
      </c>
      <c r="AK424" s="626">
        <f>IV_Baza_BDCB!AK27</f>
        <v>16</v>
      </c>
      <c r="AL424" s="626">
        <f>IV_Baza_BDCB!AL27</f>
        <v>16</v>
      </c>
      <c r="AM424" s="626">
        <f>IV_Baza_BDCB!AM27</f>
        <v>16</v>
      </c>
      <c r="AN424" s="626">
        <f>IV_Baza_BDCB!AN27</f>
        <v>16</v>
      </c>
      <c r="AO424" s="626">
        <f>IV_Baza_BDCB!AO27</f>
        <v>16</v>
      </c>
      <c r="AP424" s="369">
        <f>IV_Baza_BDCB!AP27</f>
        <v>0</v>
      </c>
      <c r="AQ424" s="369">
        <f>IV_Baza_BDCB!AQ27</f>
        <v>0</v>
      </c>
      <c r="AR424" s="369">
        <f>IV_Baza_BDCB!AR27</f>
        <v>0</v>
      </c>
      <c r="AS424" s="369">
        <f>IV_Baza_BDCB!AS27</f>
        <v>0</v>
      </c>
      <c r="AT424" s="370">
        <f>IV_Baza_BDCB!AT27</f>
        <v>0</v>
      </c>
      <c r="AU424" s="370">
        <f>IV_Baza_BDCB!AU27</f>
        <v>0</v>
      </c>
      <c r="AV424" s="370">
        <f>IV_Baza_BDCB!AV27</f>
        <v>0</v>
      </c>
      <c r="AW424" s="370">
        <f>IV_Baza_BDCB!AW27</f>
        <v>0</v>
      </c>
      <c r="AX424">
        <f>IV_Baza_BDCB!AX27</f>
        <v>80</v>
      </c>
      <c r="AY424">
        <f>IV_Baza_BDCB!AY27</f>
        <v>0.5</v>
      </c>
      <c r="AZ424">
        <f>IV_Baza_BDCB!AZ27</f>
        <v>5001</v>
      </c>
      <c r="BA424">
        <f>IV_Baza_BDCB!BA27</f>
        <v>2500.5</v>
      </c>
      <c r="BB424">
        <f>IV_Baza_BDCB!BB27</f>
        <v>1250.25</v>
      </c>
      <c r="BC424">
        <f>IV_Baza_BDCB!BC27</f>
        <v>0</v>
      </c>
      <c r="BD424">
        <f>IV_Baza_BDCB!BD27</f>
        <v>0</v>
      </c>
      <c r="BE424">
        <f>IV_Baza_BDCB!BE27</f>
        <v>0</v>
      </c>
      <c r="BF424">
        <f>IV_Baza_BDCB!BF27</f>
        <v>0</v>
      </c>
      <c r="BG424">
        <f>IV_Baza_BDCB!BG27</f>
        <v>0</v>
      </c>
      <c r="BH424">
        <f>IV_Baza_BDCB!BH27</f>
        <v>0</v>
      </c>
      <c r="BI424">
        <f>IV_Baza_BDCB!BI27</f>
        <v>0</v>
      </c>
      <c r="BJ424">
        <f t="shared" si="28"/>
        <v>80</v>
      </c>
      <c r="BK424">
        <f t="shared" si="29"/>
        <v>80</v>
      </c>
      <c r="BL424" s="531">
        <f t="shared" si="30"/>
        <v>0</v>
      </c>
      <c r="BM424" s="201"/>
    </row>
    <row r="425" spans="1:65" hidden="1" outlineLevel="1" x14ac:dyDescent="0.3">
      <c r="A425">
        <f>IV_Baza_BDCB!A28</f>
        <v>5</v>
      </c>
      <c r="B425" t="str">
        <f>IV_Baza_BDCB!B28</f>
        <v>a</v>
      </c>
      <c r="C425">
        <f>IV_Baza_BDCB!C28</f>
        <v>1</v>
      </c>
      <c r="D425" t="str">
        <f>IV_Baza_BDCB!D28</f>
        <v>.z04_5_a_1</v>
      </c>
      <c r="E425" t="str">
        <f>IV_Baza_BDCB!E28</f>
        <v>5.Opracowanie procedur/strategii bezpieczeństwa i zarządzania BDCB</v>
      </c>
      <c r="F425" t="str">
        <f>IV_Baza_BDCB!F28</f>
        <v>Imię03</v>
      </c>
      <c r="G425" t="str">
        <f>IV_Baza_BDCB!G28</f>
        <v>Nazwisko03</v>
      </c>
      <c r="H425">
        <f>IV_Baza_BDCB!H28</f>
        <v>9</v>
      </c>
      <c r="I425" t="str">
        <f>IV_Baza_BDCB!I28</f>
        <v>.a03</v>
      </c>
      <c r="J425">
        <f>IV_Baza_BDCB!J28</f>
        <v>28</v>
      </c>
      <c r="K425" s="284">
        <f>IV_Baza_BDCB!K28</f>
        <v>46577</v>
      </c>
      <c r="L425" s="284">
        <f>IV_Baza_BDCB!L28</f>
        <v>46577</v>
      </c>
      <c r="M425">
        <f>IV_Baza_BDCB!M28</f>
        <v>27</v>
      </c>
      <c r="N425">
        <f>IV_Baza_BDCB!N28</f>
        <v>0</v>
      </c>
      <c r="O425">
        <f>IV_Baza_BDCB!O28</f>
        <v>20</v>
      </c>
      <c r="P425" s="628">
        <f>IV_Baza_BDCB!P28</f>
        <v>0</v>
      </c>
      <c r="Q425" s="628">
        <f>IV_Baza_BDCB!Q28</f>
        <v>0</v>
      </c>
      <c r="R425" s="628">
        <f>IV_Baza_BDCB!R28</f>
        <v>0</v>
      </c>
      <c r="S425" s="628">
        <f>IV_Baza_BDCB!S28</f>
        <v>0</v>
      </c>
      <c r="T425" s="628">
        <f>IV_Baza_BDCB!T28</f>
        <v>0.2</v>
      </c>
      <c r="U425" s="628">
        <f>IV_Baza_BDCB!U28</f>
        <v>0.2</v>
      </c>
      <c r="V425" s="628">
        <f>IV_Baza_BDCB!V28</f>
        <v>0.2</v>
      </c>
      <c r="W425" s="628">
        <f>IV_Baza_BDCB!W28</f>
        <v>0.2</v>
      </c>
      <c r="X425" s="628">
        <f>IV_Baza_BDCB!X28</f>
        <v>0.2</v>
      </c>
      <c r="Y425" s="650">
        <f>IV_Baza_BDCB!Y28</f>
        <v>0</v>
      </c>
      <c r="Z425" s="650">
        <f>IV_Baza_BDCB!Z28</f>
        <v>0</v>
      </c>
      <c r="AA425" s="650">
        <f>IV_Baza_BDCB!AA28</f>
        <v>0</v>
      </c>
      <c r="AB425" s="650">
        <f>IV_Baza_BDCB!AB28</f>
        <v>0</v>
      </c>
      <c r="AC425" s="613">
        <f>IV_Baza_BDCB!AC28</f>
        <v>0</v>
      </c>
      <c r="AD425" s="613">
        <f>IV_Baza_BDCB!AD28</f>
        <v>0</v>
      </c>
      <c r="AE425" s="613">
        <f>IV_Baza_BDCB!AE28</f>
        <v>0</v>
      </c>
      <c r="AF425" s="613">
        <f>IV_Baza_BDCB!AF28</f>
        <v>0</v>
      </c>
      <c r="AG425" s="626">
        <f>IV_Baza_BDCB!AG28</f>
        <v>0</v>
      </c>
      <c r="AH425" s="626">
        <f>IV_Baza_BDCB!AH28</f>
        <v>0</v>
      </c>
      <c r="AI425" s="626">
        <f>IV_Baza_BDCB!AI28</f>
        <v>0</v>
      </c>
      <c r="AJ425" s="626">
        <f>IV_Baza_BDCB!AJ28</f>
        <v>0</v>
      </c>
      <c r="AK425" s="626">
        <f>IV_Baza_BDCB!AK28</f>
        <v>4</v>
      </c>
      <c r="AL425" s="626">
        <f>IV_Baza_BDCB!AL28</f>
        <v>4</v>
      </c>
      <c r="AM425" s="626">
        <f>IV_Baza_BDCB!AM28</f>
        <v>4</v>
      </c>
      <c r="AN425" s="626">
        <f>IV_Baza_BDCB!AN28</f>
        <v>4</v>
      </c>
      <c r="AO425" s="626">
        <f>IV_Baza_BDCB!AO28</f>
        <v>4</v>
      </c>
      <c r="AP425" s="369">
        <f>IV_Baza_BDCB!AP28</f>
        <v>0</v>
      </c>
      <c r="AQ425" s="369">
        <f>IV_Baza_BDCB!AQ28</f>
        <v>0</v>
      </c>
      <c r="AR425" s="369">
        <f>IV_Baza_BDCB!AR28</f>
        <v>0</v>
      </c>
      <c r="AS425" s="369">
        <f>IV_Baza_BDCB!AS28</f>
        <v>0</v>
      </c>
      <c r="AT425" s="370">
        <f>IV_Baza_BDCB!AT28</f>
        <v>0</v>
      </c>
      <c r="AU425" s="370">
        <f>IV_Baza_BDCB!AU28</f>
        <v>0</v>
      </c>
      <c r="AV425" s="370">
        <f>IV_Baza_BDCB!AV28</f>
        <v>0</v>
      </c>
      <c r="AW425" s="370">
        <f>IV_Baza_BDCB!AW28</f>
        <v>0</v>
      </c>
      <c r="AX425">
        <f>IV_Baza_BDCB!AX28</f>
        <v>20</v>
      </c>
      <c r="AY425">
        <f>IV_Baza_BDCB!AY28</f>
        <v>0.125</v>
      </c>
      <c r="AZ425">
        <f>IV_Baza_BDCB!AZ28</f>
        <v>5003</v>
      </c>
      <c r="BA425">
        <f>IV_Baza_BDCB!BA28</f>
        <v>625.375</v>
      </c>
      <c r="BB425">
        <f>IV_Baza_BDCB!BB28</f>
        <v>78.171875</v>
      </c>
      <c r="BC425">
        <f>IV_Baza_BDCB!BC28</f>
        <v>0</v>
      </c>
      <c r="BD425">
        <f>IV_Baza_BDCB!BD28</f>
        <v>0</v>
      </c>
      <c r="BE425">
        <f>IV_Baza_BDCB!BE28</f>
        <v>0</v>
      </c>
      <c r="BF425">
        <f>IV_Baza_BDCB!BF28</f>
        <v>0</v>
      </c>
      <c r="BG425">
        <f>IV_Baza_BDCB!BG28</f>
        <v>0</v>
      </c>
      <c r="BH425">
        <f>IV_Baza_BDCB!BH28</f>
        <v>0</v>
      </c>
      <c r="BI425">
        <f>IV_Baza_BDCB!BI28</f>
        <v>0</v>
      </c>
      <c r="BJ425">
        <f t="shared" si="28"/>
        <v>20</v>
      </c>
      <c r="BK425">
        <f t="shared" si="29"/>
        <v>20</v>
      </c>
      <c r="BL425" s="531">
        <f t="shared" si="30"/>
        <v>0</v>
      </c>
      <c r="BM425" s="201"/>
    </row>
    <row r="426" spans="1:65" hidden="1" outlineLevel="1" x14ac:dyDescent="0.3">
      <c r="A426">
        <f>IV_Baza_BDCB!A29</f>
        <v>6</v>
      </c>
      <c r="B426" t="str">
        <f>IV_Baza_BDCB!B29</f>
        <v>a</v>
      </c>
      <c r="C426">
        <f>IV_Baza_BDCB!C29</f>
        <v>1</v>
      </c>
      <c r="D426" t="str">
        <f>IV_Baza_BDCB!D29</f>
        <v>.z04_6_a_1</v>
      </c>
      <c r="E426" t="str">
        <f>IV_Baza_BDCB!E29</f>
        <v>6.Opracowanie dokumentacji BDCB</v>
      </c>
      <c r="F426" t="str">
        <f>IV_Baza_BDCB!F29</f>
        <v>Imię03</v>
      </c>
      <c r="G426" t="str">
        <f>IV_Baza_BDCB!G29</f>
        <v>Nazwisko03</v>
      </c>
      <c r="H426">
        <f>IV_Baza_BDCB!H29</f>
        <v>10</v>
      </c>
      <c r="I426" t="str">
        <f>IV_Baza_BDCB!I29</f>
        <v>.a03</v>
      </c>
      <c r="J426">
        <f>IV_Baza_BDCB!J29</f>
        <v>28</v>
      </c>
      <c r="K426" s="284">
        <f>IV_Baza_BDCB!K29</f>
        <v>46577</v>
      </c>
      <c r="L426" s="284">
        <f>IV_Baza_BDCB!L29</f>
        <v>46578</v>
      </c>
      <c r="M426">
        <f>IV_Baza_BDCB!M29</f>
        <v>28</v>
      </c>
      <c r="N426">
        <f>IV_Baza_BDCB!N29</f>
        <v>1</v>
      </c>
      <c r="O426">
        <f>IV_Baza_BDCB!O29</f>
        <v>60</v>
      </c>
      <c r="P426" s="628">
        <f>IV_Baza_BDCB!P29</f>
        <v>0</v>
      </c>
      <c r="Q426" s="628">
        <f>IV_Baza_BDCB!Q29</f>
        <v>0</v>
      </c>
      <c r="R426" s="628">
        <f>IV_Baza_BDCB!R29</f>
        <v>0</v>
      </c>
      <c r="S426" s="628">
        <f>IV_Baza_BDCB!S29</f>
        <v>0</v>
      </c>
      <c r="T426" s="628">
        <f>IV_Baza_BDCB!T29</f>
        <v>0.2</v>
      </c>
      <c r="U426" s="628">
        <f>IV_Baza_BDCB!U29</f>
        <v>0.2</v>
      </c>
      <c r="V426" s="628">
        <f>IV_Baza_BDCB!V29</f>
        <v>0.2</v>
      </c>
      <c r="W426" s="628">
        <f>IV_Baza_BDCB!W29</f>
        <v>0.2</v>
      </c>
      <c r="X426" s="628">
        <f>IV_Baza_BDCB!X29</f>
        <v>0.2</v>
      </c>
      <c r="Y426" s="650">
        <f>IV_Baza_BDCB!Y29</f>
        <v>0</v>
      </c>
      <c r="Z426" s="650">
        <f>IV_Baza_BDCB!Z29</f>
        <v>0</v>
      </c>
      <c r="AA426" s="650">
        <f>IV_Baza_BDCB!AA29</f>
        <v>0</v>
      </c>
      <c r="AB426" s="650">
        <f>IV_Baza_BDCB!AB29</f>
        <v>0</v>
      </c>
      <c r="AC426" s="613">
        <f>IV_Baza_BDCB!AC29</f>
        <v>0</v>
      </c>
      <c r="AD426" s="613">
        <f>IV_Baza_BDCB!AD29</f>
        <v>0</v>
      </c>
      <c r="AE426" s="613">
        <f>IV_Baza_BDCB!AE29</f>
        <v>0</v>
      </c>
      <c r="AF426" s="613">
        <f>IV_Baza_BDCB!AF29</f>
        <v>0</v>
      </c>
      <c r="AG426" s="626">
        <f>IV_Baza_BDCB!AG29</f>
        <v>0</v>
      </c>
      <c r="AH426" s="626">
        <f>IV_Baza_BDCB!AH29</f>
        <v>0</v>
      </c>
      <c r="AI426" s="626">
        <f>IV_Baza_BDCB!AI29</f>
        <v>0</v>
      </c>
      <c r="AJ426" s="626">
        <f>IV_Baza_BDCB!AJ29</f>
        <v>0</v>
      </c>
      <c r="AK426" s="626">
        <f>IV_Baza_BDCB!AK29</f>
        <v>12</v>
      </c>
      <c r="AL426" s="626">
        <f>IV_Baza_BDCB!AL29</f>
        <v>12</v>
      </c>
      <c r="AM426" s="626">
        <f>IV_Baza_BDCB!AM29</f>
        <v>12</v>
      </c>
      <c r="AN426" s="626">
        <f>IV_Baza_BDCB!AN29</f>
        <v>12</v>
      </c>
      <c r="AO426" s="626">
        <f>IV_Baza_BDCB!AO29</f>
        <v>12</v>
      </c>
      <c r="AP426" s="369">
        <f>IV_Baza_BDCB!AP29</f>
        <v>0</v>
      </c>
      <c r="AQ426" s="369">
        <f>IV_Baza_BDCB!AQ29</f>
        <v>0</v>
      </c>
      <c r="AR426" s="369">
        <f>IV_Baza_BDCB!AR29</f>
        <v>0</v>
      </c>
      <c r="AS426" s="369">
        <f>IV_Baza_BDCB!AS29</f>
        <v>0</v>
      </c>
      <c r="AT426" s="370">
        <f>IV_Baza_BDCB!AT29</f>
        <v>0</v>
      </c>
      <c r="AU426" s="370">
        <f>IV_Baza_BDCB!AU29</f>
        <v>0</v>
      </c>
      <c r="AV426" s="370">
        <f>IV_Baza_BDCB!AV29</f>
        <v>0</v>
      </c>
      <c r="AW426" s="370">
        <f>IV_Baza_BDCB!AW29</f>
        <v>0</v>
      </c>
      <c r="AX426">
        <f>IV_Baza_BDCB!AX29</f>
        <v>60</v>
      </c>
      <c r="AY426">
        <f>IV_Baza_BDCB!AY29</f>
        <v>0.375</v>
      </c>
      <c r="AZ426">
        <f>IV_Baza_BDCB!AZ29</f>
        <v>5003</v>
      </c>
      <c r="BA426">
        <f>IV_Baza_BDCB!BA29</f>
        <v>1876.125</v>
      </c>
      <c r="BB426">
        <f>IV_Baza_BDCB!BB29</f>
        <v>703.546875</v>
      </c>
      <c r="BC426">
        <f>IV_Baza_BDCB!BC29</f>
        <v>0</v>
      </c>
      <c r="BD426">
        <f>IV_Baza_BDCB!BD29</f>
        <v>0</v>
      </c>
      <c r="BE426">
        <f>IV_Baza_BDCB!BE29</f>
        <v>0</v>
      </c>
      <c r="BF426">
        <f>IV_Baza_BDCB!BF29</f>
        <v>0</v>
      </c>
      <c r="BG426">
        <f>IV_Baza_BDCB!BG29</f>
        <v>0</v>
      </c>
      <c r="BH426">
        <f>IV_Baza_BDCB!BH29</f>
        <v>0</v>
      </c>
      <c r="BI426">
        <f>IV_Baza_BDCB!BI29</f>
        <v>0</v>
      </c>
      <c r="BJ426">
        <f t="shared" si="28"/>
        <v>60</v>
      </c>
      <c r="BK426">
        <f t="shared" si="29"/>
        <v>60</v>
      </c>
      <c r="BL426" s="531">
        <f t="shared" si="30"/>
        <v>0</v>
      </c>
      <c r="BM426" s="201"/>
    </row>
    <row r="427" spans="1:65" hidden="1" outlineLevel="1" x14ac:dyDescent="0.3">
      <c r="P427" s="628"/>
      <c r="Q427" s="628"/>
      <c r="R427" s="628"/>
      <c r="S427" s="628"/>
      <c r="T427" s="628"/>
      <c r="U427" s="628"/>
      <c r="V427" s="628"/>
      <c r="W427" s="628"/>
      <c r="X427" s="628"/>
      <c r="Y427" s="650"/>
      <c r="Z427" s="650"/>
      <c r="AA427" s="650"/>
      <c r="AB427" s="650"/>
      <c r="AC427" s="613"/>
      <c r="AD427" s="613"/>
      <c r="AE427" s="613"/>
      <c r="AF427" s="613"/>
      <c r="AG427" s="626"/>
      <c r="AH427" s="626"/>
      <c r="AI427" s="626"/>
      <c r="AJ427" s="626"/>
      <c r="AK427" s="626"/>
      <c r="AL427" s="626"/>
      <c r="AM427" s="626"/>
      <c r="AN427" s="626"/>
      <c r="AO427" s="626"/>
      <c r="AP427" s="369"/>
      <c r="AQ427" s="369"/>
      <c r="AR427" s="369"/>
      <c r="AS427" s="369"/>
      <c r="AT427" s="370"/>
      <c r="AU427" s="370"/>
      <c r="AV427" s="370"/>
      <c r="AW427" s="370"/>
      <c r="BJ427">
        <f t="shared" si="28"/>
        <v>0</v>
      </c>
      <c r="BK427">
        <f t="shared" si="29"/>
        <v>0</v>
      </c>
      <c r="BL427" s="531">
        <f t="shared" si="30"/>
        <v>0</v>
      </c>
      <c r="BM427" s="201"/>
    </row>
    <row r="428" spans="1:65" hidden="1" outlineLevel="1" x14ac:dyDescent="0.3">
      <c r="P428" s="628"/>
      <c r="Q428" s="628"/>
      <c r="R428" s="628"/>
      <c r="S428" s="628"/>
      <c r="T428" s="628"/>
      <c r="U428" s="628"/>
      <c r="V428" s="628"/>
      <c r="W428" s="628"/>
      <c r="X428" s="628"/>
      <c r="Y428" s="650"/>
      <c r="Z428" s="650"/>
      <c r="AA428" s="650"/>
      <c r="AB428" s="650"/>
      <c r="AC428" s="613"/>
      <c r="AD428" s="613"/>
      <c r="AE428" s="613"/>
      <c r="AF428" s="613"/>
      <c r="AG428" s="626"/>
      <c r="AH428" s="626"/>
      <c r="AI428" s="626"/>
      <c r="AJ428" s="626"/>
      <c r="AK428" s="626"/>
      <c r="AL428" s="626"/>
      <c r="AM428" s="626"/>
      <c r="AN428" s="626"/>
      <c r="AO428" s="626"/>
      <c r="AP428" s="369"/>
      <c r="AQ428" s="369"/>
      <c r="AR428" s="369"/>
      <c r="AS428" s="369"/>
      <c r="AT428" s="370"/>
      <c r="AU428" s="370"/>
      <c r="AV428" s="370"/>
      <c r="AW428" s="370"/>
      <c r="BJ428">
        <f t="shared" si="28"/>
        <v>0</v>
      </c>
      <c r="BK428">
        <f t="shared" si="29"/>
        <v>0</v>
      </c>
      <c r="BL428" s="531">
        <f t="shared" si="30"/>
        <v>0</v>
      </c>
      <c r="BM428" s="201"/>
    </row>
    <row r="429" spans="1:65" hidden="1" outlineLevel="1" x14ac:dyDescent="0.3">
      <c r="P429" s="628"/>
      <c r="Q429" s="628"/>
      <c r="R429" s="628"/>
      <c r="S429" s="628"/>
      <c r="T429" s="628"/>
      <c r="U429" s="628"/>
      <c r="V429" s="628"/>
      <c r="W429" s="628"/>
      <c r="X429" s="628"/>
      <c r="Y429" s="650"/>
      <c r="Z429" s="650"/>
      <c r="AA429" s="650"/>
      <c r="AB429" s="650"/>
      <c r="AC429" s="613"/>
      <c r="AD429" s="613"/>
      <c r="AE429" s="613"/>
      <c r="AF429" s="613"/>
      <c r="AG429" s="626"/>
      <c r="AH429" s="626"/>
      <c r="AI429" s="626"/>
      <c r="AJ429" s="626"/>
      <c r="AK429" s="626"/>
      <c r="AL429" s="626"/>
      <c r="AM429" s="626"/>
      <c r="AN429" s="626"/>
      <c r="AO429" s="626"/>
      <c r="AP429" s="369"/>
      <c r="AQ429" s="369"/>
      <c r="AR429" s="369"/>
      <c r="AS429" s="369"/>
      <c r="AT429" s="370"/>
      <c r="AU429" s="370"/>
      <c r="AV429" s="370"/>
      <c r="AW429" s="370"/>
      <c r="BJ429">
        <f t="shared" si="28"/>
        <v>0</v>
      </c>
      <c r="BK429">
        <f t="shared" si="29"/>
        <v>0</v>
      </c>
      <c r="BL429" s="531">
        <f t="shared" si="30"/>
        <v>0</v>
      </c>
      <c r="BM429" s="201"/>
    </row>
    <row r="430" spans="1:65" hidden="1" outlineLevel="1" x14ac:dyDescent="0.3">
      <c r="P430" s="628"/>
      <c r="Q430" s="628"/>
      <c r="R430" s="628"/>
      <c r="S430" s="628"/>
      <c r="T430" s="628"/>
      <c r="U430" s="628"/>
      <c r="V430" s="628"/>
      <c r="W430" s="628"/>
      <c r="X430" s="628"/>
      <c r="Y430" s="650"/>
      <c r="Z430" s="650"/>
      <c r="AA430" s="650"/>
      <c r="AB430" s="650"/>
      <c r="AC430" s="613"/>
      <c r="AD430" s="613"/>
      <c r="AE430" s="613"/>
      <c r="AF430" s="613"/>
      <c r="AG430" s="626"/>
      <c r="AH430" s="626"/>
      <c r="AI430" s="626"/>
      <c r="AJ430" s="626"/>
      <c r="AK430" s="626"/>
      <c r="AL430" s="626"/>
      <c r="AM430" s="626"/>
      <c r="AN430" s="626"/>
      <c r="AO430" s="626"/>
      <c r="AP430" s="369"/>
      <c r="AQ430" s="369"/>
      <c r="AR430" s="369"/>
      <c r="AS430" s="369"/>
      <c r="AT430" s="370"/>
      <c r="AU430" s="370"/>
      <c r="AV430" s="370"/>
      <c r="AW430" s="370"/>
      <c r="BJ430">
        <f t="shared" si="28"/>
        <v>0</v>
      </c>
      <c r="BK430">
        <f t="shared" si="29"/>
        <v>0</v>
      </c>
      <c r="BL430" s="531">
        <f t="shared" si="30"/>
        <v>0</v>
      </c>
      <c r="BM430" s="201"/>
    </row>
    <row r="431" spans="1:65" hidden="1" outlineLevel="1" x14ac:dyDescent="0.3">
      <c r="P431" s="628"/>
      <c r="Q431" s="628"/>
      <c r="R431" s="628"/>
      <c r="S431" s="628"/>
      <c r="T431" s="628"/>
      <c r="U431" s="628"/>
      <c r="V431" s="628"/>
      <c r="W431" s="628"/>
      <c r="X431" s="628"/>
      <c r="Y431" s="650"/>
      <c r="Z431" s="650"/>
      <c r="AA431" s="650"/>
      <c r="AB431" s="650"/>
      <c r="AC431" s="613"/>
      <c r="AD431" s="613"/>
      <c r="AE431" s="613"/>
      <c r="AF431" s="613"/>
      <c r="AG431" s="626"/>
      <c r="AH431" s="626"/>
      <c r="AI431" s="626"/>
      <c r="AJ431" s="626"/>
      <c r="AK431" s="626"/>
      <c r="AL431" s="626"/>
      <c r="AM431" s="626"/>
      <c r="AN431" s="626"/>
      <c r="AO431" s="626"/>
      <c r="AP431" s="369"/>
      <c r="AQ431" s="369"/>
      <c r="AR431" s="369"/>
      <c r="AS431" s="369"/>
      <c r="AT431" s="370"/>
      <c r="AU431" s="370"/>
      <c r="AV431" s="370"/>
      <c r="AW431" s="370"/>
      <c r="BJ431">
        <f t="shared" ref="BJ431:BJ494" si="31">O431</f>
        <v>0</v>
      </c>
      <c r="BK431">
        <f t="shared" ref="BK431:BK494" si="32">SUM(AG431:AW431)</f>
        <v>0</v>
      </c>
      <c r="BL431" s="531">
        <f t="shared" ref="BL431:BL494" si="33">BJ431-BK431</f>
        <v>0</v>
      </c>
      <c r="BM431" s="201"/>
    </row>
    <row r="432" spans="1:65" hidden="1" outlineLevel="1" x14ac:dyDescent="0.3">
      <c r="P432" s="628"/>
      <c r="Q432" s="628"/>
      <c r="R432" s="628"/>
      <c r="S432" s="628"/>
      <c r="T432" s="628"/>
      <c r="U432" s="628"/>
      <c r="V432" s="628"/>
      <c r="W432" s="628"/>
      <c r="X432" s="628"/>
      <c r="Y432" s="650"/>
      <c r="Z432" s="650"/>
      <c r="AA432" s="650"/>
      <c r="AB432" s="650"/>
      <c r="AC432" s="613"/>
      <c r="AD432" s="613"/>
      <c r="AE432" s="613"/>
      <c r="AF432" s="613"/>
      <c r="AG432" s="626"/>
      <c r="AH432" s="626"/>
      <c r="AI432" s="626"/>
      <c r="AJ432" s="626"/>
      <c r="AK432" s="626"/>
      <c r="AL432" s="626"/>
      <c r="AM432" s="626"/>
      <c r="AN432" s="626"/>
      <c r="AO432" s="626"/>
      <c r="AP432" s="369"/>
      <c r="AQ432" s="369"/>
      <c r="AR432" s="369"/>
      <c r="AS432" s="369"/>
      <c r="AT432" s="370"/>
      <c r="AU432" s="370"/>
      <c r="AV432" s="370"/>
      <c r="AW432" s="370"/>
      <c r="BJ432">
        <f t="shared" si="31"/>
        <v>0</v>
      </c>
      <c r="BK432">
        <f t="shared" si="32"/>
        <v>0</v>
      </c>
      <c r="BL432" s="531">
        <f t="shared" si="33"/>
        <v>0</v>
      </c>
      <c r="BM432" s="201"/>
    </row>
    <row r="433" spans="16:65" hidden="1" outlineLevel="1" x14ac:dyDescent="0.3">
      <c r="P433" s="628"/>
      <c r="Q433" s="628"/>
      <c r="R433" s="628"/>
      <c r="S433" s="628"/>
      <c r="T433" s="628"/>
      <c r="U433" s="628"/>
      <c r="V433" s="628"/>
      <c r="W433" s="628"/>
      <c r="X433" s="628"/>
      <c r="Y433" s="650"/>
      <c r="Z433" s="650"/>
      <c r="AA433" s="650"/>
      <c r="AB433" s="650"/>
      <c r="AC433" s="613"/>
      <c r="AD433" s="613"/>
      <c r="AE433" s="613"/>
      <c r="AF433" s="613"/>
      <c r="AG433" s="626"/>
      <c r="AH433" s="626"/>
      <c r="AI433" s="626"/>
      <c r="AJ433" s="626"/>
      <c r="AK433" s="626"/>
      <c r="AL433" s="626"/>
      <c r="AM433" s="626"/>
      <c r="AN433" s="626"/>
      <c r="AO433" s="626"/>
      <c r="AP433" s="369"/>
      <c r="AQ433" s="369"/>
      <c r="AR433" s="369"/>
      <c r="AS433" s="369"/>
      <c r="AT433" s="370"/>
      <c r="AU433" s="370"/>
      <c r="AV433" s="370"/>
      <c r="AW433" s="370"/>
      <c r="BJ433">
        <f t="shared" si="31"/>
        <v>0</v>
      </c>
      <c r="BK433">
        <f t="shared" si="32"/>
        <v>0</v>
      </c>
      <c r="BL433" s="531">
        <f t="shared" si="33"/>
        <v>0</v>
      </c>
      <c r="BM433" s="201"/>
    </row>
    <row r="434" spans="16:65" hidden="1" outlineLevel="1" x14ac:dyDescent="0.3">
      <c r="P434" s="628"/>
      <c r="Q434" s="628"/>
      <c r="R434" s="628"/>
      <c r="S434" s="628"/>
      <c r="T434" s="628"/>
      <c r="U434" s="628"/>
      <c r="V434" s="628"/>
      <c r="W434" s="628"/>
      <c r="X434" s="628"/>
      <c r="Y434" s="650"/>
      <c r="Z434" s="650"/>
      <c r="AA434" s="650"/>
      <c r="AB434" s="650"/>
      <c r="AC434" s="613"/>
      <c r="AD434" s="613"/>
      <c r="AE434" s="613"/>
      <c r="AF434" s="613"/>
      <c r="AG434" s="626"/>
      <c r="AH434" s="626"/>
      <c r="AI434" s="626"/>
      <c r="AJ434" s="626"/>
      <c r="AK434" s="626"/>
      <c r="AL434" s="626"/>
      <c r="AM434" s="626"/>
      <c r="AN434" s="626"/>
      <c r="AO434" s="626"/>
      <c r="AP434" s="369"/>
      <c r="AQ434" s="369"/>
      <c r="AR434" s="369"/>
      <c r="AS434" s="369"/>
      <c r="AT434" s="370"/>
      <c r="AU434" s="370"/>
      <c r="AV434" s="370"/>
      <c r="AW434" s="370"/>
      <c r="BJ434">
        <f t="shared" si="31"/>
        <v>0</v>
      </c>
      <c r="BK434">
        <f t="shared" si="32"/>
        <v>0</v>
      </c>
      <c r="BL434" s="531">
        <f t="shared" si="33"/>
        <v>0</v>
      </c>
      <c r="BM434" s="201"/>
    </row>
    <row r="435" spans="16:65" hidden="1" outlineLevel="1" x14ac:dyDescent="0.3">
      <c r="P435" s="628"/>
      <c r="Q435" s="628"/>
      <c r="R435" s="628"/>
      <c r="S435" s="628"/>
      <c r="T435" s="628"/>
      <c r="U435" s="628"/>
      <c r="V435" s="628"/>
      <c r="W435" s="628"/>
      <c r="X435" s="628"/>
      <c r="Y435" s="650"/>
      <c r="Z435" s="650"/>
      <c r="AA435" s="650"/>
      <c r="AB435" s="650"/>
      <c r="AC435" s="613"/>
      <c r="AD435" s="613"/>
      <c r="AE435" s="613"/>
      <c r="AF435" s="613"/>
      <c r="AG435" s="626"/>
      <c r="AH435" s="626"/>
      <c r="AI435" s="626"/>
      <c r="AJ435" s="626"/>
      <c r="AK435" s="626"/>
      <c r="AL435" s="626"/>
      <c r="AM435" s="626"/>
      <c r="AN435" s="626"/>
      <c r="AO435" s="626"/>
      <c r="AP435" s="369"/>
      <c r="AQ435" s="369"/>
      <c r="AR435" s="369"/>
      <c r="AS435" s="369"/>
      <c r="AT435" s="370"/>
      <c r="AU435" s="370"/>
      <c r="AV435" s="370"/>
      <c r="AW435" s="370"/>
      <c r="BJ435">
        <f t="shared" si="31"/>
        <v>0</v>
      </c>
      <c r="BK435">
        <f t="shared" si="32"/>
        <v>0</v>
      </c>
      <c r="BL435" s="531">
        <f t="shared" si="33"/>
        <v>0</v>
      </c>
      <c r="BM435" s="201"/>
    </row>
    <row r="436" spans="16:65" hidden="1" outlineLevel="1" x14ac:dyDescent="0.3">
      <c r="P436" s="628"/>
      <c r="Q436" s="628"/>
      <c r="R436" s="628"/>
      <c r="S436" s="628"/>
      <c r="T436" s="628"/>
      <c r="U436" s="628"/>
      <c r="V436" s="628"/>
      <c r="W436" s="628"/>
      <c r="X436" s="628"/>
      <c r="Y436" s="650"/>
      <c r="Z436" s="650"/>
      <c r="AA436" s="650"/>
      <c r="AB436" s="650"/>
      <c r="AC436" s="613"/>
      <c r="AD436" s="613"/>
      <c r="AE436" s="613"/>
      <c r="AF436" s="613"/>
      <c r="AG436" s="626"/>
      <c r="AH436" s="626"/>
      <c r="AI436" s="626"/>
      <c r="AJ436" s="626"/>
      <c r="AK436" s="626"/>
      <c r="AL436" s="626"/>
      <c r="AM436" s="626"/>
      <c r="AN436" s="626"/>
      <c r="AO436" s="626"/>
      <c r="AP436" s="369"/>
      <c r="AQ436" s="369"/>
      <c r="AR436" s="369"/>
      <c r="AS436" s="369"/>
      <c r="AT436" s="370"/>
      <c r="AU436" s="370"/>
      <c r="AV436" s="370"/>
      <c r="AW436" s="370"/>
      <c r="BJ436">
        <f t="shared" si="31"/>
        <v>0</v>
      </c>
      <c r="BK436">
        <f t="shared" si="32"/>
        <v>0</v>
      </c>
      <c r="BL436" s="531">
        <f t="shared" si="33"/>
        <v>0</v>
      </c>
      <c r="BM436" s="201"/>
    </row>
    <row r="437" spans="16:65" hidden="1" outlineLevel="1" x14ac:dyDescent="0.3">
      <c r="P437" s="628"/>
      <c r="Q437" s="628"/>
      <c r="R437" s="628"/>
      <c r="S437" s="628"/>
      <c r="T437" s="628"/>
      <c r="U437" s="628"/>
      <c r="V437" s="628"/>
      <c r="W437" s="628"/>
      <c r="X437" s="628"/>
      <c r="Y437" s="650"/>
      <c r="Z437" s="650"/>
      <c r="AA437" s="650"/>
      <c r="AB437" s="650"/>
      <c r="AC437" s="613"/>
      <c r="AD437" s="613"/>
      <c r="AE437" s="613"/>
      <c r="AF437" s="613"/>
      <c r="AG437" s="626"/>
      <c r="AH437" s="626"/>
      <c r="AI437" s="626"/>
      <c r="AJ437" s="626"/>
      <c r="AK437" s="626"/>
      <c r="AL437" s="626"/>
      <c r="AM437" s="626"/>
      <c r="AN437" s="626"/>
      <c r="AO437" s="626"/>
      <c r="AP437" s="369"/>
      <c r="AQ437" s="369"/>
      <c r="AR437" s="369"/>
      <c r="AS437" s="369"/>
      <c r="AT437" s="370"/>
      <c r="AU437" s="370"/>
      <c r="AV437" s="370"/>
      <c r="AW437" s="370"/>
      <c r="BJ437">
        <f t="shared" si="31"/>
        <v>0</v>
      </c>
      <c r="BK437">
        <f t="shared" si="32"/>
        <v>0</v>
      </c>
      <c r="BL437" s="531">
        <f t="shared" si="33"/>
        <v>0</v>
      </c>
      <c r="BM437" s="201"/>
    </row>
    <row r="438" spans="16:65" hidden="1" outlineLevel="1" x14ac:dyDescent="0.3">
      <c r="P438" s="628"/>
      <c r="Q438" s="628"/>
      <c r="R438" s="628"/>
      <c r="S438" s="628"/>
      <c r="T438" s="628"/>
      <c r="U438" s="628"/>
      <c r="V438" s="628"/>
      <c r="W438" s="628"/>
      <c r="X438" s="628"/>
      <c r="Y438" s="650"/>
      <c r="Z438" s="650"/>
      <c r="AA438" s="650"/>
      <c r="AB438" s="650"/>
      <c r="AC438" s="613"/>
      <c r="AD438" s="613"/>
      <c r="AE438" s="613"/>
      <c r="AF438" s="613"/>
      <c r="AG438" s="626"/>
      <c r="AH438" s="626"/>
      <c r="AI438" s="626"/>
      <c r="AJ438" s="626"/>
      <c r="AK438" s="626"/>
      <c r="AL438" s="626"/>
      <c r="AM438" s="626"/>
      <c r="AN438" s="626"/>
      <c r="AO438" s="626"/>
      <c r="AP438" s="369"/>
      <c r="AQ438" s="369"/>
      <c r="AR438" s="369"/>
      <c r="AS438" s="369"/>
      <c r="AT438" s="370"/>
      <c r="AU438" s="370"/>
      <c r="AV438" s="370"/>
      <c r="AW438" s="370"/>
      <c r="BJ438">
        <f t="shared" si="31"/>
        <v>0</v>
      </c>
      <c r="BK438">
        <f t="shared" si="32"/>
        <v>0</v>
      </c>
      <c r="BL438" s="531">
        <f t="shared" si="33"/>
        <v>0</v>
      </c>
      <c r="BM438" s="201"/>
    </row>
    <row r="439" spans="16:65" hidden="1" outlineLevel="1" x14ac:dyDescent="0.3">
      <c r="P439" s="628"/>
      <c r="Q439" s="628"/>
      <c r="R439" s="628"/>
      <c r="S439" s="628"/>
      <c r="T439" s="628"/>
      <c r="U439" s="628"/>
      <c r="V439" s="628"/>
      <c r="W439" s="628"/>
      <c r="X439" s="628"/>
      <c r="Y439" s="650"/>
      <c r="Z439" s="650"/>
      <c r="AA439" s="650"/>
      <c r="AB439" s="650"/>
      <c r="AC439" s="613"/>
      <c r="AD439" s="613"/>
      <c r="AE439" s="613"/>
      <c r="AF439" s="613"/>
      <c r="AG439" s="626"/>
      <c r="AH439" s="626"/>
      <c r="AI439" s="626"/>
      <c r="AJ439" s="626"/>
      <c r="AK439" s="626"/>
      <c r="AL439" s="626"/>
      <c r="AM439" s="626"/>
      <c r="AN439" s="626"/>
      <c r="AO439" s="626"/>
      <c r="AP439" s="369"/>
      <c r="AQ439" s="369"/>
      <c r="AR439" s="369"/>
      <c r="AS439" s="369"/>
      <c r="AT439" s="370"/>
      <c r="AU439" s="370"/>
      <c r="AV439" s="370"/>
      <c r="AW439" s="370"/>
      <c r="BJ439">
        <f t="shared" si="31"/>
        <v>0</v>
      </c>
      <c r="BK439">
        <f t="shared" si="32"/>
        <v>0</v>
      </c>
      <c r="BL439" s="531">
        <f t="shared" si="33"/>
        <v>0</v>
      </c>
      <c r="BM439" s="201"/>
    </row>
    <row r="440" spans="16:65" hidden="1" outlineLevel="1" x14ac:dyDescent="0.3">
      <c r="P440" s="628"/>
      <c r="Q440" s="628"/>
      <c r="R440" s="628"/>
      <c r="S440" s="628"/>
      <c r="T440" s="628"/>
      <c r="U440" s="628"/>
      <c r="V440" s="628"/>
      <c r="W440" s="628"/>
      <c r="X440" s="628"/>
      <c r="Y440" s="650"/>
      <c r="Z440" s="650"/>
      <c r="AA440" s="650"/>
      <c r="AB440" s="650"/>
      <c r="AC440" s="613"/>
      <c r="AD440" s="613"/>
      <c r="AE440" s="613"/>
      <c r="AF440" s="613"/>
      <c r="AG440" s="626"/>
      <c r="AH440" s="626"/>
      <c r="AI440" s="626"/>
      <c r="AJ440" s="626"/>
      <c r="AK440" s="626"/>
      <c r="AL440" s="626"/>
      <c r="AM440" s="626"/>
      <c r="AN440" s="626"/>
      <c r="AO440" s="626"/>
      <c r="AP440" s="369"/>
      <c r="AQ440" s="369"/>
      <c r="AR440" s="369"/>
      <c r="AS440" s="369"/>
      <c r="AT440" s="370"/>
      <c r="AU440" s="370"/>
      <c r="AV440" s="370"/>
      <c r="AW440" s="370"/>
      <c r="BJ440">
        <f t="shared" si="31"/>
        <v>0</v>
      </c>
      <c r="BK440">
        <f t="shared" si="32"/>
        <v>0</v>
      </c>
      <c r="BL440" s="531">
        <f t="shared" si="33"/>
        <v>0</v>
      </c>
      <c r="BM440" s="201"/>
    </row>
    <row r="441" spans="16:65" hidden="1" outlineLevel="1" x14ac:dyDescent="0.3">
      <c r="P441" s="628"/>
      <c r="Q441" s="628"/>
      <c r="R441" s="628"/>
      <c r="S441" s="628"/>
      <c r="T441" s="628"/>
      <c r="U441" s="628"/>
      <c r="V441" s="628"/>
      <c r="W441" s="628"/>
      <c r="X441" s="628"/>
      <c r="Y441" s="650"/>
      <c r="Z441" s="650"/>
      <c r="AA441" s="650"/>
      <c r="AB441" s="650"/>
      <c r="AC441" s="613"/>
      <c r="AD441" s="613"/>
      <c r="AE441" s="613"/>
      <c r="AF441" s="613"/>
      <c r="AG441" s="626"/>
      <c r="AH441" s="626"/>
      <c r="AI441" s="626"/>
      <c r="AJ441" s="626"/>
      <c r="AK441" s="626"/>
      <c r="AL441" s="626"/>
      <c r="AM441" s="626"/>
      <c r="AN441" s="626"/>
      <c r="AO441" s="626"/>
      <c r="AP441" s="369"/>
      <c r="AQ441" s="369"/>
      <c r="AR441" s="369"/>
      <c r="AS441" s="369"/>
      <c r="AT441" s="370"/>
      <c r="AU441" s="370"/>
      <c r="AV441" s="370"/>
      <c r="AW441" s="370"/>
      <c r="BJ441">
        <f t="shared" si="31"/>
        <v>0</v>
      </c>
      <c r="BK441">
        <f t="shared" si="32"/>
        <v>0</v>
      </c>
      <c r="BL441" s="531">
        <f t="shared" si="33"/>
        <v>0</v>
      </c>
      <c r="BM441" s="201"/>
    </row>
    <row r="442" spans="16:65" hidden="1" outlineLevel="1" x14ac:dyDescent="0.3">
      <c r="P442" s="628"/>
      <c r="Q442" s="628"/>
      <c r="R442" s="628"/>
      <c r="S442" s="628"/>
      <c r="T442" s="628"/>
      <c r="U442" s="628"/>
      <c r="V442" s="628"/>
      <c r="W442" s="628"/>
      <c r="X442" s="628"/>
      <c r="Y442" s="650"/>
      <c r="Z442" s="650"/>
      <c r="AA442" s="650"/>
      <c r="AB442" s="650"/>
      <c r="AC442" s="613"/>
      <c r="AD442" s="613"/>
      <c r="AE442" s="613"/>
      <c r="AF442" s="613"/>
      <c r="AG442" s="626"/>
      <c r="AH442" s="626"/>
      <c r="AI442" s="626"/>
      <c r="AJ442" s="626"/>
      <c r="AK442" s="626"/>
      <c r="AL442" s="626"/>
      <c r="AM442" s="626"/>
      <c r="AN442" s="626"/>
      <c r="AO442" s="626"/>
      <c r="AP442" s="369"/>
      <c r="AQ442" s="369"/>
      <c r="AR442" s="369"/>
      <c r="AS442" s="369"/>
      <c r="AT442" s="370"/>
      <c r="AU442" s="370"/>
      <c r="AV442" s="370"/>
      <c r="AW442" s="370"/>
      <c r="BJ442">
        <f t="shared" si="31"/>
        <v>0</v>
      </c>
      <c r="BK442">
        <f t="shared" si="32"/>
        <v>0</v>
      </c>
      <c r="BL442" s="531">
        <f t="shared" si="33"/>
        <v>0</v>
      </c>
      <c r="BM442" s="201"/>
    </row>
    <row r="443" spans="16:65" hidden="1" outlineLevel="1" x14ac:dyDescent="0.3">
      <c r="P443" s="628"/>
      <c r="Q443" s="628"/>
      <c r="R443" s="628"/>
      <c r="S443" s="628"/>
      <c r="T443" s="628"/>
      <c r="U443" s="628"/>
      <c r="V443" s="628"/>
      <c r="W443" s="628"/>
      <c r="X443" s="628"/>
      <c r="Y443" s="650"/>
      <c r="Z443" s="650"/>
      <c r="AA443" s="650"/>
      <c r="AB443" s="650"/>
      <c r="AC443" s="613"/>
      <c r="AD443" s="613"/>
      <c r="AE443" s="613"/>
      <c r="AF443" s="613"/>
      <c r="AG443" s="626"/>
      <c r="AH443" s="626"/>
      <c r="AI443" s="626"/>
      <c r="AJ443" s="626"/>
      <c r="AK443" s="626"/>
      <c r="AL443" s="626"/>
      <c r="AM443" s="626"/>
      <c r="AN443" s="626"/>
      <c r="AO443" s="626"/>
      <c r="AP443" s="369"/>
      <c r="AQ443" s="369"/>
      <c r="AR443" s="369"/>
      <c r="AS443" s="369"/>
      <c r="AT443" s="370"/>
      <c r="AU443" s="370"/>
      <c r="AV443" s="370"/>
      <c r="AW443" s="370"/>
      <c r="BJ443">
        <f t="shared" si="31"/>
        <v>0</v>
      </c>
      <c r="BK443">
        <f t="shared" si="32"/>
        <v>0</v>
      </c>
      <c r="BL443" s="531">
        <f t="shared" si="33"/>
        <v>0</v>
      </c>
      <c r="BM443" s="201"/>
    </row>
    <row r="444" spans="16:65" hidden="1" outlineLevel="1" x14ac:dyDescent="0.3">
      <c r="P444" s="628"/>
      <c r="Q444" s="628"/>
      <c r="R444" s="628"/>
      <c r="S444" s="628"/>
      <c r="T444" s="628"/>
      <c r="U444" s="628"/>
      <c r="V444" s="628"/>
      <c r="W444" s="628"/>
      <c r="X444" s="628"/>
      <c r="Y444" s="650"/>
      <c r="Z444" s="650"/>
      <c r="AA444" s="650"/>
      <c r="AB444" s="650"/>
      <c r="AC444" s="613"/>
      <c r="AD444" s="613"/>
      <c r="AE444" s="613"/>
      <c r="AF444" s="613"/>
      <c r="AG444" s="626"/>
      <c r="AH444" s="626"/>
      <c r="AI444" s="626"/>
      <c r="AJ444" s="626"/>
      <c r="AK444" s="626"/>
      <c r="AL444" s="626"/>
      <c r="AM444" s="626"/>
      <c r="AN444" s="626"/>
      <c r="AO444" s="626"/>
      <c r="AP444" s="369"/>
      <c r="AQ444" s="369"/>
      <c r="AR444" s="369"/>
      <c r="AS444" s="369"/>
      <c r="AT444" s="370"/>
      <c r="AU444" s="370"/>
      <c r="AV444" s="370"/>
      <c r="AW444" s="370"/>
      <c r="BJ444">
        <f t="shared" si="31"/>
        <v>0</v>
      </c>
      <c r="BK444">
        <f t="shared" si="32"/>
        <v>0</v>
      </c>
      <c r="BL444" s="531">
        <f t="shared" si="33"/>
        <v>0</v>
      </c>
      <c r="BM444" s="201"/>
    </row>
    <row r="445" spans="16:65" hidden="1" outlineLevel="1" x14ac:dyDescent="0.3">
      <c r="P445" s="628"/>
      <c r="Q445" s="628"/>
      <c r="R445" s="628"/>
      <c r="S445" s="628"/>
      <c r="T445" s="628"/>
      <c r="U445" s="628"/>
      <c r="V445" s="628"/>
      <c r="W445" s="628"/>
      <c r="X445" s="628"/>
      <c r="Y445" s="650"/>
      <c r="Z445" s="650"/>
      <c r="AA445" s="650"/>
      <c r="AB445" s="650"/>
      <c r="AC445" s="613"/>
      <c r="AD445" s="613"/>
      <c r="AE445" s="613"/>
      <c r="AF445" s="613"/>
      <c r="AG445" s="626"/>
      <c r="AH445" s="626"/>
      <c r="AI445" s="626"/>
      <c r="AJ445" s="626"/>
      <c r="AK445" s="626"/>
      <c r="AL445" s="626"/>
      <c r="AM445" s="626"/>
      <c r="AN445" s="626"/>
      <c r="AO445" s="626"/>
      <c r="AP445" s="369"/>
      <c r="AQ445" s="369"/>
      <c r="AR445" s="369"/>
      <c r="AS445" s="369"/>
      <c r="AT445" s="370"/>
      <c r="AU445" s="370"/>
      <c r="AV445" s="370"/>
      <c r="AW445" s="370"/>
      <c r="BJ445">
        <f t="shared" si="31"/>
        <v>0</v>
      </c>
      <c r="BK445">
        <f t="shared" si="32"/>
        <v>0</v>
      </c>
      <c r="BL445" s="531">
        <f t="shared" si="33"/>
        <v>0</v>
      </c>
      <c r="BM445" s="201"/>
    </row>
    <row r="446" spans="16:65" hidden="1" outlineLevel="1" x14ac:dyDescent="0.3">
      <c r="P446" s="628"/>
      <c r="Q446" s="628"/>
      <c r="R446" s="628"/>
      <c r="S446" s="628"/>
      <c r="T446" s="628"/>
      <c r="U446" s="628"/>
      <c r="V446" s="628"/>
      <c r="W446" s="628"/>
      <c r="X446" s="628"/>
      <c r="Y446" s="650"/>
      <c r="Z446" s="650"/>
      <c r="AA446" s="650"/>
      <c r="AB446" s="650"/>
      <c r="AC446" s="613"/>
      <c r="AD446" s="613"/>
      <c r="AE446" s="613"/>
      <c r="AF446" s="613"/>
      <c r="AG446" s="626"/>
      <c r="AH446" s="626"/>
      <c r="AI446" s="626"/>
      <c r="AJ446" s="626"/>
      <c r="AK446" s="626"/>
      <c r="AL446" s="626"/>
      <c r="AM446" s="626"/>
      <c r="AN446" s="626"/>
      <c r="AO446" s="626"/>
      <c r="AP446" s="369"/>
      <c r="AQ446" s="369"/>
      <c r="AR446" s="369"/>
      <c r="AS446" s="369"/>
      <c r="AT446" s="370"/>
      <c r="AU446" s="370"/>
      <c r="AV446" s="370"/>
      <c r="AW446" s="370"/>
      <c r="BJ446">
        <f t="shared" si="31"/>
        <v>0</v>
      </c>
      <c r="BK446">
        <f t="shared" si="32"/>
        <v>0</v>
      </c>
      <c r="BL446" s="531">
        <f t="shared" si="33"/>
        <v>0</v>
      </c>
      <c r="BM446" s="201"/>
    </row>
    <row r="447" spans="16:65" hidden="1" outlineLevel="1" x14ac:dyDescent="0.3">
      <c r="P447" s="628"/>
      <c r="Q447" s="628"/>
      <c r="R447" s="628"/>
      <c r="S447" s="628"/>
      <c r="T447" s="628"/>
      <c r="U447" s="628"/>
      <c r="V447" s="628"/>
      <c r="W447" s="628"/>
      <c r="X447" s="628"/>
      <c r="Y447" s="650"/>
      <c r="Z447" s="650"/>
      <c r="AA447" s="650"/>
      <c r="AB447" s="650"/>
      <c r="AC447" s="613"/>
      <c r="AD447" s="613"/>
      <c r="AE447" s="613"/>
      <c r="AF447" s="613"/>
      <c r="AG447" s="626"/>
      <c r="AH447" s="626"/>
      <c r="AI447" s="626"/>
      <c r="AJ447" s="626"/>
      <c r="AK447" s="626"/>
      <c r="AL447" s="626"/>
      <c r="AM447" s="626"/>
      <c r="AN447" s="626"/>
      <c r="AO447" s="626"/>
      <c r="AP447" s="369"/>
      <c r="AQ447" s="369"/>
      <c r="AR447" s="369"/>
      <c r="AS447" s="369"/>
      <c r="AT447" s="370"/>
      <c r="AU447" s="370"/>
      <c r="AV447" s="370"/>
      <c r="AW447" s="370"/>
      <c r="BJ447">
        <f t="shared" si="31"/>
        <v>0</v>
      </c>
      <c r="BK447">
        <f t="shared" si="32"/>
        <v>0</v>
      </c>
      <c r="BL447" s="531">
        <f t="shared" si="33"/>
        <v>0</v>
      </c>
      <c r="BM447" s="201"/>
    </row>
    <row r="448" spans="16:65" hidden="1" outlineLevel="1" x14ac:dyDescent="0.3">
      <c r="P448" s="628"/>
      <c r="Q448" s="628"/>
      <c r="R448" s="628"/>
      <c r="S448" s="628"/>
      <c r="T448" s="628"/>
      <c r="U448" s="628"/>
      <c r="V448" s="628"/>
      <c r="W448" s="628"/>
      <c r="X448" s="628"/>
      <c r="Y448" s="650"/>
      <c r="Z448" s="650"/>
      <c r="AA448" s="650"/>
      <c r="AB448" s="650"/>
      <c r="AC448" s="613"/>
      <c r="AD448" s="613"/>
      <c r="AE448" s="613"/>
      <c r="AF448" s="613"/>
      <c r="AG448" s="626"/>
      <c r="AH448" s="626"/>
      <c r="AI448" s="626"/>
      <c r="AJ448" s="626"/>
      <c r="AK448" s="626"/>
      <c r="AL448" s="626"/>
      <c r="AM448" s="626"/>
      <c r="AN448" s="626"/>
      <c r="AO448" s="626"/>
      <c r="AP448" s="369"/>
      <c r="AQ448" s="369"/>
      <c r="AR448" s="369"/>
      <c r="AS448" s="369"/>
      <c r="AT448" s="370"/>
      <c r="AU448" s="370"/>
      <c r="AV448" s="370"/>
      <c r="AW448" s="370"/>
      <c r="BJ448">
        <f t="shared" si="31"/>
        <v>0</v>
      </c>
      <c r="BK448">
        <f t="shared" si="32"/>
        <v>0</v>
      </c>
      <c r="BL448" s="531">
        <f t="shared" si="33"/>
        <v>0</v>
      </c>
      <c r="BM448" s="201"/>
    </row>
    <row r="449" spans="16:65" hidden="1" outlineLevel="1" x14ac:dyDescent="0.3">
      <c r="P449" s="628"/>
      <c r="Q449" s="628"/>
      <c r="R449" s="628"/>
      <c r="S449" s="628"/>
      <c r="T449" s="628"/>
      <c r="U449" s="628"/>
      <c r="V449" s="628"/>
      <c r="W449" s="628"/>
      <c r="X449" s="628"/>
      <c r="Y449" s="650"/>
      <c r="Z449" s="650"/>
      <c r="AA449" s="650"/>
      <c r="AB449" s="650"/>
      <c r="AC449" s="613"/>
      <c r="AD449" s="613"/>
      <c r="AE449" s="613"/>
      <c r="AF449" s="613"/>
      <c r="AG449" s="626"/>
      <c r="AH449" s="626"/>
      <c r="AI449" s="626"/>
      <c r="AJ449" s="626"/>
      <c r="AK449" s="626"/>
      <c r="AL449" s="626"/>
      <c r="AM449" s="626"/>
      <c r="AN449" s="626"/>
      <c r="AO449" s="626"/>
      <c r="AP449" s="369"/>
      <c r="AQ449" s="369"/>
      <c r="AR449" s="369"/>
      <c r="AS449" s="369"/>
      <c r="AT449" s="370"/>
      <c r="AU449" s="370"/>
      <c r="AV449" s="370"/>
      <c r="AW449" s="370"/>
      <c r="BJ449">
        <f t="shared" si="31"/>
        <v>0</v>
      </c>
      <c r="BK449">
        <f t="shared" si="32"/>
        <v>0</v>
      </c>
      <c r="BL449" s="531">
        <f t="shared" si="33"/>
        <v>0</v>
      </c>
      <c r="BM449" s="201"/>
    </row>
    <row r="450" spans="16:65" hidden="1" outlineLevel="1" x14ac:dyDescent="0.3">
      <c r="P450" s="628"/>
      <c r="Q450" s="628"/>
      <c r="R450" s="628"/>
      <c r="S450" s="628"/>
      <c r="T450" s="628"/>
      <c r="U450" s="628"/>
      <c r="V450" s="628"/>
      <c r="W450" s="628"/>
      <c r="X450" s="628"/>
      <c r="Y450" s="650"/>
      <c r="Z450" s="650"/>
      <c r="AA450" s="650"/>
      <c r="AB450" s="650"/>
      <c r="AC450" s="613"/>
      <c r="AD450" s="613"/>
      <c r="AE450" s="613"/>
      <c r="AF450" s="613"/>
      <c r="AG450" s="626"/>
      <c r="AH450" s="626"/>
      <c r="AI450" s="626"/>
      <c r="AJ450" s="626"/>
      <c r="AK450" s="626"/>
      <c r="AL450" s="626"/>
      <c r="AM450" s="626"/>
      <c r="AN450" s="626"/>
      <c r="AO450" s="626"/>
      <c r="AP450" s="369"/>
      <c r="AQ450" s="369"/>
      <c r="AR450" s="369"/>
      <c r="AS450" s="369"/>
      <c r="AT450" s="370"/>
      <c r="AU450" s="370"/>
      <c r="AV450" s="370"/>
      <c r="AW450" s="370"/>
      <c r="BJ450">
        <f t="shared" si="31"/>
        <v>0</v>
      </c>
      <c r="BK450">
        <f t="shared" si="32"/>
        <v>0</v>
      </c>
      <c r="BL450" s="531">
        <f t="shared" si="33"/>
        <v>0</v>
      </c>
      <c r="BM450" s="201"/>
    </row>
    <row r="451" spans="16:65" hidden="1" outlineLevel="1" x14ac:dyDescent="0.3">
      <c r="P451" s="628"/>
      <c r="Q451" s="628"/>
      <c r="R451" s="628"/>
      <c r="S451" s="628"/>
      <c r="T451" s="628"/>
      <c r="U451" s="628"/>
      <c r="V451" s="628"/>
      <c r="W451" s="628"/>
      <c r="X451" s="628"/>
      <c r="Y451" s="650"/>
      <c r="Z451" s="650"/>
      <c r="AA451" s="650"/>
      <c r="AB451" s="650"/>
      <c r="AC451" s="613"/>
      <c r="AD451" s="613"/>
      <c r="AE451" s="613"/>
      <c r="AF451" s="613"/>
      <c r="AG451" s="626"/>
      <c r="AH451" s="626"/>
      <c r="AI451" s="626"/>
      <c r="AJ451" s="626"/>
      <c r="AK451" s="626"/>
      <c r="AL451" s="626"/>
      <c r="AM451" s="626"/>
      <c r="AN451" s="626"/>
      <c r="AO451" s="626"/>
      <c r="AP451" s="369"/>
      <c r="AQ451" s="369"/>
      <c r="AR451" s="369"/>
      <c r="AS451" s="369"/>
      <c r="AT451" s="370"/>
      <c r="AU451" s="370"/>
      <c r="AV451" s="370"/>
      <c r="AW451" s="370"/>
      <c r="BJ451">
        <f t="shared" si="31"/>
        <v>0</v>
      </c>
      <c r="BK451">
        <f t="shared" si="32"/>
        <v>0</v>
      </c>
      <c r="BL451" s="531">
        <f t="shared" si="33"/>
        <v>0</v>
      </c>
      <c r="BM451" s="201"/>
    </row>
    <row r="452" spans="16:65" hidden="1" outlineLevel="1" x14ac:dyDescent="0.3">
      <c r="P452" s="628"/>
      <c r="Q452" s="628"/>
      <c r="R452" s="628"/>
      <c r="S452" s="628"/>
      <c r="T452" s="628"/>
      <c r="U452" s="628"/>
      <c r="V452" s="628"/>
      <c r="W452" s="628"/>
      <c r="X452" s="628"/>
      <c r="Y452" s="650"/>
      <c r="Z452" s="650"/>
      <c r="AA452" s="650"/>
      <c r="AB452" s="650"/>
      <c r="AC452" s="613"/>
      <c r="AD452" s="613"/>
      <c r="AE452" s="613"/>
      <c r="AF452" s="613"/>
      <c r="AG452" s="626"/>
      <c r="AH452" s="626"/>
      <c r="AI452" s="626"/>
      <c r="AJ452" s="626"/>
      <c r="AK452" s="626"/>
      <c r="AL452" s="626"/>
      <c r="AM452" s="626"/>
      <c r="AN452" s="626"/>
      <c r="AO452" s="626"/>
      <c r="AP452" s="369"/>
      <c r="AQ452" s="369"/>
      <c r="AR452" s="369"/>
      <c r="AS452" s="369"/>
      <c r="AT452" s="370"/>
      <c r="AU452" s="370"/>
      <c r="AV452" s="370"/>
      <c r="AW452" s="370"/>
      <c r="BJ452">
        <f t="shared" si="31"/>
        <v>0</v>
      </c>
      <c r="BK452">
        <f t="shared" si="32"/>
        <v>0</v>
      </c>
      <c r="BL452" s="531">
        <f t="shared" si="33"/>
        <v>0</v>
      </c>
      <c r="BM452" s="201"/>
    </row>
    <row r="453" spans="16:65" hidden="1" outlineLevel="1" x14ac:dyDescent="0.3">
      <c r="P453" s="628"/>
      <c r="Q453" s="628"/>
      <c r="R453" s="628"/>
      <c r="S453" s="628"/>
      <c r="T453" s="628"/>
      <c r="U453" s="628"/>
      <c r="V453" s="628"/>
      <c r="W453" s="628"/>
      <c r="X453" s="628"/>
      <c r="Y453" s="650"/>
      <c r="Z453" s="650"/>
      <c r="AA453" s="650"/>
      <c r="AB453" s="650"/>
      <c r="AC453" s="613"/>
      <c r="AD453" s="613"/>
      <c r="AE453" s="613"/>
      <c r="AF453" s="613"/>
      <c r="AG453" s="626"/>
      <c r="AH453" s="626"/>
      <c r="AI453" s="626"/>
      <c r="AJ453" s="626"/>
      <c r="AK453" s="626"/>
      <c r="AL453" s="626"/>
      <c r="AM453" s="626"/>
      <c r="AN453" s="626"/>
      <c r="AO453" s="626"/>
      <c r="AP453" s="369"/>
      <c r="AQ453" s="369"/>
      <c r="AR453" s="369"/>
      <c r="AS453" s="369"/>
      <c r="AT453" s="370"/>
      <c r="AU453" s="370"/>
      <c r="AV453" s="370"/>
      <c r="AW453" s="370"/>
      <c r="BJ453">
        <f t="shared" si="31"/>
        <v>0</v>
      </c>
      <c r="BK453">
        <f t="shared" si="32"/>
        <v>0</v>
      </c>
      <c r="BL453" s="531">
        <f t="shared" si="33"/>
        <v>0</v>
      </c>
      <c r="BM453" s="201"/>
    </row>
    <row r="454" spans="16:65" hidden="1" outlineLevel="1" x14ac:dyDescent="0.3">
      <c r="P454" s="628"/>
      <c r="Q454" s="628"/>
      <c r="R454" s="628"/>
      <c r="S454" s="628"/>
      <c r="T454" s="628"/>
      <c r="U454" s="628"/>
      <c r="V454" s="628"/>
      <c r="W454" s="628"/>
      <c r="X454" s="628"/>
      <c r="Y454" s="650"/>
      <c r="Z454" s="650"/>
      <c r="AA454" s="650"/>
      <c r="AB454" s="650"/>
      <c r="AC454" s="613"/>
      <c r="AD454" s="613"/>
      <c r="AE454" s="613"/>
      <c r="AF454" s="613"/>
      <c r="AG454" s="626"/>
      <c r="AH454" s="626"/>
      <c r="AI454" s="626"/>
      <c r="AJ454" s="626"/>
      <c r="AK454" s="626"/>
      <c r="AL454" s="626"/>
      <c r="AM454" s="626"/>
      <c r="AN454" s="626"/>
      <c r="AO454" s="626"/>
      <c r="AP454" s="369"/>
      <c r="AQ454" s="369"/>
      <c r="AR454" s="369"/>
      <c r="AS454" s="369"/>
      <c r="AT454" s="370"/>
      <c r="AU454" s="370"/>
      <c r="AV454" s="370"/>
      <c r="AW454" s="370"/>
      <c r="BJ454">
        <f t="shared" si="31"/>
        <v>0</v>
      </c>
      <c r="BK454">
        <f t="shared" si="32"/>
        <v>0</v>
      </c>
      <c r="BL454" s="531">
        <f t="shared" si="33"/>
        <v>0</v>
      </c>
      <c r="BM454" s="201"/>
    </row>
    <row r="455" spans="16:65" hidden="1" outlineLevel="1" x14ac:dyDescent="0.3">
      <c r="P455" s="628"/>
      <c r="Q455" s="628"/>
      <c r="R455" s="628"/>
      <c r="S455" s="628"/>
      <c r="T455" s="628"/>
      <c r="U455" s="628"/>
      <c r="V455" s="628"/>
      <c r="W455" s="628"/>
      <c r="X455" s="628"/>
      <c r="Y455" s="650"/>
      <c r="Z455" s="650"/>
      <c r="AA455" s="650"/>
      <c r="AB455" s="650"/>
      <c r="AC455" s="613"/>
      <c r="AD455" s="613"/>
      <c r="AE455" s="613"/>
      <c r="AF455" s="613"/>
      <c r="AG455" s="626"/>
      <c r="AH455" s="626"/>
      <c r="AI455" s="626"/>
      <c r="AJ455" s="626"/>
      <c r="AK455" s="626"/>
      <c r="AL455" s="626"/>
      <c r="AM455" s="626"/>
      <c r="AN455" s="626"/>
      <c r="AO455" s="626"/>
      <c r="AP455" s="369"/>
      <c r="AQ455" s="369"/>
      <c r="AR455" s="369"/>
      <c r="AS455" s="369"/>
      <c r="AT455" s="370"/>
      <c r="AU455" s="370"/>
      <c r="AV455" s="370"/>
      <c r="AW455" s="370"/>
      <c r="BJ455">
        <f t="shared" si="31"/>
        <v>0</v>
      </c>
      <c r="BK455">
        <f t="shared" si="32"/>
        <v>0</v>
      </c>
      <c r="BL455" s="531">
        <f t="shared" si="33"/>
        <v>0</v>
      </c>
      <c r="BM455" s="201"/>
    </row>
    <row r="456" spans="16:65" hidden="1" outlineLevel="1" x14ac:dyDescent="0.3">
      <c r="P456" s="628"/>
      <c r="Q456" s="628"/>
      <c r="R456" s="628"/>
      <c r="S456" s="628"/>
      <c r="T456" s="628"/>
      <c r="U456" s="628"/>
      <c r="V456" s="628"/>
      <c r="W456" s="628"/>
      <c r="X456" s="628"/>
      <c r="Y456" s="650"/>
      <c r="Z456" s="650"/>
      <c r="AA456" s="650"/>
      <c r="AB456" s="650"/>
      <c r="AC456" s="613"/>
      <c r="AD456" s="613"/>
      <c r="AE456" s="613"/>
      <c r="AF456" s="613"/>
      <c r="AG456" s="626"/>
      <c r="AH456" s="626"/>
      <c r="AI456" s="626"/>
      <c r="AJ456" s="626"/>
      <c r="AK456" s="626"/>
      <c r="AL456" s="626"/>
      <c r="AM456" s="626"/>
      <c r="AN456" s="626"/>
      <c r="AO456" s="626"/>
      <c r="AP456" s="369"/>
      <c r="AQ456" s="369"/>
      <c r="AR456" s="369"/>
      <c r="AS456" s="369"/>
      <c r="AT456" s="370"/>
      <c r="AU456" s="370"/>
      <c r="AV456" s="370"/>
      <c r="AW456" s="370"/>
      <c r="BJ456">
        <f t="shared" si="31"/>
        <v>0</v>
      </c>
      <c r="BK456">
        <f t="shared" si="32"/>
        <v>0</v>
      </c>
      <c r="BL456" s="531">
        <f t="shared" si="33"/>
        <v>0</v>
      </c>
      <c r="BM456" s="201"/>
    </row>
    <row r="457" spans="16:65" hidden="1" outlineLevel="1" x14ac:dyDescent="0.3">
      <c r="P457" s="628"/>
      <c r="Q457" s="628"/>
      <c r="R457" s="628"/>
      <c r="S457" s="628"/>
      <c r="T457" s="628"/>
      <c r="U457" s="628"/>
      <c r="V457" s="628"/>
      <c r="W457" s="628"/>
      <c r="X457" s="628"/>
      <c r="Y457" s="650"/>
      <c r="Z457" s="650"/>
      <c r="AA457" s="650"/>
      <c r="AB457" s="650"/>
      <c r="AC457" s="613"/>
      <c r="AD457" s="613"/>
      <c r="AE457" s="613"/>
      <c r="AF457" s="613"/>
      <c r="AG457" s="626"/>
      <c r="AH457" s="626"/>
      <c r="AI457" s="626"/>
      <c r="AJ457" s="626"/>
      <c r="AK457" s="626"/>
      <c r="AL457" s="626"/>
      <c r="AM457" s="626"/>
      <c r="AN457" s="626"/>
      <c r="AO457" s="626"/>
      <c r="AP457" s="369"/>
      <c r="AQ457" s="369"/>
      <c r="AR457" s="369"/>
      <c r="AS457" s="369"/>
      <c r="AT457" s="370"/>
      <c r="AU457" s="370"/>
      <c r="AV457" s="370"/>
      <c r="AW457" s="370"/>
      <c r="BJ457">
        <f t="shared" si="31"/>
        <v>0</v>
      </c>
      <c r="BK457">
        <f t="shared" si="32"/>
        <v>0</v>
      </c>
      <c r="BL457" s="531">
        <f t="shared" si="33"/>
        <v>0</v>
      </c>
      <c r="BM457" s="201"/>
    </row>
    <row r="458" spans="16:65" hidden="1" outlineLevel="1" x14ac:dyDescent="0.3">
      <c r="P458" s="628"/>
      <c r="Q458" s="628"/>
      <c r="R458" s="628"/>
      <c r="S458" s="628"/>
      <c r="T458" s="628"/>
      <c r="U458" s="628"/>
      <c r="V458" s="628"/>
      <c r="W458" s="628"/>
      <c r="X458" s="628"/>
      <c r="Y458" s="650"/>
      <c r="Z458" s="650"/>
      <c r="AA458" s="650"/>
      <c r="AB458" s="650"/>
      <c r="AC458" s="613"/>
      <c r="AD458" s="613"/>
      <c r="AE458" s="613"/>
      <c r="AF458" s="613"/>
      <c r="AG458" s="626"/>
      <c r="AH458" s="626"/>
      <c r="AI458" s="626"/>
      <c r="AJ458" s="626"/>
      <c r="AK458" s="626"/>
      <c r="AL458" s="626"/>
      <c r="AM458" s="626"/>
      <c r="AN458" s="626"/>
      <c r="AO458" s="626"/>
      <c r="AP458" s="369"/>
      <c r="AQ458" s="369"/>
      <c r="AR458" s="369"/>
      <c r="AS458" s="369"/>
      <c r="AT458" s="370"/>
      <c r="AU458" s="370"/>
      <c r="AV458" s="370"/>
      <c r="AW458" s="370"/>
      <c r="BJ458">
        <f t="shared" si="31"/>
        <v>0</v>
      </c>
      <c r="BK458">
        <f t="shared" si="32"/>
        <v>0</v>
      </c>
      <c r="BL458" s="531">
        <f t="shared" si="33"/>
        <v>0</v>
      </c>
      <c r="BM458" s="201"/>
    </row>
    <row r="459" spans="16:65" hidden="1" outlineLevel="1" x14ac:dyDescent="0.3">
      <c r="P459" s="628"/>
      <c r="Q459" s="628"/>
      <c r="R459" s="628"/>
      <c r="S459" s="628"/>
      <c r="T459" s="628"/>
      <c r="U459" s="628"/>
      <c r="V459" s="628"/>
      <c r="W459" s="628"/>
      <c r="X459" s="628"/>
      <c r="Y459" s="650"/>
      <c r="Z459" s="650"/>
      <c r="AA459" s="650"/>
      <c r="AB459" s="650"/>
      <c r="AC459" s="613"/>
      <c r="AD459" s="613"/>
      <c r="AE459" s="613"/>
      <c r="AF459" s="613"/>
      <c r="AG459" s="626"/>
      <c r="AH459" s="626"/>
      <c r="AI459" s="626"/>
      <c r="AJ459" s="626"/>
      <c r="AK459" s="626"/>
      <c r="AL459" s="626"/>
      <c r="AM459" s="626"/>
      <c r="AN459" s="626"/>
      <c r="AO459" s="626"/>
      <c r="AP459" s="369"/>
      <c r="AQ459" s="369"/>
      <c r="AR459" s="369"/>
      <c r="AS459" s="369"/>
      <c r="AT459" s="370"/>
      <c r="AU459" s="370"/>
      <c r="AV459" s="370"/>
      <c r="AW459" s="370"/>
      <c r="BJ459">
        <f t="shared" si="31"/>
        <v>0</v>
      </c>
      <c r="BK459">
        <f t="shared" si="32"/>
        <v>0</v>
      </c>
      <c r="BL459" s="531">
        <f t="shared" si="33"/>
        <v>0</v>
      </c>
      <c r="BM459" s="201"/>
    </row>
    <row r="460" spans="16:65" hidden="1" outlineLevel="1" x14ac:dyDescent="0.3">
      <c r="P460" s="628"/>
      <c r="Q460" s="628"/>
      <c r="R460" s="628"/>
      <c r="S460" s="628"/>
      <c r="T460" s="628"/>
      <c r="U460" s="628"/>
      <c r="V460" s="628"/>
      <c r="W460" s="628"/>
      <c r="X460" s="628"/>
      <c r="Y460" s="650"/>
      <c r="Z460" s="650"/>
      <c r="AA460" s="650"/>
      <c r="AB460" s="650"/>
      <c r="AC460" s="613"/>
      <c r="AD460" s="613"/>
      <c r="AE460" s="613"/>
      <c r="AF460" s="613"/>
      <c r="AG460" s="626"/>
      <c r="AH460" s="626"/>
      <c r="AI460" s="626"/>
      <c r="AJ460" s="626"/>
      <c r="AK460" s="626"/>
      <c r="AL460" s="626"/>
      <c r="AM460" s="626"/>
      <c r="AN460" s="626"/>
      <c r="AO460" s="626"/>
      <c r="AP460" s="369"/>
      <c r="AQ460" s="369"/>
      <c r="AR460" s="369"/>
      <c r="AS460" s="369"/>
      <c r="AT460" s="370"/>
      <c r="AU460" s="370"/>
      <c r="AV460" s="370"/>
      <c r="AW460" s="370"/>
      <c r="BJ460">
        <f t="shared" si="31"/>
        <v>0</v>
      </c>
      <c r="BK460">
        <f t="shared" si="32"/>
        <v>0</v>
      </c>
      <c r="BL460" s="531">
        <f t="shared" si="33"/>
        <v>0</v>
      </c>
      <c r="BM460" s="201"/>
    </row>
    <row r="461" spans="16:65" hidden="1" outlineLevel="1" x14ac:dyDescent="0.3">
      <c r="P461" s="628"/>
      <c r="Q461" s="628"/>
      <c r="R461" s="628"/>
      <c r="S461" s="628"/>
      <c r="T461" s="628"/>
      <c r="U461" s="628"/>
      <c r="V461" s="628"/>
      <c r="W461" s="628"/>
      <c r="X461" s="628"/>
      <c r="Y461" s="650"/>
      <c r="Z461" s="650"/>
      <c r="AA461" s="650"/>
      <c r="AB461" s="650"/>
      <c r="AC461" s="613"/>
      <c r="AD461" s="613"/>
      <c r="AE461" s="613"/>
      <c r="AF461" s="613"/>
      <c r="AG461" s="626"/>
      <c r="AH461" s="626"/>
      <c r="AI461" s="626"/>
      <c r="AJ461" s="626"/>
      <c r="AK461" s="626"/>
      <c r="AL461" s="626"/>
      <c r="AM461" s="626"/>
      <c r="AN461" s="626"/>
      <c r="AO461" s="626"/>
      <c r="AP461" s="369"/>
      <c r="AQ461" s="369"/>
      <c r="AR461" s="369"/>
      <c r="AS461" s="369"/>
      <c r="AT461" s="370"/>
      <c r="AU461" s="370"/>
      <c r="AV461" s="370"/>
      <c r="AW461" s="370"/>
      <c r="BJ461">
        <f t="shared" si="31"/>
        <v>0</v>
      </c>
      <c r="BK461">
        <f t="shared" si="32"/>
        <v>0</v>
      </c>
      <c r="BL461" s="531">
        <f t="shared" si="33"/>
        <v>0</v>
      </c>
      <c r="BM461" s="201"/>
    </row>
    <row r="462" spans="16:65" hidden="1" outlineLevel="1" x14ac:dyDescent="0.3">
      <c r="P462" s="628"/>
      <c r="Q462" s="628"/>
      <c r="R462" s="628"/>
      <c r="S462" s="628"/>
      <c r="T462" s="628"/>
      <c r="U462" s="628"/>
      <c r="V462" s="628"/>
      <c r="W462" s="628"/>
      <c r="X462" s="628"/>
      <c r="Y462" s="650"/>
      <c r="Z462" s="650"/>
      <c r="AA462" s="650"/>
      <c r="AB462" s="650"/>
      <c r="AC462" s="613"/>
      <c r="AD462" s="613"/>
      <c r="AE462" s="613"/>
      <c r="AF462" s="613"/>
      <c r="AG462" s="626"/>
      <c r="AH462" s="626"/>
      <c r="AI462" s="626"/>
      <c r="AJ462" s="626"/>
      <c r="AK462" s="626"/>
      <c r="AL462" s="626"/>
      <c r="AM462" s="626"/>
      <c r="AN462" s="626"/>
      <c r="AO462" s="626"/>
      <c r="AP462" s="369"/>
      <c r="AQ462" s="369"/>
      <c r="AR462" s="369"/>
      <c r="AS462" s="369"/>
      <c r="AT462" s="370"/>
      <c r="AU462" s="370"/>
      <c r="AV462" s="370"/>
      <c r="AW462" s="370"/>
      <c r="BJ462">
        <f t="shared" si="31"/>
        <v>0</v>
      </c>
      <c r="BK462">
        <f t="shared" si="32"/>
        <v>0</v>
      </c>
      <c r="BL462" s="531">
        <f t="shared" si="33"/>
        <v>0</v>
      </c>
      <c r="BM462" s="201"/>
    </row>
    <row r="463" spans="16:65" hidden="1" outlineLevel="1" x14ac:dyDescent="0.3">
      <c r="P463" s="628"/>
      <c r="Q463" s="628"/>
      <c r="R463" s="628"/>
      <c r="S463" s="628"/>
      <c r="T463" s="628"/>
      <c r="U463" s="628"/>
      <c r="V463" s="628"/>
      <c r="W463" s="628"/>
      <c r="X463" s="628"/>
      <c r="Y463" s="650"/>
      <c r="Z463" s="650"/>
      <c r="AA463" s="650"/>
      <c r="AB463" s="650"/>
      <c r="AC463" s="613"/>
      <c r="AD463" s="613"/>
      <c r="AE463" s="613"/>
      <c r="AF463" s="613"/>
      <c r="AG463" s="626"/>
      <c r="AH463" s="626"/>
      <c r="AI463" s="626"/>
      <c r="AJ463" s="626"/>
      <c r="AK463" s="626"/>
      <c r="AL463" s="626"/>
      <c r="AM463" s="626"/>
      <c r="AN463" s="626"/>
      <c r="AO463" s="626"/>
      <c r="AP463" s="369"/>
      <c r="AQ463" s="369"/>
      <c r="AR463" s="369"/>
      <c r="AS463" s="369"/>
      <c r="AT463" s="370"/>
      <c r="AU463" s="370"/>
      <c r="AV463" s="370"/>
      <c r="AW463" s="370"/>
      <c r="BJ463">
        <f t="shared" si="31"/>
        <v>0</v>
      </c>
      <c r="BK463">
        <f t="shared" si="32"/>
        <v>0</v>
      </c>
      <c r="BL463" s="531">
        <f t="shared" si="33"/>
        <v>0</v>
      </c>
      <c r="BM463" s="201"/>
    </row>
    <row r="464" spans="16:65" hidden="1" outlineLevel="1" x14ac:dyDescent="0.3">
      <c r="P464" s="628"/>
      <c r="Q464" s="628"/>
      <c r="R464" s="628"/>
      <c r="S464" s="628"/>
      <c r="T464" s="628"/>
      <c r="U464" s="628"/>
      <c r="V464" s="628"/>
      <c r="W464" s="628"/>
      <c r="X464" s="628"/>
      <c r="Y464" s="650"/>
      <c r="Z464" s="650"/>
      <c r="AA464" s="650"/>
      <c r="AB464" s="650"/>
      <c r="AC464" s="613"/>
      <c r="AD464" s="613"/>
      <c r="AE464" s="613"/>
      <c r="AF464" s="613"/>
      <c r="AG464" s="626"/>
      <c r="AH464" s="626"/>
      <c r="AI464" s="626"/>
      <c r="AJ464" s="626"/>
      <c r="AK464" s="626"/>
      <c r="AL464" s="626"/>
      <c r="AM464" s="626"/>
      <c r="AN464" s="626"/>
      <c r="AO464" s="626"/>
      <c r="AP464" s="369"/>
      <c r="AQ464" s="369"/>
      <c r="AR464" s="369"/>
      <c r="AS464" s="369"/>
      <c r="AT464" s="370"/>
      <c r="AU464" s="370"/>
      <c r="AV464" s="370"/>
      <c r="AW464" s="370"/>
      <c r="BJ464">
        <f t="shared" si="31"/>
        <v>0</v>
      </c>
      <c r="BK464">
        <f t="shared" si="32"/>
        <v>0</v>
      </c>
      <c r="BL464" s="531">
        <f t="shared" si="33"/>
        <v>0</v>
      </c>
      <c r="BM464" s="201"/>
    </row>
    <row r="465" spans="16:65" hidden="1" outlineLevel="1" x14ac:dyDescent="0.3">
      <c r="P465" s="628"/>
      <c r="Q465" s="628"/>
      <c r="R465" s="628"/>
      <c r="S465" s="628"/>
      <c r="T465" s="628"/>
      <c r="U465" s="628"/>
      <c r="V465" s="628"/>
      <c r="W465" s="628"/>
      <c r="X465" s="628"/>
      <c r="Y465" s="650"/>
      <c r="Z465" s="650"/>
      <c r="AA465" s="650"/>
      <c r="AB465" s="650"/>
      <c r="AC465" s="613"/>
      <c r="AD465" s="613"/>
      <c r="AE465" s="613"/>
      <c r="AF465" s="613"/>
      <c r="AG465" s="626"/>
      <c r="AH465" s="626"/>
      <c r="AI465" s="626"/>
      <c r="AJ465" s="626"/>
      <c r="AK465" s="626"/>
      <c r="AL465" s="626"/>
      <c r="AM465" s="626"/>
      <c r="AN465" s="626"/>
      <c r="AO465" s="626"/>
      <c r="AP465" s="369"/>
      <c r="AQ465" s="369"/>
      <c r="AR465" s="369"/>
      <c r="AS465" s="369"/>
      <c r="AT465" s="370"/>
      <c r="AU465" s="370"/>
      <c r="AV465" s="370"/>
      <c r="AW465" s="370"/>
      <c r="BJ465">
        <f t="shared" si="31"/>
        <v>0</v>
      </c>
      <c r="BK465">
        <f t="shared" si="32"/>
        <v>0</v>
      </c>
      <c r="BL465" s="531">
        <f t="shared" si="33"/>
        <v>0</v>
      </c>
      <c r="BM465" s="201"/>
    </row>
    <row r="466" spans="16:65" hidden="1" outlineLevel="1" x14ac:dyDescent="0.3">
      <c r="P466" s="628"/>
      <c r="Q466" s="628"/>
      <c r="R466" s="628"/>
      <c r="S466" s="628"/>
      <c r="T466" s="628"/>
      <c r="U466" s="628"/>
      <c r="V466" s="628"/>
      <c r="W466" s="628"/>
      <c r="X466" s="628"/>
      <c r="Y466" s="650"/>
      <c r="Z466" s="650"/>
      <c r="AA466" s="650"/>
      <c r="AB466" s="650"/>
      <c r="AC466" s="613"/>
      <c r="AD466" s="613"/>
      <c r="AE466" s="613"/>
      <c r="AF466" s="613"/>
      <c r="AG466" s="626"/>
      <c r="AH466" s="626"/>
      <c r="AI466" s="626"/>
      <c r="AJ466" s="626"/>
      <c r="AK466" s="626"/>
      <c r="AL466" s="626"/>
      <c r="AM466" s="626"/>
      <c r="AN466" s="626"/>
      <c r="AO466" s="626"/>
      <c r="AP466" s="369"/>
      <c r="AQ466" s="369"/>
      <c r="AR466" s="369"/>
      <c r="AS466" s="369"/>
      <c r="AT466" s="370"/>
      <c r="AU466" s="370"/>
      <c r="AV466" s="370"/>
      <c r="AW466" s="370"/>
      <c r="BJ466">
        <f t="shared" si="31"/>
        <v>0</v>
      </c>
      <c r="BK466">
        <f t="shared" si="32"/>
        <v>0</v>
      </c>
      <c r="BL466" s="531">
        <f t="shared" si="33"/>
        <v>0</v>
      </c>
      <c r="BM466" s="201"/>
    </row>
    <row r="467" spans="16:65" hidden="1" outlineLevel="1" x14ac:dyDescent="0.3">
      <c r="P467" s="628"/>
      <c r="Q467" s="628"/>
      <c r="R467" s="628"/>
      <c r="S467" s="628"/>
      <c r="T467" s="628"/>
      <c r="U467" s="628"/>
      <c r="V467" s="628"/>
      <c r="W467" s="628"/>
      <c r="X467" s="628"/>
      <c r="Y467" s="650"/>
      <c r="Z467" s="650"/>
      <c r="AA467" s="650"/>
      <c r="AB467" s="650"/>
      <c r="AC467" s="613"/>
      <c r="AD467" s="613"/>
      <c r="AE467" s="613"/>
      <c r="AF467" s="613"/>
      <c r="AG467" s="626"/>
      <c r="AH467" s="626"/>
      <c r="AI467" s="626"/>
      <c r="AJ467" s="626"/>
      <c r="AK467" s="626"/>
      <c r="AL467" s="626"/>
      <c r="AM467" s="626"/>
      <c r="AN467" s="626"/>
      <c r="AO467" s="626"/>
      <c r="AP467" s="369"/>
      <c r="AQ467" s="369"/>
      <c r="AR467" s="369"/>
      <c r="AS467" s="369"/>
      <c r="AT467" s="370"/>
      <c r="AU467" s="370"/>
      <c r="AV467" s="370"/>
      <c r="AW467" s="370"/>
      <c r="BJ467">
        <f t="shared" si="31"/>
        <v>0</v>
      </c>
      <c r="BK467">
        <f t="shared" si="32"/>
        <v>0</v>
      </c>
      <c r="BL467" s="531">
        <f t="shared" si="33"/>
        <v>0</v>
      </c>
      <c r="BM467" s="201"/>
    </row>
    <row r="468" spans="16:65" hidden="1" outlineLevel="1" x14ac:dyDescent="0.3">
      <c r="P468" s="628"/>
      <c r="Q468" s="628"/>
      <c r="R468" s="628"/>
      <c r="S468" s="628"/>
      <c r="T468" s="628"/>
      <c r="U468" s="628"/>
      <c r="V468" s="628"/>
      <c r="W468" s="628"/>
      <c r="X468" s="628"/>
      <c r="Y468" s="650"/>
      <c r="Z468" s="650"/>
      <c r="AA468" s="650"/>
      <c r="AB468" s="650"/>
      <c r="AC468" s="613"/>
      <c r="AD468" s="613"/>
      <c r="AE468" s="613"/>
      <c r="AF468" s="613"/>
      <c r="AG468" s="626"/>
      <c r="AH468" s="626"/>
      <c r="AI468" s="626"/>
      <c r="AJ468" s="626"/>
      <c r="AK468" s="626"/>
      <c r="AL468" s="626"/>
      <c r="AM468" s="626"/>
      <c r="AN468" s="626"/>
      <c r="AO468" s="626"/>
      <c r="AP468" s="369"/>
      <c r="AQ468" s="369"/>
      <c r="AR468" s="369"/>
      <c r="AS468" s="369"/>
      <c r="AT468" s="370"/>
      <c r="AU468" s="370"/>
      <c r="AV468" s="370"/>
      <c r="AW468" s="370"/>
      <c r="BJ468">
        <f t="shared" si="31"/>
        <v>0</v>
      </c>
      <c r="BK468">
        <f t="shared" si="32"/>
        <v>0</v>
      </c>
      <c r="BL468" s="531">
        <f t="shared" si="33"/>
        <v>0</v>
      </c>
      <c r="BM468" s="201"/>
    </row>
    <row r="469" spans="16:65" hidden="1" outlineLevel="1" x14ac:dyDescent="0.3">
      <c r="P469" s="628"/>
      <c r="Q469" s="628"/>
      <c r="R469" s="628"/>
      <c r="S469" s="628"/>
      <c r="T469" s="628"/>
      <c r="U469" s="628"/>
      <c r="V469" s="628"/>
      <c r="W469" s="628"/>
      <c r="X469" s="628"/>
      <c r="Y469" s="650"/>
      <c r="Z469" s="650"/>
      <c r="AA469" s="650"/>
      <c r="AB469" s="650"/>
      <c r="AC469" s="613"/>
      <c r="AD469" s="613"/>
      <c r="AE469" s="613"/>
      <c r="AF469" s="613"/>
      <c r="AG469" s="626"/>
      <c r="AH469" s="626"/>
      <c r="AI469" s="626"/>
      <c r="AJ469" s="626"/>
      <c r="AK469" s="626"/>
      <c r="AL469" s="626"/>
      <c r="AM469" s="626"/>
      <c r="AN469" s="626"/>
      <c r="AO469" s="626"/>
      <c r="AP469" s="369"/>
      <c r="AQ469" s="369"/>
      <c r="AR469" s="369"/>
      <c r="AS469" s="369"/>
      <c r="AT469" s="370"/>
      <c r="AU469" s="370"/>
      <c r="AV469" s="370"/>
      <c r="AW469" s="370"/>
      <c r="BJ469">
        <f t="shared" si="31"/>
        <v>0</v>
      </c>
      <c r="BK469">
        <f t="shared" si="32"/>
        <v>0</v>
      </c>
      <c r="BL469" s="531">
        <f t="shared" si="33"/>
        <v>0</v>
      </c>
      <c r="BM469" s="201"/>
    </row>
    <row r="470" spans="16:65" hidden="1" outlineLevel="1" x14ac:dyDescent="0.3">
      <c r="P470" s="628"/>
      <c r="Q470" s="628"/>
      <c r="R470" s="628"/>
      <c r="S470" s="628"/>
      <c r="T470" s="628"/>
      <c r="U470" s="628"/>
      <c r="V470" s="628"/>
      <c r="W470" s="628"/>
      <c r="X470" s="628"/>
      <c r="Y470" s="650"/>
      <c r="Z470" s="650"/>
      <c r="AA470" s="650"/>
      <c r="AB470" s="650"/>
      <c r="AC470" s="613"/>
      <c r="AD470" s="613"/>
      <c r="AE470" s="613"/>
      <c r="AF470" s="613"/>
      <c r="AG470" s="626"/>
      <c r="AH470" s="626"/>
      <c r="AI470" s="626"/>
      <c r="AJ470" s="626"/>
      <c r="AK470" s="626"/>
      <c r="AL470" s="626"/>
      <c r="AM470" s="626"/>
      <c r="AN470" s="626"/>
      <c r="AO470" s="626"/>
      <c r="AP470" s="369"/>
      <c r="AQ470" s="369"/>
      <c r="AR470" s="369"/>
      <c r="AS470" s="369"/>
      <c r="AT470" s="370"/>
      <c r="AU470" s="370"/>
      <c r="AV470" s="370"/>
      <c r="AW470" s="370"/>
      <c r="BJ470">
        <f t="shared" si="31"/>
        <v>0</v>
      </c>
      <c r="BK470">
        <f t="shared" si="32"/>
        <v>0</v>
      </c>
      <c r="BL470" s="531">
        <f t="shared" si="33"/>
        <v>0</v>
      </c>
      <c r="BM470" s="201"/>
    </row>
    <row r="471" spans="16:65" hidden="1" outlineLevel="1" x14ac:dyDescent="0.3">
      <c r="P471" s="628"/>
      <c r="Q471" s="628"/>
      <c r="R471" s="628"/>
      <c r="S471" s="628"/>
      <c r="T471" s="628"/>
      <c r="U471" s="628"/>
      <c r="V471" s="628"/>
      <c r="W471" s="628"/>
      <c r="X471" s="628"/>
      <c r="Y471" s="650"/>
      <c r="Z471" s="650"/>
      <c r="AA471" s="650"/>
      <c r="AB471" s="650"/>
      <c r="AC471" s="613"/>
      <c r="AD471" s="613"/>
      <c r="AE471" s="613"/>
      <c r="AF471" s="613"/>
      <c r="AG471" s="626"/>
      <c r="AH471" s="626"/>
      <c r="AI471" s="626"/>
      <c r="AJ471" s="626"/>
      <c r="AK471" s="626"/>
      <c r="AL471" s="626"/>
      <c r="AM471" s="626"/>
      <c r="AN471" s="626"/>
      <c r="AO471" s="626"/>
      <c r="AP471" s="369"/>
      <c r="AQ471" s="369"/>
      <c r="AR471" s="369"/>
      <c r="AS471" s="369"/>
      <c r="AT471" s="370"/>
      <c r="AU471" s="370"/>
      <c r="AV471" s="370"/>
      <c r="AW471" s="370"/>
      <c r="BJ471">
        <f t="shared" si="31"/>
        <v>0</v>
      </c>
      <c r="BK471">
        <f t="shared" si="32"/>
        <v>0</v>
      </c>
      <c r="BL471" s="531">
        <f t="shared" si="33"/>
        <v>0</v>
      </c>
      <c r="BM471" s="201"/>
    </row>
    <row r="472" spans="16:65" hidden="1" outlineLevel="1" x14ac:dyDescent="0.3">
      <c r="P472" s="628"/>
      <c r="Q472" s="628"/>
      <c r="R472" s="628"/>
      <c r="S472" s="628"/>
      <c r="T472" s="628"/>
      <c r="U472" s="628"/>
      <c r="V472" s="628"/>
      <c r="W472" s="628"/>
      <c r="X472" s="628"/>
      <c r="Y472" s="650"/>
      <c r="Z472" s="650"/>
      <c r="AA472" s="650"/>
      <c r="AB472" s="650"/>
      <c r="AC472" s="613"/>
      <c r="AD472" s="613"/>
      <c r="AE472" s="613"/>
      <c r="AF472" s="613"/>
      <c r="AG472" s="626"/>
      <c r="AH472" s="626"/>
      <c r="AI472" s="626"/>
      <c r="AJ472" s="626"/>
      <c r="AK472" s="626"/>
      <c r="AL472" s="626"/>
      <c r="AM472" s="626"/>
      <c r="AN472" s="626"/>
      <c r="AO472" s="626"/>
      <c r="AP472" s="369"/>
      <c r="AQ472" s="369"/>
      <c r="AR472" s="369"/>
      <c r="AS472" s="369"/>
      <c r="AT472" s="370"/>
      <c r="AU472" s="370"/>
      <c r="AV472" s="370"/>
      <c r="AW472" s="370"/>
      <c r="BJ472">
        <f t="shared" si="31"/>
        <v>0</v>
      </c>
      <c r="BK472">
        <f t="shared" si="32"/>
        <v>0</v>
      </c>
      <c r="BL472" s="531">
        <f t="shared" si="33"/>
        <v>0</v>
      </c>
      <c r="BM472" s="201"/>
    </row>
    <row r="473" spans="16:65" hidden="1" outlineLevel="1" x14ac:dyDescent="0.3">
      <c r="P473" s="628"/>
      <c r="Q473" s="628"/>
      <c r="R473" s="628"/>
      <c r="S473" s="628"/>
      <c r="T473" s="628"/>
      <c r="U473" s="628"/>
      <c r="V473" s="628"/>
      <c r="W473" s="628"/>
      <c r="X473" s="628"/>
      <c r="Y473" s="650"/>
      <c r="Z473" s="650"/>
      <c r="AA473" s="650"/>
      <c r="AB473" s="650"/>
      <c r="AC473" s="613"/>
      <c r="AD473" s="613"/>
      <c r="AE473" s="613"/>
      <c r="AF473" s="613"/>
      <c r="AG473" s="626"/>
      <c r="AH473" s="626"/>
      <c r="AI473" s="626"/>
      <c r="AJ473" s="626"/>
      <c r="AK473" s="626"/>
      <c r="AL473" s="626"/>
      <c r="AM473" s="626"/>
      <c r="AN473" s="626"/>
      <c r="AO473" s="626"/>
      <c r="AP473" s="369"/>
      <c r="AQ473" s="369"/>
      <c r="AR473" s="369"/>
      <c r="AS473" s="369"/>
      <c r="AT473" s="370"/>
      <c r="AU473" s="370"/>
      <c r="AV473" s="370"/>
      <c r="AW473" s="370"/>
      <c r="BJ473">
        <f t="shared" si="31"/>
        <v>0</v>
      </c>
      <c r="BK473">
        <f t="shared" si="32"/>
        <v>0</v>
      </c>
      <c r="BL473" s="531">
        <f t="shared" si="33"/>
        <v>0</v>
      </c>
      <c r="BM473" s="201"/>
    </row>
    <row r="474" spans="16:65" hidden="1" outlineLevel="1" x14ac:dyDescent="0.3">
      <c r="P474" s="628"/>
      <c r="Q474" s="628"/>
      <c r="R474" s="628"/>
      <c r="S474" s="628"/>
      <c r="T474" s="628"/>
      <c r="U474" s="628"/>
      <c r="V474" s="628"/>
      <c r="W474" s="628"/>
      <c r="X474" s="628"/>
      <c r="Y474" s="650"/>
      <c r="Z474" s="650"/>
      <c r="AA474" s="650"/>
      <c r="AB474" s="650"/>
      <c r="AC474" s="613"/>
      <c r="AD474" s="613"/>
      <c r="AE474" s="613"/>
      <c r="AF474" s="613"/>
      <c r="AG474" s="626"/>
      <c r="AH474" s="626"/>
      <c r="AI474" s="626"/>
      <c r="AJ474" s="626"/>
      <c r="AK474" s="626"/>
      <c r="AL474" s="626"/>
      <c r="AM474" s="626"/>
      <c r="AN474" s="626"/>
      <c r="AO474" s="626"/>
      <c r="AP474" s="369"/>
      <c r="AQ474" s="369"/>
      <c r="AR474" s="369"/>
      <c r="AS474" s="369"/>
      <c r="AT474" s="370"/>
      <c r="AU474" s="370"/>
      <c r="AV474" s="370"/>
      <c r="AW474" s="370"/>
      <c r="BJ474">
        <f t="shared" si="31"/>
        <v>0</v>
      </c>
      <c r="BK474">
        <f t="shared" si="32"/>
        <v>0</v>
      </c>
      <c r="BL474" s="531">
        <f t="shared" si="33"/>
        <v>0</v>
      </c>
      <c r="BM474" s="201"/>
    </row>
    <row r="475" spans="16:65" hidden="1" outlineLevel="1" x14ac:dyDescent="0.3">
      <c r="P475" s="628"/>
      <c r="Q475" s="628"/>
      <c r="R475" s="628"/>
      <c r="S475" s="628"/>
      <c r="T475" s="628"/>
      <c r="U475" s="628"/>
      <c r="V475" s="628"/>
      <c r="W475" s="628"/>
      <c r="X475" s="628"/>
      <c r="Y475" s="650"/>
      <c r="Z475" s="650"/>
      <c r="AA475" s="650"/>
      <c r="AB475" s="650"/>
      <c r="AC475" s="613"/>
      <c r="AD475" s="613"/>
      <c r="AE475" s="613"/>
      <c r="AF475" s="613"/>
      <c r="AG475" s="626"/>
      <c r="AH475" s="626"/>
      <c r="AI475" s="626"/>
      <c r="AJ475" s="626"/>
      <c r="AK475" s="626"/>
      <c r="AL475" s="626"/>
      <c r="AM475" s="626"/>
      <c r="AN475" s="626"/>
      <c r="AO475" s="626"/>
      <c r="AP475" s="369"/>
      <c r="AQ475" s="369"/>
      <c r="AR475" s="369"/>
      <c r="AS475" s="369"/>
      <c r="AT475" s="370"/>
      <c r="AU475" s="370"/>
      <c r="AV475" s="370"/>
      <c r="AW475" s="370"/>
      <c r="BJ475">
        <f t="shared" si="31"/>
        <v>0</v>
      </c>
      <c r="BK475">
        <f t="shared" si="32"/>
        <v>0</v>
      </c>
      <c r="BL475" s="531">
        <f t="shared" si="33"/>
        <v>0</v>
      </c>
      <c r="BM475" s="201"/>
    </row>
    <row r="476" spans="16:65" hidden="1" outlineLevel="1" x14ac:dyDescent="0.3">
      <c r="P476" s="628"/>
      <c r="Q476" s="628"/>
      <c r="R476" s="628"/>
      <c r="S476" s="628"/>
      <c r="T476" s="628"/>
      <c r="U476" s="628"/>
      <c r="V476" s="628"/>
      <c r="W476" s="628"/>
      <c r="X476" s="628"/>
      <c r="Y476" s="650"/>
      <c r="Z476" s="650"/>
      <c r="AA476" s="650"/>
      <c r="AB476" s="650"/>
      <c r="AC476" s="613"/>
      <c r="AD476" s="613"/>
      <c r="AE476" s="613"/>
      <c r="AF476" s="613"/>
      <c r="AG476" s="626"/>
      <c r="AH476" s="626"/>
      <c r="AI476" s="626"/>
      <c r="AJ476" s="626"/>
      <c r="AK476" s="626"/>
      <c r="AL476" s="626"/>
      <c r="AM476" s="626"/>
      <c r="AN476" s="626"/>
      <c r="AO476" s="626"/>
      <c r="AP476" s="369"/>
      <c r="AQ476" s="369"/>
      <c r="AR476" s="369"/>
      <c r="AS476" s="369"/>
      <c r="AT476" s="370"/>
      <c r="AU476" s="370"/>
      <c r="AV476" s="370"/>
      <c r="AW476" s="370"/>
      <c r="BJ476">
        <f t="shared" si="31"/>
        <v>0</v>
      </c>
      <c r="BK476">
        <f t="shared" si="32"/>
        <v>0</v>
      </c>
      <c r="BL476" s="531">
        <f t="shared" si="33"/>
        <v>0</v>
      </c>
      <c r="BM476" s="201"/>
    </row>
    <row r="477" spans="16:65" hidden="1" outlineLevel="1" x14ac:dyDescent="0.3">
      <c r="P477" s="628"/>
      <c r="Q477" s="628"/>
      <c r="R477" s="628"/>
      <c r="S477" s="628"/>
      <c r="T477" s="628"/>
      <c r="U477" s="628"/>
      <c r="V477" s="628"/>
      <c r="W477" s="628"/>
      <c r="X477" s="628"/>
      <c r="Y477" s="650"/>
      <c r="Z477" s="650"/>
      <c r="AA477" s="650"/>
      <c r="AB477" s="650"/>
      <c r="AC477" s="613"/>
      <c r="AD477" s="613"/>
      <c r="AE477" s="613"/>
      <c r="AF477" s="613"/>
      <c r="AG477" s="626"/>
      <c r="AH477" s="626"/>
      <c r="AI477" s="626"/>
      <c r="AJ477" s="626"/>
      <c r="AK477" s="626"/>
      <c r="AL477" s="626"/>
      <c r="AM477" s="626"/>
      <c r="AN477" s="626"/>
      <c r="AO477" s="626"/>
      <c r="AP477" s="369"/>
      <c r="AQ477" s="369"/>
      <c r="AR477" s="369"/>
      <c r="AS477" s="369"/>
      <c r="AT477" s="370"/>
      <c r="AU477" s="370"/>
      <c r="AV477" s="370"/>
      <c r="AW477" s="370"/>
      <c r="BJ477">
        <f t="shared" si="31"/>
        <v>0</v>
      </c>
      <c r="BK477">
        <f t="shared" si="32"/>
        <v>0</v>
      </c>
      <c r="BL477" s="531">
        <f t="shared" si="33"/>
        <v>0</v>
      </c>
      <c r="BM477" s="201"/>
    </row>
    <row r="478" spans="16:65" hidden="1" outlineLevel="1" x14ac:dyDescent="0.3">
      <c r="P478" s="628"/>
      <c r="Q478" s="628"/>
      <c r="R478" s="628"/>
      <c r="S478" s="628"/>
      <c r="T478" s="628"/>
      <c r="U478" s="628"/>
      <c r="V478" s="628"/>
      <c r="W478" s="628"/>
      <c r="X478" s="628"/>
      <c r="Y478" s="650"/>
      <c r="Z478" s="650"/>
      <c r="AA478" s="650"/>
      <c r="AB478" s="650"/>
      <c r="AC478" s="613"/>
      <c r="AD478" s="613"/>
      <c r="AE478" s="613"/>
      <c r="AF478" s="613"/>
      <c r="AG478" s="626"/>
      <c r="AH478" s="626"/>
      <c r="AI478" s="626"/>
      <c r="AJ478" s="626"/>
      <c r="AK478" s="626"/>
      <c r="AL478" s="626"/>
      <c r="AM478" s="626"/>
      <c r="AN478" s="626"/>
      <c r="AO478" s="626"/>
      <c r="AP478" s="369"/>
      <c r="AQ478" s="369"/>
      <c r="AR478" s="369"/>
      <c r="AS478" s="369"/>
      <c r="AT478" s="370"/>
      <c r="AU478" s="370"/>
      <c r="AV478" s="370"/>
      <c r="AW478" s="370"/>
      <c r="BJ478">
        <f t="shared" si="31"/>
        <v>0</v>
      </c>
      <c r="BK478">
        <f t="shared" si="32"/>
        <v>0</v>
      </c>
      <c r="BL478" s="531">
        <f t="shared" si="33"/>
        <v>0</v>
      </c>
      <c r="BM478" s="201"/>
    </row>
    <row r="479" spans="16:65" hidden="1" outlineLevel="1" x14ac:dyDescent="0.3">
      <c r="P479" s="628"/>
      <c r="Q479" s="628"/>
      <c r="R479" s="628"/>
      <c r="S479" s="628"/>
      <c r="T479" s="628"/>
      <c r="U479" s="628"/>
      <c r="V479" s="628"/>
      <c r="W479" s="628"/>
      <c r="X479" s="628"/>
      <c r="Y479" s="650"/>
      <c r="Z479" s="650"/>
      <c r="AA479" s="650"/>
      <c r="AB479" s="650"/>
      <c r="AC479" s="613"/>
      <c r="AD479" s="613"/>
      <c r="AE479" s="613"/>
      <c r="AF479" s="613"/>
      <c r="AG479" s="626"/>
      <c r="AH479" s="626"/>
      <c r="AI479" s="626"/>
      <c r="AJ479" s="626"/>
      <c r="AK479" s="626"/>
      <c r="AL479" s="626"/>
      <c r="AM479" s="626"/>
      <c r="AN479" s="626"/>
      <c r="AO479" s="626"/>
      <c r="AP479" s="369"/>
      <c r="AQ479" s="369"/>
      <c r="AR479" s="369"/>
      <c r="AS479" s="369"/>
      <c r="AT479" s="370"/>
      <c r="AU479" s="370"/>
      <c r="AV479" s="370"/>
      <c r="AW479" s="370"/>
      <c r="BJ479">
        <f t="shared" si="31"/>
        <v>0</v>
      </c>
      <c r="BK479">
        <f t="shared" si="32"/>
        <v>0</v>
      </c>
      <c r="BL479" s="531">
        <f t="shared" si="33"/>
        <v>0</v>
      </c>
      <c r="BM479" s="201"/>
    </row>
    <row r="480" spans="16:65" hidden="1" outlineLevel="1" x14ac:dyDescent="0.3">
      <c r="P480" s="628"/>
      <c r="Q480" s="628"/>
      <c r="R480" s="628"/>
      <c r="S480" s="628"/>
      <c r="T480" s="628"/>
      <c r="U480" s="628"/>
      <c r="V480" s="628"/>
      <c r="W480" s="628"/>
      <c r="X480" s="628"/>
      <c r="Y480" s="650"/>
      <c r="Z480" s="650"/>
      <c r="AA480" s="650"/>
      <c r="AB480" s="650"/>
      <c r="AC480" s="613"/>
      <c r="AD480" s="613"/>
      <c r="AE480" s="613"/>
      <c r="AF480" s="613"/>
      <c r="AG480" s="626"/>
      <c r="AH480" s="626"/>
      <c r="AI480" s="626"/>
      <c r="AJ480" s="626"/>
      <c r="AK480" s="626"/>
      <c r="AL480" s="626"/>
      <c r="AM480" s="626"/>
      <c r="AN480" s="626"/>
      <c r="AO480" s="626"/>
      <c r="AP480" s="369"/>
      <c r="AQ480" s="369"/>
      <c r="AR480" s="369"/>
      <c r="AS480" s="369"/>
      <c r="AT480" s="370"/>
      <c r="AU480" s="370"/>
      <c r="AV480" s="370"/>
      <c r="AW480" s="370"/>
      <c r="BJ480">
        <f t="shared" si="31"/>
        <v>0</v>
      </c>
      <c r="BK480">
        <f t="shared" si="32"/>
        <v>0</v>
      </c>
      <c r="BL480" s="531">
        <f t="shared" si="33"/>
        <v>0</v>
      </c>
      <c r="BM480" s="201"/>
    </row>
    <row r="481" spans="16:65" hidden="1" outlineLevel="1" x14ac:dyDescent="0.3">
      <c r="P481" s="628"/>
      <c r="Q481" s="628"/>
      <c r="R481" s="628"/>
      <c r="S481" s="628"/>
      <c r="T481" s="628"/>
      <c r="U481" s="628"/>
      <c r="V481" s="628"/>
      <c r="W481" s="628"/>
      <c r="X481" s="628"/>
      <c r="Y481" s="650"/>
      <c r="Z481" s="650"/>
      <c r="AA481" s="650"/>
      <c r="AB481" s="650"/>
      <c r="AC481" s="613"/>
      <c r="AD481" s="613"/>
      <c r="AE481" s="613"/>
      <c r="AF481" s="613"/>
      <c r="AG481" s="626"/>
      <c r="AH481" s="626"/>
      <c r="AI481" s="626"/>
      <c r="AJ481" s="626"/>
      <c r="AK481" s="626"/>
      <c r="AL481" s="626"/>
      <c r="AM481" s="626"/>
      <c r="AN481" s="626"/>
      <c r="AO481" s="626"/>
      <c r="AP481" s="369"/>
      <c r="AQ481" s="369"/>
      <c r="AR481" s="369"/>
      <c r="AS481" s="369"/>
      <c r="AT481" s="370"/>
      <c r="AU481" s="370"/>
      <c r="AV481" s="370"/>
      <c r="AW481" s="370"/>
      <c r="BJ481">
        <f t="shared" si="31"/>
        <v>0</v>
      </c>
      <c r="BK481">
        <f t="shared" si="32"/>
        <v>0</v>
      </c>
      <c r="BL481" s="531">
        <f t="shared" si="33"/>
        <v>0</v>
      </c>
      <c r="BM481" s="201"/>
    </row>
    <row r="482" spans="16:65" hidden="1" outlineLevel="1" x14ac:dyDescent="0.3">
      <c r="P482" s="628"/>
      <c r="Q482" s="628"/>
      <c r="R482" s="628"/>
      <c r="S482" s="628"/>
      <c r="T482" s="628"/>
      <c r="U482" s="628"/>
      <c r="V482" s="628"/>
      <c r="W482" s="628"/>
      <c r="X482" s="628"/>
      <c r="Y482" s="650"/>
      <c r="Z482" s="650"/>
      <c r="AA482" s="650"/>
      <c r="AB482" s="650"/>
      <c r="AC482" s="613"/>
      <c r="AD482" s="613"/>
      <c r="AE482" s="613"/>
      <c r="AF482" s="613"/>
      <c r="AG482" s="626"/>
      <c r="AH482" s="626"/>
      <c r="AI482" s="626"/>
      <c r="AJ482" s="626"/>
      <c r="AK482" s="626"/>
      <c r="AL482" s="626"/>
      <c r="AM482" s="626"/>
      <c r="AN482" s="626"/>
      <c r="AO482" s="626"/>
      <c r="AP482" s="369"/>
      <c r="AQ482" s="369"/>
      <c r="AR482" s="369"/>
      <c r="AS482" s="369"/>
      <c r="AT482" s="370"/>
      <c r="AU482" s="370"/>
      <c r="AV482" s="370"/>
      <c r="AW482" s="370"/>
      <c r="BJ482">
        <f t="shared" si="31"/>
        <v>0</v>
      </c>
      <c r="BK482">
        <f t="shared" si="32"/>
        <v>0</v>
      </c>
      <c r="BL482" s="531">
        <f t="shared" si="33"/>
        <v>0</v>
      </c>
      <c r="BM482" s="201"/>
    </row>
    <row r="483" spans="16:65" hidden="1" outlineLevel="1" x14ac:dyDescent="0.3">
      <c r="P483" s="628"/>
      <c r="Q483" s="628"/>
      <c r="R483" s="628"/>
      <c r="S483" s="628"/>
      <c r="T483" s="628"/>
      <c r="U483" s="628"/>
      <c r="V483" s="628"/>
      <c r="W483" s="628"/>
      <c r="X483" s="628"/>
      <c r="Y483" s="650"/>
      <c r="Z483" s="650"/>
      <c r="AA483" s="650"/>
      <c r="AB483" s="650"/>
      <c r="AC483" s="613"/>
      <c r="AD483" s="613"/>
      <c r="AE483" s="613"/>
      <c r="AF483" s="613"/>
      <c r="AG483" s="626"/>
      <c r="AH483" s="626"/>
      <c r="AI483" s="626"/>
      <c r="AJ483" s="626"/>
      <c r="AK483" s="626"/>
      <c r="AL483" s="626"/>
      <c r="AM483" s="626"/>
      <c r="AN483" s="626"/>
      <c r="AO483" s="626"/>
      <c r="AP483" s="369"/>
      <c r="AQ483" s="369"/>
      <c r="AR483" s="369"/>
      <c r="AS483" s="369"/>
      <c r="AT483" s="370"/>
      <c r="AU483" s="370"/>
      <c r="AV483" s="370"/>
      <c r="AW483" s="370"/>
      <c r="BJ483">
        <f t="shared" si="31"/>
        <v>0</v>
      </c>
      <c r="BK483">
        <f t="shared" si="32"/>
        <v>0</v>
      </c>
      <c r="BL483" s="531">
        <f t="shared" si="33"/>
        <v>0</v>
      </c>
      <c r="BM483" s="201"/>
    </row>
    <row r="484" spans="16:65" hidden="1" outlineLevel="1" x14ac:dyDescent="0.3">
      <c r="P484" s="628"/>
      <c r="Q484" s="628"/>
      <c r="R484" s="628"/>
      <c r="S484" s="628"/>
      <c r="T484" s="628"/>
      <c r="U484" s="628"/>
      <c r="V484" s="628"/>
      <c r="W484" s="628"/>
      <c r="X484" s="628"/>
      <c r="Y484" s="650"/>
      <c r="Z484" s="650"/>
      <c r="AA484" s="650"/>
      <c r="AB484" s="650"/>
      <c r="AC484" s="613"/>
      <c r="AD484" s="613"/>
      <c r="AE484" s="613"/>
      <c r="AF484" s="613"/>
      <c r="AG484" s="626"/>
      <c r="AH484" s="626"/>
      <c r="AI484" s="626"/>
      <c r="AJ484" s="626"/>
      <c r="AK484" s="626"/>
      <c r="AL484" s="626"/>
      <c r="AM484" s="626"/>
      <c r="AN484" s="626"/>
      <c r="AO484" s="626"/>
      <c r="AP484" s="369"/>
      <c r="AQ484" s="369"/>
      <c r="AR484" s="369"/>
      <c r="AS484" s="369"/>
      <c r="AT484" s="370"/>
      <c r="AU484" s="370"/>
      <c r="AV484" s="370"/>
      <c r="AW484" s="370"/>
      <c r="BJ484">
        <f t="shared" si="31"/>
        <v>0</v>
      </c>
      <c r="BK484">
        <f t="shared" si="32"/>
        <v>0</v>
      </c>
      <c r="BL484" s="531">
        <f t="shared" si="33"/>
        <v>0</v>
      </c>
      <c r="BM484" s="201"/>
    </row>
    <row r="485" spans="16:65" hidden="1" outlineLevel="1" x14ac:dyDescent="0.3">
      <c r="P485" s="628"/>
      <c r="Q485" s="628"/>
      <c r="R485" s="628"/>
      <c r="S485" s="628"/>
      <c r="T485" s="628"/>
      <c r="U485" s="628"/>
      <c r="V485" s="628"/>
      <c r="W485" s="628"/>
      <c r="X485" s="628"/>
      <c r="Y485" s="650"/>
      <c r="Z485" s="650"/>
      <c r="AA485" s="650"/>
      <c r="AB485" s="650"/>
      <c r="AC485" s="613"/>
      <c r="AD485" s="613"/>
      <c r="AE485" s="613"/>
      <c r="AF485" s="613"/>
      <c r="AG485" s="626"/>
      <c r="AH485" s="626"/>
      <c r="AI485" s="626"/>
      <c r="AJ485" s="626"/>
      <c r="AK485" s="626"/>
      <c r="AL485" s="626"/>
      <c r="AM485" s="626"/>
      <c r="AN485" s="626"/>
      <c r="AO485" s="626"/>
      <c r="AP485" s="369"/>
      <c r="AQ485" s="369"/>
      <c r="AR485" s="369"/>
      <c r="AS485" s="369"/>
      <c r="AT485" s="370"/>
      <c r="AU485" s="370"/>
      <c r="AV485" s="370"/>
      <c r="AW485" s="370"/>
      <c r="BJ485">
        <f t="shared" si="31"/>
        <v>0</v>
      </c>
      <c r="BK485">
        <f t="shared" si="32"/>
        <v>0</v>
      </c>
      <c r="BL485" s="531">
        <f t="shared" si="33"/>
        <v>0</v>
      </c>
      <c r="BM485" s="201"/>
    </row>
    <row r="486" spans="16:65" hidden="1" outlineLevel="1" x14ac:dyDescent="0.3">
      <c r="P486" s="628"/>
      <c r="Q486" s="628"/>
      <c r="R486" s="628"/>
      <c r="S486" s="628"/>
      <c r="T486" s="628"/>
      <c r="U486" s="628"/>
      <c r="V486" s="628"/>
      <c r="W486" s="628"/>
      <c r="X486" s="628"/>
      <c r="Y486" s="650"/>
      <c r="Z486" s="650"/>
      <c r="AA486" s="650"/>
      <c r="AB486" s="650"/>
      <c r="AC486" s="613"/>
      <c r="AD486" s="613"/>
      <c r="AE486" s="613"/>
      <c r="AF486" s="613"/>
      <c r="AG486" s="626"/>
      <c r="AH486" s="626"/>
      <c r="AI486" s="626"/>
      <c r="AJ486" s="626"/>
      <c r="AK486" s="626"/>
      <c r="AL486" s="626"/>
      <c r="AM486" s="626"/>
      <c r="AN486" s="626"/>
      <c r="AO486" s="626"/>
      <c r="AP486" s="369"/>
      <c r="AQ486" s="369"/>
      <c r="AR486" s="369"/>
      <c r="AS486" s="369"/>
      <c r="AT486" s="370"/>
      <c r="AU486" s="370"/>
      <c r="AV486" s="370"/>
      <c r="AW486" s="370"/>
      <c r="BJ486">
        <f t="shared" si="31"/>
        <v>0</v>
      </c>
      <c r="BK486">
        <f t="shared" si="32"/>
        <v>0</v>
      </c>
      <c r="BL486" s="531">
        <f t="shared" si="33"/>
        <v>0</v>
      </c>
      <c r="BM486" s="201"/>
    </row>
    <row r="487" spans="16:65" hidden="1" outlineLevel="1" x14ac:dyDescent="0.3">
      <c r="P487" s="628"/>
      <c r="Q487" s="628"/>
      <c r="R487" s="628"/>
      <c r="S487" s="628"/>
      <c r="T487" s="628"/>
      <c r="U487" s="628"/>
      <c r="V487" s="628"/>
      <c r="W487" s="628"/>
      <c r="X487" s="628"/>
      <c r="Y487" s="650"/>
      <c r="Z487" s="650"/>
      <c r="AA487" s="650"/>
      <c r="AB487" s="650"/>
      <c r="AC487" s="613"/>
      <c r="AD487" s="613"/>
      <c r="AE487" s="613"/>
      <c r="AF487" s="613"/>
      <c r="AG487" s="626"/>
      <c r="AH487" s="626"/>
      <c r="AI487" s="626"/>
      <c r="AJ487" s="626"/>
      <c r="AK487" s="626"/>
      <c r="AL487" s="626"/>
      <c r="AM487" s="626"/>
      <c r="AN487" s="626"/>
      <c r="AO487" s="626"/>
      <c r="AP487" s="369"/>
      <c r="AQ487" s="369"/>
      <c r="AR487" s="369"/>
      <c r="AS487" s="369"/>
      <c r="AT487" s="370"/>
      <c r="AU487" s="370"/>
      <c r="AV487" s="370"/>
      <c r="AW487" s="370"/>
      <c r="BJ487">
        <f t="shared" si="31"/>
        <v>0</v>
      </c>
      <c r="BK487">
        <f t="shared" si="32"/>
        <v>0</v>
      </c>
      <c r="BL487" s="531">
        <f t="shared" si="33"/>
        <v>0</v>
      </c>
      <c r="BM487" s="201"/>
    </row>
    <row r="488" spans="16:65" hidden="1" outlineLevel="1" x14ac:dyDescent="0.3">
      <c r="P488" s="628"/>
      <c r="Q488" s="628"/>
      <c r="R488" s="628"/>
      <c r="S488" s="628"/>
      <c r="T488" s="628"/>
      <c r="U488" s="628"/>
      <c r="V488" s="628"/>
      <c r="W488" s="628"/>
      <c r="X488" s="628"/>
      <c r="Y488" s="650"/>
      <c r="Z488" s="650"/>
      <c r="AA488" s="650"/>
      <c r="AB488" s="650"/>
      <c r="AC488" s="613"/>
      <c r="AD488" s="613"/>
      <c r="AE488" s="613"/>
      <c r="AF488" s="613"/>
      <c r="AG488" s="626"/>
      <c r="AH488" s="626"/>
      <c r="AI488" s="626"/>
      <c r="AJ488" s="626"/>
      <c r="AK488" s="626"/>
      <c r="AL488" s="626"/>
      <c r="AM488" s="626"/>
      <c r="AN488" s="626"/>
      <c r="AO488" s="626"/>
      <c r="AP488" s="369"/>
      <c r="AQ488" s="369"/>
      <c r="AR488" s="369"/>
      <c r="AS488" s="369"/>
      <c r="AT488" s="370"/>
      <c r="AU488" s="370"/>
      <c r="AV488" s="370"/>
      <c r="AW488" s="370"/>
      <c r="BJ488">
        <f t="shared" si="31"/>
        <v>0</v>
      </c>
      <c r="BK488">
        <f t="shared" si="32"/>
        <v>0</v>
      </c>
      <c r="BL488" s="531">
        <f t="shared" si="33"/>
        <v>0</v>
      </c>
      <c r="BM488" s="201"/>
    </row>
    <row r="489" spans="16:65" hidden="1" outlineLevel="1" x14ac:dyDescent="0.3">
      <c r="P489" s="628"/>
      <c r="Q489" s="628"/>
      <c r="R489" s="628"/>
      <c r="S489" s="628"/>
      <c r="T489" s="628"/>
      <c r="U489" s="628"/>
      <c r="V489" s="628"/>
      <c r="W489" s="628"/>
      <c r="X489" s="628"/>
      <c r="Y489" s="650"/>
      <c r="Z489" s="650"/>
      <c r="AA489" s="650"/>
      <c r="AB489" s="650"/>
      <c r="AC489" s="613"/>
      <c r="AD489" s="613"/>
      <c r="AE489" s="613"/>
      <c r="AF489" s="613"/>
      <c r="AG489" s="626"/>
      <c r="AH489" s="626"/>
      <c r="AI489" s="626"/>
      <c r="AJ489" s="626"/>
      <c r="AK489" s="626"/>
      <c r="AL489" s="626"/>
      <c r="AM489" s="626"/>
      <c r="AN489" s="626"/>
      <c r="AO489" s="626"/>
      <c r="AP489" s="369"/>
      <c r="AQ489" s="369"/>
      <c r="AR489" s="369"/>
      <c r="AS489" s="369"/>
      <c r="AT489" s="370"/>
      <c r="AU489" s="370"/>
      <c r="AV489" s="370"/>
      <c r="AW489" s="370"/>
      <c r="BJ489">
        <f t="shared" si="31"/>
        <v>0</v>
      </c>
      <c r="BK489">
        <f t="shared" si="32"/>
        <v>0</v>
      </c>
      <c r="BL489" s="531">
        <f t="shared" si="33"/>
        <v>0</v>
      </c>
      <c r="BM489" s="201"/>
    </row>
    <row r="490" spans="16:65" hidden="1" outlineLevel="1" x14ac:dyDescent="0.3">
      <c r="P490" s="628"/>
      <c r="Q490" s="628"/>
      <c r="R490" s="628"/>
      <c r="S490" s="628"/>
      <c r="T490" s="628"/>
      <c r="U490" s="628"/>
      <c r="V490" s="628"/>
      <c r="W490" s="628"/>
      <c r="X490" s="628"/>
      <c r="Y490" s="650"/>
      <c r="Z490" s="650"/>
      <c r="AA490" s="650"/>
      <c r="AB490" s="650"/>
      <c r="AC490" s="613"/>
      <c r="AD490" s="613"/>
      <c r="AE490" s="613"/>
      <c r="AF490" s="613"/>
      <c r="AG490" s="626"/>
      <c r="AH490" s="626"/>
      <c r="AI490" s="626"/>
      <c r="AJ490" s="626"/>
      <c r="AK490" s="626"/>
      <c r="AL490" s="626"/>
      <c r="AM490" s="626"/>
      <c r="AN490" s="626"/>
      <c r="AO490" s="626"/>
      <c r="AP490" s="369"/>
      <c r="AQ490" s="369"/>
      <c r="AR490" s="369"/>
      <c r="AS490" s="369"/>
      <c r="AT490" s="370"/>
      <c r="AU490" s="370"/>
      <c r="AV490" s="370"/>
      <c r="AW490" s="370"/>
      <c r="BJ490">
        <f t="shared" si="31"/>
        <v>0</v>
      </c>
      <c r="BK490">
        <f t="shared" si="32"/>
        <v>0</v>
      </c>
      <c r="BL490" s="531">
        <f t="shared" si="33"/>
        <v>0</v>
      </c>
      <c r="BM490" s="201"/>
    </row>
    <row r="491" spans="16:65" hidden="1" outlineLevel="1" x14ac:dyDescent="0.3">
      <c r="P491" s="628"/>
      <c r="Q491" s="628"/>
      <c r="R491" s="628"/>
      <c r="S491" s="628"/>
      <c r="T491" s="628"/>
      <c r="U491" s="628"/>
      <c r="V491" s="628"/>
      <c r="W491" s="628"/>
      <c r="X491" s="628"/>
      <c r="Y491" s="650"/>
      <c r="Z491" s="650"/>
      <c r="AA491" s="650"/>
      <c r="AB491" s="650"/>
      <c r="AC491" s="613"/>
      <c r="AD491" s="613"/>
      <c r="AE491" s="613"/>
      <c r="AF491" s="613"/>
      <c r="AG491" s="626"/>
      <c r="AH491" s="626"/>
      <c r="AI491" s="626"/>
      <c r="AJ491" s="626"/>
      <c r="AK491" s="626"/>
      <c r="AL491" s="626"/>
      <c r="AM491" s="626"/>
      <c r="AN491" s="626"/>
      <c r="AO491" s="626"/>
      <c r="AP491" s="369"/>
      <c r="AQ491" s="369"/>
      <c r="AR491" s="369"/>
      <c r="AS491" s="369"/>
      <c r="AT491" s="370"/>
      <c r="AU491" s="370"/>
      <c r="AV491" s="370"/>
      <c r="AW491" s="370"/>
      <c r="BJ491">
        <f t="shared" si="31"/>
        <v>0</v>
      </c>
      <c r="BK491">
        <f t="shared" si="32"/>
        <v>0</v>
      </c>
      <c r="BL491" s="531">
        <f t="shared" si="33"/>
        <v>0</v>
      </c>
      <c r="BM491" s="201"/>
    </row>
    <row r="492" spans="16:65" hidden="1" outlineLevel="1" x14ac:dyDescent="0.3">
      <c r="P492" s="628"/>
      <c r="Q492" s="628"/>
      <c r="R492" s="628"/>
      <c r="S492" s="628"/>
      <c r="T492" s="628"/>
      <c r="U492" s="628"/>
      <c r="V492" s="628"/>
      <c r="W492" s="628"/>
      <c r="X492" s="628"/>
      <c r="Y492" s="650"/>
      <c r="Z492" s="650"/>
      <c r="AA492" s="650"/>
      <c r="AB492" s="650"/>
      <c r="AC492" s="613"/>
      <c r="AD492" s="613"/>
      <c r="AE492" s="613"/>
      <c r="AF492" s="613"/>
      <c r="AG492" s="626"/>
      <c r="AH492" s="626"/>
      <c r="AI492" s="626"/>
      <c r="AJ492" s="626"/>
      <c r="AK492" s="626"/>
      <c r="AL492" s="626"/>
      <c r="AM492" s="626"/>
      <c r="AN492" s="626"/>
      <c r="AO492" s="626"/>
      <c r="AP492" s="369"/>
      <c r="AQ492" s="369"/>
      <c r="AR492" s="369"/>
      <c r="AS492" s="369"/>
      <c r="AT492" s="370"/>
      <c r="AU492" s="370"/>
      <c r="AV492" s="370"/>
      <c r="AW492" s="370"/>
      <c r="BJ492">
        <f t="shared" si="31"/>
        <v>0</v>
      </c>
      <c r="BK492">
        <f t="shared" si="32"/>
        <v>0</v>
      </c>
      <c r="BL492" s="531">
        <f t="shared" si="33"/>
        <v>0</v>
      </c>
      <c r="BM492" s="201"/>
    </row>
    <row r="493" spans="16:65" hidden="1" outlineLevel="1" x14ac:dyDescent="0.3">
      <c r="P493" s="628"/>
      <c r="Q493" s="628"/>
      <c r="R493" s="628"/>
      <c r="S493" s="628"/>
      <c r="T493" s="628"/>
      <c r="U493" s="628"/>
      <c r="V493" s="628"/>
      <c r="W493" s="628"/>
      <c r="X493" s="628"/>
      <c r="Y493" s="650"/>
      <c r="Z493" s="650"/>
      <c r="AA493" s="650"/>
      <c r="AB493" s="650"/>
      <c r="AC493" s="613"/>
      <c r="AD493" s="613"/>
      <c r="AE493" s="613"/>
      <c r="AF493" s="613"/>
      <c r="AG493" s="626"/>
      <c r="AH493" s="626"/>
      <c r="AI493" s="626"/>
      <c r="AJ493" s="626"/>
      <c r="AK493" s="626"/>
      <c r="AL493" s="626"/>
      <c r="AM493" s="626"/>
      <c r="AN493" s="626"/>
      <c r="AO493" s="626"/>
      <c r="AP493" s="369"/>
      <c r="AQ493" s="369"/>
      <c r="AR493" s="369"/>
      <c r="AS493" s="369"/>
      <c r="AT493" s="370"/>
      <c r="AU493" s="370"/>
      <c r="AV493" s="370"/>
      <c r="AW493" s="370"/>
      <c r="BJ493">
        <f t="shared" si="31"/>
        <v>0</v>
      </c>
      <c r="BK493">
        <f t="shared" si="32"/>
        <v>0</v>
      </c>
      <c r="BL493" s="531">
        <f t="shared" si="33"/>
        <v>0</v>
      </c>
      <c r="BM493" s="201"/>
    </row>
    <row r="494" spans="16:65" hidden="1" outlineLevel="1" x14ac:dyDescent="0.3">
      <c r="P494" s="628"/>
      <c r="Q494" s="628"/>
      <c r="R494" s="628"/>
      <c r="S494" s="628"/>
      <c r="T494" s="628"/>
      <c r="U494" s="628"/>
      <c r="V494" s="628"/>
      <c r="W494" s="628"/>
      <c r="X494" s="628"/>
      <c r="Y494" s="650"/>
      <c r="Z494" s="650"/>
      <c r="AA494" s="650"/>
      <c r="AB494" s="650"/>
      <c r="AC494" s="613"/>
      <c r="AD494" s="613"/>
      <c r="AE494" s="613"/>
      <c r="AF494" s="613"/>
      <c r="AG494" s="626"/>
      <c r="AH494" s="626"/>
      <c r="AI494" s="626"/>
      <c r="AJ494" s="626"/>
      <c r="AK494" s="626"/>
      <c r="AL494" s="626"/>
      <c r="AM494" s="626"/>
      <c r="AN494" s="626"/>
      <c r="AO494" s="626"/>
      <c r="AP494" s="369"/>
      <c r="AQ494" s="369"/>
      <c r="AR494" s="369"/>
      <c r="AS494" s="369"/>
      <c r="AT494" s="370"/>
      <c r="AU494" s="370"/>
      <c r="AV494" s="370"/>
      <c r="AW494" s="370"/>
      <c r="BJ494">
        <f t="shared" si="31"/>
        <v>0</v>
      </c>
      <c r="BK494">
        <f t="shared" si="32"/>
        <v>0</v>
      </c>
      <c r="BL494" s="531">
        <f t="shared" si="33"/>
        <v>0</v>
      </c>
      <c r="BM494" s="201"/>
    </row>
    <row r="495" spans="16:65" hidden="1" outlineLevel="1" x14ac:dyDescent="0.3">
      <c r="P495" s="628"/>
      <c r="Q495" s="628"/>
      <c r="R495" s="628"/>
      <c r="S495" s="628"/>
      <c r="T495" s="628"/>
      <c r="U495" s="628"/>
      <c r="V495" s="628"/>
      <c r="W495" s="628"/>
      <c r="X495" s="628"/>
      <c r="Y495" s="650"/>
      <c r="Z495" s="650"/>
      <c r="AA495" s="650"/>
      <c r="AB495" s="650"/>
      <c r="AC495" s="613"/>
      <c r="AD495" s="613"/>
      <c r="AE495" s="613"/>
      <c r="AF495" s="613"/>
      <c r="AG495" s="626"/>
      <c r="AH495" s="626"/>
      <c r="AI495" s="626"/>
      <c r="AJ495" s="626"/>
      <c r="AK495" s="626"/>
      <c r="AL495" s="626"/>
      <c r="AM495" s="626"/>
      <c r="AN495" s="626"/>
      <c r="AO495" s="626"/>
      <c r="AP495" s="369"/>
      <c r="AQ495" s="369"/>
      <c r="AR495" s="369"/>
      <c r="AS495" s="369"/>
      <c r="AT495" s="370"/>
      <c r="AU495" s="370"/>
      <c r="AV495" s="370"/>
      <c r="AW495" s="370"/>
      <c r="BJ495">
        <f t="shared" ref="BJ495:BJ558" si="34">O495</f>
        <v>0</v>
      </c>
      <c r="BK495">
        <f t="shared" ref="BK495:BK558" si="35">SUM(AG495:AW495)</f>
        <v>0</v>
      </c>
      <c r="BL495" s="531">
        <f t="shared" ref="BL495:BL558" si="36">BJ495-BK495</f>
        <v>0</v>
      </c>
      <c r="BM495" s="201"/>
    </row>
    <row r="496" spans="16:65" hidden="1" outlineLevel="1" x14ac:dyDescent="0.3">
      <c r="P496" s="628"/>
      <c r="Q496" s="628"/>
      <c r="R496" s="628"/>
      <c r="S496" s="628"/>
      <c r="T496" s="628"/>
      <c r="U496" s="628"/>
      <c r="V496" s="628"/>
      <c r="W496" s="628"/>
      <c r="X496" s="628"/>
      <c r="Y496" s="650"/>
      <c r="Z496" s="650"/>
      <c r="AA496" s="650"/>
      <c r="AB496" s="650"/>
      <c r="AC496" s="613"/>
      <c r="AD496" s="613"/>
      <c r="AE496" s="613"/>
      <c r="AF496" s="613"/>
      <c r="AG496" s="626"/>
      <c r="AH496" s="626"/>
      <c r="AI496" s="626"/>
      <c r="AJ496" s="626"/>
      <c r="AK496" s="626"/>
      <c r="AL496" s="626"/>
      <c r="AM496" s="626"/>
      <c r="AN496" s="626"/>
      <c r="AO496" s="626"/>
      <c r="AP496" s="369"/>
      <c r="AQ496" s="369"/>
      <c r="AR496" s="369"/>
      <c r="AS496" s="369"/>
      <c r="AT496" s="370"/>
      <c r="AU496" s="370"/>
      <c r="AV496" s="370"/>
      <c r="AW496" s="370"/>
      <c r="BJ496">
        <f t="shared" si="34"/>
        <v>0</v>
      </c>
      <c r="BK496">
        <f t="shared" si="35"/>
        <v>0</v>
      </c>
      <c r="BL496" s="531">
        <f t="shared" si="36"/>
        <v>0</v>
      </c>
      <c r="BM496" s="201"/>
    </row>
    <row r="497" spans="1:65" hidden="1" outlineLevel="1" x14ac:dyDescent="0.3">
      <c r="P497" s="628"/>
      <c r="Q497" s="628"/>
      <c r="R497" s="628"/>
      <c r="S497" s="628"/>
      <c r="T497" s="628"/>
      <c r="U497" s="628"/>
      <c r="V497" s="628"/>
      <c r="W497" s="628"/>
      <c r="X497" s="628"/>
      <c r="Y497" s="650"/>
      <c r="Z497" s="650"/>
      <c r="AA497" s="650"/>
      <c r="AB497" s="650"/>
      <c r="AC497" s="613"/>
      <c r="AD497" s="613"/>
      <c r="AE497" s="613"/>
      <c r="AF497" s="613"/>
      <c r="AG497" s="626"/>
      <c r="AH497" s="626"/>
      <c r="AI497" s="626"/>
      <c r="AJ497" s="626"/>
      <c r="AK497" s="626"/>
      <c r="AL497" s="626"/>
      <c r="AM497" s="626"/>
      <c r="AN497" s="626"/>
      <c r="AO497" s="626"/>
      <c r="AP497" s="369"/>
      <c r="AQ497" s="369"/>
      <c r="AR497" s="369"/>
      <c r="AS497" s="369"/>
      <c r="AT497" s="370"/>
      <c r="AU497" s="370"/>
      <c r="AV497" s="370"/>
      <c r="AW497" s="370"/>
      <c r="BJ497">
        <f t="shared" si="34"/>
        <v>0</v>
      </c>
      <c r="BK497">
        <f t="shared" si="35"/>
        <v>0</v>
      </c>
      <c r="BL497" s="531">
        <f t="shared" si="36"/>
        <v>0</v>
      </c>
      <c r="BM497" s="201"/>
    </row>
    <row r="498" spans="1:65" hidden="1" outlineLevel="1" x14ac:dyDescent="0.3">
      <c r="A498" s="264" t="str">
        <f>A400</f>
        <v>.z04</v>
      </c>
      <c r="P498" s="628"/>
      <c r="Q498" s="628"/>
      <c r="R498" s="628"/>
      <c r="S498" s="628"/>
      <c r="T498" s="628"/>
      <c r="U498" s="628"/>
      <c r="V498" s="628"/>
      <c r="W498" s="628"/>
      <c r="X498" s="628"/>
      <c r="Y498" s="650"/>
      <c r="Z498" s="650"/>
      <c r="AA498" s="650"/>
      <c r="AB498" s="650"/>
      <c r="AC498" s="613"/>
      <c r="AD498" s="613"/>
      <c r="AE498" s="613"/>
      <c r="AF498" s="613"/>
      <c r="AG498" s="626"/>
      <c r="AH498" s="626"/>
      <c r="AI498" s="626"/>
      <c r="AJ498" s="626"/>
      <c r="AK498" s="626"/>
      <c r="AL498" s="626"/>
      <c r="AM498" s="626"/>
      <c r="AN498" s="626"/>
      <c r="AO498" s="626"/>
      <c r="AP498" s="369"/>
      <c r="AQ498" s="369"/>
      <c r="AR498" s="369"/>
      <c r="AS498" s="369"/>
      <c r="AT498" s="370"/>
      <c r="AU498" s="370"/>
      <c r="AV498" s="370"/>
      <c r="AW498" s="370"/>
      <c r="BJ498">
        <f t="shared" si="34"/>
        <v>0</v>
      </c>
      <c r="BK498">
        <f t="shared" si="35"/>
        <v>0</v>
      </c>
      <c r="BL498" s="531">
        <f t="shared" si="36"/>
        <v>0</v>
      </c>
      <c r="BM498" s="201"/>
    </row>
    <row r="499" spans="1:65" collapsed="1" x14ac:dyDescent="0.3">
      <c r="P499" s="628"/>
      <c r="Q499" s="628"/>
      <c r="R499" s="628"/>
      <c r="S499" s="628"/>
      <c r="T499" s="628"/>
      <c r="U499" s="628"/>
      <c r="V499" s="628"/>
      <c r="W499" s="628"/>
      <c r="X499" s="628"/>
      <c r="Y499" s="650"/>
      <c r="Z499" s="650"/>
      <c r="AA499" s="650"/>
      <c r="AB499" s="650"/>
      <c r="AC499" s="613"/>
      <c r="AD499" s="613"/>
      <c r="AE499" s="613"/>
      <c r="AF499" s="613"/>
      <c r="AG499" s="626"/>
      <c r="AH499" s="626"/>
      <c r="AI499" s="626"/>
      <c r="AJ499" s="626"/>
      <c r="AK499" s="626"/>
      <c r="AL499" s="626"/>
      <c r="AM499" s="626"/>
      <c r="AN499" s="626"/>
      <c r="AO499" s="626"/>
      <c r="AP499" s="369"/>
      <c r="AQ499" s="369"/>
      <c r="AR499" s="369"/>
      <c r="AS499" s="369"/>
      <c r="AT499" s="370"/>
      <c r="AU499" s="370"/>
      <c r="AV499" s="370"/>
      <c r="AW499" s="370"/>
      <c r="BJ499">
        <f t="shared" si="34"/>
        <v>0</v>
      </c>
      <c r="BK499">
        <f t="shared" si="35"/>
        <v>0</v>
      </c>
      <c r="BL499" s="531">
        <f t="shared" si="36"/>
        <v>0</v>
      </c>
      <c r="BM499" s="201">
        <f>SUM(BL500:BL598)</f>
        <v>1</v>
      </c>
    </row>
    <row r="500" spans="1:65" ht="15.6" x14ac:dyDescent="0.3">
      <c r="A500" s="259" t="str">
        <f>V_Model_CB!A3</f>
        <v>.z05</v>
      </c>
      <c r="B500" s="260"/>
      <c r="C500" s="261"/>
      <c r="D500" s="262"/>
      <c r="E500" s="263" t="str">
        <f>VLOOKUP(A500,Listy!A:C,2,FALSE) &amp; "   :  " &amp; VLOOKUP(A500,Listy!A:C,3,FALSE)</f>
        <v>Zadanie_V   :  Opracowanie cyfrowego bliźniaka do symulacji procesów magazynowych</v>
      </c>
      <c r="F500" s="178"/>
      <c r="P500" s="628"/>
      <c r="Q500" s="628"/>
      <c r="R500" s="628"/>
      <c r="S500" s="628"/>
      <c r="T500" s="628"/>
      <c r="U500" s="628"/>
      <c r="V500" s="628"/>
      <c r="W500" s="628"/>
      <c r="X500" s="628"/>
      <c r="Y500" s="650"/>
      <c r="Z500" s="650"/>
      <c r="AA500" s="650"/>
      <c r="AB500" s="650"/>
      <c r="AC500" s="613"/>
      <c r="AD500" s="613"/>
      <c r="AE500" s="613"/>
      <c r="AF500" s="613"/>
      <c r="AG500" s="626"/>
      <c r="AH500" s="626"/>
      <c r="AI500" s="626"/>
      <c r="AJ500" s="626"/>
      <c r="AK500" s="626"/>
      <c r="AL500" s="626"/>
      <c r="AM500" s="626"/>
      <c r="AN500" s="626"/>
      <c r="AO500" s="626"/>
      <c r="AP500" s="369"/>
      <c r="AQ500" s="369"/>
      <c r="AR500" s="369"/>
      <c r="AS500" s="369"/>
      <c r="AT500" s="370"/>
      <c r="AU500" s="370"/>
      <c r="AV500" s="370"/>
      <c r="AW500" s="370"/>
      <c r="BJ500">
        <f t="shared" si="34"/>
        <v>0</v>
      </c>
      <c r="BK500">
        <f t="shared" si="35"/>
        <v>0</v>
      </c>
      <c r="BL500" s="531">
        <f t="shared" si="36"/>
        <v>0</v>
      </c>
      <c r="BM500" s="201">
        <f>SUM(BL501:BL599)</f>
        <v>1</v>
      </c>
    </row>
    <row r="501" spans="1:65" hidden="1" outlineLevel="1" x14ac:dyDescent="0.3">
      <c r="A501">
        <f>V_Model_CB!A4</f>
        <v>1</v>
      </c>
      <c r="B501" t="str">
        <f>V_Model_CB!B4</f>
        <v>a</v>
      </c>
      <c r="C501">
        <f>V_Model_CB!C4</f>
        <v>-1</v>
      </c>
      <c r="D501" t="str">
        <f>V_Model_CB!D4</f>
        <v>.z05_1_a_-1</v>
      </c>
      <c r="E501" t="str">
        <f>V_Model_CB!E4</f>
        <v>1.Zbieranie i przetwarzanie danych</v>
      </c>
      <c r="F501">
        <f>V_Model_CB!F4</f>
        <v>0</v>
      </c>
      <c r="G501">
        <f>V_Model_CB!G4</f>
        <v>0</v>
      </c>
      <c r="H501">
        <f>V_Model_CB!H4</f>
        <v>0</v>
      </c>
      <c r="I501">
        <f>V_Model_CB!I4</f>
        <v>0</v>
      </c>
      <c r="J501">
        <f>V_Model_CB!J4</f>
        <v>0</v>
      </c>
      <c r="K501">
        <f>V_Model_CB!K4</f>
        <v>0</v>
      </c>
      <c r="L501">
        <f>V_Model_CB!L4</f>
        <v>0</v>
      </c>
      <c r="M501">
        <f>V_Model_CB!M4</f>
        <v>0</v>
      </c>
      <c r="N501">
        <f>V_Model_CB!N4</f>
        <v>0</v>
      </c>
      <c r="O501">
        <f>V_Model_CB!O4</f>
        <v>0</v>
      </c>
      <c r="P501" s="628">
        <f>V_Model_CB!P4</f>
        <v>0</v>
      </c>
      <c r="Q501" s="628">
        <f>V_Model_CB!Q4</f>
        <v>0</v>
      </c>
      <c r="R501" s="628">
        <f>V_Model_CB!R4</f>
        <v>0</v>
      </c>
      <c r="S501" s="628">
        <f>V_Model_CB!S4</f>
        <v>0</v>
      </c>
      <c r="T501" s="628">
        <f>V_Model_CB!T4</f>
        <v>0</v>
      </c>
      <c r="U501" s="628">
        <f>V_Model_CB!U4</f>
        <v>0</v>
      </c>
      <c r="V501" s="628">
        <f>V_Model_CB!V4</f>
        <v>0</v>
      </c>
      <c r="W501" s="628">
        <f>V_Model_CB!W4</f>
        <v>0</v>
      </c>
      <c r="X501" s="628">
        <f>V_Model_CB!X4</f>
        <v>0</v>
      </c>
      <c r="Y501" s="650">
        <f>V_Model_CB!Y4</f>
        <v>0</v>
      </c>
      <c r="Z501" s="650">
        <f>V_Model_CB!Z4</f>
        <v>0</v>
      </c>
      <c r="AA501" s="650">
        <f>V_Model_CB!AA4</f>
        <v>0</v>
      </c>
      <c r="AB501" s="650">
        <f>V_Model_CB!AB4</f>
        <v>0</v>
      </c>
      <c r="AC501" s="613">
        <f>V_Model_CB!AC4</f>
        <v>0</v>
      </c>
      <c r="AD501" s="613">
        <f>V_Model_CB!AD4</f>
        <v>0</v>
      </c>
      <c r="AE501" s="613">
        <f>V_Model_CB!AE4</f>
        <v>0</v>
      </c>
      <c r="AF501" s="613">
        <f>V_Model_CB!AF4</f>
        <v>0</v>
      </c>
      <c r="AG501" s="626">
        <f>V_Model_CB!AG4</f>
        <v>0</v>
      </c>
      <c r="AH501" s="626">
        <f>V_Model_CB!AH4</f>
        <v>0</v>
      </c>
      <c r="AI501" s="626">
        <f>V_Model_CB!AI4</f>
        <v>0</v>
      </c>
      <c r="AJ501" s="626">
        <f>V_Model_CB!AJ4</f>
        <v>0</v>
      </c>
      <c r="AK501" s="626">
        <f>V_Model_CB!AK4</f>
        <v>0</v>
      </c>
      <c r="AL501" s="626">
        <f>V_Model_CB!AL4</f>
        <v>0</v>
      </c>
      <c r="AM501" s="626">
        <f>V_Model_CB!AM4</f>
        <v>0</v>
      </c>
      <c r="AN501" s="626">
        <f>V_Model_CB!AN4</f>
        <v>0</v>
      </c>
      <c r="AO501" s="626">
        <f>V_Model_CB!AO4</f>
        <v>0</v>
      </c>
      <c r="AP501" s="369">
        <f>V_Model_CB!AP4</f>
        <v>0</v>
      </c>
      <c r="AQ501" s="369">
        <f>V_Model_CB!AQ4</f>
        <v>0</v>
      </c>
      <c r="AR501" s="369">
        <f>V_Model_CB!AR4</f>
        <v>0</v>
      </c>
      <c r="AS501" s="369">
        <f>V_Model_CB!AS4</f>
        <v>0</v>
      </c>
      <c r="AT501" s="370">
        <f>V_Model_CB!AT4</f>
        <v>0</v>
      </c>
      <c r="AU501" s="370">
        <f>V_Model_CB!AU4</f>
        <v>0</v>
      </c>
      <c r="AV501" s="370">
        <f>V_Model_CB!AV4</f>
        <v>0</v>
      </c>
      <c r="AW501" s="370">
        <f>V_Model_CB!AW4</f>
        <v>0</v>
      </c>
      <c r="AX501">
        <f>V_Model_CB!AX4</f>
        <v>0</v>
      </c>
      <c r="AY501">
        <f>V_Model_CB!AY4</f>
        <v>0</v>
      </c>
      <c r="AZ501">
        <f>V_Model_CB!AZ4</f>
        <v>0</v>
      </c>
      <c r="BA501">
        <f>V_Model_CB!BA4</f>
        <v>0</v>
      </c>
      <c r="BB501">
        <f>V_Model_CB!BB4</f>
        <v>0</v>
      </c>
      <c r="BC501">
        <f>V_Model_CB!BC4</f>
        <v>0</v>
      </c>
      <c r="BD501">
        <f>V_Model_CB!BD4</f>
        <v>0</v>
      </c>
      <c r="BE501">
        <f>V_Model_CB!BE4</f>
        <v>0</v>
      </c>
      <c r="BF501">
        <f>V_Model_CB!BF4</f>
        <v>0</v>
      </c>
      <c r="BG501">
        <f>V_Model_CB!BG4</f>
        <v>0</v>
      </c>
      <c r="BH501">
        <f>V_Model_CB!BH4</f>
        <v>0</v>
      </c>
      <c r="BI501">
        <f>V_Model_CB!BI4</f>
        <v>0</v>
      </c>
      <c r="BJ501">
        <f t="shared" si="34"/>
        <v>0</v>
      </c>
      <c r="BK501">
        <f t="shared" si="35"/>
        <v>0</v>
      </c>
      <c r="BL501" s="531">
        <f t="shared" si="36"/>
        <v>0</v>
      </c>
      <c r="BM501" s="201"/>
    </row>
    <row r="502" spans="1:65" hidden="1" outlineLevel="1" x14ac:dyDescent="0.3">
      <c r="A502">
        <f>V_Model_CB!A5</f>
        <v>1</v>
      </c>
      <c r="B502" t="str">
        <f>V_Model_CB!B5</f>
        <v>a</v>
      </c>
      <c r="C502">
        <f>V_Model_CB!C5</f>
        <v>0</v>
      </c>
      <c r="D502" t="str">
        <f>V_Model_CB!D5</f>
        <v>.z05_1_a_0</v>
      </c>
      <c r="E502" t="str">
        <f>V_Model_CB!E5</f>
        <v>Cyfrowy bliźniak bazuje na danych pochodzących z rzeczywistego obiektu/systemu/procesu, dlatego wykorzystywane będą utworzone w ramach projektu autorskie bazy danych</v>
      </c>
      <c r="F502">
        <f>V_Model_CB!F5</f>
        <v>0</v>
      </c>
      <c r="G502">
        <f>V_Model_CB!G5</f>
        <v>0</v>
      </c>
      <c r="H502">
        <f>V_Model_CB!H5</f>
        <v>0</v>
      </c>
      <c r="I502" t="str">
        <f>V_Model_CB!I5</f>
        <v>END/ACT</v>
      </c>
      <c r="J502">
        <f>V_Model_CB!J5</f>
        <v>0</v>
      </c>
      <c r="K502">
        <f>V_Model_CB!K5</f>
        <v>0</v>
      </c>
      <c r="L502">
        <f>V_Model_CB!L5</f>
        <v>0</v>
      </c>
      <c r="M502">
        <f>V_Model_CB!M5</f>
        <v>0</v>
      </c>
      <c r="N502">
        <f>V_Model_CB!N5</f>
        <v>0</v>
      </c>
      <c r="O502">
        <f>V_Model_CB!O5</f>
        <v>0</v>
      </c>
      <c r="P502" s="628">
        <f>V_Model_CB!P5</f>
        <v>0</v>
      </c>
      <c r="Q502" s="628">
        <f>V_Model_CB!Q5</f>
        <v>0</v>
      </c>
      <c r="R502" s="628">
        <f>V_Model_CB!R5</f>
        <v>0</v>
      </c>
      <c r="S502" s="628">
        <f>V_Model_CB!S5</f>
        <v>0</v>
      </c>
      <c r="T502" s="628">
        <f>V_Model_CB!T5</f>
        <v>0</v>
      </c>
      <c r="U502" s="628">
        <f>V_Model_CB!U5</f>
        <v>0</v>
      </c>
      <c r="V502" s="628">
        <f>V_Model_CB!V5</f>
        <v>0</v>
      </c>
      <c r="W502" s="628">
        <f>V_Model_CB!W5</f>
        <v>0</v>
      </c>
      <c r="X502" s="628">
        <f>V_Model_CB!X5</f>
        <v>0</v>
      </c>
      <c r="Y502" s="650">
        <f>V_Model_CB!Y5</f>
        <v>0</v>
      </c>
      <c r="Z502" s="650">
        <f>V_Model_CB!Z5</f>
        <v>0</v>
      </c>
      <c r="AA502" s="650">
        <f>V_Model_CB!AA5</f>
        <v>0</v>
      </c>
      <c r="AB502" s="650">
        <f>V_Model_CB!AB5</f>
        <v>0</v>
      </c>
      <c r="AC502" s="613">
        <f>V_Model_CB!AC5</f>
        <v>0</v>
      </c>
      <c r="AD502" s="613">
        <f>V_Model_CB!AD5</f>
        <v>0</v>
      </c>
      <c r="AE502" s="613">
        <f>V_Model_CB!AE5</f>
        <v>0</v>
      </c>
      <c r="AF502" s="613">
        <f>V_Model_CB!AF5</f>
        <v>0</v>
      </c>
      <c r="AG502" s="626">
        <f>V_Model_CB!AG5</f>
        <v>0</v>
      </c>
      <c r="AH502" s="626">
        <f>V_Model_CB!AH5</f>
        <v>0</v>
      </c>
      <c r="AI502" s="626">
        <f>V_Model_CB!AI5</f>
        <v>0</v>
      </c>
      <c r="AJ502" s="626">
        <f>V_Model_CB!AJ5</f>
        <v>0</v>
      </c>
      <c r="AK502" s="626">
        <f>V_Model_CB!AK5</f>
        <v>0</v>
      </c>
      <c r="AL502" s="626">
        <f>V_Model_CB!AL5</f>
        <v>0</v>
      </c>
      <c r="AM502" s="626">
        <f>V_Model_CB!AM5</f>
        <v>0</v>
      </c>
      <c r="AN502" s="626">
        <f>V_Model_CB!AN5</f>
        <v>0</v>
      </c>
      <c r="AO502" s="626">
        <f>V_Model_CB!AO5</f>
        <v>0</v>
      </c>
      <c r="AP502" s="369">
        <f>V_Model_CB!AP5</f>
        <v>0</v>
      </c>
      <c r="AQ502" s="369">
        <f>V_Model_CB!AQ5</f>
        <v>0</v>
      </c>
      <c r="AR502" s="369">
        <f>V_Model_CB!AR5</f>
        <v>0</v>
      </c>
      <c r="AS502" s="369">
        <f>V_Model_CB!AS5</f>
        <v>0</v>
      </c>
      <c r="AT502" s="370">
        <f>V_Model_CB!AT5</f>
        <v>0</v>
      </c>
      <c r="AU502" s="370">
        <f>V_Model_CB!AU5</f>
        <v>0</v>
      </c>
      <c r="AV502" s="370">
        <f>V_Model_CB!AV5</f>
        <v>0</v>
      </c>
      <c r="AW502" s="370">
        <f>V_Model_CB!AW5</f>
        <v>0</v>
      </c>
      <c r="AX502">
        <f>V_Model_CB!AX5</f>
        <v>0</v>
      </c>
      <c r="AY502">
        <f>V_Model_CB!AY5</f>
        <v>0</v>
      </c>
      <c r="AZ502">
        <f>V_Model_CB!AZ5</f>
        <v>0</v>
      </c>
      <c r="BA502">
        <f>V_Model_CB!BA5</f>
        <v>0</v>
      </c>
      <c r="BB502">
        <f>V_Model_CB!BB5</f>
        <v>0</v>
      </c>
      <c r="BC502">
        <f>V_Model_CB!BC5</f>
        <v>0</v>
      </c>
      <c r="BD502">
        <f>V_Model_CB!BD5</f>
        <v>0</v>
      </c>
      <c r="BE502">
        <f>V_Model_CB!BE5</f>
        <v>0</v>
      </c>
      <c r="BF502">
        <f>V_Model_CB!BF5</f>
        <v>0</v>
      </c>
      <c r="BG502">
        <f>V_Model_CB!BG5</f>
        <v>0</v>
      </c>
      <c r="BH502">
        <f>V_Model_CB!BH5</f>
        <v>0</v>
      </c>
      <c r="BI502">
        <f>V_Model_CB!BI5</f>
        <v>0</v>
      </c>
      <c r="BJ502">
        <f t="shared" si="34"/>
        <v>0</v>
      </c>
      <c r="BK502">
        <f t="shared" si="35"/>
        <v>0</v>
      </c>
      <c r="BL502" s="531">
        <f t="shared" si="36"/>
        <v>0</v>
      </c>
      <c r="BM502" s="201"/>
    </row>
    <row r="503" spans="1:65" hidden="1" outlineLevel="1" x14ac:dyDescent="0.3">
      <c r="A503">
        <f>V_Model_CB!A6</f>
        <v>1</v>
      </c>
      <c r="B503" t="str">
        <f>V_Model_CB!B6</f>
        <v>a</v>
      </c>
      <c r="C503">
        <f>V_Model_CB!C6</f>
        <v>1</v>
      </c>
      <c r="D503" t="str">
        <f>V_Model_CB!D6</f>
        <v>.z05_1_a_1</v>
      </c>
      <c r="E503" t="str">
        <f>V_Model_CB!E6</f>
        <v>Weryfikacja kompletnosci  danych</v>
      </c>
      <c r="F503" t="str">
        <f>V_Model_CB!F6</f>
        <v>Imię01</v>
      </c>
      <c r="G503" t="str">
        <f>V_Model_CB!G6</f>
        <v>Nazwisko01</v>
      </c>
      <c r="H503">
        <f>V_Model_CB!H6</f>
        <v>1</v>
      </c>
      <c r="I503" t="str">
        <f>V_Model_CB!I6</f>
        <v>.a01</v>
      </c>
      <c r="J503">
        <f>V_Model_CB!J6</f>
        <v>29</v>
      </c>
      <c r="K503" s="284">
        <f>V_Model_CB!K6</f>
        <v>46584</v>
      </c>
      <c r="L503" s="284">
        <f>V_Model_CB!L6</f>
        <v>46585</v>
      </c>
      <c r="M503">
        <f>V_Model_CB!M6</f>
        <v>29</v>
      </c>
      <c r="N503">
        <f>V_Model_CB!N6</f>
        <v>1</v>
      </c>
      <c r="O503">
        <f>V_Model_CB!O6</f>
        <v>80</v>
      </c>
      <c r="P503" s="628">
        <f>V_Model_CB!P6</f>
        <v>0</v>
      </c>
      <c r="Q503" s="628">
        <f>V_Model_CB!Q6</f>
        <v>0</v>
      </c>
      <c r="R503" s="628">
        <f>V_Model_CB!R6</f>
        <v>0</v>
      </c>
      <c r="S503" s="628">
        <f>V_Model_CB!S6</f>
        <v>0</v>
      </c>
      <c r="T503" s="628">
        <f>V_Model_CB!T6</f>
        <v>0.25</v>
      </c>
      <c r="U503" s="628">
        <f>V_Model_CB!U6</f>
        <v>0.25</v>
      </c>
      <c r="V503" s="628">
        <f>V_Model_CB!V6</f>
        <v>0</v>
      </c>
      <c r="W503" s="628">
        <f>V_Model_CB!W6</f>
        <v>0</v>
      </c>
      <c r="X503" s="628">
        <f>V_Model_CB!X6</f>
        <v>0</v>
      </c>
      <c r="Y503" s="650">
        <f>V_Model_CB!Y6</f>
        <v>0</v>
      </c>
      <c r="Z503" s="650">
        <f>V_Model_CB!Z6</f>
        <v>0</v>
      </c>
      <c r="AA503" s="650">
        <f>V_Model_CB!AA6</f>
        <v>0.5</v>
      </c>
      <c r="AB503" s="650">
        <f>V_Model_CB!AB6</f>
        <v>0</v>
      </c>
      <c r="AC503" s="613">
        <f>V_Model_CB!AC6</f>
        <v>0</v>
      </c>
      <c r="AD503" s="613">
        <f>V_Model_CB!AD6</f>
        <v>0</v>
      </c>
      <c r="AE503" s="613">
        <f>V_Model_CB!AE6</f>
        <v>0</v>
      </c>
      <c r="AF503" s="613">
        <f>V_Model_CB!AF6</f>
        <v>0</v>
      </c>
      <c r="AG503" s="626">
        <f>V_Model_CB!AG6</f>
        <v>0</v>
      </c>
      <c r="AH503" s="626">
        <f>V_Model_CB!AH6</f>
        <v>0</v>
      </c>
      <c r="AI503" s="626">
        <f>V_Model_CB!AI6</f>
        <v>0</v>
      </c>
      <c r="AJ503" s="626">
        <f>V_Model_CB!AJ6</f>
        <v>0</v>
      </c>
      <c r="AK503" s="626">
        <f>V_Model_CB!AK6</f>
        <v>20</v>
      </c>
      <c r="AL503" s="626">
        <f>V_Model_CB!AL6</f>
        <v>20</v>
      </c>
      <c r="AM503" s="626">
        <f>V_Model_CB!AM6</f>
        <v>0</v>
      </c>
      <c r="AN503" s="626">
        <f>V_Model_CB!AN6</f>
        <v>0</v>
      </c>
      <c r="AO503" s="626">
        <f>V_Model_CB!AO6</f>
        <v>0</v>
      </c>
      <c r="AP503" s="369">
        <f>V_Model_CB!AP6</f>
        <v>0</v>
      </c>
      <c r="AQ503" s="369">
        <f>V_Model_CB!AQ6</f>
        <v>0</v>
      </c>
      <c r="AR503" s="369">
        <f>V_Model_CB!AR6</f>
        <v>40</v>
      </c>
      <c r="AS503" s="369">
        <f>V_Model_CB!AS6</f>
        <v>0</v>
      </c>
      <c r="AT503" s="370">
        <f>V_Model_CB!AT6</f>
        <v>0</v>
      </c>
      <c r="AU503" s="370">
        <f>V_Model_CB!AU6</f>
        <v>0</v>
      </c>
      <c r="AV503" s="370">
        <f>V_Model_CB!AV6</f>
        <v>0</v>
      </c>
      <c r="AW503" s="370">
        <f>V_Model_CB!AW6</f>
        <v>0</v>
      </c>
      <c r="AX503">
        <f>V_Model_CB!AX6</f>
        <v>40</v>
      </c>
      <c r="AY503">
        <f>V_Model_CB!AY6</f>
        <v>0.25</v>
      </c>
      <c r="AZ503">
        <f>V_Model_CB!AZ6</f>
        <v>5001</v>
      </c>
      <c r="BA503">
        <f>V_Model_CB!BA6</f>
        <v>1250.25</v>
      </c>
      <c r="BB503">
        <f>V_Model_CB!BB6</f>
        <v>312.5625</v>
      </c>
      <c r="BC503">
        <f>V_Model_CB!BC6</f>
        <v>0</v>
      </c>
      <c r="BD503">
        <f>V_Model_CB!BD6</f>
        <v>0</v>
      </c>
      <c r="BE503">
        <f>V_Model_CB!BE6</f>
        <v>0</v>
      </c>
      <c r="BF503">
        <f>V_Model_CB!BF6</f>
        <v>0</v>
      </c>
      <c r="BG503">
        <f>V_Model_CB!BG6</f>
        <v>0</v>
      </c>
      <c r="BH503">
        <f>V_Model_CB!BH6</f>
        <v>0</v>
      </c>
      <c r="BI503">
        <f>V_Model_CB!BI6</f>
        <v>0</v>
      </c>
      <c r="BJ503">
        <f t="shared" si="34"/>
        <v>80</v>
      </c>
      <c r="BK503">
        <f t="shared" si="35"/>
        <v>80</v>
      </c>
      <c r="BL503" s="531">
        <f t="shared" si="36"/>
        <v>0</v>
      </c>
      <c r="BM503" s="201"/>
    </row>
    <row r="504" spans="1:65" hidden="1" outlineLevel="1" x14ac:dyDescent="0.3">
      <c r="A504">
        <f>V_Model_CB!A7</f>
        <v>2</v>
      </c>
      <c r="B504" t="str">
        <f>V_Model_CB!B7</f>
        <v>a</v>
      </c>
      <c r="C504">
        <f>V_Model_CB!C7</f>
        <v>-1</v>
      </c>
      <c r="D504" t="str">
        <f>V_Model_CB!D7</f>
        <v>.z05_2_a_-1</v>
      </c>
      <c r="E504" t="str">
        <f>V_Model_CB!E7</f>
        <v>2.Modelowanie i symulacje</v>
      </c>
      <c r="F504">
        <f>V_Model_CB!F7</f>
        <v>0</v>
      </c>
      <c r="G504">
        <f>V_Model_CB!G7</f>
        <v>0</v>
      </c>
      <c r="H504">
        <f>V_Model_CB!H7</f>
        <v>0</v>
      </c>
      <c r="I504">
        <f>V_Model_CB!I7</f>
        <v>0</v>
      </c>
      <c r="J504">
        <f>V_Model_CB!J7</f>
        <v>30</v>
      </c>
      <c r="K504" s="284">
        <f>V_Model_CB!K7</f>
        <v>46591</v>
      </c>
      <c r="L504" s="284">
        <f>V_Model_CB!L7</f>
        <v>46591</v>
      </c>
      <c r="M504">
        <f>V_Model_CB!M7</f>
        <v>29</v>
      </c>
      <c r="N504">
        <f>V_Model_CB!N7</f>
        <v>0</v>
      </c>
      <c r="O504">
        <f>V_Model_CB!O7</f>
        <v>0</v>
      </c>
      <c r="P504" s="628">
        <f>V_Model_CB!P7</f>
        <v>0</v>
      </c>
      <c r="Q504" s="628">
        <f>V_Model_CB!Q7</f>
        <v>0</v>
      </c>
      <c r="R504" s="628">
        <f>V_Model_CB!R7</f>
        <v>0</v>
      </c>
      <c r="S504" s="628">
        <f>V_Model_CB!S7</f>
        <v>0</v>
      </c>
      <c r="T504" s="628">
        <f>V_Model_CB!T7</f>
        <v>0</v>
      </c>
      <c r="U504" s="628">
        <f>V_Model_CB!U7</f>
        <v>0</v>
      </c>
      <c r="V504" s="628">
        <f>V_Model_CB!V7</f>
        <v>0</v>
      </c>
      <c r="W504" s="628">
        <f>V_Model_CB!W7</f>
        <v>0</v>
      </c>
      <c r="X504" s="628">
        <f>V_Model_CB!X7</f>
        <v>0</v>
      </c>
      <c r="Y504" s="650">
        <f>V_Model_CB!Y7</f>
        <v>0</v>
      </c>
      <c r="Z504" s="650">
        <f>V_Model_CB!Z7</f>
        <v>0</v>
      </c>
      <c r="AA504" s="650">
        <f>V_Model_CB!AA7</f>
        <v>0</v>
      </c>
      <c r="AB504" s="650">
        <f>V_Model_CB!AB7</f>
        <v>0</v>
      </c>
      <c r="AC504" s="613">
        <f>V_Model_CB!AC7</f>
        <v>0</v>
      </c>
      <c r="AD504" s="613">
        <f>V_Model_CB!AD7</f>
        <v>0</v>
      </c>
      <c r="AE504" s="613">
        <f>V_Model_CB!AE7</f>
        <v>0</v>
      </c>
      <c r="AF504" s="613">
        <f>V_Model_CB!AF7</f>
        <v>0</v>
      </c>
      <c r="AG504" s="626">
        <f>V_Model_CB!AG7</f>
        <v>0</v>
      </c>
      <c r="AH504" s="626">
        <f>V_Model_CB!AH7</f>
        <v>0</v>
      </c>
      <c r="AI504" s="626">
        <f>V_Model_CB!AI7</f>
        <v>0</v>
      </c>
      <c r="AJ504" s="626">
        <f>V_Model_CB!AJ7</f>
        <v>0</v>
      </c>
      <c r="AK504" s="626">
        <f>V_Model_CB!AK7</f>
        <v>0</v>
      </c>
      <c r="AL504" s="626">
        <f>V_Model_CB!AL7</f>
        <v>0</v>
      </c>
      <c r="AM504" s="626">
        <f>V_Model_CB!AM7</f>
        <v>0</v>
      </c>
      <c r="AN504" s="626">
        <f>V_Model_CB!AN7</f>
        <v>0</v>
      </c>
      <c r="AO504" s="626">
        <f>V_Model_CB!AO7</f>
        <v>0</v>
      </c>
      <c r="AP504" s="369">
        <f>V_Model_CB!AP7</f>
        <v>0</v>
      </c>
      <c r="AQ504" s="369">
        <f>V_Model_CB!AQ7</f>
        <v>0</v>
      </c>
      <c r="AR504" s="369">
        <f>V_Model_CB!AR7</f>
        <v>0</v>
      </c>
      <c r="AS504" s="369">
        <f>V_Model_CB!AS7</f>
        <v>0</v>
      </c>
      <c r="AT504" s="370">
        <f>V_Model_CB!AT7</f>
        <v>0</v>
      </c>
      <c r="AU504" s="370">
        <f>V_Model_CB!AU7</f>
        <v>0</v>
      </c>
      <c r="AV504" s="370">
        <f>V_Model_CB!AV7</f>
        <v>0</v>
      </c>
      <c r="AW504" s="370">
        <f>V_Model_CB!AW7</f>
        <v>0</v>
      </c>
      <c r="AX504">
        <f>V_Model_CB!AX7</f>
        <v>0</v>
      </c>
      <c r="AY504">
        <f>V_Model_CB!AY7</f>
        <v>0</v>
      </c>
      <c r="AZ504">
        <f>V_Model_CB!AZ7</f>
        <v>0</v>
      </c>
      <c r="BA504">
        <f>V_Model_CB!BA7</f>
        <v>0</v>
      </c>
      <c r="BB504">
        <f>V_Model_CB!BB7</f>
        <v>0</v>
      </c>
      <c r="BC504">
        <f>V_Model_CB!BC7</f>
        <v>0</v>
      </c>
      <c r="BD504">
        <f>V_Model_CB!BD7</f>
        <v>0</v>
      </c>
      <c r="BE504">
        <f>V_Model_CB!BE7</f>
        <v>0</v>
      </c>
      <c r="BF504">
        <f>V_Model_CB!BF7</f>
        <v>0</v>
      </c>
      <c r="BG504">
        <f>V_Model_CB!BG7</f>
        <v>0</v>
      </c>
      <c r="BH504">
        <f>V_Model_CB!BH7</f>
        <v>0</v>
      </c>
      <c r="BI504">
        <f>V_Model_CB!BI7</f>
        <v>0</v>
      </c>
      <c r="BJ504">
        <f t="shared" si="34"/>
        <v>0</v>
      </c>
      <c r="BK504">
        <f t="shared" si="35"/>
        <v>0</v>
      </c>
      <c r="BL504" s="531">
        <f t="shared" si="36"/>
        <v>0</v>
      </c>
      <c r="BM504" s="201"/>
    </row>
    <row r="505" spans="1:65" hidden="1" outlineLevel="1" x14ac:dyDescent="0.3">
      <c r="A505">
        <f>V_Model_CB!A8</f>
        <v>2</v>
      </c>
      <c r="B505" t="str">
        <f>V_Model_CB!B8</f>
        <v>a</v>
      </c>
      <c r="C505">
        <f>V_Model_CB!C8</f>
        <v>0</v>
      </c>
      <c r="D505" t="str">
        <f>V_Model_CB!D8</f>
        <v>.z05_2_a_0</v>
      </c>
      <c r="E505" t="str">
        <f>V_Model_CB!E8</f>
        <v>Utworzenie cyfrowych kopii fizycznych obiektów przypisanych do procesów magazynowych (np. regały wysokiego składu i kompletacyjne, przenośniki rolkowe)we)</v>
      </c>
      <c r="F505">
        <f>V_Model_CB!F8</f>
        <v>0</v>
      </c>
      <c r="G505">
        <f>V_Model_CB!G8</f>
        <v>0</v>
      </c>
      <c r="H505">
        <f>V_Model_CB!H8</f>
        <v>0</v>
      </c>
      <c r="I505">
        <f>V_Model_CB!I8</f>
        <v>0</v>
      </c>
      <c r="J505">
        <f>V_Model_CB!J8</f>
        <v>30</v>
      </c>
      <c r="K505" s="284">
        <f>V_Model_CB!K8</f>
        <v>46591</v>
      </c>
      <c r="L505" s="284">
        <f>V_Model_CB!L8</f>
        <v>46591</v>
      </c>
      <c r="M505">
        <f>V_Model_CB!M8</f>
        <v>29</v>
      </c>
      <c r="N505">
        <f>V_Model_CB!N8</f>
        <v>0</v>
      </c>
      <c r="O505">
        <f>V_Model_CB!O8</f>
        <v>0</v>
      </c>
      <c r="P505" s="628">
        <f>V_Model_CB!P8</f>
        <v>0</v>
      </c>
      <c r="Q505" s="628">
        <f>V_Model_CB!Q8</f>
        <v>0</v>
      </c>
      <c r="R505" s="628">
        <f>V_Model_CB!R8</f>
        <v>0</v>
      </c>
      <c r="S505" s="628">
        <f>V_Model_CB!S8</f>
        <v>0</v>
      </c>
      <c r="T505" s="628">
        <f>V_Model_CB!T8</f>
        <v>0</v>
      </c>
      <c r="U505" s="628">
        <f>V_Model_CB!U8</f>
        <v>0</v>
      </c>
      <c r="V505" s="628">
        <f>V_Model_CB!V8</f>
        <v>0</v>
      </c>
      <c r="W505" s="628">
        <f>V_Model_CB!W8</f>
        <v>0</v>
      </c>
      <c r="X505" s="628">
        <f>V_Model_CB!X8</f>
        <v>0</v>
      </c>
      <c r="Y505" s="650">
        <f>V_Model_CB!Y8</f>
        <v>0</v>
      </c>
      <c r="Z505" s="650">
        <f>V_Model_CB!Z8</f>
        <v>0</v>
      </c>
      <c r="AA505" s="650">
        <f>V_Model_CB!AA8</f>
        <v>0</v>
      </c>
      <c r="AB505" s="650">
        <f>V_Model_CB!AB8</f>
        <v>0</v>
      </c>
      <c r="AC505" s="613">
        <f>V_Model_CB!AC8</f>
        <v>0</v>
      </c>
      <c r="AD505" s="613">
        <f>V_Model_CB!AD8</f>
        <v>0</v>
      </c>
      <c r="AE505" s="613">
        <f>V_Model_CB!AE8</f>
        <v>0</v>
      </c>
      <c r="AF505" s="613">
        <f>V_Model_CB!AF8</f>
        <v>0</v>
      </c>
      <c r="AG505" s="626">
        <f>V_Model_CB!AG8</f>
        <v>0</v>
      </c>
      <c r="AH505" s="626">
        <f>V_Model_CB!AH8</f>
        <v>0</v>
      </c>
      <c r="AI505" s="626">
        <f>V_Model_CB!AI8</f>
        <v>0</v>
      </c>
      <c r="AJ505" s="626">
        <f>V_Model_CB!AJ8</f>
        <v>0</v>
      </c>
      <c r="AK505" s="626">
        <f>V_Model_CB!AK8</f>
        <v>0</v>
      </c>
      <c r="AL505" s="626">
        <f>V_Model_CB!AL8</f>
        <v>0</v>
      </c>
      <c r="AM505" s="626">
        <f>V_Model_CB!AM8</f>
        <v>0</v>
      </c>
      <c r="AN505" s="626">
        <f>V_Model_CB!AN8</f>
        <v>0</v>
      </c>
      <c r="AO505" s="626">
        <f>V_Model_CB!AO8</f>
        <v>0</v>
      </c>
      <c r="AP505" s="369">
        <f>V_Model_CB!AP8</f>
        <v>0</v>
      </c>
      <c r="AQ505" s="369">
        <f>V_Model_CB!AQ8</f>
        <v>0</v>
      </c>
      <c r="AR505" s="369">
        <f>V_Model_CB!AR8</f>
        <v>0</v>
      </c>
      <c r="AS505" s="369">
        <f>V_Model_CB!AS8</f>
        <v>0</v>
      </c>
      <c r="AT505" s="370">
        <f>V_Model_CB!AT8</f>
        <v>0</v>
      </c>
      <c r="AU505" s="370">
        <f>V_Model_CB!AU8</f>
        <v>0</v>
      </c>
      <c r="AV505" s="370">
        <f>V_Model_CB!AV8</f>
        <v>0</v>
      </c>
      <c r="AW505" s="370">
        <f>V_Model_CB!AW8</f>
        <v>0</v>
      </c>
      <c r="AX505">
        <f>V_Model_CB!AX8</f>
        <v>0</v>
      </c>
      <c r="AY505">
        <f>V_Model_CB!AY8</f>
        <v>0</v>
      </c>
      <c r="AZ505">
        <f>V_Model_CB!AZ8</f>
        <v>0</v>
      </c>
      <c r="BA505">
        <f>V_Model_CB!BA8</f>
        <v>0</v>
      </c>
      <c r="BB505">
        <f>V_Model_CB!BB8</f>
        <v>0</v>
      </c>
      <c r="BC505">
        <f>V_Model_CB!BC8</f>
        <v>0</v>
      </c>
      <c r="BD505">
        <f>V_Model_CB!BD8</f>
        <v>0</v>
      </c>
      <c r="BE505">
        <f>V_Model_CB!BE8</f>
        <v>0</v>
      </c>
      <c r="BF505">
        <f>V_Model_CB!BF8</f>
        <v>0</v>
      </c>
      <c r="BG505">
        <f>V_Model_CB!BG8</f>
        <v>0</v>
      </c>
      <c r="BH505">
        <f>V_Model_CB!BH8</f>
        <v>0</v>
      </c>
      <c r="BI505">
        <f>V_Model_CB!BI8</f>
        <v>0</v>
      </c>
      <c r="BJ505">
        <f t="shared" si="34"/>
        <v>0</v>
      </c>
      <c r="BK505">
        <f t="shared" si="35"/>
        <v>0</v>
      </c>
      <c r="BL505" s="531">
        <f t="shared" si="36"/>
        <v>0</v>
      </c>
      <c r="BM505" s="201"/>
    </row>
    <row r="506" spans="1:65" hidden="1" outlineLevel="1" x14ac:dyDescent="0.3">
      <c r="A506">
        <f>V_Model_CB!A9</f>
        <v>2</v>
      </c>
      <c r="B506" t="str">
        <f>V_Model_CB!B9</f>
        <v>a</v>
      </c>
      <c r="C506">
        <f>V_Model_CB!C9</f>
        <v>1</v>
      </c>
      <c r="D506" t="str">
        <f>V_Model_CB!D9</f>
        <v>.z05_2_a_1</v>
      </c>
      <c r="E506" t="str">
        <f>V_Model_CB!E9</f>
        <v>Inwentaryzacja obiektow magazynowych  - magazyn MWS</v>
      </c>
      <c r="F506">
        <f>V_Model_CB!F9</f>
        <v>0</v>
      </c>
      <c r="G506" t="str">
        <f>V_Model_CB!G9</f>
        <v>Specjalista</v>
      </c>
      <c r="H506">
        <f>V_Model_CB!H9</f>
        <v>1</v>
      </c>
      <c r="I506" t="str">
        <f>V_Model_CB!I9</f>
        <v>.a01</v>
      </c>
      <c r="J506">
        <f>V_Model_CB!J9</f>
        <v>30</v>
      </c>
      <c r="K506" s="284">
        <f>V_Model_CB!K9</f>
        <v>46591</v>
      </c>
      <c r="L506" s="284">
        <f>V_Model_CB!L9</f>
        <v>46592</v>
      </c>
      <c r="M506">
        <f>V_Model_CB!M9</f>
        <v>30</v>
      </c>
      <c r="N506">
        <f>V_Model_CB!N9</f>
        <v>1</v>
      </c>
      <c r="O506">
        <f>V_Model_CB!O9</f>
        <v>40</v>
      </c>
      <c r="P506" s="628">
        <f>V_Model_CB!P9</f>
        <v>0</v>
      </c>
      <c r="Q506" s="628">
        <f>V_Model_CB!Q9</f>
        <v>0</v>
      </c>
      <c r="R506" s="628">
        <f>V_Model_CB!R9</f>
        <v>0</v>
      </c>
      <c r="S506" s="628">
        <f>V_Model_CB!S9</f>
        <v>0</v>
      </c>
      <c r="T506" s="628">
        <f>V_Model_CB!T9</f>
        <v>0</v>
      </c>
      <c r="U506" s="628">
        <f>V_Model_CB!U9</f>
        <v>0</v>
      </c>
      <c r="V506" s="628">
        <f>V_Model_CB!V9</f>
        <v>0.33</v>
      </c>
      <c r="W506" s="628">
        <f>V_Model_CB!W9</f>
        <v>0.33</v>
      </c>
      <c r="X506" s="628">
        <f>V_Model_CB!X9</f>
        <v>0.34</v>
      </c>
      <c r="Y506" s="650">
        <f>V_Model_CB!Y9</f>
        <v>0</v>
      </c>
      <c r="Z506" s="650">
        <f>V_Model_CB!Z9</f>
        <v>0</v>
      </c>
      <c r="AA506" s="650">
        <f>V_Model_CB!AA9</f>
        <v>0</v>
      </c>
      <c r="AB506" s="650">
        <f>V_Model_CB!AB9</f>
        <v>0</v>
      </c>
      <c r="AC506" s="613">
        <f>V_Model_CB!AC9</f>
        <v>0</v>
      </c>
      <c r="AD506" s="613">
        <f>V_Model_CB!AD9</f>
        <v>0</v>
      </c>
      <c r="AE506" s="613">
        <f>V_Model_CB!AE9</f>
        <v>0</v>
      </c>
      <c r="AF506" s="613">
        <f>V_Model_CB!AF9</f>
        <v>0</v>
      </c>
      <c r="AG506" s="626">
        <f>V_Model_CB!AG9</f>
        <v>0</v>
      </c>
      <c r="AH506" s="626">
        <f>V_Model_CB!AH9</f>
        <v>0</v>
      </c>
      <c r="AI506" s="626">
        <f>V_Model_CB!AI9</f>
        <v>0</v>
      </c>
      <c r="AJ506" s="626">
        <f>V_Model_CB!AJ9</f>
        <v>0</v>
      </c>
      <c r="AK506" s="626">
        <f>V_Model_CB!AK9</f>
        <v>0</v>
      </c>
      <c r="AL506" s="626">
        <f>V_Model_CB!AL9</f>
        <v>0</v>
      </c>
      <c r="AM506" s="626">
        <f>V_Model_CB!AM9</f>
        <v>13</v>
      </c>
      <c r="AN506" s="626">
        <f>V_Model_CB!AN9</f>
        <v>13</v>
      </c>
      <c r="AO506" s="626">
        <f>V_Model_CB!AO9</f>
        <v>14</v>
      </c>
      <c r="AP506" s="369">
        <f>V_Model_CB!AP9</f>
        <v>0</v>
      </c>
      <c r="AQ506" s="369">
        <f>V_Model_CB!AQ9</f>
        <v>0</v>
      </c>
      <c r="AR506" s="369">
        <f>V_Model_CB!AR9</f>
        <v>0</v>
      </c>
      <c r="AS506" s="369">
        <f>V_Model_CB!AS9</f>
        <v>0</v>
      </c>
      <c r="AT506" s="370">
        <f>V_Model_CB!AT9</f>
        <v>0</v>
      </c>
      <c r="AU506" s="370">
        <f>V_Model_CB!AU9</f>
        <v>0</v>
      </c>
      <c r="AV506" s="370">
        <f>V_Model_CB!AV9</f>
        <v>0</v>
      </c>
      <c r="AW506" s="370">
        <f>V_Model_CB!AW9</f>
        <v>0</v>
      </c>
      <c r="AX506">
        <f>V_Model_CB!AX9</f>
        <v>40</v>
      </c>
      <c r="AY506">
        <f>V_Model_CB!AY9</f>
        <v>0.25</v>
      </c>
      <c r="AZ506">
        <f>V_Model_CB!AZ9</f>
        <v>5001</v>
      </c>
      <c r="BA506">
        <f>V_Model_CB!BA9</f>
        <v>1250.25</v>
      </c>
      <c r="BB506">
        <f>V_Model_CB!BB9</f>
        <v>0</v>
      </c>
      <c r="BC506">
        <f>V_Model_CB!BC9</f>
        <v>0</v>
      </c>
      <c r="BD506">
        <f>V_Model_CB!BD9</f>
        <v>0</v>
      </c>
      <c r="BE506">
        <f>V_Model_CB!BE9</f>
        <v>0</v>
      </c>
      <c r="BF506">
        <f>V_Model_CB!BF9</f>
        <v>0</v>
      </c>
      <c r="BG506">
        <f>V_Model_CB!BG9</f>
        <v>0</v>
      </c>
      <c r="BH506">
        <f>V_Model_CB!BH9</f>
        <v>0</v>
      </c>
      <c r="BI506">
        <f>V_Model_CB!BI9</f>
        <v>0</v>
      </c>
      <c r="BJ506">
        <f t="shared" si="34"/>
        <v>40</v>
      </c>
      <c r="BK506">
        <f t="shared" si="35"/>
        <v>40</v>
      </c>
      <c r="BL506" s="531">
        <f t="shared" si="36"/>
        <v>0</v>
      </c>
      <c r="BM506" s="201"/>
    </row>
    <row r="507" spans="1:65" hidden="1" outlineLevel="1" x14ac:dyDescent="0.3">
      <c r="A507">
        <f>V_Model_CB!A10</f>
        <v>2</v>
      </c>
      <c r="B507" t="str">
        <f>V_Model_CB!B10</f>
        <v>a</v>
      </c>
      <c r="C507">
        <f>V_Model_CB!C10</f>
        <v>2</v>
      </c>
      <c r="D507" t="str">
        <f>V_Model_CB!D10</f>
        <v>.z05_2_a_2</v>
      </c>
      <c r="E507" t="str">
        <f>V_Model_CB!E10</f>
        <v xml:space="preserve">Inwentaryzacja obiektow magazynowych  - magazyn kompletacji  - do dyskusji  </v>
      </c>
      <c r="F507">
        <f>V_Model_CB!F10</f>
        <v>0</v>
      </c>
      <c r="G507" t="str">
        <f>V_Model_CB!G10</f>
        <v>Specjalista</v>
      </c>
      <c r="H507">
        <f>V_Model_CB!H10</f>
        <v>1</v>
      </c>
      <c r="I507" t="str">
        <f>V_Model_CB!I10</f>
        <v>.a02</v>
      </c>
      <c r="J507">
        <f>V_Model_CB!J10</f>
        <v>31</v>
      </c>
      <c r="K507" s="284">
        <f>V_Model_CB!K10</f>
        <v>46598</v>
      </c>
      <c r="L507" s="284">
        <f>V_Model_CB!L10</f>
        <v>46599</v>
      </c>
      <c r="M507">
        <f>V_Model_CB!M10</f>
        <v>31</v>
      </c>
      <c r="N507">
        <f>V_Model_CB!N10</f>
        <v>1</v>
      </c>
      <c r="O507">
        <f>V_Model_CB!O10</f>
        <v>40</v>
      </c>
      <c r="P507" s="628">
        <f>V_Model_CB!P10</f>
        <v>0</v>
      </c>
      <c r="Q507" s="628">
        <f>V_Model_CB!Q10</f>
        <v>0</v>
      </c>
      <c r="R507" s="628">
        <f>V_Model_CB!R10</f>
        <v>0</v>
      </c>
      <c r="S507" s="628">
        <f>V_Model_CB!S10</f>
        <v>0</v>
      </c>
      <c r="T507" s="628">
        <f>V_Model_CB!T10</f>
        <v>0</v>
      </c>
      <c r="U507" s="628">
        <f>V_Model_CB!U10</f>
        <v>0</v>
      </c>
      <c r="V507" s="628">
        <f>V_Model_CB!V10</f>
        <v>0.33</v>
      </c>
      <c r="W507" s="628">
        <f>V_Model_CB!W10</f>
        <v>0.33</v>
      </c>
      <c r="X507" s="628">
        <f>V_Model_CB!X10</f>
        <v>0.34</v>
      </c>
      <c r="Y507" s="650">
        <f>V_Model_CB!Y10</f>
        <v>0</v>
      </c>
      <c r="Z507" s="650">
        <f>V_Model_CB!Z10</f>
        <v>0</v>
      </c>
      <c r="AA507" s="650">
        <f>V_Model_CB!AA10</f>
        <v>0</v>
      </c>
      <c r="AB507" s="650">
        <f>V_Model_CB!AB10</f>
        <v>0</v>
      </c>
      <c r="AC507" s="613">
        <f>V_Model_CB!AC10</f>
        <v>0</v>
      </c>
      <c r="AD507" s="613">
        <f>V_Model_CB!AD10</f>
        <v>0</v>
      </c>
      <c r="AE507" s="613">
        <f>V_Model_CB!AE10</f>
        <v>0</v>
      </c>
      <c r="AF507" s="613">
        <f>V_Model_CB!AF10</f>
        <v>0</v>
      </c>
      <c r="AG507" s="626">
        <f>V_Model_CB!AG10</f>
        <v>0</v>
      </c>
      <c r="AH507" s="626">
        <f>V_Model_CB!AH10</f>
        <v>0</v>
      </c>
      <c r="AI507" s="626">
        <f>V_Model_CB!AI10</f>
        <v>0</v>
      </c>
      <c r="AJ507" s="626">
        <f>V_Model_CB!AJ10</f>
        <v>0</v>
      </c>
      <c r="AK507" s="626">
        <f>V_Model_CB!AK10</f>
        <v>0</v>
      </c>
      <c r="AL507" s="626">
        <f>V_Model_CB!AL10</f>
        <v>0</v>
      </c>
      <c r="AM507" s="626">
        <f>V_Model_CB!AM10</f>
        <v>13</v>
      </c>
      <c r="AN507" s="626">
        <f>V_Model_CB!AN10</f>
        <v>13</v>
      </c>
      <c r="AO507" s="626">
        <f>V_Model_CB!AO10</f>
        <v>14</v>
      </c>
      <c r="AP507" s="369">
        <f>V_Model_CB!AP10</f>
        <v>0</v>
      </c>
      <c r="AQ507" s="369">
        <f>V_Model_CB!AQ10</f>
        <v>0</v>
      </c>
      <c r="AR507" s="369">
        <f>V_Model_CB!AR10</f>
        <v>0</v>
      </c>
      <c r="AS507" s="369">
        <f>V_Model_CB!AS10</f>
        <v>0</v>
      </c>
      <c r="AT507" s="370">
        <f>V_Model_CB!AT10</f>
        <v>0</v>
      </c>
      <c r="AU507" s="370">
        <f>V_Model_CB!AU10</f>
        <v>0</v>
      </c>
      <c r="AV507" s="370">
        <f>V_Model_CB!AV10</f>
        <v>0</v>
      </c>
      <c r="AW507" s="370">
        <f>V_Model_CB!AW10</f>
        <v>0</v>
      </c>
      <c r="AX507">
        <f>V_Model_CB!AX10</f>
        <v>40</v>
      </c>
      <c r="AY507">
        <f>V_Model_CB!AY10</f>
        <v>0.25</v>
      </c>
      <c r="AZ507">
        <f>V_Model_CB!AZ10</f>
        <v>5002</v>
      </c>
      <c r="BA507">
        <f>V_Model_CB!BA10</f>
        <v>1250.5</v>
      </c>
      <c r="BB507">
        <f>V_Model_CB!BB10</f>
        <v>0</v>
      </c>
      <c r="BC507">
        <f>V_Model_CB!BC10</f>
        <v>0</v>
      </c>
      <c r="BD507">
        <f>V_Model_CB!BD10</f>
        <v>0</v>
      </c>
      <c r="BE507">
        <f>V_Model_CB!BE10</f>
        <v>0</v>
      </c>
      <c r="BF507">
        <f>V_Model_CB!BF10</f>
        <v>0</v>
      </c>
      <c r="BG507">
        <f>V_Model_CB!BG10</f>
        <v>0</v>
      </c>
      <c r="BH507">
        <f>V_Model_CB!BH10</f>
        <v>0</v>
      </c>
      <c r="BI507">
        <f>V_Model_CB!BI10</f>
        <v>0</v>
      </c>
      <c r="BJ507">
        <f t="shared" si="34"/>
        <v>40</v>
      </c>
      <c r="BK507">
        <f t="shared" si="35"/>
        <v>40</v>
      </c>
      <c r="BL507" s="531">
        <f t="shared" si="36"/>
        <v>0</v>
      </c>
      <c r="BM507" s="201"/>
    </row>
    <row r="508" spans="1:65" hidden="1" outlineLevel="1" x14ac:dyDescent="0.3">
      <c r="A508">
        <f>V_Model_CB!A11</f>
        <v>2</v>
      </c>
      <c r="B508" t="str">
        <f>V_Model_CB!B11</f>
        <v>a</v>
      </c>
      <c r="C508">
        <f>V_Model_CB!C11</f>
        <v>3</v>
      </c>
      <c r="D508" t="str">
        <f>V_Model_CB!D11</f>
        <v>.z05_2_a_3</v>
      </c>
      <c r="E508" t="str">
        <f>V_Model_CB!E11</f>
        <v>Stworzenie listy  typow obiektow i ich atrybutow koniecznych do symulacji</v>
      </c>
      <c r="F508">
        <f>V_Model_CB!F11</f>
        <v>0</v>
      </c>
      <c r="G508" t="str">
        <f>V_Model_CB!G11</f>
        <v>Ekspert merytoryczny/ Architekt rozwiazania</v>
      </c>
      <c r="H508">
        <f>V_Model_CB!H11</f>
        <v>2</v>
      </c>
      <c r="I508" t="str">
        <f>V_Model_CB!I11</f>
        <v>END/AGH</v>
      </c>
      <c r="J508">
        <f>V_Model_CB!J11</f>
        <v>32</v>
      </c>
      <c r="K508" s="284">
        <f>V_Model_CB!K11</f>
        <v>46605</v>
      </c>
      <c r="L508" s="284">
        <f>V_Model_CB!L11</f>
        <v>46606</v>
      </c>
      <c r="M508">
        <f>V_Model_CB!M11</f>
        <v>32</v>
      </c>
      <c r="N508">
        <f>V_Model_CB!N11</f>
        <v>1</v>
      </c>
      <c r="O508">
        <f>V_Model_CB!O11</f>
        <v>80</v>
      </c>
      <c r="P508" s="628">
        <f>V_Model_CB!P11</f>
        <v>0</v>
      </c>
      <c r="Q508" s="628">
        <f>V_Model_CB!Q11</f>
        <v>0</v>
      </c>
      <c r="R508" s="628">
        <f>V_Model_CB!R11</f>
        <v>0</v>
      </c>
      <c r="S508" s="628">
        <f>V_Model_CB!S11</f>
        <v>0</v>
      </c>
      <c r="T508" s="628">
        <f>V_Model_CB!T11</f>
        <v>0.125</v>
      </c>
      <c r="U508" s="628">
        <f>V_Model_CB!U11</f>
        <v>0.125</v>
      </c>
      <c r="V508" s="628">
        <f>V_Model_CB!V11</f>
        <v>0.125</v>
      </c>
      <c r="W508" s="628">
        <f>V_Model_CB!W11</f>
        <v>0.125</v>
      </c>
      <c r="X508" s="628">
        <f>V_Model_CB!X11</f>
        <v>0</v>
      </c>
      <c r="Y508" s="650">
        <f>V_Model_CB!Y11</f>
        <v>0</v>
      </c>
      <c r="Z508" s="650">
        <f>V_Model_CB!Z11</f>
        <v>0</v>
      </c>
      <c r="AA508" s="650">
        <f>V_Model_CB!AA11</f>
        <v>0.25</v>
      </c>
      <c r="AB508" s="650">
        <f>V_Model_CB!AB11</f>
        <v>0</v>
      </c>
      <c r="AC508" s="613">
        <f>V_Model_CB!AC11</f>
        <v>0.25</v>
      </c>
      <c r="AD508" s="613">
        <f>V_Model_CB!AD11</f>
        <v>0</v>
      </c>
      <c r="AE508" s="613">
        <f>V_Model_CB!AE11</f>
        <v>0</v>
      </c>
      <c r="AF508" s="613">
        <f>V_Model_CB!AF11</f>
        <v>0</v>
      </c>
      <c r="AG508" s="626">
        <f>V_Model_CB!AG11</f>
        <v>0</v>
      </c>
      <c r="AH508" s="626">
        <f>V_Model_CB!AH11</f>
        <v>0</v>
      </c>
      <c r="AI508" s="626">
        <f>V_Model_CB!AI11</f>
        <v>0</v>
      </c>
      <c r="AJ508" s="626">
        <f>V_Model_CB!AJ11</f>
        <v>0</v>
      </c>
      <c r="AK508" s="626">
        <f>V_Model_CB!AK11</f>
        <v>10</v>
      </c>
      <c r="AL508" s="626">
        <f>V_Model_CB!AL11</f>
        <v>10</v>
      </c>
      <c r="AM508" s="626">
        <f>V_Model_CB!AM11</f>
        <v>10</v>
      </c>
      <c r="AN508" s="626">
        <f>V_Model_CB!AN11</f>
        <v>10</v>
      </c>
      <c r="AO508" s="626">
        <f>V_Model_CB!AO11</f>
        <v>0</v>
      </c>
      <c r="AP508" s="369">
        <f>V_Model_CB!AP11</f>
        <v>0</v>
      </c>
      <c r="AQ508" s="369">
        <f>V_Model_CB!AQ11</f>
        <v>0</v>
      </c>
      <c r="AR508" s="369">
        <f>V_Model_CB!AR11</f>
        <v>20</v>
      </c>
      <c r="AS508" s="369">
        <f>V_Model_CB!AS11</f>
        <v>0</v>
      </c>
      <c r="AT508" s="370">
        <f>V_Model_CB!AT11</f>
        <v>20</v>
      </c>
      <c r="AU508" s="370">
        <f>V_Model_CB!AU11</f>
        <v>0</v>
      </c>
      <c r="AV508" s="370">
        <f>V_Model_CB!AV11</f>
        <v>0</v>
      </c>
      <c r="AW508" s="370">
        <f>V_Model_CB!AW11</f>
        <v>0</v>
      </c>
      <c r="AX508">
        <f>V_Model_CB!AX11</f>
        <v>40</v>
      </c>
      <c r="AY508">
        <f>V_Model_CB!AY11</f>
        <v>0.25</v>
      </c>
      <c r="AZ508" t="e">
        <f>V_Model_CB!AZ11</f>
        <v>#N/A</v>
      </c>
      <c r="BA508" t="e">
        <f>V_Model_CB!BA11</f>
        <v>#N/A</v>
      </c>
      <c r="BB508">
        <f>V_Model_CB!BB11</f>
        <v>0</v>
      </c>
      <c r="BC508">
        <f>V_Model_CB!BC11</f>
        <v>0</v>
      </c>
      <c r="BD508">
        <f>V_Model_CB!BD11</f>
        <v>0</v>
      </c>
      <c r="BE508">
        <f>V_Model_CB!BE11</f>
        <v>0</v>
      </c>
      <c r="BF508">
        <f>V_Model_CB!BF11</f>
        <v>0</v>
      </c>
      <c r="BG508">
        <f>V_Model_CB!BG11</f>
        <v>0</v>
      </c>
      <c r="BH508">
        <f>V_Model_CB!BH11</f>
        <v>0</v>
      </c>
      <c r="BI508">
        <f>V_Model_CB!BI11</f>
        <v>0</v>
      </c>
      <c r="BJ508">
        <f t="shared" si="34"/>
        <v>80</v>
      </c>
      <c r="BK508">
        <f t="shared" si="35"/>
        <v>80</v>
      </c>
      <c r="BL508" s="531">
        <f t="shared" si="36"/>
        <v>0</v>
      </c>
      <c r="BM508" s="201"/>
    </row>
    <row r="509" spans="1:65" hidden="1" outlineLevel="1" x14ac:dyDescent="0.3">
      <c r="A509">
        <f>V_Model_CB!A12</f>
        <v>2</v>
      </c>
      <c r="B509" t="str">
        <f>V_Model_CB!B12</f>
        <v>a</v>
      </c>
      <c r="C509">
        <f>V_Model_CB!C12</f>
        <v>4</v>
      </c>
      <c r="D509" t="str">
        <f>V_Model_CB!D12</f>
        <v>.z05_2_a_4</v>
      </c>
      <c r="E509" t="str">
        <f>V_Model_CB!E12</f>
        <v>Opracowanie wymagań szczegółowych dla obiektow (wyskaznie parametow fizycznych do implementacji)</v>
      </c>
      <c r="F509">
        <f>V_Model_CB!F12</f>
        <v>0</v>
      </c>
      <c r="G509" t="str">
        <f>V_Model_CB!G12</f>
        <v>Ekspert merytoryczny/ Architekt rozwiazania</v>
      </c>
      <c r="H509">
        <f>V_Model_CB!H12</f>
        <v>3</v>
      </c>
      <c r="I509" t="str">
        <f>V_Model_CB!I12</f>
        <v>END/AGH</v>
      </c>
      <c r="J509">
        <f>V_Model_CB!J12</f>
        <v>33</v>
      </c>
      <c r="K509" s="284">
        <f>V_Model_CB!K12</f>
        <v>46612</v>
      </c>
      <c r="L509" s="284">
        <f>V_Model_CB!L12</f>
        <v>46613</v>
      </c>
      <c r="M509">
        <f>V_Model_CB!M12</f>
        <v>33</v>
      </c>
      <c r="N509">
        <f>V_Model_CB!N12</f>
        <v>1</v>
      </c>
      <c r="O509">
        <f>V_Model_CB!O12</f>
        <v>80</v>
      </c>
      <c r="P509" s="628">
        <f>V_Model_CB!P12</f>
        <v>0</v>
      </c>
      <c r="Q509" s="628">
        <f>V_Model_CB!Q12</f>
        <v>0</v>
      </c>
      <c r="R509" s="628">
        <f>V_Model_CB!R12</f>
        <v>0</v>
      </c>
      <c r="S509" s="628">
        <f>V_Model_CB!S12</f>
        <v>0</v>
      </c>
      <c r="T509" s="628">
        <f>V_Model_CB!T12</f>
        <v>0.13</v>
      </c>
      <c r="U509" s="628">
        <f>V_Model_CB!U12</f>
        <v>0.13</v>
      </c>
      <c r="V509" s="628">
        <f>V_Model_CB!V12</f>
        <v>0.12</v>
      </c>
      <c r="W509" s="628">
        <f>V_Model_CB!W12</f>
        <v>0.12</v>
      </c>
      <c r="X509" s="628">
        <f>V_Model_CB!X12</f>
        <v>0</v>
      </c>
      <c r="Y509" s="650">
        <f>V_Model_CB!Y12</f>
        <v>0</v>
      </c>
      <c r="Z509" s="650">
        <f>V_Model_CB!Z12</f>
        <v>0</v>
      </c>
      <c r="AA509" s="650">
        <f>V_Model_CB!AA12</f>
        <v>0.25</v>
      </c>
      <c r="AB509" s="650">
        <f>V_Model_CB!AB12</f>
        <v>0</v>
      </c>
      <c r="AC509" s="613">
        <f>V_Model_CB!AC12</f>
        <v>0.13</v>
      </c>
      <c r="AD509" s="613">
        <f>V_Model_CB!AD12</f>
        <v>0.12</v>
      </c>
      <c r="AE509" s="613">
        <f>V_Model_CB!AE12</f>
        <v>0</v>
      </c>
      <c r="AF509" s="613">
        <f>V_Model_CB!AF12</f>
        <v>0</v>
      </c>
      <c r="AG509" s="626">
        <f>V_Model_CB!AG12</f>
        <v>0</v>
      </c>
      <c r="AH509" s="626">
        <f>V_Model_CB!AH12</f>
        <v>0</v>
      </c>
      <c r="AI509" s="626">
        <f>V_Model_CB!AI12</f>
        <v>0</v>
      </c>
      <c r="AJ509" s="626">
        <f>V_Model_CB!AJ12</f>
        <v>0</v>
      </c>
      <c r="AK509" s="626">
        <f>V_Model_CB!AK12</f>
        <v>10</v>
      </c>
      <c r="AL509" s="626">
        <f>V_Model_CB!AL12</f>
        <v>10</v>
      </c>
      <c r="AM509" s="626">
        <f>V_Model_CB!AM12</f>
        <v>10</v>
      </c>
      <c r="AN509" s="626">
        <f>V_Model_CB!AN12</f>
        <v>10</v>
      </c>
      <c r="AO509" s="626">
        <f>V_Model_CB!AO12</f>
        <v>0</v>
      </c>
      <c r="AP509" s="369">
        <f>V_Model_CB!AP12</f>
        <v>0</v>
      </c>
      <c r="AQ509" s="369">
        <f>V_Model_CB!AQ12</f>
        <v>0</v>
      </c>
      <c r="AR509" s="369">
        <f>V_Model_CB!AR12</f>
        <v>20</v>
      </c>
      <c r="AS509" s="369">
        <f>V_Model_CB!AS12</f>
        <v>0</v>
      </c>
      <c r="AT509" s="370">
        <f>V_Model_CB!AT12</f>
        <v>10</v>
      </c>
      <c r="AU509" s="370">
        <f>V_Model_CB!AU12</f>
        <v>10</v>
      </c>
      <c r="AV509" s="370">
        <f>V_Model_CB!AV12</f>
        <v>0</v>
      </c>
      <c r="AW509" s="370">
        <f>V_Model_CB!AW12</f>
        <v>0</v>
      </c>
      <c r="AX509">
        <f>V_Model_CB!AX12</f>
        <v>40</v>
      </c>
      <c r="AY509">
        <f>V_Model_CB!AY12</f>
        <v>0.25</v>
      </c>
      <c r="AZ509" t="e">
        <f>V_Model_CB!AZ12</f>
        <v>#N/A</v>
      </c>
      <c r="BA509" t="e">
        <f>V_Model_CB!BA12</f>
        <v>#N/A</v>
      </c>
      <c r="BB509">
        <f>V_Model_CB!BB12</f>
        <v>0</v>
      </c>
      <c r="BC509">
        <f>V_Model_CB!BC12</f>
        <v>0</v>
      </c>
      <c r="BD509">
        <f>V_Model_CB!BD12</f>
        <v>0</v>
      </c>
      <c r="BE509">
        <f>V_Model_CB!BE12</f>
        <v>0</v>
      </c>
      <c r="BF509">
        <f>V_Model_CB!BF12</f>
        <v>0</v>
      </c>
      <c r="BG509">
        <f>V_Model_CB!BG12</f>
        <v>0</v>
      </c>
      <c r="BH509">
        <f>V_Model_CB!BH12</f>
        <v>0</v>
      </c>
      <c r="BI509">
        <f>V_Model_CB!BI12</f>
        <v>0</v>
      </c>
      <c r="BJ509">
        <f t="shared" si="34"/>
        <v>80</v>
      </c>
      <c r="BK509">
        <f t="shared" si="35"/>
        <v>80</v>
      </c>
      <c r="BL509" s="531">
        <f t="shared" si="36"/>
        <v>0</v>
      </c>
      <c r="BM509" s="201"/>
    </row>
    <row r="510" spans="1:65" hidden="1" outlineLevel="1" x14ac:dyDescent="0.3">
      <c r="A510">
        <f>V_Model_CB!A13</f>
        <v>2</v>
      </c>
      <c r="B510" t="str">
        <f>V_Model_CB!B13</f>
        <v>a</v>
      </c>
      <c r="C510">
        <f>V_Model_CB!C13</f>
        <v>5</v>
      </c>
      <c r="D510" t="str">
        <f>V_Model_CB!D13</f>
        <v>.z05_2_a_5</v>
      </c>
      <c r="E510" t="str">
        <f>V_Model_CB!E13</f>
        <v>Analiza wymagan  szczegółowych i ich wpływu</v>
      </c>
      <c r="F510">
        <f>V_Model_CB!F13</f>
        <v>0</v>
      </c>
      <c r="G510" t="str">
        <f>V_Model_CB!G13</f>
        <v>Ekspert merytoryczny</v>
      </c>
      <c r="H510">
        <f>V_Model_CB!H13</f>
        <v>4</v>
      </c>
      <c r="I510" t="str">
        <f>V_Model_CB!I13</f>
        <v>AGH/END</v>
      </c>
      <c r="J510">
        <f>V_Model_CB!J13</f>
        <v>34</v>
      </c>
      <c r="K510" s="284">
        <f>V_Model_CB!K13</f>
        <v>46619</v>
      </c>
      <c r="L510" s="284">
        <f>V_Model_CB!L13</f>
        <v>46620</v>
      </c>
      <c r="M510">
        <f>V_Model_CB!M13</f>
        <v>34</v>
      </c>
      <c r="N510">
        <f>V_Model_CB!N13</f>
        <v>1</v>
      </c>
      <c r="O510">
        <f>V_Model_CB!O13</f>
        <v>80</v>
      </c>
      <c r="P510" s="628">
        <f>V_Model_CB!P13</f>
        <v>0</v>
      </c>
      <c r="Q510" s="628">
        <f>V_Model_CB!Q13</f>
        <v>0</v>
      </c>
      <c r="R510" s="628">
        <f>V_Model_CB!R13</f>
        <v>0</v>
      </c>
      <c r="S510" s="628">
        <f>V_Model_CB!S13</f>
        <v>0</v>
      </c>
      <c r="T510" s="628">
        <f>V_Model_CB!T13</f>
        <v>0.125</v>
      </c>
      <c r="U510" s="628">
        <f>V_Model_CB!U13</f>
        <v>0.125</v>
      </c>
      <c r="V510" s="628">
        <f>V_Model_CB!V13</f>
        <v>0.125</v>
      </c>
      <c r="W510" s="628">
        <f>V_Model_CB!W13</f>
        <v>0.125</v>
      </c>
      <c r="X510" s="628">
        <f>V_Model_CB!X13</f>
        <v>0</v>
      </c>
      <c r="Y510" s="650">
        <f>V_Model_CB!Y13</f>
        <v>0</v>
      </c>
      <c r="Z510" s="650">
        <f>V_Model_CB!Z13</f>
        <v>0</v>
      </c>
      <c r="AA510" s="650">
        <f>V_Model_CB!AA13</f>
        <v>0.25</v>
      </c>
      <c r="AB510" s="650">
        <f>V_Model_CB!AB13</f>
        <v>0</v>
      </c>
      <c r="AC510" s="613">
        <f>V_Model_CB!AC13</f>
        <v>0.25</v>
      </c>
      <c r="AD510" s="613">
        <f>V_Model_CB!AD13</f>
        <v>0</v>
      </c>
      <c r="AE510" s="613">
        <f>V_Model_CB!AE13</f>
        <v>0</v>
      </c>
      <c r="AF510" s="613">
        <f>V_Model_CB!AF13</f>
        <v>0</v>
      </c>
      <c r="AG510" s="626">
        <f>V_Model_CB!AG13</f>
        <v>0</v>
      </c>
      <c r="AH510" s="626">
        <f>V_Model_CB!AH13</f>
        <v>0</v>
      </c>
      <c r="AI510" s="626">
        <f>V_Model_CB!AI13</f>
        <v>0</v>
      </c>
      <c r="AJ510" s="626">
        <f>V_Model_CB!AJ13</f>
        <v>0</v>
      </c>
      <c r="AK510" s="626">
        <f>V_Model_CB!AK13</f>
        <v>10</v>
      </c>
      <c r="AL510" s="626">
        <f>V_Model_CB!AL13</f>
        <v>10</v>
      </c>
      <c r="AM510" s="626">
        <f>V_Model_CB!AM13</f>
        <v>10</v>
      </c>
      <c r="AN510" s="626">
        <f>V_Model_CB!AN13</f>
        <v>10</v>
      </c>
      <c r="AO510" s="626">
        <f>V_Model_CB!AO13</f>
        <v>0</v>
      </c>
      <c r="AP510" s="369">
        <f>V_Model_CB!AP13</f>
        <v>0</v>
      </c>
      <c r="AQ510" s="369">
        <f>V_Model_CB!AQ13</f>
        <v>0</v>
      </c>
      <c r="AR510" s="369">
        <f>V_Model_CB!AR13</f>
        <v>20</v>
      </c>
      <c r="AS510" s="369">
        <f>V_Model_CB!AS13</f>
        <v>0</v>
      </c>
      <c r="AT510" s="370">
        <f>V_Model_CB!AT13</f>
        <v>20</v>
      </c>
      <c r="AU510" s="370">
        <f>V_Model_CB!AU13</f>
        <v>0</v>
      </c>
      <c r="AV510" s="370">
        <f>V_Model_CB!AV13</f>
        <v>0</v>
      </c>
      <c r="AW510" s="370">
        <f>V_Model_CB!AW13</f>
        <v>0</v>
      </c>
      <c r="AX510">
        <f>V_Model_CB!AX13</f>
        <v>40</v>
      </c>
      <c r="AY510">
        <f>V_Model_CB!AY13</f>
        <v>0.25</v>
      </c>
      <c r="AZ510" t="e">
        <f>V_Model_CB!AZ13</f>
        <v>#N/A</v>
      </c>
      <c r="BA510" t="e">
        <f>V_Model_CB!BA13</f>
        <v>#N/A</v>
      </c>
      <c r="BB510">
        <f>V_Model_CB!BB13</f>
        <v>0</v>
      </c>
      <c r="BC510">
        <f>V_Model_CB!BC13</f>
        <v>0</v>
      </c>
      <c r="BD510">
        <f>V_Model_CB!BD13</f>
        <v>0</v>
      </c>
      <c r="BE510">
        <f>V_Model_CB!BE13</f>
        <v>0</v>
      </c>
      <c r="BF510">
        <f>V_Model_CB!BF13</f>
        <v>0</v>
      </c>
      <c r="BG510">
        <f>V_Model_CB!BG13</f>
        <v>0</v>
      </c>
      <c r="BH510">
        <f>V_Model_CB!BH13</f>
        <v>0</v>
      </c>
      <c r="BI510">
        <f>V_Model_CB!BI13</f>
        <v>0</v>
      </c>
      <c r="BJ510">
        <f t="shared" si="34"/>
        <v>80</v>
      </c>
      <c r="BK510">
        <f t="shared" si="35"/>
        <v>80</v>
      </c>
      <c r="BL510" s="531">
        <f t="shared" si="36"/>
        <v>0</v>
      </c>
      <c r="BM510" s="201"/>
    </row>
    <row r="511" spans="1:65" hidden="1" outlineLevel="1" x14ac:dyDescent="0.3">
      <c r="A511">
        <f>V_Model_CB!A14</f>
        <v>2</v>
      </c>
      <c r="B511" t="str">
        <f>V_Model_CB!B14</f>
        <v>a</v>
      </c>
      <c r="C511">
        <f>V_Model_CB!C14</f>
        <v>6</v>
      </c>
      <c r="D511" t="str">
        <f>V_Model_CB!D14</f>
        <v>.z05_2_a_6</v>
      </c>
      <c r="E511" t="str">
        <f>V_Model_CB!E14</f>
        <v xml:space="preserve">Implementacja zadania MWS </v>
      </c>
      <c r="F511">
        <f>V_Model_CB!F14</f>
        <v>0</v>
      </c>
      <c r="G511" t="str">
        <f>V_Model_CB!G14</f>
        <v>Developer</v>
      </c>
      <c r="H511">
        <f>V_Model_CB!H14</f>
        <v>5</v>
      </c>
      <c r="I511" t="str">
        <f>V_Model_CB!I14</f>
        <v>END/AGH</v>
      </c>
      <c r="J511">
        <f>V_Model_CB!J14</f>
        <v>35</v>
      </c>
      <c r="K511" s="284">
        <f>V_Model_CB!K14</f>
        <v>46626</v>
      </c>
      <c r="L511" s="284">
        <f>V_Model_CB!L14</f>
        <v>46628</v>
      </c>
      <c r="M511">
        <f>V_Model_CB!M14</f>
        <v>36</v>
      </c>
      <c r="N511">
        <f>V_Model_CB!N14</f>
        <v>2</v>
      </c>
      <c r="O511">
        <f>V_Model_CB!O14</f>
        <v>480</v>
      </c>
      <c r="P511" s="628">
        <f>V_Model_CB!P14</f>
        <v>0</v>
      </c>
      <c r="Q511" s="628">
        <f>V_Model_CB!Q14</f>
        <v>0</v>
      </c>
      <c r="R511" s="628">
        <f>V_Model_CB!R14</f>
        <v>0</v>
      </c>
      <c r="S511" s="628">
        <f>V_Model_CB!S14</f>
        <v>0</v>
      </c>
      <c r="T511" s="628">
        <f>V_Model_CB!T14</f>
        <v>0.1</v>
      </c>
      <c r="U511" s="628">
        <f>V_Model_CB!U14</f>
        <v>0.1</v>
      </c>
      <c r="V511" s="628">
        <f>V_Model_CB!V14</f>
        <v>0</v>
      </c>
      <c r="W511" s="628">
        <f>V_Model_CB!W14</f>
        <v>0</v>
      </c>
      <c r="X511" s="628">
        <f>V_Model_CB!X14</f>
        <v>0</v>
      </c>
      <c r="Y511" s="650">
        <f>V_Model_CB!Y14</f>
        <v>0.2</v>
      </c>
      <c r="Z511" s="650">
        <f>V_Model_CB!Z14</f>
        <v>0.2</v>
      </c>
      <c r="AA511" s="650">
        <f>V_Model_CB!AA14</f>
        <v>0.1</v>
      </c>
      <c r="AB511" s="650">
        <f>V_Model_CB!AB14</f>
        <v>0</v>
      </c>
      <c r="AC511" s="613">
        <f>V_Model_CB!AC14</f>
        <v>0</v>
      </c>
      <c r="AD511" s="613">
        <f>V_Model_CB!AD14</f>
        <v>0</v>
      </c>
      <c r="AE511" s="613">
        <f>V_Model_CB!AE14</f>
        <v>0.15</v>
      </c>
      <c r="AF511" s="613">
        <f>V_Model_CB!AF14</f>
        <v>0.15</v>
      </c>
      <c r="AG511" s="626">
        <f>V_Model_CB!AG14</f>
        <v>0</v>
      </c>
      <c r="AH511" s="626">
        <f>V_Model_CB!AH14</f>
        <v>0</v>
      </c>
      <c r="AI511" s="626">
        <f>V_Model_CB!AI14</f>
        <v>0</v>
      </c>
      <c r="AJ511" s="626">
        <f>V_Model_CB!AJ14</f>
        <v>0</v>
      </c>
      <c r="AK511" s="626">
        <f>V_Model_CB!AK14</f>
        <v>48</v>
      </c>
      <c r="AL511" s="626">
        <f>V_Model_CB!AL14</f>
        <v>48</v>
      </c>
      <c r="AM511" s="626">
        <f>V_Model_CB!AM14</f>
        <v>0</v>
      </c>
      <c r="AN511" s="626">
        <f>V_Model_CB!AN14</f>
        <v>0</v>
      </c>
      <c r="AO511" s="626">
        <f>V_Model_CB!AO14</f>
        <v>0</v>
      </c>
      <c r="AP511" s="369">
        <f>V_Model_CB!AP14</f>
        <v>96</v>
      </c>
      <c r="AQ511" s="369">
        <f>V_Model_CB!AQ14</f>
        <v>96</v>
      </c>
      <c r="AR511" s="369">
        <f>V_Model_CB!AR14</f>
        <v>48</v>
      </c>
      <c r="AS511" s="369">
        <f>V_Model_CB!AS14</f>
        <v>0</v>
      </c>
      <c r="AT511" s="370">
        <f>V_Model_CB!AT14</f>
        <v>0</v>
      </c>
      <c r="AU511" s="370">
        <f>V_Model_CB!AU14</f>
        <v>0</v>
      </c>
      <c r="AV511" s="370">
        <f>V_Model_CB!AV14</f>
        <v>72</v>
      </c>
      <c r="AW511" s="370">
        <f>V_Model_CB!AW14</f>
        <v>72</v>
      </c>
      <c r="AX511">
        <f>V_Model_CB!AX14</f>
        <v>96</v>
      </c>
      <c r="AY511">
        <f>V_Model_CB!AY14</f>
        <v>0.6</v>
      </c>
      <c r="AZ511" t="e">
        <f>V_Model_CB!AZ14</f>
        <v>#N/A</v>
      </c>
      <c r="BA511" t="e">
        <f>V_Model_CB!BA14</f>
        <v>#N/A</v>
      </c>
      <c r="BB511">
        <f>V_Model_CB!BB14</f>
        <v>0</v>
      </c>
      <c r="BC511">
        <f>V_Model_CB!BC14</f>
        <v>0</v>
      </c>
      <c r="BD511">
        <f>V_Model_CB!BD14</f>
        <v>0</v>
      </c>
      <c r="BE511">
        <f>V_Model_CB!BE14</f>
        <v>0</v>
      </c>
      <c r="BF511">
        <f>V_Model_CB!BF14</f>
        <v>0</v>
      </c>
      <c r="BG511">
        <f>V_Model_CB!BG14</f>
        <v>0</v>
      </c>
      <c r="BH511">
        <f>V_Model_CB!BH14</f>
        <v>0</v>
      </c>
      <c r="BI511">
        <f>V_Model_CB!BI14</f>
        <v>0</v>
      </c>
      <c r="BJ511">
        <f t="shared" si="34"/>
        <v>480</v>
      </c>
      <c r="BK511">
        <f t="shared" si="35"/>
        <v>480</v>
      </c>
      <c r="BL511" s="531">
        <f t="shared" si="36"/>
        <v>0</v>
      </c>
      <c r="BM511" s="201"/>
    </row>
    <row r="512" spans="1:65" hidden="1" outlineLevel="1" x14ac:dyDescent="0.3">
      <c r="A512">
        <f>V_Model_CB!A15</f>
        <v>2</v>
      </c>
      <c r="B512" t="str">
        <f>V_Model_CB!B15</f>
        <v>a</v>
      </c>
      <c r="C512">
        <f>V_Model_CB!C15</f>
        <v>7</v>
      </c>
      <c r="D512" t="str">
        <f>V_Model_CB!D15</f>
        <v>.z05_2_a_7</v>
      </c>
      <c r="E512" t="str">
        <f>V_Model_CB!E15</f>
        <v>Implementacja zadania Kompletacja</v>
      </c>
      <c r="F512">
        <f>V_Model_CB!F15</f>
        <v>0</v>
      </c>
      <c r="G512" t="str">
        <f>V_Model_CB!G15</f>
        <v>Developer</v>
      </c>
      <c r="H512">
        <f>V_Model_CB!H15</f>
        <v>6</v>
      </c>
      <c r="I512" t="str">
        <f>V_Model_CB!I15</f>
        <v>END/AGH</v>
      </c>
      <c r="J512">
        <f>V_Model_CB!J15</f>
        <v>37</v>
      </c>
      <c r="K512" s="284">
        <f>V_Model_CB!K15</f>
        <v>46640</v>
      </c>
      <c r="L512" s="284">
        <f>V_Model_CB!L15</f>
        <v>46642</v>
      </c>
      <c r="M512">
        <f>V_Model_CB!M15</f>
        <v>38</v>
      </c>
      <c r="N512">
        <f>V_Model_CB!N15</f>
        <v>2</v>
      </c>
      <c r="O512">
        <f>V_Model_CB!O15</f>
        <v>480</v>
      </c>
      <c r="P512" s="628">
        <f>V_Model_CB!P15</f>
        <v>0</v>
      </c>
      <c r="Q512" s="628">
        <f>V_Model_CB!Q15</f>
        <v>0</v>
      </c>
      <c r="R512" s="628">
        <f>V_Model_CB!R15</f>
        <v>0</v>
      </c>
      <c r="S512" s="628">
        <f>V_Model_CB!S15</f>
        <v>0</v>
      </c>
      <c r="T512" s="628">
        <f>V_Model_CB!T15</f>
        <v>0.1</v>
      </c>
      <c r="U512" s="628">
        <f>V_Model_CB!U15</f>
        <v>0.1</v>
      </c>
      <c r="V512" s="628">
        <f>V_Model_CB!V15</f>
        <v>0</v>
      </c>
      <c r="W512" s="628">
        <f>V_Model_CB!W15</f>
        <v>0</v>
      </c>
      <c r="X512" s="628">
        <f>V_Model_CB!X15</f>
        <v>0</v>
      </c>
      <c r="Y512" s="650">
        <f>V_Model_CB!Y15</f>
        <v>0.2</v>
      </c>
      <c r="Z512" s="650">
        <f>V_Model_CB!Z15</f>
        <v>0.2</v>
      </c>
      <c r="AA512" s="650">
        <f>V_Model_CB!AA15</f>
        <v>0.1</v>
      </c>
      <c r="AB512" s="650">
        <f>V_Model_CB!AB15</f>
        <v>0</v>
      </c>
      <c r="AC512" s="613">
        <f>V_Model_CB!AC15</f>
        <v>0</v>
      </c>
      <c r="AD512" s="613">
        <f>V_Model_CB!AD15</f>
        <v>0.15</v>
      </c>
      <c r="AE512" s="613">
        <f>V_Model_CB!AE15</f>
        <v>0</v>
      </c>
      <c r="AF512" s="613">
        <f>V_Model_CB!AF15</f>
        <v>0.15</v>
      </c>
      <c r="AG512" s="626">
        <f>V_Model_CB!AG15</f>
        <v>0</v>
      </c>
      <c r="AH512" s="626">
        <f>V_Model_CB!AH15</f>
        <v>0</v>
      </c>
      <c r="AI512" s="626">
        <f>V_Model_CB!AI15</f>
        <v>0</v>
      </c>
      <c r="AJ512" s="626">
        <f>V_Model_CB!AJ15</f>
        <v>0</v>
      </c>
      <c r="AK512" s="626">
        <f>V_Model_CB!AK15</f>
        <v>48</v>
      </c>
      <c r="AL512" s="626">
        <f>V_Model_CB!AL15</f>
        <v>48</v>
      </c>
      <c r="AM512" s="626">
        <f>V_Model_CB!AM15</f>
        <v>0</v>
      </c>
      <c r="AN512" s="626">
        <f>V_Model_CB!AN15</f>
        <v>0</v>
      </c>
      <c r="AO512" s="626">
        <f>V_Model_CB!AO15</f>
        <v>0</v>
      </c>
      <c r="AP512" s="369">
        <f>V_Model_CB!AP15</f>
        <v>96</v>
      </c>
      <c r="AQ512" s="369">
        <f>V_Model_CB!AQ15</f>
        <v>96</v>
      </c>
      <c r="AR512" s="369">
        <f>V_Model_CB!AR15</f>
        <v>48</v>
      </c>
      <c r="AS512" s="369">
        <f>V_Model_CB!AS15</f>
        <v>0</v>
      </c>
      <c r="AT512" s="370">
        <f>V_Model_CB!AT15</f>
        <v>0</v>
      </c>
      <c r="AU512" s="370">
        <f>V_Model_CB!AU15</f>
        <v>72</v>
      </c>
      <c r="AV512" s="370">
        <f>V_Model_CB!AV15</f>
        <v>0</v>
      </c>
      <c r="AW512" s="370">
        <f>V_Model_CB!AW15</f>
        <v>72</v>
      </c>
      <c r="AX512">
        <f>V_Model_CB!AX15</f>
        <v>96</v>
      </c>
      <c r="AY512">
        <f>V_Model_CB!AY15</f>
        <v>0.6</v>
      </c>
      <c r="AZ512" t="e">
        <f>V_Model_CB!AZ15</f>
        <v>#N/A</v>
      </c>
      <c r="BA512" t="e">
        <f>V_Model_CB!BA15</f>
        <v>#N/A</v>
      </c>
      <c r="BB512">
        <f>V_Model_CB!BB15</f>
        <v>0</v>
      </c>
      <c r="BC512">
        <f>V_Model_CB!BC15</f>
        <v>0</v>
      </c>
      <c r="BD512">
        <f>V_Model_CB!BD15</f>
        <v>0</v>
      </c>
      <c r="BE512">
        <f>V_Model_CB!BE15</f>
        <v>0</v>
      </c>
      <c r="BF512">
        <f>V_Model_CB!BF15</f>
        <v>0</v>
      </c>
      <c r="BG512">
        <f>V_Model_CB!BG15</f>
        <v>0</v>
      </c>
      <c r="BH512">
        <f>V_Model_CB!BH15</f>
        <v>0</v>
      </c>
      <c r="BI512">
        <f>V_Model_CB!BI15</f>
        <v>0</v>
      </c>
      <c r="BJ512">
        <f t="shared" si="34"/>
        <v>480</v>
      </c>
      <c r="BK512">
        <f t="shared" si="35"/>
        <v>480</v>
      </c>
      <c r="BL512" s="531">
        <f t="shared" si="36"/>
        <v>0</v>
      </c>
      <c r="BM512" s="201"/>
    </row>
    <row r="513" spans="1:65" hidden="1" outlineLevel="1" x14ac:dyDescent="0.3">
      <c r="A513">
        <f>V_Model_CB!A16</f>
        <v>2</v>
      </c>
      <c r="B513" t="str">
        <f>V_Model_CB!B16</f>
        <v>a</v>
      </c>
      <c r="C513">
        <f>V_Model_CB!C16</f>
        <v>8</v>
      </c>
      <c r="D513" t="str">
        <f>V_Model_CB!D16</f>
        <v>.z05_2_a_8</v>
      </c>
      <c r="E513" t="str">
        <f>V_Model_CB!E16</f>
        <v xml:space="preserve">Implementacja zadania Kompletacja- odwzorowanie  mechanizmu decyzyjny sterowania przekaznikami rolkowymi </v>
      </c>
      <c r="F513">
        <f>V_Model_CB!F16</f>
        <v>0</v>
      </c>
      <c r="G513" t="str">
        <f>V_Model_CB!G16</f>
        <v>Developer</v>
      </c>
      <c r="H513">
        <f>V_Model_CB!H16</f>
        <v>7</v>
      </c>
      <c r="I513" t="str">
        <f>V_Model_CB!I16</f>
        <v>END/AGH</v>
      </c>
      <c r="J513">
        <f>V_Model_CB!J16</f>
        <v>39</v>
      </c>
      <c r="K513" s="284">
        <f>V_Model_CB!K16</f>
        <v>46654</v>
      </c>
      <c r="L513" s="284">
        <f>V_Model_CB!L16</f>
        <v>46655</v>
      </c>
      <c r="M513">
        <f>V_Model_CB!M16</f>
        <v>39</v>
      </c>
      <c r="N513">
        <f>V_Model_CB!N16</f>
        <v>1</v>
      </c>
      <c r="O513">
        <f>V_Model_CB!O16</f>
        <v>280</v>
      </c>
      <c r="P513" s="628">
        <f>V_Model_CB!P16</f>
        <v>0</v>
      </c>
      <c r="Q513" s="628">
        <f>V_Model_CB!Q16</f>
        <v>0</v>
      </c>
      <c r="R513" s="628">
        <f>V_Model_CB!R16</f>
        <v>0</v>
      </c>
      <c r="S513" s="628">
        <f>V_Model_CB!S16</f>
        <v>0</v>
      </c>
      <c r="T513" s="628">
        <f>V_Model_CB!T16</f>
        <v>0.1</v>
      </c>
      <c r="U513" s="628">
        <f>V_Model_CB!U16</f>
        <v>0.1</v>
      </c>
      <c r="V513" s="628">
        <f>V_Model_CB!V16</f>
        <v>0</v>
      </c>
      <c r="W513" s="628">
        <f>V_Model_CB!W16</f>
        <v>0</v>
      </c>
      <c r="X513" s="628">
        <f>V_Model_CB!X16</f>
        <v>0</v>
      </c>
      <c r="Y513" s="650">
        <f>V_Model_CB!Y16</f>
        <v>0</v>
      </c>
      <c r="Z513" s="650">
        <f>V_Model_CB!Z16</f>
        <v>0.1</v>
      </c>
      <c r="AA513" s="650">
        <f>V_Model_CB!AA16</f>
        <v>0</v>
      </c>
      <c r="AB513" s="650">
        <f>V_Model_CB!AB16</f>
        <v>0</v>
      </c>
      <c r="AC513" s="613">
        <f>V_Model_CB!AC16</f>
        <v>0.2</v>
      </c>
      <c r="AD513" s="613">
        <f>V_Model_CB!AD16</f>
        <v>0.2</v>
      </c>
      <c r="AE513" s="613">
        <f>V_Model_CB!AE16</f>
        <v>0.2</v>
      </c>
      <c r="AF513" s="613">
        <f>V_Model_CB!AF16</f>
        <v>0.1</v>
      </c>
      <c r="AG513" s="626">
        <f>V_Model_CB!AG16</f>
        <v>0</v>
      </c>
      <c r="AH513" s="626">
        <f>V_Model_CB!AH16</f>
        <v>0</v>
      </c>
      <c r="AI513" s="626">
        <f>V_Model_CB!AI16</f>
        <v>0</v>
      </c>
      <c r="AJ513" s="626">
        <f>V_Model_CB!AJ16</f>
        <v>0</v>
      </c>
      <c r="AK513" s="626">
        <f>V_Model_CB!AK16</f>
        <v>28</v>
      </c>
      <c r="AL513" s="626">
        <f>V_Model_CB!AL16</f>
        <v>28</v>
      </c>
      <c r="AM513" s="626">
        <f>V_Model_CB!AM16</f>
        <v>0</v>
      </c>
      <c r="AN513" s="626">
        <f>V_Model_CB!AN16</f>
        <v>0</v>
      </c>
      <c r="AO513" s="626">
        <f>V_Model_CB!AO16</f>
        <v>0</v>
      </c>
      <c r="AP513" s="369">
        <f>V_Model_CB!AP16</f>
        <v>0</v>
      </c>
      <c r="AQ513" s="369">
        <f>V_Model_CB!AQ16</f>
        <v>28</v>
      </c>
      <c r="AR513" s="369">
        <f>V_Model_CB!AR16</f>
        <v>0</v>
      </c>
      <c r="AS513" s="369">
        <f>V_Model_CB!AS16</f>
        <v>0</v>
      </c>
      <c r="AT513" s="370">
        <f>V_Model_CB!AT16</f>
        <v>56</v>
      </c>
      <c r="AU513" s="370">
        <f>V_Model_CB!AU16</f>
        <v>56</v>
      </c>
      <c r="AV513" s="370">
        <f>V_Model_CB!AV16</f>
        <v>56</v>
      </c>
      <c r="AW513" s="370">
        <f>V_Model_CB!AW16</f>
        <v>28</v>
      </c>
      <c r="AX513">
        <f>V_Model_CB!AX16</f>
        <v>56</v>
      </c>
      <c r="AY513">
        <f>V_Model_CB!AY16</f>
        <v>0.35</v>
      </c>
      <c r="AZ513" t="e">
        <f>V_Model_CB!AZ16</f>
        <v>#N/A</v>
      </c>
      <c r="BA513" t="e">
        <f>V_Model_CB!BA16</f>
        <v>#N/A</v>
      </c>
      <c r="BB513">
        <f>V_Model_CB!BB16</f>
        <v>0</v>
      </c>
      <c r="BC513">
        <f>V_Model_CB!BC16</f>
        <v>0</v>
      </c>
      <c r="BD513">
        <f>V_Model_CB!BD16</f>
        <v>0</v>
      </c>
      <c r="BE513">
        <f>V_Model_CB!BE16</f>
        <v>0</v>
      </c>
      <c r="BF513">
        <f>V_Model_CB!BF16</f>
        <v>0</v>
      </c>
      <c r="BG513">
        <f>V_Model_CB!BG16</f>
        <v>0</v>
      </c>
      <c r="BH513">
        <f>V_Model_CB!BH16</f>
        <v>0</v>
      </c>
      <c r="BI513">
        <f>V_Model_CB!BI16</f>
        <v>0</v>
      </c>
      <c r="BJ513">
        <f t="shared" si="34"/>
        <v>280</v>
      </c>
      <c r="BK513">
        <f t="shared" si="35"/>
        <v>280</v>
      </c>
      <c r="BL513" s="531">
        <f t="shared" si="36"/>
        <v>0</v>
      </c>
      <c r="BM513" s="201"/>
    </row>
    <row r="514" spans="1:65" hidden="1" outlineLevel="1" x14ac:dyDescent="0.3">
      <c r="A514">
        <f>V_Model_CB!A17</f>
        <v>2</v>
      </c>
      <c r="B514" t="str">
        <f>V_Model_CB!B17</f>
        <v>b</v>
      </c>
      <c r="C514">
        <f>V_Model_CB!C17</f>
        <v>0</v>
      </c>
      <c r="D514" t="str">
        <f>V_Model_CB!D17</f>
        <v>.z05_2_b_0</v>
      </c>
      <c r="E514" t="str">
        <f>V_Model_CB!E17</f>
        <v>Opracowanie i optymalizacja mechanizmów/narzędzi pozyskiwania i procesowania danych pozyskiwanych z aktualnego fizycznego systemu magazynowego</v>
      </c>
      <c r="F514">
        <f>V_Model_CB!F17</f>
        <v>0</v>
      </c>
      <c r="G514">
        <f>V_Model_CB!G17</f>
        <v>0</v>
      </c>
      <c r="H514">
        <f>V_Model_CB!H17</f>
        <v>0</v>
      </c>
      <c r="I514">
        <f>V_Model_CB!I17</f>
        <v>0</v>
      </c>
      <c r="J514">
        <f>V_Model_CB!J17</f>
        <v>40</v>
      </c>
      <c r="K514" s="284">
        <f>V_Model_CB!K17</f>
        <v>46661</v>
      </c>
      <c r="L514" s="284">
        <f>V_Model_CB!L17</f>
        <v>46661</v>
      </c>
      <c r="M514">
        <f>V_Model_CB!M17</f>
        <v>39</v>
      </c>
      <c r="N514">
        <f>V_Model_CB!N17</f>
        <v>0</v>
      </c>
      <c r="O514">
        <f>V_Model_CB!O17</f>
        <v>0</v>
      </c>
      <c r="P514" s="628">
        <f>V_Model_CB!P17</f>
        <v>0</v>
      </c>
      <c r="Q514" s="628">
        <f>V_Model_CB!Q17</f>
        <v>0</v>
      </c>
      <c r="R514" s="628">
        <f>V_Model_CB!R17</f>
        <v>0</v>
      </c>
      <c r="S514" s="628">
        <f>V_Model_CB!S17</f>
        <v>0</v>
      </c>
      <c r="T514" s="628">
        <f>V_Model_CB!T17</f>
        <v>0</v>
      </c>
      <c r="U514" s="628">
        <f>V_Model_CB!U17</f>
        <v>0</v>
      </c>
      <c r="V514" s="628">
        <f>V_Model_CB!V17</f>
        <v>0</v>
      </c>
      <c r="W514" s="628">
        <f>V_Model_CB!W17</f>
        <v>0</v>
      </c>
      <c r="X514" s="628">
        <f>V_Model_CB!X17</f>
        <v>0</v>
      </c>
      <c r="Y514" s="650">
        <f>V_Model_CB!Y17</f>
        <v>0</v>
      </c>
      <c r="Z514" s="650">
        <f>V_Model_CB!Z17</f>
        <v>0</v>
      </c>
      <c r="AA514" s="650">
        <f>V_Model_CB!AA17</f>
        <v>0</v>
      </c>
      <c r="AB514" s="650">
        <f>V_Model_CB!AB17</f>
        <v>0</v>
      </c>
      <c r="AC514" s="613">
        <f>V_Model_CB!AC17</f>
        <v>0</v>
      </c>
      <c r="AD514" s="613">
        <f>V_Model_CB!AD17</f>
        <v>0</v>
      </c>
      <c r="AE514" s="613">
        <f>V_Model_CB!AE17</f>
        <v>0</v>
      </c>
      <c r="AF514" s="613">
        <f>V_Model_CB!AF17</f>
        <v>0</v>
      </c>
      <c r="AG514" s="626">
        <f>V_Model_CB!AG17</f>
        <v>0</v>
      </c>
      <c r="AH514" s="626">
        <f>V_Model_CB!AH17</f>
        <v>0</v>
      </c>
      <c r="AI514" s="626">
        <f>V_Model_CB!AI17</f>
        <v>0</v>
      </c>
      <c r="AJ514" s="626">
        <f>V_Model_CB!AJ17</f>
        <v>0</v>
      </c>
      <c r="AK514" s="626">
        <f>V_Model_CB!AK17</f>
        <v>0</v>
      </c>
      <c r="AL514" s="626">
        <f>V_Model_CB!AL17</f>
        <v>0</v>
      </c>
      <c r="AM514" s="626">
        <f>V_Model_CB!AM17</f>
        <v>0</v>
      </c>
      <c r="AN514" s="626">
        <f>V_Model_CB!AN17</f>
        <v>0</v>
      </c>
      <c r="AO514" s="626">
        <f>V_Model_CB!AO17</f>
        <v>0</v>
      </c>
      <c r="AP514" s="369">
        <f>V_Model_CB!AP17</f>
        <v>0</v>
      </c>
      <c r="AQ514" s="369">
        <f>V_Model_CB!AQ17</f>
        <v>0</v>
      </c>
      <c r="AR514" s="369">
        <f>V_Model_CB!AR17</f>
        <v>0</v>
      </c>
      <c r="AS514" s="369">
        <f>V_Model_CB!AS17</f>
        <v>0</v>
      </c>
      <c r="AT514" s="370">
        <f>V_Model_CB!AT17</f>
        <v>0</v>
      </c>
      <c r="AU514" s="370">
        <f>V_Model_CB!AU17</f>
        <v>0</v>
      </c>
      <c r="AV514" s="370">
        <f>V_Model_CB!AV17</f>
        <v>0</v>
      </c>
      <c r="AW514" s="370">
        <f>V_Model_CB!AW17</f>
        <v>0</v>
      </c>
      <c r="AX514">
        <f>V_Model_CB!AX17</f>
        <v>0</v>
      </c>
      <c r="AY514">
        <f>V_Model_CB!AY17</f>
        <v>0</v>
      </c>
      <c r="AZ514">
        <f>V_Model_CB!AZ17</f>
        <v>0</v>
      </c>
      <c r="BA514">
        <f>V_Model_CB!BA17</f>
        <v>0</v>
      </c>
      <c r="BB514">
        <f>V_Model_CB!BB17</f>
        <v>0</v>
      </c>
      <c r="BC514">
        <f>V_Model_CB!BC17</f>
        <v>0</v>
      </c>
      <c r="BD514">
        <f>V_Model_CB!BD17</f>
        <v>0</v>
      </c>
      <c r="BE514">
        <f>V_Model_CB!BE17</f>
        <v>0</v>
      </c>
      <c r="BF514">
        <f>V_Model_CB!BF17</f>
        <v>0</v>
      </c>
      <c r="BG514">
        <f>V_Model_CB!BG17</f>
        <v>0</v>
      </c>
      <c r="BH514">
        <f>V_Model_CB!BH17</f>
        <v>0</v>
      </c>
      <c r="BI514">
        <f>V_Model_CB!BI17</f>
        <v>0</v>
      </c>
      <c r="BJ514">
        <f t="shared" si="34"/>
        <v>0</v>
      </c>
      <c r="BK514">
        <f t="shared" si="35"/>
        <v>0</v>
      </c>
      <c r="BL514" s="531">
        <f t="shared" si="36"/>
        <v>0</v>
      </c>
      <c r="BM514" s="201"/>
    </row>
    <row r="515" spans="1:65" hidden="1" outlineLevel="1" x14ac:dyDescent="0.3">
      <c r="A515">
        <f>V_Model_CB!A18</f>
        <v>2</v>
      </c>
      <c r="B515" t="str">
        <f>V_Model_CB!B18</f>
        <v>b</v>
      </c>
      <c r="C515">
        <f>V_Model_CB!C18</f>
        <v>1</v>
      </c>
      <c r="D515" t="str">
        <f>V_Model_CB!D18</f>
        <v>.z05_2_b_1</v>
      </c>
      <c r="E515" t="str">
        <f>V_Model_CB!E18</f>
        <v xml:space="preserve">Inwentaryzacja procesow magazynowych </v>
      </c>
      <c r="F515">
        <f>V_Model_CB!F18</f>
        <v>0</v>
      </c>
      <c r="G515" t="str">
        <f>V_Model_CB!G18</f>
        <v>Ekspert merytoryczny</v>
      </c>
      <c r="H515" t="e">
        <f>V_Model_CB!#REF!</f>
        <v>#REF!</v>
      </c>
      <c r="I515" t="str">
        <f>V_Model_CB!I18</f>
        <v>ACT</v>
      </c>
      <c r="J515">
        <f>V_Model_CB!J18</f>
        <v>40</v>
      </c>
      <c r="K515" s="284">
        <f>V_Model_CB!K18</f>
        <v>46661</v>
      </c>
      <c r="L515" s="284">
        <f>V_Model_CB!L18</f>
        <v>46663</v>
      </c>
      <c r="M515">
        <f>V_Model_CB!M18</f>
        <v>41</v>
      </c>
      <c r="N515">
        <f>V_Model_CB!N18</f>
        <v>2</v>
      </c>
      <c r="O515">
        <f>V_Model_CB!O18</f>
        <v>120</v>
      </c>
      <c r="P515" s="628">
        <f>V_Model_CB!P18</f>
        <v>0</v>
      </c>
      <c r="Q515" s="628">
        <f>V_Model_CB!Q18</f>
        <v>0</v>
      </c>
      <c r="R515" s="628">
        <f>V_Model_CB!R18</f>
        <v>0</v>
      </c>
      <c r="S515" s="628">
        <f>V_Model_CB!S18</f>
        <v>0</v>
      </c>
      <c r="T515" s="628">
        <f>V_Model_CB!T18</f>
        <v>0.33300000000000002</v>
      </c>
      <c r="U515" s="628">
        <f>V_Model_CB!U18</f>
        <v>0.33300000000000002</v>
      </c>
      <c r="V515" s="628">
        <f>V_Model_CB!V18</f>
        <v>0.33300000000000002</v>
      </c>
      <c r="W515" s="628">
        <f>V_Model_CB!W18</f>
        <v>0</v>
      </c>
      <c r="X515" s="628">
        <f>V_Model_CB!X18</f>
        <v>0</v>
      </c>
      <c r="Y515" s="650">
        <f>V_Model_CB!Y18</f>
        <v>0</v>
      </c>
      <c r="Z515" s="650">
        <f>V_Model_CB!Z18</f>
        <v>0</v>
      </c>
      <c r="AA515" s="650">
        <f>V_Model_CB!AA18</f>
        <v>0</v>
      </c>
      <c r="AB515" s="650">
        <f>V_Model_CB!AB18</f>
        <v>0</v>
      </c>
      <c r="AC515" s="613">
        <f>V_Model_CB!AC18</f>
        <v>0</v>
      </c>
      <c r="AD515" s="613">
        <f>V_Model_CB!AD18</f>
        <v>0</v>
      </c>
      <c r="AE515" s="613">
        <f>V_Model_CB!AE18</f>
        <v>0</v>
      </c>
      <c r="AF515" s="613">
        <f>V_Model_CB!AF18</f>
        <v>0</v>
      </c>
      <c r="AG515" s="626">
        <f>V_Model_CB!AG18</f>
        <v>0</v>
      </c>
      <c r="AH515" s="626">
        <f>V_Model_CB!AH18</f>
        <v>0</v>
      </c>
      <c r="AI515" s="626">
        <f>V_Model_CB!AI18</f>
        <v>0</v>
      </c>
      <c r="AJ515" s="626">
        <f>V_Model_CB!AJ18</f>
        <v>0</v>
      </c>
      <c r="AK515" s="626">
        <f>V_Model_CB!AK18</f>
        <v>40</v>
      </c>
      <c r="AL515" s="626">
        <f>V_Model_CB!AL18</f>
        <v>40</v>
      </c>
      <c r="AM515" s="626">
        <f>V_Model_CB!AM18</f>
        <v>40</v>
      </c>
      <c r="AN515" s="626">
        <f>V_Model_CB!AN18</f>
        <v>0</v>
      </c>
      <c r="AO515" s="626">
        <f>V_Model_CB!AO18</f>
        <v>0</v>
      </c>
      <c r="AP515" s="369">
        <f>V_Model_CB!AP18</f>
        <v>0</v>
      </c>
      <c r="AQ515" s="369">
        <f>V_Model_CB!AQ18</f>
        <v>0</v>
      </c>
      <c r="AR515" s="369">
        <f>V_Model_CB!AR18</f>
        <v>0</v>
      </c>
      <c r="AS515" s="369">
        <f>V_Model_CB!AS18</f>
        <v>0</v>
      </c>
      <c r="AT515" s="370">
        <f>V_Model_CB!AT18</f>
        <v>0</v>
      </c>
      <c r="AU515" s="370">
        <f>V_Model_CB!AU18</f>
        <v>0</v>
      </c>
      <c r="AV515" s="370">
        <f>V_Model_CB!AV18</f>
        <v>0</v>
      </c>
      <c r="AW515" s="370">
        <f>V_Model_CB!AW18</f>
        <v>0</v>
      </c>
      <c r="AX515">
        <f>V_Model_CB!AX18</f>
        <v>120</v>
      </c>
      <c r="AY515">
        <f>V_Model_CB!AY18</f>
        <v>0.75</v>
      </c>
      <c r="AZ515" t="e">
        <f>V_Model_CB!AZ18</f>
        <v>#N/A</v>
      </c>
      <c r="BA515" t="e">
        <f>V_Model_CB!BA18</f>
        <v>#N/A</v>
      </c>
      <c r="BB515">
        <f>V_Model_CB!BB18</f>
        <v>0</v>
      </c>
      <c r="BC515">
        <f>V_Model_CB!BC18</f>
        <v>0</v>
      </c>
      <c r="BD515">
        <f>V_Model_CB!BD18</f>
        <v>0</v>
      </c>
      <c r="BE515">
        <f>V_Model_CB!BE18</f>
        <v>0</v>
      </c>
      <c r="BF515">
        <f>V_Model_CB!BF18</f>
        <v>0</v>
      </c>
      <c r="BG515">
        <f>V_Model_CB!BG18</f>
        <v>0</v>
      </c>
      <c r="BH515">
        <f>V_Model_CB!BH18</f>
        <v>0</v>
      </c>
      <c r="BI515">
        <f>V_Model_CB!BI18</f>
        <v>0</v>
      </c>
      <c r="BJ515">
        <f t="shared" si="34"/>
        <v>120</v>
      </c>
      <c r="BK515">
        <f t="shared" si="35"/>
        <v>120</v>
      </c>
      <c r="BL515" s="531">
        <f t="shared" si="36"/>
        <v>0</v>
      </c>
      <c r="BM515" s="201"/>
    </row>
    <row r="516" spans="1:65" hidden="1" outlineLevel="1" x14ac:dyDescent="0.3">
      <c r="A516">
        <f>V_Model_CB!A19</f>
        <v>2</v>
      </c>
      <c r="B516" t="str">
        <f>V_Model_CB!B19</f>
        <v>b</v>
      </c>
      <c r="C516">
        <f>V_Model_CB!C19</f>
        <v>2</v>
      </c>
      <c r="D516" t="str">
        <f>V_Model_CB!D19</f>
        <v>.z05_2_b_2</v>
      </c>
      <c r="E516" t="str">
        <f>V_Model_CB!E19</f>
        <v>Implementacja mechanizmów wczytywania konfiguracji obiektow na potrzeby symulacji zadania MWS</v>
      </c>
      <c r="F516">
        <f>V_Model_CB!F19</f>
        <v>0</v>
      </c>
      <c r="G516" t="str">
        <f>V_Model_CB!G19</f>
        <v>Developer</v>
      </c>
      <c r="H516">
        <f>V_Model_CB!H18</f>
        <v>8</v>
      </c>
      <c r="I516">
        <f>V_Model_CB!I19</f>
        <v>0</v>
      </c>
      <c r="J516">
        <f>V_Model_CB!J19</f>
        <v>42</v>
      </c>
      <c r="K516" s="284">
        <f>V_Model_CB!K19</f>
        <v>46675</v>
      </c>
      <c r="L516" s="284">
        <f>V_Model_CB!L19</f>
        <v>46676</v>
      </c>
      <c r="M516">
        <f>V_Model_CB!M19</f>
        <v>42</v>
      </c>
      <c r="N516">
        <f>V_Model_CB!N19</f>
        <v>1</v>
      </c>
      <c r="O516">
        <f>V_Model_CB!O19</f>
        <v>120</v>
      </c>
      <c r="P516" s="628">
        <f>V_Model_CB!P19</f>
        <v>0</v>
      </c>
      <c r="Q516" s="628">
        <f>V_Model_CB!Q19</f>
        <v>0</v>
      </c>
      <c r="R516" s="628">
        <f>V_Model_CB!R19</f>
        <v>0</v>
      </c>
      <c r="S516" s="628">
        <f>V_Model_CB!S19</f>
        <v>0</v>
      </c>
      <c r="T516" s="628">
        <f>V_Model_CB!T19</f>
        <v>0.17299999999999999</v>
      </c>
      <c r="U516" s="628">
        <f>V_Model_CB!U19</f>
        <v>0.16300000000000001</v>
      </c>
      <c r="V516" s="628">
        <f>V_Model_CB!V19</f>
        <v>0</v>
      </c>
      <c r="W516" s="628">
        <f>V_Model_CB!W19</f>
        <v>0</v>
      </c>
      <c r="X516" s="628">
        <f>V_Model_CB!X19</f>
        <v>0</v>
      </c>
      <c r="Y516" s="650">
        <f>V_Model_CB!Y19</f>
        <v>0.33</v>
      </c>
      <c r="Z516" s="650">
        <f>V_Model_CB!Z19</f>
        <v>0</v>
      </c>
      <c r="AA516" s="650">
        <f>V_Model_CB!AA19</f>
        <v>0</v>
      </c>
      <c r="AB516" s="650">
        <f>V_Model_CB!AB19</f>
        <v>0</v>
      </c>
      <c r="AC516" s="613">
        <f>V_Model_CB!AC19</f>
        <v>0</v>
      </c>
      <c r="AD516" s="613">
        <f>V_Model_CB!AD19</f>
        <v>0.33300000000000002</v>
      </c>
      <c r="AE516" s="613">
        <f>V_Model_CB!AE19</f>
        <v>0</v>
      </c>
      <c r="AF516" s="613">
        <f>V_Model_CB!AF19</f>
        <v>0</v>
      </c>
      <c r="AG516" s="626">
        <f>V_Model_CB!AG19</f>
        <v>0</v>
      </c>
      <c r="AH516" s="626">
        <f>V_Model_CB!AH19</f>
        <v>0</v>
      </c>
      <c r="AI516" s="626">
        <f>V_Model_CB!AI19</f>
        <v>0</v>
      </c>
      <c r="AJ516" s="626">
        <f>V_Model_CB!AJ19</f>
        <v>0</v>
      </c>
      <c r="AK516" s="626">
        <f>V_Model_CB!AK19</f>
        <v>21</v>
      </c>
      <c r="AL516" s="626">
        <f>V_Model_CB!AL19</f>
        <v>20</v>
      </c>
      <c r="AM516" s="626">
        <f>V_Model_CB!AM19</f>
        <v>0</v>
      </c>
      <c r="AN516" s="626">
        <f>V_Model_CB!AN19</f>
        <v>0</v>
      </c>
      <c r="AO516" s="626">
        <f>V_Model_CB!AO19</f>
        <v>0</v>
      </c>
      <c r="AP516" s="369">
        <f>V_Model_CB!AP19</f>
        <v>40</v>
      </c>
      <c r="AQ516" s="369">
        <f>V_Model_CB!AQ19</f>
        <v>0</v>
      </c>
      <c r="AR516" s="369">
        <f>V_Model_CB!AR19</f>
        <v>0</v>
      </c>
      <c r="AS516" s="369">
        <f>V_Model_CB!AS19</f>
        <v>0</v>
      </c>
      <c r="AT516" s="370">
        <f>V_Model_CB!AT19</f>
        <v>0</v>
      </c>
      <c r="AU516" s="370">
        <f>V_Model_CB!AU19</f>
        <v>40</v>
      </c>
      <c r="AV516" s="370">
        <f>V_Model_CB!AV19</f>
        <v>0</v>
      </c>
      <c r="AW516" s="370">
        <f>V_Model_CB!AW19</f>
        <v>0</v>
      </c>
      <c r="AX516">
        <f>V_Model_CB!AX19</f>
        <v>41</v>
      </c>
      <c r="AY516">
        <f>V_Model_CB!AY19</f>
        <v>0.25624999999999998</v>
      </c>
      <c r="AZ516" t="e">
        <f>V_Model_CB!AZ19</f>
        <v>#N/A</v>
      </c>
      <c r="BA516" t="e">
        <f>V_Model_CB!BA19</f>
        <v>#N/A</v>
      </c>
      <c r="BB516">
        <f>V_Model_CB!BB19</f>
        <v>0</v>
      </c>
      <c r="BC516">
        <f>V_Model_CB!BC19</f>
        <v>0</v>
      </c>
      <c r="BD516">
        <f>V_Model_CB!BD19</f>
        <v>0</v>
      </c>
      <c r="BE516">
        <f>V_Model_CB!BE19</f>
        <v>0</v>
      </c>
      <c r="BF516">
        <f>V_Model_CB!BF19</f>
        <v>0</v>
      </c>
      <c r="BG516">
        <f>V_Model_CB!BG19</f>
        <v>0</v>
      </c>
      <c r="BH516">
        <f>V_Model_CB!BH19</f>
        <v>0</v>
      </c>
      <c r="BI516">
        <f>V_Model_CB!BI19</f>
        <v>0</v>
      </c>
      <c r="BJ516">
        <f t="shared" si="34"/>
        <v>120</v>
      </c>
      <c r="BK516">
        <f t="shared" si="35"/>
        <v>121</v>
      </c>
      <c r="BL516" s="531">
        <f t="shared" si="36"/>
        <v>-1</v>
      </c>
      <c r="BM516" s="201"/>
    </row>
    <row r="517" spans="1:65" hidden="1" outlineLevel="1" x14ac:dyDescent="0.3">
      <c r="A517">
        <f>V_Model_CB!A20</f>
        <v>2</v>
      </c>
      <c r="B517" t="str">
        <f>V_Model_CB!B20</f>
        <v>b</v>
      </c>
      <c r="C517">
        <f>V_Model_CB!C20</f>
        <v>3</v>
      </c>
      <c r="D517" t="str">
        <f>V_Model_CB!D20</f>
        <v>.z05_2_b_3</v>
      </c>
      <c r="E517" t="str">
        <f>V_Model_CB!E20</f>
        <v>Implementacja mechanizmów wczytywania konfiguracji obiektow na potrzeby symulacji zadania Kompletacja</v>
      </c>
      <c r="F517">
        <f>V_Model_CB!F20</f>
        <v>0</v>
      </c>
      <c r="G517" t="str">
        <f>V_Model_CB!G20</f>
        <v>Developer</v>
      </c>
      <c r="H517">
        <f>V_Model_CB!H19</f>
        <v>9</v>
      </c>
      <c r="I517" t="str">
        <f>V_Model_CB!I20</f>
        <v>END/AGH</v>
      </c>
      <c r="J517">
        <f>V_Model_CB!J20</f>
        <v>43</v>
      </c>
      <c r="K517" s="284">
        <f>V_Model_CB!K20</f>
        <v>46682</v>
      </c>
      <c r="L517" s="284">
        <f>V_Model_CB!L20</f>
        <v>46683</v>
      </c>
      <c r="M517">
        <f>V_Model_CB!M20</f>
        <v>43</v>
      </c>
      <c r="N517">
        <f>V_Model_CB!N20</f>
        <v>1</v>
      </c>
      <c r="O517">
        <f>V_Model_CB!O20</f>
        <v>120</v>
      </c>
      <c r="P517" s="628">
        <f>V_Model_CB!P20</f>
        <v>0</v>
      </c>
      <c r="Q517" s="628">
        <f>V_Model_CB!Q20</f>
        <v>0</v>
      </c>
      <c r="R517" s="628">
        <f>V_Model_CB!R20</f>
        <v>0</v>
      </c>
      <c r="S517" s="628">
        <f>V_Model_CB!S20</f>
        <v>0</v>
      </c>
      <c r="T517" s="628">
        <f>V_Model_CB!T20</f>
        <v>0</v>
      </c>
      <c r="U517" s="628">
        <f>V_Model_CB!U20</f>
        <v>0</v>
      </c>
      <c r="V517" s="628">
        <f>V_Model_CB!V20</f>
        <v>0.17</v>
      </c>
      <c r="W517" s="628">
        <f>V_Model_CB!W20</f>
        <v>0.16</v>
      </c>
      <c r="X517" s="628">
        <f>V_Model_CB!X20</f>
        <v>0</v>
      </c>
      <c r="Y517" s="650">
        <f>V_Model_CB!Y20</f>
        <v>0</v>
      </c>
      <c r="Z517" s="650">
        <f>V_Model_CB!Z20</f>
        <v>0.33</v>
      </c>
      <c r="AA517" s="650">
        <f>V_Model_CB!AA20</f>
        <v>0</v>
      </c>
      <c r="AB517" s="650">
        <f>V_Model_CB!AB20</f>
        <v>0</v>
      </c>
      <c r="AC517" s="613">
        <f>V_Model_CB!AC20</f>
        <v>0</v>
      </c>
      <c r="AD517" s="613">
        <f>V_Model_CB!AD20</f>
        <v>0</v>
      </c>
      <c r="AE517" s="613">
        <f>V_Model_CB!AE20</f>
        <v>0.33300000000000002</v>
      </c>
      <c r="AF517" s="613">
        <f>V_Model_CB!AF20</f>
        <v>0</v>
      </c>
      <c r="AG517" s="626">
        <f>V_Model_CB!AG20</f>
        <v>0</v>
      </c>
      <c r="AH517" s="626">
        <f>V_Model_CB!AH20</f>
        <v>0</v>
      </c>
      <c r="AI517" s="626">
        <f>V_Model_CB!AI20</f>
        <v>0</v>
      </c>
      <c r="AJ517" s="626">
        <f>V_Model_CB!AJ20</f>
        <v>0</v>
      </c>
      <c r="AK517" s="626">
        <f>V_Model_CB!AK20</f>
        <v>0</v>
      </c>
      <c r="AL517" s="626">
        <f>V_Model_CB!AL20</f>
        <v>0</v>
      </c>
      <c r="AM517" s="626">
        <f>V_Model_CB!AM20</f>
        <v>20</v>
      </c>
      <c r="AN517" s="626">
        <f>V_Model_CB!AN20</f>
        <v>19</v>
      </c>
      <c r="AO517" s="626">
        <f>V_Model_CB!AO20</f>
        <v>0</v>
      </c>
      <c r="AP517" s="369">
        <f>V_Model_CB!AP20</f>
        <v>0</v>
      </c>
      <c r="AQ517" s="369">
        <f>V_Model_CB!AQ20</f>
        <v>40</v>
      </c>
      <c r="AR517" s="369">
        <f>V_Model_CB!AR20</f>
        <v>0</v>
      </c>
      <c r="AS517" s="369">
        <f>V_Model_CB!AS20</f>
        <v>0</v>
      </c>
      <c r="AT517" s="370">
        <f>V_Model_CB!AT20</f>
        <v>0</v>
      </c>
      <c r="AU517" s="370">
        <f>V_Model_CB!AU20</f>
        <v>0</v>
      </c>
      <c r="AV517" s="370">
        <f>V_Model_CB!AV20</f>
        <v>40</v>
      </c>
      <c r="AW517" s="370">
        <f>V_Model_CB!AW20</f>
        <v>0</v>
      </c>
      <c r="AX517">
        <f>V_Model_CB!AX20</f>
        <v>39</v>
      </c>
      <c r="AY517">
        <f>V_Model_CB!AY20</f>
        <v>0.24374999999999999</v>
      </c>
      <c r="AZ517" t="e">
        <f>V_Model_CB!AZ20</f>
        <v>#N/A</v>
      </c>
      <c r="BA517" t="e">
        <f>V_Model_CB!BA20</f>
        <v>#N/A</v>
      </c>
      <c r="BB517">
        <f>V_Model_CB!BB20</f>
        <v>0</v>
      </c>
      <c r="BC517">
        <f>V_Model_CB!BC20</f>
        <v>0</v>
      </c>
      <c r="BD517">
        <f>V_Model_CB!BD20</f>
        <v>0</v>
      </c>
      <c r="BE517">
        <f>V_Model_CB!BE20</f>
        <v>0</v>
      </c>
      <c r="BF517">
        <f>V_Model_CB!BF20</f>
        <v>0</v>
      </c>
      <c r="BG517">
        <f>V_Model_CB!BG20</f>
        <v>0</v>
      </c>
      <c r="BH517">
        <f>V_Model_CB!BH20</f>
        <v>0</v>
      </c>
      <c r="BI517">
        <f>V_Model_CB!BI20</f>
        <v>0</v>
      </c>
      <c r="BJ517">
        <f t="shared" si="34"/>
        <v>120</v>
      </c>
      <c r="BK517">
        <f t="shared" si="35"/>
        <v>119</v>
      </c>
      <c r="BL517" s="531">
        <f t="shared" si="36"/>
        <v>1</v>
      </c>
      <c r="BM517" s="201"/>
    </row>
    <row r="518" spans="1:65" hidden="1" outlineLevel="1" x14ac:dyDescent="0.3">
      <c r="A518">
        <f>V_Model_CB!A21</f>
        <v>2</v>
      </c>
      <c r="B518" t="str">
        <f>V_Model_CB!B21</f>
        <v>b</v>
      </c>
      <c r="C518">
        <f>V_Model_CB!C21</f>
        <v>4</v>
      </c>
      <c r="D518" t="str">
        <f>V_Model_CB!D21</f>
        <v>.z05_2_b_4</v>
      </c>
      <c r="E518" t="str">
        <f>V_Model_CB!E21</f>
        <v xml:space="preserve">Weryfikacja implementacji obiektow - przygotowanie testów jednostkowych </v>
      </c>
      <c r="F518">
        <f>V_Model_CB!F21</f>
        <v>0</v>
      </c>
      <c r="G518" t="str">
        <f>V_Model_CB!G21</f>
        <v>Developer</v>
      </c>
      <c r="H518">
        <f>V_Model_CB!H20</f>
        <v>9</v>
      </c>
      <c r="I518" t="str">
        <f>V_Model_CB!I21</f>
        <v>END/AGH</v>
      </c>
      <c r="J518">
        <f>V_Model_CB!J21</f>
        <v>44</v>
      </c>
      <c r="K518" s="284">
        <f>V_Model_CB!K21</f>
        <v>46689</v>
      </c>
      <c r="L518" s="284">
        <f>V_Model_CB!L21</f>
        <v>46690</v>
      </c>
      <c r="M518">
        <f>V_Model_CB!M21</f>
        <v>44</v>
      </c>
      <c r="N518">
        <f>V_Model_CB!N21</f>
        <v>1</v>
      </c>
      <c r="O518">
        <f>V_Model_CB!O21</f>
        <v>120</v>
      </c>
      <c r="P518" s="628">
        <f>V_Model_CB!P21</f>
        <v>0</v>
      </c>
      <c r="Q518" s="628">
        <f>V_Model_CB!Q21</f>
        <v>0</v>
      </c>
      <c r="R518" s="628">
        <f>V_Model_CB!R21</f>
        <v>0</v>
      </c>
      <c r="S518" s="628">
        <f>V_Model_CB!S21</f>
        <v>0</v>
      </c>
      <c r="T518" s="628">
        <f>V_Model_CB!T21</f>
        <v>0</v>
      </c>
      <c r="U518" s="628">
        <f>V_Model_CB!U21</f>
        <v>0</v>
      </c>
      <c r="V518" s="628">
        <f>V_Model_CB!V21</f>
        <v>0</v>
      </c>
      <c r="W518" s="628">
        <f>V_Model_CB!W21</f>
        <v>0.16300000000000001</v>
      </c>
      <c r="X518" s="628">
        <f>V_Model_CB!X21</f>
        <v>0.17299999999999999</v>
      </c>
      <c r="Y518" s="650">
        <f>V_Model_CB!Y21</f>
        <v>0</v>
      </c>
      <c r="Z518" s="650">
        <f>V_Model_CB!Z21</f>
        <v>0</v>
      </c>
      <c r="AA518" s="650">
        <f>V_Model_CB!AA21</f>
        <v>0.33300000000000002</v>
      </c>
      <c r="AB518" s="650">
        <f>V_Model_CB!AB21</f>
        <v>0</v>
      </c>
      <c r="AC518" s="613">
        <f>V_Model_CB!AC21</f>
        <v>0</v>
      </c>
      <c r="AD518" s="613">
        <f>V_Model_CB!AD21</f>
        <v>0</v>
      </c>
      <c r="AE518" s="613">
        <f>V_Model_CB!AE21</f>
        <v>0</v>
      </c>
      <c r="AF518" s="613">
        <f>V_Model_CB!AF21</f>
        <v>0.33300000000000002</v>
      </c>
      <c r="AG518" s="626">
        <f>V_Model_CB!AG21</f>
        <v>0</v>
      </c>
      <c r="AH518" s="626">
        <f>V_Model_CB!AH21</f>
        <v>0</v>
      </c>
      <c r="AI518" s="626">
        <f>V_Model_CB!AI21</f>
        <v>0</v>
      </c>
      <c r="AJ518" s="626">
        <f>V_Model_CB!AJ21</f>
        <v>0</v>
      </c>
      <c r="AK518" s="626">
        <f>V_Model_CB!AK21</f>
        <v>0</v>
      </c>
      <c r="AL518" s="626">
        <f>V_Model_CB!AL21</f>
        <v>0</v>
      </c>
      <c r="AM518" s="626">
        <f>V_Model_CB!AM21</f>
        <v>0</v>
      </c>
      <c r="AN518" s="626">
        <f>V_Model_CB!AN21</f>
        <v>20</v>
      </c>
      <c r="AO518" s="626">
        <f>V_Model_CB!AO21</f>
        <v>21</v>
      </c>
      <c r="AP518" s="369">
        <f>V_Model_CB!AP21</f>
        <v>0</v>
      </c>
      <c r="AQ518" s="369">
        <f>V_Model_CB!AQ21</f>
        <v>0</v>
      </c>
      <c r="AR518" s="369">
        <f>V_Model_CB!AR21</f>
        <v>40</v>
      </c>
      <c r="AS518" s="369">
        <f>V_Model_CB!AS21</f>
        <v>0</v>
      </c>
      <c r="AT518" s="370">
        <f>V_Model_CB!AT21</f>
        <v>0</v>
      </c>
      <c r="AU518" s="370">
        <f>V_Model_CB!AU21</f>
        <v>0</v>
      </c>
      <c r="AV518" s="370">
        <f>V_Model_CB!AV21</f>
        <v>0</v>
      </c>
      <c r="AW518" s="370">
        <f>V_Model_CB!AW21</f>
        <v>40</v>
      </c>
      <c r="AX518">
        <f>V_Model_CB!AX21</f>
        <v>41</v>
      </c>
      <c r="AY518">
        <f>V_Model_CB!AY21</f>
        <v>0.25624999999999998</v>
      </c>
      <c r="AZ518" t="e">
        <f>V_Model_CB!AZ21</f>
        <v>#N/A</v>
      </c>
      <c r="BA518" t="e">
        <f>V_Model_CB!BA21</f>
        <v>#N/A</v>
      </c>
      <c r="BB518">
        <f>V_Model_CB!BB21</f>
        <v>0</v>
      </c>
      <c r="BC518">
        <f>V_Model_CB!BC21</f>
        <v>0</v>
      </c>
      <c r="BD518">
        <f>V_Model_CB!BD21</f>
        <v>0</v>
      </c>
      <c r="BE518">
        <f>V_Model_CB!BE21</f>
        <v>0</v>
      </c>
      <c r="BF518">
        <f>V_Model_CB!BF21</f>
        <v>0</v>
      </c>
      <c r="BG518">
        <f>V_Model_CB!BG21</f>
        <v>0</v>
      </c>
      <c r="BH518">
        <f>V_Model_CB!BH21</f>
        <v>0</v>
      </c>
      <c r="BI518">
        <f>V_Model_CB!BI21</f>
        <v>0</v>
      </c>
      <c r="BJ518">
        <f t="shared" si="34"/>
        <v>120</v>
      </c>
      <c r="BK518">
        <f t="shared" si="35"/>
        <v>121</v>
      </c>
      <c r="BL518" s="531">
        <f t="shared" si="36"/>
        <v>-1</v>
      </c>
      <c r="BM518" s="201"/>
    </row>
    <row r="519" spans="1:65" hidden="1" outlineLevel="1" x14ac:dyDescent="0.3">
      <c r="A519">
        <f>V_Model_CB!A22</f>
        <v>2</v>
      </c>
      <c r="B519" t="str">
        <f>V_Model_CB!B22</f>
        <v>c</v>
      </c>
      <c r="C519">
        <f>V_Model_CB!C22</f>
        <v>0</v>
      </c>
      <c r="D519" t="str">
        <f>V_Model_CB!D22</f>
        <v>.z05_2_c_0</v>
      </c>
      <c r="E519" t="str">
        <f>V_Model_CB!E22</f>
        <v>Przeprowadzenie badań nad metodami prowadzenia symulacji w czasie rzeczywistym, które pozwolą przewidzieć zachowanie obiektu</v>
      </c>
      <c r="F519">
        <f>V_Model_CB!F22</f>
        <v>0</v>
      </c>
      <c r="G519">
        <f>V_Model_CB!G22</f>
        <v>0</v>
      </c>
      <c r="H519">
        <f>V_Model_CB!H21</f>
        <v>10</v>
      </c>
      <c r="I519">
        <f>V_Model_CB!I22</f>
        <v>0</v>
      </c>
      <c r="J519">
        <f>V_Model_CB!J22</f>
        <v>45</v>
      </c>
      <c r="K519" s="284">
        <f>V_Model_CB!K22</f>
        <v>46696</v>
      </c>
      <c r="L519" s="284">
        <f>V_Model_CB!L22</f>
        <v>46696</v>
      </c>
      <c r="M519">
        <f>V_Model_CB!M22</f>
        <v>44</v>
      </c>
      <c r="N519">
        <f>V_Model_CB!N22</f>
        <v>0</v>
      </c>
      <c r="O519">
        <f>V_Model_CB!O22</f>
        <v>0</v>
      </c>
      <c r="P519" s="628">
        <f>V_Model_CB!P22</f>
        <v>0</v>
      </c>
      <c r="Q519" s="628">
        <f>V_Model_CB!Q22</f>
        <v>0</v>
      </c>
      <c r="R519" s="628">
        <f>V_Model_CB!R22</f>
        <v>0</v>
      </c>
      <c r="S519" s="628">
        <f>V_Model_CB!S22</f>
        <v>0</v>
      </c>
      <c r="T519" s="628">
        <f>V_Model_CB!T22</f>
        <v>0</v>
      </c>
      <c r="U519" s="628">
        <f>V_Model_CB!U22</f>
        <v>0</v>
      </c>
      <c r="V519" s="628">
        <f>V_Model_CB!V22</f>
        <v>0</v>
      </c>
      <c r="W519" s="628">
        <f>V_Model_CB!W22</f>
        <v>0</v>
      </c>
      <c r="X519" s="628">
        <f>V_Model_CB!X22</f>
        <v>0</v>
      </c>
      <c r="Y519" s="650">
        <f>V_Model_CB!Y22</f>
        <v>0</v>
      </c>
      <c r="Z519" s="650">
        <f>V_Model_CB!Z22</f>
        <v>0</v>
      </c>
      <c r="AA519" s="650">
        <f>V_Model_CB!AA22</f>
        <v>0</v>
      </c>
      <c r="AB519" s="650">
        <f>V_Model_CB!AB22</f>
        <v>0</v>
      </c>
      <c r="AC519" s="613">
        <f>V_Model_CB!AC22</f>
        <v>0</v>
      </c>
      <c r="AD519" s="613">
        <f>V_Model_CB!AD22</f>
        <v>0</v>
      </c>
      <c r="AE519" s="613">
        <f>V_Model_CB!AE22</f>
        <v>0</v>
      </c>
      <c r="AF519" s="613">
        <f>V_Model_CB!AF22</f>
        <v>0</v>
      </c>
      <c r="AG519" s="626">
        <f>V_Model_CB!AG22</f>
        <v>0</v>
      </c>
      <c r="AH519" s="626">
        <f>V_Model_CB!AH22</f>
        <v>0</v>
      </c>
      <c r="AI519" s="626">
        <f>V_Model_CB!AI22</f>
        <v>0</v>
      </c>
      <c r="AJ519" s="626">
        <f>V_Model_CB!AJ22</f>
        <v>0</v>
      </c>
      <c r="AK519" s="626">
        <f>V_Model_CB!AK22</f>
        <v>0</v>
      </c>
      <c r="AL519" s="626">
        <f>V_Model_CB!AL22</f>
        <v>0</v>
      </c>
      <c r="AM519" s="626">
        <f>V_Model_CB!AM22</f>
        <v>0</v>
      </c>
      <c r="AN519" s="626">
        <f>V_Model_CB!AN22</f>
        <v>0</v>
      </c>
      <c r="AO519" s="626">
        <f>V_Model_CB!AO22</f>
        <v>0</v>
      </c>
      <c r="AP519" s="369">
        <f>V_Model_CB!AP22</f>
        <v>0</v>
      </c>
      <c r="AQ519" s="369">
        <f>V_Model_CB!AQ22</f>
        <v>0</v>
      </c>
      <c r="AR519" s="369">
        <f>V_Model_CB!AR22</f>
        <v>0</v>
      </c>
      <c r="AS519" s="369">
        <f>V_Model_CB!AS22</f>
        <v>0</v>
      </c>
      <c r="AT519" s="370">
        <f>V_Model_CB!AT22</f>
        <v>0</v>
      </c>
      <c r="AU519" s="370">
        <f>V_Model_CB!AU22</f>
        <v>0</v>
      </c>
      <c r="AV519" s="370">
        <f>V_Model_CB!AV22</f>
        <v>0</v>
      </c>
      <c r="AW519" s="370">
        <f>V_Model_CB!AW22</f>
        <v>0</v>
      </c>
      <c r="AX519">
        <f>V_Model_CB!AX22</f>
        <v>0</v>
      </c>
      <c r="AY519">
        <f>V_Model_CB!AY22</f>
        <v>0</v>
      </c>
      <c r="AZ519">
        <f>V_Model_CB!AZ22</f>
        <v>0</v>
      </c>
      <c r="BA519">
        <f>V_Model_CB!BA22</f>
        <v>0</v>
      </c>
      <c r="BB519">
        <f>V_Model_CB!BB22</f>
        <v>0</v>
      </c>
      <c r="BC519">
        <f>V_Model_CB!BC22</f>
        <v>0</v>
      </c>
      <c r="BD519">
        <f>V_Model_CB!BD22</f>
        <v>0</v>
      </c>
      <c r="BE519">
        <f>V_Model_CB!BE22</f>
        <v>0</v>
      </c>
      <c r="BF519">
        <f>V_Model_CB!BF22</f>
        <v>0</v>
      </c>
      <c r="BG519">
        <f>V_Model_CB!BG22</f>
        <v>0</v>
      </c>
      <c r="BH519">
        <f>V_Model_CB!BH22</f>
        <v>0</v>
      </c>
      <c r="BI519">
        <f>V_Model_CB!BI22</f>
        <v>0</v>
      </c>
      <c r="BJ519">
        <f t="shared" si="34"/>
        <v>0</v>
      </c>
      <c r="BK519">
        <f t="shared" si="35"/>
        <v>0</v>
      </c>
      <c r="BL519" s="531">
        <f t="shared" si="36"/>
        <v>0</v>
      </c>
      <c r="BM519" s="201"/>
    </row>
    <row r="520" spans="1:65" hidden="1" outlineLevel="1" x14ac:dyDescent="0.3">
      <c r="A520">
        <f>V_Model_CB!A23</f>
        <v>2</v>
      </c>
      <c r="B520" t="str">
        <f>V_Model_CB!B23</f>
        <v>c</v>
      </c>
      <c r="C520">
        <f>V_Model_CB!C23</f>
        <v>1</v>
      </c>
      <c r="D520" t="str">
        <f>V_Model_CB!D23</f>
        <v>.z05_2_c_1</v>
      </c>
      <c r="E520" t="str">
        <f>V_Model_CB!E23</f>
        <v>Inwentaryzacja reguł stosowanych do procesow</v>
      </c>
      <c r="F520">
        <f>V_Model_CB!F23</f>
        <v>0</v>
      </c>
      <c r="G520" t="str">
        <f>V_Model_CB!G23</f>
        <v>Ekspert merytoryczny</v>
      </c>
      <c r="H520" t="e">
        <f>V_Model_CB!#REF!</f>
        <v>#REF!</v>
      </c>
      <c r="I520" t="str">
        <f>V_Model_CB!I23</f>
        <v>ACT</v>
      </c>
      <c r="J520">
        <f>V_Model_CB!J23</f>
        <v>45</v>
      </c>
      <c r="K520" s="284">
        <f>V_Model_CB!K23</f>
        <v>46696</v>
      </c>
      <c r="L520" s="284">
        <f>V_Model_CB!L23</f>
        <v>46698</v>
      </c>
      <c r="M520">
        <f>V_Model_CB!M23</f>
        <v>46</v>
      </c>
      <c r="N520">
        <f>V_Model_CB!N23</f>
        <v>2</v>
      </c>
      <c r="O520">
        <f>V_Model_CB!O23</f>
        <v>120</v>
      </c>
      <c r="P520" s="628">
        <f>V_Model_CB!P23</f>
        <v>0</v>
      </c>
      <c r="Q520" s="628">
        <f>V_Model_CB!Q23</f>
        <v>0</v>
      </c>
      <c r="R520" s="628">
        <f>V_Model_CB!R23</f>
        <v>0</v>
      </c>
      <c r="S520" s="628">
        <f>V_Model_CB!S23</f>
        <v>0</v>
      </c>
      <c r="T520" s="628">
        <f>V_Model_CB!T23</f>
        <v>0</v>
      </c>
      <c r="U520" s="628">
        <f>V_Model_CB!U23</f>
        <v>0</v>
      </c>
      <c r="V520" s="628">
        <f>V_Model_CB!V23</f>
        <v>0.33300000000000002</v>
      </c>
      <c r="W520" s="628">
        <f>V_Model_CB!W23</f>
        <v>0.33300000000000002</v>
      </c>
      <c r="X520" s="628">
        <f>V_Model_CB!X23</f>
        <v>0.33300000000000002</v>
      </c>
      <c r="Y520" s="650">
        <f>V_Model_CB!Y23</f>
        <v>0</v>
      </c>
      <c r="Z520" s="650">
        <f>V_Model_CB!Z23</f>
        <v>0</v>
      </c>
      <c r="AA520" s="650">
        <f>V_Model_CB!AA23</f>
        <v>0</v>
      </c>
      <c r="AB520" s="650">
        <f>V_Model_CB!AB23</f>
        <v>0</v>
      </c>
      <c r="AC520" s="613">
        <f>V_Model_CB!AC23</f>
        <v>0</v>
      </c>
      <c r="AD520" s="613">
        <f>V_Model_CB!AD23</f>
        <v>0</v>
      </c>
      <c r="AE520" s="613">
        <f>V_Model_CB!AE23</f>
        <v>0</v>
      </c>
      <c r="AF520" s="613">
        <f>V_Model_CB!AF23</f>
        <v>0</v>
      </c>
      <c r="AG520" s="626">
        <f>V_Model_CB!AG23</f>
        <v>0</v>
      </c>
      <c r="AH520" s="626">
        <f>V_Model_CB!AH23</f>
        <v>0</v>
      </c>
      <c r="AI520" s="626">
        <f>V_Model_CB!AI23</f>
        <v>0</v>
      </c>
      <c r="AJ520" s="626">
        <f>V_Model_CB!AJ23</f>
        <v>0</v>
      </c>
      <c r="AK520" s="626">
        <f>V_Model_CB!AK23</f>
        <v>0</v>
      </c>
      <c r="AL520" s="626">
        <f>V_Model_CB!AL23</f>
        <v>0</v>
      </c>
      <c r="AM520" s="626">
        <f>V_Model_CB!AM23</f>
        <v>40</v>
      </c>
      <c r="AN520" s="626">
        <f>V_Model_CB!AN23</f>
        <v>40</v>
      </c>
      <c r="AO520" s="626">
        <f>V_Model_CB!AO23</f>
        <v>40</v>
      </c>
      <c r="AP520" s="369">
        <f>V_Model_CB!AP23</f>
        <v>0</v>
      </c>
      <c r="AQ520" s="369">
        <f>V_Model_CB!AQ23</f>
        <v>0</v>
      </c>
      <c r="AR520" s="369">
        <f>V_Model_CB!AR23</f>
        <v>0</v>
      </c>
      <c r="AS520" s="369">
        <f>V_Model_CB!AS23</f>
        <v>0</v>
      </c>
      <c r="AT520" s="370">
        <f>V_Model_CB!AT23</f>
        <v>0</v>
      </c>
      <c r="AU520" s="370">
        <f>V_Model_CB!AU23</f>
        <v>0</v>
      </c>
      <c r="AV520" s="370">
        <f>V_Model_CB!AV23</f>
        <v>0</v>
      </c>
      <c r="AW520" s="370">
        <f>V_Model_CB!AW23</f>
        <v>0</v>
      </c>
      <c r="AX520">
        <f>V_Model_CB!AX23</f>
        <v>120</v>
      </c>
      <c r="AY520">
        <f>V_Model_CB!AY23</f>
        <v>0.75</v>
      </c>
      <c r="AZ520" t="e">
        <f>V_Model_CB!AZ23</f>
        <v>#N/A</v>
      </c>
      <c r="BA520" t="e">
        <f>V_Model_CB!BA23</f>
        <v>#N/A</v>
      </c>
      <c r="BB520">
        <f>V_Model_CB!BB23</f>
        <v>0</v>
      </c>
      <c r="BC520">
        <f>V_Model_CB!BC23</f>
        <v>0</v>
      </c>
      <c r="BD520">
        <f>V_Model_CB!BD23</f>
        <v>0</v>
      </c>
      <c r="BE520">
        <f>V_Model_CB!BE23</f>
        <v>0</v>
      </c>
      <c r="BF520">
        <f>V_Model_CB!BF23</f>
        <v>0</v>
      </c>
      <c r="BG520">
        <f>V_Model_CB!BG23</f>
        <v>0</v>
      </c>
      <c r="BH520">
        <f>V_Model_CB!BH23</f>
        <v>0</v>
      </c>
      <c r="BI520">
        <f>V_Model_CB!BI23</f>
        <v>0</v>
      </c>
      <c r="BJ520">
        <f t="shared" si="34"/>
        <v>120</v>
      </c>
      <c r="BK520">
        <f t="shared" si="35"/>
        <v>120</v>
      </c>
      <c r="BL520" s="531">
        <f t="shared" si="36"/>
        <v>0</v>
      </c>
      <c r="BM520" s="201"/>
    </row>
    <row r="521" spans="1:65" hidden="1" outlineLevel="1" x14ac:dyDescent="0.3">
      <c r="A521">
        <f>V_Model_CB!A24</f>
        <v>2</v>
      </c>
      <c r="B521" t="str">
        <f>V_Model_CB!B24</f>
        <v>c</v>
      </c>
      <c r="C521">
        <f>V_Model_CB!C24</f>
        <v>2</v>
      </c>
      <c r="D521" t="str">
        <f>V_Model_CB!D24</f>
        <v>.z05_2_c_2</v>
      </c>
      <c r="E521" t="str">
        <f>V_Model_CB!E24</f>
        <v xml:space="preserve">Opracowanie wymagań szczegółowych dla symulacji zadania MWS </v>
      </c>
      <c r="F521">
        <f>V_Model_CB!F24</f>
        <v>0</v>
      </c>
      <c r="G521" t="str">
        <f>V_Model_CB!G24</f>
        <v>Ekspert merytoryczny</v>
      </c>
      <c r="H521">
        <f>V_Model_CB!H23</f>
        <v>11</v>
      </c>
      <c r="I521" t="str">
        <f>V_Model_CB!I24</f>
        <v>AGH/END</v>
      </c>
      <c r="J521">
        <f>V_Model_CB!J24</f>
        <v>47</v>
      </c>
      <c r="K521" s="284">
        <f>V_Model_CB!K24</f>
        <v>46710</v>
      </c>
      <c r="L521" s="284">
        <f>V_Model_CB!L24</f>
        <v>46711</v>
      </c>
      <c r="M521">
        <f>V_Model_CB!M24</f>
        <v>47</v>
      </c>
      <c r="N521">
        <f>V_Model_CB!N24</f>
        <v>1</v>
      </c>
      <c r="O521">
        <f>V_Model_CB!O24</f>
        <v>60</v>
      </c>
      <c r="P521" s="628">
        <f>V_Model_CB!P24</f>
        <v>0</v>
      </c>
      <c r="Q521" s="628">
        <f>V_Model_CB!Q24</f>
        <v>0</v>
      </c>
      <c r="R521" s="628">
        <f>V_Model_CB!R24</f>
        <v>0</v>
      </c>
      <c r="S521" s="628">
        <f>V_Model_CB!S24</f>
        <v>0</v>
      </c>
      <c r="T521" s="628">
        <f>V_Model_CB!T24</f>
        <v>0.17299999999999999</v>
      </c>
      <c r="U521" s="628">
        <f>V_Model_CB!U24</f>
        <v>0.16300000000000001</v>
      </c>
      <c r="V521" s="628">
        <f>V_Model_CB!V24</f>
        <v>0</v>
      </c>
      <c r="W521" s="628">
        <f>V_Model_CB!W24</f>
        <v>0</v>
      </c>
      <c r="X521" s="628">
        <f>V_Model_CB!X24</f>
        <v>0</v>
      </c>
      <c r="Y521" s="650">
        <f>V_Model_CB!Y24</f>
        <v>0</v>
      </c>
      <c r="Z521" s="650">
        <f>V_Model_CB!Z24</f>
        <v>0</v>
      </c>
      <c r="AA521" s="650">
        <f>V_Model_CB!AA24</f>
        <v>0.33300000000000002</v>
      </c>
      <c r="AB521" s="650">
        <f>V_Model_CB!AB24</f>
        <v>0</v>
      </c>
      <c r="AC521" s="613">
        <f>V_Model_CB!AC24</f>
        <v>0.33300000000000002</v>
      </c>
      <c r="AD521" s="613">
        <f>V_Model_CB!AD24</f>
        <v>0</v>
      </c>
      <c r="AE521" s="613">
        <f>V_Model_CB!AE24</f>
        <v>0</v>
      </c>
      <c r="AF521" s="613">
        <f>V_Model_CB!AF24</f>
        <v>0</v>
      </c>
      <c r="AG521" s="626">
        <f>V_Model_CB!AG24</f>
        <v>0</v>
      </c>
      <c r="AH521" s="626">
        <f>V_Model_CB!AH24</f>
        <v>0</v>
      </c>
      <c r="AI521" s="626">
        <f>V_Model_CB!AI24</f>
        <v>0</v>
      </c>
      <c r="AJ521" s="626">
        <f>V_Model_CB!AJ24</f>
        <v>0</v>
      </c>
      <c r="AK521" s="626">
        <f>V_Model_CB!AK24</f>
        <v>10</v>
      </c>
      <c r="AL521" s="626">
        <f>V_Model_CB!AL24</f>
        <v>10</v>
      </c>
      <c r="AM521" s="626">
        <f>V_Model_CB!AM24</f>
        <v>0</v>
      </c>
      <c r="AN521" s="626">
        <f>V_Model_CB!AN24</f>
        <v>0</v>
      </c>
      <c r="AO521" s="626">
        <f>V_Model_CB!AO24</f>
        <v>0</v>
      </c>
      <c r="AP521" s="369">
        <f>V_Model_CB!AP24</f>
        <v>0</v>
      </c>
      <c r="AQ521" s="369">
        <f>V_Model_CB!AQ24</f>
        <v>0</v>
      </c>
      <c r="AR521" s="369">
        <f>V_Model_CB!AR24</f>
        <v>20</v>
      </c>
      <c r="AS521" s="369">
        <f>V_Model_CB!AS24</f>
        <v>0</v>
      </c>
      <c r="AT521" s="370">
        <f>V_Model_CB!AT24</f>
        <v>20</v>
      </c>
      <c r="AU521" s="370">
        <f>V_Model_CB!AU24</f>
        <v>0</v>
      </c>
      <c r="AV521" s="370">
        <f>V_Model_CB!AV24</f>
        <v>0</v>
      </c>
      <c r="AW521" s="370">
        <f>V_Model_CB!AW24</f>
        <v>0</v>
      </c>
      <c r="AX521">
        <f>V_Model_CB!AX24</f>
        <v>20</v>
      </c>
      <c r="AY521">
        <f>V_Model_CB!AY24</f>
        <v>0.125</v>
      </c>
      <c r="AZ521" t="e">
        <f>V_Model_CB!AZ24</f>
        <v>#N/A</v>
      </c>
      <c r="BA521" t="e">
        <f>V_Model_CB!BA24</f>
        <v>#N/A</v>
      </c>
      <c r="BB521">
        <f>V_Model_CB!BB24</f>
        <v>0</v>
      </c>
      <c r="BC521">
        <f>V_Model_CB!BC24</f>
        <v>0</v>
      </c>
      <c r="BD521">
        <f>V_Model_CB!BD24</f>
        <v>0</v>
      </c>
      <c r="BE521">
        <f>V_Model_CB!BE24</f>
        <v>0</v>
      </c>
      <c r="BF521">
        <f>V_Model_CB!BF24</f>
        <v>0</v>
      </c>
      <c r="BG521">
        <f>V_Model_CB!BG24</f>
        <v>0</v>
      </c>
      <c r="BH521">
        <f>V_Model_CB!BH24</f>
        <v>0</v>
      </c>
      <c r="BI521">
        <f>V_Model_CB!BI24</f>
        <v>0</v>
      </c>
      <c r="BJ521">
        <f t="shared" si="34"/>
        <v>60</v>
      </c>
      <c r="BK521">
        <f t="shared" si="35"/>
        <v>60</v>
      </c>
      <c r="BL521" s="531">
        <f t="shared" si="36"/>
        <v>0</v>
      </c>
      <c r="BM521" s="201"/>
    </row>
    <row r="522" spans="1:65" hidden="1" outlineLevel="1" x14ac:dyDescent="0.3">
      <c r="A522">
        <f>V_Model_CB!A25</f>
        <v>2</v>
      </c>
      <c r="B522" t="str">
        <f>V_Model_CB!B25</f>
        <v>c</v>
      </c>
      <c r="C522">
        <f>V_Model_CB!C25</f>
        <v>3</v>
      </c>
      <c r="D522" t="str">
        <f>V_Model_CB!D25</f>
        <v>.z05_2_c_3</v>
      </c>
      <c r="E522" t="str">
        <f>V_Model_CB!E25</f>
        <v>Opracowanie wymagań szczegółowych dla symulacji zadania Kompletacja</v>
      </c>
      <c r="F522">
        <f>V_Model_CB!F25</f>
        <v>0</v>
      </c>
      <c r="G522" t="str">
        <f>V_Model_CB!G25</f>
        <v>Ekspert merytoryczny</v>
      </c>
      <c r="H522">
        <f>V_Model_CB!H24</f>
        <v>12</v>
      </c>
      <c r="I522" t="str">
        <f>V_Model_CB!I25</f>
        <v>AGH/END</v>
      </c>
      <c r="J522">
        <f>V_Model_CB!J25</f>
        <v>48</v>
      </c>
      <c r="K522" s="284">
        <f>V_Model_CB!K25</f>
        <v>46717</v>
      </c>
      <c r="L522" s="284">
        <f>V_Model_CB!L25</f>
        <v>46718</v>
      </c>
      <c r="M522">
        <f>V_Model_CB!M25</f>
        <v>48</v>
      </c>
      <c r="N522">
        <f>V_Model_CB!N25</f>
        <v>1</v>
      </c>
      <c r="O522">
        <f>V_Model_CB!O25</f>
        <v>60</v>
      </c>
      <c r="P522" s="628">
        <f>V_Model_CB!P25</f>
        <v>0</v>
      </c>
      <c r="Q522" s="628">
        <f>V_Model_CB!Q25</f>
        <v>0</v>
      </c>
      <c r="R522" s="628">
        <f>V_Model_CB!R25</f>
        <v>0</v>
      </c>
      <c r="S522" s="628">
        <f>V_Model_CB!S25</f>
        <v>0</v>
      </c>
      <c r="T522" s="628">
        <f>V_Model_CB!T25</f>
        <v>0</v>
      </c>
      <c r="U522" s="628">
        <f>V_Model_CB!U25</f>
        <v>0</v>
      </c>
      <c r="V522" s="628">
        <f>V_Model_CB!V25</f>
        <v>0.17</v>
      </c>
      <c r="W522" s="628">
        <f>V_Model_CB!W25</f>
        <v>0.16</v>
      </c>
      <c r="X522" s="628">
        <f>V_Model_CB!X25</f>
        <v>0</v>
      </c>
      <c r="Y522" s="650">
        <f>V_Model_CB!Y25</f>
        <v>0</v>
      </c>
      <c r="Z522" s="650">
        <f>V_Model_CB!Z25</f>
        <v>0</v>
      </c>
      <c r="AA522" s="650">
        <f>V_Model_CB!AA25</f>
        <v>0.33300000000000002</v>
      </c>
      <c r="AB522" s="650">
        <f>V_Model_CB!AB25</f>
        <v>0</v>
      </c>
      <c r="AC522" s="613">
        <f>V_Model_CB!AC25</f>
        <v>0.33300000000000002</v>
      </c>
      <c r="AD522" s="613">
        <f>V_Model_CB!AD25</f>
        <v>0</v>
      </c>
      <c r="AE522" s="613">
        <f>V_Model_CB!AE25</f>
        <v>0</v>
      </c>
      <c r="AF522" s="613">
        <f>V_Model_CB!AF25</f>
        <v>0</v>
      </c>
      <c r="AG522" s="626">
        <f>V_Model_CB!AG25</f>
        <v>0</v>
      </c>
      <c r="AH522" s="626">
        <f>V_Model_CB!AH25</f>
        <v>0</v>
      </c>
      <c r="AI522" s="626">
        <f>V_Model_CB!AI25</f>
        <v>0</v>
      </c>
      <c r="AJ522" s="626">
        <f>V_Model_CB!AJ25</f>
        <v>0</v>
      </c>
      <c r="AK522" s="626">
        <f>V_Model_CB!AK25</f>
        <v>0</v>
      </c>
      <c r="AL522" s="626">
        <f>V_Model_CB!AL25</f>
        <v>0</v>
      </c>
      <c r="AM522" s="626">
        <f>V_Model_CB!AM25</f>
        <v>10</v>
      </c>
      <c r="AN522" s="626">
        <f>V_Model_CB!AN25</f>
        <v>10</v>
      </c>
      <c r="AO522" s="626">
        <f>V_Model_CB!AO25</f>
        <v>0</v>
      </c>
      <c r="AP522" s="369">
        <f>V_Model_CB!AP25</f>
        <v>0</v>
      </c>
      <c r="AQ522" s="369">
        <f>V_Model_CB!AQ25</f>
        <v>0</v>
      </c>
      <c r="AR522" s="369">
        <f>V_Model_CB!AR25</f>
        <v>20</v>
      </c>
      <c r="AS522" s="369">
        <f>V_Model_CB!AS25</f>
        <v>0</v>
      </c>
      <c r="AT522" s="370">
        <f>V_Model_CB!AT25</f>
        <v>20</v>
      </c>
      <c r="AU522" s="370">
        <f>V_Model_CB!AU25</f>
        <v>0</v>
      </c>
      <c r="AV522" s="370">
        <f>V_Model_CB!AV25</f>
        <v>0</v>
      </c>
      <c r="AW522" s="370">
        <f>V_Model_CB!AW25</f>
        <v>0</v>
      </c>
      <c r="AX522">
        <f>V_Model_CB!AX25</f>
        <v>20</v>
      </c>
      <c r="AY522">
        <f>V_Model_CB!AY25</f>
        <v>0.125</v>
      </c>
      <c r="AZ522" t="e">
        <f>V_Model_CB!AZ25</f>
        <v>#N/A</v>
      </c>
      <c r="BA522" t="e">
        <f>V_Model_CB!BA25</f>
        <v>#N/A</v>
      </c>
      <c r="BB522">
        <f>V_Model_CB!BB25</f>
        <v>0</v>
      </c>
      <c r="BC522">
        <f>V_Model_CB!BC25</f>
        <v>0</v>
      </c>
      <c r="BD522">
        <f>V_Model_CB!BD25</f>
        <v>0</v>
      </c>
      <c r="BE522">
        <f>V_Model_CB!BE25</f>
        <v>0</v>
      </c>
      <c r="BF522">
        <f>V_Model_CB!BF25</f>
        <v>0</v>
      </c>
      <c r="BG522">
        <f>V_Model_CB!BG25</f>
        <v>0</v>
      </c>
      <c r="BH522">
        <f>V_Model_CB!BH25</f>
        <v>0</v>
      </c>
      <c r="BI522">
        <f>V_Model_CB!BI25</f>
        <v>0</v>
      </c>
      <c r="BJ522">
        <f t="shared" si="34"/>
        <v>60</v>
      </c>
      <c r="BK522">
        <f t="shared" si="35"/>
        <v>60</v>
      </c>
      <c r="BL522" s="531">
        <f t="shared" si="36"/>
        <v>0</v>
      </c>
      <c r="BM522" s="201"/>
    </row>
    <row r="523" spans="1:65" hidden="1" outlineLevel="1" x14ac:dyDescent="0.3">
      <c r="A523">
        <f>V_Model_CB!A26</f>
        <v>2</v>
      </c>
      <c r="B523" t="str">
        <f>V_Model_CB!B26</f>
        <v>c</v>
      </c>
      <c r="C523">
        <f>V_Model_CB!C26</f>
        <v>4</v>
      </c>
      <c r="D523" t="str">
        <f>V_Model_CB!D26</f>
        <v>.z05_2_c_4</v>
      </c>
      <c r="E523" t="str">
        <f>V_Model_CB!E26</f>
        <v>Analiza metod symulowania procesów</v>
      </c>
      <c r="F523">
        <f>V_Model_CB!F26</f>
        <v>0</v>
      </c>
      <c r="G523" t="str">
        <f>V_Model_CB!G26</f>
        <v>Ekspert merytoryczny</v>
      </c>
      <c r="H523">
        <f>V_Model_CB!H25</f>
        <v>12</v>
      </c>
      <c r="I523" t="str">
        <f>V_Model_CB!I26</f>
        <v>AGH</v>
      </c>
      <c r="J523">
        <f>V_Model_CB!J26</f>
        <v>49</v>
      </c>
      <c r="K523" s="284">
        <f>V_Model_CB!K26</f>
        <v>46724</v>
      </c>
      <c r="L523" s="284">
        <f>V_Model_CB!L26</f>
        <v>46724</v>
      </c>
      <c r="M523">
        <f>V_Model_CB!M26</f>
        <v>48</v>
      </c>
      <c r="N523">
        <f>V_Model_CB!N26</f>
        <v>0</v>
      </c>
      <c r="O523">
        <f>V_Model_CB!O26</f>
        <v>80</v>
      </c>
      <c r="P523" s="628">
        <f>V_Model_CB!P26</f>
        <v>0</v>
      </c>
      <c r="Q523" s="628">
        <f>V_Model_CB!Q26</f>
        <v>0</v>
      </c>
      <c r="R523" s="628">
        <f>V_Model_CB!R26</f>
        <v>0</v>
      </c>
      <c r="S523" s="628">
        <f>V_Model_CB!S26</f>
        <v>0</v>
      </c>
      <c r="T523" s="628">
        <f>V_Model_CB!T26</f>
        <v>0</v>
      </c>
      <c r="U523" s="628">
        <f>V_Model_CB!U26</f>
        <v>0</v>
      </c>
      <c r="V523" s="628">
        <f>V_Model_CB!V26</f>
        <v>0</v>
      </c>
      <c r="W523" s="628">
        <f>V_Model_CB!W26</f>
        <v>0</v>
      </c>
      <c r="X523" s="628">
        <f>V_Model_CB!X26</f>
        <v>0</v>
      </c>
      <c r="Y523" s="650">
        <f>V_Model_CB!Y26</f>
        <v>0</v>
      </c>
      <c r="Z523" s="650">
        <f>V_Model_CB!Z26</f>
        <v>0</v>
      </c>
      <c r="AA523" s="650">
        <f>V_Model_CB!AA26</f>
        <v>0</v>
      </c>
      <c r="AB523" s="650">
        <f>V_Model_CB!AB26</f>
        <v>0</v>
      </c>
      <c r="AC523" s="613">
        <f>V_Model_CB!AC26</f>
        <v>0</v>
      </c>
      <c r="AD523" s="613">
        <f>V_Model_CB!AD26</f>
        <v>0.5</v>
      </c>
      <c r="AE523" s="613">
        <f>V_Model_CB!AE26</f>
        <v>0.5</v>
      </c>
      <c r="AF523" s="613">
        <f>V_Model_CB!AF26</f>
        <v>0</v>
      </c>
      <c r="AG523" s="626">
        <f>V_Model_CB!AG26</f>
        <v>0</v>
      </c>
      <c r="AH523" s="626">
        <f>V_Model_CB!AH26</f>
        <v>0</v>
      </c>
      <c r="AI523" s="626">
        <f>V_Model_CB!AI26</f>
        <v>0</v>
      </c>
      <c r="AJ523" s="626">
        <f>V_Model_CB!AJ26</f>
        <v>0</v>
      </c>
      <c r="AK523" s="626">
        <f>V_Model_CB!AK26</f>
        <v>0</v>
      </c>
      <c r="AL523" s="626">
        <f>V_Model_CB!AL26</f>
        <v>0</v>
      </c>
      <c r="AM523" s="626">
        <f>V_Model_CB!AM26</f>
        <v>0</v>
      </c>
      <c r="AN523" s="626">
        <f>V_Model_CB!AN26</f>
        <v>0</v>
      </c>
      <c r="AO523" s="626">
        <f>V_Model_CB!AO26</f>
        <v>0</v>
      </c>
      <c r="AP523" s="369">
        <f>V_Model_CB!AP26</f>
        <v>0</v>
      </c>
      <c r="AQ523" s="369">
        <f>V_Model_CB!AQ26</f>
        <v>0</v>
      </c>
      <c r="AR523" s="369">
        <f>V_Model_CB!AR26</f>
        <v>0</v>
      </c>
      <c r="AS523" s="369">
        <f>V_Model_CB!AS26</f>
        <v>0</v>
      </c>
      <c r="AT523" s="370">
        <f>V_Model_CB!AT26</f>
        <v>0</v>
      </c>
      <c r="AU523" s="370">
        <f>V_Model_CB!AU26</f>
        <v>40</v>
      </c>
      <c r="AV523" s="370">
        <f>V_Model_CB!AV26</f>
        <v>40</v>
      </c>
      <c r="AW523" s="370">
        <f>V_Model_CB!AW26</f>
        <v>0</v>
      </c>
      <c r="AX523">
        <f>V_Model_CB!AX26</f>
        <v>0</v>
      </c>
      <c r="AY523">
        <f>V_Model_CB!AY26</f>
        <v>0</v>
      </c>
      <c r="AZ523" t="e">
        <f>V_Model_CB!AZ26</f>
        <v>#N/A</v>
      </c>
      <c r="BA523" t="e">
        <f>V_Model_CB!BA26</f>
        <v>#N/A</v>
      </c>
      <c r="BB523">
        <f>V_Model_CB!BB26</f>
        <v>0</v>
      </c>
      <c r="BC523">
        <f>V_Model_CB!BC26</f>
        <v>0</v>
      </c>
      <c r="BD523">
        <f>V_Model_CB!BD26</f>
        <v>0</v>
      </c>
      <c r="BE523">
        <f>V_Model_CB!BE26</f>
        <v>0</v>
      </c>
      <c r="BF523">
        <f>V_Model_CB!BF26</f>
        <v>0</v>
      </c>
      <c r="BG523">
        <f>V_Model_CB!BG26</f>
        <v>0</v>
      </c>
      <c r="BH523">
        <f>V_Model_CB!BH26</f>
        <v>0</v>
      </c>
      <c r="BI523">
        <f>V_Model_CB!BI26</f>
        <v>0</v>
      </c>
      <c r="BJ523">
        <f t="shared" si="34"/>
        <v>80</v>
      </c>
      <c r="BK523">
        <f t="shared" si="35"/>
        <v>80</v>
      </c>
      <c r="BL523" s="531">
        <f t="shared" si="36"/>
        <v>0</v>
      </c>
      <c r="BM523" s="201"/>
    </row>
    <row r="524" spans="1:65" hidden="1" outlineLevel="1" x14ac:dyDescent="0.3">
      <c r="A524">
        <f>V_Model_CB!A27</f>
        <v>2</v>
      </c>
      <c r="B524" t="str">
        <f>V_Model_CB!B27</f>
        <v>c</v>
      </c>
      <c r="C524">
        <f>V_Model_CB!C27</f>
        <v>5</v>
      </c>
      <c r="D524" t="str">
        <f>V_Model_CB!D27</f>
        <v>.z05_2_c_5</v>
      </c>
      <c r="E524" t="str">
        <f>V_Model_CB!E27</f>
        <v>Analiza dostępnych danych dostępnych z procesów logistycznych</v>
      </c>
      <c r="F524">
        <f>V_Model_CB!F27</f>
        <v>0</v>
      </c>
      <c r="G524" t="str">
        <f>V_Model_CB!G27</f>
        <v>Ekspert merytoryczny</v>
      </c>
      <c r="H524">
        <f>V_Model_CB!H26</f>
        <v>13</v>
      </c>
      <c r="I524" t="str">
        <f>V_Model_CB!I27</f>
        <v>AGH</v>
      </c>
      <c r="J524">
        <f>V_Model_CB!J27</f>
        <v>49</v>
      </c>
      <c r="K524" s="284">
        <f>V_Model_CB!K27</f>
        <v>46724</v>
      </c>
      <c r="L524" s="284">
        <f>V_Model_CB!L27</f>
        <v>46724</v>
      </c>
      <c r="M524">
        <f>V_Model_CB!M27</f>
        <v>48</v>
      </c>
      <c r="N524">
        <f>V_Model_CB!N27</f>
        <v>0</v>
      </c>
      <c r="O524">
        <f>V_Model_CB!O27</f>
        <v>80</v>
      </c>
      <c r="P524" s="628">
        <f>V_Model_CB!P27</f>
        <v>0</v>
      </c>
      <c r="Q524" s="628">
        <f>V_Model_CB!Q27</f>
        <v>0</v>
      </c>
      <c r="R524" s="628">
        <f>V_Model_CB!R27</f>
        <v>0</v>
      </c>
      <c r="S524" s="628">
        <f>V_Model_CB!S27</f>
        <v>0</v>
      </c>
      <c r="T524" s="628">
        <f>V_Model_CB!T27</f>
        <v>0</v>
      </c>
      <c r="U524" s="628">
        <f>V_Model_CB!U27</f>
        <v>0</v>
      </c>
      <c r="V524" s="628">
        <f>V_Model_CB!V27</f>
        <v>0</v>
      </c>
      <c r="W524" s="628">
        <f>V_Model_CB!W27</f>
        <v>0</v>
      </c>
      <c r="X524" s="628">
        <f>V_Model_CB!X27</f>
        <v>0</v>
      </c>
      <c r="Y524" s="650">
        <f>V_Model_CB!Y27</f>
        <v>0</v>
      </c>
      <c r="Z524" s="650">
        <f>V_Model_CB!Z27</f>
        <v>0</v>
      </c>
      <c r="AA524" s="650">
        <f>V_Model_CB!AA27</f>
        <v>0</v>
      </c>
      <c r="AB524" s="650">
        <f>V_Model_CB!AB27</f>
        <v>0</v>
      </c>
      <c r="AC524" s="613">
        <f>V_Model_CB!AC27</f>
        <v>0</v>
      </c>
      <c r="AD524" s="613">
        <f>V_Model_CB!AD27</f>
        <v>0</v>
      </c>
      <c r="AE524" s="613">
        <f>V_Model_CB!AE27</f>
        <v>0.5</v>
      </c>
      <c r="AF524" s="613">
        <f>V_Model_CB!AF27</f>
        <v>0.5</v>
      </c>
      <c r="AG524" s="626">
        <f>V_Model_CB!AG27</f>
        <v>0</v>
      </c>
      <c r="AH524" s="626">
        <f>V_Model_CB!AH27</f>
        <v>0</v>
      </c>
      <c r="AI524" s="626">
        <f>V_Model_CB!AI27</f>
        <v>0</v>
      </c>
      <c r="AJ524" s="626">
        <f>V_Model_CB!AJ27</f>
        <v>0</v>
      </c>
      <c r="AK524" s="626">
        <f>V_Model_CB!AK27</f>
        <v>0</v>
      </c>
      <c r="AL524" s="626">
        <f>V_Model_CB!AL27</f>
        <v>0</v>
      </c>
      <c r="AM524" s="626">
        <f>V_Model_CB!AM27</f>
        <v>0</v>
      </c>
      <c r="AN524" s="626">
        <f>V_Model_CB!AN27</f>
        <v>0</v>
      </c>
      <c r="AO524" s="626">
        <f>V_Model_CB!AO27</f>
        <v>0</v>
      </c>
      <c r="AP524" s="369">
        <f>V_Model_CB!AP27</f>
        <v>0</v>
      </c>
      <c r="AQ524" s="369">
        <f>V_Model_CB!AQ27</f>
        <v>0</v>
      </c>
      <c r="AR524" s="369">
        <f>V_Model_CB!AR27</f>
        <v>0</v>
      </c>
      <c r="AS524" s="369">
        <f>V_Model_CB!AS27</f>
        <v>0</v>
      </c>
      <c r="AT524" s="370">
        <f>V_Model_CB!AT27</f>
        <v>0</v>
      </c>
      <c r="AU524" s="370">
        <f>V_Model_CB!AU27</f>
        <v>0</v>
      </c>
      <c r="AV524" s="370">
        <f>V_Model_CB!AV27</f>
        <v>40</v>
      </c>
      <c r="AW524" s="370">
        <f>V_Model_CB!AW27</f>
        <v>40</v>
      </c>
      <c r="AX524">
        <f>V_Model_CB!AX27</f>
        <v>0</v>
      </c>
      <c r="AY524">
        <f>V_Model_CB!AY27</f>
        <v>0</v>
      </c>
      <c r="AZ524" t="e">
        <f>V_Model_CB!AZ27</f>
        <v>#N/A</v>
      </c>
      <c r="BA524" t="e">
        <f>V_Model_CB!BA27</f>
        <v>#N/A</v>
      </c>
      <c r="BB524">
        <f>V_Model_CB!BB27</f>
        <v>0</v>
      </c>
      <c r="BC524">
        <f>V_Model_CB!BC27</f>
        <v>0</v>
      </c>
      <c r="BD524">
        <f>V_Model_CB!BD27</f>
        <v>0</v>
      </c>
      <c r="BE524">
        <f>V_Model_CB!BE27</f>
        <v>0</v>
      </c>
      <c r="BF524">
        <f>V_Model_CB!BF27</f>
        <v>0</v>
      </c>
      <c r="BG524">
        <f>V_Model_CB!BG27</f>
        <v>0</v>
      </c>
      <c r="BH524">
        <f>V_Model_CB!BH27</f>
        <v>0</v>
      </c>
      <c r="BI524">
        <f>V_Model_CB!BI27</f>
        <v>0</v>
      </c>
      <c r="BJ524">
        <f t="shared" si="34"/>
        <v>80</v>
      </c>
      <c r="BK524">
        <f t="shared" si="35"/>
        <v>80</v>
      </c>
      <c r="BL524" s="531">
        <f t="shared" si="36"/>
        <v>0</v>
      </c>
      <c r="BM524" s="201"/>
    </row>
    <row r="525" spans="1:65" hidden="1" outlineLevel="1" x14ac:dyDescent="0.3">
      <c r="A525">
        <f>V_Model_CB!A28</f>
        <v>2</v>
      </c>
      <c r="B525" t="str">
        <f>V_Model_CB!B28</f>
        <v>c</v>
      </c>
      <c r="C525">
        <f>V_Model_CB!C28</f>
        <v>6</v>
      </c>
      <c r="D525" t="str">
        <f>V_Model_CB!D28</f>
        <v>.z05_2_c_6</v>
      </c>
      <c r="E525" t="str">
        <f>V_Model_CB!E28</f>
        <v>Ustalenie parametrów wejściowych dla symulacji zadania MWS</v>
      </c>
      <c r="F525">
        <f>V_Model_CB!F28</f>
        <v>0</v>
      </c>
      <c r="G525" t="str">
        <f>V_Model_CB!G28</f>
        <v>Ekspert merytoryczny/ Architekt rozwiazania</v>
      </c>
      <c r="H525">
        <f>V_Model_CB!H27</f>
        <v>13</v>
      </c>
      <c r="I525" t="str">
        <f>V_Model_CB!I28</f>
        <v>AGH/END</v>
      </c>
      <c r="J525">
        <f>V_Model_CB!J28</f>
        <v>49</v>
      </c>
      <c r="K525" s="284">
        <f>V_Model_CB!K28</f>
        <v>46724</v>
      </c>
      <c r="L525" s="284">
        <f>V_Model_CB!L28</f>
        <v>46725</v>
      </c>
      <c r="M525">
        <f>V_Model_CB!M28</f>
        <v>49</v>
      </c>
      <c r="N525">
        <f>V_Model_CB!N28</f>
        <v>1</v>
      </c>
      <c r="O525">
        <f>V_Model_CB!O28</f>
        <v>60</v>
      </c>
      <c r="P525" s="628">
        <f>V_Model_CB!P28</f>
        <v>0</v>
      </c>
      <c r="Q525" s="628">
        <f>V_Model_CB!Q28</f>
        <v>0</v>
      </c>
      <c r="R525" s="628">
        <f>V_Model_CB!R28</f>
        <v>0</v>
      </c>
      <c r="S525" s="628">
        <f>V_Model_CB!S28</f>
        <v>0</v>
      </c>
      <c r="T525" s="628">
        <f>V_Model_CB!T28</f>
        <v>0.17299999999999999</v>
      </c>
      <c r="U525" s="628">
        <f>V_Model_CB!U28</f>
        <v>0.16300000000000001</v>
      </c>
      <c r="V525" s="628">
        <f>V_Model_CB!V28</f>
        <v>0</v>
      </c>
      <c r="W525" s="628">
        <f>V_Model_CB!W28</f>
        <v>0</v>
      </c>
      <c r="X525" s="628">
        <f>V_Model_CB!X28</f>
        <v>0</v>
      </c>
      <c r="Y525" s="650">
        <f>V_Model_CB!Y28</f>
        <v>0.33300000000000002</v>
      </c>
      <c r="Z525" s="650">
        <f>V_Model_CB!Z28</f>
        <v>0</v>
      </c>
      <c r="AA525" s="650">
        <f>V_Model_CB!AA28</f>
        <v>0</v>
      </c>
      <c r="AB525" s="650">
        <f>V_Model_CB!AB28</f>
        <v>0</v>
      </c>
      <c r="AC525" s="613">
        <f>V_Model_CB!AC28</f>
        <v>0.33300000000000002</v>
      </c>
      <c r="AD525" s="613">
        <f>V_Model_CB!AD28</f>
        <v>0</v>
      </c>
      <c r="AE525" s="613">
        <f>V_Model_CB!AE28</f>
        <v>0</v>
      </c>
      <c r="AF525" s="613">
        <f>V_Model_CB!AF28</f>
        <v>0</v>
      </c>
      <c r="AG525" s="626">
        <f>V_Model_CB!AG28</f>
        <v>0</v>
      </c>
      <c r="AH525" s="626">
        <f>V_Model_CB!AH28</f>
        <v>0</v>
      </c>
      <c r="AI525" s="626">
        <f>V_Model_CB!AI28</f>
        <v>0</v>
      </c>
      <c r="AJ525" s="626">
        <f>V_Model_CB!AJ28</f>
        <v>0</v>
      </c>
      <c r="AK525" s="626">
        <f>V_Model_CB!AK28</f>
        <v>10</v>
      </c>
      <c r="AL525" s="626">
        <f>V_Model_CB!AL28</f>
        <v>10</v>
      </c>
      <c r="AM525" s="626">
        <f>V_Model_CB!AM28</f>
        <v>0</v>
      </c>
      <c r="AN525" s="626">
        <f>V_Model_CB!AN28</f>
        <v>0</v>
      </c>
      <c r="AO525" s="626">
        <f>V_Model_CB!AO28</f>
        <v>0</v>
      </c>
      <c r="AP525" s="369">
        <f>V_Model_CB!AP28</f>
        <v>20</v>
      </c>
      <c r="AQ525" s="369">
        <f>V_Model_CB!AQ28</f>
        <v>0</v>
      </c>
      <c r="AR525" s="369">
        <f>V_Model_CB!AR28</f>
        <v>0</v>
      </c>
      <c r="AS525" s="369">
        <f>V_Model_CB!AS28</f>
        <v>0</v>
      </c>
      <c r="AT525" s="370">
        <f>V_Model_CB!AT28</f>
        <v>20</v>
      </c>
      <c r="AU525" s="370">
        <f>V_Model_CB!AU28</f>
        <v>0</v>
      </c>
      <c r="AV525" s="370">
        <f>V_Model_CB!AV28</f>
        <v>0</v>
      </c>
      <c r="AW525" s="370">
        <f>V_Model_CB!AW28</f>
        <v>0</v>
      </c>
      <c r="AX525">
        <f>V_Model_CB!AX28</f>
        <v>20</v>
      </c>
      <c r="AY525">
        <f>V_Model_CB!AY28</f>
        <v>0.125</v>
      </c>
      <c r="AZ525" t="e">
        <f>V_Model_CB!AZ28</f>
        <v>#N/A</v>
      </c>
      <c r="BA525" t="e">
        <f>V_Model_CB!BA28</f>
        <v>#N/A</v>
      </c>
      <c r="BB525">
        <f>V_Model_CB!BB28</f>
        <v>0</v>
      </c>
      <c r="BC525">
        <f>V_Model_CB!BC28</f>
        <v>0</v>
      </c>
      <c r="BD525">
        <f>V_Model_CB!BD28</f>
        <v>0</v>
      </c>
      <c r="BE525">
        <f>V_Model_CB!BE28</f>
        <v>0</v>
      </c>
      <c r="BF525">
        <f>V_Model_CB!BF28</f>
        <v>0</v>
      </c>
      <c r="BG525">
        <f>V_Model_CB!BG28</f>
        <v>0</v>
      </c>
      <c r="BH525">
        <f>V_Model_CB!BH28</f>
        <v>0</v>
      </c>
      <c r="BI525">
        <f>V_Model_CB!BI28</f>
        <v>0</v>
      </c>
      <c r="BJ525">
        <f t="shared" si="34"/>
        <v>60</v>
      </c>
      <c r="BK525">
        <f t="shared" si="35"/>
        <v>60</v>
      </c>
      <c r="BL525" s="531">
        <f t="shared" si="36"/>
        <v>0</v>
      </c>
      <c r="BM525" s="201"/>
    </row>
    <row r="526" spans="1:65" hidden="1" outlineLevel="1" x14ac:dyDescent="0.3">
      <c r="A526">
        <f>V_Model_CB!A29</f>
        <v>2</v>
      </c>
      <c r="B526" t="str">
        <f>V_Model_CB!B29</f>
        <v>c</v>
      </c>
      <c r="C526">
        <f>V_Model_CB!C29</f>
        <v>7</v>
      </c>
      <c r="D526" t="str">
        <f>V_Model_CB!D29</f>
        <v>.z05_2_c_7</v>
      </c>
      <c r="E526" t="str">
        <f>V_Model_CB!E29</f>
        <v>Ustalenie parametrów wejściowych dla symulacji zadania Kompletacja</v>
      </c>
      <c r="F526">
        <f>V_Model_CB!F29</f>
        <v>0</v>
      </c>
      <c r="G526" t="str">
        <f>V_Model_CB!G29</f>
        <v>Ekspert merytoryczny/ Architekt rozwiazania</v>
      </c>
      <c r="H526">
        <f>V_Model_CB!H28</f>
        <v>14</v>
      </c>
      <c r="I526" t="str">
        <f>V_Model_CB!I29</f>
        <v>AGH/END</v>
      </c>
      <c r="J526">
        <f>V_Model_CB!J29</f>
        <v>50</v>
      </c>
      <c r="K526" s="284">
        <f>V_Model_CB!K29</f>
        <v>46731</v>
      </c>
      <c r="L526" s="284">
        <f>V_Model_CB!L29</f>
        <v>46732</v>
      </c>
      <c r="M526">
        <f>V_Model_CB!M29</f>
        <v>50</v>
      </c>
      <c r="N526">
        <f>V_Model_CB!N29</f>
        <v>1</v>
      </c>
      <c r="O526">
        <f>V_Model_CB!O29</f>
        <v>60</v>
      </c>
      <c r="P526" s="628">
        <f>V_Model_CB!P29</f>
        <v>0</v>
      </c>
      <c r="Q526" s="628">
        <f>V_Model_CB!Q29</f>
        <v>0</v>
      </c>
      <c r="R526" s="628">
        <f>V_Model_CB!R29</f>
        <v>0</v>
      </c>
      <c r="S526" s="628">
        <f>V_Model_CB!S29</f>
        <v>0</v>
      </c>
      <c r="T526" s="628">
        <f>V_Model_CB!T29</f>
        <v>0</v>
      </c>
      <c r="U526" s="628">
        <f>V_Model_CB!U29</f>
        <v>0</v>
      </c>
      <c r="V526" s="628">
        <f>V_Model_CB!V29</f>
        <v>0</v>
      </c>
      <c r="W526" s="628">
        <f>V_Model_CB!W29</f>
        <v>0.17299999999999999</v>
      </c>
      <c r="X526" s="628">
        <f>V_Model_CB!X29</f>
        <v>0.16300000000000001</v>
      </c>
      <c r="Y526" s="650">
        <f>V_Model_CB!Y29</f>
        <v>0.33300000000000002</v>
      </c>
      <c r="Z526" s="650">
        <f>V_Model_CB!Z29</f>
        <v>0</v>
      </c>
      <c r="AA526" s="650">
        <f>V_Model_CB!AA29</f>
        <v>0</v>
      </c>
      <c r="AB526" s="650">
        <f>V_Model_CB!AB29</f>
        <v>0</v>
      </c>
      <c r="AC526" s="613">
        <f>V_Model_CB!AC29</f>
        <v>0.33300000000000002</v>
      </c>
      <c r="AD526" s="613">
        <f>V_Model_CB!AD29</f>
        <v>0</v>
      </c>
      <c r="AE526" s="613">
        <f>V_Model_CB!AE29</f>
        <v>0</v>
      </c>
      <c r="AF526" s="613">
        <f>V_Model_CB!AF29</f>
        <v>0</v>
      </c>
      <c r="AG526" s="626">
        <f>V_Model_CB!AG29</f>
        <v>0</v>
      </c>
      <c r="AH526" s="626">
        <f>V_Model_CB!AH29</f>
        <v>0</v>
      </c>
      <c r="AI526" s="626">
        <f>V_Model_CB!AI29</f>
        <v>0</v>
      </c>
      <c r="AJ526" s="626">
        <f>V_Model_CB!AJ29</f>
        <v>0</v>
      </c>
      <c r="AK526" s="626">
        <f>V_Model_CB!AK29</f>
        <v>0</v>
      </c>
      <c r="AL526" s="626">
        <f>V_Model_CB!AL29</f>
        <v>0</v>
      </c>
      <c r="AM526" s="626">
        <f>V_Model_CB!AM29</f>
        <v>0</v>
      </c>
      <c r="AN526" s="626">
        <f>V_Model_CB!AN29</f>
        <v>10</v>
      </c>
      <c r="AO526" s="626">
        <f>V_Model_CB!AO29</f>
        <v>10</v>
      </c>
      <c r="AP526" s="369">
        <f>V_Model_CB!AP29</f>
        <v>20</v>
      </c>
      <c r="AQ526" s="369">
        <f>V_Model_CB!AQ29</f>
        <v>0</v>
      </c>
      <c r="AR526" s="369">
        <f>V_Model_CB!AR29</f>
        <v>0</v>
      </c>
      <c r="AS526" s="369">
        <f>V_Model_CB!AS29</f>
        <v>0</v>
      </c>
      <c r="AT526" s="370">
        <f>V_Model_CB!AT29</f>
        <v>20</v>
      </c>
      <c r="AU526" s="370">
        <f>V_Model_CB!AU29</f>
        <v>0</v>
      </c>
      <c r="AV526" s="370">
        <f>V_Model_CB!AV29</f>
        <v>0</v>
      </c>
      <c r="AW526" s="370">
        <f>V_Model_CB!AW29</f>
        <v>0</v>
      </c>
      <c r="AX526">
        <f>V_Model_CB!AX29</f>
        <v>20</v>
      </c>
      <c r="AY526">
        <f>V_Model_CB!AY29</f>
        <v>0.125</v>
      </c>
      <c r="AZ526" t="e">
        <f>V_Model_CB!AZ29</f>
        <v>#N/A</v>
      </c>
      <c r="BA526" t="e">
        <f>V_Model_CB!BA29</f>
        <v>#N/A</v>
      </c>
      <c r="BB526">
        <f>V_Model_CB!BB29</f>
        <v>0</v>
      </c>
      <c r="BC526">
        <f>V_Model_CB!BC29</f>
        <v>0</v>
      </c>
      <c r="BD526">
        <f>V_Model_CB!BD29</f>
        <v>0</v>
      </c>
      <c r="BE526">
        <f>V_Model_CB!BE29</f>
        <v>0</v>
      </c>
      <c r="BF526">
        <f>V_Model_CB!BF29</f>
        <v>0</v>
      </c>
      <c r="BG526">
        <f>V_Model_CB!BG29</f>
        <v>0</v>
      </c>
      <c r="BH526">
        <f>V_Model_CB!BH29</f>
        <v>0</v>
      </c>
      <c r="BI526">
        <f>V_Model_CB!BI29</f>
        <v>0</v>
      </c>
      <c r="BJ526">
        <f t="shared" si="34"/>
        <v>60</v>
      </c>
      <c r="BK526">
        <f t="shared" si="35"/>
        <v>60</v>
      </c>
      <c r="BL526" s="531">
        <f t="shared" si="36"/>
        <v>0</v>
      </c>
      <c r="BM526" s="201"/>
    </row>
    <row r="527" spans="1:65" hidden="1" outlineLevel="1" x14ac:dyDescent="0.3">
      <c r="A527">
        <f>V_Model_CB!A30</f>
        <v>2</v>
      </c>
      <c r="B527" t="str">
        <f>V_Model_CB!B30</f>
        <v>c</v>
      </c>
      <c r="C527">
        <f>V_Model_CB!C30</f>
        <v>8</v>
      </c>
      <c r="D527" t="str">
        <f>V_Model_CB!D30</f>
        <v>.z05_2_c_8</v>
      </c>
      <c r="E527" t="str">
        <f>V_Model_CB!E30</f>
        <v>Ustalenie parametrów wyjściowych dla symulacji zadania MWS</v>
      </c>
      <c r="F527">
        <f>V_Model_CB!F30</f>
        <v>0</v>
      </c>
      <c r="G527" t="str">
        <f>V_Model_CB!G30</f>
        <v>Ekspert merytoryczny/ Architekt rozwiazania</v>
      </c>
      <c r="H527">
        <f>V_Model_CB!H29</f>
        <v>14</v>
      </c>
      <c r="I527" t="str">
        <f>V_Model_CB!I30</f>
        <v>AGH/END</v>
      </c>
      <c r="J527">
        <f>V_Model_CB!J30</f>
        <v>51</v>
      </c>
      <c r="K527" s="284">
        <f>V_Model_CB!K30</f>
        <v>46738</v>
      </c>
      <c r="L527" s="284">
        <f>V_Model_CB!L30</f>
        <v>46739</v>
      </c>
      <c r="M527">
        <f>V_Model_CB!M30</f>
        <v>51</v>
      </c>
      <c r="N527">
        <f>V_Model_CB!N30</f>
        <v>1</v>
      </c>
      <c r="O527">
        <f>V_Model_CB!O30</f>
        <v>60</v>
      </c>
      <c r="P527" s="628">
        <f>V_Model_CB!P30</f>
        <v>0</v>
      </c>
      <c r="Q527" s="628">
        <f>V_Model_CB!Q30</f>
        <v>0</v>
      </c>
      <c r="R527" s="628">
        <f>V_Model_CB!R30</f>
        <v>0</v>
      </c>
      <c r="S527" s="628">
        <f>V_Model_CB!S30</f>
        <v>0</v>
      </c>
      <c r="T527" s="628">
        <f>V_Model_CB!T30</f>
        <v>0.17299999999999999</v>
      </c>
      <c r="U527" s="628">
        <f>V_Model_CB!U30</f>
        <v>0.16300000000000001</v>
      </c>
      <c r="V527" s="628">
        <f>V_Model_CB!V30</f>
        <v>0</v>
      </c>
      <c r="W527" s="628">
        <f>V_Model_CB!W30</f>
        <v>0</v>
      </c>
      <c r="X527" s="628">
        <f>V_Model_CB!X30</f>
        <v>0</v>
      </c>
      <c r="Y527" s="650">
        <f>V_Model_CB!Y30</f>
        <v>0.33300000000000002</v>
      </c>
      <c r="Z527" s="650">
        <f>V_Model_CB!Z30</f>
        <v>0</v>
      </c>
      <c r="AA527" s="650">
        <f>V_Model_CB!AA30</f>
        <v>0</v>
      </c>
      <c r="AB527" s="650">
        <f>V_Model_CB!AB30</f>
        <v>0</v>
      </c>
      <c r="AC527" s="613">
        <f>V_Model_CB!AC30</f>
        <v>0.33300000000000002</v>
      </c>
      <c r="AD527" s="613">
        <f>V_Model_CB!AD30</f>
        <v>0</v>
      </c>
      <c r="AE527" s="613">
        <f>V_Model_CB!AE30</f>
        <v>0</v>
      </c>
      <c r="AF527" s="613">
        <f>V_Model_CB!AF30</f>
        <v>0</v>
      </c>
      <c r="AG527" s="626">
        <f>V_Model_CB!AG30</f>
        <v>0</v>
      </c>
      <c r="AH527" s="626">
        <f>V_Model_CB!AH30</f>
        <v>0</v>
      </c>
      <c r="AI527" s="626">
        <f>V_Model_CB!AI30</f>
        <v>0</v>
      </c>
      <c r="AJ527" s="626">
        <f>V_Model_CB!AJ30</f>
        <v>0</v>
      </c>
      <c r="AK527" s="626">
        <f>V_Model_CB!AK30</f>
        <v>10</v>
      </c>
      <c r="AL527" s="626">
        <f>V_Model_CB!AL30</f>
        <v>10</v>
      </c>
      <c r="AM527" s="626">
        <f>V_Model_CB!AM30</f>
        <v>0</v>
      </c>
      <c r="AN527" s="626">
        <f>V_Model_CB!AN30</f>
        <v>0</v>
      </c>
      <c r="AO527" s="626">
        <f>V_Model_CB!AO30</f>
        <v>0</v>
      </c>
      <c r="AP527" s="369">
        <f>V_Model_CB!AP30</f>
        <v>20</v>
      </c>
      <c r="AQ527" s="369">
        <f>V_Model_CB!AQ30</f>
        <v>0</v>
      </c>
      <c r="AR527" s="369">
        <f>V_Model_CB!AR30</f>
        <v>0</v>
      </c>
      <c r="AS527" s="369">
        <f>V_Model_CB!AS30</f>
        <v>0</v>
      </c>
      <c r="AT527" s="370">
        <f>V_Model_CB!AT30</f>
        <v>20</v>
      </c>
      <c r="AU527" s="370">
        <f>V_Model_CB!AU30</f>
        <v>0</v>
      </c>
      <c r="AV527" s="370">
        <f>V_Model_CB!AV30</f>
        <v>0</v>
      </c>
      <c r="AW527" s="370">
        <f>V_Model_CB!AW30</f>
        <v>0</v>
      </c>
      <c r="AX527">
        <f>V_Model_CB!AX30</f>
        <v>20</v>
      </c>
      <c r="AY527">
        <f>V_Model_CB!AY30</f>
        <v>0.125</v>
      </c>
      <c r="AZ527" t="e">
        <f>V_Model_CB!AZ30</f>
        <v>#N/A</v>
      </c>
      <c r="BA527" t="e">
        <f>V_Model_CB!BA30</f>
        <v>#N/A</v>
      </c>
      <c r="BB527">
        <f>V_Model_CB!BB30</f>
        <v>0</v>
      </c>
      <c r="BC527">
        <f>V_Model_CB!BC30</f>
        <v>0</v>
      </c>
      <c r="BD527">
        <f>V_Model_CB!BD30</f>
        <v>0</v>
      </c>
      <c r="BE527">
        <f>V_Model_CB!BE30</f>
        <v>0</v>
      </c>
      <c r="BF527">
        <f>V_Model_CB!BF30</f>
        <v>0</v>
      </c>
      <c r="BG527">
        <f>V_Model_CB!BG30</f>
        <v>0</v>
      </c>
      <c r="BH527">
        <f>V_Model_CB!BH30</f>
        <v>0</v>
      </c>
      <c r="BI527">
        <f>V_Model_CB!BI30</f>
        <v>0</v>
      </c>
      <c r="BJ527">
        <f t="shared" si="34"/>
        <v>60</v>
      </c>
      <c r="BK527">
        <f t="shared" si="35"/>
        <v>60</v>
      </c>
      <c r="BL527" s="531">
        <f t="shared" si="36"/>
        <v>0</v>
      </c>
      <c r="BM527" s="201"/>
    </row>
    <row r="528" spans="1:65" hidden="1" outlineLevel="1" x14ac:dyDescent="0.3">
      <c r="A528">
        <f>V_Model_CB!A31</f>
        <v>2</v>
      </c>
      <c r="B528" t="str">
        <f>V_Model_CB!B31</f>
        <v>c</v>
      </c>
      <c r="C528">
        <f>V_Model_CB!C31</f>
        <v>9</v>
      </c>
      <c r="D528" t="str">
        <f>V_Model_CB!D31</f>
        <v>.z05_2_c_9</v>
      </c>
      <c r="E528" t="str">
        <f>V_Model_CB!E31</f>
        <v>Ustalenie parametrów wyjściowych dla symulacji zadania Kompletacja</v>
      </c>
      <c r="F528">
        <f>V_Model_CB!F31</f>
        <v>0</v>
      </c>
      <c r="G528" t="str">
        <f>V_Model_CB!G31</f>
        <v>Ekspert merytoryczny/ Architekt rozwiazania</v>
      </c>
      <c r="H528">
        <f>V_Model_CB!H30</f>
        <v>15</v>
      </c>
      <c r="I528" t="str">
        <f>V_Model_CB!I31</f>
        <v>AGH/END</v>
      </c>
      <c r="J528">
        <f>V_Model_CB!J31</f>
        <v>52</v>
      </c>
      <c r="K528" s="284">
        <f>V_Model_CB!K31</f>
        <v>46745</v>
      </c>
      <c r="L528" s="284">
        <f>V_Model_CB!L31</f>
        <v>46746</v>
      </c>
      <c r="M528">
        <f>V_Model_CB!M31</f>
        <v>52</v>
      </c>
      <c r="N528">
        <f>V_Model_CB!N31</f>
        <v>1</v>
      </c>
      <c r="O528">
        <f>V_Model_CB!O31</f>
        <v>60</v>
      </c>
      <c r="P528" s="628">
        <f>V_Model_CB!P31</f>
        <v>0</v>
      </c>
      <c r="Q528" s="628">
        <f>V_Model_CB!Q31</f>
        <v>0</v>
      </c>
      <c r="R528" s="628">
        <f>V_Model_CB!R31</f>
        <v>0</v>
      </c>
      <c r="S528" s="628">
        <f>V_Model_CB!S31</f>
        <v>0</v>
      </c>
      <c r="T528" s="628">
        <f>V_Model_CB!T31</f>
        <v>0</v>
      </c>
      <c r="U528" s="628">
        <f>V_Model_CB!U31</f>
        <v>0</v>
      </c>
      <c r="V528" s="628">
        <f>V_Model_CB!V31</f>
        <v>0.17</v>
      </c>
      <c r="W528" s="628">
        <f>V_Model_CB!W31</f>
        <v>0.16</v>
      </c>
      <c r="X528" s="628">
        <f>V_Model_CB!X31</f>
        <v>0</v>
      </c>
      <c r="Y528" s="650">
        <f>V_Model_CB!Y31</f>
        <v>0.33300000000000002</v>
      </c>
      <c r="Z528" s="650">
        <f>V_Model_CB!Z31</f>
        <v>0</v>
      </c>
      <c r="AA528" s="650">
        <f>V_Model_CB!AA31</f>
        <v>0</v>
      </c>
      <c r="AB528" s="650">
        <f>V_Model_CB!AB31</f>
        <v>0</v>
      </c>
      <c r="AC528" s="613">
        <f>V_Model_CB!AC31</f>
        <v>0.33300000000000002</v>
      </c>
      <c r="AD528" s="613">
        <f>V_Model_CB!AD31</f>
        <v>0</v>
      </c>
      <c r="AE528" s="613">
        <f>V_Model_CB!AE31</f>
        <v>0</v>
      </c>
      <c r="AF528" s="613">
        <f>V_Model_CB!AF31</f>
        <v>0</v>
      </c>
      <c r="AG528" s="626">
        <f>V_Model_CB!AG31</f>
        <v>0</v>
      </c>
      <c r="AH528" s="626">
        <f>V_Model_CB!AH31</f>
        <v>0</v>
      </c>
      <c r="AI528" s="626">
        <f>V_Model_CB!AI31</f>
        <v>0</v>
      </c>
      <c r="AJ528" s="626">
        <f>V_Model_CB!AJ31</f>
        <v>0</v>
      </c>
      <c r="AK528" s="626">
        <f>V_Model_CB!AK31</f>
        <v>0</v>
      </c>
      <c r="AL528" s="626">
        <f>V_Model_CB!AL31</f>
        <v>0</v>
      </c>
      <c r="AM528" s="626">
        <f>V_Model_CB!AM31</f>
        <v>10</v>
      </c>
      <c r="AN528" s="626">
        <f>V_Model_CB!AN31</f>
        <v>10</v>
      </c>
      <c r="AO528" s="626">
        <f>V_Model_CB!AO31</f>
        <v>0</v>
      </c>
      <c r="AP528" s="369">
        <f>V_Model_CB!AP31</f>
        <v>20</v>
      </c>
      <c r="AQ528" s="369">
        <f>V_Model_CB!AQ31</f>
        <v>0</v>
      </c>
      <c r="AR528" s="369">
        <f>V_Model_CB!AR31</f>
        <v>0</v>
      </c>
      <c r="AS528" s="369">
        <f>V_Model_CB!AS31</f>
        <v>0</v>
      </c>
      <c r="AT528" s="370">
        <f>V_Model_CB!AT31</f>
        <v>20</v>
      </c>
      <c r="AU528" s="370">
        <f>V_Model_CB!AU31</f>
        <v>0</v>
      </c>
      <c r="AV528" s="370">
        <f>V_Model_CB!AV31</f>
        <v>0</v>
      </c>
      <c r="AW528" s="370">
        <f>V_Model_CB!AW31</f>
        <v>0</v>
      </c>
      <c r="AX528">
        <f>V_Model_CB!AX31</f>
        <v>20</v>
      </c>
      <c r="AY528">
        <f>V_Model_CB!AY31</f>
        <v>0.125</v>
      </c>
      <c r="AZ528" t="e">
        <f>V_Model_CB!AZ31</f>
        <v>#N/A</v>
      </c>
      <c r="BA528" t="e">
        <f>V_Model_CB!BA31</f>
        <v>#N/A</v>
      </c>
      <c r="BB528">
        <f>V_Model_CB!BB31</f>
        <v>0</v>
      </c>
      <c r="BC528">
        <f>V_Model_CB!BC31</f>
        <v>0</v>
      </c>
      <c r="BD528">
        <f>V_Model_CB!BD31</f>
        <v>0</v>
      </c>
      <c r="BE528">
        <f>V_Model_CB!BE31</f>
        <v>0</v>
      </c>
      <c r="BF528">
        <f>V_Model_CB!BF31</f>
        <v>0</v>
      </c>
      <c r="BG528">
        <f>V_Model_CB!BG31</f>
        <v>0</v>
      </c>
      <c r="BH528">
        <f>V_Model_CB!BH31</f>
        <v>0</v>
      </c>
      <c r="BI528">
        <f>V_Model_CB!BI31</f>
        <v>0</v>
      </c>
      <c r="BJ528">
        <f t="shared" si="34"/>
        <v>60</v>
      </c>
      <c r="BK528">
        <f t="shared" si="35"/>
        <v>60</v>
      </c>
      <c r="BL528" s="531">
        <f t="shared" si="36"/>
        <v>0</v>
      </c>
      <c r="BM528" s="201"/>
    </row>
    <row r="529" spans="1:65" hidden="1" outlineLevel="1" x14ac:dyDescent="0.3">
      <c r="A529">
        <f>V_Model_CB!A32</f>
        <v>2</v>
      </c>
      <c r="B529" t="str">
        <f>V_Model_CB!B32</f>
        <v>c</v>
      </c>
      <c r="C529">
        <f>V_Model_CB!C32</f>
        <v>10</v>
      </c>
      <c r="D529" t="str">
        <f>V_Model_CB!D32</f>
        <v>.z05_2_c_10</v>
      </c>
      <c r="E529" t="str">
        <f>V_Model_CB!E32</f>
        <v>Badania nad symulacjami zadania MWS</v>
      </c>
      <c r="F529">
        <f>V_Model_CB!F32</f>
        <v>0</v>
      </c>
      <c r="G529" t="str">
        <f>V_Model_CB!G32</f>
        <v>Ekspert merytoryczny</v>
      </c>
      <c r="H529">
        <f>V_Model_CB!H31</f>
        <v>15</v>
      </c>
      <c r="I529" t="str">
        <f>V_Model_CB!I32</f>
        <v>AGH/END</v>
      </c>
      <c r="J529">
        <f>V_Model_CB!J32</f>
        <v>53</v>
      </c>
      <c r="K529" s="284">
        <f>V_Model_CB!K32</f>
        <v>46752</v>
      </c>
      <c r="L529" s="284">
        <f>V_Model_CB!L32</f>
        <v>46753</v>
      </c>
      <c r="M529">
        <f>V_Model_CB!M32</f>
        <v>53</v>
      </c>
      <c r="N529">
        <f>V_Model_CB!N32</f>
        <v>1</v>
      </c>
      <c r="O529">
        <f>V_Model_CB!O32</f>
        <v>200</v>
      </c>
      <c r="P529" s="628">
        <f>V_Model_CB!P32</f>
        <v>0</v>
      </c>
      <c r="Q529" s="628">
        <f>V_Model_CB!Q32</f>
        <v>0</v>
      </c>
      <c r="R529" s="628">
        <f>V_Model_CB!R32</f>
        <v>0</v>
      </c>
      <c r="S529" s="628">
        <f>V_Model_CB!S32</f>
        <v>0</v>
      </c>
      <c r="T529" s="628">
        <f>V_Model_CB!T32</f>
        <v>0</v>
      </c>
      <c r="U529" s="628">
        <f>V_Model_CB!U32</f>
        <v>0.1</v>
      </c>
      <c r="V529" s="628">
        <f>V_Model_CB!V32</f>
        <v>0.1</v>
      </c>
      <c r="W529" s="628">
        <f>V_Model_CB!W32</f>
        <v>0.1</v>
      </c>
      <c r="X529" s="628">
        <f>V_Model_CB!X32</f>
        <v>0.1</v>
      </c>
      <c r="Y529" s="650">
        <f>V_Model_CB!Y32</f>
        <v>0</v>
      </c>
      <c r="Z529" s="650">
        <f>V_Model_CB!Z32</f>
        <v>0</v>
      </c>
      <c r="AA529" s="650">
        <f>V_Model_CB!AA32</f>
        <v>0</v>
      </c>
      <c r="AB529" s="650">
        <f>V_Model_CB!AB32</f>
        <v>0</v>
      </c>
      <c r="AC529" s="613">
        <f>V_Model_CB!AC32</f>
        <v>0</v>
      </c>
      <c r="AD529" s="613">
        <f>V_Model_CB!AD32</f>
        <v>0.2</v>
      </c>
      <c r="AE529" s="613">
        <f>V_Model_CB!AE32</f>
        <v>0.2</v>
      </c>
      <c r="AF529" s="613">
        <f>V_Model_CB!AF32</f>
        <v>0.2</v>
      </c>
      <c r="AG529" s="626">
        <f>V_Model_CB!AG32</f>
        <v>0</v>
      </c>
      <c r="AH529" s="626">
        <f>V_Model_CB!AH32</f>
        <v>0</v>
      </c>
      <c r="AI529" s="626">
        <f>V_Model_CB!AI32</f>
        <v>0</v>
      </c>
      <c r="AJ529" s="626">
        <f>V_Model_CB!AJ32</f>
        <v>0</v>
      </c>
      <c r="AK529" s="626">
        <f>V_Model_CB!AK32</f>
        <v>0</v>
      </c>
      <c r="AL529" s="626">
        <f>V_Model_CB!AL32</f>
        <v>20</v>
      </c>
      <c r="AM529" s="626">
        <f>V_Model_CB!AM32</f>
        <v>20</v>
      </c>
      <c r="AN529" s="626">
        <f>V_Model_CB!AN32</f>
        <v>20</v>
      </c>
      <c r="AO529" s="626">
        <f>V_Model_CB!AO32</f>
        <v>20</v>
      </c>
      <c r="AP529" s="369">
        <f>V_Model_CB!AP32</f>
        <v>0</v>
      </c>
      <c r="AQ529" s="369">
        <f>V_Model_CB!AQ32</f>
        <v>0</v>
      </c>
      <c r="AR529" s="369">
        <f>V_Model_CB!AR32</f>
        <v>0</v>
      </c>
      <c r="AS529" s="369">
        <f>V_Model_CB!AS32</f>
        <v>0</v>
      </c>
      <c r="AT529" s="370">
        <f>V_Model_CB!AT32</f>
        <v>0</v>
      </c>
      <c r="AU529" s="370">
        <f>V_Model_CB!AU32</f>
        <v>40</v>
      </c>
      <c r="AV529" s="370">
        <f>V_Model_CB!AV32</f>
        <v>40</v>
      </c>
      <c r="AW529" s="370">
        <f>V_Model_CB!AW32</f>
        <v>40</v>
      </c>
      <c r="AX529">
        <f>V_Model_CB!AX32</f>
        <v>80</v>
      </c>
      <c r="AY529">
        <f>V_Model_CB!AY32</f>
        <v>0.5</v>
      </c>
      <c r="AZ529" t="e">
        <f>V_Model_CB!AZ32</f>
        <v>#N/A</v>
      </c>
      <c r="BA529" t="e">
        <f>V_Model_CB!BA32</f>
        <v>#N/A</v>
      </c>
      <c r="BB529">
        <f>V_Model_CB!BB32</f>
        <v>0</v>
      </c>
      <c r="BC529">
        <f>V_Model_CB!BC32</f>
        <v>0</v>
      </c>
      <c r="BD529">
        <f>V_Model_CB!BD32</f>
        <v>0</v>
      </c>
      <c r="BE529">
        <f>V_Model_CB!BE32</f>
        <v>0</v>
      </c>
      <c r="BF529">
        <f>V_Model_CB!BF32</f>
        <v>0</v>
      </c>
      <c r="BG529">
        <f>V_Model_CB!BG32</f>
        <v>0</v>
      </c>
      <c r="BH529">
        <f>V_Model_CB!BH32</f>
        <v>0</v>
      </c>
      <c r="BI529">
        <f>V_Model_CB!BI32</f>
        <v>0</v>
      </c>
      <c r="BJ529">
        <f t="shared" si="34"/>
        <v>200</v>
      </c>
      <c r="BK529">
        <f t="shared" si="35"/>
        <v>200</v>
      </c>
      <c r="BL529" s="531">
        <f t="shared" si="36"/>
        <v>0</v>
      </c>
      <c r="BM529" s="201"/>
    </row>
    <row r="530" spans="1:65" hidden="1" outlineLevel="1" x14ac:dyDescent="0.3">
      <c r="A530">
        <f>V_Model_CB!A33</f>
        <v>2</v>
      </c>
      <c r="B530" t="str">
        <f>V_Model_CB!B33</f>
        <v>c</v>
      </c>
      <c r="C530">
        <f>V_Model_CB!C33</f>
        <v>11</v>
      </c>
      <c r="D530" t="str">
        <f>V_Model_CB!D33</f>
        <v>.z05_2_c_11</v>
      </c>
      <c r="E530" t="str">
        <f>V_Model_CB!E33</f>
        <v xml:space="preserve">Badania nad symulacjami zadania Kompletacja </v>
      </c>
      <c r="F530">
        <f>V_Model_CB!F33</f>
        <v>0</v>
      </c>
      <c r="G530" t="str">
        <f>V_Model_CB!G33</f>
        <v>Ekspert merytoryczny</v>
      </c>
      <c r="H530">
        <f>V_Model_CB!H32</f>
        <v>16</v>
      </c>
      <c r="I530" t="str">
        <f>V_Model_CB!I33</f>
        <v>AGH/END</v>
      </c>
      <c r="J530">
        <f>V_Model_CB!J33</f>
        <v>54</v>
      </c>
      <c r="K530" s="284">
        <f>V_Model_CB!K33</f>
        <v>46759</v>
      </c>
      <c r="L530" s="284">
        <f>V_Model_CB!L33</f>
        <v>46759</v>
      </c>
      <c r="M530">
        <f>V_Model_CB!M33</f>
        <v>53</v>
      </c>
      <c r="N530">
        <f>V_Model_CB!N33</f>
        <v>0</v>
      </c>
      <c r="O530">
        <f>V_Model_CB!O33</f>
        <v>200</v>
      </c>
      <c r="P530" s="628">
        <f>V_Model_CB!P33</f>
        <v>0</v>
      </c>
      <c r="Q530" s="628">
        <f>V_Model_CB!Q33</f>
        <v>0</v>
      </c>
      <c r="R530" s="628">
        <f>V_Model_CB!R33</f>
        <v>0</v>
      </c>
      <c r="S530" s="628">
        <f>V_Model_CB!S33</f>
        <v>0</v>
      </c>
      <c r="T530" s="628">
        <f>V_Model_CB!T33</f>
        <v>0.1</v>
      </c>
      <c r="U530" s="628">
        <f>V_Model_CB!U33</f>
        <v>0.1</v>
      </c>
      <c r="V530" s="628">
        <f>V_Model_CB!V33</f>
        <v>0.1</v>
      </c>
      <c r="W530" s="628">
        <f>V_Model_CB!W33</f>
        <v>0.1</v>
      </c>
      <c r="X530" s="628">
        <f>V_Model_CB!X33</f>
        <v>0</v>
      </c>
      <c r="Y530" s="650">
        <f>V_Model_CB!Y33</f>
        <v>0</v>
      </c>
      <c r="Z530" s="650">
        <f>V_Model_CB!Z33</f>
        <v>0</v>
      </c>
      <c r="AA530" s="650">
        <f>V_Model_CB!AA33</f>
        <v>0</v>
      </c>
      <c r="AB530" s="650">
        <f>V_Model_CB!AB33</f>
        <v>0</v>
      </c>
      <c r="AC530" s="613">
        <f>V_Model_CB!AC33</f>
        <v>0</v>
      </c>
      <c r="AD530" s="613">
        <f>V_Model_CB!AD33</f>
        <v>0.2</v>
      </c>
      <c r="AE530" s="613">
        <f>V_Model_CB!AE33</f>
        <v>0.2</v>
      </c>
      <c r="AF530" s="613">
        <f>V_Model_CB!AF33</f>
        <v>0.2</v>
      </c>
      <c r="AG530" s="626">
        <f>V_Model_CB!AG33</f>
        <v>0</v>
      </c>
      <c r="AH530" s="626">
        <f>V_Model_CB!AH33</f>
        <v>0</v>
      </c>
      <c r="AI530" s="626">
        <f>V_Model_CB!AI33</f>
        <v>0</v>
      </c>
      <c r="AJ530" s="626">
        <f>V_Model_CB!AJ33</f>
        <v>0</v>
      </c>
      <c r="AK530" s="626">
        <f>V_Model_CB!AK33</f>
        <v>20</v>
      </c>
      <c r="AL530" s="626">
        <f>V_Model_CB!AL33</f>
        <v>20</v>
      </c>
      <c r="AM530" s="626">
        <f>V_Model_CB!AM33</f>
        <v>20</v>
      </c>
      <c r="AN530" s="626">
        <f>V_Model_CB!AN33</f>
        <v>20</v>
      </c>
      <c r="AO530" s="626">
        <f>V_Model_CB!AO33</f>
        <v>0</v>
      </c>
      <c r="AP530" s="369">
        <f>V_Model_CB!AP33</f>
        <v>0</v>
      </c>
      <c r="AQ530" s="369">
        <f>V_Model_CB!AQ33</f>
        <v>0</v>
      </c>
      <c r="AR530" s="369">
        <f>V_Model_CB!AR33</f>
        <v>0</v>
      </c>
      <c r="AS530" s="369">
        <f>V_Model_CB!AS33</f>
        <v>0</v>
      </c>
      <c r="AT530" s="370">
        <f>V_Model_CB!AT33</f>
        <v>0</v>
      </c>
      <c r="AU530" s="370">
        <f>V_Model_CB!AU33</f>
        <v>40</v>
      </c>
      <c r="AV530" s="370">
        <f>V_Model_CB!AV33</f>
        <v>40</v>
      </c>
      <c r="AW530" s="370">
        <f>V_Model_CB!AW33</f>
        <v>40</v>
      </c>
      <c r="AX530">
        <f>V_Model_CB!AX33</f>
        <v>80</v>
      </c>
      <c r="AY530">
        <f>V_Model_CB!AY33</f>
        <v>0.5</v>
      </c>
      <c r="AZ530" t="e">
        <f>V_Model_CB!AZ33</f>
        <v>#N/A</v>
      </c>
      <c r="BA530" t="e">
        <f>V_Model_CB!BA33</f>
        <v>#N/A</v>
      </c>
      <c r="BB530">
        <f>V_Model_CB!BB33</f>
        <v>0</v>
      </c>
      <c r="BC530">
        <f>V_Model_CB!BC33</f>
        <v>0</v>
      </c>
      <c r="BD530">
        <f>V_Model_CB!BD33</f>
        <v>0</v>
      </c>
      <c r="BE530">
        <f>V_Model_CB!BE33</f>
        <v>0</v>
      </c>
      <c r="BF530">
        <f>V_Model_CB!BF33</f>
        <v>0</v>
      </c>
      <c r="BG530">
        <f>V_Model_CB!BG33</f>
        <v>0</v>
      </c>
      <c r="BH530">
        <f>V_Model_CB!BH33</f>
        <v>0</v>
      </c>
      <c r="BI530">
        <f>V_Model_CB!BI33</f>
        <v>0</v>
      </c>
      <c r="BJ530">
        <f t="shared" si="34"/>
        <v>200</v>
      </c>
      <c r="BK530">
        <f t="shared" si="35"/>
        <v>200</v>
      </c>
      <c r="BL530" s="531">
        <f t="shared" si="36"/>
        <v>0</v>
      </c>
      <c r="BM530" s="201"/>
    </row>
    <row r="531" spans="1:65" hidden="1" outlineLevel="1" x14ac:dyDescent="0.3">
      <c r="A531">
        <f>V_Model_CB!A34</f>
        <v>3</v>
      </c>
      <c r="B531" t="str">
        <f>V_Model_CB!B34</f>
        <v>a</v>
      </c>
      <c r="C531">
        <f>V_Model_CB!C34</f>
        <v>0</v>
      </c>
      <c r="D531" t="str">
        <f>V_Model_CB!D34</f>
        <v>.z05_3_a_0</v>
      </c>
      <c r="E531" t="str">
        <f>V_Model_CB!E34</f>
        <v>3.Integracja fizyczno-cyfrowa</v>
      </c>
      <c r="F531">
        <f>V_Model_CB!F34</f>
        <v>0</v>
      </c>
      <c r="G531">
        <f>V_Model_CB!G34</f>
        <v>0</v>
      </c>
      <c r="H531">
        <f>V_Model_CB!H33</f>
        <v>16</v>
      </c>
      <c r="I531">
        <f>V_Model_CB!I34</f>
        <v>0</v>
      </c>
      <c r="J531">
        <f>V_Model_CB!J34</f>
        <v>54</v>
      </c>
      <c r="K531" s="284">
        <f>V_Model_CB!K34</f>
        <v>46759</v>
      </c>
      <c r="L531" s="284">
        <f>V_Model_CB!L34</f>
        <v>46759</v>
      </c>
      <c r="M531">
        <f>V_Model_CB!M34</f>
        <v>53</v>
      </c>
      <c r="N531">
        <f>V_Model_CB!N34</f>
        <v>0</v>
      </c>
      <c r="O531">
        <f>V_Model_CB!O34</f>
        <v>0</v>
      </c>
      <c r="P531" s="628">
        <f>V_Model_CB!P34</f>
        <v>0</v>
      </c>
      <c r="Q531" s="628">
        <f>V_Model_CB!Q34</f>
        <v>0</v>
      </c>
      <c r="R531" s="628">
        <f>V_Model_CB!R34</f>
        <v>0</v>
      </c>
      <c r="S531" s="628">
        <f>V_Model_CB!S34</f>
        <v>0</v>
      </c>
      <c r="T531" s="628">
        <f>V_Model_CB!T34</f>
        <v>0</v>
      </c>
      <c r="U531" s="628">
        <f>V_Model_CB!U34</f>
        <v>0</v>
      </c>
      <c r="V531" s="628">
        <f>V_Model_CB!V34</f>
        <v>0</v>
      </c>
      <c r="W531" s="628">
        <f>V_Model_CB!W34</f>
        <v>0</v>
      </c>
      <c r="X531" s="628">
        <f>V_Model_CB!X34</f>
        <v>0</v>
      </c>
      <c r="Y531" s="650">
        <f>V_Model_CB!Y34</f>
        <v>0</v>
      </c>
      <c r="Z531" s="650">
        <f>V_Model_CB!Z34</f>
        <v>0</v>
      </c>
      <c r="AA531" s="650">
        <f>V_Model_CB!AA34</f>
        <v>0</v>
      </c>
      <c r="AB531" s="650">
        <f>V_Model_CB!AB34</f>
        <v>0</v>
      </c>
      <c r="AC531" s="613">
        <f>V_Model_CB!AC34</f>
        <v>0</v>
      </c>
      <c r="AD531" s="613">
        <f>V_Model_CB!AD34</f>
        <v>0</v>
      </c>
      <c r="AE531" s="613">
        <f>V_Model_CB!AE34</f>
        <v>0</v>
      </c>
      <c r="AF531" s="613">
        <f>V_Model_CB!AF34</f>
        <v>0</v>
      </c>
      <c r="AG531" s="626">
        <f>V_Model_CB!AG34</f>
        <v>0</v>
      </c>
      <c r="AH531" s="626">
        <f>V_Model_CB!AH34</f>
        <v>0</v>
      </c>
      <c r="AI531" s="626">
        <f>V_Model_CB!AI34</f>
        <v>0</v>
      </c>
      <c r="AJ531" s="626">
        <f>V_Model_CB!AJ34</f>
        <v>0</v>
      </c>
      <c r="AK531" s="626">
        <f>V_Model_CB!AK34</f>
        <v>0</v>
      </c>
      <c r="AL531" s="626">
        <f>V_Model_CB!AL34</f>
        <v>0</v>
      </c>
      <c r="AM531" s="626">
        <f>V_Model_CB!AM34</f>
        <v>0</v>
      </c>
      <c r="AN531" s="626">
        <f>V_Model_CB!AN34</f>
        <v>0</v>
      </c>
      <c r="AO531" s="626">
        <f>V_Model_CB!AO34</f>
        <v>0</v>
      </c>
      <c r="AP531" s="369">
        <f>V_Model_CB!AP34</f>
        <v>0</v>
      </c>
      <c r="AQ531" s="369">
        <f>V_Model_CB!AQ34</f>
        <v>0</v>
      </c>
      <c r="AR531" s="369">
        <f>V_Model_CB!AR34</f>
        <v>0</v>
      </c>
      <c r="AS531" s="369">
        <f>V_Model_CB!AS34</f>
        <v>0</v>
      </c>
      <c r="AT531" s="370">
        <f>V_Model_CB!AT34</f>
        <v>0</v>
      </c>
      <c r="AU531" s="370">
        <f>V_Model_CB!AU34</f>
        <v>0</v>
      </c>
      <c r="AV531" s="370">
        <f>V_Model_CB!AV34</f>
        <v>0</v>
      </c>
      <c r="AW531" s="370">
        <f>V_Model_CB!AW34</f>
        <v>0</v>
      </c>
      <c r="AX531">
        <f>V_Model_CB!AX34</f>
        <v>0</v>
      </c>
      <c r="AY531">
        <f>V_Model_CB!AY34</f>
        <v>0</v>
      </c>
      <c r="AZ531">
        <f>V_Model_CB!AZ34</f>
        <v>0</v>
      </c>
      <c r="BA531">
        <f>V_Model_CB!BA34</f>
        <v>0</v>
      </c>
      <c r="BB531">
        <f>V_Model_CB!BB34</f>
        <v>0</v>
      </c>
      <c r="BC531">
        <f>V_Model_CB!BC34</f>
        <v>0</v>
      </c>
      <c r="BD531">
        <f>V_Model_CB!BD34</f>
        <v>0</v>
      </c>
      <c r="BE531">
        <f>V_Model_CB!BE34</f>
        <v>0</v>
      </c>
      <c r="BF531">
        <f>V_Model_CB!BF34</f>
        <v>0</v>
      </c>
      <c r="BG531">
        <f>V_Model_CB!BG34</f>
        <v>0</v>
      </c>
      <c r="BH531">
        <f>V_Model_CB!BH34</f>
        <v>0</v>
      </c>
      <c r="BI531">
        <f>V_Model_CB!BI34</f>
        <v>0</v>
      </c>
      <c r="BJ531">
        <f t="shared" si="34"/>
        <v>0</v>
      </c>
      <c r="BK531">
        <f t="shared" si="35"/>
        <v>0</v>
      </c>
      <c r="BL531" s="531">
        <f t="shared" si="36"/>
        <v>0</v>
      </c>
      <c r="BM531" s="201"/>
    </row>
    <row r="532" spans="1:65" hidden="1" outlineLevel="1" x14ac:dyDescent="0.3">
      <c r="A532">
        <f>V_Model_CB!A35</f>
        <v>3</v>
      </c>
      <c r="B532" t="str">
        <f>V_Model_CB!B35</f>
        <v>a</v>
      </c>
      <c r="C532">
        <f>V_Model_CB!C35</f>
        <v>1</v>
      </c>
      <c r="D532" t="str">
        <f>V_Model_CB!D35</f>
        <v>.z05_3_a_1</v>
      </c>
      <c r="E532" t="str">
        <f>V_Model_CB!E35</f>
        <v>Opracowanie mechanizmów dwukierunkowej wymiany informacji między rzeczywistym obiektem a jego cyfrową kopią (badania nad sprzężeniem zwrotnym)</v>
      </c>
      <c r="F532">
        <f>V_Model_CB!F35</f>
        <v>0</v>
      </c>
      <c r="G532">
        <f>V_Model_CB!G35</f>
        <v>0</v>
      </c>
      <c r="H532">
        <f>V_Model_CB!H35</f>
        <v>0</v>
      </c>
      <c r="I532">
        <f>V_Model_CB!I35</f>
        <v>0</v>
      </c>
      <c r="J532">
        <f>V_Model_CB!J35</f>
        <v>54</v>
      </c>
      <c r="K532" s="284">
        <f>V_Model_CB!K35</f>
        <v>46759</v>
      </c>
      <c r="L532" s="284">
        <f>V_Model_CB!L35</f>
        <v>46759</v>
      </c>
      <c r="M532">
        <f>V_Model_CB!M35</f>
        <v>53</v>
      </c>
      <c r="N532">
        <f>V_Model_CB!N35</f>
        <v>0</v>
      </c>
      <c r="O532">
        <f>V_Model_CB!O35</f>
        <v>0</v>
      </c>
      <c r="P532" s="628">
        <f>V_Model_CB!P35</f>
        <v>0</v>
      </c>
      <c r="Q532" s="628">
        <f>V_Model_CB!Q35</f>
        <v>0</v>
      </c>
      <c r="R532" s="628">
        <f>V_Model_CB!R35</f>
        <v>0</v>
      </c>
      <c r="S532" s="628">
        <f>V_Model_CB!S35</f>
        <v>0</v>
      </c>
      <c r="T532" s="628">
        <f>V_Model_CB!T35</f>
        <v>0</v>
      </c>
      <c r="U532" s="628">
        <f>V_Model_CB!U35</f>
        <v>0</v>
      </c>
      <c r="V532" s="628">
        <f>V_Model_CB!V35</f>
        <v>0</v>
      </c>
      <c r="W532" s="628">
        <f>V_Model_CB!W35</f>
        <v>0</v>
      </c>
      <c r="X532" s="628">
        <f>V_Model_CB!X35</f>
        <v>0</v>
      </c>
      <c r="Y532" s="650">
        <f>V_Model_CB!Y35</f>
        <v>0</v>
      </c>
      <c r="Z532" s="650">
        <f>V_Model_CB!Z35</f>
        <v>0</v>
      </c>
      <c r="AA532" s="650">
        <f>V_Model_CB!AA35</f>
        <v>0</v>
      </c>
      <c r="AB532" s="650">
        <f>V_Model_CB!AB35</f>
        <v>0</v>
      </c>
      <c r="AC532" s="613">
        <f>V_Model_CB!AC35</f>
        <v>0</v>
      </c>
      <c r="AD532" s="613">
        <f>V_Model_CB!AD35</f>
        <v>0</v>
      </c>
      <c r="AE532" s="613">
        <f>V_Model_CB!AE35</f>
        <v>0</v>
      </c>
      <c r="AF532" s="613">
        <f>V_Model_CB!AF35</f>
        <v>0</v>
      </c>
      <c r="AG532" s="626">
        <f>V_Model_CB!AG35</f>
        <v>0</v>
      </c>
      <c r="AH532" s="626">
        <f>V_Model_CB!AH35</f>
        <v>0</v>
      </c>
      <c r="AI532" s="626">
        <f>V_Model_CB!AI35</f>
        <v>0</v>
      </c>
      <c r="AJ532" s="626">
        <f>V_Model_CB!AJ35</f>
        <v>0</v>
      </c>
      <c r="AK532" s="626">
        <f>V_Model_CB!AK35</f>
        <v>0</v>
      </c>
      <c r="AL532" s="626">
        <f>V_Model_CB!AL35</f>
        <v>0</v>
      </c>
      <c r="AM532" s="626">
        <f>V_Model_CB!AM35</f>
        <v>0</v>
      </c>
      <c r="AN532" s="626">
        <f>V_Model_CB!AN35</f>
        <v>0</v>
      </c>
      <c r="AO532" s="626">
        <f>V_Model_CB!AO35</f>
        <v>0</v>
      </c>
      <c r="AP532" s="369">
        <f>V_Model_CB!AP35</f>
        <v>0</v>
      </c>
      <c r="AQ532" s="369">
        <f>V_Model_CB!AQ35</f>
        <v>0</v>
      </c>
      <c r="AR532" s="369">
        <f>V_Model_CB!AR35</f>
        <v>0</v>
      </c>
      <c r="AS532" s="369">
        <f>V_Model_CB!AS35</f>
        <v>0</v>
      </c>
      <c r="AT532" s="370">
        <f>V_Model_CB!AT35</f>
        <v>0</v>
      </c>
      <c r="AU532" s="370">
        <f>V_Model_CB!AU35</f>
        <v>0</v>
      </c>
      <c r="AV532" s="370">
        <f>V_Model_CB!AV35</f>
        <v>0</v>
      </c>
      <c r="AW532" s="370">
        <f>V_Model_CB!AW35</f>
        <v>0</v>
      </c>
      <c r="AX532">
        <f>V_Model_CB!AX35</f>
        <v>0</v>
      </c>
      <c r="AY532">
        <f>V_Model_CB!AY35</f>
        <v>0</v>
      </c>
      <c r="AZ532">
        <f>V_Model_CB!AZ35</f>
        <v>0</v>
      </c>
      <c r="BA532">
        <f>V_Model_CB!BA35</f>
        <v>0</v>
      </c>
      <c r="BB532">
        <f>V_Model_CB!BB35</f>
        <v>0</v>
      </c>
      <c r="BC532">
        <f>V_Model_CB!BC35</f>
        <v>0</v>
      </c>
      <c r="BD532">
        <f>V_Model_CB!BD35</f>
        <v>0</v>
      </c>
      <c r="BE532">
        <f>V_Model_CB!BE35</f>
        <v>0</v>
      </c>
      <c r="BF532">
        <f>V_Model_CB!BF35</f>
        <v>0</v>
      </c>
      <c r="BG532">
        <f>V_Model_CB!BG35</f>
        <v>0</v>
      </c>
      <c r="BH532">
        <f>V_Model_CB!BH35</f>
        <v>0</v>
      </c>
      <c r="BI532">
        <f>V_Model_CB!BI35</f>
        <v>0</v>
      </c>
      <c r="BJ532">
        <f t="shared" si="34"/>
        <v>0</v>
      </c>
      <c r="BK532">
        <f t="shared" si="35"/>
        <v>0</v>
      </c>
      <c r="BL532" s="531">
        <f t="shared" si="36"/>
        <v>0</v>
      </c>
      <c r="BM532" s="201"/>
    </row>
    <row r="533" spans="1:65" hidden="1" outlineLevel="1" x14ac:dyDescent="0.3">
      <c r="A533">
        <f>V_Model_CB!A36</f>
        <v>3</v>
      </c>
      <c r="B533" t="str">
        <f>V_Model_CB!B36</f>
        <v>b</v>
      </c>
      <c r="C533">
        <f>V_Model_CB!C36</f>
        <v>0</v>
      </c>
      <c r="D533" t="str">
        <f>V_Model_CB!D36</f>
        <v>.z05_3_b_0</v>
      </c>
      <c r="E533" t="str">
        <f>V_Model_CB!E36</f>
        <v>Opracowanie mechanizmów synchronizacji zmian w czasie rzeczywistym, aby cyfrowy bliźniak mógł wiernie odzwierciedlać stan rzeczywisty (badania nad synchronizacją danych)</v>
      </c>
      <c r="F533">
        <f>V_Model_CB!F36</f>
        <v>0</v>
      </c>
      <c r="G533">
        <f>V_Model_CB!G36</f>
        <v>0</v>
      </c>
      <c r="H533">
        <f>V_Model_CB!H36</f>
        <v>0</v>
      </c>
      <c r="I533">
        <f>V_Model_CB!I36</f>
        <v>0</v>
      </c>
      <c r="J533">
        <f>V_Model_CB!J36</f>
        <v>54</v>
      </c>
      <c r="K533" s="284">
        <f>V_Model_CB!K36</f>
        <v>46759</v>
      </c>
      <c r="L533" s="284">
        <f>V_Model_CB!L36</f>
        <v>46759</v>
      </c>
      <c r="M533">
        <f>V_Model_CB!M36</f>
        <v>53</v>
      </c>
      <c r="N533">
        <f>V_Model_CB!N36</f>
        <v>0</v>
      </c>
      <c r="O533">
        <f>V_Model_CB!O36</f>
        <v>0</v>
      </c>
      <c r="P533" s="628">
        <f>V_Model_CB!P36</f>
        <v>0</v>
      </c>
      <c r="Q533" s="628">
        <f>V_Model_CB!Q36</f>
        <v>0</v>
      </c>
      <c r="R533" s="628">
        <f>V_Model_CB!R36</f>
        <v>0</v>
      </c>
      <c r="S533" s="628">
        <f>V_Model_CB!S36</f>
        <v>0</v>
      </c>
      <c r="T533" s="628">
        <f>V_Model_CB!T36</f>
        <v>0</v>
      </c>
      <c r="U533" s="628">
        <f>V_Model_CB!U36</f>
        <v>0</v>
      </c>
      <c r="V533" s="628">
        <f>V_Model_CB!V36</f>
        <v>0</v>
      </c>
      <c r="W533" s="628">
        <f>V_Model_CB!W36</f>
        <v>0</v>
      </c>
      <c r="X533" s="628">
        <f>V_Model_CB!X36</f>
        <v>0</v>
      </c>
      <c r="Y533" s="650">
        <f>V_Model_CB!Y36</f>
        <v>0</v>
      </c>
      <c r="Z533" s="650">
        <f>V_Model_CB!Z36</f>
        <v>0</v>
      </c>
      <c r="AA533" s="650">
        <f>V_Model_CB!AA36</f>
        <v>0</v>
      </c>
      <c r="AB533" s="650">
        <f>V_Model_CB!AB36</f>
        <v>0</v>
      </c>
      <c r="AC533" s="613">
        <f>V_Model_CB!AC36</f>
        <v>0</v>
      </c>
      <c r="AD533" s="613">
        <f>V_Model_CB!AD36</f>
        <v>0</v>
      </c>
      <c r="AE533" s="613">
        <f>V_Model_CB!AE36</f>
        <v>0</v>
      </c>
      <c r="AF533" s="613">
        <f>V_Model_CB!AF36</f>
        <v>0</v>
      </c>
      <c r="AG533" s="626">
        <f>V_Model_CB!AG36</f>
        <v>0</v>
      </c>
      <c r="AH533" s="626">
        <f>V_Model_CB!AH36</f>
        <v>0</v>
      </c>
      <c r="AI533" s="626">
        <f>V_Model_CB!AI36</f>
        <v>0</v>
      </c>
      <c r="AJ533" s="626">
        <f>V_Model_CB!AJ36</f>
        <v>0</v>
      </c>
      <c r="AK533" s="626">
        <f>V_Model_CB!AK36</f>
        <v>0</v>
      </c>
      <c r="AL533" s="626">
        <f>V_Model_CB!AL36</f>
        <v>0</v>
      </c>
      <c r="AM533" s="626">
        <f>V_Model_CB!AM36</f>
        <v>0</v>
      </c>
      <c r="AN533" s="626">
        <f>V_Model_CB!AN36</f>
        <v>0</v>
      </c>
      <c r="AO533" s="626">
        <f>V_Model_CB!AO36</f>
        <v>0</v>
      </c>
      <c r="AP533" s="369">
        <f>V_Model_CB!AP36</f>
        <v>0</v>
      </c>
      <c r="AQ533" s="369">
        <f>V_Model_CB!AQ36</f>
        <v>0</v>
      </c>
      <c r="AR533" s="369">
        <f>V_Model_CB!AR36</f>
        <v>0</v>
      </c>
      <c r="AS533" s="369">
        <f>V_Model_CB!AS36</f>
        <v>0</v>
      </c>
      <c r="AT533" s="370">
        <f>V_Model_CB!AT36</f>
        <v>0</v>
      </c>
      <c r="AU533" s="370">
        <f>V_Model_CB!AU36</f>
        <v>0</v>
      </c>
      <c r="AV533" s="370">
        <f>V_Model_CB!AV36</f>
        <v>0</v>
      </c>
      <c r="AW533" s="370">
        <f>V_Model_CB!AW36</f>
        <v>0</v>
      </c>
      <c r="AX533">
        <f>V_Model_CB!AX36</f>
        <v>0</v>
      </c>
      <c r="AY533">
        <f>V_Model_CB!AY36</f>
        <v>0</v>
      </c>
      <c r="AZ533">
        <f>V_Model_CB!AZ36</f>
        <v>0</v>
      </c>
      <c r="BA533">
        <f>V_Model_CB!BA36</f>
        <v>0</v>
      </c>
      <c r="BB533">
        <f>V_Model_CB!BB36</f>
        <v>0</v>
      </c>
      <c r="BC533">
        <f>V_Model_CB!BC36</f>
        <v>0</v>
      </c>
      <c r="BD533">
        <f>V_Model_CB!BD36</f>
        <v>0</v>
      </c>
      <c r="BE533">
        <f>V_Model_CB!BE36</f>
        <v>0</v>
      </c>
      <c r="BF533">
        <f>V_Model_CB!BF36</f>
        <v>0</v>
      </c>
      <c r="BG533">
        <f>V_Model_CB!BG36</f>
        <v>0</v>
      </c>
      <c r="BH533">
        <f>V_Model_CB!BH36</f>
        <v>0</v>
      </c>
      <c r="BI533">
        <f>V_Model_CB!BI36</f>
        <v>0</v>
      </c>
      <c r="BJ533">
        <f t="shared" si="34"/>
        <v>0</v>
      </c>
      <c r="BK533">
        <f t="shared" si="35"/>
        <v>0</v>
      </c>
      <c r="BL533" s="531">
        <f t="shared" si="36"/>
        <v>0</v>
      </c>
      <c r="BM533" s="201"/>
    </row>
    <row r="534" spans="1:65" hidden="1" outlineLevel="1" x14ac:dyDescent="0.3">
      <c r="A534">
        <f>V_Model_CB!A37</f>
        <v>3</v>
      </c>
      <c r="B534" t="str">
        <f>V_Model_CB!B37</f>
        <v>b</v>
      </c>
      <c r="C534">
        <f>V_Model_CB!C37</f>
        <v>1</v>
      </c>
      <c r="D534" t="str">
        <f>V_Model_CB!D37</f>
        <v>.z05_3_b_1</v>
      </c>
      <c r="E534" t="str">
        <f>V_Model_CB!E37</f>
        <v>Analiza wykonalności integracji z systemami magazynowymi</v>
      </c>
      <c r="F534">
        <f>V_Model_CB!F37</f>
        <v>0</v>
      </c>
      <c r="G534" t="str">
        <f>V_Model_CB!G37</f>
        <v>Ekspert merytoryczny/ Architekt rozwiazania</v>
      </c>
      <c r="H534" t="e">
        <f>V_Model_CB!#REF!</f>
        <v>#REF!</v>
      </c>
      <c r="I534" t="str">
        <f>V_Model_CB!I37</f>
        <v>END</v>
      </c>
      <c r="J534">
        <f>V_Model_CB!J37</f>
        <v>54</v>
      </c>
      <c r="K534" s="284">
        <f>V_Model_CB!K37</f>
        <v>46759</v>
      </c>
      <c r="L534" s="284">
        <f>V_Model_CB!L37</f>
        <v>46761</v>
      </c>
      <c r="M534">
        <f>V_Model_CB!M37</f>
        <v>55</v>
      </c>
      <c r="N534">
        <f>V_Model_CB!N37</f>
        <v>2</v>
      </c>
      <c r="O534">
        <f>V_Model_CB!O37</f>
        <v>120</v>
      </c>
      <c r="P534" s="628">
        <f>V_Model_CB!P37</f>
        <v>0</v>
      </c>
      <c r="Q534" s="628">
        <f>V_Model_CB!Q37</f>
        <v>0</v>
      </c>
      <c r="R534" s="628">
        <f>V_Model_CB!R37</f>
        <v>0</v>
      </c>
      <c r="S534" s="628">
        <f>V_Model_CB!S37</f>
        <v>0</v>
      </c>
      <c r="T534" s="628">
        <f>V_Model_CB!T37</f>
        <v>0.25</v>
      </c>
      <c r="U534" s="628">
        <f>V_Model_CB!U37</f>
        <v>0.25</v>
      </c>
      <c r="V534" s="628">
        <f>V_Model_CB!V37</f>
        <v>0</v>
      </c>
      <c r="W534" s="628">
        <f>V_Model_CB!W37</f>
        <v>0.25</v>
      </c>
      <c r="X534" s="628">
        <f>V_Model_CB!X37</f>
        <v>0.25</v>
      </c>
      <c r="Y534" s="650">
        <f>V_Model_CB!Y37</f>
        <v>0</v>
      </c>
      <c r="Z534" s="650">
        <f>V_Model_CB!Z37</f>
        <v>0</v>
      </c>
      <c r="AA534" s="650">
        <f>V_Model_CB!AA37</f>
        <v>0</v>
      </c>
      <c r="AB534" s="650">
        <f>V_Model_CB!AB37</f>
        <v>0</v>
      </c>
      <c r="AC534" s="613">
        <f>V_Model_CB!AC37</f>
        <v>0</v>
      </c>
      <c r="AD534" s="613">
        <f>V_Model_CB!AD37</f>
        <v>0</v>
      </c>
      <c r="AE534" s="613">
        <f>V_Model_CB!AE37</f>
        <v>0</v>
      </c>
      <c r="AF534" s="613">
        <f>V_Model_CB!AF37</f>
        <v>0</v>
      </c>
      <c r="AG534" s="626">
        <f>V_Model_CB!AG37</f>
        <v>0</v>
      </c>
      <c r="AH534" s="626">
        <f>V_Model_CB!AH37</f>
        <v>0</v>
      </c>
      <c r="AI534" s="626">
        <f>V_Model_CB!AI37</f>
        <v>0</v>
      </c>
      <c r="AJ534" s="626">
        <f>V_Model_CB!AJ37</f>
        <v>0</v>
      </c>
      <c r="AK534" s="626">
        <f>V_Model_CB!AK37</f>
        <v>30</v>
      </c>
      <c r="AL534" s="626">
        <f>V_Model_CB!AL37</f>
        <v>30</v>
      </c>
      <c r="AM534" s="626">
        <f>V_Model_CB!AM37</f>
        <v>0</v>
      </c>
      <c r="AN534" s="626">
        <f>V_Model_CB!AN37</f>
        <v>30</v>
      </c>
      <c r="AO534" s="626">
        <f>V_Model_CB!AO37</f>
        <v>30</v>
      </c>
      <c r="AP534" s="369">
        <f>V_Model_CB!AP37</f>
        <v>0</v>
      </c>
      <c r="AQ534" s="369">
        <f>V_Model_CB!AQ37</f>
        <v>0</v>
      </c>
      <c r="AR534" s="369">
        <f>V_Model_CB!AR37</f>
        <v>0</v>
      </c>
      <c r="AS534" s="369">
        <f>V_Model_CB!AS37</f>
        <v>0</v>
      </c>
      <c r="AT534" s="370">
        <f>V_Model_CB!AT37</f>
        <v>0</v>
      </c>
      <c r="AU534" s="370">
        <f>V_Model_CB!AU37</f>
        <v>0</v>
      </c>
      <c r="AV534" s="370">
        <f>V_Model_CB!AV37</f>
        <v>0</v>
      </c>
      <c r="AW534" s="370">
        <f>V_Model_CB!AW37</f>
        <v>0</v>
      </c>
      <c r="AX534">
        <f>V_Model_CB!AX37</f>
        <v>120</v>
      </c>
      <c r="AY534">
        <f>V_Model_CB!AY37</f>
        <v>0.75</v>
      </c>
      <c r="AZ534" t="e">
        <f>V_Model_CB!AZ37</f>
        <v>#N/A</v>
      </c>
      <c r="BA534" t="e">
        <f>V_Model_CB!BA37</f>
        <v>#N/A</v>
      </c>
      <c r="BB534">
        <f>V_Model_CB!BB37</f>
        <v>0</v>
      </c>
      <c r="BC534">
        <f>V_Model_CB!BC37</f>
        <v>0</v>
      </c>
      <c r="BD534">
        <f>V_Model_CB!BD37</f>
        <v>0</v>
      </c>
      <c r="BE534">
        <f>V_Model_CB!BE37</f>
        <v>0</v>
      </c>
      <c r="BF534">
        <f>V_Model_CB!BF37</f>
        <v>0</v>
      </c>
      <c r="BG534">
        <f>V_Model_CB!BG37</f>
        <v>0</v>
      </c>
      <c r="BH534">
        <f>V_Model_CB!BH37</f>
        <v>0</v>
      </c>
      <c r="BI534">
        <f>V_Model_CB!BI37</f>
        <v>0</v>
      </c>
      <c r="BJ534">
        <f t="shared" si="34"/>
        <v>120</v>
      </c>
      <c r="BK534">
        <f t="shared" si="35"/>
        <v>120</v>
      </c>
      <c r="BL534" s="531">
        <f t="shared" si="36"/>
        <v>0</v>
      </c>
      <c r="BM534" s="201"/>
    </row>
    <row r="535" spans="1:65" hidden="1" outlineLevel="1" x14ac:dyDescent="0.3">
      <c r="A535">
        <f>V_Model_CB!A38</f>
        <v>3</v>
      </c>
      <c r="B535" t="str">
        <f>V_Model_CB!B38</f>
        <v>b</v>
      </c>
      <c r="C535">
        <f>V_Model_CB!C38</f>
        <v>2</v>
      </c>
      <c r="D535" t="str">
        <f>V_Model_CB!D38</f>
        <v>.z05_3_b_2</v>
      </c>
      <c r="E535" t="str">
        <f>V_Model_CB!E38</f>
        <v>Opracowanie wymagań szczegółowych dla mechanizmow synchronizacji</v>
      </c>
      <c r="F535">
        <f>V_Model_CB!F38</f>
        <v>0</v>
      </c>
      <c r="G535" t="str">
        <f>V_Model_CB!G38</f>
        <v>Ekspert merytoryczny/ Architekt rozwiazania</v>
      </c>
      <c r="H535">
        <f>V_Model_CB!H37</f>
        <v>17</v>
      </c>
      <c r="I535" t="str">
        <f>V_Model_CB!I38</f>
        <v>END</v>
      </c>
      <c r="J535">
        <f>V_Model_CB!J38</f>
        <v>56</v>
      </c>
      <c r="K535" s="284">
        <f>V_Model_CB!K38</f>
        <v>46773</v>
      </c>
      <c r="L535" s="284">
        <f>V_Model_CB!L38</f>
        <v>46774</v>
      </c>
      <c r="M535">
        <f>V_Model_CB!M38</f>
        <v>56</v>
      </c>
      <c r="N535">
        <f>V_Model_CB!N38</f>
        <v>1</v>
      </c>
      <c r="O535">
        <f>V_Model_CB!O38</f>
        <v>120</v>
      </c>
      <c r="P535" s="628">
        <f>V_Model_CB!P38</f>
        <v>0</v>
      </c>
      <c r="Q535" s="628">
        <f>V_Model_CB!Q38</f>
        <v>0</v>
      </c>
      <c r="R535" s="628">
        <f>V_Model_CB!R38</f>
        <v>0</v>
      </c>
      <c r="S535" s="628">
        <f>V_Model_CB!S38</f>
        <v>0</v>
      </c>
      <c r="T535" s="628">
        <f>V_Model_CB!T38</f>
        <v>0</v>
      </c>
      <c r="U535" s="628">
        <f>V_Model_CB!U38</f>
        <v>0.16</v>
      </c>
      <c r="V535" s="628">
        <f>V_Model_CB!V38</f>
        <v>0.17</v>
      </c>
      <c r="W535" s="628">
        <f>V_Model_CB!W38</f>
        <v>0.17</v>
      </c>
      <c r="X535" s="628">
        <f>V_Model_CB!X38</f>
        <v>0.17</v>
      </c>
      <c r="Y535" s="650">
        <f>V_Model_CB!Y38</f>
        <v>0</v>
      </c>
      <c r="Z535" s="650">
        <f>V_Model_CB!Z38</f>
        <v>0.33300000000000002</v>
      </c>
      <c r="AA535" s="650">
        <f>V_Model_CB!AA38</f>
        <v>0</v>
      </c>
      <c r="AB535" s="650">
        <f>V_Model_CB!AB38</f>
        <v>0</v>
      </c>
      <c r="AC535" s="613">
        <f>V_Model_CB!AC38</f>
        <v>0</v>
      </c>
      <c r="AD535" s="613">
        <f>V_Model_CB!AD38</f>
        <v>0</v>
      </c>
      <c r="AE535" s="613">
        <f>V_Model_CB!AE38</f>
        <v>0</v>
      </c>
      <c r="AF535" s="613">
        <f>V_Model_CB!AF38</f>
        <v>0</v>
      </c>
      <c r="AG535" s="626">
        <f>V_Model_CB!AG38</f>
        <v>0</v>
      </c>
      <c r="AH535" s="626">
        <f>V_Model_CB!AH38</f>
        <v>0</v>
      </c>
      <c r="AI535" s="626">
        <f>V_Model_CB!AI38</f>
        <v>0</v>
      </c>
      <c r="AJ535" s="626">
        <f>V_Model_CB!AJ38</f>
        <v>0</v>
      </c>
      <c r="AK535" s="626">
        <f>V_Model_CB!AK38</f>
        <v>0</v>
      </c>
      <c r="AL535" s="626">
        <f>V_Model_CB!AL38</f>
        <v>19</v>
      </c>
      <c r="AM535" s="626">
        <f>V_Model_CB!AM38</f>
        <v>20</v>
      </c>
      <c r="AN535" s="626">
        <f>V_Model_CB!AN38</f>
        <v>20</v>
      </c>
      <c r="AO535" s="626">
        <f>V_Model_CB!AO38</f>
        <v>20</v>
      </c>
      <c r="AP535" s="369">
        <f>V_Model_CB!AP38</f>
        <v>0</v>
      </c>
      <c r="AQ535" s="369">
        <f>V_Model_CB!AQ38</f>
        <v>40</v>
      </c>
      <c r="AR535" s="369">
        <f>V_Model_CB!AR38</f>
        <v>0</v>
      </c>
      <c r="AS535" s="369">
        <f>V_Model_CB!AS38</f>
        <v>0</v>
      </c>
      <c r="AT535" s="370">
        <f>V_Model_CB!AT38</f>
        <v>0</v>
      </c>
      <c r="AU535" s="370">
        <f>V_Model_CB!AU38</f>
        <v>0</v>
      </c>
      <c r="AV535" s="370">
        <f>V_Model_CB!AV38</f>
        <v>0</v>
      </c>
      <c r="AW535" s="370">
        <f>V_Model_CB!AW38</f>
        <v>0</v>
      </c>
      <c r="AX535">
        <f>V_Model_CB!AX38</f>
        <v>79</v>
      </c>
      <c r="AY535">
        <f>V_Model_CB!AY38</f>
        <v>0.49375000000000002</v>
      </c>
      <c r="AZ535" t="e">
        <f>V_Model_CB!AZ38</f>
        <v>#N/A</v>
      </c>
      <c r="BA535" t="e">
        <f>V_Model_CB!BA38</f>
        <v>#N/A</v>
      </c>
      <c r="BB535">
        <f>V_Model_CB!BB38</f>
        <v>0</v>
      </c>
      <c r="BC535">
        <f>V_Model_CB!BC38</f>
        <v>0</v>
      </c>
      <c r="BD535">
        <f>V_Model_CB!BD38</f>
        <v>0</v>
      </c>
      <c r="BE535">
        <f>V_Model_CB!BE38</f>
        <v>0</v>
      </c>
      <c r="BF535">
        <f>V_Model_CB!BF38</f>
        <v>0</v>
      </c>
      <c r="BG535">
        <f>V_Model_CB!BG38</f>
        <v>0</v>
      </c>
      <c r="BH535">
        <f>V_Model_CB!BH38</f>
        <v>0</v>
      </c>
      <c r="BI535">
        <f>V_Model_CB!BI38</f>
        <v>0</v>
      </c>
      <c r="BJ535">
        <f t="shared" si="34"/>
        <v>120</v>
      </c>
      <c r="BK535">
        <f t="shared" si="35"/>
        <v>119</v>
      </c>
      <c r="BL535" s="531">
        <f t="shared" si="36"/>
        <v>1</v>
      </c>
      <c r="BM535" s="201"/>
    </row>
    <row r="536" spans="1:65" hidden="1" outlineLevel="1" x14ac:dyDescent="0.3">
      <c r="A536">
        <f>V_Model_CB!A39</f>
        <v>3</v>
      </c>
      <c r="B536" t="str">
        <f>V_Model_CB!B39</f>
        <v>b</v>
      </c>
      <c r="C536">
        <f>V_Model_CB!C39</f>
        <v>3</v>
      </c>
      <c r="D536" t="str">
        <f>V_Model_CB!D39</f>
        <v>.z05_3_b_3</v>
      </c>
      <c r="E536" t="str">
        <f>V_Model_CB!E39</f>
        <v>Implementacja mechanizmu/mechanizmow synchronizacji danych na potrzeby symulacji zadania MWS</v>
      </c>
      <c r="F536">
        <f>V_Model_CB!F39</f>
        <v>0</v>
      </c>
      <c r="G536" t="str">
        <f>V_Model_CB!G39</f>
        <v>Developer</v>
      </c>
      <c r="H536">
        <f>V_Model_CB!H38</f>
        <v>18</v>
      </c>
      <c r="I536" t="str">
        <f>V_Model_CB!I39</f>
        <v>END</v>
      </c>
      <c r="J536">
        <f>V_Model_CB!J39</f>
        <v>57</v>
      </c>
      <c r="K536" s="284">
        <f>V_Model_CB!K39</f>
        <v>46780</v>
      </c>
      <c r="L536" s="284">
        <f>V_Model_CB!L39</f>
        <v>46781</v>
      </c>
      <c r="M536">
        <f>V_Model_CB!M39</f>
        <v>57</v>
      </c>
      <c r="N536">
        <f>V_Model_CB!N39</f>
        <v>1</v>
      </c>
      <c r="O536">
        <f>V_Model_CB!O39</f>
        <v>160</v>
      </c>
      <c r="P536" s="628">
        <f>V_Model_CB!P39</f>
        <v>0</v>
      </c>
      <c r="Q536" s="628">
        <f>V_Model_CB!Q39</f>
        <v>0</v>
      </c>
      <c r="R536" s="628">
        <f>V_Model_CB!R39</f>
        <v>0</v>
      </c>
      <c r="S536" s="628">
        <f>V_Model_CB!S39</f>
        <v>0</v>
      </c>
      <c r="T536" s="628">
        <f>V_Model_CB!T39</f>
        <v>0.125</v>
      </c>
      <c r="U536" s="628">
        <f>V_Model_CB!U39</f>
        <v>0.125</v>
      </c>
      <c r="V536" s="628">
        <f>V_Model_CB!V39</f>
        <v>0</v>
      </c>
      <c r="W536" s="628">
        <f>V_Model_CB!W39</f>
        <v>0</v>
      </c>
      <c r="X536" s="628">
        <f>V_Model_CB!X39</f>
        <v>0</v>
      </c>
      <c r="Y536" s="650">
        <f>V_Model_CB!Y39</f>
        <v>0.75</v>
      </c>
      <c r="Z536" s="650">
        <f>V_Model_CB!Z39</f>
        <v>0</v>
      </c>
      <c r="AA536" s="650">
        <f>V_Model_CB!AA39</f>
        <v>0</v>
      </c>
      <c r="AB536" s="650">
        <f>V_Model_CB!AB39</f>
        <v>0</v>
      </c>
      <c r="AC536" s="613">
        <f>V_Model_CB!AC39</f>
        <v>0</v>
      </c>
      <c r="AD536" s="613">
        <f>V_Model_CB!AD39</f>
        <v>0</v>
      </c>
      <c r="AE536" s="613">
        <f>V_Model_CB!AE39</f>
        <v>0</v>
      </c>
      <c r="AF536" s="613">
        <f>V_Model_CB!AF39</f>
        <v>0</v>
      </c>
      <c r="AG536" s="626">
        <f>V_Model_CB!AG39</f>
        <v>0</v>
      </c>
      <c r="AH536" s="626">
        <f>V_Model_CB!AH39</f>
        <v>0</v>
      </c>
      <c r="AI536" s="626">
        <f>V_Model_CB!AI39</f>
        <v>0</v>
      </c>
      <c r="AJ536" s="626">
        <f>V_Model_CB!AJ39</f>
        <v>0</v>
      </c>
      <c r="AK536" s="626">
        <f>V_Model_CB!AK39</f>
        <v>20</v>
      </c>
      <c r="AL536" s="626">
        <f>V_Model_CB!AL39</f>
        <v>20</v>
      </c>
      <c r="AM536" s="626">
        <f>V_Model_CB!AM39</f>
        <v>0</v>
      </c>
      <c r="AN536" s="626">
        <f>V_Model_CB!AN39</f>
        <v>0</v>
      </c>
      <c r="AO536" s="626">
        <f>V_Model_CB!AO39</f>
        <v>0</v>
      </c>
      <c r="AP536" s="369">
        <f>V_Model_CB!AP39</f>
        <v>120</v>
      </c>
      <c r="AQ536" s="369">
        <f>V_Model_CB!AQ39</f>
        <v>0</v>
      </c>
      <c r="AR536" s="369">
        <f>V_Model_CB!AR39</f>
        <v>0</v>
      </c>
      <c r="AS536" s="369">
        <f>V_Model_CB!AS39</f>
        <v>0</v>
      </c>
      <c r="AT536" s="370">
        <f>V_Model_CB!AT39</f>
        <v>0</v>
      </c>
      <c r="AU536" s="370">
        <f>V_Model_CB!AU39</f>
        <v>0</v>
      </c>
      <c r="AV536" s="370">
        <f>V_Model_CB!AV39</f>
        <v>0</v>
      </c>
      <c r="AW536" s="370">
        <f>V_Model_CB!AW39</f>
        <v>0</v>
      </c>
      <c r="AX536">
        <f>V_Model_CB!AX39</f>
        <v>40</v>
      </c>
      <c r="AY536">
        <f>V_Model_CB!AY39</f>
        <v>0.25</v>
      </c>
      <c r="AZ536" t="e">
        <f>V_Model_CB!AZ39</f>
        <v>#N/A</v>
      </c>
      <c r="BA536" t="e">
        <f>V_Model_CB!BA39</f>
        <v>#N/A</v>
      </c>
      <c r="BB536">
        <f>V_Model_CB!BB39</f>
        <v>0</v>
      </c>
      <c r="BC536">
        <f>V_Model_CB!BC39</f>
        <v>0</v>
      </c>
      <c r="BD536">
        <f>V_Model_CB!BD39</f>
        <v>0</v>
      </c>
      <c r="BE536">
        <f>V_Model_CB!BE39</f>
        <v>0</v>
      </c>
      <c r="BF536">
        <f>V_Model_CB!BF39</f>
        <v>0</v>
      </c>
      <c r="BG536">
        <f>V_Model_CB!BG39</f>
        <v>0</v>
      </c>
      <c r="BH536">
        <f>V_Model_CB!BH39</f>
        <v>0</v>
      </c>
      <c r="BI536">
        <f>V_Model_CB!BI39</f>
        <v>0</v>
      </c>
      <c r="BJ536">
        <f t="shared" si="34"/>
        <v>160</v>
      </c>
      <c r="BK536">
        <f t="shared" si="35"/>
        <v>160</v>
      </c>
      <c r="BL536" s="531">
        <f t="shared" si="36"/>
        <v>0</v>
      </c>
      <c r="BM536" s="201"/>
    </row>
    <row r="537" spans="1:65" hidden="1" outlineLevel="1" x14ac:dyDescent="0.3">
      <c r="A537">
        <f>V_Model_CB!A40</f>
        <v>3</v>
      </c>
      <c r="B537" t="str">
        <f>V_Model_CB!B40</f>
        <v>b</v>
      </c>
      <c r="C537">
        <f>V_Model_CB!C40</f>
        <v>4</v>
      </c>
      <c r="D537" t="str">
        <f>V_Model_CB!D40</f>
        <v>.z05_3_b_4</v>
      </c>
      <c r="E537" t="str">
        <f>V_Model_CB!E40</f>
        <v>Implementacja mechanizmu/mechanizmow synchronizacji danych na potrzeby symulacji zadania Kompletacja</v>
      </c>
      <c r="F537">
        <f>V_Model_CB!F40</f>
        <v>0</v>
      </c>
      <c r="G537" t="str">
        <f>V_Model_CB!G40</f>
        <v>Developer</v>
      </c>
      <c r="H537">
        <f>V_Model_CB!H39</f>
        <v>19</v>
      </c>
      <c r="I537" t="str">
        <f>V_Model_CB!I40</f>
        <v>END</v>
      </c>
      <c r="J537">
        <f>V_Model_CB!J40</f>
        <v>58</v>
      </c>
      <c r="K537" s="284">
        <f>V_Model_CB!K40</f>
        <v>46787</v>
      </c>
      <c r="L537" s="284">
        <f>V_Model_CB!L40</f>
        <v>46787</v>
      </c>
      <c r="M537">
        <f>V_Model_CB!M40</f>
        <v>57</v>
      </c>
      <c r="N537">
        <f>V_Model_CB!N40</f>
        <v>0</v>
      </c>
      <c r="O537">
        <f>V_Model_CB!O40</f>
        <v>160</v>
      </c>
      <c r="P537" s="628">
        <f>V_Model_CB!P40</f>
        <v>0</v>
      </c>
      <c r="Q537" s="628">
        <f>V_Model_CB!Q40</f>
        <v>0</v>
      </c>
      <c r="R537" s="628">
        <f>V_Model_CB!R40</f>
        <v>0</v>
      </c>
      <c r="S537" s="628">
        <f>V_Model_CB!S40</f>
        <v>0</v>
      </c>
      <c r="T537" s="628">
        <f>V_Model_CB!T40</f>
        <v>0</v>
      </c>
      <c r="U537" s="628">
        <f>V_Model_CB!U40</f>
        <v>0</v>
      </c>
      <c r="V537" s="628">
        <f>V_Model_CB!V40</f>
        <v>0.125</v>
      </c>
      <c r="W537" s="628">
        <f>V_Model_CB!W40</f>
        <v>0</v>
      </c>
      <c r="X537" s="628">
        <f>V_Model_CB!X40</f>
        <v>0.125</v>
      </c>
      <c r="Y537" s="650">
        <f>V_Model_CB!Y40</f>
        <v>0.75</v>
      </c>
      <c r="Z537" s="650">
        <f>V_Model_CB!Z40</f>
        <v>0</v>
      </c>
      <c r="AA537" s="650">
        <f>V_Model_CB!AA40</f>
        <v>0</v>
      </c>
      <c r="AB537" s="650">
        <f>V_Model_CB!AB40</f>
        <v>0</v>
      </c>
      <c r="AC537" s="613">
        <f>V_Model_CB!AC40</f>
        <v>0</v>
      </c>
      <c r="AD537" s="613">
        <f>V_Model_CB!AD40</f>
        <v>0</v>
      </c>
      <c r="AE537" s="613">
        <f>V_Model_CB!AE40</f>
        <v>0</v>
      </c>
      <c r="AF537" s="613">
        <f>V_Model_CB!AF40</f>
        <v>0</v>
      </c>
      <c r="AG537" s="626">
        <f>V_Model_CB!AG40</f>
        <v>0</v>
      </c>
      <c r="AH537" s="626">
        <f>V_Model_CB!AH40</f>
        <v>0</v>
      </c>
      <c r="AI537" s="626">
        <f>V_Model_CB!AI40</f>
        <v>0</v>
      </c>
      <c r="AJ537" s="626">
        <f>V_Model_CB!AJ40</f>
        <v>0</v>
      </c>
      <c r="AK537" s="626">
        <f>V_Model_CB!AK40</f>
        <v>0</v>
      </c>
      <c r="AL537" s="626">
        <f>V_Model_CB!AL40</f>
        <v>0</v>
      </c>
      <c r="AM537" s="626">
        <f>V_Model_CB!AM40</f>
        <v>20</v>
      </c>
      <c r="AN537" s="626">
        <f>V_Model_CB!AN40</f>
        <v>0</v>
      </c>
      <c r="AO537" s="626">
        <f>V_Model_CB!AO40</f>
        <v>20</v>
      </c>
      <c r="AP537" s="369">
        <f>V_Model_CB!AP40</f>
        <v>120</v>
      </c>
      <c r="AQ537" s="369">
        <f>V_Model_CB!AQ40</f>
        <v>0</v>
      </c>
      <c r="AR537" s="369">
        <f>V_Model_CB!AR40</f>
        <v>0</v>
      </c>
      <c r="AS537" s="369">
        <f>V_Model_CB!AS40</f>
        <v>0</v>
      </c>
      <c r="AT537" s="370">
        <f>V_Model_CB!AT40</f>
        <v>0</v>
      </c>
      <c r="AU537" s="370">
        <f>V_Model_CB!AU40</f>
        <v>0</v>
      </c>
      <c r="AV537" s="370">
        <f>V_Model_CB!AV40</f>
        <v>0</v>
      </c>
      <c r="AW537" s="370">
        <f>V_Model_CB!AW40</f>
        <v>0</v>
      </c>
      <c r="AX537">
        <f>V_Model_CB!AX40</f>
        <v>40</v>
      </c>
      <c r="AY537">
        <f>V_Model_CB!AY40</f>
        <v>0.25</v>
      </c>
      <c r="AZ537" t="e">
        <f>V_Model_CB!AZ40</f>
        <v>#N/A</v>
      </c>
      <c r="BA537" t="e">
        <f>V_Model_CB!BA40</f>
        <v>#N/A</v>
      </c>
      <c r="BB537">
        <f>V_Model_CB!BB40</f>
        <v>0</v>
      </c>
      <c r="BC537">
        <f>V_Model_CB!BC40</f>
        <v>0</v>
      </c>
      <c r="BD537">
        <f>V_Model_CB!BD40</f>
        <v>0</v>
      </c>
      <c r="BE537">
        <f>V_Model_CB!BE40</f>
        <v>0</v>
      </c>
      <c r="BF537">
        <f>V_Model_CB!BF40</f>
        <v>0</v>
      </c>
      <c r="BG537">
        <f>V_Model_CB!BG40</f>
        <v>0</v>
      </c>
      <c r="BH537">
        <f>V_Model_CB!BH40</f>
        <v>0</v>
      </c>
      <c r="BI537">
        <f>V_Model_CB!BI40</f>
        <v>0</v>
      </c>
      <c r="BJ537">
        <f t="shared" si="34"/>
        <v>160</v>
      </c>
      <c r="BK537">
        <f t="shared" si="35"/>
        <v>160</v>
      </c>
      <c r="BL537" s="531">
        <f t="shared" si="36"/>
        <v>0</v>
      </c>
      <c r="BM537" s="201"/>
    </row>
    <row r="538" spans="1:65" hidden="1" outlineLevel="1" x14ac:dyDescent="0.3">
      <c r="A538">
        <f>V_Model_CB!A41</f>
        <v>3</v>
      </c>
      <c r="B538" t="str">
        <f>V_Model_CB!B41</f>
        <v>c</v>
      </c>
      <c r="C538">
        <f>V_Model_CB!C41</f>
        <v>0</v>
      </c>
      <c r="D538" t="str">
        <f>V_Model_CB!D41</f>
        <v>.z05_3_c_0</v>
      </c>
      <c r="E538" t="str">
        <f>V_Model_CB!E41</f>
        <v>Opracowanie mechanizmów/narzędzi zapewniających ochronę danych przed atakami, a także zabezpieczenia przed błędami w transmisji i synchronizacji (badania nad bezpieczeństwem systemów)</v>
      </c>
      <c r="F538">
        <f>V_Model_CB!F41</f>
        <v>0</v>
      </c>
      <c r="G538">
        <f>V_Model_CB!G41</f>
        <v>0</v>
      </c>
      <c r="H538">
        <f>V_Model_CB!H40</f>
        <v>19</v>
      </c>
      <c r="I538">
        <f>V_Model_CB!I41</f>
        <v>0</v>
      </c>
      <c r="J538">
        <f>V_Model_CB!J41</f>
        <v>58</v>
      </c>
      <c r="K538" s="284">
        <f>V_Model_CB!K41</f>
        <v>46787</v>
      </c>
      <c r="L538" s="284">
        <f>V_Model_CB!L41</f>
        <v>46787</v>
      </c>
      <c r="M538">
        <f>V_Model_CB!M41</f>
        <v>57</v>
      </c>
      <c r="N538">
        <f>V_Model_CB!N41</f>
        <v>0</v>
      </c>
      <c r="O538">
        <f>V_Model_CB!O41</f>
        <v>0</v>
      </c>
      <c r="P538" s="628">
        <f>V_Model_CB!P41</f>
        <v>0</v>
      </c>
      <c r="Q538" s="628">
        <f>V_Model_CB!Q41</f>
        <v>0</v>
      </c>
      <c r="R538" s="628">
        <f>V_Model_CB!R41</f>
        <v>0</v>
      </c>
      <c r="S538" s="628">
        <f>V_Model_CB!S41</f>
        <v>0</v>
      </c>
      <c r="T538" s="628">
        <f>V_Model_CB!T41</f>
        <v>0</v>
      </c>
      <c r="U538" s="628">
        <f>V_Model_CB!U41</f>
        <v>0</v>
      </c>
      <c r="V538" s="628">
        <f>V_Model_CB!V41</f>
        <v>0</v>
      </c>
      <c r="W538" s="628">
        <f>V_Model_CB!W41</f>
        <v>0</v>
      </c>
      <c r="X538" s="628">
        <f>V_Model_CB!X41</f>
        <v>0</v>
      </c>
      <c r="Y538" s="650">
        <f>V_Model_CB!Y41</f>
        <v>0</v>
      </c>
      <c r="Z538" s="650">
        <f>V_Model_CB!Z41</f>
        <v>0</v>
      </c>
      <c r="AA538" s="650">
        <f>V_Model_CB!AA41</f>
        <v>0</v>
      </c>
      <c r="AB538" s="650">
        <f>V_Model_CB!AB41</f>
        <v>0</v>
      </c>
      <c r="AC538" s="613">
        <f>V_Model_CB!AC41</f>
        <v>0</v>
      </c>
      <c r="AD538" s="613">
        <f>V_Model_CB!AD41</f>
        <v>0</v>
      </c>
      <c r="AE538" s="613">
        <f>V_Model_CB!AE41</f>
        <v>0</v>
      </c>
      <c r="AF538" s="613">
        <f>V_Model_CB!AF41</f>
        <v>0</v>
      </c>
      <c r="AG538" s="626">
        <f>V_Model_CB!AG41</f>
        <v>0</v>
      </c>
      <c r="AH538" s="626">
        <f>V_Model_CB!AH41</f>
        <v>0</v>
      </c>
      <c r="AI538" s="626">
        <f>V_Model_CB!AI41</f>
        <v>0</v>
      </c>
      <c r="AJ538" s="626">
        <f>V_Model_CB!AJ41</f>
        <v>0</v>
      </c>
      <c r="AK538" s="626">
        <f>V_Model_CB!AK41</f>
        <v>0</v>
      </c>
      <c r="AL538" s="626">
        <f>V_Model_CB!AL41</f>
        <v>0</v>
      </c>
      <c r="AM538" s="626">
        <f>V_Model_CB!AM41</f>
        <v>0</v>
      </c>
      <c r="AN538" s="626">
        <f>V_Model_CB!AN41</f>
        <v>0</v>
      </c>
      <c r="AO538" s="626">
        <f>V_Model_CB!AO41</f>
        <v>0</v>
      </c>
      <c r="AP538" s="369">
        <f>V_Model_CB!AP41</f>
        <v>0</v>
      </c>
      <c r="AQ538" s="369">
        <f>V_Model_CB!AQ41</f>
        <v>0</v>
      </c>
      <c r="AR538" s="369">
        <f>V_Model_CB!AR41</f>
        <v>0</v>
      </c>
      <c r="AS538" s="369">
        <f>V_Model_CB!AS41</f>
        <v>0</v>
      </c>
      <c r="AT538" s="370">
        <f>V_Model_CB!AT41</f>
        <v>0</v>
      </c>
      <c r="AU538" s="370">
        <f>V_Model_CB!AU41</f>
        <v>0</v>
      </c>
      <c r="AV538" s="370">
        <f>V_Model_CB!AV41</f>
        <v>0</v>
      </c>
      <c r="AW538" s="370">
        <f>V_Model_CB!AW41</f>
        <v>0</v>
      </c>
      <c r="AX538">
        <f>V_Model_CB!AX41</f>
        <v>0</v>
      </c>
      <c r="AY538">
        <f>V_Model_CB!AY41</f>
        <v>0</v>
      </c>
      <c r="AZ538">
        <f>V_Model_CB!AZ41</f>
        <v>0</v>
      </c>
      <c r="BA538">
        <f>V_Model_CB!BA41</f>
        <v>0</v>
      </c>
      <c r="BB538">
        <f>V_Model_CB!BB41</f>
        <v>0</v>
      </c>
      <c r="BC538">
        <f>V_Model_CB!BC41</f>
        <v>0</v>
      </c>
      <c r="BD538">
        <f>V_Model_CB!BD41</f>
        <v>0</v>
      </c>
      <c r="BE538">
        <f>V_Model_CB!BE41</f>
        <v>0</v>
      </c>
      <c r="BF538">
        <f>V_Model_CB!BF41</f>
        <v>0</v>
      </c>
      <c r="BG538">
        <f>V_Model_CB!BG41</f>
        <v>0</v>
      </c>
      <c r="BH538">
        <f>V_Model_CB!BH41</f>
        <v>0</v>
      </c>
      <c r="BI538">
        <f>V_Model_CB!BI41</f>
        <v>0</v>
      </c>
      <c r="BJ538">
        <f t="shared" si="34"/>
        <v>0</v>
      </c>
      <c r="BK538">
        <f t="shared" si="35"/>
        <v>0</v>
      </c>
      <c r="BL538" s="531">
        <f t="shared" si="36"/>
        <v>0</v>
      </c>
      <c r="BM538" s="201"/>
    </row>
    <row r="539" spans="1:65" hidden="1" outlineLevel="1" x14ac:dyDescent="0.3">
      <c r="A539">
        <f>V_Model_CB!A42</f>
        <v>3</v>
      </c>
      <c r="B539" t="str">
        <f>V_Model_CB!B42</f>
        <v>c</v>
      </c>
      <c r="C539">
        <f>V_Model_CB!C42</f>
        <v>1</v>
      </c>
      <c r="D539" t="str">
        <f>V_Model_CB!D42</f>
        <v>.z05_3_c_1</v>
      </c>
      <c r="E539" t="str">
        <f>V_Model_CB!E42</f>
        <v>Opracowanie wymagań bezpieczenstwa infrastruktury IT</v>
      </c>
      <c r="F539">
        <f>V_Model_CB!F42</f>
        <v>0</v>
      </c>
      <c r="G539" t="str">
        <f>V_Model_CB!G42</f>
        <v>Ekspert merytoryczny/ Architekt rozwiazania</v>
      </c>
      <c r="H539">
        <f>V_Model_CB!H41</f>
        <v>0</v>
      </c>
      <c r="I539" t="str">
        <f>V_Model_CB!I42</f>
        <v>END</v>
      </c>
      <c r="J539">
        <f>V_Model_CB!J42</f>
        <v>58</v>
      </c>
      <c r="K539" s="284">
        <f>V_Model_CB!K42</f>
        <v>46787</v>
      </c>
      <c r="L539" s="284">
        <f>V_Model_CB!L42</f>
        <v>46788</v>
      </c>
      <c r="M539">
        <f>V_Model_CB!M42</f>
        <v>58</v>
      </c>
      <c r="N539">
        <f>V_Model_CB!N42</f>
        <v>1</v>
      </c>
      <c r="O539">
        <f>V_Model_CB!O42</f>
        <v>80</v>
      </c>
      <c r="P539" s="628">
        <f>V_Model_CB!P42</f>
        <v>0</v>
      </c>
      <c r="Q539" s="628">
        <f>V_Model_CB!Q42</f>
        <v>0</v>
      </c>
      <c r="R539" s="628">
        <f>V_Model_CB!R42</f>
        <v>0</v>
      </c>
      <c r="S539" s="628">
        <f>V_Model_CB!S42</f>
        <v>0</v>
      </c>
      <c r="T539" s="628">
        <f>V_Model_CB!T42</f>
        <v>0.25</v>
      </c>
      <c r="U539" s="628">
        <f>V_Model_CB!U42</f>
        <v>0.25</v>
      </c>
      <c r="V539" s="628">
        <f>V_Model_CB!V42</f>
        <v>0.25</v>
      </c>
      <c r="W539" s="628">
        <f>V_Model_CB!W42</f>
        <v>0</v>
      </c>
      <c r="X539" s="628">
        <f>V_Model_CB!X42</f>
        <v>0</v>
      </c>
      <c r="Y539" s="650">
        <f>V_Model_CB!Y42</f>
        <v>0</v>
      </c>
      <c r="Z539" s="650">
        <f>V_Model_CB!Z42</f>
        <v>0</v>
      </c>
      <c r="AA539" s="650">
        <f>V_Model_CB!AA42</f>
        <v>0.25</v>
      </c>
      <c r="AB539" s="650">
        <f>V_Model_CB!AB42</f>
        <v>0</v>
      </c>
      <c r="AC539" s="613">
        <f>V_Model_CB!AC42</f>
        <v>0</v>
      </c>
      <c r="AD539" s="613">
        <f>V_Model_CB!AD42</f>
        <v>0</v>
      </c>
      <c r="AE539" s="613">
        <f>V_Model_CB!AE42</f>
        <v>0</v>
      </c>
      <c r="AF539" s="613">
        <f>V_Model_CB!AF42</f>
        <v>0</v>
      </c>
      <c r="AG539" s="626">
        <f>V_Model_CB!AG42</f>
        <v>0</v>
      </c>
      <c r="AH539" s="626">
        <f>V_Model_CB!AH42</f>
        <v>0</v>
      </c>
      <c r="AI539" s="626">
        <f>V_Model_CB!AI42</f>
        <v>0</v>
      </c>
      <c r="AJ539" s="626">
        <f>V_Model_CB!AJ42</f>
        <v>0</v>
      </c>
      <c r="AK539" s="626">
        <f>V_Model_CB!AK42</f>
        <v>20</v>
      </c>
      <c r="AL539" s="626">
        <f>V_Model_CB!AL42</f>
        <v>20</v>
      </c>
      <c r="AM539" s="626">
        <f>V_Model_CB!AM42</f>
        <v>20</v>
      </c>
      <c r="AN539" s="626">
        <f>V_Model_CB!AN42</f>
        <v>0</v>
      </c>
      <c r="AO539" s="626">
        <f>V_Model_CB!AO42</f>
        <v>0</v>
      </c>
      <c r="AP539" s="369">
        <f>V_Model_CB!AP42</f>
        <v>0</v>
      </c>
      <c r="AQ539" s="369">
        <f>V_Model_CB!AQ42</f>
        <v>0</v>
      </c>
      <c r="AR539" s="369">
        <f>V_Model_CB!AR42</f>
        <v>20</v>
      </c>
      <c r="AS539" s="369">
        <f>V_Model_CB!AS42</f>
        <v>0</v>
      </c>
      <c r="AT539" s="370">
        <f>V_Model_CB!AT42</f>
        <v>0</v>
      </c>
      <c r="AU539" s="370">
        <f>V_Model_CB!AU42</f>
        <v>0</v>
      </c>
      <c r="AV539" s="370">
        <f>V_Model_CB!AV42</f>
        <v>0</v>
      </c>
      <c r="AW539" s="370">
        <f>V_Model_CB!AW42</f>
        <v>0</v>
      </c>
      <c r="AX539">
        <f>V_Model_CB!AX42</f>
        <v>60</v>
      </c>
      <c r="AY539">
        <f>V_Model_CB!AY42</f>
        <v>0.375</v>
      </c>
      <c r="AZ539" t="e">
        <f>V_Model_CB!AZ42</f>
        <v>#N/A</v>
      </c>
      <c r="BA539" t="e">
        <f>V_Model_CB!BA42</f>
        <v>#N/A</v>
      </c>
      <c r="BB539">
        <f>V_Model_CB!BB42</f>
        <v>0</v>
      </c>
      <c r="BC539">
        <f>V_Model_CB!BC42</f>
        <v>0</v>
      </c>
      <c r="BD539">
        <f>V_Model_CB!BD42</f>
        <v>0</v>
      </c>
      <c r="BE539">
        <f>V_Model_CB!BE42</f>
        <v>0</v>
      </c>
      <c r="BF539">
        <f>V_Model_CB!BF42</f>
        <v>0</v>
      </c>
      <c r="BG539">
        <f>V_Model_CB!BG42</f>
        <v>0</v>
      </c>
      <c r="BH539">
        <f>V_Model_CB!BH42</f>
        <v>0</v>
      </c>
      <c r="BI539">
        <f>V_Model_CB!BI42</f>
        <v>0</v>
      </c>
      <c r="BJ539">
        <f t="shared" si="34"/>
        <v>80</v>
      </c>
      <c r="BK539">
        <f t="shared" si="35"/>
        <v>80</v>
      </c>
      <c r="BL539" s="531">
        <f t="shared" si="36"/>
        <v>0</v>
      </c>
      <c r="BM539" s="201"/>
    </row>
    <row r="540" spans="1:65" hidden="1" outlineLevel="1" x14ac:dyDescent="0.3">
      <c r="A540">
        <f>V_Model_CB!A43</f>
        <v>3</v>
      </c>
      <c r="B540" t="str">
        <f>V_Model_CB!B43</f>
        <v>c</v>
      </c>
      <c r="C540">
        <f>V_Model_CB!C43</f>
        <v>2</v>
      </c>
      <c r="D540" t="str">
        <f>V_Model_CB!D43</f>
        <v>.z05_3_c_2</v>
      </c>
      <c r="E540" t="str">
        <f>V_Model_CB!E43</f>
        <v>Opracowanie wymagań bezpieczenstwa danych</v>
      </c>
      <c r="F540">
        <f>V_Model_CB!F43</f>
        <v>0</v>
      </c>
      <c r="G540" t="str">
        <f>V_Model_CB!G43</f>
        <v>Ekspert merytoryczny/ Architekt rozwiazania</v>
      </c>
      <c r="H540">
        <f>V_Model_CB!H42</f>
        <v>20</v>
      </c>
      <c r="I540" t="str">
        <f>V_Model_CB!I43</f>
        <v>END</v>
      </c>
      <c r="J540">
        <f>V_Model_CB!J43</f>
        <v>59</v>
      </c>
      <c r="K540" s="284">
        <f>V_Model_CB!K43</f>
        <v>46794</v>
      </c>
      <c r="L540" s="284">
        <f>V_Model_CB!L43</f>
        <v>46795</v>
      </c>
      <c r="M540">
        <f>V_Model_CB!M43</f>
        <v>59</v>
      </c>
      <c r="N540">
        <f>V_Model_CB!N43</f>
        <v>1</v>
      </c>
      <c r="O540">
        <f>V_Model_CB!O43</f>
        <v>80</v>
      </c>
      <c r="P540" s="628">
        <f>V_Model_CB!P43</f>
        <v>0</v>
      </c>
      <c r="Q540" s="628">
        <f>V_Model_CB!Q43</f>
        <v>0</v>
      </c>
      <c r="R540" s="628">
        <f>V_Model_CB!R43</f>
        <v>0</v>
      </c>
      <c r="S540" s="628">
        <f>V_Model_CB!S43</f>
        <v>0</v>
      </c>
      <c r="T540" s="628">
        <f>V_Model_CB!T43</f>
        <v>0</v>
      </c>
      <c r="U540" s="628">
        <f>V_Model_CB!U43</f>
        <v>0</v>
      </c>
      <c r="V540" s="628">
        <f>V_Model_CB!V43</f>
        <v>0.25</v>
      </c>
      <c r="W540" s="628">
        <f>V_Model_CB!W43</f>
        <v>0.25</v>
      </c>
      <c r="X540" s="628">
        <f>V_Model_CB!X43</f>
        <v>0.25</v>
      </c>
      <c r="Y540" s="650">
        <f>V_Model_CB!Y43</f>
        <v>0</v>
      </c>
      <c r="Z540" s="650">
        <f>V_Model_CB!Z43</f>
        <v>0</v>
      </c>
      <c r="AA540" s="650">
        <f>V_Model_CB!AA43</f>
        <v>0.25</v>
      </c>
      <c r="AB540" s="650">
        <f>V_Model_CB!AB43</f>
        <v>0</v>
      </c>
      <c r="AC540" s="613">
        <f>V_Model_CB!AC43</f>
        <v>0</v>
      </c>
      <c r="AD540" s="613">
        <f>V_Model_CB!AD43</f>
        <v>0</v>
      </c>
      <c r="AE540" s="613">
        <f>V_Model_CB!AE43</f>
        <v>0</v>
      </c>
      <c r="AF540" s="613">
        <f>V_Model_CB!AF43</f>
        <v>0</v>
      </c>
      <c r="AG540" s="626">
        <f>V_Model_CB!AG43</f>
        <v>0</v>
      </c>
      <c r="AH540" s="626">
        <f>V_Model_CB!AH43</f>
        <v>0</v>
      </c>
      <c r="AI540" s="626">
        <f>V_Model_CB!AI43</f>
        <v>0</v>
      </c>
      <c r="AJ540" s="626">
        <f>V_Model_CB!AJ43</f>
        <v>0</v>
      </c>
      <c r="AK540" s="626">
        <f>V_Model_CB!AK43</f>
        <v>0</v>
      </c>
      <c r="AL540" s="626">
        <f>V_Model_CB!AL43</f>
        <v>0</v>
      </c>
      <c r="AM540" s="626">
        <f>V_Model_CB!AM43</f>
        <v>20</v>
      </c>
      <c r="AN540" s="626">
        <f>V_Model_CB!AN43</f>
        <v>20</v>
      </c>
      <c r="AO540" s="626">
        <f>V_Model_CB!AO43</f>
        <v>20</v>
      </c>
      <c r="AP540" s="369">
        <f>V_Model_CB!AP43</f>
        <v>0</v>
      </c>
      <c r="AQ540" s="369">
        <f>V_Model_CB!AQ43</f>
        <v>0</v>
      </c>
      <c r="AR540" s="369">
        <f>V_Model_CB!AR43</f>
        <v>20</v>
      </c>
      <c r="AS540" s="369">
        <f>V_Model_CB!AS43</f>
        <v>0</v>
      </c>
      <c r="AT540" s="370">
        <f>V_Model_CB!AT43</f>
        <v>0</v>
      </c>
      <c r="AU540" s="370">
        <f>V_Model_CB!AU43</f>
        <v>0</v>
      </c>
      <c r="AV540" s="370">
        <f>V_Model_CB!AV43</f>
        <v>0</v>
      </c>
      <c r="AW540" s="370">
        <f>V_Model_CB!AW43</f>
        <v>0</v>
      </c>
      <c r="AX540">
        <f>V_Model_CB!AX43</f>
        <v>60</v>
      </c>
      <c r="AY540">
        <f>V_Model_CB!AY43</f>
        <v>0.375</v>
      </c>
      <c r="AZ540" t="e">
        <f>V_Model_CB!AZ43</f>
        <v>#N/A</v>
      </c>
      <c r="BA540" t="e">
        <f>V_Model_CB!BA43</f>
        <v>#N/A</v>
      </c>
      <c r="BB540">
        <f>V_Model_CB!BB43</f>
        <v>0</v>
      </c>
      <c r="BC540">
        <f>V_Model_CB!BC43</f>
        <v>0</v>
      </c>
      <c r="BD540">
        <f>V_Model_CB!BD43</f>
        <v>0</v>
      </c>
      <c r="BE540">
        <f>V_Model_CB!BE43</f>
        <v>0</v>
      </c>
      <c r="BF540">
        <f>V_Model_CB!BF43</f>
        <v>0</v>
      </c>
      <c r="BG540">
        <f>V_Model_CB!BG43</f>
        <v>0</v>
      </c>
      <c r="BH540">
        <f>V_Model_CB!BH43</f>
        <v>0</v>
      </c>
      <c r="BI540">
        <f>V_Model_CB!BI43</f>
        <v>0</v>
      </c>
      <c r="BJ540">
        <f t="shared" si="34"/>
        <v>80</v>
      </c>
      <c r="BK540">
        <f t="shared" si="35"/>
        <v>80</v>
      </c>
      <c r="BL540" s="531">
        <f t="shared" si="36"/>
        <v>0</v>
      </c>
      <c r="BM540" s="201"/>
    </row>
    <row r="541" spans="1:65" hidden="1" outlineLevel="1" x14ac:dyDescent="0.3">
      <c r="A541">
        <f>V_Model_CB!A44</f>
        <v>3</v>
      </c>
      <c r="B541" t="str">
        <f>V_Model_CB!B44</f>
        <v>c</v>
      </c>
      <c r="C541">
        <f>V_Model_CB!C44</f>
        <v>3</v>
      </c>
      <c r="D541" t="str">
        <f>V_Model_CB!D44</f>
        <v>.z05_3_c_3</v>
      </c>
      <c r="E541" t="str">
        <f>V_Model_CB!E44</f>
        <v>Opracowanie wymagań bezpieczenstwa mechanizmow synchronizacji</v>
      </c>
      <c r="F541">
        <f>V_Model_CB!F44</f>
        <v>0</v>
      </c>
      <c r="G541" t="str">
        <f>V_Model_CB!G44</f>
        <v>Ekspert merytoryczny/ Architekt rozwiazania</v>
      </c>
      <c r="H541">
        <f>V_Model_CB!H43</f>
        <v>20</v>
      </c>
      <c r="I541" t="str">
        <f>V_Model_CB!I44</f>
        <v>END</v>
      </c>
      <c r="J541">
        <f>V_Model_CB!J44</f>
        <v>60</v>
      </c>
      <c r="K541" s="284">
        <f>V_Model_CB!K44</f>
        <v>46801</v>
      </c>
      <c r="L541" s="284">
        <f>V_Model_CB!L44</f>
        <v>46802</v>
      </c>
      <c r="M541">
        <f>V_Model_CB!M44</f>
        <v>60</v>
      </c>
      <c r="N541">
        <f>V_Model_CB!N44</f>
        <v>1</v>
      </c>
      <c r="O541">
        <f>V_Model_CB!O44</f>
        <v>80</v>
      </c>
      <c r="P541" s="628">
        <f>V_Model_CB!P44</f>
        <v>0</v>
      </c>
      <c r="Q541" s="628">
        <f>V_Model_CB!Q44</f>
        <v>0</v>
      </c>
      <c r="R541" s="628">
        <f>V_Model_CB!R44</f>
        <v>0</v>
      </c>
      <c r="S541" s="628">
        <f>V_Model_CB!S44</f>
        <v>0</v>
      </c>
      <c r="T541" s="628">
        <f>V_Model_CB!T44</f>
        <v>0.25</v>
      </c>
      <c r="U541" s="628">
        <f>V_Model_CB!U44</f>
        <v>0</v>
      </c>
      <c r="V541" s="628">
        <f>V_Model_CB!V44</f>
        <v>0</v>
      </c>
      <c r="W541" s="628">
        <f>V_Model_CB!W44</f>
        <v>0.25</v>
      </c>
      <c r="X541" s="628">
        <f>V_Model_CB!X44</f>
        <v>0.25</v>
      </c>
      <c r="Y541" s="650">
        <f>V_Model_CB!Y44</f>
        <v>0</v>
      </c>
      <c r="Z541" s="650">
        <f>V_Model_CB!Z44</f>
        <v>0</v>
      </c>
      <c r="AA541" s="650">
        <f>V_Model_CB!AA44</f>
        <v>0.25</v>
      </c>
      <c r="AB541" s="650">
        <f>V_Model_CB!AB44</f>
        <v>0</v>
      </c>
      <c r="AC541" s="613">
        <f>V_Model_CB!AC44</f>
        <v>0</v>
      </c>
      <c r="AD541" s="613">
        <f>V_Model_CB!AD44</f>
        <v>0</v>
      </c>
      <c r="AE541" s="613">
        <f>V_Model_CB!AE44</f>
        <v>0</v>
      </c>
      <c r="AF541" s="613">
        <f>V_Model_CB!AF44</f>
        <v>0</v>
      </c>
      <c r="AG541" s="626">
        <f>V_Model_CB!AG44</f>
        <v>0</v>
      </c>
      <c r="AH541" s="626">
        <f>V_Model_CB!AH44</f>
        <v>0</v>
      </c>
      <c r="AI541" s="626">
        <f>V_Model_CB!AI44</f>
        <v>0</v>
      </c>
      <c r="AJ541" s="626">
        <f>V_Model_CB!AJ44</f>
        <v>0</v>
      </c>
      <c r="AK541" s="626">
        <f>V_Model_CB!AK44</f>
        <v>20</v>
      </c>
      <c r="AL541" s="626">
        <f>V_Model_CB!AL44</f>
        <v>0</v>
      </c>
      <c r="AM541" s="626">
        <f>V_Model_CB!AM44</f>
        <v>0</v>
      </c>
      <c r="AN541" s="626">
        <f>V_Model_CB!AN44</f>
        <v>20</v>
      </c>
      <c r="AO541" s="626">
        <f>V_Model_CB!AO44</f>
        <v>20</v>
      </c>
      <c r="AP541" s="369">
        <f>V_Model_CB!AP44</f>
        <v>0</v>
      </c>
      <c r="AQ541" s="369">
        <f>V_Model_CB!AQ44</f>
        <v>0</v>
      </c>
      <c r="AR541" s="369">
        <f>V_Model_CB!AR44</f>
        <v>20</v>
      </c>
      <c r="AS541" s="369">
        <f>V_Model_CB!AS44</f>
        <v>0</v>
      </c>
      <c r="AT541" s="370">
        <f>V_Model_CB!AT44</f>
        <v>0</v>
      </c>
      <c r="AU541" s="370">
        <f>V_Model_CB!AU44</f>
        <v>0</v>
      </c>
      <c r="AV541" s="370">
        <f>V_Model_CB!AV44</f>
        <v>0</v>
      </c>
      <c r="AW541" s="370">
        <f>V_Model_CB!AW44</f>
        <v>0</v>
      </c>
      <c r="AX541">
        <f>V_Model_CB!AX44</f>
        <v>60</v>
      </c>
      <c r="AY541">
        <f>V_Model_CB!AY44</f>
        <v>0.375</v>
      </c>
      <c r="AZ541" t="e">
        <f>V_Model_CB!AZ44</f>
        <v>#N/A</v>
      </c>
      <c r="BA541" t="e">
        <f>V_Model_CB!BA44</f>
        <v>#N/A</v>
      </c>
      <c r="BB541">
        <f>V_Model_CB!BB44</f>
        <v>0</v>
      </c>
      <c r="BC541">
        <f>V_Model_CB!BC44</f>
        <v>0</v>
      </c>
      <c r="BD541">
        <f>V_Model_CB!BD44</f>
        <v>0</v>
      </c>
      <c r="BE541">
        <f>V_Model_CB!BE44</f>
        <v>0</v>
      </c>
      <c r="BF541">
        <f>V_Model_CB!BF44</f>
        <v>0</v>
      </c>
      <c r="BG541">
        <f>V_Model_CB!BG44</f>
        <v>0</v>
      </c>
      <c r="BH541">
        <f>V_Model_CB!BH44</f>
        <v>0</v>
      </c>
      <c r="BI541">
        <f>V_Model_CB!BI44</f>
        <v>0</v>
      </c>
      <c r="BJ541">
        <f t="shared" si="34"/>
        <v>80</v>
      </c>
      <c r="BK541">
        <f t="shared" si="35"/>
        <v>80</v>
      </c>
      <c r="BL541" s="531">
        <f t="shared" si="36"/>
        <v>0</v>
      </c>
      <c r="BM541" s="201"/>
    </row>
    <row r="542" spans="1:65" hidden="1" outlineLevel="1" x14ac:dyDescent="0.3">
      <c r="A542">
        <f>V_Model_CB!A45</f>
        <v>4</v>
      </c>
      <c r="B542" t="str">
        <f>V_Model_CB!B45</f>
        <v>a</v>
      </c>
      <c r="C542">
        <f>V_Model_CB!C45</f>
        <v>-1</v>
      </c>
      <c r="D542" t="str">
        <f>V_Model_CB!D45</f>
        <v>.z05_4_a_-1</v>
      </c>
      <c r="E542" t="str">
        <f>V_Model_CB!E45</f>
        <v>4.Zaawansowana analityka</v>
      </c>
      <c r="F542">
        <f>V_Model_CB!F45</f>
        <v>0</v>
      </c>
      <c r="G542">
        <f>V_Model_CB!G45</f>
        <v>0</v>
      </c>
      <c r="H542">
        <f>V_Model_CB!H44</f>
        <v>20</v>
      </c>
      <c r="I542">
        <f>V_Model_CB!I45</f>
        <v>0</v>
      </c>
      <c r="J542">
        <f>V_Model_CB!J45</f>
        <v>61</v>
      </c>
      <c r="K542" s="284">
        <f>V_Model_CB!K45</f>
        <v>46808</v>
      </c>
      <c r="L542" s="284">
        <f>V_Model_CB!L45</f>
        <v>46808</v>
      </c>
      <c r="M542">
        <f>V_Model_CB!M45</f>
        <v>60</v>
      </c>
      <c r="N542">
        <f>V_Model_CB!N45</f>
        <v>0</v>
      </c>
      <c r="O542">
        <f>V_Model_CB!O45</f>
        <v>0</v>
      </c>
      <c r="P542" s="628">
        <f>V_Model_CB!P45</f>
        <v>0</v>
      </c>
      <c r="Q542" s="628">
        <f>V_Model_CB!Q45</f>
        <v>0</v>
      </c>
      <c r="R542" s="628">
        <f>V_Model_CB!R45</f>
        <v>0</v>
      </c>
      <c r="S542" s="628">
        <f>V_Model_CB!S45</f>
        <v>0</v>
      </c>
      <c r="T542" s="628">
        <f>V_Model_CB!T45</f>
        <v>0</v>
      </c>
      <c r="U542" s="628">
        <f>V_Model_CB!U45</f>
        <v>0</v>
      </c>
      <c r="V542" s="628">
        <f>V_Model_CB!V45</f>
        <v>0</v>
      </c>
      <c r="W542" s="628">
        <f>V_Model_CB!W45</f>
        <v>0</v>
      </c>
      <c r="X542" s="628">
        <f>V_Model_CB!X45</f>
        <v>0</v>
      </c>
      <c r="Y542" s="650">
        <f>V_Model_CB!Y45</f>
        <v>0</v>
      </c>
      <c r="Z542" s="650">
        <f>V_Model_CB!Z45</f>
        <v>0</v>
      </c>
      <c r="AA542" s="650">
        <f>V_Model_CB!AA45</f>
        <v>0</v>
      </c>
      <c r="AB542" s="650">
        <f>V_Model_CB!AB45</f>
        <v>0</v>
      </c>
      <c r="AC542" s="613">
        <f>V_Model_CB!AC45</f>
        <v>0</v>
      </c>
      <c r="AD542" s="613">
        <f>V_Model_CB!AD45</f>
        <v>0</v>
      </c>
      <c r="AE542" s="613">
        <f>V_Model_CB!AE45</f>
        <v>0</v>
      </c>
      <c r="AF542" s="613">
        <f>V_Model_CB!AF45</f>
        <v>0</v>
      </c>
      <c r="AG542" s="626">
        <f>V_Model_CB!AG45</f>
        <v>0</v>
      </c>
      <c r="AH542" s="626">
        <f>V_Model_CB!AH45</f>
        <v>0</v>
      </c>
      <c r="AI542" s="626">
        <f>V_Model_CB!AI45</f>
        <v>0</v>
      </c>
      <c r="AJ542" s="626">
        <f>V_Model_CB!AJ45</f>
        <v>0</v>
      </c>
      <c r="AK542" s="626">
        <f>V_Model_CB!AK45</f>
        <v>0</v>
      </c>
      <c r="AL542" s="626">
        <f>V_Model_CB!AL45</f>
        <v>0</v>
      </c>
      <c r="AM542" s="626">
        <f>V_Model_CB!AM45</f>
        <v>0</v>
      </c>
      <c r="AN542" s="626">
        <f>V_Model_CB!AN45</f>
        <v>0</v>
      </c>
      <c r="AO542" s="626">
        <f>V_Model_CB!AO45</f>
        <v>0</v>
      </c>
      <c r="AP542" s="369">
        <f>V_Model_CB!AP45</f>
        <v>0</v>
      </c>
      <c r="AQ542" s="369">
        <f>V_Model_CB!AQ45</f>
        <v>0</v>
      </c>
      <c r="AR542" s="369">
        <f>V_Model_CB!AR45</f>
        <v>0</v>
      </c>
      <c r="AS542" s="369">
        <f>V_Model_CB!AS45</f>
        <v>0</v>
      </c>
      <c r="AT542" s="370">
        <f>V_Model_CB!AT45</f>
        <v>0</v>
      </c>
      <c r="AU542" s="370">
        <f>V_Model_CB!AU45</f>
        <v>0</v>
      </c>
      <c r="AV542" s="370">
        <f>V_Model_CB!AV45</f>
        <v>0</v>
      </c>
      <c r="AW542" s="370">
        <f>V_Model_CB!AW45</f>
        <v>0</v>
      </c>
      <c r="AX542">
        <f>V_Model_CB!AX45</f>
        <v>0</v>
      </c>
      <c r="AY542">
        <f>V_Model_CB!AY45</f>
        <v>0</v>
      </c>
      <c r="AZ542">
        <f>V_Model_CB!AZ45</f>
        <v>0</v>
      </c>
      <c r="BA542">
        <f>V_Model_CB!BA45</f>
        <v>0</v>
      </c>
      <c r="BB542">
        <f>V_Model_CB!BB45</f>
        <v>0</v>
      </c>
      <c r="BC542">
        <f>V_Model_CB!BC45</f>
        <v>0</v>
      </c>
      <c r="BD542">
        <f>V_Model_CB!BD45</f>
        <v>0</v>
      </c>
      <c r="BE542">
        <f>V_Model_CB!BE45</f>
        <v>0</v>
      </c>
      <c r="BF542">
        <f>V_Model_CB!BF45</f>
        <v>0</v>
      </c>
      <c r="BG542">
        <f>V_Model_CB!BG45</f>
        <v>0</v>
      </c>
      <c r="BH542">
        <f>V_Model_CB!BH45</f>
        <v>0</v>
      </c>
      <c r="BI542">
        <f>V_Model_CB!BI45</f>
        <v>0</v>
      </c>
      <c r="BJ542">
        <f t="shared" si="34"/>
        <v>0</v>
      </c>
      <c r="BK542">
        <f t="shared" si="35"/>
        <v>0</v>
      </c>
      <c r="BL542" s="531">
        <f t="shared" si="36"/>
        <v>0</v>
      </c>
      <c r="BM542" s="201"/>
    </row>
    <row r="543" spans="1:65" hidden="1" outlineLevel="1" x14ac:dyDescent="0.3">
      <c r="A543">
        <f>V_Model_CB!A46</f>
        <v>4</v>
      </c>
      <c r="B543" t="str">
        <f>V_Model_CB!B46</f>
        <v>a</v>
      </c>
      <c r="C543">
        <f>V_Model_CB!C46</f>
        <v>0</v>
      </c>
      <c r="D543" t="str">
        <f>V_Model_CB!D46</f>
        <v>.z05_4_a_0</v>
      </c>
      <c r="E543" t="str">
        <f>V_Model_CB!E46</f>
        <v>Opracowanie algorytmów/modeli do optymalizacji procesów czy autonomicznych decyzji</v>
      </c>
      <c r="F543">
        <f>V_Model_CB!F46</f>
        <v>0</v>
      </c>
      <c r="G543">
        <f>V_Model_CB!G46</f>
        <v>0</v>
      </c>
      <c r="H543">
        <f>V_Model_CB!H45</f>
        <v>0</v>
      </c>
      <c r="I543">
        <f>V_Model_CB!I46</f>
        <v>0</v>
      </c>
      <c r="J543">
        <f>V_Model_CB!J46</f>
        <v>61</v>
      </c>
      <c r="K543" s="284">
        <f>V_Model_CB!K46</f>
        <v>46808</v>
      </c>
      <c r="L543" s="284">
        <f>V_Model_CB!L46</f>
        <v>46808</v>
      </c>
      <c r="M543">
        <f>V_Model_CB!M46</f>
        <v>60</v>
      </c>
      <c r="N543">
        <f>V_Model_CB!N46</f>
        <v>0</v>
      </c>
      <c r="O543">
        <f>V_Model_CB!O46</f>
        <v>0</v>
      </c>
      <c r="P543" s="628">
        <f>V_Model_CB!P46</f>
        <v>0</v>
      </c>
      <c r="Q543" s="628">
        <f>V_Model_CB!Q46</f>
        <v>0</v>
      </c>
      <c r="R543" s="628">
        <f>V_Model_CB!R46</f>
        <v>0</v>
      </c>
      <c r="S543" s="628">
        <f>V_Model_CB!S46</f>
        <v>0</v>
      </c>
      <c r="T543" s="628">
        <f>V_Model_CB!T46</f>
        <v>0</v>
      </c>
      <c r="U543" s="628">
        <f>V_Model_CB!U46</f>
        <v>0</v>
      </c>
      <c r="V543" s="628">
        <f>V_Model_CB!V46</f>
        <v>0</v>
      </c>
      <c r="W543" s="628">
        <f>V_Model_CB!W46</f>
        <v>0</v>
      </c>
      <c r="X543" s="628">
        <f>V_Model_CB!X46</f>
        <v>0</v>
      </c>
      <c r="Y543" s="650">
        <f>V_Model_CB!Y46</f>
        <v>0</v>
      </c>
      <c r="Z543" s="650">
        <f>V_Model_CB!Z46</f>
        <v>0</v>
      </c>
      <c r="AA543" s="650">
        <f>V_Model_CB!AA46</f>
        <v>0</v>
      </c>
      <c r="AB543" s="650">
        <f>V_Model_CB!AB46</f>
        <v>0</v>
      </c>
      <c r="AC543" s="613">
        <f>V_Model_CB!AC46</f>
        <v>0</v>
      </c>
      <c r="AD543" s="613">
        <f>V_Model_CB!AD46</f>
        <v>0</v>
      </c>
      <c r="AE543" s="613">
        <f>V_Model_CB!AE46</f>
        <v>0</v>
      </c>
      <c r="AF543" s="613">
        <f>V_Model_CB!AF46</f>
        <v>0</v>
      </c>
      <c r="AG543" s="626">
        <f>V_Model_CB!AG46</f>
        <v>0</v>
      </c>
      <c r="AH543" s="626">
        <f>V_Model_CB!AH46</f>
        <v>0</v>
      </c>
      <c r="AI543" s="626">
        <f>V_Model_CB!AI46</f>
        <v>0</v>
      </c>
      <c r="AJ543" s="626">
        <f>V_Model_CB!AJ46</f>
        <v>0</v>
      </c>
      <c r="AK543" s="626">
        <f>V_Model_CB!AK46</f>
        <v>0</v>
      </c>
      <c r="AL543" s="626">
        <f>V_Model_CB!AL46</f>
        <v>0</v>
      </c>
      <c r="AM543" s="626">
        <f>V_Model_CB!AM46</f>
        <v>0</v>
      </c>
      <c r="AN543" s="626">
        <f>V_Model_CB!AN46</f>
        <v>0</v>
      </c>
      <c r="AO543" s="626">
        <f>V_Model_CB!AO46</f>
        <v>0</v>
      </c>
      <c r="AP543" s="369">
        <f>V_Model_CB!AP46</f>
        <v>0</v>
      </c>
      <c r="AQ543" s="369">
        <f>V_Model_CB!AQ46</f>
        <v>0</v>
      </c>
      <c r="AR543" s="369">
        <f>V_Model_CB!AR46</f>
        <v>0</v>
      </c>
      <c r="AS543" s="369">
        <f>V_Model_CB!AS46</f>
        <v>0</v>
      </c>
      <c r="AT543" s="370">
        <f>V_Model_CB!AT46</f>
        <v>0</v>
      </c>
      <c r="AU543" s="370">
        <f>V_Model_CB!AU46</f>
        <v>0</v>
      </c>
      <c r="AV543" s="370">
        <f>V_Model_CB!AV46</f>
        <v>0</v>
      </c>
      <c r="AW543" s="370">
        <f>V_Model_CB!AW46</f>
        <v>0</v>
      </c>
      <c r="AX543">
        <f>V_Model_CB!AX46</f>
        <v>0</v>
      </c>
      <c r="AY543">
        <f>V_Model_CB!AY46</f>
        <v>0</v>
      </c>
      <c r="AZ543">
        <f>V_Model_CB!AZ46</f>
        <v>0</v>
      </c>
      <c r="BA543">
        <f>V_Model_CB!BA46</f>
        <v>0</v>
      </c>
      <c r="BB543">
        <f>V_Model_CB!BB46</f>
        <v>0</v>
      </c>
      <c r="BC543">
        <f>V_Model_CB!BC46</f>
        <v>0</v>
      </c>
      <c r="BD543">
        <f>V_Model_CB!BD46</f>
        <v>0</v>
      </c>
      <c r="BE543">
        <f>V_Model_CB!BE46</f>
        <v>0</v>
      </c>
      <c r="BF543">
        <f>V_Model_CB!BF46</f>
        <v>0</v>
      </c>
      <c r="BG543">
        <f>V_Model_CB!BG46</f>
        <v>0</v>
      </c>
      <c r="BH543">
        <f>V_Model_CB!BH46</f>
        <v>0</v>
      </c>
      <c r="BI543">
        <f>V_Model_CB!BI46</f>
        <v>0</v>
      </c>
      <c r="BJ543">
        <f t="shared" si="34"/>
        <v>0</v>
      </c>
      <c r="BK543">
        <f t="shared" si="35"/>
        <v>0</v>
      </c>
      <c r="BL543" s="531">
        <f t="shared" si="36"/>
        <v>0</v>
      </c>
      <c r="BM543" s="201"/>
    </row>
    <row r="544" spans="1:65" hidden="1" outlineLevel="1" x14ac:dyDescent="0.3">
      <c r="A544">
        <f>V_Model_CB!A47</f>
        <v>4</v>
      </c>
      <c r="B544" t="str">
        <f>V_Model_CB!B47</f>
        <v>a</v>
      </c>
      <c r="C544">
        <f>V_Model_CB!C47</f>
        <v>1</v>
      </c>
      <c r="D544" t="str">
        <f>V_Model_CB!D47</f>
        <v>.z05_4_a_1</v>
      </c>
      <c r="E544" t="str">
        <f>V_Model_CB!E47</f>
        <v xml:space="preserve">Analiza rozpoznawcza zgromadzonych danych </v>
      </c>
      <c r="F544">
        <f>V_Model_CB!F47</f>
        <v>0</v>
      </c>
      <c r="G544" t="str">
        <f>V_Model_CB!G47</f>
        <v>Analityk danych</v>
      </c>
      <c r="H544">
        <f>V_Model_CB!H46</f>
        <v>0</v>
      </c>
      <c r="I544" t="str">
        <f>V_Model_CB!I47</f>
        <v>END</v>
      </c>
      <c r="J544">
        <f>V_Model_CB!J47</f>
        <v>61</v>
      </c>
      <c r="K544" s="284">
        <f>V_Model_CB!K47</f>
        <v>46808</v>
      </c>
      <c r="L544" s="284">
        <f>V_Model_CB!L47</f>
        <v>46809</v>
      </c>
      <c r="M544">
        <f>V_Model_CB!M47</f>
        <v>61</v>
      </c>
      <c r="N544">
        <f>V_Model_CB!N47</f>
        <v>1</v>
      </c>
      <c r="O544">
        <f>V_Model_CB!O47</f>
        <v>80</v>
      </c>
      <c r="P544" s="628">
        <f>V_Model_CB!P47</f>
        <v>0</v>
      </c>
      <c r="Q544" s="628">
        <f>V_Model_CB!Q47</f>
        <v>0</v>
      </c>
      <c r="R544" s="628">
        <f>V_Model_CB!R47</f>
        <v>0</v>
      </c>
      <c r="S544" s="628">
        <f>V_Model_CB!S47</f>
        <v>0</v>
      </c>
      <c r="T544" s="628">
        <f>V_Model_CB!T47</f>
        <v>0</v>
      </c>
      <c r="U544" s="628">
        <f>V_Model_CB!U47</f>
        <v>0.12</v>
      </c>
      <c r="V544" s="628">
        <f>V_Model_CB!V47</f>
        <v>0.13</v>
      </c>
      <c r="W544" s="628">
        <f>V_Model_CB!W47</f>
        <v>0</v>
      </c>
      <c r="X544" s="628">
        <f>V_Model_CB!X47</f>
        <v>0</v>
      </c>
      <c r="Y544" s="650">
        <f>V_Model_CB!Y47</f>
        <v>0</v>
      </c>
      <c r="Z544" s="650">
        <f>V_Model_CB!Z47</f>
        <v>0.75</v>
      </c>
      <c r="AA544" s="650">
        <f>V_Model_CB!AA47</f>
        <v>0</v>
      </c>
      <c r="AB544" s="650">
        <f>V_Model_CB!AB47</f>
        <v>0</v>
      </c>
      <c r="AC544" s="613">
        <f>V_Model_CB!AC47</f>
        <v>0</v>
      </c>
      <c r="AD544" s="613">
        <f>V_Model_CB!AD47</f>
        <v>0</v>
      </c>
      <c r="AE544" s="613">
        <f>V_Model_CB!AE47</f>
        <v>0</v>
      </c>
      <c r="AF544" s="613">
        <f>V_Model_CB!AF47</f>
        <v>0</v>
      </c>
      <c r="AG544" s="626">
        <f>V_Model_CB!AG47</f>
        <v>0</v>
      </c>
      <c r="AH544" s="626">
        <f>V_Model_CB!AH47</f>
        <v>0</v>
      </c>
      <c r="AI544" s="626">
        <f>V_Model_CB!AI47</f>
        <v>0</v>
      </c>
      <c r="AJ544" s="626">
        <f>V_Model_CB!AJ47</f>
        <v>0</v>
      </c>
      <c r="AK544" s="626">
        <f>V_Model_CB!AK47</f>
        <v>0</v>
      </c>
      <c r="AL544" s="626">
        <f>V_Model_CB!AL47</f>
        <v>10</v>
      </c>
      <c r="AM544" s="626">
        <f>V_Model_CB!AM47</f>
        <v>10</v>
      </c>
      <c r="AN544" s="626">
        <f>V_Model_CB!AN47</f>
        <v>0</v>
      </c>
      <c r="AO544" s="626">
        <f>V_Model_CB!AO47</f>
        <v>0</v>
      </c>
      <c r="AP544" s="369">
        <f>V_Model_CB!AP47</f>
        <v>0</v>
      </c>
      <c r="AQ544" s="369">
        <f>V_Model_CB!AQ47</f>
        <v>60</v>
      </c>
      <c r="AR544" s="369">
        <f>V_Model_CB!AR47</f>
        <v>0</v>
      </c>
      <c r="AS544" s="369">
        <f>V_Model_CB!AS47</f>
        <v>0</v>
      </c>
      <c r="AT544" s="370">
        <f>V_Model_CB!AT47</f>
        <v>0</v>
      </c>
      <c r="AU544" s="370">
        <f>V_Model_CB!AU47</f>
        <v>0</v>
      </c>
      <c r="AV544" s="370">
        <f>V_Model_CB!AV47</f>
        <v>0</v>
      </c>
      <c r="AW544" s="370">
        <f>V_Model_CB!AW47</f>
        <v>0</v>
      </c>
      <c r="AX544">
        <f>V_Model_CB!AX47</f>
        <v>20</v>
      </c>
      <c r="AY544">
        <f>V_Model_CB!AY47</f>
        <v>0.125</v>
      </c>
      <c r="AZ544" t="e">
        <f>V_Model_CB!AZ47</f>
        <v>#N/A</v>
      </c>
      <c r="BA544" t="e">
        <f>V_Model_CB!BA47</f>
        <v>#N/A</v>
      </c>
      <c r="BB544">
        <f>V_Model_CB!BB47</f>
        <v>0</v>
      </c>
      <c r="BC544">
        <f>V_Model_CB!BC47</f>
        <v>0</v>
      </c>
      <c r="BD544">
        <f>V_Model_CB!BD47</f>
        <v>0</v>
      </c>
      <c r="BE544">
        <f>V_Model_CB!BE47</f>
        <v>0</v>
      </c>
      <c r="BF544">
        <f>V_Model_CB!BF47</f>
        <v>0</v>
      </c>
      <c r="BG544">
        <f>V_Model_CB!BG47</f>
        <v>0</v>
      </c>
      <c r="BH544">
        <f>V_Model_CB!BH47</f>
        <v>0</v>
      </c>
      <c r="BI544">
        <f>V_Model_CB!BI47</f>
        <v>0</v>
      </c>
      <c r="BJ544">
        <f t="shared" si="34"/>
        <v>80</v>
      </c>
      <c r="BK544">
        <f t="shared" si="35"/>
        <v>80</v>
      </c>
      <c r="BL544" s="531">
        <f t="shared" si="36"/>
        <v>0</v>
      </c>
      <c r="BM544" s="201"/>
    </row>
    <row r="545" spans="1:65" hidden="1" outlineLevel="1" x14ac:dyDescent="0.3">
      <c r="A545">
        <f>V_Model_CB!A48</f>
        <v>4</v>
      </c>
      <c r="B545" t="str">
        <f>V_Model_CB!B48</f>
        <v>a</v>
      </c>
      <c r="C545">
        <f>V_Model_CB!C48</f>
        <v>2</v>
      </c>
      <c r="D545" t="str">
        <f>V_Model_CB!D48</f>
        <v>.z05_4_a_2</v>
      </c>
      <c r="E545" t="str">
        <f>V_Model_CB!E48</f>
        <v xml:space="preserve">Analiza danych dla istniejacego algorytmu trasowania przenośnikow </v>
      </c>
      <c r="F545">
        <f>V_Model_CB!F48</f>
        <v>0</v>
      </c>
      <c r="G545" t="str">
        <f>V_Model_CB!G48</f>
        <v>Analityk danych</v>
      </c>
      <c r="H545">
        <f>V_Model_CB!H47</f>
        <v>21</v>
      </c>
      <c r="I545" t="str">
        <f>V_Model_CB!I48</f>
        <v>END</v>
      </c>
      <c r="J545">
        <f>V_Model_CB!J48</f>
        <v>62</v>
      </c>
      <c r="K545" s="284">
        <f>V_Model_CB!K48</f>
        <v>46815</v>
      </c>
      <c r="L545" s="284">
        <f>V_Model_CB!L48</f>
        <v>46816</v>
      </c>
      <c r="M545">
        <f>V_Model_CB!M48</f>
        <v>62</v>
      </c>
      <c r="N545">
        <f>V_Model_CB!N48</f>
        <v>1</v>
      </c>
      <c r="O545">
        <f>V_Model_CB!O48</f>
        <v>160</v>
      </c>
      <c r="P545" s="628">
        <f>V_Model_CB!P48</f>
        <v>0</v>
      </c>
      <c r="Q545" s="628">
        <f>V_Model_CB!Q48</f>
        <v>0</v>
      </c>
      <c r="R545" s="628">
        <f>V_Model_CB!R48</f>
        <v>0</v>
      </c>
      <c r="S545" s="628">
        <f>V_Model_CB!S48</f>
        <v>0</v>
      </c>
      <c r="T545" s="628">
        <f>V_Model_CB!T48</f>
        <v>0</v>
      </c>
      <c r="U545" s="628">
        <f>V_Model_CB!U48</f>
        <v>0</v>
      </c>
      <c r="V545" s="628">
        <f>V_Model_CB!V48</f>
        <v>0</v>
      </c>
      <c r="W545" s="628">
        <f>V_Model_CB!W48</f>
        <v>0.12</v>
      </c>
      <c r="X545" s="628">
        <f>V_Model_CB!X48</f>
        <v>0.13</v>
      </c>
      <c r="Y545" s="650">
        <f>V_Model_CB!Y48</f>
        <v>0</v>
      </c>
      <c r="Z545" s="650">
        <f>V_Model_CB!Z48</f>
        <v>0.25</v>
      </c>
      <c r="AA545" s="650">
        <f>V_Model_CB!AA48</f>
        <v>0</v>
      </c>
      <c r="AB545" s="650">
        <f>V_Model_CB!AB48</f>
        <v>0</v>
      </c>
      <c r="AC545" s="613">
        <f>V_Model_CB!AC48</f>
        <v>0.25</v>
      </c>
      <c r="AD545" s="613">
        <f>V_Model_CB!AD48</f>
        <v>0.25</v>
      </c>
      <c r="AE545" s="613">
        <f>V_Model_CB!AE48</f>
        <v>0</v>
      </c>
      <c r="AF545" s="613">
        <f>V_Model_CB!AF48</f>
        <v>0</v>
      </c>
      <c r="AG545" s="626">
        <f>V_Model_CB!AG48</f>
        <v>0</v>
      </c>
      <c r="AH545" s="626">
        <f>V_Model_CB!AH48</f>
        <v>0</v>
      </c>
      <c r="AI545" s="626">
        <f>V_Model_CB!AI48</f>
        <v>0</v>
      </c>
      <c r="AJ545" s="626">
        <f>V_Model_CB!AJ48</f>
        <v>0</v>
      </c>
      <c r="AK545" s="626">
        <f>V_Model_CB!AK48</f>
        <v>0</v>
      </c>
      <c r="AL545" s="626">
        <f>V_Model_CB!AL48</f>
        <v>0</v>
      </c>
      <c r="AM545" s="626">
        <f>V_Model_CB!AM48</f>
        <v>0</v>
      </c>
      <c r="AN545" s="626">
        <f>V_Model_CB!AN48</f>
        <v>19</v>
      </c>
      <c r="AO545" s="626">
        <f>V_Model_CB!AO48</f>
        <v>21</v>
      </c>
      <c r="AP545" s="369">
        <f>V_Model_CB!AP48</f>
        <v>0</v>
      </c>
      <c r="AQ545" s="369">
        <f>V_Model_CB!AQ48</f>
        <v>40</v>
      </c>
      <c r="AR545" s="369">
        <f>V_Model_CB!AR48</f>
        <v>0</v>
      </c>
      <c r="AS545" s="369">
        <f>V_Model_CB!AS48</f>
        <v>0</v>
      </c>
      <c r="AT545" s="370">
        <f>V_Model_CB!AT48</f>
        <v>40</v>
      </c>
      <c r="AU545" s="370">
        <f>V_Model_CB!AU48</f>
        <v>40</v>
      </c>
      <c r="AV545" s="370">
        <f>V_Model_CB!AV48</f>
        <v>0</v>
      </c>
      <c r="AW545" s="370">
        <f>V_Model_CB!AW48</f>
        <v>0</v>
      </c>
      <c r="AX545">
        <f>V_Model_CB!AX48</f>
        <v>40</v>
      </c>
      <c r="AY545">
        <f>V_Model_CB!AY48</f>
        <v>0.25</v>
      </c>
      <c r="AZ545" t="e">
        <f>V_Model_CB!AZ48</f>
        <v>#N/A</v>
      </c>
      <c r="BA545" t="e">
        <f>V_Model_CB!BA48</f>
        <v>#N/A</v>
      </c>
      <c r="BB545">
        <f>V_Model_CB!BB48</f>
        <v>0</v>
      </c>
      <c r="BC545">
        <f>V_Model_CB!BC48</f>
        <v>0</v>
      </c>
      <c r="BD545">
        <f>V_Model_CB!BD48</f>
        <v>0</v>
      </c>
      <c r="BE545">
        <f>V_Model_CB!BE48</f>
        <v>0</v>
      </c>
      <c r="BF545">
        <f>V_Model_CB!BF48</f>
        <v>0</v>
      </c>
      <c r="BG545">
        <f>V_Model_CB!BG48</f>
        <v>0</v>
      </c>
      <c r="BH545">
        <f>V_Model_CB!BH48</f>
        <v>0</v>
      </c>
      <c r="BI545">
        <f>V_Model_CB!BI48</f>
        <v>0</v>
      </c>
      <c r="BJ545">
        <f t="shared" si="34"/>
        <v>160</v>
      </c>
      <c r="BK545">
        <f t="shared" si="35"/>
        <v>160</v>
      </c>
      <c r="BL545" s="531">
        <f t="shared" si="36"/>
        <v>0</v>
      </c>
      <c r="BM545" s="201"/>
    </row>
    <row r="546" spans="1:65" hidden="1" outlineLevel="1" x14ac:dyDescent="0.3">
      <c r="A546">
        <f>V_Model_CB!A49</f>
        <v>4</v>
      </c>
      <c r="B546" t="str">
        <f>V_Model_CB!B49</f>
        <v>a</v>
      </c>
      <c r="C546">
        <f>V_Model_CB!C49</f>
        <v>3</v>
      </c>
      <c r="D546" t="str">
        <f>V_Model_CB!D49</f>
        <v>.z05_4_a_3</v>
      </c>
      <c r="E546" t="str">
        <f>V_Model_CB!E49</f>
        <v>Implementacja nowego algorytmu trasowania wykorzystujacego predykcje modelu ML z zadania Kompletacja</v>
      </c>
      <c r="F546">
        <f>V_Model_CB!F49</f>
        <v>0</v>
      </c>
      <c r="G546" t="str">
        <f>V_Model_CB!G49</f>
        <v>Analityk danych/ Developer</v>
      </c>
      <c r="H546">
        <f>V_Model_CB!H48</f>
        <v>22</v>
      </c>
      <c r="I546" t="str">
        <f>V_Model_CB!I49</f>
        <v>END</v>
      </c>
      <c r="J546">
        <f>V_Model_CB!J49</f>
        <v>63</v>
      </c>
      <c r="K546" s="284">
        <f>V_Model_CB!K49</f>
        <v>46822</v>
      </c>
      <c r="L546" s="284">
        <f>V_Model_CB!L49</f>
        <v>46823</v>
      </c>
      <c r="M546">
        <f>V_Model_CB!M49</f>
        <v>63</v>
      </c>
      <c r="N546">
        <f>V_Model_CB!N49</f>
        <v>1</v>
      </c>
      <c r="O546">
        <f>V_Model_CB!O49</f>
        <v>160</v>
      </c>
      <c r="P546" s="628">
        <f>V_Model_CB!P49</f>
        <v>0</v>
      </c>
      <c r="Q546" s="628">
        <f>V_Model_CB!Q49</f>
        <v>0</v>
      </c>
      <c r="R546" s="628">
        <f>V_Model_CB!R49</f>
        <v>0</v>
      </c>
      <c r="S546" s="628">
        <f>V_Model_CB!S49</f>
        <v>0</v>
      </c>
      <c r="T546" s="628">
        <f>V_Model_CB!T49</f>
        <v>0.13</v>
      </c>
      <c r="U546" s="628">
        <f>V_Model_CB!U49</f>
        <v>0.12</v>
      </c>
      <c r="V546" s="628">
        <f>V_Model_CB!V49</f>
        <v>0</v>
      </c>
      <c r="W546" s="628">
        <f>V_Model_CB!W49</f>
        <v>0</v>
      </c>
      <c r="X546" s="628">
        <f>V_Model_CB!X49</f>
        <v>0</v>
      </c>
      <c r="Y546" s="650">
        <f>V_Model_CB!Y49</f>
        <v>0</v>
      </c>
      <c r="Z546" s="650">
        <f>V_Model_CB!Z49</f>
        <v>0.75</v>
      </c>
      <c r="AA546" s="650">
        <f>V_Model_CB!AA49</f>
        <v>0</v>
      </c>
      <c r="AB546" s="650">
        <f>V_Model_CB!AB49</f>
        <v>0</v>
      </c>
      <c r="AC546" s="613">
        <f>V_Model_CB!AC49</f>
        <v>0</v>
      </c>
      <c r="AD546" s="613">
        <f>V_Model_CB!AD49</f>
        <v>0</v>
      </c>
      <c r="AE546" s="613">
        <f>V_Model_CB!AE49</f>
        <v>0</v>
      </c>
      <c r="AF546" s="613">
        <f>V_Model_CB!AF49</f>
        <v>0</v>
      </c>
      <c r="AG546" s="626">
        <f>V_Model_CB!AG49</f>
        <v>0</v>
      </c>
      <c r="AH546" s="626">
        <f>V_Model_CB!AH49</f>
        <v>0</v>
      </c>
      <c r="AI546" s="626">
        <f>V_Model_CB!AI49</f>
        <v>0</v>
      </c>
      <c r="AJ546" s="626">
        <f>V_Model_CB!AJ49</f>
        <v>0</v>
      </c>
      <c r="AK546" s="626">
        <f>V_Model_CB!AK49</f>
        <v>21</v>
      </c>
      <c r="AL546" s="626">
        <f>V_Model_CB!AL49</f>
        <v>19</v>
      </c>
      <c r="AM546" s="626">
        <f>V_Model_CB!AM49</f>
        <v>0</v>
      </c>
      <c r="AN546" s="626">
        <f>V_Model_CB!AN49</f>
        <v>0</v>
      </c>
      <c r="AO546" s="626">
        <f>V_Model_CB!AO49</f>
        <v>0</v>
      </c>
      <c r="AP546" s="369">
        <f>V_Model_CB!AP49</f>
        <v>0</v>
      </c>
      <c r="AQ546" s="369">
        <f>V_Model_CB!AQ49</f>
        <v>120</v>
      </c>
      <c r="AR546" s="369">
        <f>V_Model_CB!AR49</f>
        <v>0</v>
      </c>
      <c r="AS546" s="369">
        <f>V_Model_CB!AS49</f>
        <v>0</v>
      </c>
      <c r="AT546" s="370">
        <f>V_Model_CB!AT49</f>
        <v>0</v>
      </c>
      <c r="AU546" s="370">
        <f>V_Model_CB!AU49</f>
        <v>0</v>
      </c>
      <c r="AV546" s="370">
        <f>V_Model_CB!AV49</f>
        <v>0</v>
      </c>
      <c r="AW546" s="370">
        <f>V_Model_CB!AW49</f>
        <v>0</v>
      </c>
      <c r="AX546">
        <f>V_Model_CB!AX49</f>
        <v>40</v>
      </c>
      <c r="AY546">
        <f>V_Model_CB!AY49</f>
        <v>0.25</v>
      </c>
      <c r="AZ546" t="e">
        <f>V_Model_CB!AZ49</f>
        <v>#N/A</v>
      </c>
      <c r="BA546" t="e">
        <f>V_Model_CB!BA49</f>
        <v>#N/A</v>
      </c>
      <c r="BB546">
        <f>V_Model_CB!BB49</f>
        <v>0</v>
      </c>
      <c r="BC546">
        <f>V_Model_CB!BC49</f>
        <v>0</v>
      </c>
      <c r="BD546">
        <f>V_Model_CB!BD49</f>
        <v>0</v>
      </c>
      <c r="BE546">
        <f>V_Model_CB!BE49</f>
        <v>0</v>
      </c>
      <c r="BF546">
        <f>V_Model_CB!BF49</f>
        <v>0</v>
      </c>
      <c r="BG546">
        <f>V_Model_CB!BG49</f>
        <v>0</v>
      </c>
      <c r="BH546">
        <f>V_Model_CB!BH49</f>
        <v>0</v>
      </c>
      <c r="BI546">
        <f>V_Model_CB!BI49</f>
        <v>0</v>
      </c>
      <c r="BJ546">
        <f t="shared" si="34"/>
        <v>160</v>
      </c>
      <c r="BK546">
        <f t="shared" si="35"/>
        <v>160</v>
      </c>
      <c r="BL546" s="531">
        <f t="shared" si="36"/>
        <v>0</v>
      </c>
      <c r="BM546" s="201"/>
    </row>
    <row r="547" spans="1:65" hidden="1" outlineLevel="1" x14ac:dyDescent="0.3">
      <c r="A547">
        <f>V_Model_CB!A50</f>
        <v>4</v>
      </c>
      <c r="B547" t="str">
        <f>V_Model_CB!B50</f>
        <v>b</v>
      </c>
      <c r="C547">
        <f>V_Model_CB!C50</f>
        <v>0</v>
      </c>
      <c r="D547" t="str">
        <f>V_Model_CB!D50</f>
        <v>.z05_4_b_0</v>
      </c>
      <c r="E547" t="str">
        <f>V_Model_CB!E50</f>
        <v>Rozwój modeli predykcyjnych, które pozwolą przewidzieć przyszłe zdarzenia na podstawie aktualnych danych</v>
      </c>
      <c r="F547">
        <f>V_Model_CB!F50</f>
        <v>0</v>
      </c>
      <c r="G547">
        <f>V_Model_CB!G50</f>
        <v>0</v>
      </c>
      <c r="H547">
        <f>V_Model_CB!H49</f>
        <v>23</v>
      </c>
      <c r="I547">
        <f>V_Model_CB!I50</f>
        <v>0</v>
      </c>
      <c r="J547">
        <f>V_Model_CB!J50</f>
        <v>64</v>
      </c>
      <c r="K547" s="284">
        <f>V_Model_CB!K50</f>
        <v>46829</v>
      </c>
      <c r="L547" s="284">
        <f>V_Model_CB!L50</f>
        <v>46829</v>
      </c>
      <c r="M547">
        <f>V_Model_CB!M50</f>
        <v>63</v>
      </c>
      <c r="N547">
        <f>V_Model_CB!N50</f>
        <v>0</v>
      </c>
      <c r="O547">
        <f>V_Model_CB!O50</f>
        <v>0</v>
      </c>
      <c r="P547" s="628">
        <f>V_Model_CB!P50</f>
        <v>0</v>
      </c>
      <c r="Q547" s="628">
        <f>V_Model_CB!Q50</f>
        <v>0</v>
      </c>
      <c r="R547" s="628">
        <f>V_Model_CB!R50</f>
        <v>0</v>
      </c>
      <c r="S547" s="628">
        <f>V_Model_CB!S50</f>
        <v>0</v>
      </c>
      <c r="T547" s="628">
        <f>V_Model_CB!T50</f>
        <v>0</v>
      </c>
      <c r="U547" s="628">
        <f>V_Model_CB!U50</f>
        <v>0</v>
      </c>
      <c r="V547" s="628">
        <f>V_Model_CB!V50</f>
        <v>0</v>
      </c>
      <c r="W547" s="628">
        <f>V_Model_CB!W50</f>
        <v>0</v>
      </c>
      <c r="X547" s="628">
        <f>V_Model_CB!X50</f>
        <v>0</v>
      </c>
      <c r="Y547" s="650">
        <f>V_Model_CB!Y50</f>
        <v>0</v>
      </c>
      <c r="Z547" s="650">
        <f>V_Model_CB!Z50</f>
        <v>0</v>
      </c>
      <c r="AA547" s="650">
        <f>V_Model_CB!AA50</f>
        <v>0</v>
      </c>
      <c r="AB547" s="650">
        <f>V_Model_CB!AB50</f>
        <v>0</v>
      </c>
      <c r="AC547" s="613">
        <f>V_Model_CB!AC50</f>
        <v>0</v>
      </c>
      <c r="AD547" s="613">
        <f>V_Model_CB!AD50</f>
        <v>0</v>
      </c>
      <c r="AE547" s="613">
        <f>V_Model_CB!AE50</f>
        <v>0</v>
      </c>
      <c r="AF547" s="613">
        <f>V_Model_CB!AF50</f>
        <v>0</v>
      </c>
      <c r="AG547" s="626">
        <f>V_Model_CB!AG50</f>
        <v>0</v>
      </c>
      <c r="AH547" s="626">
        <f>V_Model_CB!AH50</f>
        <v>0</v>
      </c>
      <c r="AI547" s="626">
        <f>V_Model_CB!AI50</f>
        <v>0</v>
      </c>
      <c r="AJ547" s="626">
        <f>V_Model_CB!AJ50</f>
        <v>0</v>
      </c>
      <c r="AK547" s="626">
        <f>V_Model_CB!AK50</f>
        <v>0</v>
      </c>
      <c r="AL547" s="626">
        <f>V_Model_CB!AL50</f>
        <v>0</v>
      </c>
      <c r="AM547" s="626">
        <f>V_Model_CB!AM50</f>
        <v>0</v>
      </c>
      <c r="AN547" s="626">
        <f>V_Model_CB!AN50</f>
        <v>0</v>
      </c>
      <c r="AO547" s="626">
        <f>V_Model_CB!AO50</f>
        <v>0</v>
      </c>
      <c r="AP547" s="369">
        <f>V_Model_CB!AP50</f>
        <v>0</v>
      </c>
      <c r="AQ547" s="369">
        <f>V_Model_CB!AQ50</f>
        <v>0</v>
      </c>
      <c r="AR547" s="369">
        <f>V_Model_CB!AR50</f>
        <v>0</v>
      </c>
      <c r="AS547" s="369">
        <f>V_Model_CB!AS50</f>
        <v>0</v>
      </c>
      <c r="AT547" s="370">
        <f>V_Model_CB!AT50</f>
        <v>0</v>
      </c>
      <c r="AU547" s="370">
        <f>V_Model_CB!AU50</f>
        <v>0</v>
      </c>
      <c r="AV547" s="370">
        <f>V_Model_CB!AV50</f>
        <v>0</v>
      </c>
      <c r="AW547" s="370">
        <f>V_Model_CB!AW50</f>
        <v>0</v>
      </c>
      <c r="AX547">
        <f>V_Model_CB!AX50</f>
        <v>0</v>
      </c>
      <c r="AY547">
        <f>V_Model_CB!AY50</f>
        <v>0</v>
      </c>
      <c r="AZ547">
        <f>V_Model_CB!AZ50</f>
        <v>0</v>
      </c>
      <c r="BA547">
        <f>V_Model_CB!BA50</f>
        <v>0</v>
      </c>
      <c r="BB547">
        <f>V_Model_CB!BB50</f>
        <v>0</v>
      </c>
      <c r="BC547">
        <f>V_Model_CB!BC50</f>
        <v>0</v>
      </c>
      <c r="BD547">
        <f>V_Model_CB!BD50</f>
        <v>0</v>
      </c>
      <c r="BE547">
        <f>V_Model_CB!BE50</f>
        <v>0</v>
      </c>
      <c r="BF547">
        <f>V_Model_CB!BF50</f>
        <v>0</v>
      </c>
      <c r="BG547">
        <f>V_Model_CB!BG50</f>
        <v>0</v>
      </c>
      <c r="BH547">
        <f>V_Model_CB!BH50</f>
        <v>0</v>
      </c>
      <c r="BI547">
        <f>V_Model_CB!BI50</f>
        <v>0</v>
      </c>
      <c r="BJ547">
        <f t="shared" si="34"/>
        <v>0</v>
      </c>
      <c r="BK547">
        <f t="shared" si="35"/>
        <v>0</v>
      </c>
      <c r="BL547" s="531">
        <f t="shared" si="36"/>
        <v>0</v>
      </c>
      <c r="BM547" s="201"/>
    </row>
    <row r="548" spans="1:65" hidden="1" outlineLevel="1" x14ac:dyDescent="0.3">
      <c r="A548">
        <f>V_Model_CB!A51</f>
        <v>4</v>
      </c>
      <c r="B548" t="str">
        <f>V_Model_CB!B51</f>
        <v>b</v>
      </c>
      <c r="C548">
        <f>V_Model_CB!C51</f>
        <v>1</v>
      </c>
      <c r="D548" t="str">
        <f>V_Model_CB!D51</f>
        <v>.z05_4_b_1</v>
      </c>
      <c r="E548" t="str">
        <f>V_Model_CB!E51</f>
        <v>Integracja z modelem ML stworzonym w ramach zadania Kompletacja</v>
      </c>
      <c r="F548">
        <f>V_Model_CB!F51</f>
        <v>0</v>
      </c>
      <c r="G548" t="str">
        <f>V_Model_CB!G51</f>
        <v>Developer</v>
      </c>
      <c r="H548">
        <f>V_Model_CB!H50</f>
        <v>0</v>
      </c>
      <c r="I548" t="str">
        <f>V_Model_CB!I51</f>
        <v>END</v>
      </c>
      <c r="J548">
        <f>V_Model_CB!J51</f>
        <v>64</v>
      </c>
      <c r="K548" s="284">
        <f>V_Model_CB!K51</f>
        <v>46829</v>
      </c>
      <c r="L548" s="284">
        <f>V_Model_CB!L51</f>
        <v>46830</v>
      </c>
      <c r="M548">
        <f>V_Model_CB!M51</f>
        <v>64</v>
      </c>
      <c r="N548">
        <f>V_Model_CB!N51</f>
        <v>1</v>
      </c>
      <c r="O548">
        <f>V_Model_CB!O51</f>
        <v>120</v>
      </c>
      <c r="P548" s="628">
        <f>V_Model_CB!P51</f>
        <v>0</v>
      </c>
      <c r="Q548" s="628">
        <f>V_Model_CB!Q51</f>
        <v>0</v>
      </c>
      <c r="R548" s="628">
        <f>V_Model_CB!R51</f>
        <v>0</v>
      </c>
      <c r="S548" s="628">
        <f>V_Model_CB!S51</f>
        <v>0</v>
      </c>
      <c r="T548" s="628">
        <f>V_Model_CB!T51</f>
        <v>0</v>
      </c>
      <c r="U548" s="628">
        <f>V_Model_CB!U51</f>
        <v>0</v>
      </c>
      <c r="V548" s="628">
        <f>V_Model_CB!V51</f>
        <v>0.13</v>
      </c>
      <c r="W548" s="628">
        <f>V_Model_CB!W51</f>
        <v>0.12</v>
      </c>
      <c r="X548" s="628">
        <f>V_Model_CB!X51</f>
        <v>0</v>
      </c>
      <c r="Y548" s="650">
        <f>V_Model_CB!Y51</f>
        <v>0</v>
      </c>
      <c r="Z548" s="650">
        <f>V_Model_CB!Z51</f>
        <v>0.75</v>
      </c>
      <c r="AA548" s="650">
        <f>V_Model_CB!AA51</f>
        <v>0</v>
      </c>
      <c r="AB548" s="650">
        <f>V_Model_CB!AB51</f>
        <v>0</v>
      </c>
      <c r="AC548" s="613">
        <f>V_Model_CB!AC51</f>
        <v>0</v>
      </c>
      <c r="AD548" s="613">
        <f>V_Model_CB!AD51</f>
        <v>0</v>
      </c>
      <c r="AE548" s="613">
        <f>V_Model_CB!AE51</f>
        <v>0</v>
      </c>
      <c r="AF548" s="613">
        <f>V_Model_CB!AF51</f>
        <v>0</v>
      </c>
      <c r="AG548" s="626">
        <f>V_Model_CB!AG51</f>
        <v>0</v>
      </c>
      <c r="AH548" s="626">
        <f>V_Model_CB!AH51</f>
        <v>0</v>
      </c>
      <c r="AI548" s="626">
        <f>V_Model_CB!AI51</f>
        <v>0</v>
      </c>
      <c r="AJ548" s="626">
        <f>V_Model_CB!AJ51</f>
        <v>0</v>
      </c>
      <c r="AK548" s="626">
        <f>V_Model_CB!AK51</f>
        <v>0</v>
      </c>
      <c r="AL548" s="626">
        <f>V_Model_CB!AL51</f>
        <v>0</v>
      </c>
      <c r="AM548" s="626">
        <f>V_Model_CB!AM51</f>
        <v>16</v>
      </c>
      <c r="AN548" s="626">
        <f>V_Model_CB!AN51</f>
        <v>14</v>
      </c>
      <c r="AO548" s="626">
        <f>V_Model_CB!AO51</f>
        <v>0</v>
      </c>
      <c r="AP548" s="369">
        <f>V_Model_CB!AP51</f>
        <v>0</v>
      </c>
      <c r="AQ548" s="369">
        <f>V_Model_CB!AQ51</f>
        <v>90</v>
      </c>
      <c r="AR548" s="369">
        <f>V_Model_CB!AR51</f>
        <v>0</v>
      </c>
      <c r="AS548" s="369">
        <f>V_Model_CB!AS51</f>
        <v>0</v>
      </c>
      <c r="AT548" s="370">
        <f>V_Model_CB!AT51</f>
        <v>0</v>
      </c>
      <c r="AU548" s="370">
        <f>V_Model_CB!AU51</f>
        <v>0</v>
      </c>
      <c r="AV548" s="370">
        <f>V_Model_CB!AV51</f>
        <v>0</v>
      </c>
      <c r="AW548" s="370">
        <f>V_Model_CB!AW51</f>
        <v>0</v>
      </c>
      <c r="AX548">
        <f>V_Model_CB!AX51</f>
        <v>30</v>
      </c>
      <c r="AY548">
        <f>V_Model_CB!AY51</f>
        <v>0.1875</v>
      </c>
      <c r="AZ548" t="e">
        <f>V_Model_CB!AZ51</f>
        <v>#N/A</v>
      </c>
      <c r="BA548" t="e">
        <f>V_Model_CB!BA51</f>
        <v>#N/A</v>
      </c>
      <c r="BB548">
        <f>V_Model_CB!BB51</f>
        <v>0</v>
      </c>
      <c r="BC548">
        <f>V_Model_CB!BC51</f>
        <v>0</v>
      </c>
      <c r="BD548">
        <f>V_Model_CB!BD51</f>
        <v>0</v>
      </c>
      <c r="BE548">
        <f>V_Model_CB!BE51</f>
        <v>0</v>
      </c>
      <c r="BF548">
        <f>V_Model_CB!BF51</f>
        <v>0</v>
      </c>
      <c r="BG548">
        <f>V_Model_CB!BG51</f>
        <v>0</v>
      </c>
      <c r="BH548">
        <f>V_Model_CB!BH51</f>
        <v>0</v>
      </c>
      <c r="BI548">
        <f>V_Model_CB!BI51</f>
        <v>0</v>
      </c>
      <c r="BJ548">
        <f t="shared" si="34"/>
        <v>120</v>
      </c>
      <c r="BK548">
        <f t="shared" si="35"/>
        <v>120</v>
      </c>
      <c r="BL548" s="531">
        <f t="shared" si="36"/>
        <v>0</v>
      </c>
      <c r="BM548" s="201"/>
    </row>
    <row r="549" spans="1:65" hidden="1" outlineLevel="1" x14ac:dyDescent="0.3">
      <c r="A549">
        <f>V_Model_CB!A52</f>
        <v>4</v>
      </c>
      <c r="B549" t="str">
        <f>V_Model_CB!B52</f>
        <v>b</v>
      </c>
      <c r="C549">
        <f>V_Model_CB!C52</f>
        <v>2</v>
      </c>
      <c r="D549" t="str">
        <f>V_Model_CB!D52</f>
        <v>.z05_4_b_2</v>
      </c>
      <c r="E549" t="str">
        <f>V_Model_CB!E52</f>
        <v>Integracja z modelem ML stworzonym w ramach zadania MWS</v>
      </c>
      <c r="F549">
        <f>V_Model_CB!F52</f>
        <v>0</v>
      </c>
      <c r="G549" t="str">
        <f>V_Model_CB!G52</f>
        <v>Developer</v>
      </c>
      <c r="H549">
        <f>V_Model_CB!H51</f>
        <v>24</v>
      </c>
      <c r="I549" t="str">
        <f>V_Model_CB!I52</f>
        <v>END</v>
      </c>
      <c r="J549">
        <f>V_Model_CB!J52</f>
        <v>65</v>
      </c>
      <c r="K549" s="284">
        <f>V_Model_CB!K52</f>
        <v>46836</v>
      </c>
      <c r="L549" s="284">
        <f>V_Model_CB!L52</f>
        <v>46836</v>
      </c>
      <c r="M549">
        <f>V_Model_CB!M52</f>
        <v>64</v>
      </c>
      <c r="N549">
        <f>V_Model_CB!N52</f>
        <v>0</v>
      </c>
      <c r="O549">
        <f>V_Model_CB!O52</f>
        <v>120</v>
      </c>
      <c r="P549" s="628">
        <f>V_Model_CB!P52</f>
        <v>0</v>
      </c>
      <c r="Q549" s="628">
        <f>V_Model_CB!Q52</f>
        <v>0</v>
      </c>
      <c r="R549" s="628">
        <f>V_Model_CB!R52</f>
        <v>0</v>
      </c>
      <c r="S549" s="628">
        <f>V_Model_CB!S52</f>
        <v>0</v>
      </c>
      <c r="T549" s="628">
        <f>V_Model_CB!T52</f>
        <v>0.13</v>
      </c>
      <c r="U549" s="628">
        <f>V_Model_CB!U52</f>
        <v>0.12</v>
      </c>
      <c r="V549" s="628">
        <f>V_Model_CB!V52</f>
        <v>0</v>
      </c>
      <c r="W549" s="628">
        <f>V_Model_CB!W52</f>
        <v>0</v>
      </c>
      <c r="X549" s="628">
        <f>V_Model_CB!X52</f>
        <v>0</v>
      </c>
      <c r="Y549" s="650">
        <f>V_Model_CB!Y52</f>
        <v>0.75</v>
      </c>
      <c r="Z549" s="650">
        <f>V_Model_CB!Z52</f>
        <v>0</v>
      </c>
      <c r="AA549" s="650">
        <f>V_Model_CB!AA52</f>
        <v>0</v>
      </c>
      <c r="AB549" s="650">
        <f>V_Model_CB!AB52</f>
        <v>0</v>
      </c>
      <c r="AC549" s="613">
        <f>V_Model_CB!AC52</f>
        <v>0</v>
      </c>
      <c r="AD549" s="613">
        <f>V_Model_CB!AD52</f>
        <v>0</v>
      </c>
      <c r="AE549" s="613">
        <f>V_Model_CB!AE52</f>
        <v>0</v>
      </c>
      <c r="AF549" s="613">
        <f>V_Model_CB!AF52</f>
        <v>0</v>
      </c>
      <c r="AG549" s="626">
        <f>V_Model_CB!AG52</f>
        <v>0</v>
      </c>
      <c r="AH549" s="626">
        <f>V_Model_CB!AH52</f>
        <v>0</v>
      </c>
      <c r="AI549" s="626">
        <f>V_Model_CB!AI52</f>
        <v>0</v>
      </c>
      <c r="AJ549" s="626">
        <f>V_Model_CB!AJ52</f>
        <v>0</v>
      </c>
      <c r="AK549" s="626">
        <f>V_Model_CB!AK52</f>
        <v>16</v>
      </c>
      <c r="AL549" s="626">
        <f>V_Model_CB!AL52</f>
        <v>14</v>
      </c>
      <c r="AM549" s="626">
        <f>V_Model_CB!AM52</f>
        <v>0</v>
      </c>
      <c r="AN549" s="626">
        <f>V_Model_CB!AN52</f>
        <v>0</v>
      </c>
      <c r="AO549" s="626">
        <f>V_Model_CB!AO52</f>
        <v>0</v>
      </c>
      <c r="AP549" s="369">
        <f>V_Model_CB!AP52</f>
        <v>90</v>
      </c>
      <c r="AQ549" s="369">
        <f>V_Model_CB!AQ52</f>
        <v>0</v>
      </c>
      <c r="AR549" s="369">
        <f>V_Model_CB!AR52</f>
        <v>0</v>
      </c>
      <c r="AS549" s="369">
        <f>V_Model_CB!AS52</f>
        <v>0</v>
      </c>
      <c r="AT549" s="370">
        <f>V_Model_CB!AT52</f>
        <v>0</v>
      </c>
      <c r="AU549" s="370">
        <f>V_Model_CB!AU52</f>
        <v>0</v>
      </c>
      <c r="AV549" s="370">
        <f>V_Model_CB!AV52</f>
        <v>0</v>
      </c>
      <c r="AW549" s="370">
        <f>V_Model_CB!AW52</f>
        <v>0</v>
      </c>
      <c r="AX549">
        <f>V_Model_CB!AX52</f>
        <v>30</v>
      </c>
      <c r="AY549">
        <f>V_Model_CB!AY52</f>
        <v>0.1875</v>
      </c>
      <c r="AZ549" t="e">
        <f>V_Model_CB!AZ52</f>
        <v>#N/A</v>
      </c>
      <c r="BA549" t="e">
        <f>V_Model_CB!BA52</f>
        <v>#N/A</v>
      </c>
      <c r="BB549">
        <f>V_Model_CB!BB52</f>
        <v>0</v>
      </c>
      <c r="BC549">
        <f>V_Model_CB!BC52</f>
        <v>0</v>
      </c>
      <c r="BD549">
        <f>V_Model_CB!BD52</f>
        <v>0</v>
      </c>
      <c r="BE549">
        <f>V_Model_CB!BE52</f>
        <v>0</v>
      </c>
      <c r="BF549">
        <f>V_Model_CB!BF52</f>
        <v>0</v>
      </c>
      <c r="BG549">
        <f>V_Model_CB!BG52</f>
        <v>0</v>
      </c>
      <c r="BH549">
        <f>V_Model_CB!BH52</f>
        <v>0</v>
      </c>
      <c r="BI549">
        <f>V_Model_CB!BI52</f>
        <v>0</v>
      </c>
      <c r="BJ549">
        <f t="shared" si="34"/>
        <v>120</v>
      </c>
      <c r="BK549">
        <f t="shared" si="35"/>
        <v>120</v>
      </c>
      <c r="BL549" s="531">
        <f t="shared" si="36"/>
        <v>0</v>
      </c>
      <c r="BM549" s="201"/>
    </row>
    <row r="550" spans="1:65" hidden="1" outlineLevel="1" x14ac:dyDescent="0.3">
      <c r="A550">
        <f>V_Model_CB!A53</f>
        <v>4</v>
      </c>
      <c r="B550" t="str">
        <f>V_Model_CB!B53</f>
        <v>c</v>
      </c>
      <c r="C550">
        <f>V_Model_CB!C53</f>
        <v>0</v>
      </c>
      <c r="D550" t="str">
        <f>V_Model_CB!D53</f>
        <v>.z05_4_c_0</v>
      </c>
      <c r="E550" t="str">
        <f>V_Model_CB!E53</f>
        <v>Badania nad detekcją nieprawidłowości i anomalii, które mogłyby sygnalizować problemy w rzeczywistym systemie</v>
      </c>
      <c r="F550">
        <f>V_Model_CB!F53</f>
        <v>0</v>
      </c>
      <c r="G550">
        <f>V_Model_CB!G53</f>
        <v>0</v>
      </c>
      <c r="H550">
        <f>V_Model_CB!H52</f>
        <v>24</v>
      </c>
      <c r="I550">
        <f>V_Model_CB!I53</f>
        <v>0</v>
      </c>
      <c r="J550">
        <f>V_Model_CB!J53</f>
        <v>65</v>
      </c>
      <c r="K550" s="284">
        <f>V_Model_CB!K53</f>
        <v>46836</v>
      </c>
      <c r="L550" s="284">
        <f>V_Model_CB!L53</f>
        <v>46836</v>
      </c>
      <c r="M550">
        <f>V_Model_CB!M53</f>
        <v>64</v>
      </c>
      <c r="N550">
        <f>V_Model_CB!N53</f>
        <v>0</v>
      </c>
      <c r="O550">
        <f>V_Model_CB!O53</f>
        <v>0</v>
      </c>
      <c r="P550" s="628">
        <f>V_Model_CB!P53</f>
        <v>0</v>
      </c>
      <c r="Q550" s="628">
        <f>V_Model_CB!Q53</f>
        <v>0</v>
      </c>
      <c r="R550" s="628">
        <f>V_Model_CB!R53</f>
        <v>0</v>
      </c>
      <c r="S550" s="628">
        <f>V_Model_CB!S53</f>
        <v>0</v>
      </c>
      <c r="T550" s="628">
        <f>V_Model_CB!T53</f>
        <v>0</v>
      </c>
      <c r="U550" s="628">
        <f>V_Model_CB!U53</f>
        <v>0</v>
      </c>
      <c r="V550" s="628">
        <f>V_Model_CB!V53</f>
        <v>0</v>
      </c>
      <c r="W550" s="628">
        <f>V_Model_CB!W53</f>
        <v>0</v>
      </c>
      <c r="X550" s="628">
        <f>V_Model_CB!X53</f>
        <v>0</v>
      </c>
      <c r="Y550" s="650">
        <f>V_Model_CB!Y53</f>
        <v>0</v>
      </c>
      <c r="Z550" s="650">
        <f>V_Model_CB!Z53</f>
        <v>0</v>
      </c>
      <c r="AA550" s="650">
        <f>V_Model_CB!AA53</f>
        <v>0</v>
      </c>
      <c r="AB550" s="650">
        <f>V_Model_CB!AB53</f>
        <v>0</v>
      </c>
      <c r="AC550" s="613">
        <f>V_Model_CB!AC53</f>
        <v>0</v>
      </c>
      <c r="AD550" s="613">
        <f>V_Model_CB!AD53</f>
        <v>0</v>
      </c>
      <c r="AE550" s="613">
        <f>V_Model_CB!AE53</f>
        <v>0</v>
      </c>
      <c r="AF550" s="613">
        <f>V_Model_CB!AF53</f>
        <v>0</v>
      </c>
      <c r="AG550" s="626">
        <f>V_Model_CB!AG53</f>
        <v>0</v>
      </c>
      <c r="AH550" s="626">
        <f>V_Model_CB!AH53</f>
        <v>0</v>
      </c>
      <c r="AI550" s="626">
        <f>V_Model_CB!AI53</f>
        <v>0</v>
      </c>
      <c r="AJ550" s="626">
        <f>V_Model_CB!AJ53</f>
        <v>0</v>
      </c>
      <c r="AK550" s="626">
        <f>V_Model_CB!AK53</f>
        <v>0</v>
      </c>
      <c r="AL550" s="626">
        <f>V_Model_CB!AL53</f>
        <v>0</v>
      </c>
      <c r="AM550" s="626">
        <f>V_Model_CB!AM53</f>
        <v>0</v>
      </c>
      <c r="AN550" s="626">
        <f>V_Model_CB!AN53</f>
        <v>0</v>
      </c>
      <c r="AO550" s="626">
        <f>V_Model_CB!AO53</f>
        <v>0</v>
      </c>
      <c r="AP550" s="369">
        <f>V_Model_CB!AP53</f>
        <v>0</v>
      </c>
      <c r="AQ550" s="369">
        <f>V_Model_CB!AQ53</f>
        <v>0</v>
      </c>
      <c r="AR550" s="369">
        <f>V_Model_CB!AR53</f>
        <v>0</v>
      </c>
      <c r="AS550" s="369">
        <f>V_Model_CB!AS53</f>
        <v>0</v>
      </c>
      <c r="AT550" s="370">
        <f>V_Model_CB!AT53</f>
        <v>0</v>
      </c>
      <c r="AU550" s="370">
        <f>V_Model_CB!AU53</f>
        <v>0</v>
      </c>
      <c r="AV550" s="370">
        <f>V_Model_CB!AV53</f>
        <v>0</v>
      </c>
      <c r="AW550" s="370">
        <f>V_Model_CB!AW53</f>
        <v>0</v>
      </c>
      <c r="AX550">
        <f>V_Model_CB!AX53</f>
        <v>0</v>
      </c>
      <c r="AY550">
        <f>V_Model_CB!AY53</f>
        <v>0</v>
      </c>
      <c r="AZ550">
        <f>V_Model_CB!AZ53</f>
        <v>0</v>
      </c>
      <c r="BA550">
        <f>V_Model_CB!BA53</f>
        <v>0</v>
      </c>
      <c r="BB550">
        <f>V_Model_CB!BB53</f>
        <v>0</v>
      </c>
      <c r="BC550">
        <f>V_Model_CB!BC53</f>
        <v>0</v>
      </c>
      <c r="BD550">
        <f>V_Model_CB!BD53</f>
        <v>0</v>
      </c>
      <c r="BE550">
        <f>V_Model_CB!BE53</f>
        <v>0</v>
      </c>
      <c r="BF550">
        <f>V_Model_CB!BF53</f>
        <v>0</v>
      </c>
      <c r="BG550">
        <f>V_Model_CB!BG53</f>
        <v>0</v>
      </c>
      <c r="BH550">
        <f>V_Model_CB!BH53</f>
        <v>0</v>
      </c>
      <c r="BI550">
        <f>V_Model_CB!BI53</f>
        <v>0</v>
      </c>
      <c r="BJ550">
        <f t="shared" si="34"/>
        <v>0</v>
      </c>
      <c r="BK550">
        <f t="shared" si="35"/>
        <v>0</v>
      </c>
      <c r="BL550" s="531">
        <f t="shared" si="36"/>
        <v>0</v>
      </c>
      <c r="BM550" s="201"/>
    </row>
    <row r="551" spans="1:65" hidden="1" outlineLevel="1" x14ac:dyDescent="0.3">
      <c r="A551">
        <f>V_Model_CB!A54</f>
        <v>4</v>
      </c>
      <c r="B551" t="str">
        <f>V_Model_CB!B54</f>
        <v>c</v>
      </c>
      <c r="C551">
        <f>V_Model_CB!C54</f>
        <v>1</v>
      </c>
      <c r="D551" t="str">
        <f>V_Model_CB!D54</f>
        <v>.z05_4_c_1</v>
      </c>
      <c r="E551" t="str">
        <f>V_Model_CB!E54</f>
        <v>Opracowanie wymagań dotyczacych monitoringu i wykrywania anomalii</v>
      </c>
      <c r="F551">
        <f>V_Model_CB!F54</f>
        <v>0</v>
      </c>
      <c r="G551" t="str">
        <f>V_Model_CB!G54</f>
        <v>Specjalista</v>
      </c>
      <c r="H551">
        <f>V_Model_CB!H53</f>
        <v>0</v>
      </c>
      <c r="I551" t="str">
        <f>V_Model_CB!I54</f>
        <v>ACT</v>
      </c>
      <c r="J551">
        <f>V_Model_CB!J54</f>
        <v>65</v>
      </c>
      <c r="K551" s="284">
        <f>V_Model_CB!K54</f>
        <v>46836</v>
      </c>
      <c r="L551" s="284">
        <f>V_Model_CB!L54</f>
        <v>46837</v>
      </c>
      <c r="M551">
        <f>V_Model_CB!M54</f>
        <v>65</v>
      </c>
      <c r="N551">
        <f>V_Model_CB!N54</f>
        <v>1</v>
      </c>
      <c r="O551">
        <f>V_Model_CB!O54</f>
        <v>80</v>
      </c>
      <c r="P551" s="628">
        <f>V_Model_CB!P54</f>
        <v>0</v>
      </c>
      <c r="Q551" s="628">
        <f>V_Model_CB!Q54</f>
        <v>0</v>
      </c>
      <c r="R551" s="628">
        <f>V_Model_CB!R54</f>
        <v>0</v>
      </c>
      <c r="S551" s="628">
        <f>V_Model_CB!S54</f>
        <v>0</v>
      </c>
      <c r="T551" s="628">
        <f>V_Model_CB!T54</f>
        <v>0.2</v>
      </c>
      <c r="U551" s="628">
        <f>V_Model_CB!U54</f>
        <v>0.2</v>
      </c>
      <c r="V551" s="628">
        <f>V_Model_CB!V54</f>
        <v>0.2</v>
      </c>
      <c r="W551" s="628">
        <f>V_Model_CB!W54</f>
        <v>0.2</v>
      </c>
      <c r="X551" s="628">
        <f>V_Model_CB!X54</f>
        <v>0.2</v>
      </c>
      <c r="Y551" s="650">
        <f>V_Model_CB!Y54</f>
        <v>0</v>
      </c>
      <c r="Z551" s="650">
        <f>V_Model_CB!Z54</f>
        <v>0</v>
      </c>
      <c r="AA551" s="650">
        <f>V_Model_CB!AA54</f>
        <v>0</v>
      </c>
      <c r="AB551" s="650">
        <f>V_Model_CB!AB54</f>
        <v>0</v>
      </c>
      <c r="AC551" s="613">
        <f>V_Model_CB!AC54</f>
        <v>0</v>
      </c>
      <c r="AD551" s="613">
        <f>V_Model_CB!AD54</f>
        <v>0</v>
      </c>
      <c r="AE551" s="613">
        <f>V_Model_CB!AE54</f>
        <v>0</v>
      </c>
      <c r="AF551" s="613">
        <f>V_Model_CB!AF54</f>
        <v>0</v>
      </c>
      <c r="AG551" s="626">
        <f>V_Model_CB!AG54</f>
        <v>0</v>
      </c>
      <c r="AH551" s="626">
        <f>V_Model_CB!AH54</f>
        <v>0</v>
      </c>
      <c r="AI551" s="626">
        <f>V_Model_CB!AI54</f>
        <v>0</v>
      </c>
      <c r="AJ551" s="626">
        <f>V_Model_CB!AJ54</f>
        <v>0</v>
      </c>
      <c r="AK551" s="626">
        <f>V_Model_CB!AK54</f>
        <v>16</v>
      </c>
      <c r="AL551" s="626">
        <f>V_Model_CB!AL54</f>
        <v>16</v>
      </c>
      <c r="AM551" s="626">
        <f>V_Model_CB!AM54</f>
        <v>16</v>
      </c>
      <c r="AN551" s="626">
        <f>V_Model_CB!AN54</f>
        <v>16</v>
      </c>
      <c r="AO551" s="626">
        <f>V_Model_CB!AO54</f>
        <v>16</v>
      </c>
      <c r="AP551" s="369">
        <f>V_Model_CB!AP54</f>
        <v>0</v>
      </c>
      <c r="AQ551" s="369">
        <f>V_Model_CB!AQ54</f>
        <v>0</v>
      </c>
      <c r="AR551" s="369">
        <f>V_Model_CB!AR54</f>
        <v>0</v>
      </c>
      <c r="AS551" s="369">
        <f>V_Model_CB!AS54</f>
        <v>0</v>
      </c>
      <c r="AT551" s="370">
        <f>V_Model_CB!AT54</f>
        <v>0</v>
      </c>
      <c r="AU551" s="370">
        <f>V_Model_CB!AU54</f>
        <v>0</v>
      </c>
      <c r="AV551" s="370">
        <f>V_Model_CB!AV54</f>
        <v>0</v>
      </c>
      <c r="AW551" s="370">
        <f>V_Model_CB!AW54</f>
        <v>0</v>
      </c>
      <c r="AX551">
        <f>V_Model_CB!AX54</f>
        <v>80</v>
      </c>
      <c r="AY551">
        <f>V_Model_CB!AY54</f>
        <v>0.5</v>
      </c>
      <c r="AZ551" t="e">
        <f>V_Model_CB!AZ54</f>
        <v>#N/A</v>
      </c>
      <c r="BA551" t="e">
        <f>V_Model_CB!BA54</f>
        <v>#N/A</v>
      </c>
      <c r="BB551">
        <f>V_Model_CB!BB54</f>
        <v>0</v>
      </c>
      <c r="BC551">
        <f>V_Model_CB!BC54</f>
        <v>0</v>
      </c>
      <c r="BD551">
        <f>V_Model_CB!BD54</f>
        <v>0</v>
      </c>
      <c r="BE551">
        <f>V_Model_CB!BE54</f>
        <v>0</v>
      </c>
      <c r="BF551">
        <f>V_Model_CB!BF54</f>
        <v>0</v>
      </c>
      <c r="BG551">
        <f>V_Model_CB!BG54</f>
        <v>0</v>
      </c>
      <c r="BH551">
        <f>V_Model_CB!BH54</f>
        <v>0</v>
      </c>
      <c r="BI551">
        <f>V_Model_CB!BI54</f>
        <v>0</v>
      </c>
      <c r="BJ551">
        <f t="shared" si="34"/>
        <v>80</v>
      </c>
      <c r="BK551">
        <f t="shared" si="35"/>
        <v>80</v>
      </c>
      <c r="BL551" s="531">
        <f t="shared" si="36"/>
        <v>0</v>
      </c>
      <c r="BM551" s="201"/>
    </row>
    <row r="552" spans="1:65" hidden="1" outlineLevel="1" x14ac:dyDescent="0.3">
      <c r="A552">
        <f>V_Model_CB!A55</f>
        <v>4</v>
      </c>
      <c r="B552" t="str">
        <f>V_Model_CB!B55</f>
        <v>c</v>
      </c>
      <c r="C552">
        <f>V_Model_CB!C55</f>
        <v>2</v>
      </c>
      <c r="D552" t="str">
        <f>V_Model_CB!D55</f>
        <v>.z05_4_c_2</v>
      </c>
      <c r="E552" t="str">
        <f>V_Model_CB!E55</f>
        <v>Implementacja monitoringu infrastruktury IT</v>
      </c>
      <c r="F552">
        <f>V_Model_CB!F55</f>
        <v>0</v>
      </c>
      <c r="G552" t="str">
        <f>V_Model_CB!G55</f>
        <v>Developer/ Devops</v>
      </c>
      <c r="H552">
        <f>V_Model_CB!H54</f>
        <v>25</v>
      </c>
      <c r="I552" t="str">
        <f>V_Model_CB!I55</f>
        <v>END</v>
      </c>
      <c r="J552">
        <f>V_Model_CB!J55</f>
        <v>66</v>
      </c>
      <c r="K552" s="284">
        <f>V_Model_CB!K55</f>
        <v>46843</v>
      </c>
      <c r="L552" s="284">
        <f>V_Model_CB!L55</f>
        <v>46844</v>
      </c>
      <c r="M552">
        <f>V_Model_CB!M55</f>
        <v>66</v>
      </c>
      <c r="N552">
        <f>V_Model_CB!N55</f>
        <v>1</v>
      </c>
      <c r="O552">
        <f>V_Model_CB!O55</f>
        <v>80</v>
      </c>
      <c r="P552" s="628">
        <f>V_Model_CB!P55</f>
        <v>0</v>
      </c>
      <c r="Q552" s="628">
        <f>V_Model_CB!Q55</f>
        <v>0</v>
      </c>
      <c r="R552" s="628">
        <f>V_Model_CB!R55</f>
        <v>0</v>
      </c>
      <c r="S552" s="628">
        <f>V_Model_CB!S55</f>
        <v>0</v>
      </c>
      <c r="T552" s="628">
        <f>V_Model_CB!T55</f>
        <v>0.13</v>
      </c>
      <c r="U552" s="628">
        <f>V_Model_CB!U55</f>
        <v>0.12</v>
      </c>
      <c r="V552" s="628">
        <f>V_Model_CB!V55</f>
        <v>0.13</v>
      </c>
      <c r="W552" s="628">
        <f>V_Model_CB!W55</f>
        <v>0.12</v>
      </c>
      <c r="X552" s="628">
        <f>V_Model_CB!X55</f>
        <v>0</v>
      </c>
      <c r="Y552" s="650">
        <f>V_Model_CB!Y55</f>
        <v>0.5</v>
      </c>
      <c r="Z552" s="650">
        <f>V_Model_CB!Z55</f>
        <v>0</v>
      </c>
      <c r="AA552" s="650">
        <f>V_Model_CB!AA55</f>
        <v>0</v>
      </c>
      <c r="AB552" s="650">
        <f>V_Model_CB!AB55</f>
        <v>0</v>
      </c>
      <c r="AC552" s="613">
        <f>V_Model_CB!AC55</f>
        <v>0</v>
      </c>
      <c r="AD552" s="613">
        <f>V_Model_CB!AD55</f>
        <v>0</v>
      </c>
      <c r="AE552" s="613">
        <f>V_Model_CB!AE55</f>
        <v>0</v>
      </c>
      <c r="AF552" s="613">
        <f>V_Model_CB!AF55</f>
        <v>0</v>
      </c>
      <c r="AG552" s="626">
        <f>V_Model_CB!AG55</f>
        <v>0</v>
      </c>
      <c r="AH552" s="626">
        <f>V_Model_CB!AH55</f>
        <v>0</v>
      </c>
      <c r="AI552" s="626">
        <f>V_Model_CB!AI55</f>
        <v>0</v>
      </c>
      <c r="AJ552" s="626">
        <f>V_Model_CB!AJ55</f>
        <v>0</v>
      </c>
      <c r="AK552" s="626">
        <f>V_Model_CB!AK55</f>
        <v>10</v>
      </c>
      <c r="AL552" s="626">
        <f>V_Model_CB!AL55</f>
        <v>10</v>
      </c>
      <c r="AM552" s="626">
        <f>V_Model_CB!AM55</f>
        <v>10</v>
      </c>
      <c r="AN552" s="626">
        <f>V_Model_CB!AN55</f>
        <v>10</v>
      </c>
      <c r="AO552" s="626">
        <f>V_Model_CB!AO55</f>
        <v>0</v>
      </c>
      <c r="AP552" s="369">
        <f>V_Model_CB!AP55</f>
        <v>40</v>
      </c>
      <c r="AQ552" s="369">
        <f>V_Model_CB!AQ55</f>
        <v>0</v>
      </c>
      <c r="AR552" s="369">
        <f>V_Model_CB!AR55</f>
        <v>0</v>
      </c>
      <c r="AS552" s="369">
        <f>V_Model_CB!AS55</f>
        <v>0</v>
      </c>
      <c r="AT552" s="370">
        <f>V_Model_CB!AT55</f>
        <v>0</v>
      </c>
      <c r="AU552" s="370">
        <f>V_Model_CB!AU55</f>
        <v>0</v>
      </c>
      <c r="AV552" s="370">
        <f>V_Model_CB!AV55</f>
        <v>0</v>
      </c>
      <c r="AW552" s="370">
        <f>V_Model_CB!AW55</f>
        <v>0</v>
      </c>
      <c r="AX552">
        <f>V_Model_CB!AX55</f>
        <v>40</v>
      </c>
      <c r="AY552">
        <f>V_Model_CB!AY55</f>
        <v>0.25</v>
      </c>
      <c r="AZ552" t="e">
        <f>V_Model_CB!AZ55</f>
        <v>#N/A</v>
      </c>
      <c r="BA552" t="e">
        <f>V_Model_CB!BA55</f>
        <v>#N/A</v>
      </c>
      <c r="BB552">
        <f>V_Model_CB!BB55</f>
        <v>0</v>
      </c>
      <c r="BC552">
        <f>V_Model_CB!BC55</f>
        <v>0</v>
      </c>
      <c r="BD552">
        <f>V_Model_CB!BD55</f>
        <v>0</v>
      </c>
      <c r="BE552">
        <f>V_Model_CB!BE55</f>
        <v>0</v>
      </c>
      <c r="BF552">
        <f>V_Model_CB!BF55</f>
        <v>0</v>
      </c>
      <c r="BG552">
        <f>V_Model_CB!BG55</f>
        <v>0</v>
      </c>
      <c r="BH552">
        <f>V_Model_CB!BH55</f>
        <v>0</v>
      </c>
      <c r="BI552">
        <f>V_Model_CB!BI55</f>
        <v>0</v>
      </c>
      <c r="BJ552">
        <f t="shared" si="34"/>
        <v>80</v>
      </c>
      <c r="BK552">
        <f t="shared" si="35"/>
        <v>80</v>
      </c>
      <c r="BL552" s="531">
        <f t="shared" si="36"/>
        <v>0</v>
      </c>
      <c r="BM552" s="201"/>
    </row>
    <row r="553" spans="1:65" hidden="1" outlineLevel="1" x14ac:dyDescent="0.3">
      <c r="A553">
        <f>V_Model_CB!A56</f>
        <v>4</v>
      </c>
      <c r="B553" t="str">
        <f>V_Model_CB!B56</f>
        <v>c</v>
      </c>
      <c r="C553">
        <f>V_Model_CB!C56</f>
        <v>3</v>
      </c>
      <c r="D553" t="str">
        <f>V_Model_CB!D56</f>
        <v>.z05_4_c_3</v>
      </c>
      <c r="E553" t="str">
        <f>V_Model_CB!E56</f>
        <v>Implementacja monitoringu  parametrow pracy systemu</v>
      </c>
      <c r="F553">
        <f>V_Model_CB!F56</f>
        <v>0</v>
      </c>
      <c r="G553" t="str">
        <f>V_Model_CB!G56</f>
        <v>Developer/ Devops</v>
      </c>
      <c r="H553">
        <f>V_Model_CB!H55</f>
        <v>26</v>
      </c>
      <c r="I553" t="str">
        <f>V_Model_CB!I56</f>
        <v>END</v>
      </c>
      <c r="J553">
        <f>V_Model_CB!J56</f>
        <v>67</v>
      </c>
      <c r="K553" s="284">
        <f>V_Model_CB!K56</f>
        <v>46850</v>
      </c>
      <c r="L553" s="284">
        <f>V_Model_CB!L56</f>
        <v>46850</v>
      </c>
      <c r="M553">
        <f>V_Model_CB!M56</f>
        <v>66</v>
      </c>
      <c r="N553">
        <f>V_Model_CB!N56</f>
        <v>0</v>
      </c>
      <c r="O553">
        <f>V_Model_CB!O56</f>
        <v>80</v>
      </c>
      <c r="P553" s="628">
        <f>V_Model_CB!P56</f>
        <v>0</v>
      </c>
      <c r="Q553" s="628">
        <f>V_Model_CB!Q56</f>
        <v>0</v>
      </c>
      <c r="R553" s="628">
        <f>V_Model_CB!R56</f>
        <v>0</v>
      </c>
      <c r="S553" s="628">
        <f>V_Model_CB!S56</f>
        <v>0</v>
      </c>
      <c r="T553" s="628">
        <f>V_Model_CB!T56</f>
        <v>0.13</v>
      </c>
      <c r="U553" s="628">
        <f>V_Model_CB!U56</f>
        <v>0.12</v>
      </c>
      <c r="V553" s="628">
        <f>V_Model_CB!V56</f>
        <v>0.13</v>
      </c>
      <c r="W553" s="628">
        <f>V_Model_CB!W56</f>
        <v>0.12</v>
      </c>
      <c r="X553" s="628">
        <f>V_Model_CB!X56</f>
        <v>0</v>
      </c>
      <c r="Y553" s="650">
        <f>V_Model_CB!Y56</f>
        <v>0.5</v>
      </c>
      <c r="Z553" s="650">
        <f>V_Model_CB!Z56</f>
        <v>0</v>
      </c>
      <c r="AA553" s="650">
        <f>V_Model_CB!AA56</f>
        <v>0</v>
      </c>
      <c r="AB553" s="650">
        <f>V_Model_CB!AB56</f>
        <v>0</v>
      </c>
      <c r="AC553" s="613">
        <f>V_Model_CB!AC56</f>
        <v>0</v>
      </c>
      <c r="AD553" s="613">
        <f>V_Model_CB!AD56</f>
        <v>0</v>
      </c>
      <c r="AE553" s="613">
        <f>V_Model_CB!AE56</f>
        <v>0</v>
      </c>
      <c r="AF553" s="613">
        <f>V_Model_CB!AF56</f>
        <v>0</v>
      </c>
      <c r="AG553" s="626">
        <f>V_Model_CB!AG56</f>
        <v>0</v>
      </c>
      <c r="AH553" s="626">
        <f>V_Model_CB!AH56</f>
        <v>0</v>
      </c>
      <c r="AI553" s="626">
        <f>V_Model_CB!AI56</f>
        <v>0</v>
      </c>
      <c r="AJ553" s="626">
        <f>V_Model_CB!AJ56</f>
        <v>0</v>
      </c>
      <c r="AK553" s="626">
        <f>V_Model_CB!AK56</f>
        <v>10</v>
      </c>
      <c r="AL553" s="626">
        <f>V_Model_CB!AL56</f>
        <v>10</v>
      </c>
      <c r="AM553" s="626">
        <f>V_Model_CB!AM56</f>
        <v>10</v>
      </c>
      <c r="AN553" s="626">
        <f>V_Model_CB!AN56</f>
        <v>10</v>
      </c>
      <c r="AO553" s="626">
        <f>V_Model_CB!AO56</f>
        <v>0</v>
      </c>
      <c r="AP553" s="369">
        <f>V_Model_CB!AP56</f>
        <v>40</v>
      </c>
      <c r="AQ553" s="369">
        <f>V_Model_CB!AQ56</f>
        <v>0</v>
      </c>
      <c r="AR553" s="369">
        <f>V_Model_CB!AR56</f>
        <v>0</v>
      </c>
      <c r="AS553" s="369">
        <f>V_Model_CB!AS56</f>
        <v>0</v>
      </c>
      <c r="AT553" s="370">
        <f>V_Model_CB!AT56</f>
        <v>0</v>
      </c>
      <c r="AU553" s="370">
        <f>V_Model_CB!AU56</f>
        <v>0</v>
      </c>
      <c r="AV553" s="370">
        <f>V_Model_CB!AV56</f>
        <v>0</v>
      </c>
      <c r="AW553" s="370">
        <f>V_Model_CB!AW56</f>
        <v>0</v>
      </c>
      <c r="AX553">
        <f>V_Model_CB!AX56</f>
        <v>40</v>
      </c>
      <c r="AY553">
        <f>V_Model_CB!AY56</f>
        <v>0.25</v>
      </c>
      <c r="AZ553" t="e">
        <f>V_Model_CB!AZ56</f>
        <v>#N/A</v>
      </c>
      <c r="BA553" t="e">
        <f>V_Model_CB!BA56</f>
        <v>#N/A</v>
      </c>
      <c r="BB553">
        <f>V_Model_CB!BB56</f>
        <v>0</v>
      </c>
      <c r="BC553">
        <f>V_Model_CB!BC56</f>
        <v>0</v>
      </c>
      <c r="BD553">
        <f>V_Model_CB!BD56</f>
        <v>0</v>
      </c>
      <c r="BE553">
        <f>V_Model_CB!BE56</f>
        <v>0</v>
      </c>
      <c r="BF553">
        <f>V_Model_CB!BF56</f>
        <v>0</v>
      </c>
      <c r="BG553">
        <f>V_Model_CB!BG56</f>
        <v>0</v>
      </c>
      <c r="BH553">
        <f>V_Model_CB!BH56</f>
        <v>0</v>
      </c>
      <c r="BI553">
        <f>V_Model_CB!BI56</f>
        <v>0</v>
      </c>
      <c r="BJ553">
        <f t="shared" si="34"/>
        <v>80</v>
      </c>
      <c r="BK553">
        <f t="shared" si="35"/>
        <v>80</v>
      </c>
      <c r="BL553" s="531">
        <f t="shared" si="36"/>
        <v>0</v>
      </c>
      <c r="BM553" s="201"/>
    </row>
    <row r="554" spans="1:65" hidden="1" outlineLevel="1" x14ac:dyDescent="0.3">
      <c r="A554">
        <f>V_Model_CB!A57</f>
        <v>4</v>
      </c>
      <c r="B554" t="str">
        <f>V_Model_CB!B57</f>
        <v>c</v>
      </c>
      <c r="C554">
        <f>V_Model_CB!C57</f>
        <v>4</v>
      </c>
      <c r="D554" t="str">
        <f>V_Model_CB!D57</f>
        <v>.z05_4_c_4</v>
      </c>
      <c r="E554" t="str">
        <f>V_Model_CB!E57</f>
        <v>Implementacja  mechanizmu notyfikacji o anomaliach</v>
      </c>
      <c r="F554">
        <f>V_Model_CB!F57</f>
        <v>0</v>
      </c>
      <c r="G554" t="str">
        <f>V_Model_CB!G57</f>
        <v>Developer/ Devops</v>
      </c>
      <c r="H554">
        <f>V_Model_CB!H56</f>
        <v>26</v>
      </c>
      <c r="I554" t="str">
        <f>V_Model_CB!I57</f>
        <v>END</v>
      </c>
      <c r="J554">
        <f>V_Model_CB!J57</f>
        <v>67</v>
      </c>
      <c r="K554" s="284">
        <f>V_Model_CB!K57</f>
        <v>46850</v>
      </c>
      <c r="L554" s="284">
        <f>V_Model_CB!L57</f>
        <v>46850</v>
      </c>
      <c r="M554">
        <f>V_Model_CB!M57</f>
        <v>66</v>
      </c>
      <c r="N554">
        <f>V_Model_CB!N57</f>
        <v>0</v>
      </c>
      <c r="O554">
        <f>V_Model_CB!O57</f>
        <v>80</v>
      </c>
      <c r="P554" s="628">
        <f>V_Model_CB!P57</f>
        <v>0</v>
      </c>
      <c r="Q554" s="628">
        <f>V_Model_CB!Q57</f>
        <v>0</v>
      </c>
      <c r="R554" s="628">
        <f>V_Model_CB!R57</f>
        <v>0</v>
      </c>
      <c r="S554" s="628">
        <f>V_Model_CB!S57</f>
        <v>0</v>
      </c>
      <c r="T554" s="628">
        <f>V_Model_CB!T57</f>
        <v>0.13</v>
      </c>
      <c r="U554" s="628">
        <f>V_Model_CB!U57</f>
        <v>0.12</v>
      </c>
      <c r="V554" s="628">
        <f>V_Model_CB!V57</f>
        <v>0.13</v>
      </c>
      <c r="W554" s="628">
        <f>V_Model_CB!W57</f>
        <v>0.12</v>
      </c>
      <c r="X554" s="628">
        <f>V_Model_CB!X57</f>
        <v>0</v>
      </c>
      <c r="Y554" s="650">
        <f>V_Model_CB!Y57</f>
        <v>0.5</v>
      </c>
      <c r="Z554" s="650">
        <f>V_Model_CB!Z57</f>
        <v>0</v>
      </c>
      <c r="AA554" s="650">
        <f>V_Model_CB!AA57</f>
        <v>0</v>
      </c>
      <c r="AB554" s="650">
        <f>V_Model_CB!AB57</f>
        <v>0</v>
      </c>
      <c r="AC554" s="613">
        <f>V_Model_CB!AC57</f>
        <v>0</v>
      </c>
      <c r="AD554" s="613">
        <f>V_Model_CB!AD57</f>
        <v>0</v>
      </c>
      <c r="AE554" s="613">
        <f>V_Model_CB!AE57</f>
        <v>0</v>
      </c>
      <c r="AF554" s="613">
        <f>V_Model_CB!AF57</f>
        <v>0</v>
      </c>
      <c r="AG554" s="626">
        <f>V_Model_CB!AG57</f>
        <v>0</v>
      </c>
      <c r="AH554" s="626">
        <f>V_Model_CB!AH57</f>
        <v>0</v>
      </c>
      <c r="AI554" s="626">
        <f>V_Model_CB!AI57</f>
        <v>0</v>
      </c>
      <c r="AJ554" s="626">
        <f>V_Model_CB!AJ57</f>
        <v>0</v>
      </c>
      <c r="AK554" s="626">
        <f>V_Model_CB!AK57</f>
        <v>10</v>
      </c>
      <c r="AL554" s="626">
        <f>V_Model_CB!AL57</f>
        <v>10</v>
      </c>
      <c r="AM554" s="626">
        <f>V_Model_CB!AM57</f>
        <v>10</v>
      </c>
      <c r="AN554" s="626">
        <f>V_Model_CB!AN57</f>
        <v>10</v>
      </c>
      <c r="AO554" s="626">
        <f>V_Model_CB!AO57</f>
        <v>0</v>
      </c>
      <c r="AP554" s="369">
        <f>V_Model_CB!AP57</f>
        <v>40</v>
      </c>
      <c r="AQ554" s="369">
        <f>V_Model_CB!AQ57</f>
        <v>0</v>
      </c>
      <c r="AR554" s="369">
        <f>V_Model_CB!AR57</f>
        <v>0</v>
      </c>
      <c r="AS554" s="369">
        <f>V_Model_CB!AS57</f>
        <v>0</v>
      </c>
      <c r="AT554" s="370">
        <f>V_Model_CB!AT57</f>
        <v>0</v>
      </c>
      <c r="AU554" s="370">
        <f>V_Model_CB!AU57</f>
        <v>0</v>
      </c>
      <c r="AV554" s="370">
        <f>V_Model_CB!AV57</f>
        <v>0</v>
      </c>
      <c r="AW554" s="370">
        <f>V_Model_CB!AW57</f>
        <v>0</v>
      </c>
      <c r="AX554">
        <f>V_Model_CB!AX57</f>
        <v>40</v>
      </c>
      <c r="AY554">
        <f>V_Model_CB!AY57</f>
        <v>0.25</v>
      </c>
      <c r="AZ554" t="e">
        <f>V_Model_CB!AZ57</f>
        <v>#N/A</v>
      </c>
      <c r="BA554" t="e">
        <f>V_Model_CB!BA57</f>
        <v>#N/A</v>
      </c>
      <c r="BB554">
        <f>V_Model_CB!BB57</f>
        <v>0</v>
      </c>
      <c r="BC554">
        <f>V_Model_CB!BC57</f>
        <v>0</v>
      </c>
      <c r="BD554">
        <f>V_Model_CB!BD57</f>
        <v>0</v>
      </c>
      <c r="BE554">
        <f>V_Model_CB!BE57</f>
        <v>0</v>
      </c>
      <c r="BF554">
        <f>V_Model_CB!BF57</f>
        <v>0</v>
      </c>
      <c r="BG554">
        <f>V_Model_CB!BG57</f>
        <v>0</v>
      </c>
      <c r="BH554">
        <f>V_Model_CB!BH57</f>
        <v>0</v>
      </c>
      <c r="BI554">
        <f>V_Model_CB!BI57</f>
        <v>0</v>
      </c>
      <c r="BJ554">
        <f t="shared" si="34"/>
        <v>80</v>
      </c>
      <c r="BK554">
        <f t="shared" si="35"/>
        <v>80</v>
      </c>
      <c r="BL554" s="531">
        <f t="shared" si="36"/>
        <v>0</v>
      </c>
      <c r="BM554" s="201"/>
    </row>
    <row r="555" spans="1:65" hidden="1" outlineLevel="1" x14ac:dyDescent="0.3">
      <c r="A555">
        <f>V_Model_CB!A58</f>
        <v>4</v>
      </c>
      <c r="B555" t="str">
        <f>V_Model_CB!B58</f>
        <v>d</v>
      </c>
      <c r="C555">
        <f>V_Model_CB!C58</f>
        <v>5</v>
      </c>
      <c r="D555" t="str">
        <f>V_Model_CB!D58</f>
        <v>.z05_4_d_5</v>
      </c>
      <c r="E555" t="str">
        <f>V_Model_CB!E58</f>
        <v>Opracowanie i optymalizacja mechanizmów/narzędzi do detekcji nieprawidłowości i anomalii</v>
      </c>
      <c r="F555">
        <f>V_Model_CB!F58</f>
        <v>0</v>
      </c>
      <c r="G555">
        <f>V_Model_CB!G58</f>
        <v>0</v>
      </c>
      <c r="H555">
        <f>V_Model_CB!H57</f>
        <v>26</v>
      </c>
      <c r="I555">
        <f>V_Model_CB!I58</f>
        <v>0</v>
      </c>
      <c r="J555">
        <f>V_Model_CB!J58</f>
        <v>67</v>
      </c>
      <c r="K555" s="284">
        <f>V_Model_CB!K58</f>
        <v>46850</v>
      </c>
      <c r="L555" s="284">
        <f>V_Model_CB!L58</f>
        <v>46850</v>
      </c>
      <c r="M555">
        <f>V_Model_CB!M58</f>
        <v>66</v>
      </c>
      <c r="N555">
        <f>V_Model_CB!N58</f>
        <v>0</v>
      </c>
      <c r="O555">
        <f>V_Model_CB!O58</f>
        <v>0</v>
      </c>
      <c r="P555" s="628">
        <f>V_Model_CB!P58</f>
        <v>0</v>
      </c>
      <c r="Q555" s="628">
        <f>V_Model_CB!Q58</f>
        <v>0</v>
      </c>
      <c r="R555" s="628">
        <f>V_Model_CB!R58</f>
        <v>0</v>
      </c>
      <c r="S555" s="628">
        <f>V_Model_CB!S58</f>
        <v>0</v>
      </c>
      <c r="T555" s="628">
        <f>V_Model_CB!T58</f>
        <v>0</v>
      </c>
      <c r="U555" s="628">
        <f>V_Model_CB!U58</f>
        <v>0</v>
      </c>
      <c r="V555" s="628">
        <f>V_Model_CB!V58</f>
        <v>0</v>
      </c>
      <c r="W555" s="628">
        <f>V_Model_CB!W58</f>
        <v>0</v>
      </c>
      <c r="X555" s="628">
        <f>V_Model_CB!X58</f>
        <v>0</v>
      </c>
      <c r="Y555" s="650">
        <f>V_Model_CB!Y58</f>
        <v>0</v>
      </c>
      <c r="Z555" s="650">
        <f>V_Model_CB!Z58</f>
        <v>0</v>
      </c>
      <c r="AA555" s="650">
        <f>V_Model_CB!AA58</f>
        <v>0</v>
      </c>
      <c r="AB555" s="650">
        <f>V_Model_CB!AB58</f>
        <v>0</v>
      </c>
      <c r="AC555" s="613">
        <f>V_Model_CB!AC58</f>
        <v>0</v>
      </c>
      <c r="AD555" s="613">
        <f>V_Model_CB!AD58</f>
        <v>0</v>
      </c>
      <c r="AE555" s="613">
        <f>V_Model_CB!AE58</f>
        <v>0</v>
      </c>
      <c r="AF555" s="613">
        <f>V_Model_CB!AF58</f>
        <v>0</v>
      </c>
      <c r="AG555" s="626">
        <f>V_Model_CB!AG58</f>
        <v>0</v>
      </c>
      <c r="AH555" s="626">
        <f>V_Model_CB!AH58</f>
        <v>0</v>
      </c>
      <c r="AI555" s="626">
        <f>V_Model_CB!AI58</f>
        <v>0</v>
      </c>
      <c r="AJ555" s="626">
        <f>V_Model_CB!AJ58</f>
        <v>0</v>
      </c>
      <c r="AK555" s="626">
        <f>V_Model_CB!AK58</f>
        <v>0</v>
      </c>
      <c r="AL555" s="626">
        <f>V_Model_CB!AL58</f>
        <v>0</v>
      </c>
      <c r="AM555" s="626">
        <f>V_Model_CB!AM58</f>
        <v>0</v>
      </c>
      <c r="AN555" s="626">
        <f>V_Model_CB!AN58</f>
        <v>0</v>
      </c>
      <c r="AO555" s="626">
        <f>V_Model_CB!AO58</f>
        <v>0</v>
      </c>
      <c r="AP555" s="369">
        <f>V_Model_CB!AP58</f>
        <v>0</v>
      </c>
      <c r="AQ555" s="369">
        <f>V_Model_CB!AQ58</f>
        <v>0</v>
      </c>
      <c r="AR555" s="369">
        <f>V_Model_CB!AR58</f>
        <v>0</v>
      </c>
      <c r="AS555" s="369">
        <f>V_Model_CB!AS58</f>
        <v>0</v>
      </c>
      <c r="AT555" s="370">
        <f>V_Model_CB!AT58</f>
        <v>0</v>
      </c>
      <c r="AU555" s="370">
        <f>V_Model_CB!AU58</f>
        <v>0</v>
      </c>
      <c r="AV555" s="370">
        <f>V_Model_CB!AV58</f>
        <v>0</v>
      </c>
      <c r="AW555" s="370">
        <f>V_Model_CB!AW58</f>
        <v>0</v>
      </c>
      <c r="AX555">
        <f>V_Model_CB!AX58</f>
        <v>0</v>
      </c>
      <c r="AY555">
        <f>V_Model_CB!AY58</f>
        <v>0</v>
      </c>
      <c r="AZ555">
        <f>V_Model_CB!AZ58</f>
        <v>0</v>
      </c>
      <c r="BA555">
        <f>V_Model_CB!BA58</f>
        <v>0</v>
      </c>
      <c r="BB555">
        <f>V_Model_CB!BB58</f>
        <v>0</v>
      </c>
      <c r="BC555">
        <f>V_Model_CB!BC58</f>
        <v>0</v>
      </c>
      <c r="BD555">
        <f>V_Model_CB!BD58</f>
        <v>0</v>
      </c>
      <c r="BE555">
        <f>V_Model_CB!BE58</f>
        <v>0</v>
      </c>
      <c r="BF555">
        <f>V_Model_CB!BF58</f>
        <v>0</v>
      </c>
      <c r="BG555">
        <f>V_Model_CB!BG58</f>
        <v>0</v>
      </c>
      <c r="BH555">
        <f>V_Model_CB!BH58</f>
        <v>0</v>
      </c>
      <c r="BI555">
        <f>V_Model_CB!BI58</f>
        <v>0</v>
      </c>
      <c r="BJ555">
        <f t="shared" si="34"/>
        <v>0</v>
      </c>
      <c r="BK555">
        <f t="shared" si="35"/>
        <v>0</v>
      </c>
      <c r="BL555" s="531">
        <f t="shared" si="36"/>
        <v>0</v>
      </c>
      <c r="BM555" s="201"/>
    </row>
    <row r="556" spans="1:65" hidden="1" outlineLevel="1" x14ac:dyDescent="0.3">
      <c r="A556">
        <f>V_Model_CB!A59</f>
        <v>5</v>
      </c>
      <c r="B556" t="str">
        <f>V_Model_CB!B59</f>
        <v>a</v>
      </c>
      <c r="C556">
        <f>V_Model_CB!C59</f>
        <v>-1</v>
      </c>
      <c r="D556" t="str">
        <f>V_Model_CB!D59</f>
        <v>.z05_5_a_-1</v>
      </c>
      <c r="E556" t="str">
        <f>V_Model_CB!E59</f>
        <v>5.Interoperacyjność i integracja systemów</v>
      </c>
      <c r="F556">
        <f>V_Model_CB!F59</f>
        <v>0</v>
      </c>
      <c r="G556">
        <f>V_Model_CB!G59</f>
        <v>0</v>
      </c>
      <c r="H556">
        <f>V_Model_CB!H58</f>
        <v>0</v>
      </c>
      <c r="I556">
        <f>V_Model_CB!I59</f>
        <v>0</v>
      </c>
      <c r="J556">
        <f>V_Model_CB!J59</f>
        <v>67</v>
      </c>
      <c r="K556" s="284">
        <f>V_Model_CB!K59</f>
        <v>46850</v>
      </c>
      <c r="L556" s="284">
        <f>V_Model_CB!L59</f>
        <v>46850</v>
      </c>
      <c r="M556">
        <f>V_Model_CB!M59</f>
        <v>66</v>
      </c>
      <c r="N556">
        <f>V_Model_CB!N59</f>
        <v>0</v>
      </c>
      <c r="O556">
        <f>V_Model_CB!O59</f>
        <v>0</v>
      </c>
      <c r="P556" s="628">
        <f>V_Model_CB!P59</f>
        <v>0</v>
      </c>
      <c r="Q556" s="628">
        <f>V_Model_CB!Q59</f>
        <v>0</v>
      </c>
      <c r="R556" s="628">
        <f>V_Model_CB!R59</f>
        <v>0</v>
      </c>
      <c r="S556" s="628">
        <f>V_Model_CB!S59</f>
        <v>0</v>
      </c>
      <c r="T556" s="628">
        <f>V_Model_CB!T59</f>
        <v>0</v>
      </c>
      <c r="U556" s="628">
        <f>V_Model_CB!U59</f>
        <v>0</v>
      </c>
      <c r="V556" s="628">
        <f>V_Model_CB!V59</f>
        <v>0</v>
      </c>
      <c r="W556" s="628">
        <f>V_Model_CB!W59</f>
        <v>0</v>
      </c>
      <c r="X556" s="628">
        <f>V_Model_CB!X59</f>
        <v>0</v>
      </c>
      <c r="Y556" s="650">
        <f>V_Model_CB!Y59</f>
        <v>0</v>
      </c>
      <c r="Z556" s="650">
        <f>V_Model_CB!Z59</f>
        <v>0</v>
      </c>
      <c r="AA556" s="650">
        <f>V_Model_CB!AA59</f>
        <v>0</v>
      </c>
      <c r="AB556" s="650">
        <f>V_Model_CB!AB59</f>
        <v>0</v>
      </c>
      <c r="AC556" s="613">
        <f>V_Model_CB!AC59</f>
        <v>0</v>
      </c>
      <c r="AD556" s="613">
        <f>V_Model_CB!AD59</f>
        <v>0</v>
      </c>
      <c r="AE556" s="613">
        <f>V_Model_CB!AE59</f>
        <v>0</v>
      </c>
      <c r="AF556" s="613">
        <f>V_Model_CB!AF59</f>
        <v>0</v>
      </c>
      <c r="AG556" s="626">
        <f>V_Model_CB!AG59</f>
        <v>0</v>
      </c>
      <c r="AH556" s="626">
        <f>V_Model_CB!AH59</f>
        <v>0</v>
      </c>
      <c r="AI556" s="626">
        <f>V_Model_CB!AI59</f>
        <v>0</v>
      </c>
      <c r="AJ556" s="626">
        <f>V_Model_CB!AJ59</f>
        <v>0</v>
      </c>
      <c r="AK556" s="626">
        <f>V_Model_CB!AK59</f>
        <v>0</v>
      </c>
      <c r="AL556" s="626">
        <f>V_Model_CB!AL59</f>
        <v>0</v>
      </c>
      <c r="AM556" s="626">
        <f>V_Model_CB!AM59</f>
        <v>0</v>
      </c>
      <c r="AN556" s="626">
        <f>V_Model_CB!AN59</f>
        <v>0</v>
      </c>
      <c r="AO556" s="626">
        <f>V_Model_CB!AO59</f>
        <v>0</v>
      </c>
      <c r="AP556" s="369">
        <f>V_Model_CB!AP59</f>
        <v>0</v>
      </c>
      <c r="AQ556" s="369">
        <f>V_Model_CB!AQ59</f>
        <v>0</v>
      </c>
      <c r="AR556" s="369">
        <f>V_Model_CB!AR59</f>
        <v>0</v>
      </c>
      <c r="AS556" s="369">
        <f>V_Model_CB!AS59</f>
        <v>0</v>
      </c>
      <c r="AT556" s="370">
        <f>V_Model_CB!AT59</f>
        <v>0</v>
      </c>
      <c r="AU556" s="370">
        <f>V_Model_CB!AU59</f>
        <v>0</v>
      </c>
      <c r="AV556" s="370">
        <f>V_Model_CB!AV59</f>
        <v>0</v>
      </c>
      <c r="AW556" s="370">
        <f>V_Model_CB!AW59</f>
        <v>0</v>
      </c>
      <c r="AX556">
        <f>V_Model_CB!AX59</f>
        <v>0</v>
      </c>
      <c r="AY556">
        <f>V_Model_CB!AY59</f>
        <v>0</v>
      </c>
      <c r="AZ556">
        <f>V_Model_CB!AZ59</f>
        <v>0</v>
      </c>
      <c r="BA556">
        <f>V_Model_CB!BA59</f>
        <v>0</v>
      </c>
      <c r="BB556">
        <f>V_Model_CB!BB59</f>
        <v>0</v>
      </c>
      <c r="BC556">
        <f>V_Model_CB!BC59</f>
        <v>0</v>
      </c>
      <c r="BD556">
        <f>V_Model_CB!BD59</f>
        <v>0</v>
      </c>
      <c r="BE556">
        <f>V_Model_CB!BE59</f>
        <v>0</v>
      </c>
      <c r="BF556">
        <f>V_Model_CB!BF59</f>
        <v>0</v>
      </c>
      <c r="BG556">
        <f>V_Model_CB!BG59</f>
        <v>0</v>
      </c>
      <c r="BH556">
        <f>V_Model_CB!BH59</f>
        <v>0</v>
      </c>
      <c r="BI556">
        <f>V_Model_CB!BI59</f>
        <v>0</v>
      </c>
      <c r="BJ556">
        <f t="shared" si="34"/>
        <v>0</v>
      </c>
      <c r="BK556">
        <f t="shared" si="35"/>
        <v>0</v>
      </c>
      <c r="BL556" s="531">
        <f t="shared" si="36"/>
        <v>0</v>
      </c>
      <c r="BM556" s="201"/>
    </row>
    <row r="557" spans="1:65" hidden="1" outlineLevel="1" x14ac:dyDescent="0.3">
      <c r="A557">
        <f>V_Model_CB!A60</f>
        <v>5</v>
      </c>
      <c r="B557" t="str">
        <f>V_Model_CB!B60</f>
        <v>a</v>
      </c>
      <c r="C557">
        <f>V_Model_CB!C60</f>
        <v>0</v>
      </c>
      <c r="D557" t="str">
        <f>V_Model_CB!D60</f>
        <v>.z05_5_a_0</v>
      </c>
      <c r="E557" t="str">
        <f>V_Model_CB!E60</f>
        <v>Opracowanie mechanizmów/narzędzi do Integracja systemów WMS, ERP</v>
      </c>
      <c r="F557">
        <f>V_Model_CB!F60</f>
        <v>0</v>
      </c>
      <c r="G557">
        <f>V_Model_CB!G60</f>
        <v>0</v>
      </c>
      <c r="H557">
        <f>V_Model_CB!H59</f>
        <v>0</v>
      </c>
      <c r="I557">
        <f>V_Model_CB!I60</f>
        <v>0</v>
      </c>
      <c r="J557">
        <f>V_Model_CB!J60</f>
        <v>67</v>
      </c>
      <c r="K557" s="284">
        <f>V_Model_CB!K60</f>
        <v>46850</v>
      </c>
      <c r="L557" s="284">
        <f>V_Model_CB!L60</f>
        <v>46850</v>
      </c>
      <c r="M557">
        <f>V_Model_CB!M60</f>
        <v>66</v>
      </c>
      <c r="N557">
        <f>V_Model_CB!N60</f>
        <v>0</v>
      </c>
      <c r="O557">
        <f>V_Model_CB!O60</f>
        <v>0</v>
      </c>
      <c r="P557" s="628">
        <f>V_Model_CB!P60</f>
        <v>0</v>
      </c>
      <c r="Q557" s="628">
        <f>V_Model_CB!Q60</f>
        <v>0</v>
      </c>
      <c r="R557" s="628">
        <f>V_Model_CB!R60</f>
        <v>0</v>
      </c>
      <c r="S557" s="628">
        <f>V_Model_CB!S60</f>
        <v>0</v>
      </c>
      <c r="T557" s="628">
        <f>V_Model_CB!T60</f>
        <v>0</v>
      </c>
      <c r="U557" s="628">
        <f>V_Model_CB!U60</f>
        <v>0</v>
      </c>
      <c r="V557" s="628">
        <f>V_Model_CB!V60</f>
        <v>0</v>
      </c>
      <c r="W557" s="628">
        <f>V_Model_CB!W60</f>
        <v>0</v>
      </c>
      <c r="X557" s="628">
        <f>V_Model_CB!X60</f>
        <v>0</v>
      </c>
      <c r="Y557" s="650">
        <f>V_Model_CB!Y60</f>
        <v>0</v>
      </c>
      <c r="Z557" s="650">
        <f>V_Model_CB!Z60</f>
        <v>0</v>
      </c>
      <c r="AA557" s="650">
        <f>V_Model_CB!AA60</f>
        <v>0</v>
      </c>
      <c r="AB557" s="650">
        <f>V_Model_CB!AB60</f>
        <v>0</v>
      </c>
      <c r="AC557" s="613">
        <f>V_Model_CB!AC60</f>
        <v>0</v>
      </c>
      <c r="AD557" s="613">
        <f>V_Model_CB!AD60</f>
        <v>0</v>
      </c>
      <c r="AE557" s="613">
        <f>V_Model_CB!AE60</f>
        <v>0</v>
      </c>
      <c r="AF557" s="613">
        <f>V_Model_CB!AF60</f>
        <v>0</v>
      </c>
      <c r="AG557" s="626">
        <f>V_Model_CB!AG60</f>
        <v>0</v>
      </c>
      <c r="AH557" s="626">
        <f>V_Model_CB!AH60</f>
        <v>0</v>
      </c>
      <c r="AI557" s="626">
        <f>V_Model_CB!AI60</f>
        <v>0</v>
      </c>
      <c r="AJ557" s="626">
        <f>V_Model_CB!AJ60</f>
        <v>0</v>
      </c>
      <c r="AK557" s="626">
        <f>V_Model_CB!AK60</f>
        <v>0</v>
      </c>
      <c r="AL557" s="626">
        <f>V_Model_CB!AL60</f>
        <v>0</v>
      </c>
      <c r="AM557" s="626">
        <f>V_Model_CB!AM60</f>
        <v>0</v>
      </c>
      <c r="AN557" s="626">
        <f>V_Model_CB!AN60</f>
        <v>0</v>
      </c>
      <c r="AO557" s="626">
        <f>V_Model_CB!AO60</f>
        <v>0</v>
      </c>
      <c r="AP557" s="369">
        <f>V_Model_CB!AP60</f>
        <v>0</v>
      </c>
      <c r="AQ557" s="369">
        <f>V_Model_CB!AQ60</f>
        <v>0</v>
      </c>
      <c r="AR557" s="369">
        <f>V_Model_CB!AR60</f>
        <v>0</v>
      </c>
      <c r="AS557" s="369">
        <f>V_Model_CB!AS60</f>
        <v>0</v>
      </c>
      <c r="AT557" s="370">
        <f>V_Model_CB!AT60</f>
        <v>0</v>
      </c>
      <c r="AU557" s="370">
        <f>V_Model_CB!AU60</f>
        <v>0</v>
      </c>
      <c r="AV557" s="370">
        <f>V_Model_CB!AV60</f>
        <v>0</v>
      </c>
      <c r="AW557" s="370">
        <f>V_Model_CB!AW60</f>
        <v>0</v>
      </c>
      <c r="AX557">
        <f>V_Model_CB!AX60</f>
        <v>0</v>
      </c>
      <c r="AY557">
        <f>V_Model_CB!AY60</f>
        <v>0</v>
      </c>
      <c r="AZ557">
        <f>V_Model_CB!AZ60</f>
        <v>0</v>
      </c>
      <c r="BA557">
        <f>V_Model_CB!BA60</f>
        <v>0</v>
      </c>
      <c r="BB557">
        <f>V_Model_CB!BB60</f>
        <v>0</v>
      </c>
      <c r="BC557">
        <f>V_Model_CB!BC60</f>
        <v>0</v>
      </c>
      <c r="BD557">
        <f>V_Model_CB!BD60</f>
        <v>0</v>
      </c>
      <c r="BE557">
        <f>V_Model_CB!BE60</f>
        <v>0</v>
      </c>
      <c r="BF557">
        <f>V_Model_CB!BF60</f>
        <v>0</v>
      </c>
      <c r="BG557">
        <f>V_Model_CB!BG60</f>
        <v>0</v>
      </c>
      <c r="BH557">
        <f>V_Model_CB!BH60</f>
        <v>0</v>
      </c>
      <c r="BI557">
        <f>V_Model_CB!BI60</f>
        <v>0</v>
      </c>
      <c r="BJ557">
        <f t="shared" si="34"/>
        <v>0</v>
      </c>
      <c r="BK557">
        <f t="shared" si="35"/>
        <v>0</v>
      </c>
      <c r="BL557" s="531">
        <f t="shared" si="36"/>
        <v>0</v>
      </c>
      <c r="BM557" s="201"/>
    </row>
    <row r="558" spans="1:65" hidden="1" outlineLevel="1" x14ac:dyDescent="0.3">
      <c r="A558">
        <f>V_Model_CB!A61</f>
        <v>5</v>
      </c>
      <c r="B558" t="str">
        <f>V_Model_CB!B61</f>
        <v>a</v>
      </c>
      <c r="C558">
        <f>V_Model_CB!C61</f>
        <v>1</v>
      </c>
      <c r="D558" t="str">
        <f>V_Model_CB!D61</f>
        <v>.z05_5_a_1</v>
      </c>
      <c r="E558" t="str">
        <f>V_Model_CB!E61</f>
        <v>Opracowanie wymagań interfejsów dla systemu WMS</v>
      </c>
      <c r="F558">
        <f>V_Model_CB!F61</f>
        <v>0</v>
      </c>
      <c r="G558" t="str">
        <f>V_Model_CB!G61</f>
        <v>Ekspert merytoryczny/ Architekt rozwiazania</v>
      </c>
      <c r="H558">
        <f>V_Model_CB!H60</f>
        <v>0</v>
      </c>
      <c r="I558" t="str">
        <f>V_Model_CB!I61</f>
        <v>ACT/END</v>
      </c>
      <c r="J558">
        <f>V_Model_CB!J61</f>
        <v>67</v>
      </c>
      <c r="K558" s="284">
        <f>V_Model_CB!K61</f>
        <v>46850</v>
      </c>
      <c r="L558" s="284">
        <f>V_Model_CB!L61</f>
        <v>46852</v>
      </c>
      <c r="M558">
        <f>V_Model_CB!M61</f>
        <v>68</v>
      </c>
      <c r="N558">
        <f>V_Model_CB!N61</f>
        <v>2</v>
      </c>
      <c r="O558">
        <f>V_Model_CB!O61</f>
        <v>160</v>
      </c>
      <c r="P558" s="628">
        <f>V_Model_CB!P61</f>
        <v>0</v>
      </c>
      <c r="Q558" s="628">
        <f>V_Model_CB!Q61</f>
        <v>0</v>
      </c>
      <c r="R558" s="628">
        <f>V_Model_CB!R61</f>
        <v>0</v>
      </c>
      <c r="S558" s="628">
        <f>V_Model_CB!S61</f>
        <v>0</v>
      </c>
      <c r="T558" s="628">
        <f>V_Model_CB!T61</f>
        <v>0.19</v>
      </c>
      <c r="U558" s="628">
        <f>V_Model_CB!U61</f>
        <v>0.19</v>
      </c>
      <c r="V558" s="628">
        <f>V_Model_CB!V61</f>
        <v>0</v>
      </c>
      <c r="W558" s="628">
        <f>V_Model_CB!W61</f>
        <v>0.12</v>
      </c>
      <c r="X558" s="628">
        <f>V_Model_CB!X61</f>
        <v>0.13</v>
      </c>
      <c r="Y558" s="650">
        <f>V_Model_CB!Y61</f>
        <v>0</v>
      </c>
      <c r="Z558" s="650">
        <f>V_Model_CB!Z61</f>
        <v>0.125</v>
      </c>
      <c r="AA558" s="650">
        <f>V_Model_CB!AA61</f>
        <v>0.25</v>
      </c>
      <c r="AB558" s="650">
        <f>V_Model_CB!AB61</f>
        <v>0</v>
      </c>
      <c r="AC558" s="613">
        <f>V_Model_CB!AC61</f>
        <v>0</v>
      </c>
      <c r="AD558" s="613">
        <f>V_Model_CB!AD61</f>
        <v>0</v>
      </c>
      <c r="AE558" s="613">
        <f>V_Model_CB!AE61</f>
        <v>0</v>
      </c>
      <c r="AF558" s="613">
        <f>V_Model_CB!AF61</f>
        <v>0</v>
      </c>
      <c r="AG558" s="626">
        <f>V_Model_CB!AG61</f>
        <v>0</v>
      </c>
      <c r="AH558" s="626">
        <f>V_Model_CB!AH61</f>
        <v>0</v>
      </c>
      <c r="AI558" s="626">
        <f>V_Model_CB!AI61</f>
        <v>0</v>
      </c>
      <c r="AJ558" s="626">
        <f>V_Model_CB!AJ61</f>
        <v>0</v>
      </c>
      <c r="AK558" s="626">
        <f>V_Model_CB!AK61</f>
        <v>30</v>
      </c>
      <c r="AL558" s="626">
        <f>V_Model_CB!AL61</f>
        <v>30</v>
      </c>
      <c r="AM558" s="626">
        <f>V_Model_CB!AM61</f>
        <v>0</v>
      </c>
      <c r="AN558" s="626">
        <f>V_Model_CB!AN61</f>
        <v>19</v>
      </c>
      <c r="AO558" s="626">
        <f>V_Model_CB!AO61</f>
        <v>21</v>
      </c>
      <c r="AP558" s="369">
        <f>V_Model_CB!AP61</f>
        <v>0</v>
      </c>
      <c r="AQ558" s="369">
        <f>V_Model_CB!AQ61</f>
        <v>20</v>
      </c>
      <c r="AR558" s="369">
        <f>V_Model_CB!AR61</f>
        <v>40</v>
      </c>
      <c r="AS558" s="369">
        <f>V_Model_CB!AS61</f>
        <v>0</v>
      </c>
      <c r="AT558" s="370">
        <f>V_Model_CB!AT61</f>
        <v>0</v>
      </c>
      <c r="AU558" s="370">
        <f>V_Model_CB!AU61</f>
        <v>0</v>
      </c>
      <c r="AV558" s="370">
        <f>V_Model_CB!AV61</f>
        <v>0</v>
      </c>
      <c r="AW558" s="370">
        <f>V_Model_CB!AW61</f>
        <v>0</v>
      </c>
      <c r="AX558">
        <f>V_Model_CB!AX61</f>
        <v>100</v>
      </c>
      <c r="AY558">
        <f>V_Model_CB!AY61</f>
        <v>0.625</v>
      </c>
      <c r="AZ558" t="e">
        <f>V_Model_CB!AZ61</f>
        <v>#N/A</v>
      </c>
      <c r="BA558" t="e">
        <f>V_Model_CB!BA61</f>
        <v>#N/A</v>
      </c>
      <c r="BB558">
        <f>V_Model_CB!BB61</f>
        <v>0</v>
      </c>
      <c r="BC558">
        <f>V_Model_CB!BC61</f>
        <v>0</v>
      </c>
      <c r="BD558">
        <f>V_Model_CB!BD61</f>
        <v>0</v>
      </c>
      <c r="BE558">
        <f>V_Model_CB!BE61</f>
        <v>0</v>
      </c>
      <c r="BF558">
        <f>V_Model_CB!BF61</f>
        <v>0</v>
      </c>
      <c r="BG558">
        <f>V_Model_CB!BG61</f>
        <v>0</v>
      </c>
      <c r="BH558">
        <f>V_Model_CB!BH61</f>
        <v>0</v>
      </c>
      <c r="BI558">
        <f>V_Model_CB!BI61</f>
        <v>0</v>
      </c>
      <c r="BJ558">
        <f t="shared" si="34"/>
        <v>160</v>
      </c>
      <c r="BK558">
        <f t="shared" si="35"/>
        <v>160</v>
      </c>
      <c r="BL558" s="531">
        <f t="shared" si="36"/>
        <v>0</v>
      </c>
      <c r="BM558" s="201"/>
    </row>
    <row r="559" spans="1:65" hidden="1" outlineLevel="1" x14ac:dyDescent="0.3">
      <c r="A559">
        <f>V_Model_CB!A62</f>
        <v>5</v>
      </c>
      <c r="B559" t="str">
        <f>V_Model_CB!B62</f>
        <v>a</v>
      </c>
      <c r="C559">
        <f>V_Model_CB!C62</f>
        <v>2</v>
      </c>
      <c r="D559" t="str">
        <f>V_Model_CB!D62</f>
        <v>.z05_5_a_2</v>
      </c>
      <c r="E559" t="str">
        <f>V_Model_CB!E62</f>
        <v>Opracowanie wymagań interfejsów dla systemu ERP</v>
      </c>
      <c r="F559">
        <f>V_Model_CB!F62</f>
        <v>0</v>
      </c>
      <c r="G559" t="str">
        <f>V_Model_CB!G62</f>
        <v>Ekspert merytoryczny/ Architekt rozwiazania</v>
      </c>
      <c r="H559">
        <f>V_Model_CB!H61</f>
        <v>27</v>
      </c>
      <c r="I559" t="str">
        <f>V_Model_CB!I62</f>
        <v>ACT/END</v>
      </c>
      <c r="J559">
        <f>V_Model_CB!J62</f>
        <v>69</v>
      </c>
      <c r="K559" s="284">
        <f>V_Model_CB!K62</f>
        <v>46864</v>
      </c>
      <c r="L559" s="284">
        <f>V_Model_CB!L62</f>
        <v>46864</v>
      </c>
      <c r="M559">
        <f>V_Model_CB!M62</f>
        <v>68</v>
      </c>
      <c r="N559">
        <f>V_Model_CB!N62</f>
        <v>0</v>
      </c>
      <c r="O559">
        <f>V_Model_CB!O62</f>
        <v>160</v>
      </c>
      <c r="P559" s="628">
        <f>V_Model_CB!P62</f>
        <v>0</v>
      </c>
      <c r="Q559" s="628">
        <f>V_Model_CB!Q62</f>
        <v>0</v>
      </c>
      <c r="R559" s="628">
        <f>V_Model_CB!R62</f>
        <v>0</v>
      </c>
      <c r="S559" s="628">
        <f>V_Model_CB!S62</f>
        <v>0</v>
      </c>
      <c r="T559" s="628">
        <f>V_Model_CB!T62</f>
        <v>0</v>
      </c>
      <c r="U559" s="628">
        <f>V_Model_CB!U62</f>
        <v>0.12</v>
      </c>
      <c r="V559" s="628">
        <f>V_Model_CB!V62</f>
        <v>0.12</v>
      </c>
      <c r="W559" s="628">
        <f>V_Model_CB!W62</f>
        <v>0.19</v>
      </c>
      <c r="X559" s="628">
        <f>V_Model_CB!X62</f>
        <v>0.19</v>
      </c>
      <c r="Y559" s="650">
        <f>V_Model_CB!Y62</f>
        <v>0.125</v>
      </c>
      <c r="Z559" s="650">
        <f>V_Model_CB!Z62</f>
        <v>0</v>
      </c>
      <c r="AA559" s="650">
        <f>V_Model_CB!AA62</f>
        <v>0.25</v>
      </c>
      <c r="AB559" s="650">
        <f>V_Model_CB!AB62</f>
        <v>0</v>
      </c>
      <c r="AC559" s="613">
        <f>V_Model_CB!AC62</f>
        <v>0</v>
      </c>
      <c r="AD559" s="613">
        <f>V_Model_CB!AD62</f>
        <v>0</v>
      </c>
      <c r="AE559" s="613">
        <f>V_Model_CB!AE62</f>
        <v>0</v>
      </c>
      <c r="AF559" s="613">
        <f>V_Model_CB!AF62</f>
        <v>0</v>
      </c>
      <c r="AG559" s="626">
        <f>V_Model_CB!AG62</f>
        <v>0</v>
      </c>
      <c r="AH559" s="626">
        <f>V_Model_CB!AH62</f>
        <v>0</v>
      </c>
      <c r="AI559" s="626">
        <f>V_Model_CB!AI62</f>
        <v>0</v>
      </c>
      <c r="AJ559" s="626">
        <f>V_Model_CB!AJ62</f>
        <v>0</v>
      </c>
      <c r="AK559" s="626">
        <f>V_Model_CB!AK62</f>
        <v>0</v>
      </c>
      <c r="AL559" s="626">
        <f>V_Model_CB!AL62</f>
        <v>19</v>
      </c>
      <c r="AM559" s="626">
        <f>V_Model_CB!AM62</f>
        <v>19</v>
      </c>
      <c r="AN559" s="626">
        <f>V_Model_CB!AN62</f>
        <v>30</v>
      </c>
      <c r="AO559" s="626">
        <f>V_Model_CB!AO62</f>
        <v>30</v>
      </c>
      <c r="AP559" s="369">
        <f>V_Model_CB!AP62</f>
        <v>20</v>
      </c>
      <c r="AQ559" s="369">
        <f>V_Model_CB!AQ62</f>
        <v>0</v>
      </c>
      <c r="AR559" s="369">
        <f>V_Model_CB!AR62</f>
        <v>40</v>
      </c>
      <c r="AS559" s="369">
        <f>V_Model_CB!AS62</f>
        <v>0</v>
      </c>
      <c r="AT559" s="370">
        <f>V_Model_CB!AT62</f>
        <v>0</v>
      </c>
      <c r="AU559" s="370">
        <f>V_Model_CB!AU62</f>
        <v>0</v>
      </c>
      <c r="AV559" s="370">
        <f>V_Model_CB!AV62</f>
        <v>0</v>
      </c>
      <c r="AW559" s="370">
        <f>V_Model_CB!AW62</f>
        <v>0</v>
      </c>
      <c r="AX559">
        <f>V_Model_CB!AX62</f>
        <v>98</v>
      </c>
      <c r="AY559">
        <f>V_Model_CB!AY62</f>
        <v>0.61250000000000004</v>
      </c>
      <c r="AZ559" t="e">
        <f>V_Model_CB!AZ62</f>
        <v>#N/A</v>
      </c>
      <c r="BA559" t="e">
        <f>V_Model_CB!BA62</f>
        <v>#N/A</v>
      </c>
      <c r="BB559">
        <f>V_Model_CB!BB62</f>
        <v>0</v>
      </c>
      <c r="BC559">
        <f>V_Model_CB!BC62</f>
        <v>0</v>
      </c>
      <c r="BD559">
        <f>V_Model_CB!BD62</f>
        <v>0</v>
      </c>
      <c r="BE559">
        <f>V_Model_CB!BE62</f>
        <v>0</v>
      </c>
      <c r="BF559">
        <f>V_Model_CB!BF62</f>
        <v>0</v>
      </c>
      <c r="BG559">
        <f>V_Model_CB!BG62</f>
        <v>0</v>
      </c>
      <c r="BH559">
        <f>V_Model_CB!BH62</f>
        <v>0</v>
      </c>
      <c r="BI559">
        <f>V_Model_CB!BI62</f>
        <v>0</v>
      </c>
      <c r="BJ559">
        <f t="shared" ref="BJ559:BJ622" si="37">O559</f>
        <v>160</v>
      </c>
      <c r="BK559">
        <f t="shared" ref="BK559:BK622" si="38">SUM(AG559:AW559)</f>
        <v>158</v>
      </c>
      <c r="BL559" s="531">
        <f t="shared" ref="BL559:BL622" si="39">BJ559-BK559</f>
        <v>2</v>
      </c>
      <c r="BM559" s="201"/>
    </row>
    <row r="560" spans="1:65" hidden="1" outlineLevel="1" x14ac:dyDescent="0.3">
      <c r="A560">
        <f>V_Model_CB!A63</f>
        <v>5</v>
      </c>
      <c r="B560" t="str">
        <f>V_Model_CB!B63</f>
        <v>a</v>
      </c>
      <c r="C560">
        <f>V_Model_CB!C63</f>
        <v>3</v>
      </c>
      <c r="D560" t="str">
        <f>V_Model_CB!D63</f>
        <v>.z05_5_a_3</v>
      </c>
      <c r="E560" t="str">
        <f>V_Model_CB!E63</f>
        <v>Implementacja interfejsów dla systemu WMS</v>
      </c>
      <c r="F560">
        <f>V_Model_CB!F63</f>
        <v>0</v>
      </c>
      <c r="G560" t="str">
        <f>V_Model_CB!G63</f>
        <v>Developer</v>
      </c>
      <c r="H560">
        <f>V_Model_CB!H62</f>
        <v>27</v>
      </c>
      <c r="I560" t="str">
        <f>V_Model_CB!I63</f>
        <v>END</v>
      </c>
      <c r="J560">
        <f>V_Model_CB!J63</f>
        <v>69</v>
      </c>
      <c r="K560" s="284">
        <f>V_Model_CB!K63</f>
        <v>46864</v>
      </c>
      <c r="L560" s="284">
        <f>V_Model_CB!L63</f>
        <v>46865</v>
      </c>
      <c r="M560">
        <f>V_Model_CB!M63</f>
        <v>69</v>
      </c>
      <c r="N560">
        <f>V_Model_CB!N63</f>
        <v>1</v>
      </c>
      <c r="O560">
        <f>V_Model_CB!O63</f>
        <v>160</v>
      </c>
      <c r="P560" s="628">
        <f>V_Model_CB!P63</f>
        <v>0</v>
      </c>
      <c r="Q560" s="628">
        <f>V_Model_CB!Q63</f>
        <v>0</v>
      </c>
      <c r="R560" s="628">
        <f>V_Model_CB!R63</f>
        <v>0</v>
      </c>
      <c r="S560" s="628">
        <f>V_Model_CB!S63</f>
        <v>0</v>
      </c>
      <c r="T560" s="628">
        <f>V_Model_CB!T63</f>
        <v>0</v>
      </c>
      <c r="U560" s="628">
        <f>V_Model_CB!U63</f>
        <v>0</v>
      </c>
      <c r="V560" s="628">
        <f>V_Model_CB!V63</f>
        <v>0.13</v>
      </c>
      <c r="W560" s="628">
        <f>V_Model_CB!W63</f>
        <v>0.12</v>
      </c>
      <c r="X560" s="628">
        <f>V_Model_CB!X63</f>
        <v>0</v>
      </c>
      <c r="Y560" s="650">
        <f>V_Model_CB!Y63</f>
        <v>0.5</v>
      </c>
      <c r="Z560" s="650">
        <f>V_Model_CB!Z63</f>
        <v>0.25</v>
      </c>
      <c r="AA560" s="650">
        <f>V_Model_CB!AA63</f>
        <v>0</v>
      </c>
      <c r="AB560" s="650">
        <f>V_Model_CB!AB63</f>
        <v>0</v>
      </c>
      <c r="AC560" s="613">
        <f>V_Model_CB!AC63</f>
        <v>0</v>
      </c>
      <c r="AD560" s="613">
        <f>V_Model_CB!AD63</f>
        <v>0</v>
      </c>
      <c r="AE560" s="613">
        <f>V_Model_CB!AE63</f>
        <v>0</v>
      </c>
      <c r="AF560" s="613">
        <f>V_Model_CB!AF63</f>
        <v>0</v>
      </c>
      <c r="AG560" s="626">
        <f>V_Model_CB!AG63</f>
        <v>0</v>
      </c>
      <c r="AH560" s="626">
        <f>V_Model_CB!AH63</f>
        <v>0</v>
      </c>
      <c r="AI560" s="626">
        <f>V_Model_CB!AI63</f>
        <v>0</v>
      </c>
      <c r="AJ560" s="626">
        <f>V_Model_CB!AJ63</f>
        <v>0</v>
      </c>
      <c r="AK560" s="626">
        <f>V_Model_CB!AK63</f>
        <v>0</v>
      </c>
      <c r="AL560" s="626">
        <f>V_Model_CB!AL63</f>
        <v>0</v>
      </c>
      <c r="AM560" s="626">
        <f>V_Model_CB!AM63</f>
        <v>21</v>
      </c>
      <c r="AN560" s="626">
        <f>V_Model_CB!AN63</f>
        <v>19</v>
      </c>
      <c r="AO560" s="626">
        <f>V_Model_CB!AO63</f>
        <v>0</v>
      </c>
      <c r="AP560" s="369">
        <f>V_Model_CB!AP63</f>
        <v>80</v>
      </c>
      <c r="AQ560" s="369">
        <f>V_Model_CB!AQ63</f>
        <v>40</v>
      </c>
      <c r="AR560" s="369">
        <f>V_Model_CB!AR63</f>
        <v>0</v>
      </c>
      <c r="AS560" s="369">
        <f>V_Model_CB!AS63</f>
        <v>0</v>
      </c>
      <c r="AT560" s="370">
        <f>V_Model_CB!AT63</f>
        <v>0</v>
      </c>
      <c r="AU560" s="370">
        <f>V_Model_CB!AU63</f>
        <v>0</v>
      </c>
      <c r="AV560" s="370">
        <f>V_Model_CB!AV63</f>
        <v>0</v>
      </c>
      <c r="AW560" s="370">
        <f>V_Model_CB!AW63</f>
        <v>0</v>
      </c>
      <c r="AX560">
        <f>V_Model_CB!AX63</f>
        <v>40</v>
      </c>
      <c r="AY560">
        <f>V_Model_CB!AY63</f>
        <v>0.25</v>
      </c>
      <c r="AZ560" t="e">
        <f>V_Model_CB!AZ63</f>
        <v>#N/A</v>
      </c>
      <c r="BA560" t="e">
        <f>V_Model_CB!BA63</f>
        <v>#N/A</v>
      </c>
      <c r="BB560">
        <f>V_Model_CB!BB63</f>
        <v>0</v>
      </c>
      <c r="BC560">
        <f>V_Model_CB!BC63</f>
        <v>0</v>
      </c>
      <c r="BD560">
        <f>V_Model_CB!BD63</f>
        <v>0</v>
      </c>
      <c r="BE560">
        <f>V_Model_CB!BE63</f>
        <v>0</v>
      </c>
      <c r="BF560">
        <f>V_Model_CB!BF63</f>
        <v>0</v>
      </c>
      <c r="BG560">
        <f>V_Model_CB!BG63</f>
        <v>0</v>
      </c>
      <c r="BH560">
        <f>V_Model_CB!BH63</f>
        <v>0</v>
      </c>
      <c r="BI560">
        <f>V_Model_CB!BI63</f>
        <v>0</v>
      </c>
      <c r="BJ560">
        <f t="shared" si="37"/>
        <v>160</v>
      </c>
      <c r="BK560">
        <f t="shared" si="38"/>
        <v>160</v>
      </c>
      <c r="BL560" s="531">
        <f t="shared" si="39"/>
        <v>0</v>
      </c>
      <c r="BM560" s="201"/>
    </row>
    <row r="561" spans="1:65" hidden="1" outlineLevel="1" x14ac:dyDescent="0.3">
      <c r="A561">
        <f>V_Model_CB!A64</f>
        <v>5</v>
      </c>
      <c r="B561" t="str">
        <f>V_Model_CB!B64</f>
        <v>a</v>
      </c>
      <c r="C561">
        <f>V_Model_CB!C64</f>
        <v>4</v>
      </c>
      <c r="D561" t="str">
        <f>V_Model_CB!D64</f>
        <v>.z05_5_a_4</v>
      </c>
      <c r="E561" t="str">
        <f>V_Model_CB!E64</f>
        <v>Implementacja interfejsów dla systemu ERP</v>
      </c>
      <c r="F561">
        <f>V_Model_CB!F64</f>
        <v>0</v>
      </c>
      <c r="G561" t="str">
        <f>V_Model_CB!G64</f>
        <v>Developer</v>
      </c>
      <c r="H561">
        <f>V_Model_CB!H63</f>
        <v>28</v>
      </c>
      <c r="I561" t="str">
        <f>V_Model_CB!I64</f>
        <v>END</v>
      </c>
      <c r="J561">
        <f>V_Model_CB!J64</f>
        <v>70</v>
      </c>
      <c r="K561" s="284">
        <f>V_Model_CB!K64</f>
        <v>46871</v>
      </c>
      <c r="L561" s="284">
        <f>V_Model_CB!L64</f>
        <v>46871</v>
      </c>
      <c r="M561">
        <f>V_Model_CB!M64</f>
        <v>69</v>
      </c>
      <c r="N561">
        <f>V_Model_CB!N64</f>
        <v>0</v>
      </c>
      <c r="O561">
        <f>V_Model_CB!O64</f>
        <v>160</v>
      </c>
      <c r="P561" s="628">
        <f>V_Model_CB!P64</f>
        <v>0</v>
      </c>
      <c r="Q561" s="628">
        <f>V_Model_CB!Q64</f>
        <v>0</v>
      </c>
      <c r="R561" s="628">
        <f>V_Model_CB!R64</f>
        <v>0</v>
      </c>
      <c r="S561" s="628">
        <f>V_Model_CB!S64</f>
        <v>0</v>
      </c>
      <c r="T561" s="628">
        <f>V_Model_CB!T64</f>
        <v>0.13</v>
      </c>
      <c r="U561" s="628">
        <f>V_Model_CB!U64</f>
        <v>0.12</v>
      </c>
      <c r="V561" s="628">
        <f>V_Model_CB!V64</f>
        <v>0</v>
      </c>
      <c r="W561" s="628">
        <f>V_Model_CB!W64</f>
        <v>0</v>
      </c>
      <c r="X561" s="628">
        <f>V_Model_CB!X64</f>
        <v>0</v>
      </c>
      <c r="Y561" s="650">
        <f>V_Model_CB!Y64</f>
        <v>0.25</v>
      </c>
      <c r="Z561" s="650">
        <f>V_Model_CB!Z64</f>
        <v>0.5</v>
      </c>
      <c r="AA561" s="650">
        <f>V_Model_CB!AA64</f>
        <v>0</v>
      </c>
      <c r="AB561" s="650">
        <f>V_Model_CB!AB64</f>
        <v>0</v>
      </c>
      <c r="AC561" s="613">
        <f>V_Model_CB!AC64</f>
        <v>0</v>
      </c>
      <c r="AD561" s="613">
        <f>V_Model_CB!AD64</f>
        <v>0</v>
      </c>
      <c r="AE561" s="613">
        <f>V_Model_CB!AE64</f>
        <v>0</v>
      </c>
      <c r="AF561" s="613">
        <f>V_Model_CB!AF64</f>
        <v>0</v>
      </c>
      <c r="AG561" s="626">
        <f>V_Model_CB!AG64</f>
        <v>0</v>
      </c>
      <c r="AH561" s="626">
        <f>V_Model_CB!AH64</f>
        <v>0</v>
      </c>
      <c r="AI561" s="626">
        <f>V_Model_CB!AI64</f>
        <v>0</v>
      </c>
      <c r="AJ561" s="626">
        <f>V_Model_CB!AJ64</f>
        <v>0</v>
      </c>
      <c r="AK561" s="626">
        <f>V_Model_CB!AK64</f>
        <v>21</v>
      </c>
      <c r="AL561" s="626">
        <f>V_Model_CB!AL64</f>
        <v>19</v>
      </c>
      <c r="AM561" s="626">
        <f>V_Model_CB!AM64</f>
        <v>0</v>
      </c>
      <c r="AN561" s="626">
        <f>V_Model_CB!AN64</f>
        <v>0</v>
      </c>
      <c r="AO561" s="626">
        <f>V_Model_CB!AO64</f>
        <v>0</v>
      </c>
      <c r="AP561" s="369">
        <f>V_Model_CB!AP64</f>
        <v>40</v>
      </c>
      <c r="AQ561" s="369">
        <f>V_Model_CB!AQ64</f>
        <v>80</v>
      </c>
      <c r="AR561" s="369">
        <f>V_Model_CB!AR64</f>
        <v>0</v>
      </c>
      <c r="AS561" s="369">
        <f>V_Model_CB!AS64</f>
        <v>0</v>
      </c>
      <c r="AT561" s="370">
        <f>V_Model_CB!AT64</f>
        <v>0</v>
      </c>
      <c r="AU561" s="370">
        <f>V_Model_CB!AU64</f>
        <v>0</v>
      </c>
      <c r="AV561" s="370">
        <f>V_Model_CB!AV64</f>
        <v>0</v>
      </c>
      <c r="AW561" s="370">
        <f>V_Model_CB!AW64</f>
        <v>0</v>
      </c>
      <c r="AX561">
        <f>V_Model_CB!AX64</f>
        <v>40</v>
      </c>
      <c r="AY561">
        <f>V_Model_CB!AY64</f>
        <v>0.25</v>
      </c>
      <c r="AZ561" t="e">
        <f>V_Model_CB!AZ64</f>
        <v>#N/A</v>
      </c>
      <c r="BA561" t="e">
        <f>V_Model_CB!BA64</f>
        <v>#N/A</v>
      </c>
      <c r="BB561">
        <f>V_Model_CB!BB64</f>
        <v>0</v>
      </c>
      <c r="BC561">
        <f>V_Model_CB!BC64</f>
        <v>0</v>
      </c>
      <c r="BD561">
        <f>V_Model_CB!BD64</f>
        <v>0</v>
      </c>
      <c r="BE561">
        <f>V_Model_CB!BE64</f>
        <v>0</v>
      </c>
      <c r="BF561">
        <f>V_Model_CB!BF64</f>
        <v>0</v>
      </c>
      <c r="BG561">
        <f>V_Model_CB!BG64</f>
        <v>0</v>
      </c>
      <c r="BH561">
        <f>V_Model_CB!BH64</f>
        <v>0</v>
      </c>
      <c r="BI561">
        <f>V_Model_CB!BI64</f>
        <v>0</v>
      </c>
      <c r="BJ561">
        <f t="shared" si="37"/>
        <v>160</v>
      </c>
      <c r="BK561">
        <f t="shared" si="38"/>
        <v>160</v>
      </c>
      <c r="BL561" s="531">
        <f t="shared" si="39"/>
        <v>0</v>
      </c>
      <c r="BM561" s="201"/>
    </row>
    <row r="562" spans="1:65" hidden="1" outlineLevel="1" x14ac:dyDescent="0.3">
      <c r="A562">
        <f>V_Model_CB!A65</f>
        <v>5</v>
      </c>
      <c r="B562" t="str">
        <f>V_Model_CB!B65</f>
        <v>b</v>
      </c>
      <c r="C562">
        <f>V_Model_CB!C65</f>
        <v>1</v>
      </c>
      <c r="D562" t="str">
        <f>V_Model_CB!D65</f>
        <v>.z05_5_b_1</v>
      </c>
      <c r="E562" t="str">
        <f>V_Model_CB!E65</f>
        <v>Opracowanie standardów wymiany danych między różnymi systemami i platformami, tak aby cyfrowy bliźniak mógł działać w różnych środowiskach</v>
      </c>
      <c r="F562">
        <f>V_Model_CB!F65</f>
        <v>0</v>
      </c>
      <c r="G562" t="str">
        <f>V_Model_CB!G65</f>
        <v>Ekspert merytoryczny/ Architekt rozwiazania</v>
      </c>
      <c r="H562">
        <f>V_Model_CB!H64</f>
        <v>28</v>
      </c>
      <c r="I562" t="str">
        <f>V_Model_CB!I65</f>
        <v>ACT/END</v>
      </c>
      <c r="J562">
        <f>V_Model_CB!J65</f>
        <v>70</v>
      </c>
      <c r="K562" s="284">
        <f>V_Model_CB!K65</f>
        <v>46871</v>
      </c>
      <c r="L562" s="284">
        <f>V_Model_CB!L65</f>
        <v>46873</v>
      </c>
      <c r="M562">
        <f>V_Model_CB!M65</f>
        <v>71</v>
      </c>
      <c r="N562">
        <f>V_Model_CB!N65</f>
        <v>2</v>
      </c>
      <c r="O562">
        <f>V_Model_CB!O65</f>
        <v>160</v>
      </c>
      <c r="P562" s="628">
        <f>V_Model_CB!P65</f>
        <v>0</v>
      </c>
      <c r="Q562" s="628">
        <f>V_Model_CB!Q65</f>
        <v>0</v>
      </c>
      <c r="R562" s="628">
        <f>V_Model_CB!R65</f>
        <v>0</v>
      </c>
      <c r="S562" s="628">
        <f>V_Model_CB!S65</f>
        <v>0</v>
      </c>
      <c r="T562" s="628">
        <f>V_Model_CB!T65</f>
        <v>0.2</v>
      </c>
      <c r="U562" s="628">
        <f>V_Model_CB!U65</f>
        <v>0.2</v>
      </c>
      <c r="V562" s="628">
        <f>V_Model_CB!V65</f>
        <v>0.2</v>
      </c>
      <c r="W562" s="628">
        <f>V_Model_CB!W65</f>
        <v>0.2</v>
      </c>
      <c r="X562" s="628">
        <f>V_Model_CB!X65</f>
        <v>0.2</v>
      </c>
      <c r="Y562" s="650">
        <f>V_Model_CB!Y65</f>
        <v>0</v>
      </c>
      <c r="Z562" s="650">
        <f>V_Model_CB!Z65</f>
        <v>0</v>
      </c>
      <c r="AA562" s="650">
        <f>V_Model_CB!AA65</f>
        <v>0</v>
      </c>
      <c r="AB562" s="650">
        <f>V_Model_CB!AB65</f>
        <v>0</v>
      </c>
      <c r="AC562" s="613">
        <f>V_Model_CB!AC65</f>
        <v>0</v>
      </c>
      <c r="AD562" s="613">
        <f>V_Model_CB!AD65</f>
        <v>0</v>
      </c>
      <c r="AE562" s="613">
        <f>V_Model_CB!AE65</f>
        <v>0</v>
      </c>
      <c r="AF562" s="613">
        <f>V_Model_CB!AF65</f>
        <v>0</v>
      </c>
      <c r="AG562" s="626">
        <f>V_Model_CB!AG65</f>
        <v>0</v>
      </c>
      <c r="AH562" s="626">
        <f>V_Model_CB!AH65</f>
        <v>0</v>
      </c>
      <c r="AI562" s="626">
        <f>V_Model_CB!AI65</f>
        <v>0</v>
      </c>
      <c r="AJ562" s="626">
        <f>V_Model_CB!AJ65</f>
        <v>0</v>
      </c>
      <c r="AK562" s="626">
        <f>V_Model_CB!AK65</f>
        <v>32</v>
      </c>
      <c r="AL562" s="626">
        <f>V_Model_CB!AL65</f>
        <v>32</v>
      </c>
      <c r="AM562" s="626">
        <f>V_Model_CB!AM65</f>
        <v>32</v>
      </c>
      <c r="AN562" s="626">
        <f>V_Model_CB!AN65</f>
        <v>32</v>
      </c>
      <c r="AO562" s="626">
        <f>V_Model_CB!AO65</f>
        <v>32</v>
      </c>
      <c r="AP562" s="369">
        <f>V_Model_CB!AP65</f>
        <v>0</v>
      </c>
      <c r="AQ562" s="369">
        <f>V_Model_CB!AQ65</f>
        <v>0</v>
      </c>
      <c r="AR562" s="369">
        <f>V_Model_CB!AR65</f>
        <v>0</v>
      </c>
      <c r="AS562" s="369">
        <f>V_Model_CB!AS65</f>
        <v>0</v>
      </c>
      <c r="AT562" s="370">
        <f>V_Model_CB!AT65</f>
        <v>0</v>
      </c>
      <c r="AU562" s="370">
        <f>V_Model_CB!AU65</f>
        <v>0</v>
      </c>
      <c r="AV562" s="370">
        <f>V_Model_CB!AV65</f>
        <v>0</v>
      </c>
      <c r="AW562" s="370">
        <f>V_Model_CB!AW65</f>
        <v>0</v>
      </c>
      <c r="AX562">
        <f>V_Model_CB!AX65</f>
        <v>160</v>
      </c>
      <c r="AY562">
        <f>V_Model_CB!AY65</f>
        <v>1</v>
      </c>
      <c r="AZ562" t="e">
        <f>V_Model_CB!AZ65</f>
        <v>#N/A</v>
      </c>
      <c r="BA562" t="e">
        <f>V_Model_CB!BA65</f>
        <v>#N/A</v>
      </c>
      <c r="BB562">
        <f>V_Model_CB!BB65</f>
        <v>0</v>
      </c>
      <c r="BC562">
        <f>V_Model_CB!BC65</f>
        <v>0</v>
      </c>
      <c r="BD562">
        <f>V_Model_CB!BD65</f>
        <v>0</v>
      </c>
      <c r="BE562">
        <f>V_Model_CB!BE65</f>
        <v>0</v>
      </c>
      <c r="BF562">
        <f>V_Model_CB!BF65</f>
        <v>0</v>
      </c>
      <c r="BG562">
        <f>V_Model_CB!BG65</f>
        <v>0</v>
      </c>
      <c r="BH562">
        <f>V_Model_CB!BH65</f>
        <v>0</v>
      </c>
      <c r="BI562">
        <f>V_Model_CB!BI65</f>
        <v>0</v>
      </c>
      <c r="BJ562">
        <f t="shared" si="37"/>
        <v>160</v>
      </c>
      <c r="BK562">
        <f t="shared" si="38"/>
        <v>160</v>
      </c>
      <c r="BL562" s="531">
        <f t="shared" si="39"/>
        <v>0</v>
      </c>
      <c r="BM562" s="201"/>
    </row>
    <row r="563" spans="1:65" hidden="1" outlineLevel="1" x14ac:dyDescent="0.3">
      <c r="A563">
        <f>V_Model_CB!A66</f>
        <v>5</v>
      </c>
      <c r="B563" t="str">
        <f>V_Model_CB!B66</f>
        <v>c</v>
      </c>
      <c r="C563">
        <f>V_Model_CB!C66</f>
        <v>1</v>
      </c>
      <c r="D563" t="str">
        <f>V_Model_CB!D66</f>
        <v>.z05_5_c_1</v>
      </c>
      <c r="E563" t="str">
        <f>V_Model_CB!E66</f>
        <v>Opracowanie i optymalizacja mechanizmów/narzędzi do wymiany danych między różnymi systemami i platformami</v>
      </c>
      <c r="F563">
        <f>V_Model_CB!F66</f>
        <v>0</v>
      </c>
      <c r="G563" t="str">
        <f>V_Model_CB!G66</f>
        <v>Ekspert merytoryczny/ Architekt rozwiazania</v>
      </c>
      <c r="H563">
        <f>V_Model_CB!H65</f>
        <v>29</v>
      </c>
      <c r="I563" t="str">
        <f>V_Model_CB!I66</f>
        <v>ACT/END</v>
      </c>
      <c r="J563">
        <f>V_Model_CB!J66</f>
        <v>72</v>
      </c>
      <c r="K563" s="284">
        <f>V_Model_CB!K66</f>
        <v>46885</v>
      </c>
      <c r="L563" s="284">
        <f>V_Model_CB!L66</f>
        <v>46886</v>
      </c>
      <c r="M563">
        <f>V_Model_CB!M66</f>
        <v>72</v>
      </c>
      <c r="N563">
        <f>V_Model_CB!N66</f>
        <v>1</v>
      </c>
      <c r="O563">
        <f>V_Model_CB!O66</f>
        <v>160</v>
      </c>
      <c r="P563" s="628">
        <f>V_Model_CB!P66</f>
        <v>0</v>
      </c>
      <c r="Q563" s="628">
        <f>V_Model_CB!Q66</f>
        <v>0</v>
      </c>
      <c r="R563" s="628">
        <f>V_Model_CB!R66</f>
        <v>0</v>
      </c>
      <c r="S563" s="628">
        <f>V_Model_CB!S66</f>
        <v>0</v>
      </c>
      <c r="T563" s="628">
        <f>V_Model_CB!T66</f>
        <v>0.15</v>
      </c>
      <c r="U563" s="628">
        <f>V_Model_CB!U66</f>
        <v>0.15</v>
      </c>
      <c r="V563" s="628">
        <f>V_Model_CB!V66</f>
        <v>0.15</v>
      </c>
      <c r="W563" s="628">
        <f>V_Model_CB!W66</f>
        <v>0.15</v>
      </c>
      <c r="X563" s="628">
        <f>V_Model_CB!X66</f>
        <v>0.15</v>
      </c>
      <c r="Y563" s="650">
        <f>V_Model_CB!Y66</f>
        <v>0</v>
      </c>
      <c r="Z563" s="650">
        <f>V_Model_CB!Z66</f>
        <v>0</v>
      </c>
      <c r="AA563" s="650">
        <f>V_Model_CB!AA66</f>
        <v>0.25</v>
      </c>
      <c r="AB563" s="650">
        <f>V_Model_CB!AB66</f>
        <v>0</v>
      </c>
      <c r="AC563" s="613">
        <f>V_Model_CB!AC66</f>
        <v>0</v>
      </c>
      <c r="AD563" s="613">
        <f>V_Model_CB!AD66</f>
        <v>0</v>
      </c>
      <c r="AE563" s="613">
        <f>V_Model_CB!AE66</f>
        <v>0</v>
      </c>
      <c r="AF563" s="613">
        <f>V_Model_CB!AF66</f>
        <v>0</v>
      </c>
      <c r="AG563" s="626">
        <f>V_Model_CB!AG66</f>
        <v>0</v>
      </c>
      <c r="AH563" s="626">
        <f>V_Model_CB!AH66</f>
        <v>0</v>
      </c>
      <c r="AI563" s="626">
        <f>V_Model_CB!AI66</f>
        <v>0</v>
      </c>
      <c r="AJ563" s="626">
        <f>V_Model_CB!AJ66</f>
        <v>0</v>
      </c>
      <c r="AK563" s="626">
        <f>V_Model_CB!AK66</f>
        <v>24</v>
      </c>
      <c r="AL563" s="626">
        <f>V_Model_CB!AL66</f>
        <v>24</v>
      </c>
      <c r="AM563" s="626">
        <f>V_Model_CB!AM66</f>
        <v>24</v>
      </c>
      <c r="AN563" s="626">
        <f>V_Model_CB!AN66</f>
        <v>24</v>
      </c>
      <c r="AO563" s="626">
        <f>V_Model_CB!AO66</f>
        <v>24</v>
      </c>
      <c r="AP563" s="369">
        <f>V_Model_CB!AP66</f>
        <v>0</v>
      </c>
      <c r="AQ563" s="369">
        <f>V_Model_CB!AQ66</f>
        <v>0</v>
      </c>
      <c r="AR563" s="369">
        <f>V_Model_CB!AR66</f>
        <v>40</v>
      </c>
      <c r="AS563" s="369">
        <f>V_Model_CB!AS66</f>
        <v>0</v>
      </c>
      <c r="AT563" s="370">
        <f>V_Model_CB!AT66</f>
        <v>0</v>
      </c>
      <c r="AU563" s="370">
        <f>V_Model_CB!AU66</f>
        <v>0</v>
      </c>
      <c r="AV563" s="370">
        <f>V_Model_CB!AV66</f>
        <v>0</v>
      </c>
      <c r="AW563" s="370">
        <f>V_Model_CB!AW66</f>
        <v>0</v>
      </c>
      <c r="AX563">
        <f>V_Model_CB!AX66</f>
        <v>120</v>
      </c>
      <c r="AY563">
        <f>V_Model_CB!AY66</f>
        <v>0.75</v>
      </c>
      <c r="AZ563" t="e">
        <f>V_Model_CB!AZ66</f>
        <v>#N/A</v>
      </c>
      <c r="BA563" t="e">
        <f>V_Model_CB!BA66</f>
        <v>#N/A</v>
      </c>
      <c r="BB563">
        <f>V_Model_CB!BB66</f>
        <v>0</v>
      </c>
      <c r="BC563">
        <f>V_Model_CB!BC66</f>
        <v>0</v>
      </c>
      <c r="BD563">
        <f>V_Model_CB!BD66</f>
        <v>0</v>
      </c>
      <c r="BE563">
        <f>V_Model_CB!BE66</f>
        <v>0</v>
      </c>
      <c r="BF563">
        <f>V_Model_CB!BF66</f>
        <v>0</v>
      </c>
      <c r="BG563">
        <f>V_Model_CB!BG66</f>
        <v>0</v>
      </c>
      <c r="BH563">
        <f>V_Model_CB!BH66</f>
        <v>0</v>
      </c>
      <c r="BI563">
        <f>V_Model_CB!BI66</f>
        <v>0</v>
      </c>
      <c r="BJ563">
        <f t="shared" si="37"/>
        <v>160</v>
      </c>
      <c r="BK563">
        <f t="shared" si="38"/>
        <v>160</v>
      </c>
      <c r="BL563" s="531">
        <f t="shared" si="39"/>
        <v>0</v>
      </c>
      <c r="BM563" s="201"/>
    </row>
    <row r="564" spans="1:65" hidden="1" outlineLevel="1" x14ac:dyDescent="0.3">
      <c r="A564">
        <f>V_Model_CB!A67</f>
        <v>6</v>
      </c>
      <c r="B564" t="str">
        <f>V_Model_CB!B67</f>
        <v>a</v>
      </c>
      <c r="C564">
        <f>V_Model_CB!C67</f>
        <v>-1</v>
      </c>
      <c r="D564" t="str">
        <f>V_Model_CB!D67</f>
        <v>.z05_6_a_-1</v>
      </c>
      <c r="E564" t="str">
        <f>V_Model_CB!E67</f>
        <v>6.Przetwarzanie na brzegu sieci i w chmurze (EDGE I CLOUD COMPUTING)</v>
      </c>
      <c r="F564">
        <f>V_Model_CB!F67</f>
        <v>0</v>
      </c>
      <c r="G564">
        <f>V_Model_CB!G67</f>
        <v>0</v>
      </c>
      <c r="H564">
        <f>V_Model_CB!H66</f>
        <v>30</v>
      </c>
      <c r="I564">
        <f>V_Model_CB!I67</f>
        <v>0</v>
      </c>
      <c r="J564">
        <f>V_Model_CB!J67</f>
        <v>73</v>
      </c>
      <c r="K564" s="284">
        <f>V_Model_CB!K67</f>
        <v>46892</v>
      </c>
      <c r="L564" s="284">
        <f>V_Model_CB!L67</f>
        <v>46892</v>
      </c>
      <c r="M564">
        <f>V_Model_CB!M67</f>
        <v>72</v>
      </c>
      <c r="N564">
        <f>V_Model_CB!N67</f>
        <v>0</v>
      </c>
      <c r="O564">
        <f>V_Model_CB!O67</f>
        <v>0</v>
      </c>
      <c r="P564" s="628">
        <f>V_Model_CB!P67</f>
        <v>0</v>
      </c>
      <c r="Q564" s="628">
        <f>V_Model_CB!Q67</f>
        <v>0</v>
      </c>
      <c r="R564" s="628">
        <f>V_Model_CB!R67</f>
        <v>0</v>
      </c>
      <c r="S564" s="628">
        <f>V_Model_CB!S67</f>
        <v>0</v>
      </c>
      <c r="T564" s="628">
        <f>V_Model_CB!T67</f>
        <v>0</v>
      </c>
      <c r="U564" s="628">
        <f>V_Model_CB!U67</f>
        <v>0</v>
      </c>
      <c r="V564" s="628">
        <f>V_Model_CB!V67</f>
        <v>0</v>
      </c>
      <c r="W564" s="628">
        <f>V_Model_CB!W67</f>
        <v>0</v>
      </c>
      <c r="X564" s="628">
        <f>V_Model_CB!X67</f>
        <v>0</v>
      </c>
      <c r="Y564" s="650">
        <f>V_Model_CB!Y67</f>
        <v>0</v>
      </c>
      <c r="Z564" s="650">
        <f>V_Model_CB!Z67</f>
        <v>0</v>
      </c>
      <c r="AA564" s="650">
        <f>V_Model_CB!AA67</f>
        <v>0</v>
      </c>
      <c r="AB564" s="650">
        <f>V_Model_CB!AB67</f>
        <v>0</v>
      </c>
      <c r="AC564" s="613">
        <f>V_Model_CB!AC67</f>
        <v>0</v>
      </c>
      <c r="AD564" s="613">
        <f>V_Model_CB!AD67</f>
        <v>0</v>
      </c>
      <c r="AE564" s="613">
        <f>V_Model_CB!AE67</f>
        <v>0</v>
      </c>
      <c r="AF564" s="613">
        <f>V_Model_CB!AF67</f>
        <v>0</v>
      </c>
      <c r="AG564" s="626">
        <f>V_Model_CB!AG67</f>
        <v>0</v>
      </c>
      <c r="AH564" s="626">
        <f>V_Model_CB!AH67</f>
        <v>0</v>
      </c>
      <c r="AI564" s="626">
        <f>V_Model_CB!AI67</f>
        <v>0</v>
      </c>
      <c r="AJ564" s="626">
        <f>V_Model_CB!AJ67</f>
        <v>0</v>
      </c>
      <c r="AK564" s="626">
        <f>V_Model_CB!AK67</f>
        <v>0</v>
      </c>
      <c r="AL564" s="626">
        <f>V_Model_CB!AL67</f>
        <v>0</v>
      </c>
      <c r="AM564" s="626">
        <f>V_Model_CB!AM67</f>
        <v>0</v>
      </c>
      <c r="AN564" s="626">
        <f>V_Model_CB!AN67</f>
        <v>0</v>
      </c>
      <c r="AO564" s="626">
        <f>V_Model_CB!AO67</f>
        <v>0</v>
      </c>
      <c r="AP564" s="369">
        <f>V_Model_CB!AP67</f>
        <v>0</v>
      </c>
      <c r="AQ564" s="369">
        <f>V_Model_CB!AQ67</f>
        <v>0</v>
      </c>
      <c r="AR564" s="369">
        <f>V_Model_CB!AR67</f>
        <v>0</v>
      </c>
      <c r="AS564" s="369">
        <f>V_Model_CB!AS67</f>
        <v>0</v>
      </c>
      <c r="AT564" s="370">
        <f>V_Model_CB!AT67</f>
        <v>0</v>
      </c>
      <c r="AU564" s="370">
        <f>V_Model_CB!AU67</f>
        <v>0</v>
      </c>
      <c r="AV564" s="370">
        <f>V_Model_CB!AV67</f>
        <v>0</v>
      </c>
      <c r="AW564" s="370">
        <f>V_Model_CB!AW67</f>
        <v>0</v>
      </c>
      <c r="AX564">
        <f>V_Model_CB!AX67</f>
        <v>0</v>
      </c>
      <c r="AY564">
        <f>V_Model_CB!AY67</f>
        <v>0</v>
      </c>
      <c r="AZ564">
        <f>V_Model_CB!AZ67</f>
        <v>0</v>
      </c>
      <c r="BA564">
        <f>V_Model_CB!BA67</f>
        <v>0</v>
      </c>
      <c r="BB564">
        <f>V_Model_CB!BB67</f>
        <v>0</v>
      </c>
      <c r="BC564">
        <f>V_Model_CB!BC67</f>
        <v>0</v>
      </c>
      <c r="BD564">
        <f>V_Model_CB!BD67</f>
        <v>0</v>
      </c>
      <c r="BE564">
        <f>V_Model_CB!BE67</f>
        <v>0</v>
      </c>
      <c r="BF564">
        <f>V_Model_CB!BF67</f>
        <v>0</v>
      </c>
      <c r="BG564">
        <f>V_Model_CB!BG67</f>
        <v>0</v>
      </c>
      <c r="BH564">
        <f>V_Model_CB!BH67</f>
        <v>0</v>
      </c>
      <c r="BI564">
        <f>V_Model_CB!BI67</f>
        <v>0</v>
      </c>
      <c r="BJ564">
        <f t="shared" si="37"/>
        <v>0</v>
      </c>
      <c r="BK564">
        <f t="shared" si="38"/>
        <v>0</v>
      </c>
      <c r="BL564" s="531">
        <f t="shared" si="39"/>
        <v>0</v>
      </c>
      <c r="BM564" s="201"/>
    </row>
    <row r="565" spans="1:65" hidden="1" outlineLevel="1" x14ac:dyDescent="0.3">
      <c r="A565">
        <f>V_Model_CB!A68</f>
        <v>6</v>
      </c>
      <c r="B565" t="str">
        <f>V_Model_CB!B68</f>
        <v>a</v>
      </c>
      <c r="C565">
        <f>V_Model_CB!C68</f>
        <v>0</v>
      </c>
      <c r="D565" t="str">
        <f>V_Model_CB!D68</f>
        <v>.z05_6_a_0</v>
      </c>
      <c r="E565" t="str">
        <f>V_Model_CB!E68</f>
        <v>Badania nad przetwarzaniem danych na brzegu sieci</v>
      </c>
      <c r="F565">
        <f>V_Model_CB!F68</f>
        <v>0</v>
      </c>
      <c r="G565">
        <f>V_Model_CB!G68</f>
        <v>0</v>
      </c>
      <c r="H565">
        <f>V_Model_CB!H67</f>
        <v>0</v>
      </c>
      <c r="I565">
        <f>V_Model_CB!I68</f>
        <v>0</v>
      </c>
      <c r="J565">
        <f>V_Model_CB!J68</f>
        <v>73</v>
      </c>
      <c r="K565" s="284">
        <f>V_Model_CB!K68</f>
        <v>46892</v>
      </c>
      <c r="L565" s="284">
        <f>V_Model_CB!L68</f>
        <v>46892</v>
      </c>
      <c r="M565">
        <f>V_Model_CB!M68</f>
        <v>72</v>
      </c>
      <c r="N565">
        <f>V_Model_CB!N68</f>
        <v>0</v>
      </c>
      <c r="O565">
        <f>V_Model_CB!O68</f>
        <v>0</v>
      </c>
      <c r="P565" s="628">
        <f>V_Model_CB!P68</f>
        <v>0</v>
      </c>
      <c r="Q565" s="628">
        <f>V_Model_CB!Q68</f>
        <v>0</v>
      </c>
      <c r="R565" s="628">
        <f>V_Model_CB!R68</f>
        <v>0</v>
      </c>
      <c r="S565" s="628">
        <f>V_Model_CB!S68</f>
        <v>0</v>
      </c>
      <c r="T565" s="628">
        <f>V_Model_CB!T68</f>
        <v>0</v>
      </c>
      <c r="U565" s="628">
        <f>V_Model_CB!U68</f>
        <v>0</v>
      </c>
      <c r="V565" s="628">
        <f>V_Model_CB!V68</f>
        <v>0</v>
      </c>
      <c r="W565" s="628">
        <f>V_Model_CB!W68</f>
        <v>0</v>
      </c>
      <c r="X565" s="628">
        <f>V_Model_CB!X68</f>
        <v>0</v>
      </c>
      <c r="Y565" s="650">
        <f>V_Model_CB!Y68</f>
        <v>0</v>
      </c>
      <c r="Z565" s="650">
        <f>V_Model_CB!Z68</f>
        <v>0</v>
      </c>
      <c r="AA565" s="650">
        <f>V_Model_CB!AA68</f>
        <v>0</v>
      </c>
      <c r="AB565" s="650">
        <f>V_Model_CB!AB68</f>
        <v>0</v>
      </c>
      <c r="AC565" s="613">
        <f>V_Model_CB!AC68</f>
        <v>0</v>
      </c>
      <c r="AD565" s="613">
        <f>V_Model_CB!AD68</f>
        <v>0</v>
      </c>
      <c r="AE565" s="613">
        <f>V_Model_CB!AE68</f>
        <v>0</v>
      </c>
      <c r="AF565" s="613">
        <f>V_Model_CB!AF68</f>
        <v>0</v>
      </c>
      <c r="AG565" s="626">
        <f>V_Model_CB!AG68</f>
        <v>0</v>
      </c>
      <c r="AH565" s="626">
        <f>V_Model_CB!AH68</f>
        <v>0</v>
      </c>
      <c r="AI565" s="626">
        <f>V_Model_CB!AI68</f>
        <v>0</v>
      </c>
      <c r="AJ565" s="626">
        <f>V_Model_CB!AJ68</f>
        <v>0</v>
      </c>
      <c r="AK565" s="626">
        <f>V_Model_CB!AK68</f>
        <v>0</v>
      </c>
      <c r="AL565" s="626">
        <f>V_Model_CB!AL68</f>
        <v>0</v>
      </c>
      <c r="AM565" s="626">
        <f>V_Model_CB!AM68</f>
        <v>0</v>
      </c>
      <c r="AN565" s="626">
        <f>V_Model_CB!AN68</f>
        <v>0</v>
      </c>
      <c r="AO565" s="626">
        <f>V_Model_CB!AO68</f>
        <v>0</v>
      </c>
      <c r="AP565" s="369">
        <f>V_Model_CB!AP68</f>
        <v>0</v>
      </c>
      <c r="AQ565" s="369">
        <f>V_Model_CB!AQ68</f>
        <v>0</v>
      </c>
      <c r="AR565" s="369">
        <f>V_Model_CB!AR68</f>
        <v>0</v>
      </c>
      <c r="AS565" s="369">
        <f>V_Model_CB!AS68</f>
        <v>0</v>
      </c>
      <c r="AT565" s="370">
        <f>V_Model_CB!AT68</f>
        <v>0</v>
      </c>
      <c r="AU565" s="370">
        <f>V_Model_CB!AU68</f>
        <v>0</v>
      </c>
      <c r="AV565" s="370">
        <f>V_Model_CB!AV68</f>
        <v>0</v>
      </c>
      <c r="AW565" s="370">
        <f>V_Model_CB!AW68</f>
        <v>0</v>
      </c>
      <c r="AX565">
        <f>V_Model_CB!AX68</f>
        <v>0</v>
      </c>
      <c r="AY565">
        <f>V_Model_CB!AY68</f>
        <v>0</v>
      </c>
      <c r="AZ565">
        <f>V_Model_CB!AZ68</f>
        <v>0</v>
      </c>
      <c r="BA565">
        <f>V_Model_CB!BA68</f>
        <v>0</v>
      </c>
      <c r="BB565">
        <f>V_Model_CB!BB68</f>
        <v>0</v>
      </c>
      <c r="BC565">
        <f>V_Model_CB!BC68</f>
        <v>0</v>
      </c>
      <c r="BD565">
        <f>V_Model_CB!BD68</f>
        <v>0</v>
      </c>
      <c r="BE565">
        <f>V_Model_CB!BE68</f>
        <v>0</v>
      </c>
      <c r="BF565">
        <f>V_Model_CB!BF68</f>
        <v>0</v>
      </c>
      <c r="BG565">
        <f>V_Model_CB!BG68</f>
        <v>0</v>
      </c>
      <c r="BH565">
        <f>V_Model_CB!BH68</f>
        <v>0</v>
      </c>
      <c r="BI565">
        <f>V_Model_CB!BI68</f>
        <v>0</v>
      </c>
      <c r="BJ565">
        <f t="shared" si="37"/>
        <v>0</v>
      </c>
      <c r="BK565">
        <f t="shared" si="38"/>
        <v>0</v>
      </c>
      <c r="BL565" s="531">
        <f t="shared" si="39"/>
        <v>0</v>
      </c>
      <c r="BM565" s="201"/>
    </row>
    <row r="566" spans="1:65" hidden="1" outlineLevel="1" x14ac:dyDescent="0.3">
      <c r="A566">
        <f>V_Model_CB!A69</f>
        <v>6</v>
      </c>
      <c r="B566" t="str">
        <f>V_Model_CB!B69</f>
        <v>a</v>
      </c>
      <c r="C566">
        <f>V_Model_CB!C69</f>
        <v>1</v>
      </c>
      <c r="D566" t="str">
        <f>V_Model_CB!D69</f>
        <v>.z05_6_a_1</v>
      </c>
      <c r="E566" t="str">
        <f>V_Model_CB!E69</f>
        <v>Opracowanie wymagan infrastruktury  IT na potrzeby  Cyfrowego Bliźniaka</v>
      </c>
      <c r="F566">
        <f>V_Model_CB!F69</f>
        <v>0</v>
      </c>
      <c r="G566" t="str">
        <f>V_Model_CB!G69</f>
        <v>Ekspert merytoryczny/ Architekt rozwiazania</v>
      </c>
      <c r="H566">
        <f>V_Model_CB!H68</f>
        <v>0</v>
      </c>
      <c r="I566" t="str">
        <f>V_Model_CB!I69</f>
        <v>END</v>
      </c>
      <c r="J566">
        <f>V_Model_CB!J69</f>
        <v>73</v>
      </c>
      <c r="K566" s="284">
        <f>V_Model_CB!K69</f>
        <v>46892</v>
      </c>
      <c r="L566" s="284">
        <f>V_Model_CB!L69</f>
        <v>46893</v>
      </c>
      <c r="M566">
        <f>V_Model_CB!M69</f>
        <v>73</v>
      </c>
      <c r="N566">
        <f>V_Model_CB!N69</f>
        <v>1</v>
      </c>
      <c r="O566">
        <f>V_Model_CB!O69</f>
        <v>80</v>
      </c>
      <c r="P566" s="628">
        <f>V_Model_CB!P69</f>
        <v>0</v>
      </c>
      <c r="Q566" s="628">
        <f>V_Model_CB!Q69</f>
        <v>0</v>
      </c>
      <c r="R566" s="628">
        <f>V_Model_CB!R69</f>
        <v>0</v>
      </c>
      <c r="S566" s="628">
        <f>V_Model_CB!S69</f>
        <v>0</v>
      </c>
      <c r="T566" s="628">
        <f>V_Model_CB!T69</f>
        <v>0</v>
      </c>
      <c r="U566" s="628">
        <f>V_Model_CB!U69</f>
        <v>0.13</v>
      </c>
      <c r="V566" s="628">
        <f>V_Model_CB!V69</f>
        <v>0.12</v>
      </c>
      <c r="W566" s="628">
        <f>V_Model_CB!W69</f>
        <v>0.13</v>
      </c>
      <c r="X566" s="628">
        <f>V_Model_CB!X69</f>
        <v>0.12</v>
      </c>
      <c r="Y566" s="650">
        <f>V_Model_CB!Y69</f>
        <v>0</v>
      </c>
      <c r="Z566" s="650">
        <f>V_Model_CB!Z69</f>
        <v>0</v>
      </c>
      <c r="AA566" s="650">
        <f>V_Model_CB!AA69</f>
        <v>0.5</v>
      </c>
      <c r="AB566" s="650">
        <f>V_Model_CB!AB69</f>
        <v>0</v>
      </c>
      <c r="AC566" s="613">
        <f>V_Model_CB!AC69</f>
        <v>0</v>
      </c>
      <c r="AD566" s="613">
        <f>V_Model_CB!AD69</f>
        <v>0</v>
      </c>
      <c r="AE566" s="613">
        <f>V_Model_CB!AE69</f>
        <v>0</v>
      </c>
      <c r="AF566" s="613">
        <f>V_Model_CB!AF69</f>
        <v>0</v>
      </c>
      <c r="AG566" s="626">
        <f>V_Model_CB!AG69</f>
        <v>0</v>
      </c>
      <c r="AH566" s="626">
        <f>V_Model_CB!AH69</f>
        <v>0</v>
      </c>
      <c r="AI566" s="626">
        <f>V_Model_CB!AI69</f>
        <v>0</v>
      </c>
      <c r="AJ566" s="626">
        <f>V_Model_CB!AJ69</f>
        <v>0</v>
      </c>
      <c r="AK566" s="626">
        <f>V_Model_CB!AK69</f>
        <v>0</v>
      </c>
      <c r="AL566" s="626">
        <f>V_Model_CB!AL69</f>
        <v>10</v>
      </c>
      <c r="AM566" s="626">
        <f>V_Model_CB!AM69</f>
        <v>10</v>
      </c>
      <c r="AN566" s="626">
        <f>V_Model_CB!AN69</f>
        <v>10</v>
      </c>
      <c r="AO566" s="626">
        <f>V_Model_CB!AO69</f>
        <v>10</v>
      </c>
      <c r="AP566" s="369">
        <f>V_Model_CB!AP69</f>
        <v>0</v>
      </c>
      <c r="AQ566" s="369">
        <f>V_Model_CB!AQ69</f>
        <v>0</v>
      </c>
      <c r="AR566" s="369">
        <f>V_Model_CB!AR69</f>
        <v>40</v>
      </c>
      <c r="AS566" s="369">
        <f>V_Model_CB!AS69</f>
        <v>0</v>
      </c>
      <c r="AT566" s="370">
        <f>V_Model_CB!AT69</f>
        <v>0</v>
      </c>
      <c r="AU566" s="370">
        <f>V_Model_CB!AU69</f>
        <v>0</v>
      </c>
      <c r="AV566" s="370">
        <f>V_Model_CB!AV69</f>
        <v>0</v>
      </c>
      <c r="AW566" s="370">
        <f>V_Model_CB!AW69</f>
        <v>0</v>
      </c>
      <c r="AX566">
        <f>V_Model_CB!AX69</f>
        <v>40</v>
      </c>
      <c r="AY566">
        <f>V_Model_CB!AY69</f>
        <v>0.25</v>
      </c>
      <c r="AZ566" t="e">
        <f>V_Model_CB!AZ69</f>
        <v>#N/A</v>
      </c>
      <c r="BA566" t="e">
        <f>V_Model_CB!BA69</f>
        <v>#N/A</v>
      </c>
      <c r="BB566">
        <f>V_Model_CB!BB69</f>
        <v>0</v>
      </c>
      <c r="BC566">
        <f>V_Model_CB!BC69</f>
        <v>0</v>
      </c>
      <c r="BD566">
        <f>V_Model_CB!BD69</f>
        <v>0</v>
      </c>
      <c r="BE566">
        <f>V_Model_CB!BE69</f>
        <v>0</v>
      </c>
      <c r="BF566">
        <f>V_Model_CB!BF69</f>
        <v>0</v>
      </c>
      <c r="BG566">
        <f>V_Model_CB!BG69</f>
        <v>0</v>
      </c>
      <c r="BH566">
        <f>V_Model_CB!BH69</f>
        <v>0</v>
      </c>
      <c r="BI566">
        <f>V_Model_CB!BI69</f>
        <v>0</v>
      </c>
      <c r="BJ566">
        <f t="shared" si="37"/>
        <v>80</v>
      </c>
      <c r="BK566">
        <f t="shared" si="38"/>
        <v>80</v>
      </c>
      <c r="BL566" s="531">
        <f t="shared" si="39"/>
        <v>0</v>
      </c>
      <c r="BM566" s="201"/>
    </row>
    <row r="567" spans="1:65" hidden="1" outlineLevel="1" x14ac:dyDescent="0.3">
      <c r="A567">
        <f>V_Model_CB!A70</f>
        <v>6</v>
      </c>
      <c r="B567" t="str">
        <f>V_Model_CB!B70</f>
        <v>a</v>
      </c>
      <c r="C567">
        <f>V_Model_CB!C70</f>
        <v>2</v>
      </c>
      <c r="D567" t="str">
        <f>V_Model_CB!D70</f>
        <v>.z05_6_a_2</v>
      </c>
      <c r="E567" t="str">
        <f>V_Model_CB!E70</f>
        <v>Opracowanie wymagan infrastruktury  IT na potrzeby  Cyfrowego Bliźniaka</v>
      </c>
      <c r="F567">
        <f>V_Model_CB!F70</f>
        <v>0</v>
      </c>
      <c r="G567" t="str">
        <f>V_Model_CB!G70</f>
        <v>Ekspert merytoryczny/ Architekt rozwiazania</v>
      </c>
      <c r="H567">
        <f>V_Model_CB!H69</f>
        <v>31</v>
      </c>
      <c r="I567" t="str">
        <f>V_Model_CB!I70</f>
        <v>END</v>
      </c>
      <c r="J567">
        <f>V_Model_CB!J70</f>
        <v>74</v>
      </c>
      <c r="K567" s="284">
        <f>V_Model_CB!K70</f>
        <v>46899</v>
      </c>
      <c r="L567" s="284">
        <f>V_Model_CB!L70</f>
        <v>46900</v>
      </c>
      <c r="M567">
        <f>V_Model_CB!M70</f>
        <v>74</v>
      </c>
      <c r="N567">
        <f>V_Model_CB!N70</f>
        <v>1</v>
      </c>
      <c r="O567">
        <f>V_Model_CB!O70</f>
        <v>80</v>
      </c>
      <c r="P567" s="628">
        <f>V_Model_CB!P70</f>
        <v>0</v>
      </c>
      <c r="Q567" s="628">
        <f>V_Model_CB!Q70</f>
        <v>0</v>
      </c>
      <c r="R567" s="628">
        <f>V_Model_CB!R70</f>
        <v>0</v>
      </c>
      <c r="S567" s="628">
        <f>V_Model_CB!S70</f>
        <v>0</v>
      </c>
      <c r="T567" s="628">
        <f>V_Model_CB!T70</f>
        <v>0</v>
      </c>
      <c r="U567" s="628">
        <f>V_Model_CB!U70</f>
        <v>0.13</v>
      </c>
      <c r="V567" s="628">
        <f>V_Model_CB!V70</f>
        <v>0.12</v>
      </c>
      <c r="W567" s="628">
        <f>V_Model_CB!W70</f>
        <v>0.13</v>
      </c>
      <c r="X567" s="628">
        <f>V_Model_CB!X70</f>
        <v>0.12</v>
      </c>
      <c r="Y567" s="650">
        <f>V_Model_CB!Y70</f>
        <v>0</v>
      </c>
      <c r="Z567" s="650">
        <f>V_Model_CB!Z70</f>
        <v>0</v>
      </c>
      <c r="AA567" s="650">
        <f>V_Model_CB!AA70</f>
        <v>0.5</v>
      </c>
      <c r="AB567" s="650">
        <f>V_Model_CB!AB70</f>
        <v>0</v>
      </c>
      <c r="AC567" s="613">
        <f>V_Model_CB!AC70</f>
        <v>0</v>
      </c>
      <c r="AD567" s="613">
        <f>V_Model_CB!AD70</f>
        <v>0</v>
      </c>
      <c r="AE567" s="613">
        <f>V_Model_CB!AE70</f>
        <v>0</v>
      </c>
      <c r="AF567" s="613">
        <f>V_Model_CB!AF70</f>
        <v>0</v>
      </c>
      <c r="AG567" s="626">
        <f>V_Model_CB!AG70</f>
        <v>0</v>
      </c>
      <c r="AH567" s="626">
        <f>V_Model_CB!AH70</f>
        <v>0</v>
      </c>
      <c r="AI567" s="626">
        <f>V_Model_CB!AI70</f>
        <v>0</v>
      </c>
      <c r="AJ567" s="626">
        <f>V_Model_CB!AJ70</f>
        <v>0</v>
      </c>
      <c r="AK567" s="626">
        <f>V_Model_CB!AK70</f>
        <v>0</v>
      </c>
      <c r="AL567" s="626">
        <f>V_Model_CB!AL70</f>
        <v>10</v>
      </c>
      <c r="AM567" s="626">
        <f>V_Model_CB!AM70</f>
        <v>10</v>
      </c>
      <c r="AN567" s="626">
        <f>V_Model_CB!AN70</f>
        <v>10</v>
      </c>
      <c r="AO567" s="626">
        <f>V_Model_CB!AO70</f>
        <v>10</v>
      </c>
      <c r="AP567" s="369">
        <f>V_Model_CB!AP70</f>
        <v>0</v>
      </c>
      <c r="AQ567" s="369">
        <f>V_Model_CB!AQ70</f>
        <v>0</v>
      </c>
      <c r="AR567" s="369">
        <f>V_Model_CB!AR70</f>
        <v>40</v>
      </c>
      <c r="AS567" s="369">
        <f>V_Model_CB!AS70</f>
        <v>0</v>
      </c>
      <c r="AT567" s="370">
        <f>V_Model_CB!AT70</f>
        <v>0</v>
      </c>
      <c r="AU567" s="370">
        <f>V_Model_CB!AU70</f>
        <v>0</v>
      </c>
      <c r="AV567" s="370">
        <f>V_Model_CB!AV70</f>
        <v>0</v>
      </c>
      <c r="AW567" s="370">
        <f>V_Model_CB!AW70</f>
        <v>0</v>
      </c>
      <c r="AX567">
        <f>V_Model_CB!AX70</f>
        <v>40</v>
      </c>
      <c r="AY567">
        <f>V_Model_CB!AY70</f>
        <v>0.25</v>
      </c>
      <c r="AZ567" t="e">
        <f>V_Model_CB!AZ70</f>
        <v>#N/A</v>
      </c>
      <c r="BA567" t="e">
        <f>V_Model_CB!BA70</f>
        <v>#N/A</v>
      </c>
      <c r="BB567">
        <f>V_Model_CB!BB70</f>
        <v>0</v>
      </c>
      <c r="BC567">
        <f>V_Model_CB!BC70</f>
        <v>0</v>
      </c>
      <c r="BD567">
        <f>V_Model_CB!BD70</f>
        <v>0</v>
      </c>
      <c r="BE567">
        <f>V_Model_CB!BE70</f>
        <v>0</v>
      </c>
      <c r="BF567">
        <f>V_Model_CB!BF70</f>
        <v>0</v>
      </c>
      <c r="BG567">
        <f>V_Model_CB!BG70</f>
        <v>0</v>
      </c>
      <c r="BH567">
        <f>V_Model_CB!BH70</f>
        <v>0</v>
      </c>
      <c r="BI567">
        <f>V_Model_CB!BI70</f>
        <v>0</v>
      </c>
      <c r="BJ567">
        <f t="shared" si="37"/>
        <v>80</v>
      </c>
      <c r="BK567">
        <f t="shared" si="38"/>
        <v>80</v>
      </c>
      <c r="BL567" s="531">
        <f t="shared" si="39"/>
        <v>0</v>
      </c>
      <c r="BM567" s="201"/>
    </row>
    <row r="568" spans="1:65" hidden="1" outlineLevel="1" x14ac:dyDescent="0.3">
      <c r="A568">
        <f>V_Model_CB!A71</f>
        <v>6</v>
      </c>
      <c r="B568" t="str">
        <f>V_Model_CB!B71</f>
        <v>a</v>
      </c>
      <c r="C568">
        <f>V_Model_CB!C71</f>
        <v>3</v>
      </c>
      <c r="D568" t="str">
        <f>V_Model_CB!D71</f>
        <v>.z05_6_a_3</v>
      </c>
      <c r="E568" t="str">
        <f>V_Model_CB!E71</f>
        <v>Przygotowanie infrastruktury IT na potrzeby Cyfrowego Bliźniaka</v>
      </c>
      <c r="F568">
        <f>V_Model_CB!F71</f>
        <v>0</v>
      </c>
      <c r="G568" t="str">
        <f>V_Model_CB!G71</f>
        <v>Developer/ Devops</v>
      </c>
      <c r="H568">
        <f>V_Model_CB!H70</f>
        <v>31</v>
      </c>
      <c r="I568" t="str">
        <f>V_Model_CB!I71</f>
        <v>END</v>
      </c>
      <c r="J568">
        <f>V_Model_CB!J71</f>
        <v>75</v>
      </c>
      <c r="K568" s="284">
        <f>V_Model_CB!K71</f>
        <v>46906</v>
      </c>
      <c r="L568" s="284">
        <f>V_Model_CB!L71</f>
        <v>46907</v>
      </c>
      <c r="M568">
        <f>V_Model_CB!M71</f>
        <v>75</v>
      </c>
      <c r="N568">
        <f>V_Model_CB!N71</f>
        <v>1</v>
      </c>
      <c r="O568">
        <f>V_Model_CB!O71</f>
        <v>80</v>
      </c>
      <c r="P568" s="628">
        <f>V_Model_CB!P71</f>
        <v>0</v>
      </c>
      <c r="Q568" s="628">
        <f>V_Model_CB!Q71</f>
        <v>0</v>
      </c>
      <c r="R568" s="628">
        <f>V_Model_CB!R71</f>
        <v>0</v>
      </c>
      <c r="S568" s="628">
        <f>V_Model_CB!S71</f>
        <v>0</v>
      </c>
      <c r="T568" s="628">
        <f>V_Model_CB!T71</f>
        <v>0</v>
      </c>
      <c r="U568" s="628">
        <f>V_Model_CB!U71</f>
        <v>0.13</v>
      </c>
      <c r="V568" s="628">
        <f>V_Model_CB!V71</f>
        <v>0.12</v>
      </c>
      <c r="W568" s="628">
        <f>V_Model_CB!W71</f>
        <v>0.13</v>
      </c>
      <c r="X568" s="628">
        <f>V_Model_CB!X71</f>
        <v>0.12</v>
      </c>
      <c r="Y568" s="650">
        <f>V_Model_CB!Y71</f>
        <v>0</v>
      </c>
      <c r="Z568" s="650">
        <f>V_Model_CB!Z71</f>
        <v>0</v>
      </c>
      <c r="AA568" s="650">
        <f>V_Model_CB!AA71</f>
        <v>0.5</v>
      </c>
      <c r="AB568" s="650">
        <f>V_Model_CB!AB71</f>
        <v>0</v>
      </c>
      <c r="AC568" s="613">
        <f>V_Model_CB!AC71</f>
        <v>0</v>
      </c>
      <c r="AD568" s="613">
        <f>V_Model_CB!AD71</f>
        <v>0</v>
      </c>
      <c r="AE568" s="613">
        <f>V_Model_CB!AE71</f>
        <v>0</v>
      </c>
      <c r="AF568" s="613">
        <f>V_Model_CB!AF71</f>
        <v>0</v>
      </c>
      <c r="AG568" s="626">
        <f>V_Model_CB!AG71</f>
        <v>0</v>
      </c>
      <c r="AH568" s="626">
        <f>V_Model_CB!AH71</f>
        <v>0</v>
      </c>
      <c r="AI568" s="626">
        <f>V_Model_CB!AI71</f>
        <v>0</v>
      </c>
      <c r="AJ568" s="626">
        <f>V_Model_CB!AJ71</f>
        <v>0</v>
      </c>
      <c r="AK568" s="626">
        <f>V_Model_CB!AK71</f>
        <v>0</v>
      </c>
      <c r="AL568" s="626">
        <f>V_Model_CB!AL71</f>
        <v>10</v>
      </c>
      <c r="AM568" s="626">
        <f>V_Model_CB!AM71</f>
        <v>10</v>
      </c>
      <c r="AN568" s="626">
        <f>V_Model_CB!AN71</f>
        <v>10</v>
      </c>
      <c r="AO568" s="626">
        <f>V_Model_CB!AO71</f>
        <v>10</v>
      </c>
      <c r="AP568" s="369">
        <f>V_Model_CB!AP71</f>
        <v>0</v>
      </c>
      <c r="AQ568" s="369">
        <f>V_Model_CB!AQ71</f>
        <v>0</v>
      </c>
      <c r="AR568" s="369">
        <f>V_Model_CB!AR71</f>
        <v>40</v>
      </c>
      <c r="AS568" s="369">
        <f>V_Model_CB!AS71</f>
        <v>0</v>
      </c>
      <c r="AT568" s="370">
        <f>V_Model_CB!AT71</f>
        <v>0</v>
      </c>
      <c r="AU568" s="370">
        <f>V_Model_CB!AU71</f>
        <v>0</v>
      </c>
      <c r="AV568" s="370">
        <f>V_Model_CB!AV71</f>
        <v>0</v>
      </c>
      <c r="AW568" s="370">
        <f>V_Model_CB!AW71</f>
        <v>0</v>
      </c>
      <c r="AX568">
        <f>V_Model_CB!AX71</f>
        <v>40</v>
      </c>
      <c r="AY568">
        <f>V_Model_CB!AY71</f>
        <v>0.25</v>
      </c>
      <c r="AZ568" t="e">
        <f>V_Model_CB!AZ71</f>
        <v>#N/A</v>
      </c>
      <c r="BA568" t="e">
        <f>V_Model_CB!BA71</f>
        <v>#N/A</v>
      </c>
      <c r="BB568">
        <f>V_Model_CB!BB71</f>
        <v>0</v>
      </c>
      <c r="BC568">
        <f>V_Model_CB!BC71</f>
        <v>0</v>
      </c>
      <c r="BD568">
        <f>V_Model_CB!BD71</f>
        <v>0</v>
      </c>
      <c r="BE568">
        <f>V_Model_CB!BE71</f>
        <v>0</v>
      </c>
      <c r="BF568">
        <f>V_Model_CB!BF71</f>
        <v>0</v>
      </c>
      <c r="BG568">
        <f>V_Model_CB!BG71</f>
        <v>0</v>
      </c>
      <c r="BH568">
        <f>V_Model_CB!BH71</f>
        <v>0</v>
      </c>
      <c r="BI568">
        <f>V_Model_CB!BI71</f>
        <v>0</v>
      </c>
      <c r="BJ568">
        <f t="shared" si="37"/>
        <v>80</v>
      </c>
      <c r="BK568">
        <f t="shared" si="38"/>
        <v>80</v>
      </c>
      <c r="BL568" s="531">
        <f t="shared" si="39"/>
        <v>0</v>
      </c>
      <c r="BM568" s="201"/>
    </row>
    <row r="569" spans="1:65" hidden="1" outlineLevel="1" x14ac:dyDescent="0.3">
      <c r="A569">
        <f>V_Model_CB!A72</f>
        <v>6</v>
      </c>
      <c r="B569" t="str">
        <f>V_Model_CB!B72</f>
        <v>b</v>
      </c>
      <c r="C569">
        <f>V_Model_CB!C72</f>
        <v>1</v>
      </c>
      <c r="D569" t="str">
        <f>V_Model_CB!D72</f>
        <v>.z05_6_b_1</v>
      </c>
      <c r="E569" t="str">
        <f>V_Model_CB!E72</f>
        <v>Opracowanie i optymalizacja narzędzi/mechanizmów do zmniejszania opóźnienia i zwiększenia efektywności operacyjnej</v>
      </c>
      <c r="F569">
        <f>V_Model_CB!F72</f>
        <v>0</v>
      </c>
      <c r="G569" t="str">
        <f>V_Model_CB!G72</f>
        <v>Ekspert merytoryczny/ Architekt rozwiazania</v>
      </c>
      <c r="H569">
        <f>V_Model_CB!H71</f>
        <v>32</v>
      </c>
      <c r="I569">
        <f>V_Model_CB!I72</f>
        <v>0</v>
      </c>
      <c r="J569">
        <f>V_Model_CB!J72</f>
        <v>76</v>
      </c>
      <c r="K569" s="284">
        <f>V_Model_CB!K72</f>
        <v>46913</v>
      </c>
      <c r="L569" s="284">
        <f>V_Model_CB!L72</f>
        <v>46913</v>
      </c>
      <c r="M569">
        <f>V_Model_CB!M72</f>
        <v>75</v>
      </c>
      <c r="N569">
        <f>V_Model_CB!N72</f>
        <v>0</v>
      </c>
      <c r="O569">
        <f>V_Model_CB!O72</f>
        <v>120</v>
      </c>
      <c r="P569" s="628">
        <f>V_Model_CB!P72</f>
        <v>0</v>
      </c>
      <c r="Q569" s="628">
        <f>V_Model_CB!Q72</f>
        <v>0</v>
      </c>
      <c r="R569" s="628">
        <f>V_Model_CB!R72</f>
        <v>0</v>
      </c>
      <c r="S569" s="628">
        <f>V_Model_CB!S72</f>
        <v>0</v>
      </c>
      <c r="T569" s="628">
        <f>V_Model_CB!T72</f>
        <v>0.17299999999999999</v>
      </c>
      <c r="U569" s="628">
        <f>V_Model_CB!U72</f>
        <v>0.16600000000000001</v>
      </c>
      <c r="V569" s="628">
        <f>V_Model_CB!V72</f>
        <v>0.17</v>
      </c>
      <c r="W569" s="628">
        <f>V_Model_CB!W72</f>
        <v>0.16</v>
      </c>
      <c r="X569" s="628">
        <f>V_Model_CB!X72</f>
        <v>0</v>
      </c>
      <c r="Y569" s="650">
        <f>V_Model_CB!Y72</f>
        <v>0</v>
      </c>
      <c r="Z569" s="650">
        <f>V_Model_CB!Z72</f>
        <v>0.33300000000000002</v>
      </c>
      <c r="AA569" s="650">
        <f>V_Model_CB!AA72</f>
        <v>0</v>
      </c>
      <c r="AB569" s="650">
        <f>V_Model_CB!AB72</f>
        <v>0</v>
      </c>
      <c r="AC569" s="613">
        <f>V_Model_CB!AC72</f>
        <v>0</v>
      </c>
      <c r="AD569" s="613">
        <f>V_Model_CB!AD72</f>
        <v>0</v>
      </c>
      <c r="AE569" s="613">
        <f>V_Model_CB!AE72</f>
        <v>0</v>
      </c>
      <c r="AF569" s="613">
        <f>V_Model_CB!AF72</f>
        <v>0</v>
      </c>
      <c r="AG569" s="626">
        <f>V_Model_CB!AG72</f>
        <v>0</v>
      </c>
      <c r="AH569" s="626">
        <f>V_Model_CB!AH72</f>
        <v>0</v>
      </c>
      <c r="AI569" s="626">
        <f>V_Model_CB!AI72</f>
        <v>0</v>
      </c>
      <c r="AJ569" s="626">
        <f>V_Model_CB!AJ72</f>
        <v>0</v>
      </c>
      <c r="AK569" s="626">
        <f>V_Model_CB!AK72</f>
        <v>21</v>
      </c>
      <c r="AL569" s="626">
        <f>V_Model_CB!AL72</f>
        <v>20</v>
      </c>
      <c r="AM569" s="626">
        <f>V_Model_CB!AM72</f>
        <v>20</v>
      </c>
      <c r="AN569" s="626">
        <f>V_Model_CB!AN72</f>
        <v>19</v>
      </c>
      <c r="AO569" s="626">
        <f>V_Model_CB!AO72</f>
        <v>0</v>
      </c>
      <c r="AP569" s="369">
        <f>V_Model_CB!AP72</f>
        <v>0</v>
      </c>
      <c r="AQ569" s="369">
        <f>V_Model_CB!AQ72</f>
        <v>40</v>
      </c>
      <c r="AR569" s="369">
        <f>V_Model_CB!AR72</f>
        <v>0</v>
      </c>
      <c r="AS569" s="369">
        <f>V_Model_CB!AS72</f>
        <v>0</v>
      </c>
      <c r="AT569" s="370">
        <f>V_Model_CB!AT72</f>
        <v>0</v>
      </c>
      <c r="AU569" s="370">
        <f>V_Model_CB!AU72</f>
        <v>0</v>
      </c>
      <c r="AV569" s="370">
        <f>V_Model_CB!AV72</f>
        <v>0</v>
      </c>
      <c r="AW569" s="370">
        <f>V_Model_CB!AW72</f>
        <v>0</v>
      </c>
      <c r="AX569">
        <f>V_Model_CB!AX72</f>
        <v>80</v>
      </c>
      <c r="AY569">
        <f>V_Model_CB!AY72</f>
        <v>0.5</v>
      </c>
      <c r="AZ569" t="e">
        <f>V_Model_CB!AZ72</f>
        <v>#N/A</v>
      </c>
      <c r="BA569" t="e">
        <f>V_Model_CB!BA72</f>
        <v>#N/A</v>
      </c>
      <c r="BB569">
        <f>V_Model_CB!BB72</f>
        <v>0</v>
      </c>
      <c r="BC569">
        <f>V_Model_CB!BC72</f>
        <v>0</v>
      </c>
      <c r="BD569">
        <f>V_Model_CB!BD72</f>
        <v>0</v>
      </c>
      <c r="BE569">
        <f>V_Model_CB!BE72</f>
        <v>0</v>
      </c>
      <c r="BF569">
        <f>V_Model_CB!BF72</f>
        <v>0</v>
      </c>
      <c r="BG569">
        <f>V_Model_CB!BG72</f>
        <v>0</v>
      </c>
      <c r="BH569">
        <f>V_Model_CB!BH72</f>
        <v>0</v>
      </c>
      <c r="BI569">
        <f>V_Model_CB!BI72</f>
        <v>0</v>
      </c>
      <c r="BJ569">
        <f t="shared" si="37"/>
        <v>120</v>
      </c>
      <c r="BK569">
        <f t="shared" si="38"/>
        <v>120</v>
      </c>
      <c r="BL569" s="531">
        <f t="shared" si="39"/>
        <v>0</v>
      </c>
      <c r="BM569" s="201"/>
    </row>
    <row r="570" spans="1:65" hidden="1" outlineLevel="1" x14ac:dyDescent="0.3">
      <c r="A570">
        <f>V_Model_CB!A73</f>
        <v>6</v>
      </c>
      <c r="B570" t="str">
        <f>V_Model_CB!B73</f>
        <v>c</v>
      </c>
      <c r="C570">
        <f>V_Model_CB!C73</f>
        <v>1</v>
      </c>
      <c r="D570" t="str">
        <f>V_Model_CB!D73</f>
        <v>.z05_6_c_1</v>
      </c>
      <c r="E570" t="str">
        <f>V_Model_CB!E73</f>
        <v>Analiza optymalnych rozwiązań do przechowywania i przetwarzania danych w chmurze, co pozwala na skalowalność cyfrowego bliźniaka</v>
      </c>
      <c r="F570">
        <f>V_Model_CB!F73</f>
        <v>0</v>
      </c>
      <c r="G570" t="str">
        <f>V_Model_CB!G73</f>
        <v>Ekspert merytoryczny/ Architekt rozwiazania</v>
      </c>
      <c r="H570">
        <f>V_Model_CB!H72</f>
        <v>33</v>
      </c>
      <c r="I570">
        <f>V_Model_CB!I73</f>
        <v>0</v>
      </c>
      <c r="J570">
        <f>V_Model_CB!J73</f>
        <v>76</v>
      </c>
      <c r="K570" s="284">
        <f>V_Model_CB!K73</f>
        <v>46913</v>
      </c>
      <c r="L570" s="284">
        <f>V_Model_CB!L73</f>
        <v>46913</v>
      </c>
      <c r="M570">
        <f>V_Model_CB!M73</f>
        <v>75</v>
      </c>
      <c r="N570">
        <f>V_Model_CB!N73</f>
        <v>0</v>
      </c>
      <c r="O570">
        <f>V_Model_CB!O73</f>
        <v>120</v>
      </c>
      <c r="P570" s="628">
        <f>V_Model_CB!P73</f>
        <v>0</v>
      </c>
      <c r="Q570" s="628">
        <f>V_Model_CB!Q73</f>
        <v>0</v>
      </c>
      <c r="R570" s="628">
        <f>V_Model_CB!R73</f>
        <v>0</v>
      </c>
      <c r="S570" s="628">
        <f>V_Model_CB!S73</f>
        <v>0</v>
      </c>
      <c r="T570" s="628">
        <f>V_Model_CB!T73</f>
        <v>0</v>
      </c>
      <c r="U570" s="628">
        <f>V_Model_CB!U73</f>
        <v>0.17299999999999999</v>
      </c>
      <c r="V570" s="628">
        <f>V_Model_CB!V73</f>
        <v>0.16300000000000001</v>
      </c>
      <c r="W570" s="628">
        <f>V_Model_CB!W73</f>
        <v>0.17</v>
      </c>
      <c r="X570" s="628">
        <f>V_Model_CB!X73</f>
        <v>0.16</v>
      </c>
      <c r="Y570" s="650">
        <f>V_Model_CB!Y73</f>
        <v>0</v>
      </c>
      <c r="Z570" s="650">
        <f>V_Model_CB!Z73</f>
        <v>0.33300000000000002</v>
      </c>
      <c r="AA570" s="650">
        <f>V_Model_CB!AA73</f>
        <v>0</v>
      </c>
      <c r="AB570" s="650">
        <f>V_Model_CB!AB73</f>
        <v>0</v>
      </c>
      <c r="AC570" s="613">
        <f>V_Model_CB!AC73</f>
        <v>0</v>
      </c>
      <c r="AD570" s="613">
        <f>V_Model_CB!AD73</f>
        <v>0</v>
      </c>
      <c r="AE570" s="613">
        <f>V_Model_CB!AE73</f>
        <v>0</v>
      </c>
      <c r="AF570" s="613">
        <f>V_Model_CB!AF73</f>
        <v>0</v>
      </c>
      <c r="AG570" s="626">
        <f>V_Model_CB!AG73</f>
        <v>0</v>
      </c>
      <c r="AH570" s="626">
        <f>V_Model_CB!AH73</f>
        <v>0</v>
      </c>
      <c r="AI570" s="626">
        <f>V_Model_CB!AI73</f>
        <v>0</v>
      </c>
      <c r="AJ570" s="626">
        <f>V_Model_CB!AJ73</f>
        <v>0</v>
      </c>
      <c r="AK570" s="626">
        <f>V_Model_CB!AK73</f>
        <v>0</v>
      </c>
      <c r="AL570" s="626">
        <f>V_Model_CB!AL73</f>
        <v>21</v>
      </c>
      <c r="AM570" s="626">
        <f>V_Model_CB!AM73</f>
        <v>20</v>
      </c>
      <c r="AN570" s="626">
        <f>V_Model_CB!AN73</f>
        <v>20</v>
      </c>
      <c r="AO570" s="626">
        <f>V_Model_CB!AO73</f>
        <v>19</v>
      </c>
      <c r="AP570" s="369">
        <f>V_Model_CB!AP73</f>
        <v>0</v>
      </c>
      <c r="AQ570" s="369">
        <f>V_Model_CB!AQ73</f>
        <v>40</v>
      </c>
      <c r="AR570" s="369">
        <f>V_Model_CB!AR73</f>
        <v>0</v>
      </c>
      <c r="AS570" s="369">
        <f>V_Model_CB!AS73</f>
        <v>0</v>
      </c>
      <c r="AT570" s="370">
        <f>V_Model_CB!AT73</f>
        <v>0</v>
      </c>
      <c r="AU570" s="370">
        <f>V_Model_CB!AU73</f>
        <v>0</v>
      </c>
      <c r="AV570" s="370">
        <f>V_Model_CB!AV73</f>
        <v>0</v>
      </c>
      <c r="AW570" s="370">
        <f>V_Model_CB!AW73</f>
        <v>0</v>
      </c>
      <c r="AX570">
        <f>V_Model_CB!AX73</f>
        <v>80</v>
      </c>
      <c r="AY570">
        <f>V_Model_CB!AY73</f>
        <v>0.5</v>
      </c>
      <c r="AZ570" t="e">
        <f>V_Model_CB!AZ73</f>
        <v>#N/A</v>
      </c>
      <c r="BA570" t="e">
        <f>V_Model_CB!BA73</f>
        <v>#N/A</v>
      </c>
      <c r="BB570">
        <f>V_Model_CB!BB73</f>
        <v>0</v>
      </c>
      <c r="BC570">
        <f>V_Model_CB!BC73</f>
        <v>0</v>
      </c>
      <c r="BD570">
        <f>V_Model_CB!BD73</f>
        <v>0</v>
      </c>
      <c r="BE570">
        <f>V_Model_CB!BE73</f>
        <v>0</v>
      </c>
      <c r="BF570">
        <f>V_Model_CB!BF73</f>
        <v>0</v>
      </c>
      <c r="BG570">
        <f>V_Model_CB!BG73</f>
        <v>0</v>
      </c>
      <c r="BH570">
        <f>V_Model_CB!BH73</f>
        <v>0</v>
      </c>
      <c r="BI570">
        <f>V_Model_CB!BI73</f>
        <v>0</v>
      </c>
      <c r="BJ570">
        <f t="shared" si="37"/>
        <v>120</v>
      </c>
      <c r="BK570">
        <f t="shared" si="38"/>
        <v>120</v>
      </c>
      <c r="BL570" s="531">
        <f t="shared" si="39"/>
        <v>0</v>
      </c>
      <c r="BM570" s="201"/>
    </row>
    <row r="571" spans="1:65" hidden="1" outlineLevel="1" x14ac:dyDescent="0.3">
      <c r="A571">
        <f>V_Model_CB!A74</f>
        <v>6</v>
      </c>
      <c r="B571" t="str">
        <f>V_Model_CB!B74</f>
        <v>d</v>
      </c>
      <c r="C571">
        <f>V_Model_CB!C74</f>
        <v>1</v>
      </c>
      <c r="D571" t="str">
        <f>V_Model_CB!D74</f>
        <v>.z05_6_d_1</v>
      </c>
      <c r="E571" t="str">
        <f>V_Model_CB!E74</f>
        <v>Opracowanie i optymalizacja mechanizmów/narzędzi do przechowywania i przetwarzania danych w chmurze/importu danych z wybrana platformą AI</v>
      </c>
      <c r="F571">
        <f>V_Model_CB!F74</f>
        <v>0</v>
      </c>
      <c r="G571" t="str">
        <f>V_Model_CB!G74</f>
        <v>Ekspert merytoryczny/ Architekt rozwiazania</v>
      </c>
      <c r="H571">
        <f>V_Model_CB!H73</f>
        <v>34</v>
      </c>
      <c r="I571">
        <f>V_Model_CB!I74</f>
        <v>0</v>
      </c>
      <c r="J571">
        <f>V_Model_CB!J74</f>
        <v>76</v>
      </c>
      <c r="K571" s="284">
        <f>V_Model_CB!K74</f>
        <v>46913</v>
      </c>
      <c r="L571" s="284">
        <f>V_Model_CB!L74</f>
        <v>46914</v>
      </c>
      <c r="M571">
        <f>V_Model_CB!M74</f>
        <v>76</v>
      </c>
      <c r="N571">
        <f>V_Model_CB!N74</f>
        <v>1</v>
      </c>
      <c r="O571">
        <f>V_Model_CB!O74</f>
        <v>120</v>
      </c>
      <c r="P571" s="628">
        <f>V_Model_CB!P74</f>
        <v>0</v>
      </c>
      <c r="Q571" s="628">
        <f>V_Model_CB!Q74</f>
        <v>0</v>
      </c>
      <c r="R571" s="628">
        <f>V_Model_CB!R74</f>
        <v>0</v>
      </c>
      <c r="S571" s="628">
        <f>V_Model_CB!S74</f>
        <v>0</v>
      </c>
      <c r="T571" s="628">
        <f>V_Model_CB!T74</f>
        <v>0.17299999999999999</v>
      </c>
      <c r="U571" s="628">
        <f>V_Model_CB!U74</f>
        <v>0.16300000000000001</v>
      </c>
      <c r="V571" s="628">
        <f>V_Model_CB!V74</f>
        <v>0</v>
      </c>
      <c r="W571" s="628">
        <f>V_Model_CB!W74</f>
        <v>0</v>
      </c>
      <c r="X571" s="628">
        <f>V_Model_CB!X74</f>
        <v>0</v>
      </c>
      <c r="Y571" s="650">
        <f>V_Model_CB!Y74</f>
        <v>0</v>
      </c>
      <c r="Z571" s="650">
        <f>V_Model_CB!Z74</f>
        <v>0</v>
      </c>
      <c r="AA571" s="650">
        <f>V_Model_CB!AA74</f>
        <v>0.66600000000000004</v>
      </c>
      <c r="AB571" s="650">
        <f>V_Model_CB!AB74</f>
        <v>0</v>
      </c>
      <c r="AC571" s="613">
        <f>V_Model_CB!AC74</f>
        <v>0</v>
      </c>
      <c r="AD571" s="613">
        <f>V_Model_CB!AD74</f>
        <v>0</v>
      </c>
      <c r="AE571" s="613">
        <f>V_Model_CB!AE74</f>
        <v>0</v>
      </c>
      <c r="AF571" s="613">
        <f>V_Model_CB!AF74</f>
        <v>0</v>
      </c>
      <c r="AG571" s="626">
        <f>V_Model_CB!AG74</f>
        <v>0</v>
      </c>
      <c r="AH571" s="626">
        <f>V_Model_CB!AH74</f>
        <v>0</v>
      </c>
      <c r="AI571" s="626">
        <f>V_Model_CB!AI74</f>
        <v>0</v>
      </c>
      <c r="AJ571" s="626">
        <f>V_Model_CB!AJ74</f>
        <v>0</v>
      </c>
      <c r="AK571" s="626">
        <f>V_Model_CB!AK74</f>
        <v>21</v>
      </c>
      <c r="AL571" s="626">
        <f>V_Model_CB!AL74</f>
        <v>20</v>
      </c>
      <c r="AM571" s="626">
        <f>V_Model_CB!AM74</f>
        <v>0</v>
      </c>
      <c r="AN571" s="626">
        <f>V_Model_CB!AN74</f>
        <v>0</v>
      </c>
      <c r="AO571" s="626">
        <f>V_Model_CB!AO74</f>
        <v>0</v>
      </c>
      <c r="AP571" s="369">
        <f>V_Model_CB!AP74</f>
        <v>0</v>
      </c>
      <c r="AQ571" s="369">
        <f>V_Model_CB!AQ74</f>
        <v>0</v>
      </c>
      <c r="AR571" s="369">
        <f>V_Model_CB!AR74</f>
        <v>80</v>
      </c>
      <c r="AS571" s="369">
        <f>V_Model_CB!AS74</f>
        <v>0</v>
      </c>
      <c r="AT571" s="370">
        <f>V_Model_CB!AT74</f>
        <v>0</v>
      </c>
      <c r="AU571" s="370">
        <f>V_Model_CB!AU74</f>
        <v>0</v>
      </c>
      <c r="AV571" s="370">
        <f>V_Model_CB!AV74</f>
        <v>0</v>
      </c>
      <c r="AW571" s="370">
        <f>V_Model_CB!AW74</f>
        <v>0</v>
      </c>
      <c r="AX571">
        <f>V_Model_CB!AX74</f>
        <v>41</v>
      </c>
      <c r="AY571">
        <f>V_Model_CB!AY74</f>
        <v>0.25624999999999998</v>
      </c>
      <c r="AZ571" t="e">
        <f>V_Model_CB!AZ74</f>
        <v>#N/A</v>
      </c>
      <c r="BA571" t="e">
        <f>V_Model_CB!BA74</f>
        <v>#N/A</v>
      </c>
      <c r="BB571">
        <f>V_Model_CB!BB74</f>
        <v>0</v>
      </c>
      <c r="BC571">
        <f>V_Model_CB!BC74</f>
        <v>0</v>
      </c>
      <c r="BD571">
        <f>V_Model_CB!BD74</f>
        <v>0</v>
      </c>
      <c r="BE571">
        <f>V_Model_CB!BE74</f>
        <v>0</v>
      </c>
      <c r="BF571">
        <f>V_Model_CB!BF74</f>
        <v>0</v>
      </c>
      <c r="BG571">
        <f>V_Model_CB!BG74</f>
        <v>0</v>
      </c>
      <c r="BH571">
        <f>V_Model_CB!BH74</f>
        <v>0</v>
      </c>
      <c r="BI571">
        <f>V_Model_CB!BI74</f>
        <v>0</v>
      </c>
      <c r="BJ571">
        <f t="shared" si="37"/>
        <v>120</v>
      </c>
      <c r="BK571">
        <f t="shared" si="38"/>
        <v>121</v>
      </c>
      <c r="BL571" s="531">
        <f t="shared" si="39"/>
        <v>-1</v>
      </c>
      <c r="BM571" s="201"/>
    </row>
    <row r="572" spans="1:65" hidden="1" outlineLevel="1" x14ac:dyDescent="0.3">
      <c r="A572">
        <f>V_Model_CB!A75</f>
        <v>7</v>
      </c>
      <c r="B572" t="str">
        <f>V_Model_CB!B75</f>
        <v>a</v>
      </c>
      <c r="C572">
        <f>V_Model_CB!C75</f>
        <v>-1</v>
      </c>
      <c r="D572" t="str">
        <f>V_Model_CB!D75</f>
        <v>.z05_7_a_-1</v>
      </c>
      <c r="E572" t="str">
        <f>V_Model_CB!E75</f>
        <v>7.Wizualizacja i interfejs użytkownika</v>
      </c>
      <c r="F572">
        <f>V_Model_CB!F75</f>
        <v>0</v>
      </c>
      <c r="G572">
        <f>V_Model_CB!G75</f>
        <v>0</v>
      </c>
      <c r="H572">
        <f>V_Model_CB!H74</f>
        <v>35</v>
      </c>
      <c r="I572">
        <f>V_Model_CB!I75</f>
        <v>0</v>
      </c>
      <c r="J572">
        <f>V_Model_CB!J75</f>
        <v>77</v>
      </c>
      <c r="K572" s="284">
        <f>V_Model_CB!K75</f>
        <v>46920</v>
      </c>
      <c r="L572" s="284">
        <f>V_Model_CB!L75</f>
        <v>46920</v>
      </c>
      <c r="M572">
        <f>V_Model_CB!M75</f>
        <v>76</v>
      </c>
      <c r="N572">
        <f>V_Model_CB!N75</f>
        <v>0</v>
      </c>
      <c r="O572">
        <f>V_Model_CB!O75</f>
        <v>0</v>
      </c>
      <c r="P572" s="628">
        <f>V_Model_CB!P75</f>
        <v>0</v>
      </c>
      <c r="Q572" s="628">
        <f>V_Model_CB!Q75</f>
        <v>0</v>
      </c>
      <c r="R572" s="628">
        <f>V_Model_CB!R75</f>
        <v>0</v>
      </c>
      <c r="S572" s="628">
        <f>V_Model_CB!S75</f>
        <v>0</v>
      </c>
      <c r="T572" s="628">
        <f>V_Model_CB!T75</f>
        <v>0</v>
      </c>
      <c r="U572" s="628">
        <f>V_Model_CB!U75</f>
        <v>0</v>
      </c>
      <c r="V572" s="628">
        <f>V_Model_CB!V75</f>
        <v>0</v>
      </c>
      <c r="W572" s="628">
        <f>V_Model_CB!W75</f>
        <v>0</v>
      </c>
      <c r="X572" s="628">
        <f>V_Model_CB!X75</f>
        <v>0</v>
      </c>
      <c r="Y572" s="650">
        <f>V_Model_CB!Y75</f>
        <v>0</v>
      </c>
      <c r="Z572" s="650">
        <f>V_Model_CB!Z75</f>
        <v>0</v>
      </c>
      <c r="AA572" s="650">
        <f>V_Model_CB!AA75</f>
        <v>0</v>
      </c>
      <c r="AB572" s="650">
        <f>V_Model_CB!AB75</f>
        <v>0</v>
      </c>
      <c r="AC572" s="613">
        <f>V_Model_CB!AC75</f>
        <v>0</v>
      </c>
      <c r="AD572" s="613">
        <f>V_Model_CB!AD75</f>
        <v>0</v>
      </c>
      <c r="AE572" s="613">
        <f>V_Model_CB!AE75</f>
        <v>0</v>
      </c>
      <c r="AF572" s="613">
        <f>V_Model_CB!AF75</f>
        <v>0</v>
      </c>
      <c r="AG572" s="626">
        <f>V_Model_CB!AG75</f>
        <v>0</v>
      </c>
      <c r="AH572" s="626">
        <f>V_Model_CB!AH75</f>
        <v>0</v>
      </c>
      <c r="AI572" s="626">
        <f>V_Model_CB!AI75</f>
        <v>0</v>
      </c>
      <c r="AJ572" s="626">
        <f>V_Model_CB!AJ75</f>
        <v>0</v>
      </c>
      <c r="AK572" s="626">
        <f>V_Model_CB!AK75</f>
        <v>0</v>
      </c>
      <c r="AL572" s="626">
        <f>V_Model_CB!AL75</f>
        <v>0</v>
      </c>
      <c r="AM572" s="626">
        <f>V_Model_CB!AM75</f>
        <v>0</v>
      </c>
      <c r="AN572" s="626">
        <f>V_Model_CB!AN75</f>
        <v>0</v>
      </c>
      <c r="AO572" s="626">
        <f>V_Model_CB!AO75</f>
        <v>0</v>
      </c>
      <c r="AP572" s="369">
        <f>V_Model_CB!AP75</f>
        <v>0</v>
      </c>
      <c r="AQ572" s="369">
        <f>V_Model_CB!AQ75</f>
        <v>0</v>
      </c>
      <c r="AR572" s="369">
        <f>V_Model_CB!AR75</f>
        <v>0</v>
      </c>
      <c r="AS572" s="369">
        <f>V_Model_CB!AS75</f>
        <v>0</v>
      </c>
      <c r="AT572" s="370">
        <f>V_Model_CB!AT75</f>
        <v>0</v>
      </c>
      <c r="AU572" s="370">
        <f>V_Model_CB!AU75</f>
        <v>0</v>
      </c>
      <c r="AV572" s="370">
        <f>V_Model_CB!AV75</f>
        <v>0</v>
      </c>
      <c r="AW572" s="370">
        <f>V_Model_CB!AW75</f>
        <v>0</v>
      </c>
      <c r="AX572">
        <f>V_Model_CB!AX75</f>
        <v>0</v>
      </c>
      <c r="AY572">
        <f>V_Model_CB!AY75</f>
        <v>0</v>
      </c>
      <c r="AZ572">
        <f>V_Model_CB!AZ75</f>
        <v>0</v>
      </c>
      <c r="BA572">
        <f>V_Model_CB!BA75</f>
        <v>0</v>
      </c>
      <c r="BB572">
        <f>V_Model_CB!BB75</f>
        <v>0</v>
      </c>
      <c r="BC572">
        <f>V_Model_CB!BC75</f>
        <v>0</v>
      </c>
      <c r="BD572">
        <f>V_Model_CB!BD75</f>
        <v>0</v>
      </c>
      <c r="BE572">
        <f>V_Model_CB!BE75</f>
        <v>0</v>
      </c>
      <c r="BF572">
        <f>V_Model_CB!BF75</f>
        <v>0</v>
      </c>
      <c r="BG572">
        <f>V_Model_CB!BG75</f>
        <v>0</v>
      </c>
      <c r="BH572">
        <f>V_Model_CB!BH75</f>
        <v>0</v>
      </c>
      <c r="BI572">
        <f>V_Model_CB!BI75</f>
        <v>0</v>
      </c>
      <c r="BJ572">
        <f t="shared" si="37"/>
        <v>0</v>
      </c>
      <c r="BK572">
        <f t="shared" si="38"/>
        <v>0</v>
      </c>
      <c r="BL572" s="531">
        <f t="shared" si="39"/>
        <v>0</v>
      </c>
      <c r="BM572" s="201"/>
    </row>
    <row r="573" spans="1:65" hidden="1" outlineLevel="1" x14ac:dyDescent="0.3">
      <c r="A573">
        <f>V_Model_CB!A76</f>
        <v>7</v>
      </c>
      <c r="B573" t="str">
        <f>V_Model_CB!B76</f>
        <v>a</v>
      </c>
      <c r="C573">
        <f>V_Model_CB!C76</f>
        <v>0</v>
      </c>
      <c r="D573" t="str">
        <f>V_Model_CB!D76</f>
        <v>.z05_7_a_0</v>
      </c>
      <c r="E573" t="str">
        <f>V_Model_CB!E76</f>
        <v>Badania nad wykorzystaniem technologii cyfrowych do wizualizacji procesów magazynowych</v>
      </c>
      <c r="F573">
        <f>V_Model_CB!F76</f>
        <v>0</v>
      </c>
      <c r="G573">
        <f>V_Model_CB!G76</f>
        <v>0</v>
      </c>
      <c r="H573">
        <f>V_Model_CB!H75</f>
        <v>0</v>
      </c>
      <c r="I573">
        <f>V_Model_CB!I76</f>
        <v>0</v>
      </c>
      <c r="J573">
        <f>V_Model_CB!J76</f>
        <v>77</v>
      </c>
      <c r="K573" s="284">
        <f>V_Model_CB!K76</f>
        <v>46920</v>
      </c>
      <c r="L573" s="284">
        <f>V_Model_CB!L76</f>
        <v>46920</v>
      </c>
      <c r="M573">
        <f>V_Model_CB!M76</f>
        <v>76</v>
      </c>
      <c r="N573">
        <f>V_Model_CB!N76</f>
        <v>0</v>
      </c>
      <c r="O573">
        <f>V_Model_CB!O76</f>
        <v>0</v>
      </c>
      <c r="P573" s="628">
        <f>V_Model_CB!P76</f>
        <v>0</v>
      </c>
      <c r="Q573" s="628">
        <f>V_Model_CB!Q76</f>
        <v>0</v>
      </c>
      <c r="R573" s="628">
        <f>V_Model_CB!R76</f>
        <v>0</v>
      </c>
      <c r="S573" s="628">
        <f>V_Model_CB!S76</f>
        <v>0</v>
      </c>
      <c r="T573" s="628">
        <f>V_Model_CB!T76</f>
        <v>0</v>
      </c>
      <c r="U573" s="628">
        <f>V_Model_CB!U76</f>
        <v>0</v>
      </c>
      <c r="V573" s="628">
        <f>V_Model_CB!V76</f>
        <v>0</v>
      </c>
      <c r="W573" s="628">
        <f>V_Model_CB!W76</f>
        <v>0</v>
      </c>
      <c r="X573" s="628">
        <f>V_Model_CB!X76</f>
        <v>0</v>
      </c>
      <c r="Y573" s="650">
        <f>V_Model_CB!Y76</f>
        <v>0</v>
      </c>
      <c r="Z573" s="650">
        <f>V_Model_CB!Z76</f>
        <v>0</v>
      </c>
      <c r="AA573" s="650">
        <f>V_Model_CB!AA76</f>
        <v>0</v>
      </c>
      <c r="AB573" s="650">
        <f>V_Model_CB!AB76</f>
        <v>0</v>
      </c>
      <c r="AC573" s="613">
        <f>V_Model_CB!AC76</f>
        <v>0</v>
      </c>
      <c r="AD573" s="613">
        <f>V_Model_CB!AD76</f>
        <v>0</v>
      </c>
      <c r="AE573" s="613">
        <f>V_Model_CB!AE76</f>
        <v>0</v>
      </c>
      <c r="AF573" s="613">
        <f>V_Model_CB!AF76</f>
        <v>0</v>
      </c>
      <c r="AG573" s="626">
        <f>V_Model_CB!AG76</f>
        <v>0</v>
      </c>
      <c r="AH573" s="626">
        <f>V_Model_CB!AH76</f>
        <v>0</v>
      </c>
      <c r="AI573" s="626">
        <f>V_Model_CB!AI76</f>
        <v>0</v>
      </c>
      <c r="AJ573" s="626">
        <f>V_Model_CB!AJ76</f>
        <v>0</v>
      </c>
      <c r="AK573" s="626">
        <f>V_Model_CB!AK76</f>
        <v>0</v>
      </c>
      <c r="AL573" s="626">
        <f>V_Model_CB!AL76</f>
        <v>0</v>
      </c>
      <c r="AM573" s="626">
        <f>V_Model_CB!AM76</f>
        <v>0</v>
      </c>
      <c r="AN573" s="626">
        <f>V_Model_CB!AN76</f>
        <v>0</v>
      </c>
      <c r="AO573" s="626">
        <f>V_Model_CB!AO76</f>
        <v>0</v>
      </c>
      <c r="AP573" s="369">
        <f>V_Model_CB!AP76</f>
        <v>0</v>
      </c>
      <c r="AQ573" s="369">
        <f>V_Model_CB!AQ76</f>
        <v>0</v>
      </c>
      <c r="AR573" s="369">
        <f>V_Model_CB!AR76</f>
        <v>0</v>
      </c>
      <c r="AS573" s="369">
        <f>V_Model_CB!AS76</f>
        <v>0</v>
      </c>
      <c r="AT573" s="370">
        <f>V_Model_CB!AT76</f>
        <v>0</v>
      </c>
      <c r="AU573" s="370">
        <f>V_Model_CB!AU76</f>
        <v>0</v>
      </c>
      <c r="AV573" s="370">
        <f>V_Model_CB!AV76</f>
        <v>0</v>
      </c>
      <c r="AW573" s="370">
        <f>V_Model_CB!AW76</f>
        <v>0</v>
      </c>
      <c r="AX573">
        <f>V_Model_CB!AX76</f>
        <v>0</v>
      </c>
      <c r="AY573">
        <f>V_Model_CB!AY76</f>
        <v>0</v>
      </c>
      <c r="AZ573">
        <f>V_Model_CB!AZ76</f>
        <v>0</v>
      </c>
      <c r="BA573">
        <f>V_Model_CB!BA76</f>
        <v>0</v>
      </c>
      <c r="BB573">
        <f>V_Model_CB!BB76</f>
        <v>0</v>
      </c>
      <c r="BC573">
        <f>V_Model_CB!BC76</f>
        <v>0</v>
      </c>
      <c r="BD573">
        <f>V_Model_CB!BD76</f>
        <v>0</v>
      </c>
      <c r="BE573">
        <f>V_Model_CB!BE76</f>
        <v>0</v>
      </c>
      <c r="BF573">
        <f>V_Model_CB!BF76</f>
        <v>0</v>
      </c>
      <c r="BG573">
        <f>V_Model_CB!BG76</f>
        <v>0</v>
      </c>
      <c r="BH573">
        <f>V_Model_CB!BH76</f>
        <v>0</v>
      </c>
      <c r="BI573">
        <f>V_Model_CB!BI76</f>
        <v>0</v>
      </c>
      <c r="BJ573">
        <f t="shared" si="37"/>
        <v>0</v>
      </c>
      <c r="BK573">
        <f t="shared" si="38"/>
        <v>0</v>
      </c>
      <c r="BL573" s="531">
        <f t="shared" si="39"/>
        <v>0</v>
      </c>
      <c r="BM573" s="201"/>
    </row>
    <row r="574" spans="1:65" hidden="1" outlineLevel="1" x14ac:dyDescent="0.3">
      <c r="A574">
        <f>V_Model_CB!A77</f>
        <v>7</v>
      </c>
      <c r="B574" t="str">
        <f>V_Model_CB!B77</f>
        <v>a</v>
      </c>
      <c r="C574">
        <f>V_Model_CB!C77</f>
        <v>1</v>
      </c>
      <c r="D574" t="str">
        <f>V_Model_CB!D77</f>
        <v>.z05_7_a_1</v>
      </c>
      <c r="E574" t="str">
        <f>V_Model_CB!E77</f>
        <v xml:space="preserve">Opracowanie wymagań szczegółowych odnośnie wizualizacji </v>
      </c>
      <c r="F574">
        <f>V_Model_CB!F77</f>
        <v>0</v>
      </c>
      <c r="G574" t="str">
        <f>V_Model_CB!G77</f>
        <v>Specjalista</v>
      </c>
      <c r="H574">
        <f>V_Model_CB!H76</f>
        <v>0</v>
      </c>
      <c r="I574" t="str">
        <f>V_Model_CB!I77</f>
        <v>ACT</v>
      </c>
      <c r="J574">
        <f>V_Model_CB!J77</f>
        <v>77</v>
      </c>
      <c r="K574" s="284">
        <f>V_Model_CB!K77</f>
        <v>46920</v>
      </c>
      <c r="L574" s="284">
        <f>V_Model_CB!L77</f>
        <v>46921</v>
      </c>
      <c r="M574">
        <f>V_Model_CB!M77</f>
        <v>77</v>
      </c>
      <c r="N574">
        <f>V_Model_CB!N77</f>
        <v>1</v>
      </c>
      <c r="O574">
        <f>V_Model_CB!O77</f>
        <v>160</v>
      </c>
      <c r="P574" s="628">
        <f>V_Model_CB!P77</f>
        <v>0</v>
      </c>
      <c r="Q574" s="628">
        <f>V_Model_CB!Q77</f>
        <v>0</v>
      </c>
      <c r="R574" s="628">
        <f>V_Model_CB!R77</f>
        <v>0</v>
      </c>
      <c r="S574" s="628">
        <f>V_Model_CB!S77</f>
        <v>0</v>
      </c>
      <c r="T574" s="628">
        <f>V_Model_CB!T77</f>
        <v>0.13</v>
      </c>
      <c r="U574" s="628">
        <f>V_Model_CB!U77</f>
        <v>0.12</v>
      </c>
      <c r="V574" s="628">
        <f>V_Model_CB!V77</f>
        <v>0.13</v>
      </c>
      <c r="W574" s="628">
        <f>V_Model_CB!W77</f>
        <v>0.12</v>
      </c>
      <c r="X574" s="628">
        <f>V_Model_CB!X77</f>
        <v>0</v>
      </c>
      <c r="Y574" s="650">
        <f>V_Model_CB!Y77</f>
        <v>0</v>
      </c>
      <c r="Z574" s="650">
        <f>V_Model_CB!Z77</f>
        <v>0.25</v>
      </c>
      <c r="AA574" s="650">
        <f>V_Model_CB!AA77</f>
        <v>0</v>
      </c>
      <c r="AB574" s="650">
        <f>V_Model_CB!AB77</f>
        <v>0</v>
      </c>
      <c r="AC574" s="613">
        <f>V_Model_CB!AC77</f>
        <v>0.25</v>
      </c>
      <c r="AD574" s="613">
        <f>V_Model_CB!AD77</f>
        <v>0</v>
      </c>
      <c r="AE574" s="613">
        <f>V_Model_CB!AE77</f>
        <v>0</v>
      </c>
      <c r="AF574" s="613">
        <f>V_Model_CB!AF77</f>
        <v>0</v>
      </c>
      <c r="AG574" s="626">
        <f>V_Model_CB!AG77</f>
        <v>0</v>
      </c>
      <c r="AH574" s="626">
        <f>V_Model_CB!AH77</f>
        <v>0</v>
      </c>
      <c r="AI574" s="626">
        <f>V_Model_CB!AI77</f>
        <v>0</v>
      </c>
      <c r="AJ574" s="626">
        <f>V_Model_CB!AJ77</f>
        <v>0</v>
      </c>
      <c r="AK574" s="626">
        <f>V_Model_CB!AK77</f>
        <v>21</v>
      </c>
      <c r="AL574" s="626">
        <f>V_Model_CB!AL77</f>
        <v>19</v>
      </c>
      <c r="AM574" s="626">
        <f>V_Model_CB!AM77</f>
        <v>21</v>
      </c>
      <c r="AN574" s="626">
        <f>V_Model_CB!AN77</f>
        <v>19</v>
      </c>
      <c r="AO574" s="626">
        <f>V_Model_CB!AO77</f>
        <v>0</v>
      </c>
      <c r="AP574" s="369">
        <f>V_Model_CB!AP77</f>
        <v>0</v>
      </c>
      <c r="AQ574" s="369">
        <f>V_Model_CB!AQ77</f>
        <v>40</v>
      </c>
      <c r="AR574" s="369">
        <f>V_Model_CB!AR77</f>
        <v>0</v>
      </c>
      <c r="AS574" s="369">
        <f>V_Model_CB!AS77</f>
        <v>0</v>
      </c>
      <c r="AT574" s="370">
        <f>V_Model_CB!AT77</f>
        <v>40</v>
      </c>
      <c r="AU574" s="370">
        <f>V_Model_CB!AU77</f>
        <v>0</v>
      </c>
      <c r="AV574" s="370">
        <f>V_Model_CB!AV77</f>
        <v>0</v>
      </c>
      <c r="AW574" s="370">
        <f>V_Model_CB!AW77</f>
        <v>0</v>
      </c>
      <c r="AX574">
        <f>V_Model_CB!AX77</f>
        <v>80</v>
      </c>
      <c r="AY574">
        <f>V_Model_CB!AY77</f>
        <v>0.5</v>
      </c>
      <c r="AZ574" t="e">
        <f>V_Model_CB!AZ77</f>
        <v>#N/A</v>
      </c>
      <c r="BA574" t="e">
        <f>V_Model_CB!BA77</f>
        <v>#N/A</v>
      </c>
      <c r="BB574">
        <f>V_Model_CB!BB77</f>
        <v>0</v>
      </c>
      <c r="BC574">
        <f>V_Model_CB!BC77</f>
        <v>0</v>
      </c>
      <c r="BD574">
        <f>V_Model_CB!BD77</f>
        <v>0</v>
      </c>
      <c r="BE574">
        <f>V_Model_CB!BE77</f>
        <v>0</v>
      </c>
      <c r="BF574">
        <f>V_Model_CB!BF77</f>
        <v>0</v>
      </c>
      <c r="BG574">
        <f>V_Model_CB!BG77</f>
        <v>0</v>
      </c>
      <c r="BH574">
        <f>V_Model_CB!BH77</f>
        <v>0</v>
      </c>
      <c r="BI574">
        <f>V_Model_CB!BI77</f>
        <v>0</v>
      </c>
      <c r="BJ574">
        <f t="shared" si="37"/>
        <v>160</v>
      </c>
      <c r="BK574">
        <f t="shared" si="38"/>
        <v>160</v>
      </c>
      <c r="BL574" s="531">
        <f t="shared" si="39"/>
        <v>0</v>
      </c>
      <c r="BM574" s="201"/>
    </row>
    <row r="575" spans="1:65" hidden="1" outlineLevel="1" x14ac:dyDescent="0.3">
      <c r="A575">
        <f>V_Model_CB!A78</f>
        <v>7</v>
      </c>
      <c r="B575" t="str">
        <f>V_Model_CB!B78</f>
        <v>b</v>
      </c>
      <c r="C575">
        <f>V_Model_CB!C78</f>
        <v>0</v>
      </c>
      <c r="D575" t="str">
        <f>V_Model_CB!D78</f>
        <v>.z05_7_b_0</v>
      </c>
      <c r="E575" t="str">
        <f>V_Model_CB!E78</f>
        <v>Opracowanie i optymalizacja procedur wizualizacyjnych</v>
      </c>
      <c r="F575">
        <f>V_Model_CB!F78</f>
        <v>0</v>
      </c>
      <c r="G575">
        <f>V_Model_CB!G78</f>
        <v>0</v>
      </c>
      <c r="H575">
        <f>V_Model_CB!H77</f>
        <v>36</v>
      </c>
      <c r="I575">
        <f>V_Model_CB!I78</f>
        <v>0</v>
      </c>
      <c r="J575">
        <f>V_Model_CB!J78</f>
        <v>78</v>
      </c>
      <c r="K575" s="284">
        <f>V_Model_CB!K78</f>
        <v>46927</v>
      </c>
      <c r="L575" s="284">
        <f>V_Model_CB!L78</f>
        <v>46927</v>
      </c>
      <c r="M575">
        <f>V_Model_CB!M78</f>
        <v>77</v>
      </c>
      <c r="N575">
        <f>V_Model_CB!N78</f>
        <v>0</v>
      </c>
      <c r="O575">
        <f>V_Model_CB!O78</f>
        <v>0</v>
      </c>
      <c r="P575" s="628">
        <f>V_Model_CB!P78</f>
        <v>0</v>
      </c>
      <c r="Q575" s="628">
        <f>V_Model_CB!Q78</f>
        <v>0</v>
      </c>
      <c r="R575" s="628">
        <f>V_Model_CB!R78</f>
        <v>0</v>
      </c>
      <c r="S575" s="628">
        <f>V_Model_CB!S78</f>
        <v>0</v>
      </c>
      <c r="T575" s="628">
        <f>V_Model_CB!T78</f>
        <v>0</v>
      </c>
      <c r="U575" s="628">
        <f>V_Model_CB!U78</f>
        <v>0</v>
      </c>
      <c r="V575" s="628">
        <f>V_Model_CB!V78</f>
        <v>0</v>
      </c>
      <c r="W575" s="628">
        <f>V_Model_CB!W78</f>
        <v>0</v>
      </c>
      <c r="X575" s="628">
        <f>V_Model_CB!X78</f>
        <v>0</v>
      </c>
      <c r="Y575" s="650">
        <f>V_Model_CB!Y78</f>
        <v>0</v>
      </c>
      <c r="Z575" s="650">
        <f>V_Model_CB!Z78</f>
        <v>0</v>
      </c>
      <c r="AA575" s="650">
        <f>V_Model_CB!AA78</f>
        <v>0</v>
      </c>
      <c r="AB575" s="650">
        <f>V_Model_CB!AB78</f>
        <v>0</v>
      </c>
      <c r="AC575" s="613">
        <f>V_Model_CB!AC78</f>
        <v>0</v>
      </c>
      <c r="AD575" s="613">
        <f>V_Model_CB!AD78</f>
        <v>0</v>
      </c>
      <c r="AE575" s="613">
        <f>V_Model_CB!AE78</f>
        <v>0</v>
      </c>
      <c r="AF575" s="613">
        <f>V_Model_CB!AF78</f>
        <v>0</v>
      </c>
      <c r="AG575" s="626">
        <f>V_Model_CB!AG78</f>
        <v>0</v>
      </c>
      <c r="AH575" s="626">
        <f>V_Model_CB!AH78</f>
        <v>0</v>
      </c>
      <c r="AI575" s="626">
        <f>V_Model_CB!AI78</f>
        <v>0</v>
      </c>
      <c r="AJ575" s="626">
        <f>V_Model_CB!AJ78</f>
        <v>0</v>
      </c>
      <c r="AK575" s="626">
        <f>V_Model_CB!AK78</f>
        <v>0</v>
      </c>
      <c r="AL575" s="626">
        <f>V_Model_CB!AL78</f>
        <v>0</v>
      </c>
      <c r="AM575" s="626">
        <f>V_Model_CB!AM78</f>
        <v>0</v>
      </c>
      <c r="AN575" s="626">
        <f>V_Model_CB!AN78</f>
        <v>0</v>
      </c>
      <c r="AO575" s="626">
        <f>V_Model_CB!AO78</f>
        <v>0</v>
      </c>
      <c r="AP575" s="369">
        <f>V_Model_CB!AP78</f>
        <v>0</v>
      </c>
      <c r="AQ575" s="369">
        <f>V_Model_CB!AQ78</f>
        <v>0</v>
      </c>
      <c r="AR575" s="369">
        <f>V_Model_CB!AR78</f>
        <v>0</v>
      </c>
      <c r="AS575" s="369">
        <f>V_Model_CB!AS78</f>
        <v>0</v>
      </c>
      <c r="AT575" s="370">
        <f>V_Model_CB!AT78</f>
        <v>0</v>
      </c>
      <c r="AU575" s="370">
        <f>V_Model_CB!AU78</f>
        <v>0</v>
      </c>
      <c r="AV575" s="370">
        <f>V_Model_CB!AV78</f>
        <v>0</v>
      </c>
      <c r="AW575" s="370">
        <f>V_Model_CB!AW78</f>
        <v>0</v>
      </c>
      <c r="AX575">
        <f>V_Model_CB!AX78</f>
        <v>0</v>
      </c>
      <c r="AY575">
        <f>V_Model_CB!AY78</f>
        <v>0</v>
      </c>
      <c r="AZ575" t="e">
        <f>V_Model_CB!AZ78</f>
        <v>#N/A</v>
      </c>
      <c r="BA575" t="e">
        <f>V_Model_CB!BA78</f>
        <v>#N/A</v>
      </c>
      <c r="BB575">
        <f>V_Model_CB!BB78</f>
        <v>0</v>
      </c>
      <c r="BC575">
        <f>V_Model_CB!BC78</f>
        <v>0</v>
      </c>
      <c r="BD575">
        <f>V_Model_CB!BD78</f>
        <v>0</v>
      </c>
      <c r="BE575">
        <f>V_Model_CB!BE78</f>
        <v>0</v>
      </c>
      <c r="BF575">
        <f>V_Model_CB!BF78</f>
        <v>0</v>
      </c>
      <c r="BG575">
        <f>V_Model_CB!BG78</f>
        <v>0</v>
      </c>
      <c r="BH575">
        <f>V_Model_CB!BH78</f>
        <v>0</v>
      </c>
      <c r="BI575">
        <f>V_Model_CB!BI78</f>
        <v>0</v>
      </c>
      <c r="BJ575">
        <f t="shared" si="37"/>
        <v>0</v>
      </c>
      <c r="BK575">
        <f t="shared" si="38"/>
        <v>0</v>
      </c>
      <c r="BL575" s="531">
        <f t="shared" si="39"/>
        <v>0</v>
      </c>
      <c r="BM575" s="201"/>
    </row>
    <row r="576" spans="1:65" hidden="1" outlineLevel="1" x14ac:dyDescent="0.3">
      <c r="A576">
        <f>V_Model_CB!A79</f>
        <v>7</v>
      </c>
      <c r="B576" t="str">
        <f>V_Model_CB!B79</f>
        <v>b</v>
      </c>
      <c r="C576">
        <f>V_Model_CB!C79</f>
        <v>0</v>
      </c>
      <c r="D576" t="str">
        <f>V_Model_CB!D79</f>
        <v>.z05_7_b_0</v>
      </c>
      <c r="E576" t="str">
        <f>V_Model_CB!E79</f>
        <v>Opracowanie i optymalizacja intuicyjnych interfejsów do monitorowania i interakcji z cyfrowym bliźniakiem</v>
      </c>
      <c r="F576">
        <f>V_Model_CB!F79</f>
        <v>0</v>
      </c>
      <c r="G576">
        <f>V_Model_CB!G79</f>
        <v>0</v>
      </c>
      <c r="H576">
        <f>V_Model_CB!H78</f>
        <v>0</v>
      </c>
      <c r="I576">
        <f>V_Model_CB!I79</f>
        <v>0</v>
      </c>
      <c r="J576">
        <f>V_Model_CB!J79</f>
        <v>78</v>
      </c>
      <c r="K576" s="284">
        <f>V_Model_CB!K79</f>
        <v>46927</v>
      </c>
      <c r="L576" s="284">
        <f>V_Model_CB!L79</f>
        <v>46927</v>
      </c>
      <c r="M576">
        <f>V_Model_CB!M79</f>
        <v>77</v>
      </c>
      <c r="N576">
        <f>V_Model_CB!N79</f>
        <v>0</v>
      </c>
      <c r="O576">
        <f>V_Model_CB!O79</f>
        <v>0</v>
      </c>
      <c r="P576" s="628">
        <f>V_Model_CB!P79</f>
        <v>0</v>
      </c>
      <c r="Q576" s="628">
        <f>V_Model_CB!Q79</f>
        <v>0</v>
      </c>
      <c r="R576" s="628">
        <f>V_Model_CB!R79</f>
        <v>0</v>
      </c>
      <c r="S576" s="628">
        <f>V_Model_CB!S79</f>
        <v>0</v>
      </c>
      <c r="T576" s="628">
        <f>V_Model_CB!T79</f>
        <v>0</v>
      </c>
      <c r="U576" s="628">
        <f>V_Model_CB!U79</f>
        <v>0</v>
      </c>
      <c r="V576" s="628">
        <f>V_Model_CB!V79</f>
        <v>0</v>
      </c>
      <c r="W576" s="628">
        <f>V_Model_CB!W79</f>
        <v>0</v>
      </c>
      <c r="X576" s="628">
        <f>V_Model_CB!X79</f>
        <v>0</v>
      </c>
      <c r="Y576" s="650">
        <f>V_Model_CB!Y79</f>
        <v>0</v>
      </c>
      <c r="Z576" s="650">
        <f>V_Model_CB!Z79</f>
        <v>0</v>
      </c>
      <c r="AA576" s="650">
        <f>V_Model_CB!AA79</f>
        <v>0</v>
      </c>
      <c r="AB576" s="650">
        <f>V_Model_CB!AB79</f>
        <v>0</v>
      </c>
      <c r="AC576" s="613">
        <f>V_Model_CB!AC79</f>
        <v>0</v>
      </c>
      <c r="AD576" s="613">
        <f>V_Model_CB!AD79</f>
        <v>0</v>
      </c>
      <c r="AE576" s="613">
        <f>V_Model_CB!AE79</f>
        <v>0</v>
      </c>
      <c r="AF576" s="613">
        <f>V_Model_CB!AF79</f>
        <v>0</v>
      </c>
      <c r="AG576" s="626">
        <f>V_Model_CB!AG79</f>
        <v>0</v>
      </c>
      <c r="AH576" s="626">
        <f>V_Model_CB!AH79</f>
        <v>0</v>
      </c>
      <c r="AI576" s="626">
        <f>V_Model_CB!AI79</f>
        <v>0</v>
      </c>
      <c r="AJ576" s="626">
        <f>V_Model_CB!AJ79</f>
        <v>0</v>
      </c>
      <c r="AK576" s="626">
        <f>V_Model_CB!AK79</f>
        <v>0</v>
      </c>
      <c r="AL576" s="626">
        <f>V_Model_CB!AL79</f>
        <v>0</v>
      </c>
      <c r="AM576" s="626">
        <f>V_Model_CB!AM79</f>
        <v>0</v>
      </c>
      <c r="AN576" s="626">
        <f>V_Model_CB!AN79</f>
        <v>0</v>
      </c>
      <c r="AO576" s="626">
        <f>V_Model_CB!AO79</f>
        <v>0</v>
      </c>
      <c r="AP576" s="369">
        <f>V_Model_CB!AP79</f>
        <v>0</v>
      </c>
      <c r="AQ576" s="369">
        <f>V_Model_CB!AQ79</f>
        <v>0</v>
      </c>
      <c r="AR576" s="369">
        <f>V_Model_CB!AR79</f>
        <v>0</v>
      </c>
      <c r="AS576" s="369">
        <f>V_Model_CB!AS79</f>
        <v>0</v>
      </c>
      <c r="AT576" s="370">
        <f>V_Model_CB!AT79</f>
        <v>0</v>
      </c>
      <c r="AU576" s="370">
        <f>V_Model_CB!AU79</f>
        <v>0</v>
      </c>
      <c r="AV576" s="370">
        <f>V_Model_CB!AV79</f>
        <v>0</v>
      </c>
      <c r="AW576" s="370">
        <f>V_Model_CB!AW79</f>
        <v>0</v>
      </c>
      <c r="AX576">
        <f>V_Model_CB!AX79</f>
        <v>0</v>
      </c>
      <c r="AY576">
        <f>V_Model_CB!AY79</f>
        <v>0</v>
      </c>
      <c r="AZ576" t="e">
        <f>V_Model_CB!AZ79</f>
        <v>#N/A</v>
      </c>
      <c r="BA576" t="e">
        <f>V_Model_CB!BA79</f>
        <v>#N/A</v>
      </c>
      <c r="BB576">
        <f>V_Model_CB!BB79</f>
        <v>0</v>
      </c>
      <c r="BC576">
        <f>V_Model_CB!BC79</f>
        <v>0</v>
      </c>
      <c r="BD576">
        <f>V_Model_CB!BD79</f>
        <v>0</v>
      </c>
      <c r="BE576">
        <f>V_Model_CB!BE79</f>
        <v>0</v>
      </c>
      <c r="BF576">
        <f>V_Model_CB!BF79</f>
        <v>0</v>
      </c>
      <c r="BG576">
        <f>V_Model_CB!BG79</f>
        <v>0</v>
      </c>
      <c r="BH576">
        <f>V_Model_CB!BH79</f>
        <v>0</v>
      </c>
      <c r="BI576">
        <f>V_Model_CB!BI79</f>
        <v>0</v>
      </c>
      <c r="BJ576">
        <f t="shared" si="37"/>
        <v>0</v>
      </c>
      <c r="BK576">
        <f t="shared" si="38"/>
        <v>0</v>
      </c>
      <c r="BL576" s="531">
        <f t="shared" si="39"/>
        <v>0</v>
      </c>
      <c r="BM576" s="201"/>
    </row>
    <row r="577" spans="1:65" hidden="1" outlineLevel="1" x14ac:dyDescent="0.3">
      <c r="A577">
        <f>V_Model_CB!A80</f>
        <v>8</v>
      </c>
      <c r="B577" t="str">
        <f>V_Model_CB!B80</f>
        <v>a</v>
      </c>
      <c r="C577">
        <f>V_Model_CB!C80</f>
        <v>-1</v>
      </c>
      <c r="D577" t="str">
        <f>V_Model_CB!D80</f>
        <v>.z05_8_a_-1</v>
      </c>
      <c r="E577" t="str">
        <f>V_Model_CB!E80</f>
        <v>8.Bezpieczeństwo i prywatność</v>
      </c>
      <c r="F577">
        <f>V_Model_CB!F80</f>
        <v>0</v>
      </c>
      <c r="G577">
        <f>V_Model_CB!G80</f>
        <v>0</v>
      </c>
      <c r="H577">
        <f>V_Model_CB!H79</f>
        <v>0</v>
      </c>
      <c r="I577">
        <f>V_Model_CB!I80</f>
        <v>0</v>
      </c>
      <c r="J577">
        <f>V_Model_CB!J80</f>
        <v>78</v>
      </c>
      <c r="K577" s="284">
        <f>V_Model_CB!K80</f>
        <v>46927</v>
      </c>
      <c r="L577" s="284">
        <f>V_Model_CB!L80</f>
        <v>46927</v>
      </c>
      <c r="M577">
        <f>V_Model_CB!M80</f>
        <v>77</v>
      </c>
      <c r="N577">
        <f>V_Model_CB!N80</f>
        <v>0</v>
      </c>
      <c r="O577">
        <f>V_Model_CB!O80</f>
        <v>0</v>
      </c>
      <c r="P577" s="628">
        <f>V_Model_CB!P80</f>
        <v>0</v>
      </c>
      <c r="Q577" s="628">
        <f>V_Model_CB!Q80</f>
        <v>0</v>
      </c>
      <c r="R577" s="628">
        <f>V_Model_CB!R80</f>
        <v>0</v>
      </c>
      <c r="S577" s="628">
        <f>V_Model_CB!S80</f>
        <v>0</v>
      </c>
      <c r="T577" s="628">
        <f>V_Model_CB!T80</f>
        <v>0</v>
      </c>
      <c r="U577" s="628">
        <f>V_Model_CB!U80</f>
        <v>0</v>
      </c>
      <c r="V577" s="628">
        <f>V_Model_CB!V80</f>
        <v>0</v>
      </c>
      <c r="W577" s="628">
        <f>V_Model_CB!W80</f>
        <v>0</v>
      </c>
      <c r="X577" s="628">
        <f>V_Model_CB!X80</f>
        <v>0</v>
      </c>
      <c r="Y577" s="650">
        <f>V_Model_CB!Y80</f>
        <v>0</v>
      </c>
      <c r="Z577" s="650">
        <f>V_Model_CB!Z80</f>
        <v>0</v>
      </c>
      <c r="AA577" s="650">
        <f>V_Model_CB!AA80</f>
        <v>0</v>
      </c>
      <c r="AB577" s="650">
        <f>V_Model_CB!AB80</f>
        <v>0</v>
      </c>
      <c r="AC577" s="613">
        <f>V_Model_CB!AC80</f>
        <v>0</v>
      </c>
      <c r="AD577" s="613">
        <f>V_Model_CB!AD80</f>
        <v>0</v>
      </c>
      <c r="AE577" s="613">
        <f>V_Model_CB!AE80</f>
        <v>0</v>
      </c>
      <c r="AF577" s="613">
        <f>V_Model_CB!AF80</f>
        <v>0</v>
      </c>
      <c r="AG577" s="626">
        <f>V_Model_CB!AG80</f>
        <v>0</v>
      </c>
      <c r="AH577" s="626">
        <f>V_Model_CB!AH80</f>
        <v>0</v>
      </c>
      <c r="AI577" s="626">
        <f>V_Model_CB!AI80</f>
        <v>0</v>
      </c>
      <c r="AJ577" s="626">
        <f>V_Model_CB!AJ80</f>
        <v>0</v>
      </c>
      <c r="AK577" s="626">
        <f>V_Model_CB!AK80</f>
        <v>0</v>
      </c>
      <c r="AL577" s="626">
        <f>V_Model_CB!AL80</f>
        <v>0</v>
      </c>
      <c r="AM577" s="626">
        <f>V_Model_CB!AM80</f>
        <v>0</v>
      </c>
      <c r="AN577" s="626">
        <f>V_Model_CB!AN80</f>
        <v>0</v>
      </c>
      <c r="AO577" s="626">
        <f>V_Model_CB!AO80</f>
        <v>0</v>
      </c>
      <c r="AP577" s="369">
        <f>V_Model_CB!AP80</f>
        <v>0</v>
      </c>
      <c r="AQ577" s="369">
        <f>V_Model_CB!AQ80</f>
        <v>0</v>
      </c>
      <c r="AR577" s="369">
        <f>V_Model_CB!AR80</f>
        <v>0</v>
      </c>
      <c r="AS577" s="369">
        <f>V_Model_CB!AS80</f>
        <v>0</v>
      </c>
      <c r="AT577" s="370">
        <f>V_Model_CB!AT80</f>
        <v>0</v>
      </c>
      <c r="AU577" s="370">
        <f>V_Model_CB!AU80</f>
        <v>0</v>
      </c>
      <c r="AV577" s="370">
        <f>V_Model_CB!AV80</f>
        <v>0</v>
      </c>
      <c r="AW577" s="370">
        <f>V_Model_CB!AW80</f>
        <v>0</v>
      </c>
      <c r="AX577">
        <f>V_Model_CB!AX80</f>
        <v>0</v>
      </c>
      <c r="AY577">
        <f>V_Model_CB!AY80</f>
        <v>0</v>
      </c>
      <c r="AZ577">
        <f>V_Model_CB!AZ80</f>
        <v>0</v>
      </c>
      <c r="BA577">
        <f>V_Model_CB!BA80</f>
        <v>0</v>
      </c>
      <c r="BB577">
        <f>V_Model_CB!BB80</f>
        <v>0</v>
      </c>
      <c r="BC577">
        <f>V_Model_CB!BC80</f>
        <v>0</v>
      </c>
      <c r="BD577">
        <f>V_Model_CB!BD80</f>
        <v>0</v>
      </c>
      <c r="BE577">
        <f>V_Model_CB!BE80</f>
        <v>0</v>
      </c>
      <c r="BF577">
        <f>V_Model_CB!BF80</f>
        <v>0</v>
      </c>
      <c r="BG577">
        <f>V_Model_CB!BG80</f>
        <v>0</v>
      </c>
      <c r="BH577">
        <f>V_Model_CB!BH80</f>
        <v>0</v>
      </c>
      <c r="BI577">
        <f>V_Model_CB!BI80</f>
        <v>0</v>
      </c>
      <c r="BJ577">
        <f t="shared" si="37"/>
        <v>0</v>
      </c>
      <c r="BK577">
        <f t="shared" si="38"/>
        <v>0</v>
      </c>
      <c r="BL577" s="531">
        <f t="shared" si="39"/>
        <v>0</v>
      </c>
      <c r="BM577" s="201"/>
    </row>
    <row r="578" spans="1:65" hidden="1" outlineLevel="1" x14ac:dyDescent="0.3">
      <c r="A578">
        <f>V_Model_CB!A81</f>
        <v>8</v>
      </c>
      <c r="B578" t="str">
        <f>V_Model_CB!B81</f>
        <v>a</v>
      </c>
      <c r="C578">
        <f>V_Model_CB!C81</f>
        <v>0</v>
      </c>
      <c r="D578" t="str">
        <f>V_Model_CB!D81</f>
        <v>.z05_8_a_0</v>
      </c>
      <c r="E578" t="str">
        <f>V_Model_CB!E81</f>
        <v>Opracowanie i optymalizacja mechanizmów/narzędzi ochrony danych przed cyberatakami oraz ochrona integralności cyfrowego bliźniaka</v>
      </c>
      <c r="F578">
        <f>V_Model_CB!F81</f>
        <v>0</v>
      </c>
      <c r="G578">
        <f>V_Model_CB!G81</f>
        <v>0</v>
      </c>
      <c r="H578">
        <f>V_Model_CB!H80</f>
        <v>0</v>
      </c>
      <c r="I578">
        <f>V_Model_CB!I81</f>
        <v>0</v>
      </c>
      <c r="J578">
        <f>V_Model_CB!J81</f>
        <v>78</v>
      </c>
      <c r="K578" s="284">
        <f>V_Model_CB!K81</f>
        <v>46927</v>
      </c>
      <c r="L578" s="284">
        <f>V_Model_CB!L81</f>
        <v>46927</v>
      </c>
      <c r="M578">
        <f>V_Model_CB!M81</f>
        <v>77</v>
      </c>
      <c r="N578">
        <f>V_Model_CB!N81</f>
        <v>0</v>
      </c>
      <c r="O578">
        <f>V_Model_CB!O81</f>
        <v>0</v>
      </c>
      <c r="P578" s="628">
        <f>V_Model_CB!P81</f>
        <v>0</v>
      </c>
      <c r="Q578" s="628">
        <f>V_Model_CB!Q81</f>
        <v>0</v>
      </c>
      <c r="R578" s="628">
        <f>V_Model_CB!R81</f>
        <v>0</v>
      </c>
      <c r="S578" s="628">
        <f>V_Model_CB!S81</f>
        <v>0</v>
      </c>
      <c r="T578" s="628">
        <f>V_Model_CB!T81</f>
        <v>0</v>
      </c>
      <c r="U578" s="628">
        <f>V_Model_CB!U81</f>
        <v>0</v>
      </c>
      <c r="V578" s="628">
        <f>V_Model_CB!V81</f>
        <v>0</v>
      </c>
      <c r="W578" s="628">
        <f>V_Model_CB!W81</f>
        <v>0</v>
      </c>
      <c r="X578" s="628">
        <f>V_Model_CB!X81</f>
        <v>0</v>
      </c>
      <c r="Y578" s="650">
        <f>V_Model_CB!Y81</f>
        <v>0</v>
      </c>
      <c r="Z578" s="650">
        <f>V_Model_CB!Z81</f>
        <v>0</v>
      </c>
      <c r="AA578" s="650">
        <f>V_Model_CB!AA81</f>
        <v>0</v>
      </c>
      <c r="AB578" s="650">
        <f>V_Model_CB!AB81</f>
        <v>0</v>
      </c>
      <c r="AC578" s="613">
        <f>V_Model_CB!AC81</f>
        <v>0</v>
      </c>
      <c r="AD578" s="613">
        <f>V_Model_CB!AD81</f>
        <v>0</v>
      </c>
      <c r="AE578" s="613">
        <f>V_Model_CB!AE81</f>
        <v>0</v>
      </c>
      <c r="AF578" s="613">
        <f>V_Model_CB!AF81</f>
        <v>0</v>
      </c>
      <c r="AG578" s="626">
        <f>V_Model_CB!AG81</f>
        <v>0</v>
      </c>
      <c r="AH578" s="626">
        <f>V_Model_CB!AH81</f>
        <v>0</v>
      </c>
      <c r="AI578" s="626">
        <f>V_Model_CB!AI81</f>
        <v>0</v>
      </c>
      <c r="AJ578" s="626">
        <f>V_Model_CB!AJ81</f>
        <v>0</v>
      </c>
      <c r="AK578" s="626">
        <f>V_Model_CB!AK81</f>
        <v>0</v>
      </c>
      <c r="AL578" s="626">
        <f>V_Model_CB!AL81</f>
        <v>0</v>
      </c>
      <c r="AM578" s="626">
        <f>V_Model_CB!AM81</f>
        <v>0</v>
      </c>
      <c r="AN578" s="626">
        <f>V_Model_CB!AN81</f>
        <v>0</v>
      </c>
      <c r="AO578" s="626">
        <f>V_Model_CB!AO81</f>
        <v>0</v>
      </c>
      <c r="AP578" s="369">
        <f>V_Model_CB!AP81</f>
        <v>0</v>
      </c>
      <c r="AQ578" s="369">
        <f>V_Model_CB!AQ81</f>
        <v>0</v>
      </c>
      <c r="AR578" s="369">
        <f>V_Model_CB!AR81</f>
        <v>0</v>
      </c>
      <c r="AS578" s="369">
        <f>V_Model_CB!AS81</f>
        <v>0</v>
      </c>
      <c r="AT578" s="370">
        <f>V_Model_CB!AT81</f>
        <v>0</v>
      </c>
      <c r="AU578" s="370">
        <f>V_Model_CB!AU81</f>
        <v>0</v>
      </c>
      <c r="AV578" s="370">
        <f>V_Model_CB!AV81</f>
        <v>0</v>
      </c>
      <c r="AW578" s="370">
        <f>V_Model_CB!AW81</f>
        <v>0</v>
      </c>
      <c r="AX578">
        <f>V_Model_CB!AX81</f>
        <v>0</v>
      </c>
      <c r="AY578">
        <f>V_Model_CB!AY81</f>
        <v>0</v>
      </c>
      <c r="AZ578">
        <f>V_Model_CB!AZ81</f>
        <v>0</v>
      </c>
      <c r="BA578">
        <f>V_Model_CB!BA81</f>
        <v>0</v>
      </c>
      <c r="BB578">
        <f>V_Model_CB!BB81</f>
        <v>0</v>
      </c>
      <c r="BC578">
        <f>V_Model_CB!BC81</f>
        <v>0</v>
      </c>
      <c r="BD578">
        <f>V_Model_CB!BD81</f>
        <v>0</v>
      </c>
      <c r="BE578">
        <f>V_Model_CB!BE81</f>
        <v>0</v>
      </c>
      <c r="BF578">
        <f>V_Model_CB!BF81</f>
        <v>0</v>
      </c>
      <c r="BG578">
        <f>V_Model_CB!BG81</f>
        <v>0</v>
      </c>
      <c r="BH578">
        <f>V_Model_CB!BH81</f>
        <v>0</v>
      </c>
      <c r="BI578">
        <f>V_Model_CB!BI81</f>
        <v>0</v>
      </c>
      <c r="BJ578">
        <f t="shared" si="37"/>
        <v>0</v>
      </c>
      <c r="BK578">
        <f t="shared" si="38"/>
        <v>0</v>
      </c>
      <c r="BL578" s="531">
        <f t="shared" si="39"/>
        <v>0</v>
      </c>
      <c r="BM578" s="201"/>
    </row>
    <row r="579" spans="1:65" hidden="1" outlineLevel="1" x14ac:dyDescent="0.3">
      <c r="A579">
        <f>V_Model_CB!A82</f>
        <v>8</v>
      </c>
      <c r="B579" t="str">
        <f>V_Model_CB!B82</f>
        <v>a</v>
      </c>
      <c r="C579">
        <f>V_Model_CB!C82</f>
        <v>1</v>
      </c>
      <c r="D579" t="str">
        <f>V_Model_CB!D82</f>
        <v>.z05_8_a_1</v>
      </c>
      <c r="E579" t="str">
        <f>V_Model_CB!E82</f>
        <v>Implementacja  modelu uprawnień  dla roli administratora systemu</v>
      </c>
      <c r="F579">
        <f>V_Model_CB!F82</f>
        <v>0</v>
      </c>
      <c r="G579" t="str">
        <f>V_Model_CB!G82</f>
        <v>Developer/ Devops</v>
      </c>
      <c r="H579">
        <f>V_Model_CB!H81</f>
        <v>0</v>
      </c>
      <c r="I579" t="str">
        <f>V_Model_CB!I82</f>
        <v>END</v>
      </c>
      <c r="J579">
        <f>V_Model_CB!J82</f>
        <v>78</v>
      </c>
      <c r="K579" s="284">
        <f>V_Model_CB!K82</f>
        <v>46927</v>
      </c>
      <c r="L579" s="284">
        <f>V_Model_CB!L82</f>
        <v>46927</v>
      </c>
      <c r="M579">
        <f>V_Model_CB!M82</f>
        <v>77</v>
      </c>
      <c r="N579">
        <f>V_Model_CB!N82</f>
        <v>0</v>
      </c>
      <c r="O579">
        <f>V_Model_CB!O82</f>
        <v>40</v>
      </c>
      <c r="P579" s="628">
        <f>V_Model_CB!P82</f>
        <v>0</v>
      </c>
      <c r="Q579" s="628">
        <f>V_Model_CB!Q82</f>
        <v>0</v>
      </c>
      <c r="R579" s="628">
        <f>V_Model_CB!R82</f>
        <v>0</v>
      </c>
      <c r="S579" s="628">
        <f>V_Model_CB!S82</f>
        <v>0</v>
      </c>
      <c r="T579" s="628">
        <f>V_Model_CB!T82</f>
        <v>0.13</v>
      </c>
      <c r="U579" s="628">
        <f>V_Model_CB!U82</f>
        <v>0.12</v>
      </c>
      <c r="V579" s="628">
        <f>V_Model_CB!V82</f>
        <v>0.13</v>
      </c>
      <c r="W579" s="628">
        <f>V_Model_CB!W82</f>
        <v>0.12</v>
      </c>
      <c r="X579" s="628">
        <f>V_Model_CB!X82</f>
        <v>0</v>
      </c>
      <c r="Y579" s="650">
        <f>V_Model_CB!Y82</f>
        <v>0.5</v>
      </c>
      <c r="Z579" s="650">
        <f>V_Model_CB!Z82</f>
        <v>0</v>
      </c>
      <c r="AA579" s="650">
        <f>V_Model_CB!AA82</f>
        <v>0</v>
      </c>
      <c r="AB579" s="650">
        <f>V_Model_CB!AB82</f>
        <v>0</v>
      </c>
      <c r="AC579" s="613">
        <f>V_Model_CB!AC82</f>
        <v>0</v>
      </c>
      <c r="AD579" s="613">
        <f>V_Model_CB!AD82</f>
        <v>0</v>
      </c>
      <c r="AE579" s="613">
        <f>V_Model_CB!AE82</f>
        <v>0</v>
      </c>
      <c r="AF579" s="613">
        <f>V_Model_CB!AF82</f>
        <v>0</v>
      </c>
      <c r="AG579" s="626">
        <f>V_Model_CB!AG82</f>
        <v>0</v>
      </c>
      <c r="AH579" s="626">
        <f>V_Model_CB!AH82</f>
        <v>0</v>
      </c>
      <c r="AI579" s="626">
        <f>V_Model_CB!AI82</f>
        <v>0</v>
      </c>
      <c r="AJ579" s="626">
        <f>V_Model_CB!AJ82</f>
        <v>0</v>
      </c>
      <c r="AK579" s="626">
        <f>V_Model_CB!AK82</f>
        <v>5</v>
      </c>
      <c r="AL579" s="626">
        <f>V_Model_CB!AL82</f>
        <v>5</v>
      </c>
      <c r="AM579" s="626">
        <f>V_Model_CB!AM82</f>
        <v>5</v>
      </c>
      <c r="AN579" s="626">
        <f>V_Model_CB!AN82</f>
        <v>5</v>
      </c>
      <c r="AO579" s="626">
        <f>V_Model_CB!AO82</f>
        <v>0</v>
      </c>
      <c r="AP579" s="369">
        <f>V_Model_CB!AP82</f>
        <v>20</v>
      </c>
      <c r="AQ579" s="369">
        <f>V_Model_CB!AQ82</f>
        <v>0</v>
      </c>
      <c r="AR579" s="369">
        <f>V_Model_CB!AR82</f>
        <v>0</v>
      </c>
      <c r="AS579" s="369">
        <f>V_Model_CB!AS82</f>
        <v>0</v>
      </c>
      <c r="AT579" s="370">
        <f>V_Model_CB!AT82</f>
        <v>0</v>
      </c>
      <c r="AU579" s="370">
        <f>V_Model_CB!AU82</f>
        <v>0</v>
      </c>
      <c r="AV579" s="370">
        <f>V_Model_CB!AV82</f>
        <v>0</v>
      </c>
      <c r="AW579" s="370">
        <f>V_Model_CB!AW82</f>
        <v>0</v>
      </c>
      <c r="AX579">
        <f>V_Model_CB!AX82</f>
        <v>20</v>
      </c>
      <c r="AY579">
        <f>V_Model_CB!AY82</f>
        <v>0.125</v>
      </c>
      <c r="AZ579" t="e">
        <f>V_Model_CB!AZ82</f>
        <v>#N/A</v>
      </c>
      <c r="BA579" t="e">
        <f>V_Model_CB!BA82</f>
        <v>#N/A</v>
      </c>
      <c r="BB579">
        <f>V_Model_CB!BB82</f>
        <v>0</v>
      </c>
      <c r="BC579">
        <f>V_Model_CB!BC82</f>
        <v>0</v>
      </c>
      <c r="BD579">
        <f>V_Model_CB!BD82</f>
        <v>0</v>
      </c>
      <c r="BE579">
        <f>V_Model_CB!BE82</f>
        <v>0</v>
      </c>
      <c r="BF579">
        <f>V_Model_CB!BF82</f>
        <v>0</v>
      </c>
      <c r="BG579">
        <f>V_Model_CB!BG82</f>
        <v>0</v>
      </c>
      <c r="BH579">
        <f>V_Model_CB!BH82</f>
        <v>0</v>
      </c>
      <c r="BI579">
        <f>V_Model_CB!BI82</f>
        <v>0</v>
      </c>
      <c r="BJ579">
        <f t="shared" si="37"/>
        <v>40</v>
      </c>
      <c r="BK579">
        <f t="shared" si="38"/>
        <v>40</v>
      </c>
      <c r="BL579" s="531">
        <f t="shared" si="39"/>
        <v>0</v>
      </c>
      <c r="BM579" s="201"/>
    </row>
    <row r="580" spans="1:65" hidden="1" outlineLevel="1" x14ac:dyDescent="0.3">
      <c r="A580">
        <f>V_Model_CB!A83</f>
        <v>8</v>
      </c>
      <c r="B580" t="str">
        <f>V_Model_CB!B83</f>
        <v>a</v>
      </c>
      <c r="C580">
        <f>V_Model_CB!C83</f>
        <v>2</v>
      </c>
      <c r="D580" t="str">
        <f>V_Model_CB!D83</f>
        <v>.z05_8_a_2</v>
      </c>
      <c r="E580" t="str">
        <f>V_Model_CB!E83</f>
        <v>Implementacja  modelu uprawnień  dla roli operatora systemu</v>
      </c>
      <c r="F580">
        <f>V_Model_CB!F83</f>
        <v>0</v>
      </c>
      <c r="G580" t="str">
        <f>V_Model_CB!G83</f>
        <v>Developer/ Devops</v>
      </c>
      <c r="H580">
        <f>V_Model_CB!H82</f>
        <v>37</v>
      </c>
      <c r="I580" t="str">
        <f>V_Model_CB!I83</f>
        <v>END</v>
      </c>
      <c r="J580">
        <f>V_Model_CB!J83</f>
        <v>78</v>
      </c>
      <c r="K580" s="284">
        <f>V_Model_CB!K83</f>
        <v>46927</v>
      </c>
      <c r="L580" s="284">
        <f>V_Model_CB!L83</f>
        <v>46927</v>
      </c>
      <c r="M580">
        <f>V_Model_CB!M83</f>
        <v>77</v>
      </c>
      <c r="N580">
        <f>V_Model_CB!N83</f>
        <v>0</v>
      </c>
      <c r="O580">
        <f>V_Model_CB!O83</f>
        <v>40</v>
      </c>
      <c r="P580" s="628">
        <f>V_Model_CB!P83</f>
        <v>0</v>
      </c>
      <c r="Q580" s="628">
        <f>V_Model_CB!Q83</f>
        <v>0</v>
      </c>
      <c r="R580" s="628">
        <f>V_Model_CB!R83</f>
        <v>0</v>
      </c>
      <c r="S580" s="628">
        <f>V_Model_CB!S83</f>
        <v>0</v>
      </c>
      <c r="T580" s="628">
        <f>V_Model_CB!T83</f>
        <v>0</v>
      </c>
      <c r="U580" s="628">
        <f>V_Model_CB!U83</f>
        <v>0.13</v>
      </c>
      <c r="V580" s="628">
        <f>V_Model_CB!V83</f>
        <v>0.12</v>
      </c>
      <c r="W580" s="628">
        <f>V_Model_CB!W83</f>
        <v>0.13</v>
      </c>
      <c r="X580" s="628">
        <f>V_Model_CB!X83</f>
        <v>0.12</v>
      </c>
      <c r="Y580" s="650">
        <f>V_Model_CB!Y83</f>
        <v>0.5</v>
      </c>
      <c r="Z580" s="650">
        <f>V_Model_CB!Z83</f>
        <v>0</v>
      </c>
      <c r="AA580" s="650">
        <f>V_Model_CB!AA83</f>
        <v>0</v>
      </c>
      <c r="AB580" s="650">
        <f>V_Model_CB!AB83</f>
        <v>0</v>
      </c>
      <c r="AC580" s="613">
        <f>V_Model_CB!AC83</f>
        <v>0</v>
      </c>
      <c r="AD580" s="613">
        <f>V_Model_CB!AD83</f>
        <v>0</v>
      </c>
      <c r="AE580" s="613">
        <f>V_Model_CB!AE83</f>
        <v>0</v>
      </c>
      <c r="AF580" s="613">
        <f>V_Model_CB!AF83</f>
        <v>0</v>
      </c>
      <c r="AG580" s="626">
        <f>V_Model_CB!AG83</f>
        <v>0</v>
      </c>
      <c r="AH580" s="626">
        <f>V_Model_CB!AH83</f>
        <v>0</v>
      </c>
      <c r="AI580" s="626">
        <f>V_Model_CB!AI83</f>
        <v>0</v>
      </c>
      <c r="AJ580" s="626">
        <f>V_Model_CB!AJ83</f>
        <v>0</v>
      </c>
      <c r="AK580" s="626">
        <f>V_Model_CB!AK83</f>
        <v>0</v>
      </c>
      <c r="AL580" s="626">
        <f>V_Model_CB!AL83</f>
        <v>5</v>
      </c>
      <c r="AM580" s="626">
        <f>V_Model_CB!AM83</f>
        <v>5</v>
      </c>
      <c r="AN580" s="626">
        <f>V_Model_CB!AN83</f>
        <v>5</v>
      </c>
      <c r="AO580" s="626">
        <f>V_Model_CB!AO83</f>
        <v>5</v>
      </c>
      <c r="AP580" s="369">
        <f>V_Model_CB!AP83</f>
        <v>20</v>
      </c>
      <c r="AQ580" s="369">
        <f>V_Model_CB!AQ83</f>
        <v>0</v>
      </c>
      <c r="AR580" s="369">
        <f>V_Model_CB!AR83</f>
        <v>0</v>
      </c>
      <c r="AS580" s="369">
        <f>V_Model_CB!AS83</f>
        <v>0</v>
      </c>
      <c r="AT580" s="370">
        <f>V_Model_CB!AT83</f>
        <v>0</v>
      </c>
      <c r="AU580" s="370">
        <f>V_Model_CB!AU83</f>
        <v>0</v>
      </c>
      <c r="AV580" s="370">
        <f>V_Model_CB!AV83</f>
        <v>0</v>
      </c>
      <c r="AW580" s="370">
        <f>V_Model_CB!AW83</f>
        <v>0</v>
      </c>
      <c r="AX580">
        <f>V_Model_CB!AX83</f>
        <v>20</v>
      </c>
      <c r="AY580">
        <f>V_Model_CB!AY83</f>
        <v>0.125</v>
      </c>
      <c r="AZ580" t="e">
        <f>V_Model_CB!AZ83</f>
        <v>#N/A</v>
      </c>
      <c r="BA580" t="e">
        <f>V_Model_CB!BA83</f>
        <v>#N/A</v>
      </c>
      <c r="BB580">
        <f>V_Model_CB!BB83</f>
        <v>0</v>
      </c>
      <c r="BC580">
        <f>V_Model_CB!BC83</f>
        <v>0</v>
      </c>
      <c r="BD580">
        <f>V_Model_CB!BD83</f>
        <v>0</v>
      </c>
      <c r="BE580">
        <f>V_Model_CB!BE83</f>
        <v>0</v>
      </c>
      <c r="BF580">
        <f>V_Model_CB!BF83</f>
        <v>0</v>
      </c>
      <c r="BG580">
        <f>V_Model_CB!BG83</f>
        <v>0</v>
      </c>
      <c r="BH580">
        <f>V_Model_CB!BH83</f>
        <v>0</v>
      </c>
      <c r="BI580">
        <f>V_Model_CB!BI83</f>
        <v>0</v>
      </c>
      <c r="BJ580">
        <f t="shared" si="37"/>
        <v>40</v>
      </c>
      <c r="BK580">
        <f t="shared" si="38"/>
        <v>40</v>
      </c>
      <c r="BL580" s="531">
        <f t="shared" si="39"/>
        <v>0</v>
      </c>
      <c r="BM580" s="201"/>
    </row>
    <row r="581" spans="1:65" hidden="1" outlineLevel="1" x14ac:dyDescent="0.3">
      <c r="A581">
        <f>V_Model_CB!A84</f>
        <v>8</v>
      </c>
      <c r="B581" t="str">
        <f>V_Model_CB!B84</f>
        <v>a</v>
      </c>
      <c r="C581">
        <f>V_Model_CB!C84</f>
        <v>3</v>
      </c>
      <c r="D581" t="str">
        <f>V_Model_CB!D84</f>
        <v>.z05_8_a_3</v>
      </c>
      <c r="E581" t="str">
        <f>V_Model_CB!E84</f>
        <v>Implementacja monitoringu  parametrow pracy systemu</v>
      </c>
      <c r="F581">
        <f>V_Model_CB!F84</f>
        <v>0</v>
      </c>
      <c r="G581" t="str">
        <f>V_Model_CB!G84</f>
        <v>Developer/ Devops</v>
      </c>
      <c r="H581">
        <f>V_Model_CB!H83</f>
        <v>37</v>
      </c>
      <c r="I581" t="str">
        <f>V_Model_CB!I84</f>
        <v>END</v>
      </c>
      <c r="J581">
        <f>V_Model_CB!J84</f>
        <v>78</v>
      </c>
      <c r="K581" s="284">
        <f>V_Model_CB!K84</f>
        <v>46927</v>
      </c>
      <c r="L581" s="284">
        <f>V_Model_CB!L84</f>
        <v>46927</v>
      </c>
      <c r="M581">
        <f>V_Model_CB!M84</f>
        <v>77</v>
      </c>
      <c r="N581">
        <f>V_Model_CB!N84</f>
        <v>0</v>
      </c>
      <c r="O581">
        <f>V_Model_CB!O84</f>
        <v>40</v>
      </c>
      <c r="P581" s="628">
        <f>V_Model_CB!P84</f>
        <v>0</v>
      </c>
      <c r="Q581" s="628">
        <f>V_Model_CB!Q84</f>
        <v>0</v>
      </c>
      <c r="R581" s="628">
        <f>V_Model_CB!R84</f>
        <v>0</v>
      </c>
      <c r="S581" s="628">
        <f>V_Model_CB!S84</f>
        <v>0</v>
      </c>
      <c r="T581" s="628">
        <f>V_Model_CB!T84</f>
        <v>0</v>
      </c>
      <c r="U581" s="628">
        <f>V_Model_CB!U84</f>
        <v>0.13</v>
      </c>
      <c r="V581" s="628">
        <f>V_Model_CB!V84</f>
        <v>0.12</v>
      </c>
      <c r="W581" s="628">
        <f>V_Model_CB!W84</f>
        <v>0.13</v>
      </c>
      <c r="X581" s="628">
        <f>V_Model_CB!X84</f>
        <v>0.12</v>
      </c>
      <c r="Y581" s="650">
        <f>V_Model_CB!Y84</f>
        <v>0.5</v>
      </c>
      <c r="Z581" s="650">
        <f>V_Model_CB!Z84</f>
        <v>0</v>
      </c>
      <c r="AA581" s="650">
        <f>V_Model_CB!AA84</f>
        <v>0</v>
      </c>
      <c r="AB581" s="650">
        <f>V_Model_CB!AB84</f>
        <v>0</v>
      </c>
      <c r="AC581" s="613">
        <f>V_Model_CB!AC84</f>
        <v>0</v>
      </c>
      <c r="AD581" s="613">
        <f>V_Model_CB!AD84</f>
        <v>0</v>
      </c>
      <c r="AE581" s="613">
        <f>V_Model_CB!AE84</f>
        <v>0</v>
      </c>
      <c r="AF581" s="613">
        <f>V_Model_CB!AF84</f>
        <v>0</v>
      </c>
      <c r="AG581" s="626">
        <f>V_Model_CB!AG84</f>
        <v>0</v>
      </c>
      <c r="AH581" s="626">
        <f>V_Model_CB!AH84</f>
        <v>0</v>
      </c>
      <c r="AI581" s="626">
        <f>V_Model_CB!AI84</f>
        <v>0</v>
      </c>
      <c r="AJ581" s="626">
        <f>V_Model_CB!AJ84</f>
        <v>0</v>
      </c>
      <c r="AK581" s="626">
        <f>V_Model_CB!AK84</f>
        <v>0</v>
      </c>
      <c r="AL581" s="626">
        <f>V_Model_CB!AL84</f>
        <v>5</v>
      </c>
      <c r="AM581" s="626">
        <f>V_Model_CB!AM84</f>
        <v>5</v>
      </c>
      <c r="AN581" s="626">
        <f>V_Model_CB!AN84</f>
        <v>5</v>
      </c>
      <c r="AO581" s="626">
        <f>V_Model_CB!AO84</f>
        <v>5</v>
      </c>
      <c r="AP581" s="369">
        <f>V_Model_CB!AP84</f>
        <v>20</v>
      </c>
      <c r="AQ581" s="369">
        <f>V_Model_CB!AQ84</f>
        <v>0</v>
      </c>
      <c r="AR581" s="369">
        <f>V_Model_CB!AR84</f>
        <v>0</v>
      </c>
      <c r="AS581" s="369">
        <f>V_Model_CB!AS84</f>
        <v>0</v>
      </c>
      <c r="AT581" s="370">
        <f>V_Model_CB!AT84</f>
        <v>0</v>
      </c>
      <c r="AU581" s="370">
        <f>V_Model_CB!AU84</f>
        <v>0</v>
      </c>
      <c r="AV581" s="370">
        <f>V_Model_CB!AV84</f>
        <v>0</v>
      </c>
      <c r="AW581" s="370">
        <f>V_Model_CB!AW84</f>
        <v>0</v>
      </c>
      <c r="AX581">
        <f>V_Model_CB!AX84</f>
        <v>20</v>
      </c>
      <c r="AY581">
        <f>V_Model_CB!AY84</f>
        <v>0.125</v>
      </c>
      <c r="AZ581" t="e">
        <f>V_Model_CB!AZ84</f>
        <v>#N/A</v>
      </c>
      <c r="BA581" t="e">
        <f>V_Model_CB!BA84</f>
        <v>#N/A</v>
      </c>
      <c r="BB581">
        <f>V_Model_CB!BB84</f>
        <v>0</v>
      </c>
      <c r="BC581">
        <f>V_Model_CB!BC84</f>
        <v>0</v>
      </c>
      <c r="BD581">
        <f>V_Model_CB!BD84</f>
        <v>0</v>
      </c>
      <c r="BE581">
        <f>V_Model_CB!BE84</f>
        <v>0</v>
      </c>
      <c r="BF581">
        <f>V_Model_CB!BF84</f>
        <v>0</v>
      </c>
      <c r="BG581">
        <f>V_Model_CB!BG84</f>
        <v>0</v>
      </c>
      <c r="BH581">
        <f>V_Model_CB!BH84</f>
        <v>0</v>
      </c>
      <c r="BI581">
        <f>V_Model_CB!BI84</f>
        <v>0</v>
      </c>
      <c r="BJ581">
        <f t="shared" si="37"/>
        <v>40</v>
      </c>
      <c r="BK581">
        <f t="shared" si="38"/>
        <v>40</v>
      </c>
      <c r="BL581" s="531">
        <f t="shared" si="39"/>
        <v>0</v>
      </c>
      <c r="BM581" s="201"/>
    </row>
    <row r="582" spans="1:65" hidden="1" outlineLevel="1" x14ac:dyDescent="0.3">
      <c r="A582">
        <f>V_Model_CB!A85</f>
        <v>8</v>
      </c>
      <c r="B582" t="str">
        <f>V_Model_CB!B85</f>
        <v>b</v>
      </c>
      <c r="C582">
        <f>V_Model_CB!C85</f>
        <v>1</v>
      </c>
      <c r="D582" t="str">
        <f>V_Model_CB!D85</f>
        <v>.z05_8_b_1</v>
      </c>
      <c r="E582" t="str">
        <f>V_Model_CB!E85</f>
        <v>Opracowanie i optymalizacja mechanizmów/narzędzi anonimizacji danych oraz ochrony wrażliwych informacji w cyfrowym bliźniaku</v>
      </c>
      <c r="F582">
        <f>V_Model_CB!F85</f>
        <v>0</v>
      </c>
      <c r="G582">
        <f>V_Model_CB!G85</f>
        <v>0</v>
      </c>
      <c r="H582">
        <f>V_Model_CB!H84</f>
        <v>37</v>
      </c>
      <c r="I582">
        <f>V_Model_CB!I85</f>
        <v>0</v>
      </c>
      <c r="J582">
        <f>V_Model_CB!J85</f>
        <v>78</v>
      </c>
      <c r="K582" s="284">
        <f>V_Model_CB!K85</f>
        <v>46927</v>
      </c>
      <c r="L582" s="284">
        <f>V_Model_CB!L85</f>
        <v>46927</v>
      </c>
      <c r="M582">
        <f>V_Model_CB!M85</f>
        <v>77</v>
      </c>
      <c r="N582">
        <f>V_Model_CB!N85</f>
        <v>0</v>
      </c>
      <c r="O582">
        <f>V_Model_CB!O85</f>
        <v>0</v>
      </c>
      <c r="P582" s="628">
        <f>V_Model_CB!P85</f>
        <v>0</v>
      </c>
      <c r="Q582" s="628">
        <f>V_Model_CB!Q85</f>
        <v>0</v>
      </c>
      <c r="R582" s="628">
        <f>V_Model_CB!R85</f>
        <v>0</v>
      </c>
      <c r="S582" s="628">
        <f>V_Model_CB!S85</f>
        <v>0</v>
      </c>
      <c r="T582" s="628">
        <f>V_Model_CB!T85</f>
        <v>0</v>
      </c>
      <c r="U582" s="628">
        <f>V_Model_CB!U85</f>
        <v>0</v>
      </c>
      <c r="V582" s="628">
        <f>V_Model_CB!V85</f>
        <v>0</v>
      </c>
      <c r="W582" s="628">
        <f>V_Model_CB!W85</f>
        <v>0</v>
      </c>
      <c r="X582" s="628">
        <f>V_Model_CB!X85</f>
        <v>0</v>
      </c>
      <c r="Y582" s="650">
        <f>V_Model_CB!Y85</f>
        <v>0</v>
      </c>
      <c r="Z582" s="650">
        <f>V_Model_CB!Z85</f>
        <v>0</v>
      </c>
      <c r="AA582" s="650">
        <f>V_Model_CB!AA85</f>
        <v>0</v>
      </c>
      <c r="AB582" s="650">
        <f>V_Model_CB!AB85</f>
        <v>0</v>
      </c>
      <c r="AC582" s="613">
        <f>V_Model_CB!AC85</f>
        <v>0</v>
      </c>
      <c r="AD582" s="613">
        <f>V_Model_CB!AD85</f>
        <v>0</v>
      </c>
      <c r="AE582" s="613">
        <f>V_Model_CB!AE85</f>
        <v>0</v>
      </c>
      <c r="AF582" s="613">
        <f>V_Model_CB!AF85</f>
        <v>0</v>
      </c>
      <c r="AG582" s="626">
        <f>V_Model_CB!AG85</f>
        <v>0</v>
      </c>
      <c r="AH582" s="626">
        <f>V_Model_CB!AH85</f>
        <v>0</v>
      </c>
      <c r="AI582" s="626">
        <f>V_Model_CB!AI85</f>
        <v>0</v>
      </c>
      <c r="AJ582" s="626">
        <f>V_Model_CB!AJ85</f>
        <v>0</v>
      </c>
      <c r="AK582" s="626">
        <f>V_Model_CB!AK85</f>
        <v>0</v>
      </c>
      <c r="AL582" s="626">
        <f>V_Model_CB!AL85</f>
        <v>0</v>
      </c>
      <c r="AM582" s="626">
        <f>V_Model_CB!AM85</f>
        <v>0</v>
      </c>
      <c r="AN582" s="626">
        <f>V_Model_CB!AN85</f>
        <v>0</v>
      </c>
      <c r="AO582" s="626">
        <f>V_Model_CB!AO85</f>
        <v>0</v>
      </c>
      <c r="AP582" s="369">
        <f>V_Model_CB!AP85</f>
        <v>0</v>
      </c>
      <c r="AQ582" s="369">
        <f>V_Model_CB!AQ85</f>
        <v>0</v>
      </c>
      <c r="AR582" s="369">
        <f>V_Model_CB!AR85</f>
        <v>0</v>
      </c>
      <c r="AS582" s="369">
        <f>V_Model_CB!AS85</f>
        <v>0</v>
      </c>
      <c r="AT582" s="370">
        <f>V_Model_CB!AT85</f>
        <v>0</v>
      </c>
      <c r="AU582" s="370">
        <f>V_Model_CB!AU85</f>
        <v>0</v>
      </c>
      <c r="AV582" s="370">
        <f>V_Model_CB!AV85</f>
        <v>0</v>
      </c>
      <c r="AW582" s="370">
        <f>V_Model_CB!AW85</f>
        <v>0</v>
      </c>
      <c r="AX582">
        <f>V_Model_CB!AX85</f>
        <v>0</v>
      </c>
      <c r="AY582">
        <f>V_Model_CB!AY85</f>
        <v>0</v>
      </c>
      <c r="AZ582">
        <f>V_Model_CB!AZ85</f>
        <v>0</v>
      </c>
      <c r="BA582">
        <f>V_Model_CB!BA85</f>
        <v>0</v>
      </c>
      <c r="BB582">
        <f>V_Model_CB!BB85</f>
        <v>0</v>
      </c>
      <c r="BC582">
        <f>V_Model_CB!BC85</f>
        <v>0</v>
      </c>
      <c r="BD582">
        <f>V_Model_CB!BD85</f>
        <v>0</v>
      </c>
      <c r="BE582">
        <f>V_Model_CB!BE85</f>
        <v>0</v>
      </c>
      <c r="BF582">
        <f>V_Model_CB!BF85</f>
        <v>0</v>
      </c>
      <c r="BG582">
        <f>V_Model_CB!BG85</f>
        <v>0</v>
      </c>
      <c r="BH582">
        <f>V_Model_CB!BH85</f>
        <v>0</v>
      </c>
      <c r="BI582">
        <f>V_Model_CB!BI85</f>
        <v>0</v>
      </c>
      <c r="BJ582">
        <f t="shared" si="37"/>
        <v>0</v>
      </c>
      <c r="BK582">
        <f t="shared" si="38"/>
        <v>0</v>
      </c>
      <c r="BL582" s="531">
        <f t="shared" si="39"/>
        <v>0</v>
      </c>
      <c r="BM582" s="201"/>
    </row>
    <row r="583" spans="1:65" hidden="1" outlineLevel="1" x14ac:dyDescent="0.3">
      <c r="A583">
        <f>V_Model_CB!A86</f>
        <v>9</v>
      </c>
      <c r="B583" t="str">
        <f>V_Model_CB!B86</f>
        <v>a</v>
      </c>
      <c r="C583">
        <f>V_Model_CB!C86</f>
        <v>0</v>
      </c>
      <c r="D583" t="str">
        <f>V_Model_CB!D86</f>
        <v>.z05_9_a_0</v>
      </c>
      <c r="E583" t="str">
        <f>V_Model_CB!E86</f>
        <v>9.Dokumentacja i szkolenie</v>
      </c>
      <c r="F583">
        <f>V_Model_CB!F86</f>
        <v>0</v>
      </c>
      <c r="G583">
        <f>V_Model_CB!G86</f>
        <v>0</v>
      </c>
      <c r="H583">
        <f>V_Model_CB!H85</f>
        <v>0</v>
      </c>
      <c r="I583">
        <f>V_Model_CB!I86</f>
        <v>0</v>
      </c>
      <c r="J583">
        <f>V_Model_CB!J86</f>
        <v>78</v>
      </c>
      <c r="K583" s="284">
        <f>V_Model_CB!K86</f>
        <v>46927</v>
      </c>
      <c r="L583" s="284">
        <f>V_Model_CB!L86</f>
        <v>46927</v>
      </c>
      <c r="M583">
        <f>V_Model_CB!M86</f>
        <v>77</v>
      </c>
      <c r="N583">
        <f>V_Model_CB!N86</f>
        <v>0</v>
      </c>
      <c r="O583">
        <f>V_Model_CB!O86</f>
        <v>0</v>
      </c>
      <c r="P583" s="628">
        <f>V_Model_CB!P86</f>
        <v>0</v>
      </c>
      <c r="Q583" s="628">
        <f>V_Model_CB!Q86</f>
        <v>0</v>
      </c>
      <c r="R583" s="628">
        <f>V_Model_CB!R86</f>
        <v>0</v>
      </c>
      <c r="S583" s="628">
        <f>V_Model_CB!S86</f>
        <v>0</v>
      </c>
      <c r="T583" s="628">
        <f>V_Model_CB!T86</f>
        <v>0</v>
      </c>
      <c r="U583" s="628">
        <f>V_Model_CB!U86</f>
        <v>0</v>
      </c>
      <c r="V583" s="628">
        <f>V_Model_CB!V86</f>
        <v>0</v>
      </c>
      <c r="W583" s="628">
        <f>V_Model_CB!W86</f>
        <v>0</v>
      </c>
      <c r="X583" s="628">
        <f>V_Model_CB!X86</f>
        <v>0</v>
      </c>
      <c r="Y583" s="650">
        <f>V_Model_CB!Y86</f>
        <v>0</v>
      </c>
      <c r="Z583" s="650">
        <f>V_Model_CB!Z86</f>
        <v>0</v>
      </c>
      <c r="AA583" s="650">
        <f>V_Model_CB!AA86</f>
        <v>0</v>
      </c>
      <c r="AB583" s="650">
        <f>V_Model_CB!AB86</f>
        <v>0</v>
      </c>
      <c r="AC583" s="613">
        <f>V_Model_CB!AC86</f>
        <v>0</v>
      </c>
      <c r="AD583" s="613">
        <f>V_Model_CB!AD86</f>
        <v>0</v>
      </c>
      <c r="AE583" s="613">
        <f>V_Model_CB!AE86</f>
        <v>0</v>
      </c>
      <c r="AF583" s="613">
        <f>V_Model_CB!AF86</f>
        <v>0</v>
      </c>
      <c r="AG583" s="626">
        <f>V_Model_CB!AG86</f>
        <v>0</v>
      </c>
      <c r="AH583" s="626">
        <f>V_Model_CB!AH86</f>
        <v>0</v>
      </c>
      <c r="AI583" s="626">
        <f>V_Model_CB!AI86</f>
        <v>0</v>
      </c>
      <c r="AJ583" s="626">
        <f>V_Model_CB!AJ86</f>
        <v>0</v>
      </c>
      <c r="AK583" s="626">
        <f>V_Model_CB!AK86</f>
        <v>0</v>
      </c>
      <c r="AL583" s="626">
        <f>V_Model_CB!AL86</f>
        <v>0</v>
      </c>
      <c r="AM583" s="626">
        <f>V_Model_CB!AM86</f>
        <v>0</v>
      </c>
      <c r="AN583" s="626">
        <f>V_Model_CB!AN86</f>
        <v>0</v>
      </c>
      <c r="AO583" s="626">
        <f>V_Model_CB!AO86</f>
        <v>0</v>
      </c>
      <c r="AP583" s="369">
        <f>V_Model_CB!AP86</f>
        <v>0</v>
      </c>
      <c r="AQ583" s="369">
        <f>V_Model_CB!AQ86</f>
        <v>0</v>
      </c>
      <c r="AR583" s="369">
        <f>V_Model_CB!AR86</f>
        <v>0</v>
      </c>
      <c r="AS583" s="369">
        <f>V_Model_CB!AS86</f>
        <v>0</v>
      </c>
      <c r="AT583" s="370">
        <f>V_Model_CB!AT86</f>
        <v>0</v>
      </c>
      <c r="AU583" s="370">
        <f>V_Model_CB!AU86</f>
        <v>0</v>
      </c>
      <c r="AV583" s="370">
        <f>V_Model_CB!AV86</f>
        <v>0</v>
      </c>
      <c r="AW583" s="370">
        <f>V_Model_CB!AW86</f>
        <v>0</v>
      </c>
      <c r="AX583">
        <f>V_Model_CB!AX86</f>
        <v>0</v>
      </c>
      <c r="AY583">
        <f>V_Model_CB!AY86</f>
        <v>0</v>
      </c>
      <c r="AZ583">
        <f>V_Model_CB!AZ86</f>
        <v>0</v>
      </c>
      <c r="BA583">
        <f>V_Model_CB!BA86</f>
        <v>0</v>
      </c>
      <c r="BB583">
        <f>V_Model_CB!BB86</f>
        <v>0</v>
      </c>
      <c r="BC583">
        <f>V_Model_CB!BC86</f>
        <v>0</v>
      </c>
      <c r="BD583">
        <f>V_Model_CB!BD86</f>
        <v>0</v>
      </c>
      <c r="BE583">
        <f>V_Model_CB!BE86</f>
        <v>0</v>
      </c>
      <c r="BF583">
        <f>V_Model_CB!BF86</f>
        <v>0</v>
      </c>
      <c r="BG583">
        <f>V_Model_CB!BG86</f>
        <v>0</v>
      </c>
      <c r="BH583">
        <f>V_Model_CB!BH86</f>
        <v>0</v>
      </c>
      <c r="BI583">
        <f>V_Model_CB!BI86</f>
        <v>0</v>
      </c>
      <c r="BJ583">
        <f t="shared" si="37"/>
        <v>0</v>
      </c>
      <c r="BK583">
        <f t="shared" si="38"/>
        <v>0</v>
      </c>
      <c r="BL583" s="531">
        <f t="shared" si="39"/>
        <v>0</v>
      </c>
      <c r="BM583" s="201"/>
    </row>
    <row r="584" spans="1:65" hidden="1" outlineLevel="1" x14ac:dyDescent="0.3">
      <c r="A584">
        <f>V_Model_CB!A87</f>
        <v>9</v>
      </c>
      <c r="B584" t="str">
        <f>V_Model_CB!B87</f>
        <v>a</v>
      </c>
      <c r="C584">
        <f>V_Model_CB!C87</f>
        <v>1</v>
      </c>
      <c r="D584" t="str">
        <f>V_Model_CB!D87</f>
        <v>.z05_9_a_1</v>
      </c>
      <c r="E584" t="str">
        <f>V_Model_CB!E87</f>
        <v>Utworzenie dokumentacji technicznej cyfrowego blizniaka</v>
      </c>
      <c r="F584">
        <f>V_Model_CB!F87</f>
        <v>0</v>
      </c>
      <c r="G584" t="str">
        <f>V_Model_CB!G87</f>
        <v>Ekspert merytoryczny/ Architekt rozwiazania</v>
      </c>
      <c r="H584">
        <f>V_Model_CB!H86</f>
        <v>0</v>
      </c>
      <c r="I584" t="str">
        <f>V_Model_CB!I87</f>
        <v>ACT</v>
      </c>
      <c r="J584">
        <f>V_Model_CB!J87</f>
        <v>78</v>
      </c>
      <c r="K584" s="284">
        <f>V_Model_CB!K87</f>
        <v>46927</v>
      </c>
      <c r="L584" s="284">
        <f>V_Model_CB!L87</f>
        <v>46928</v>
      </c>
      <c r="M584">
        <f>V_Model_CB!M87</f>
        <v>78</v>
      </c>
      <c r="N584">
        <f>V_Model_CB!N87</f>
        <v>1</v>
      </c>
      <c r="O584">
        <f>V_Model_CB!O87</f>
        <v>120</v>
      </c>
      <c r="P584" s="628">
        <f>V_Model_CB!P87</f>
        <v>0</v>
      </c>
      <c r="Q584" s="628">
        <f>V_Model_CB!Q87</f>
        <v>0</v>
      </c>
      <c r="R584" s="628">
        <f>V_Model_CB!R87</f>
        <v>0</v>
      </c>
      <c r="S584" s="628">
        <f>V_Model_CB!S87</f>
        <v>0</v>
      </c>
      <c r="T584" s="628">
        <f>V_Model_CB!T87</f>
        <v>0.17299999999999999</v>
      </c>
      <c r="U584" s="628">
        <f>V_Model_CB!U87</f>
        <v>0.16300000000000001</v>
      </c>
      <c r="V584" s="628">
        <f>V_Model_CB!V87</f>
        <v>0.17</v>
      </c>
      <c r="W584" s="628">
        <f>V_Model_CB!W87</f>
        <v>0.16</v>
      </c>
      <c r="X584" s="628">
        <f>V_Model_CB!X87</f>
        <v>0</v>
      </c>
      <c r="Y584" s="650">
        <f>V_Model_CB!Y87</f>
        <v>0</v>
      </c>
      <c r="Z584" s="650">
        <f>V_Model_CB!Z87</f>
        <v>0</v>
      </c>
      <c r="AA584" s="650">
        <f>V_Model_CB!AA87</f>
        <v>0.33300000000000002</v>
      </c>
      <c r="AB584" s="650">
        <f>V_Model_CB!AB87</f>
        <v>0</v>
      </c>
      <c r="AC584" s="613">
        <f>V_Model_CB!AC87</f>
        <v>0</v>
      </c>
      <c r="AD584" s="613">
        <f>V_Model_CB!AD87</f>
        <v>0</v>
      </c>
      <c r="AE584" s="613">
        <f>V_Model_CB!AE87</f>
        <v>0</v>
      </c>
      <c r="AF584" s="613">
        <f>V_Model_CB!AF87</f>
        <v>0</v>
      </c>
      <c r="AG584" s="626">
        <f>V_Model_CB!AG87</f>
        <v>0</v>
      </c>
      <c r="AH584" s="626">
        <f>V_Model_CB!AH87</f>
        <v>0</v>
      </c>
      <c r="AI584" s="626">
        <f>V_Model_CB!AI87</f>
        <v>0</v>
      </c>
      <c r="AJ584" s="626">
        <f>V_Model_CB!AJ87</f>
        <v>0</v>
      </c>
      <c r="AK584" s="626">
        <f>V_Model_CB!AK87</f>
        <v>21</v>
      </c>
      <c r="AL584" s="626">
        <f>V_Model_CB!AL87</f>
        <v>20</v>
      </c>
      <c r="AM584" s="626">
        <f>V_Model_CB!AM87</f>
        <v>20</v>
      </c>
      <c r="AN584" s="626">
        <f>V_Model_CB!AN87</f>
        <v>19</v>
      </c>
      <c r="AO584" s="626">
        <f>V_Model_CB!AO87</f>
        <v>0</v>
      </c>
      <c r="AP584" s="369">
        <f>V_Model_CB!AP87</f>
        <v>0</v>
      </c>
      <c r="AQ584" s="369">
        <f>V_Model_CB!AQ87</f>
        <v>0</v>
      </c>
      <c r="AR584" s="369">
        <f>V_Model_CB!AR87</f>
        <v>40</v>
      </c>
      <c r="AS584" s="369">
        <f>V_Model_CB!AS87</f>
        <v>0</v>
      </c>
      <c r="AT584" s="370">
        <f>V_Model_CB!AT87</f>
        <v>0</v>
      </c>
      <c r="AU584" s="370">
        <f>V_Model_CB!AU87</f>
        <v>0</v>
      </c>
      <c r="AV584" s="370">
        <f>V_Model_CB!AV87</f>
        <v>0</v>
      </c>
      <c r="AW584" s="370">
        <f>V_Model_CB!AW87</f>
        <v>0</v>
      </c>
      <c r="AX584">
        <f>V_Model_CB!AX87</f>
        <v>80</v>
      </c>
      <c r="AY584">
        <f>V_Model_CB!AY87</f>
        <v>0.5</v>
      </c>
      <c r="AZ584" t="e">
        <f>V_Model_CB!AZ87</f>
        <v>#N/A</v>
      </c>
      <c r="BA584" t="e">
        <f>V_Model_CB!BA87</f>
        <v>#N/A</v>
      </c>
      <c r="BB584">
        <f>V_Model_CB!BB87</f>
        <v>0</v>
      </c>
      <c r="BC584">
        <f>V_Model_CB!BC87</f>
        <v>0</v>
      </c>
      <c r="BD584">
        <f>V_Model_CB!BD87</f>
        <v>0</v>
      </c>
      <c r="BE584">
        <f>V_Model_CB!BE87</f>
        <v>0</v>
      </c>
      <c r="BF584">
        <f>V_Model_CB!BF87</f>
        <v>0</v>
      </c>
      <c r="BG584">
        <f>V_Model_CB!BG87</f>
        <v>0</v>
      </c>
      <c r="BH584">
        <f>V_Model_CB!BH87</f>
        <v>0</v>
      </c>
      <c r="BI584">
        <f>V_Model_CB!BI87</f>
        <v>0</v>
      </c>
      <c r="BJ584">
        <f t="shared" si="37"/>
        <v>120</v>
      </c>
      <c r="BK584">
        <f t="shared" si="38"/>
        <v>120</v>
      </c>
      <c r="BL584" s="531">
        <f t="shared" si="39"/>
        <v>0</v>
      </c>
      <c r="BM584" s="201"/>
    </row>
    <row r="585" spans="1:65" hidden="1" outlineLevel="1" x14ac:dyDescent="0.3">
      <c r="A585">
        <f>V_Model_CB!A88</f>
        <v>9</v>
      </c>
      <c r="B585" t="str">
        <f>V_Model_CB!B88</f>
        <v>a</v>
      </c>
      <c r="C585">
        <f>V_Model_CB!C88</f>
        <v>2</v>
      </c>
      <c r="D585" t="str">
        <f>V_Model_CB!D88</f>
        <v>.z05_9_a_2</v>
      </c>
      <c r="E585" t="str">
        <f>V_Model_CB!E88</f>
        <v>Szkolenie techniczne  z technologii wykorzystanych w cyfrowym bliźniaku</v>
      </c>
      <c r="F585">
        <f>V_Model_CB!F88</f>
        <v>0</v>
      </c>
      <c r="G585" t="str">
        <f>V_Model_CB!G88</f>
        <v>Ekspert merytoryczny/ Architekt rozwiazania</v>
      </c>
      <c r="H585">
        <f>V_Model_CB!H87</f>
        <v>38</v>
      </c>
      <c r="I585" t="str">
        <f>V_Model_CB!I88</f>
        <v>END</v>
      </c>
      <c r="J585">
        <f>V_Model_CB!J88</f>
        <v>79</v>
      </c>
      <c r="K585" s="284">
        <f>V_Model_CB!K88</f>
        <v>46934</v>
      </c>
      <c r="L585" s="284">
        <f>V_Model_CB!L88</f>
        <v>46936</v>
      </c>
      <c r="M585">
        <f>V_Model_CB!M88</f>
        <v>80</v>
      </c>
      <c r="N585">
        <f>V_Model_CB!N88</f>
        <v>2</v>
      </c>
      <c r="O585">
        <f>V_Model_CB!O88</f>
        <v>200</v>
      </c>
      <c r="P585" s="628">
        <f>V_Model_CB!P88</f>
        <v>0</v>
      </c>
      <c r="Q585" s="628">
        <f>V_Model_CB!Q88</f>
        <v>0</v>
      </c>
      <c r="R585" s="628">
        <f>V_Model_CB!R88</f>
        <v>0</v>
      </c>
      <c r="S585" s="628">
        <f>V_Model_CB!S88</f>
        <v>0</v>
      </c>
      <c r="T585" s="628">
        <f>V_Model_CB!T88</f>
        <v>0.2</v>
      </c>
      <c r="U585" s="628">
        <f>V_Model_CB!U88</f>
        <v>0.2</v>
      </c>
      <c r="V585" s="628">
        <f>V_Model_CB!V88</f>
        <v>0.2</v>
      </c>
      <c r="W585" s="628">
        <f>V_Model_CB!W88</f>
        <v>0.2</v>
      </c>
      <c r="X585" s="628">
        <f>V_Model_CB!X88</f>
        <v>0</v>
      </c>
      <c r="Y585" s="650">
        <f>V_Model_CB!Y88</f>
        <v>0</v>
      </c>
      <c r="Z585" s="650">
        <f>V_Model_CB!Z88</f>
        <v>0</v>
      </c>
      <c r="AA585" s="650">
        <f>V_Model_CB!AA88</f>
        <v>0.2</v>
      </c>
      <c r="AB585" s="650">
        <f>V_Model_CB!AB88</f>
        <v>0</v>
      </c>
      <c r="AC585" s="613">
        <f>V_Model_CB!AC88</f>
        <v>0</v>
      </c>
      <c r="AD585" s="613">
        <f>V_Model_CB!AD88</f>
        <v>0</v>
      </c>
      <c r="AE585" s="613">
        <f>V_Model_CB!AE88</f>
        <v>0</v>
      </c>
      <c r="AF585" s="613">
        <f>V_Model_CB!AF88</f>
        <v>0</v>
      </c>
      <c r="AG585" s="626">
        <f>V_Model_CB!AG88</f>
        <v>0</v>
      </c>
      <c r="AH585" s="626">
        <f>V_Model_CB!AH88</f>
        <v>0</v>
      </c>
      <c r="AI585" s="626">
        <f>V_Model_CB!AI88</f>
        <v>0</v>
      </c>
      <c r="AJ585" s="626">
        <f>V_Model_CB!AJ88</f>
        <v>0</v>
      </c>
      <c r="AK585" s="626">
        <f>V_Model_CB!AK88</f>
        <v>40</v>
      </c>
      <c r="AL585" s="626">
        <f>V_Model_CB!AL88</f>
        <v>40</v>
      </c>
      <c r="AM585" s="626">
        <f>V_Model_CB!AM88</f>
        <v>40</v>
      </c>
      <c r="AN585" s="626">
        <f>V_Model_CB!AN88</f>
        <v>40</v>
      </c>
      <c r="AO585" s="626">
        <f>V_Model_CB!AO88</f>
        <v>0</v>
      </c>
      <c r="AP585" s="369">
        <f>V_Model_CB!AP88</f>
        <v>0</v>
      </c>
      <c r="AQ585" s="369">
        <f>V_Model_CB!AQ88</f>
        <v>0</v>
      </c>
      <c r="AR585" s="369">
        <f>V_Model_CB!AR88</f>
        <v>40</v>
      </c>
      <c r="AS585" s="369">
        <f>V_Model_CB!AS88</f>
        <v>0</v>
      </c>
      <c r="AT585" s="370">
        <f>V_Model_CB!AT88</f>
        <v>0</v>
      </c>
      <c r="AU585" s="370">
        <f>V_Model_CB!AU88</f>
        <v>0</v>
      </c>
      <c r="AV585" s="370">
        <f>V_Model_CB!AV88</f>
        <v>0</v>
      </c>
      <c r="AW585" s="370">
        <f>V_Model_CB!AW88</f>
        <v>0</v>
      </c>
      <c r="AX585">
        <f>V_Model_CB!AX88</f>
        <v>160</v>
      </c>
      <c r="AY585">
        <f>V_Model_CB!AY88</f>
        <v>1</v>
      </c>
      <c r="AZ585" t="e">
        <f>V_Model_CB!AZ88</f>
        <v>#N/A</v>
      </c>
      <c r="BA585" t="e">
        <f>V_Model_CB!BA88</f>
        <v>#N/A</v>
      </c>
      <c r="BB585">
        <f>V_Model_CB!BB88</f>
        <v>0</v>
      </c>
      <c r="BC585">
        <f>V_Model_CB!BC88</f>
        <v>0</v>
      </c>
      <c r="BD585">
        <f>V_Model_CB!BD88</f>
        <v>0</v>
      </c>
      <c r="BE585">
        <f>V_Model_CB!BE88</f>
        <v>0</v>
      </c>
      <c r="BF585">
        <f>V_Model_CB!BF88</f>
        <v>0</v>
      </c>
      <c r="BG585">
        <f>V_Model_CB!BG88</f>
        <v>0</v>
      </c>
      <c r="BH585">
        <f>V_Model_CB!BH88</f>
        <v>0</v>
      </c>
      <c r="BI585">
        <f>V_Model_CB!BI88</f>
        <v>0</v>
      </c>
      <c r="BJ585">
        <f t="shared" si="37"/>
        <v>200</v>
      </c>
      <c r="BK585">
        <f t="shared" si="38"/>
        <v>200</v>
      </c>
      <c r="BL585" s="531">
        <f t="shared" si="39"/>
        <v>0</v>
      </c>
      <c r="BM585" s="201"/>
    </row>
    <row r="586" spans="1:65" hidden="1" outlineLevel="1" x14ac:dyDescent="0.3">
      <c r="A586">
        <f>V_Model_CB!A89</f>
        <v>9</v>
      </c>
      <c r="B586" t="str">
        <f>V_Model_CB!B89</f>
        <v>a</v>
      </c>
      <c r="C586">
        <f>V_Model_CB!C89</f>
        <v>3</v>
      </c>
      <c r="D586" t="str">
        <f>V_Model_CB!D89</f>
        <v>.z05_9_a_3</v>
      </c>
      <c r="E586" t="str">
        <f>V_Model_CB!E89</f>
        <v>Szkolenie techniczne  z procesow operacyjnych  cyfrowego bliźniaka</v>
      </c>
      <c r="F586">
        <f>V_Model_CB!F89</f>
        <v>0</v>
      </c>
      <c r="G586" t="str">
        <f>V_Model_CB!G89</f>
        <v>Ekspert merytoryczny/ Architekt rozwiazania</v>
      </c>
      <c r="H586">
        <f>V_Model_CB!H88</f>
        <v>39</v>
      </c>
      <c r="I586" t="str">
        <f>V_Model_CB!I89</f>
        <v>END</v>
      </c>
      <c r="J586">
        <f>V_Model_CB!J89</f>
        <v>81</v>
      </c>
      <c r="K586" s="284">
        <f>V_Model_CB!K89</f>
        <v>46948</v>
      </c>
      <c r="L586" s="284">
        <f>V_Model_CB!L89</f>
        <v>46950</v>
      </c>
      <c r="M586">
        <f>V_Model_CB!M89</f>
        <v>82</v>
      </c>
      <c r="N586">
        <f>V_Model_CB!N89</f>
        <v>2</v>
      </c>
      <c r="O586">
        <f>V_Model_CB!O89</f>
        <v>200</v>
      </c>
      <c r="P586" s="628">
        <f>V_Model_CB!P89</f>
        <v>0</v>
      </c>
      <c r="Q586" s="628">
        <f>V_Model_CB!Q89</f>
        <v>0</v>
      </c>
      <c r="R586" s="628">
        <f>V_Model_CB!R89</f>
        <v>0</v>
      </c>
      <c r="S586" s="628">
        <f>V_Model_CB!S89</f>
        <v>0</v>
      </c>
      <c r="T586" s="628">
        <f>V_Model_CB!T89</f>
        <v>0.2</v>
      </c>
      <c r="U586" s="628">
        <f>V_Model_CB!U89</f>
        <v>0.2</v>
      </c>
      <c r="V586" s="628">
        <f>V_Model_CB!V89</f>
        <v>0.2</v>
      </c>
      <c r="W586" s="628">
        <f>V_Model_CB!W89</f>
        <v>0.2</v>
      </c>
      <c r="X586" s="628">
        <f>V_Model_CB!X89</f>
        <v>0</v>
      </c>
      <c r="Y586" s="650">
        <f>V_Model_CB!Y89</f>
        <v>0</v>
      </c>
      <c r="Z586" s="650">
        <f>V_Model_CB!Z89</f>
        <v>0</v>
      </c>
      <c r="AA586" s="650">
        <f>V_Model_CB!AA89</f>
        <v>0.2</v>
      </c>
      <c r="AB586" s="650">
        <f>V_Model_CB!AB89</f>
        <v>0</v>
      </c>
      <c r="AC586" s="613">
        <f>V_Model_CB!AC89</f>
        <v>0</v>
      </c>
      <c r="AD586" s="613">
        <f>V_Model_CB!AD89</f>
        <v>0</v>
      </c>
      <c r="AE586" s="613">
        <f>V_Model_CB!AE89</f>
        <v>0</v>
      </c>
      <c r="AF586" s="613">
        <f>V_Model_CB!AF89</f>
        <v>0</v>
      </c>
      <c r="AG586" s="626">
        <f>V_Model_CB!AG89</f>
        <v>0</v>
      </c>
      <c r="AH586" s="626">
        <f>V_Model_CB!AH89</f>
        <v>0</v>
      </c>
      <c r="AI586" s="626">
        <f>V_Model_CB!AI89</f>
        <v>0</v>
      </c>
      <c r="AJ586" s="626">
        <f>V_Model_CB!AJ89</f>
        <v>0</v>
      </c>
      <c r="AK586" s="626">
        <f>V_Model_CB!AK89</f>
        <v>40</v>
      </c>
      <c r="AL586" s="626">
        <f>V_Model_CB!AL89</f>
        <v>40</v>
      </c>
      <c r="AM586" s="626">
        <f>V_Model_CB!AM89</f>
        <v>40</v>
      </c>
      <c r="AN586" s="626">
        <f>V_Model_CB!AN89</f>
        <v>40</v>
      </c>
      <c r="AO586" s="626">
        <f>V_Model_CB!AO89</f>
        <v>0</v>
      </c>
      <c r="AP586" s="369">
        <f>V_Model_CB!AP89</f>
        <v>0</v>
      </c>
      <c r="AQ586" s="369">
        <f>V_Model_CB!AQ89</f>
        <v>0</v>
      </c>
      <c r="AR586" s="369">
        <f>V_Model_CB!AR89</f>
        <v>40</v>
      </c>
      <c r="AS586" s="369">
        <f>V_Model_CB!AS89</f>
        <v>0</v>
      </c>
      <c r="AT586" s="370">
        <f>V_Model_CB!AT89</f>
        <v>0</v>
      </c>
      <c r="AU586" s="370">
        <f>V_Model_CB!AU89</f>
        <v>0</v>
      </c>
      <c r="AV586" s="370">
        <f>V_Model_CB!AV89</f>
        <v>0</v>
      </c>
      <c r="AW586" s="370">
        <f>V_Model_CB!AW89</f>
        <v>0</v>
      </c>
      <c r="AX586">
        <f>V_Model_CB!AX89</f>
        <v>160</v>
      </c>
      <c r="AY586">
        <f>V_Model_CB!AY89</f>
        <v>1</v>
      </c>
      <c r="AZ586" t="e">
        <f>V_Model_CB!AZ89</f>
        <v>#N/A</v>
      </c>
      <c r="BA586" t="e">
        <f>V_Model_CB!BA89</f>
        <v>#N/A</v>
      </c>
      <c r="BB586">
        <f>V_Model_CB!BB89</f>
        <v>0</v>
      </c>
      <c r="BC586">
        <f>V_Model_CB!BC89</f>
        <v>0</v>
      </c>
      <c r="BD586">
        <f>V_Model_CB!BD89</f>
        <v>0</v>
      </c>
      <c r="BE586">
        <f>V_Model_CB!BE89</f>
        <v>0</v>
      </c>
      <c r="BF586">
        <f>V_Model_CB!BF89</f>
        <v>0</v>
      </c>
      <c r="BG586">
        <f>V_Model_CB!BG89</f>
        <v>0</v>
      </c>
      <c r="BH586">
        <f>V_Model_CB!BH89</f>
        <v>0</v>
      </c>
      <c r="BI586">
        <f>V_Model_CB!BI89</f>
        <v>0</v>
      </c>
      <c r="BJ586">
        <f t="shared" si="37"/>
        <v>200</v>
      </c>
      <c r="BK586">
        <f t="shared" si="38"/>
        <v>200</v>
      </c>
      <c r="BL586" s="531">
        <f t="shared" si="39"/>
        <v>0</v>
      </c>
      <c r="BM586" s="201"/>
    </row>
    <row r="587" spans="1:65" hidden="1" outlineLevel="1" x14ac:dyDescent="0.3">
      <c r="P587" s="628"/>
      <c r="Q587" s="628"/>
      <c r="R587" s="628"/>
      <c r="S587" s="628"/>
      <c r="T587" s="628"/>
      <c r="U587" s="628"/>
      <c r="V587" s="628"/>
      <c r="W587" s="628"/>
      <c r="X587" s="628"/>
      <c r="Y587" s="650"/>
      <c r="Z587" s="650"/>
      <c r="AA587" s="650"/>
      <c r="AB587" s="650"/>
      <c r="AC587" s="613"/>
      <c r="AD587" s="613"/>
      <c r="AE587" s="613"/>
      <c r="AF587" s="613"/>
      <c r="AG587" s="626"/>
      <c r="AH587" s="626"/>
      <c r="AI587" s="626"/>
      <c r="AJ587" s="626"/>
      <c r="AK587" s="626"/>
      <c r="AL587" s="626"/>
      <c r="AM587" s="626"/>
      <c r="AN587" s="626"/>
      <c r="AO587" s="626"/>
      <c r="AP587" s="369"/>
      <c r="AQ587" s="369"/>
      <c r="AR587" s="369"/>
      <c r="AS587" s="369"/>
      <c r="AT587" s="370"/>
      <c r="AU587" s="370"/>
      <c r="AV587" s="370"/>
      <c r="AW587" s="370"/>
      <c r="BJ587">
        <f t="shared" si="37"/>
        <v>0</v>
      </c>
      <c r="BK587">
        <f t="shared" si="38"/>
        <v>0</v>
      </c>
      <c r="BL587" s="531">
        <f t="shared" si="39"/>
        <v>0</v>
      </c>
      <c r="BM587" s="201"/>
    </row>
    <row r="588" spans="1:65" hidden="1" outlineLevel="1" x14ac:dyDescent="0.3">
      <c r="P588" s="628"/>
      <c r="Q588" s="628"/>
      <c r="R588" s="628"/>
      <c r="S588" s="628"/>
      <c r="T588" s="628"/>
      <c r="U588" s="628"/>
      <c r="V588" s="628"/>
      <c r="W588" s="628"/>
      <c r="X588" s="628"/>
      <c r="Y588" s="650"/>
      <c r="Z588" s="650"/>
      <c r="AA588" s="650"/>
      <c r="AB588" s="650"/>
      <c r="AC588" s="613"/>
      <c r="AD588" s="613"/>
      <c r="AE588" s="613"/>
      <c r="AF588" s="613"/>
      <c r="AG588" s="626"/>
      <c r="AH588" s="626"/>
      <c r="AI588" s="626"/>
      <c r="AJ588" s="626"/>
      <c r="AK588" s="626"/>
      <c r="AL588" s="626"/>
      <c r="AM588" s="626"/>
      <c r="AN588" s="626"/>
      <c r="AO588" s="626"/>
      <c r="AP588" s="369"/>
      <c r="AQ588" s="369"/>
      <c r="AR588" s="369"/>
      <c r="AS588" s="369"/>
      <c r="AT588" s="370"/>
      <c r="AU588" s="370"/>
      <c r="AV588" s="370"/>
      <c r="AW588" s="370"/>
      <c r="BJ588">
        <f t="shared" si="37"/>
        <v>0</v>
      </c>
      <c r="BK588">
        <f t="shared" si="38"/>
        <v>0</v>
      </c>
      <c r="BL588" s="531">
        <f t="shared" si="39"/>
        <v>0</v>
      </c>
      <c r="BM588" s="201"/>
    </row>
    <row r="589" spans="1:65" hidden="1" outlineLevel="1" x14ac:dyDescent="0.3">
      <c r="P589" s="628"/>
      <c r="Q589" s="628"/>
      <c r="R589" s="628"/>
      <c r="S589" s="628"/>
      <c r="T589" s="628"/>
      <c r="U589" s="628"/>
      <c r="V589" s="628"/>
      <c r="W589" s="628"/>
      <c r="X589" s="628"/>
      <c r="Y589" s="650"/>
      <c r="Z589" s="650"/>
      <c r="AA589" s="650"/>
      <c r="AB589" s="650"/>
      <c r="AC589" s="613"/>
      <c r="AD589" s="613"/>
      <c r="AE589" s="613"/>
      <c r="AF589" s="613"/>
      <c r="AG589" s="626"/>
      <c r="AH589" s="626"/>
      <c r="AI589" s="626"/>
      <c r="AJ589" s="626"/>
      <c r="AK589" s="626"/>
      <c r="AL589" s="626"/>
      <c r="AM589" s="626"/>
      <c r="AN589" s="626"/>
      <c r="AO589" s="626"/>
      <c r="AP589" s="369"/>
      <c r="AQ589" s="369"/>
      <c r="AR589" s="369"/>
      <c r="AS589" s="369"/>
      <c r="AT589" s="370"/>
      <c r="AU589" s="370"/>
      <c r="AV589" s="370"/>
      <c r="AW589" s="370"/>
      <c r="BJ589">
        <f t="shared" si="37"/>
        <v>0</v>
      </c>
      <c r="BK589">
        <f t="shared" si="38"/>
        <v>0</v>
      </c>
      <c r="BL589" s="531">
        <f t="shared" si="39"/>
        <v>0</v>
      </c>
      <c r="BM589" s="201"/>
    </row>
    <row r="590" spans="1:65" hidden="1" outlineLevel="1" x14ac:dyDescent="0.3">
      <c r="P590" s="628"/>
      <c r="Q590" s="628"/>
      <c r="R590" s="628"/>
      <c r="S590" s="628"/>
      <c r="T590" s="628"/>
      <c r="U590" s="628"/>
      <c r="V590" s="628"/>
      <c r="W590" s="628"/>
      <c r="X590" s="628"/>
      <c r="Y590" s="650"/>
      <c r="Z590" s="650"/>
      <c r="AA590" s="650"/>
      <c r="AB590" s="650"/>
      <c r="AC590" s="613"/>
      <c r="AD590" s="613"/>
      <c r="AE590" s="613"/>
      <c r="AF590" s="613"/>
      <c r="AG590" s="626"/>
      <c r="AH590" s="626"/>
      <c r="AI590" s="626"/>
      <c r="AJ590" s="626"/>
      <c r="AK590" s="626"/>
      <c r="AL590" s="626"/>
      <c r="AM590" s="626"/>
      <c r="AN590" s="626"/>
      <c r="AO590" s="626"/>
      <c r="AP590" s="369"/>
      <c r="AQ590" s="369"/>
      <c r="AR590" s="369"/>
      <c r="AS590" s="369"/>
      <c r="AT590" s="370"/>
      <c r="AU590" s="370"/>
      <c r="AV590" s="370"/>
      <c r="AW590" s="370"/>
      <c r="BJ590">
        <f t="shared" si="37"/>
        <v>0</v>
      </c>
      <c r="BK590">
        <f t="shared" si="38"/>
        <v>0</v>
      </c>
      <c r="BL590" s="531">
        <f t="shared" si="39"/>
        <v>0</v>
      </c>
      <c r="BM590" s="201"/>
    </row>
    <row r="591" spans="1:65" hidden="1" outlineLevel="1" x14ac:dyDescent="0.3">
      <c r="P591" s="628"/>
      <c r="Q591" s="628"/>
      <c r="R591" s="628"/>
      <c r="S591" s="628"/>
      <c r="T591" s="628"/>
      <c r="U591" s="628"/>
      <c r="V591" s="628"/>
      <c r="W591" s="628"/>
      <c r="X591" s="628"/>
      <c r="Y591" s="650"/>
      <c r="Z591" s="650"/>
      <c r="AA591" s="650"/>
      <c r="AB591" s="650"/>
      <c r="AC591" s="613"/>
      <c r="AD591" s="613"/>
      <c r="AE591" s="613"/>
      <c r="AF591" s="613"/>
      <c r="AG591" s="626"/>
      <c r="AH591" s="626"/>
      <c r="AI591" s="626"/>
      <c r="AJ591" s="626"/>
      <c r="AK591" s="626"/>
      <c r="AL591" s="626"/>
      <c r="AM591" s="626"/>
      <c r="AN591" s="626"/>
      <c r="AO591" s="626"/>
      <c r="AP591" s="369"/>
      <c r="AQ591" s="369"/>
      <c r="AR591" s="369"/>
      <c r="AS591" s="369"/>
      <c r="AT591" s="370"/>
      <c r="AU591" s="370"/>
      <c r="AV591" s="370"/>
      <c r="AW591" s="370"/>
      <c r="BJ591">
        <f t="shared" si="37"/>
        <v>0</v>
      </c>
      <c r="BK591">
        <f t="shared" si="38"/>
        <v>0</v>
      </c>
      <c r="BL591" s="531">
        <f t="shared" si="39"/>
        <v>0</v>
      </c>
      <c r="BM591" s="201"/>
    </row>
    <row r="592" spans="1:65" hidden="1" outlineLevel="1" x14ac:dyDescent="0.3">
      <c r="P592" s="628"/>
      <c r="Q592" s="628"/>
      <c r="R592" s="628"/>
      <c r="S592" s="628"/>
      <c r="T592" s="628"/>
      <c r="U592" s="628"/>
      <c r="V592" s="628"/>
      <c r="W592" s="628"/>
      <c r="X592" s="628"/>
      <c r="Y592" s="650"/>
      <c r="Z592" s="650"/>
      <c r="AA592" s="650"/>
      <c r="AB592" s="650"/>
      <c r="AC592" s="613"/>
      <c r="AD592" s="613"/>
      <c r="AE592" s="613"/>
      <c r="AF592" s="613"/>
      <c r="AG592" s="626"/>
      <c r="AH592" s="626"/>
      <c r="AI592" s="626"/>
      <c r="AJ592" s="626"/>
      <c r="AK592" s="626"/>
      <c r="AL592" s="626"/>
      <c r="AM592" s="626"/>
      <c r="AN592" s="626"/>
      <c r="AO592" s="626"/>
      <c r="AP592" s="369"/>
      <c r="AQ592" s="369"/>
      <c r="AR592" s="369"/>
      <c r="AS592" s="369"/>
      <c r="AT592" s="370"/>
      <c r="AU592" s="370"/>
      <c r="AV592" s="370"/>
      <c r="AW592" s="370"/>
      <c r="BJ592">
        <f t="shared" si="37"/>
        <v>0</v>
      </c>
      <c r="BK592">
        <f t="shared" si="38"/>
        <v>0</v>
      </c>
      <c r="BL592" s="531">
        <f t="shared" si="39"/>
        <v>0</v>
      </c>
      <c r="BM592" s="201"/>
    </row>
    <row r="593" spans="1:65" hidden="1" outlineLevel="1" x14ac:dyDescent="0.3">
      <c r="P593" s="628"/>
      <c r="Q593" s="628"/>
      <c r="R593" s="628"/>
      <c r="S593" s="628"/>
      <c r="T593" s="628"/>
      <c r="U593" s="628"/>
      <c r="V593" s="628"/>
      <c r="W593" s="628"/>
      <c r="X593" s="628"/>
      <c r="Y593" s="650"/>
      <c r="Z593" s="650"/>
      <c r="AA593" s="650"/>
      <c r="AB593" s="650"/>
      <c r="AC593" s="613"/>
      <c r="AD593" s="613"/>
      <c r="AE593" s="613"/>
      <c r="AF593" s="613"/>
      <c r="AG593" s="626"/>
      <c r="AH593" s="626"/>
      <c r="AI593" s="626"/>
      <c r="AJ593" s="626"/>
      <c r="AK593" s="626"/>
      <c r="AL593" s="626"/>
      <c r="AM593" s="626"/>
      <c r="AN593" s="626"/>
      <c r="AO593" s="626"/>
      <c r="AP593" s="369"/>
      <c r="AQ593" s="369"/>
      <c r="AR593" s="369"/>
      <c r="AS593" s="369"/>
      <c r="AT593" s="370"/>
      <c r="AU593" s="370"/>
      <c r="AV593" s="370"/>
      <c r="AW593" s="370"/>
      <c r="BJ593">
        <f t="shared" si="37"/>
        <v>0</v>
      </c>
      <c r="BK593">
        <f t="shared" si="38"/>
        <v>0</v>
      </c>
      <c r="BL593" s="531">
        <f t="shared" si="39"/>
        <v>0</v>
      </c>
      <c r="BM593" s="201"/>
    </row>
    <row r="594" spans="1:65" hidden="1" outlineLevel="1" x14ac:dyDescent="0.3">
      <c r="P594" s="628"/>
      <c r="Q594" s="628"/>
      <c r="R594" s="628"/>
      <c r="S594" s="628"/>
      <c r="T594" s="628"/>
      <c r="U594" s="628"/>
      <c r="V594" s="628"/>
      <c r="W594" s="628"/>
      <c r="X594" s="628"/>
      <c r="Y594" s="650"/>
      <c r="Z594" s="650"/>
      <c r="AA594" s="650"/>
      <c r="AB594" s="650"/>
      <c r="AC594" s="613"/>
      <c r="AD594" s="613"/>
      <c r="AE594" s="613"/>
      <c r="AF594" s="613"/>
      <c r="AG594" s="626"/>
      <c r="AH594" s="626"/>
      <c r="AI594" s="626"/>
      <c r="AJ594" s="626"/>
      <c r="AK594" s="626"/>
      <c r="AL594" s="626"/>
      <c r="AM594" s="626"/>
      <c r="AN594" s="626"/>
      <c r="AO594" s="626"/>
      <c r="AP594" s="369"/>
      <c r="AQ594" s="369"/>
      <c r="AR594" s="369"/>
      <c r="AS594" s="369"/>
      <c r="AT594" s="370"/>
      <c r="AU594" s="370"/>
      <c r="AV594" s="370"/>
      <c r="AW594" s="370"/>
      <c r="BJ594">
        <f t="shared" si="37"/>
        <v>0</v>
      </c>
      <c r="BK594">
        <f t="shared" si="38"/>
        <v>0</v>
      </c>
      <c r="BL594" s="531">
        <f t="shared" si="39"/>
        <v>0</v>
      </c>
      <c r="BM594" s="201"/>
    </row>
    <row r="595" spans="1:65" hidden="1" outlineLevel="1" x14ac:dyDescent="0.3">
      <c r="P595" s="628"/>
      <c r="Q595" s="628"/>
      <c r="R595" s="628"/>
      <c r="S595" s="628"/>
      <c r="T595" s="628"/>
      <c r="U595" s="628"/>
      <c r="V595" s="628"/>
      <c r="W595" s="628"/>
      <c r="X595" s="628"/>
      <c r="Y595" s="650"/>
      <c r="Z595" s="650"/>
      <c r="AA595" s="650"/>
      <c r="AB595" s="650"/>
      <c r="AC595" s="613"/>
      <c r="AD595" s="613"/>
      <c r="AE595" s="613"/>
      <c r="AF595" s="613"/>
      <c r="AG595" s="626"/>
      <c r="AH595" s="626"/>
      <c r="AI595" s="626"/>
      <c r="AJ595" s="626"/>
      <c r="AK595" s="626"/>
      <c r="AL595" s="626"/>
      <c r="AM595" s="626"/>
      <c r="AN595" s="626"/>
      <c r="AO595" s="626"/>
      <c r="AP595" s="369"/>
      <c r="AQ595" s="369"/>
      <c r="AR595" s="369"/>
      <c r="AS595" s="369"/>
      <c r="AT595" s="370"/>
      <c r="AU595" s="370"/>
      <c r="AV595" s="370"/>
      <c r="AW595" s="370"/>
      <c r="BJ595">
        <f t="shared" si="37"/>
        <v>0</v>
      </c>
      <c r="BK595">
        <f t="shared" si="38"/>
        <v>0</v>
      </c>
      <c r="BL595" s="531">
        <f t="shared" si="39"/>
        <v>0</v>
      </c>
      <c r="BM595" s="201"/>
    </row>
    <row r="596" spans="1:65" hidden="1" outlineLevel="1" x14ac:dyDescent="0.3">
      <c r="P596" s="628"/>
      <c r="Q596" s="628"/>
      <c r="R596" s="628"/>
      <c r="S596" s="628"/>
      <c r="T596" s="628"/>
      <c r="U596" s="628"/>
      <c r="V596" s="628"/>
      <c r="W596" s="628"/>
      <c r="X596" s="628"/>
      <c r="Y596" s="650"/>
      <c r="Z596" s="650"/>
      <c r="AA596" s="650"/>
      <c r="AB596" s="650"/>
      <c r="AC596" s="613"/>
      <c r="AD596" s="613"/>
      <c r="AE596" s="613"/>
      <c r="AF596" s="613"/>
      <c r="AG596" s="626"/>
      <c r="AH596" s="626"/>
      <c r="AI596" s="626"/>
      <c r="AJ596" s="626"/>
      <c r="AK596" s="626"/>
      <c r="AL596" s="626"/>
      <c r="AM596" s="626"/>
      <c r="AN596" s="626"/>
      <c r="AO596" s="626"/>
      <c r="AP596" s="369"/>
      <c r="AQ596" s="369"/>
      <c r="AR596" s="369"/>
      <c r="AS596" s="369"/>
      <c r="AT596" s="370"/>
      <c r="AU596" s="370"/>
      <c r="AV596" s="370"/>
      <c r="AW596" s="370"/>
      <c r="BJ596">
        <f t="shared" si="37"/>
        <v>0</v>
      </c>
      <c r="BK596">
        <f t="shared" si="38"/>
        <v>0</v>
      </c>
      <c r="BL596" s="531">
        <f t="shared" si="39"/>
        <v>0</v>
      </c>
      <c r="BM596" s="201"/>
    </row>
    <row r="597" spans="1:65" hidden="1" outlineLevel="1" x14ac:dyDescent="0.3">
      <c r="P597" s="628"/>
      <c r="Q597" s="628"/>
      <c r="R597" s="628"/>
      <c r="S597" s="628"/>
      <c r="T597" s="628"/>
      <c r="U597" s="628"/>
      <c r="V597" s="628"/>
      <c r="W597" s="628"/>
      <c r="X597" s="628"/>
      <c r="Y597" s="650"/>
      <c r="Z597" s="650"/>
      <c r="AA597" s="650"/>
      <c r="AB597" s="650"/>
      <c r="AC597" s="613"/>
      <c r="AD597" s="613"/>
      <c r="AE597" s="613"/>
      <c r="AF597" s="613"/>
      <c r="AG597" s="626"/>
      <c r="AH597" s="626"/>
      <c r="AI597" s="626"/>
      <c r="AJ597" s="626"/>
      <c r="AK597" s="626"/>
      <c r="AL597" s="626"/>
      <c r="AM597" s="626"/>
      <c r="AN597" s="626"/>
      <c r="AO597" s="626"/>
      <c r="AP597" s="369"/>
      <c r="AQ597" s="369"/>
      <c r="AR597" s="369"/>
      <c r="AS597" s="369"/>
      <c r="AT597" s="370"/>
      <c r="AU597" s="370"/>
      <c r="AV597" s="370"/>
      <c r="AW597" s="370"/>
      <c r="BJ597">
        <f t="shared" si="37"/>
        <v>0</v>
      </c>
      <c r="BK597">
        <f t="shared" si="38"/>
        <v>0</v>
      </c>
      <c r="BL597" s="531">
        <f t="shared" si="39"/>
        <v>0</v>
      </c>
      <c r="BM597" s="201"/>
    </row>
    <row r="598" spans="1:65" hidden="1" outlineLevel="1" x14ac:dyDescent="0.3">
      <c r="A598" s="264" t="str">
        <f>A500</f>
        <v>.z05</v>
      </c>
      <c r="P598" s="628"/>
      <c r="Q598" s="628"/>
      <c r="R598" s="628"/>
      <c r="S598" s="628"/>
      <c r="T598" s="628"/>
      <c r="U598" s="628"/>
      <c r="V598" s="628"/>
      <c r="W598" s="628"/>
      <c r="X598" s="628"/>
      <c r="Y598" s="650"/>
      <c r="Z598" s="650"/>
      <c r="AA598" s="650"/>
      <c r="AB598" s="650"/>
      <c r="AC598" s="613"/>
      <c r="AD598" s="613"/>
      <c r="AE598" s="613"/>
      <c r="AF598" s="613"/>
      <c r="AG598" s="626"/>
      <c r="AH598" s="626"/>
      <c r="AI598" s="626"/>
      <c r="AJ598" s="626"/>
      <c r="AK598" s="626"/>
      <c r="AL598" s="626"/>
      <c r="AM598" s="626"/>
      <c r="AN598" s="626"/>
      <c r="AO598" s="626"/>
      <c r="AP598" s="369"/>
      <c r="AQ598" s="369"/>
      <c r="AR598" s="369"/>
      <c r="AS598" s="369"/>
      <c r="AT598" s="370"/>
      <c r="AU598" s="370"/>
      <c r="AV598" s="370"/>
      <c r="AW598" s="370"/>
      <c r="BJ598">
        <f t="shared" si="37"/>
        <v>0</v>
      </c>
      <c r="BK598">
        <f t="shared" si="38"/>
        <v>0</v>
      </c>
      <c r="BL598" s="531">
        <f t="shared" si="39"/>
        <v>0</v>
      </c>
      <c r="BM598" s="201"/>
    </row>
    <row r="599" spans="1:65" collapsed="1" x14ac:dyDescent="0.3">
      <c r="P599" s="628"/>
      <c r="Q599" s="628"/>
      <c r="R599" s="628"/>
      <c r="S599" s="628"/>
      <c r="T599" s="628"/>
      <c r="U599" s="628"/>
      <c r="V599" s="628"/>
      <c r="W599" s="628"/>
      <c r="X599" s="628"/>
      <c r="Y599" s="650"/>
      <c r="Z599" s="650"/>
      <c r="AA599" s="650"/>
      <c r="AB599" s="650"/>
      <c r="AC599" s="613"/>
      <c r="AD599" s="613"/>
      <c r="AE599" s="613"/>
      <c r="AF599" s="613"/>
      <c r="AG599" s="626"/>
      <c r="AH599" s="626"/>
      <c r="AI599" s="626"/>
      <c r="AJ599" s="626"/>
      <c r="AK599" s="626"/>
      <c r="AL599" s="626"/>
      <c r="AM599" s="626"/>
      <c r="AN599" s="626"/>
      <c r="AO599" s="626"/>
      <c r="AP599" s="369"/>
      <c r="AQ599" s="369"/>
      <c r="AR599" s="369"/>
      <c r="AS599" s="369"/>
      <c r="AT599" s="370"/>
      <c r="AU599" s="370"/>
      <c r="AV599" s="370"/>
      <c r="AW599" s="370"/>
      <c r="BJ599">
        <f t="shared" si="37"/>
        <v>0</v>
      </c>
      <c r="BK599">
        <f t="shared" si="38"/>
        <v>0</v>
      </c>
      <c r="BL599" s="531">
        <f t="shared" si="39"/>
        <v>0</v>
      </c>
      <c r="BM599" s="201">
        <f>SUM(BL600:BL698)</f>
        <v>-2</v>
      </c>
    </row>
    <row r="600" spans="1:65" ht="15.6" x14ac:dyDescent="0.3">
      <c r="A600" s="259" t="str">
        <f>VI_Baza_BDKZ!A3</f>
        <v>.z06</v>
      </c>
      <c r="B600" s="260"/>
      <c r="C600" s="261"/>
      <c r="D600" s="262"/>
      <c r="E600" s="263" t="str">
        <f>VLOOKUP(A600,Listy!A:C,2,FALSE) &amp; "   :  " &amp; VLOOKUP(A600,Listy!A:C,3,FALSE)</f>
        <v>Zadanie_VI   :  Opracowanie autorskiej bazy danych dla procesu kompletacji zamówień (BDKZ) z wykorzystaniem mechanizmów AI i ML</v>
      </c>
      <c r="P600" s="628"/>
      <c r="Q600" s="628"/>
      <c r="R600" s="628"/>
      <c r="S600" s="628"/>
      <c r="T600" s="628"/>
      <c r="U600" s="628"/>
      <c r="V600" s="628"/>
      <c r="W600" s="628"/>
      <c r="X600" s="628"/>
      <c r="Y600" s="650"/>
      <c r="Z600" s="650"/>
      <c r="AA600" s="650"/>
      <c r="AB600" s="650"/>
      <c r="AC600" s="613"/>
      <c r="AD600" s="613"/>
      <c r="AE600" s="613"/>
      <c r="AF600" s="613"/>
      <c r="AG600" s="626"/>
      <c r="AH600" s="626"/>
      <c r="AI600" s="626"/>
      <c r="AJ600" s="626"/>
      <c r="AK600" s="626"/>
      <c r="AL600" s="626"/>
      <c r="AM600" s="626"/>
      <c r="AN600" s="626"/>
      <c r="AO600" s="626"/>
      <c r="AP600" s="369"/>
      <c r="AQ600" s="369"/>
      <c r="AR600" s="369"/>
      <c r="AS600" s="369"/>
      <c r="AT600" s="370"/>
      <c r="AU600" s="370"/>
      <c r="AV600" s="370"/>
      <c r="AW600" s="370"/>
      <c r="BJ600">
        <f t="shared" si="37"/>
        <v>0</v>
      </c>
      <c r="BK600">
        <f t="shared" si="38"/>
        <v>0</v>
      </c>
      <c r="BL600" s="531">
        <f t="shared" si="39"/>
        <v>0</v>
      </c>
      <c r="BM600" s="201">
        <f>SUM(BL601:BL699)</f>
        <v>-2</v>
      </c>
    </row>
    <row r="601" spans="1:65" hidden="1" outlineLevel="1" x14ac:dyDescent="0.3">
      <c r="A601">
        <f>VI_Baza_BDKZ!A4</f>
        <v>1</v>
      </c>
      <c r="B601" t="str">
        <f>VI_Baza_BDKZ!B4</f>
        <v>a</v>
      </c>
      <c r="C601">
        <f>VI_Baza_BDKZ!C4</f>
        <v>-1</v>
      </c>
      <c r="D601" t="str">
        <f>VI_Baza_BDKZ!D4</f>
        <v>.z06_1_a_-1</v>
      </c>
      <c r="E601" t="str">
        <f>VI_Baza_BDKZ!E4</f>
        <v>1.Opracowanie koncepcji standaryzowanej bazy danych Kompletacji Zamówień</v>
      </c>
      <c r="F601">
        <f>VI_Baza_BDKZ!F4</f>
        <v>0</v>
      </c>
      <c r="G601">
        <f>VI_Baza_BDKZ!G4</f>
        <v>0</v>
      </c>
      <c r="H601">
        <f>VI_Baza_BDKZ!H4</f>
        <v>0</v>
      </c>
      <c r="I601" t="str">
        <f>VI_Baza_BDKZ!I4</f>
        <v>ACT</v>
      </c>
      <c r="J601">
        <f>VI_Baza_BDKZ!J4</f>
        <v>0</v>
      </c>
      <c r="K601">
        <f>VI_Baza_BDKZ!K4</f>
        <v>0</v>
      </c>
      <c r="L601">
        <f>VI_Baza_BDKZ!L4</f>
        <v>0</v>
      </c>
      <c r="M601">
        <f>VI_Baza_BDKZ!M4</f>
        <v>0</v>
      </c>
      <c r="N601">
        <f>VI_Baza_BDKZ!N4</f>
        <v>0</v>
      </c>
      <c r="O601">
        <f>VI_Baza_BDKZ!O4</f>
        <v>0</v>
      </c>
      <c r="P601" s="628">
        <f>VI_Baza_BDKZ!P4</f>
        <v>0</v>
      </c>
      <c r="Q601" s="628">
        <f>VI_Baza_BDKZ!Q4</f>
        <v>0</v>
      </c>
      <c r="R601" s="628">
        <f>VI_Baza_BDKZ!R4</f>
        <v>0</v>
      </c>
      <c r="S601" s="628">
        <f>VI_Baza_BDKZ!S4</f>
        <v>0</v>
      </c>
      <c r="T601" s="628">
        <f>VI_Baza_BDKZ!T4</f>
        <v>0</v>
      </c>
      <c r="U601" s="628">
        <f>VI_Baza_BDKZ!U4</f>
        <v>0</v>
      </c>
      <c r="V601" s="628">
        <f>VI_Baza_BDKZ!V4</f>
        <v>0</v>
      </c>
      <c r="W601" s="628">
        <f>VI_Baza_BDKZ!W4</f>
        <v>0</v>
      </c>
      <c r="X601" s="628">
        <f>VI_Baza_BDKZ!X4</f>
        <v>0</v>
      </c>
      <c r="Y601" s="650">
        <f>VI_Baza_BDKZ!Y4</f>
        <v>0</v>
      </c>
      <c r="Z601" s="650">
        <f>VI_Baza_BDKZ!Z4</f>
        <v>0</v>
      </c>
      <c r="AA601" s="650">
        <f>VI_Baza_BDKZ!AA4</f>
        <v>0</v>
      </c>
      <c r="AB601" s="650">
        <f>VI_Baza_BDKZ!AB4</f>
        <v>0</v>
      </c>
      <c r="AC601" s="613">
        <f>VI_Baza_BDKZ!AC4</f>
        <v>0</v>
      </c>
      <c r="AD601" s="613">
        <f>VI_Baza_BDKZ!AD4</f>
        <v>0</v>
      </c>
      <c r="AE601" s="613">
        <f>VI_Baza_BDKZ!AE4</f>
        <v>0</v>
      </c>
      <c r="AF601" s="613">
        <f>VI_Baza_BDKZ!AF4</f>
        <v>0</v>
      </c>
      <c r="AG601" s="626">
        <f>VI_Baza_BDKZ!AG4</f>
        <v>0</v>
      </c>
      <c r="AH601" s="626">
        <f>VI_Baza_BDKZ!AH4</f>
        <v>0</v>
      </c>
      <c r="AI601" s="626">
        <f>VI_Baza_BDKZ!AI4</f>
        <v>0</v>
      </c>
      <c r="AJ601" s="626">
        <f>VI_Baza_BDKZ!AJ4</f>
        <v>0</v>
      </c>
      <c r="AK601" s="626">
        <f>VI_Baza_BDKZ!AK4</f>
        <v>0</v>
      </c>
      <c r="AL601" s="626">
        <f>VI_Baza_BDKZ!AL4</f>
        <v>0</v>
      </c>
      <c r="AM601" s="626">
        <f>VI_Baza_BDKZ!AM4</f>
        <v>0</v>
      </c>
      <c r="AN601" s="626">
        <f>VI_Baza_BDKZ!AN4</f>
        <v>0</v>
      </c>
      <c r="AO601" s="626">
        <f>VI_Baza_BDKZ!AO4</f>
        <v>0</v>
      </c>
      <c r="AP601" s="369">
        <f>VI_Baza_BDKZ!AP4</f>
        <v>0</v>
      </c>
      <c r="AQ601" s="369">
        <f>VI_Baza_BDKZ!AQ4</f>
        <v>0</v>
      </c>
      <c r="AR601" s="369">
        <f>VI_Baza_BDKZ!AR4</f>
        <v>0</v>
      </c>
      <c r="AS601" s="369">
        <f>VI_Baza_BDKZ!AS4</f>
        <v>0</v>
      </c>
      <c r="AT601" s="370">
        <f>VI_Baza_BDKZ!AT4</f>
        <v>0</v>
      </c>
      <c r="AU601" s="370">
        <f>VI_Baza_BDKZ!AU4</f>
        <v>0</v>
      </c>
      <c r="AV601" s="370">
        <f>VI_Baza_BDKZ!AV4</f>
        <v>0</v>
      </c>
      <c r="AW601" s="370">
        <f>VI_Baza_BDKZ!AW4</f>
        <v>0</v>
      </c>
      <c r="AX601">
        <f>VI_Baza_BDKZ!AX4</f>
        <v>0</v>
      </c>
      <c r="AY601">
        <f>VI_Baza_BDKZ!AY4</f>
        <v>0</v>
      </c>
      <c r="AZ601">
        <f>VI_Baza_BDKZ!AZ4</f>
        <v>0</v>
      </c>
      <c r="BA601">
        <f>VI_Baza_BDKZ!BA4</f>
        <v>0</v>
      </c>
      <c r="BB601">
        <f>VI_Baza_BDKZ!BB4</f>
        <v>5236.46875</v>
      </c>
      <c r="BC601">
        <f>VI_Baza_BDKZ!BC4</f>
        <v>0</v>
      </c>
      <c r="BD601">
        <f>VI_Baza_BDKZ!BD4</f>
        <v>0</v>
      </c>
      <c r="BE601">
        <f>VI_Baza_BDKZ!BE4</f>
        <v>0</v>
      </c>
      <c r="BF601">
        <f>VI_Baza_BDKZ!BF4</f>
        <v>0</v>
      </c>
      <c r="BG601">
        <f>VI_Baza_BDKZ!BG4</f>
        <v>0</v>
      </c>
      <c r="BH601">
        <f>VI_Baza_BDKZ!BH4</f>
        <v>0</v>
      </c>
      <c r="BI601">
        <f>VI_Baza_BDKZ!BI4</f>
        <v>0</v>
      </c>
      <c r="BJ601">
        <f t="shared" si="37"/>
        <v>0</v>
      </c>
      <c r="BK601">
        <f t="shared" si="38"/>
        <v>0</v>
      </c>
      <c r="BL601" s="531">
        <f t="shared" si="39"/>
        <v>0</v>
      </c>
      <c r="BM601" s="201"/>
    </row>
    <row r="602" spans="1:65" hidden="1" outlineLevel="1" x14ac:dyDescent="0.3">
      <c r="A602">
        <f>VI_Baza_BDKZ!A5</f>
        <v>1</v>
      </c>
      <c r="B602" t="str">
        <f>VI_Baza_BDKZ!B5</f>
        <v>a</v>
      </c>
      <c r="C602">
        <f>VI_Baza_BDKZ!C5</f>
        <v>0</v>
      </c>
      <c r="D602" t="str">
        <f>VI_Baza_BDKZ!D5</f>
        <v>.z06_1_a_0</v>
      </c>
      <c r="E602" t="str">
        <f>VI_Baza_BDKZ!E5</f>
        <v>Projektowanie struktury bazy danych, która zapewni jej wydajność, spójność i skalowalność</v>
      </c>
      <c r="F602">
        <f>VI_Baza_BDKZ!F5</f>
        <v>0</v>
      </c>
      <c r="G602">
        <f>VI_Baza_BDKZ!G5</f>
        <v>0</v>
      </c>
      <c r="H602">
        <f>VI_Baza_BDKZ!H5</f>
        <v>0</v>
      </c>
      <c r="I602">
        <f>VI_Baza_BDKZ!I5</f>
        <v>0</v>
      </c>
      <c r="J602">
        <f>VI_Baza_BDKZ!J5</f>
        <v>0</v>
      </c>
      <c r="K602">
        <f>VI_Baza_BDKZ!K5</f>
        <v>0</v>
      </c>
      <c r="L602">
        <f>VI_Baza_BDKZ!L5</f>
        <v>0</v>
      </c>
      <c r="M602">
        <f>VI_Baza_BDKZ!M5</f>
        <v>0</v>
      </c>
      <c r="N602">
        <f>VI_Baza_BDKZ!N5</f>
        <v>0</v>
      </c>
      <c r="O602">
        <f>VI_Baza_BDKZ!O5</f>
        <v>0</v>
      </c>
      <c r="P602" s="628">
        <f>VI_Baza_BDKZ!P5</f>
        <v>0</v>
      </c>
      <c r="Q602" s="628">
        <f>VI_Baza_BDKZ!Q5</f>
        <v>0</v>
      </c>
      <c r="R602" s="628">
        <f>VI_Baza_BDKZ!R5</f>
        <v>0</v>
      </c>
      <c r="S602" s="628">
        <f>VI_Baza_BDKZ!S5</f>
        <v>0</v>
      </c>
      <c r="T602" s="628">
        <f>VI_Baza_BDKZ!T5</f>
        <v>0</v>
      </c>
      <c r="U602" s="628">
        <f>VI_Baza_BDKZ!U5</f>
        <v>0</v>
      </c>
      <c r="V602" s="628">
        <f>VI_Baza_BDKZ!V5</f>
        <v>0</v>
      </c>
      <c r="W602" s="628">
        <f>VI_Baza_BDKZ!W5</f>
        <v>0</v>
      </c>
      <c r="X602" s="628">
        <f>VI_Baza_BDKZ!X5</f>
        <v>0</v>
      </c>
      <c r="Y602" s="650">
        <f>VI_Baza_BDKZ!Y5</f>
        <v>0</v>
      </c>
      <c r="Z602" s="650">
        <f>VI_Baza_BDKZ!Z5</f>
        <v>0</v>
      </c>
      <c r="AA602" s="650">
        <f>VI_Baza_BDKZ!AA5</f>
        <v>0</v>
      </c>
      <c r="AB602" s="650">
        <f>VI_Baza_BDKZ!AB5</f>
        <v>0</v>
      </c>
      <c r="AC602" s="613">
        <f>VI_Baza_BDKZ!AC5</f>
        <v>0</v>
      </c>
      <c r="AD602" s="613">
        <f>VI_Baza_BDKZ!AD5</f>
        <v>0</v>
      </c>
      <c r="AE602" s="613">
        <f>VI_Baza_BDKZ!AE5</f>
        <v>0</v>
      </c>
      <c r="AF602" s="613">
        <f>VI_Baza_BDKZ!AF5</f>
        <v>0</v>
      </c>
      <c r="AG602" s="626">
        <f>VI_Baza_BDKZ!AG5</f>
        <v>0</v>
      </c>
      <c r="AH602" s="626">
        <f>VI_Baza_BDKZ!AH5</f>
        <v>0</v>
      </c>
      <c r="AI602" s="626">
        <f>VI_Baza_BDKZ!AI5</f>
        <v>0</v>
      </c>
      <c r="AJ602" s="626">
        <f>VI_Baza_BDKZ!AJ5</f>
        <v>0</v>
      </c>
      <c r="AK602" s="626">
        <f>VI_Baza_BDKZ!AK5</f>
        <v>0</v>
      </c>
      <c r="AL602" s="626">
        <f>VI_Baza_BDKZ!AL5</f>
        <v>0</v>
      </c>
      <c r="AM602" s="626">
        <f>VI_Baza_BDKZ!AM5</f>
        <v>0</v>
      </c>
      <c r="AN602" s="626">
        <f>VI_Baza_BDKZ!AN5</f>
        <v>0</v>
      </c>
      <c r="AO602" s="626">
        <f>VI_Baza_BDKZ!AO5</f>
        <v>0</v>
      </c>
      <c r="AP602" s="369">
        <f>VI_Baza_BDKZ!AP5</f>
        <v>0</v>
      </c>
      <c r="AQ602" s="369">
        <f>VI_Baza_BDKZ!AQ5</f>
        <v>0</v>
      </c>
      <c r="AR602" s="369">
        <f>VI_Baza_BDKZ!AR5</f>
        <v>0</v>
      </c>
      <c r="AS602" s="369">
        <f>VI_Baza_BDKZ!AS5</f>
        <v>0</v>
      </c>
      <c r="AT602" s="370">
        <f>VI_Baza_BDKZ!AT5</f>
        <v>0</v>
      </c>
      <c r="AU602" s="370">
        <f>VI_Baza_BDKZ!AU5</f>
        <v>0</v>
      </c>
      <c r="AV602" s="370">
        <f>VI_Baza_BDKZ!AV5</f>
        <v>0</v>
      </c>
      <c r="AW602" s="370">
        <f>VI_Baza_BDKZ!AW5</f>
        <v>0</v>
      </c>
      <c r="AX602">
        <f>VI_Baza_BDKZ!AX5</f>
        <v>0</v>
      </c>
      <c r="AY602">
        <f>VI_Baza_BDKZ!AY5</f>
        <v>0</v>
      </c>
      <c r="AZ602">
        <f>VI_Baza_BDKZ!AZ5</f>
        <v>0</v>
      </c>
      <c r="BA602">
        <f>VI_Baza_BDKZ!BA5</f>
        <v>0</v>
      </c>
      <c r="BB602">
        <f>VI_Baza_BDKZ!BB5</f>
        <v>0</v>
      </c>
      <c r="BC602">
        <f>VI_Baza_BDKZ!BC5</f>
        <v>0</v>
      </c>
      <c r="BD602">
        <f>VI_Baza_BDKZ!BD5</f>
        <v>0</v>
      </c>
      <c r="BE602">
        <f>VI_Baza_BDKZ!BE5</f>
        <v>0</v>
      </c>
      <c r="BF602">
        <f>VI_Baza_BDKZ!BF5</f>
        <v>0</v>
      </c>
      <c r="BG602">
        <f>VI_Baza_BDKZ!BG5</f>
        <v>0</v>
      </c>
      <c r="BH602">
        <f>VI_Baza_BDKZ!BH5</f>
        <v>0</v>
      </c>
      <c r="BI602">
        <f>VI_Baza_BDKZ!BI5</f>
        <v>0</v>
      </c>
      <c r="BJ602">
        <f t="shared" si="37"/>
        <v>0</v>
      </c>
      <c r="BK602">
        <f t="shared" si="38"/>
        <v>0</v>
      </c>
      <c r="BL602" s="531">
        <f t="shared" si="39"/>
        <v>0</v>
      </c>
      <c r="BM602" s="201"/>
    </row>
    <row r="603" spans="1:65" hidden="1" outlineLevel="1" x14ac:dyDescent="0.3">
      <c r="A603">
        <f>VI_Baza_BDKZ!A6</f>
        <v>1</v>
      </c>
      <c r="B603" t="str">
        <f>VI_Baza_BDKZ!B6</f>
        <v>a</v>
      </c>
      <c r="C603">
        <f>VI_Baza_BDKZ!C6</f>
        <v>1</v>
      </c>
      <c r="D603" t="str">
        <f>VI_Baza_BDKZ!D6</f>
        <v>.z06_1_a_1</v>
      </c>
      <c r="E603" t="str">
        <f>VI_Baza_BDKZ!E6</f>
        <v>Opracowanie logicznego i fizycznego modelu bazy danych, uwzględniającego wszystkie kluczowe elementy (np. tabele, relacje, indeksy i klucze)</v>
      </c>
      <c r="F603" t="str">
        <f>VI_Baza_BDKZ!F6</f>
        <v>Imię02</v>
      </c>
      <c r="G603" t="str">
        <f>VI_Baza_BDKZ!G6</f>
        <v>Nazwisko02</v>
      </c>
      <c r="H603">
        <f>VI_Baza_BDKZ!H6</f>
        <v>1</v>
      </c>
      <c r="I603" t="str">
        <f>VI_Baza_BDKZ!I6</f>
        <v>.a02</v>
      </c>
      <c r="J603">
        <f>VI_Baza_BDKZ!J6</f>
        <v>69</v>
      </c>
      <c r="K603" s="284">
        <f>VI_Baza_BDKZ!K6</f>
        <v>46864</v>
      </c>
      <c r="L603" s="284">
        <f>VI_Baza_BDKZ!L6</f>
        <v>46866</v>
      </c>
      <c r="M603">
        <f>VI_Baza_BDKZ!M6</f>
        <v>70</v>
      </c>
      <c r="N603">
        <f>VI_Baza_BDKZ!N6</f>
        <v>2</v>
      </c>
      <c r="O603">
        <f>VI_Baza_BDKZ!O6</f>
        <v>160</v>
      </c>
      <c r="P603" s="628">
        <f>VI_Baza_BDKZ!P6</f>
        <v>0.25</v>
      </c>
      <c r="Q603" s="628">
        <f>VI_Baza_BDKZ!Q6</f>
        <v>0.25</v>
      </c>
      <c r="R603" s="628">
        <f>VI_Baza_BDKZ!R6</f>
        <v>0.25</v>
      </c>
      <c r="S603" s="628">
        <f>VI_Baza_BDKZ!S6</f>
        <v>0.25</v>
      </c>
      <c r="T603" s="628">
        <f>VI_Baza_BDKZ!T6</f>
        <v>0</v>
      </c>
      <c r="U603" s="628">
        <f>VI_Baza_BDKZ!U6</f>
        <v>0</v>
      </c>
      <c r="V603" s="628">
        <f>VI_Baza_BDKZ!V6</f>
        <v>0</v>
      </c>
      <c r="W603" s="628">
        <f>VI_Baza_BDKZ!W6</f>
        <v>0</v>
      </c>
      <c r="X603" s="628">
        <f>VI_Baza_BDKZ!X6</f>
        <v>0</v>
      </c>
      <c r="Y603" s="650">
        <f>VI_Baza_BDKZ!Y6</f>
        <v>0</v>
      </c>
      <c r="Z603" s="650">
        <f>VI_Baza_BDKZ!Z6</f>
        <v>0</v>
      </c>
      <c r="AA603" s="650">
        <f>VI_Baza_BDKZ!AA6</f>
        <v>0</v>
      </c>
      <c r="AB603" s="650">
        <f>VI_Baza_BDKZ!AB6</f>
        <v>0</v>
      </c>
      <c r="AC603" s="613">
        <f>VI_Baza_BDKZ!AC6</f>
        <v>0</v>
      </c>
      <c r="AD603" s="613">
        <f>VI_Baza_BDKZ!AD6</f>
        <v>0</v>
      </c>
      <c r="AE603" s="613">
        <f>VI_Baza_BDKZ!AE6</f>
        <v>0</v>
      </c>
      <c r="AF603" s="613">
        <f>VI_Baza_BDKZ!AF6</f>
        <v>0</v>
      </c>
      <c r="AG603" s="626">
        <f>VI_Baza_BDKZ!AG6</f>
        <v>40</v>
      </c>
      <c r="AH603" s="626">
        <f>VI_Baza_BDKZ!AH6</f>
        <v>40</v>
      </c>
      <c r="AI603" s="626">
        <f>VI_Baza_BDKZ!AI6</f>
        <v>40</v>
      </c>
      <c r="AJ603" s="626">
        <f>VI_Baza_BDKZ!AJ6</f>
        <v>40</v>
      </c>
      <c r="AK603" s="626">
        <f>VI_Baza_BDKZ!AK6</f>
        <v>0</v>
      </c>
      <c r="AL603" s="626">
        <f>VI_Baza_BDKZ!AL6</f>
        <v>0</v>
      </c>
      <c r="AM603" s="626">
        <f>VI_Baza_BDKZ!AM6</f>
        <v>0</v>
      </c>
      <c r="AN603" s="626">
        <f>VI_Baza_BDKZ!AN6</f>
        <v>0</v>
      </c>
      <c r="AO603" s="626">
        <f>VI_Baza_BDKZ!AO6</f>
        <v>0</v>
      </c>
      <c r="AP603" s="369">
        <f>VI_Baza_BDKZ!AP6</f>
        <v>0</v>
      </c>
      <c r="AQ603" s="369">
        <f>VI_Baza_BDKZ!AQ6</f>
        <v>0</v>
      </c>
      <c r="AR603" s="369">
        <f>VI_Baza_BDKZ!AR6</f>
        <v>0</v>
      </c>
      <c r="AS603" s="369">
        <f>VI_Baza_BDKZ!AS6</f>
        <v>0</v>
      </c>
      <c r="AT603" s="370">
        <f>VI_Baza_BDKZ!AT6</f>
        <v>0</v>
      </c>
      <c r="AU603" s="370">
        <f>VI_Baza_BDKZ!AU6</f>
        <v>0</v>
      </c>
      <c r="AV603" s="370">
        <f>VI_Baza_BDKZ!AV6</f>
        <v>0</v>
      </c>
      <c r="AW603" s="370">
        <f>VI_Baza_BDKZ!AW6</f>
        <v>0</v>
      </c>
      <c r="AX603">
        <f>VI_Baza_BDKZ!AX6</f>
        <v>160</v>
      </c>
      <c r="AY603">
        <f>VI_Baza_BDKZ!AY6</f>
        <v>1</v>
      </c>
      <c r="AZ603">
        <f>VI_Baza_BDKZ!AZ6</f>
        <v>5002</v>
      </c>
      <c r="BA603">
        <f>VI_Baza_BDKZ!BA6</f>
        <v>5002</v>
      </c>
      <c r="BB603">
        <f>VI_Baza_BDKZ!BB6</f>
        <v>5002</v>
      </c>
      <c r="BC603">
        <f>VI_Baza_BDKZ!BC6</f>
        <v>0</v>
      </c>
      <c r="BD603">
        <f>VI_Baza_BDKZ!BD6</f>
        <v>0</v>
      </c>
      <c r="BE603">
        <f>VI_Baza_BDKZ!BE6</f>
        <v>0</v>
      </c>
      <c r="BF603">
        <f>VI_Baza_BDKZ!BF6</f>
        <v>0</v>
      </c>
      <c r="BG603">
        <f>VI_Baza_BDKZ!BG6</f>
        <v>0</v>
      </c>
      <c r="BH603">
        <f>VI_Baza_BDKZ!BH6</f>
        <v>0</v>
      </c>
      <c r="BI603">
        <f>VI_Baza_BDKZ!BI6</f>
        <v>0</v>
      </c>
      <c r="BJ603">
        <f t="shared" si="37"/>
        <v>160</v>
      </c>
      <c r="BK603">
        <f t="shared" si="38"/>
        <v>160</v>
      </c>
      <c r="BL603" s="531">
        <f t="shared" si="39"/>
        <v>0</v>
      </c>
      <c r="BM603" s="201"/>
    </row>
    <row r="604" spans="1:65" hidden="1" outlineLevel="1" x14ac:dyDescent="0.3">
      <c r="A604">
        <f>VI_Baza_BDKZ!A7</f>
        <v>1</v>
      </c>
      <c r="B604" t="str">
        <f>VI_Baza_BDKZ!B7</f>
        <v>a</v>
      </c>
      <c r="C604">
        <f>VI_Baza_BDKZ!C7</f>
        <v>2</v>
      </c>
      <c r="D604" t="str">
        <f>VI_Baza_BDKZ!D7</f>
        <v>.z06_1_a_2</v>
      </c>
      <c r="E604" t="str">
        <f>VI_Baza_BDKZ!E7</f>
        <v>Opracowanie architektury systemu, zapewniającą obsługę rosnącej ilości danych celem szybkiego i efektywnego ich przetwarzania</v>
      </c>
      <c r="F604" t="str">
        <f>VI_Baza_BDKZ!F7</f>
        <v>Imię03</v>
      </c>
      <c r="G604" t="str">
        <f>VI_Baza_BDKZ!G7</f>
        <v>Nazwisko03</v>
      </c>
      <c r="H604">
        <f>VI_Baza_BDKZ!H7</f>
        <v>1</v>
      </c>
      <c r="I604" t="str">
        <f>VI_Baza_BDKZ!I7</f>
        <v>.a03</v>
      </c>
      <c r="J604">
        <f>VI_Baza_BDKZ!J7</f>
        <v>71</v>
      </c>
      <c r="K604" s="284">
        <f>VI_Baza_BDKZ!K7</f>
        <v>46878</v>
      </c>
      <c r="L604" s="284">
        <f>VI_Baza_BDKZ!L7</f>
        <v>46878</v>
      </c>
      <c r="M604">
        <f>VI_Baza_BDKZ!M7</f>
        <v>70</v>
      </c>
      <c r="N604">
        <f>VI_Baza_BDKZ!N7</f>
        <v>0</v>
      </c>
      <c r="O604">
        <f>VI_Baza_BDKZ!O7</f>
        <v>20</v>
      </c>
      <c r="P604" s="628">
        <f>VI_Baza_BDKZ!P7</f>
        <v>0.25</v>
      </c>
      <c r="Q604" s="628">
        <f>VI_Baza_BDKZ!Q7</f>
        <v>0.25</v>
      </c>
      <c r="R604" s="628">
        <f>VI_Baza_BDKZ!R7</f>
        <v>0.25</v>
      </c>
      <c r="S604" s="628">
        <f>VI_Baza_BDKZ!S7</f>
        <v>0.25</v>
      </c>
      <c r="T604" s="628">
        <f>VI_Baza_BDKZ!T7</f>
        <v>0</v>
      </c>
      <c r="U604" s="628">
        <f>VI_Baza_BDKZ!U7</f>
        <v>0</v>
      </c>
      <c r="V604" s="628">
        <f>VI_Baza_BDKZ!V7</f>
        <v>0</v>
      </c>
      <c r="W604" s="628">
        <f>VI_Baza_BDKZ!W7</f>
        <v>0</v>
      </c>
      <c r="X604" s="628">
        <f>VI_Baza_BDKZ!X7</f>
        <v>0</v>
      </c>
      <c r="Y604" s="650">
        <f>VI_Baza_BDKZ!Y7</f>
        <v>0</v>
      </c>
      <c r="Z604" s="650">
        <f>VI_Baza_BDKZ!Z7</f>
        <v>0</v>
      </c>
      <c r="AA604" s="650">
        <f>VI_Baza_BDKZ!AA7</f>
        <v>0</v>
      </c>
      <c r="AB604" s="650">
        <f>VI_Baza_BDKZ!AB7</f>
        <v>0</v>
      </c>
      <c r="AC604" s="613">
        <f>VI_Baza_BDKZ!AC7</f>
        <v>0</v>
      </c>
      <c r="AD604" s="613">
        <f>VI_Baza_BDKZ!AD7</f>
        <v>0</v>
      </c>
      <c r="AE604" s="613">
        <f>VI_Baza_BDKZ!AE7</f>
        <v>0</v>
      </c>
      <c r="AF604" s="613">
        <f>VI_Baza_BDKZ!AF7</f>
        <v>0</v>
      </c>
      <c r="AG604" s="626">
        <f>VI_Baza_BDKZ!AG7</f>
        <v>5</v>
      </c>
      <c r="AH604" s="626">
        <f>VI_Baza_BDKZ!AH7</f>
        <v>5</v>
      </c>
      <c r="AI604" s="626">
        <f>VI_Baza_BDKZ!AI7</f>
        <v>5</v>
      </c>
      <c r="AJ604" s="626">
        <f>VI_Baza_BDKZ!AJ7</f>
        <v>5</v>
      </c>
      <c r="AK604" s="626">
        <f>VI_Baza_BDKZ!AK7</f>
        <v>0</v>
      </c>
      <c r="AL604" s="626">
        <f>VI_Baza_BDKZ!AL7</f>
        <v>0</v>
      </c>
      <c r="AM604" s="626">
        <f>VI_Baza_BDKZ!AM7</f>
        <v>0</v>
      </c>
      <c r="AN604" s="626">
        <f>VI_Baza_BDKZ!AN7</f>
        <v>0</v>
      </c>
      <c r="AO604" s="626">
        <f>VI_Baza_BDKZ!AO7</f>
        <v>0</v>
      </c>
      <c r="AP604" s="369">
        <f>VI_Baza_BDKZ!AP7</f>
        <v>0</v>
      </c>
      <c r="AQ604" s="369">
        <f>VI_Baza_BDKZ!AQ7</f>
        <v>0</v>
      </c>
      <c r="AR604" s="369">
        <f>VI_Baza_BDKZ!AR7</f>
        <v>0</v>
      </c>
      <c r="AS604" s="369">
        <f>VI_Baza_BDKZ!AS7</f>
        <v>0</v>
      </c>
      <c r="AT604" s="370">
        <f>VI_Baza_BDKZ!AT7</f>
        <v>0</v>
      </c>
      <c r="AU604" s="370">
        <f>VI_Baza_BDKZ!AU7</f>
        <v>0</v>
      </c>
      <c r="AV604" s="370">
        <f>VI_Baza_BDKZ!AV7</f>
        <v>0</v>
      </c>
      <c r="AW604" s="370">
        <f>VI_Baza_BDKZ!AW7</f>
        <v>0</v>
      </c>
      <c r="AX604">
        <f>VI_Baza_BDKZ!AX7</f>
        <v>20</v>
      </c>
      <c r="AY604">
        <f>VI_Baza_BDKZ!AY7</f>
        <v>0.125</v>
      </c>
      <c r="AZ604">
        <f>VI_Baza_BDKZ!AZ7</f>
        <v>5003</v>
      </c>
      <c r="BA604">
        <f>VI_Baza_BDKZ!BA7</f>
        <v>625.375</v>
      </c>
      <c r="BB604">
        <f>VI_Baza_BDKZ!BB7</f>
        <v>78.171875</v>
      </c>
      <c r="BC604">
        <f>VI_Baza_BDKZ!BC7</f>
        <v>0</v>
      </c>
      <c r="BD604">
        <f>VI_Baza_BDKZ!BD7</f>
        <v>0</v>
      </c>
      <c r="BE604">
        <f>VI_Baza_BDKZ!BE7</f>
        <v>0</v>
      </c>
      <c r="BF604">
        <f>VI_Baza_BDKZ!BF7</f>
        <v>0</v>
      </c>
      <c r="BG604">
        <f>VI_Baza_BDKZ!BG7</f>
        <v>0</v>
      </c>
      <c r="BH604">
        <f>VI_Baza_BDKZ!BH7</f>
        <v>0</v>
      </c>
      <c r="BI604">
        <f>VI_Baza_BDKZ!BI7</f>
        <v>0</v>
      </c>
      <c r="BJ604">
        <f t="shared" si="37"/>
        <v>20</v>
      </c>
      <c r="BK604">
        <f t="shared" si="38"/>
        <v>20</v>
      </c>
      <c r="BL604" s="531">
        <f t="shared" si="39"/>
        <v>0</v>
      </c>
      <c r="BM604" s="201"/>
    </row>
    <row r="605" spans="1:65" hidden="1" outlineLevel="1" x14ac:dyDescent="0.3">
      <c r="A605">
        <f>VI_Baza_BDKZ!A8</f>
        <v>1</v>
      </c>
      <c r="B605" t="str">
        <f>VI_Baza_BDKZ!B8</f>
        <v>a</v>
      </c>
      <c r="C605">
        <f>VI_Baza_BDKZ!C8</f>
        <v>3</v>
      </c>
      <c r="D605" t="str">
        <f>VI_Baza_BDKZ!D8</f>
        <v>.z06_1_a_3</v>
      </c>
      <c r="E605" t="str">
        <f>VI_Baza_BDKZ!E8</f>
        <v>Opracowanie mechanizmów do administrowania, eksploatacji i monitorowania bazy danych oraz współpracy z modułami planowanej platformy ICT</v>
      </c>
      <c r="F605" t="str">
        <f>VI_Baza_BDKZ!F8</f>
        <v>Imię01</v>
      </c>
      <c r="G605" t="str">
        <f>VI_Baza_BDKZ!G8</f>
        <v>Nazwisko01</v>
      </c>
      <c r="H605">
        <f>VI_Baza_BDKZ!H8</f>
        <v>1</v>
      </c>
      <c r="I605" t="str">
        <f>VI_Baza_BDKZ!I8</f>
        <v>.a01</v>
      </c>
      <c r="J605">
        <f>VI_Baza_BDKZ!J8</f>
        <v>71</v>
      </c>
      <c r="K605" s="284">
        <f>VI_Baza_BDKZ!K8</f>
        <v>46878</v>
      </c>
      <c r="L605" s="284">
        <f>VI_Baza_BDKZ!L8</f>
        <v>46878</v>
      </c>
      <c r="M605">
        <f>VI_Baza_BDKZ!M8</f>
        <v>70</v>
      </c>
      <c r="N605">
        <f>VI_Baza_BDKZ!N8</f>
        <v>0</v>
      </c>
      <c r="O605">
        <f>VI_Baza_BDKZ!O8</f>
        <v>20</v>
      </c>
      <c r="P605" s="628">
        <f>VI_Baza_BDKZ!P8</f>
        <v>0.25</v>
      </c>
      <c r="Q605" s="628">
        <f>VI_Baza_BDKZ!Q8</f>
        <v>0.25</v>
      </c>
      <c r="R605" s="628">
        <f>VI_Baza_BDKZ!R8</f>
        <v>0.25</v>
      </c>
      <c r="S605" s="628">
        <f>VI_Baza_BDKZ!S8</f>
        <v>0.25</v>
      </c>
      <c r="T605" s="628">
        <f>VI_Baza_BDKZ!T8</f>
        <v>0</v>
      </c>
      <c r="U605" s="628">
        <f>VI_Baza_BDKZ!U8</f>
        <v>0</v>
      </c>
      <c r="V605" s="628">
        <f>VI_Baza_BDKZ!V8</f>
        <v>0</v>
      </c>
      <c r="W605" s="628">
        <f>VI_Baza_BDKZ!W8</f>
        <v>0</v>
      </c>
      <c r="X605" s="628">
        <f>VI_Baza_BDKZ!X8</f>
        <v>0</v>
      </c>
      <c r="Y605" s="650">
        <f>VI_Baza_BDKZ!Y8</f>
        <v>0</v>
      </c>
      <c r="Z605" s="650">
        <f>VI_Baza_BDKZ!Z8</f>
        <v>0</v>
      </c>
      <c r="AA605" s="650">
        <f>VI_Baza_BDKZ!AA8</f>
        <v>0</v>
      </c>
      <c r="AB605" s="650">
        <f>VI_Baza_BDKZ!AB8</f>
        <v>0</v>
      </c>
      <c r="AC605" s="613">
        <f>VI_Baza_BDKZ!AC8</f>
        <v>0</v>
      </c>
      <c r="AD605" s="613">
        <f>VI_Baza_BDKZ!AD8</f>
        <v>0</v>
      </c>
      <c r="AE605" s="613">
        <f>VI_Baza_BDKZ!AE8</f>
        <v>0</v>
      </c>
      <c r="AF605" s="613">
        <f>VI_Baza_BDKZ!AF8</f>
        <v>0</v>
      </c>
      <c r="AG605" s="626">
        <f>VI_Baza_BDKZ!AG8</f>
        <v>5</v>
      </c>
      <c r="AH605" s="626">
        <f>VI_Baza_BDKZ!AH8</f>
        <v>5</v>
      </c>
      <c r="AI605" s="626">
        <f>VI_Baza_BDKZ!AI8</f>
        <v>5</v>
      </c>
      <c r="AJ605" s="626">
        <f>VI_Baza_BDKZ!AJ8</f>
        <v>5</v>
      </c>
      <c r="AK605" s="626">
        <f>VI_Baza_BDKZ!AK8</f>
        <v>0</v>
      </c>
      <c r="AL605" s="626">
        <f>VI_Baza_BDKZ!AL8</f>
        <v>0</v>
      </c>
      <c r="AM605" s="626">
        <f>VI_Baza_BDKZ!AM8</f>
        <v>0</v>
      </c>
      <c r="AN605" s="626">
        <f>VI_Baza_BDKZ!AN8</f>
        <v>0</v>
      </c>
      <c r="AO605" s="626">
        <f>VI_Baza_BDKZ!AO8</f>
        <v>0</v>
      </c>
      <c r="AP605" s="369">
        <f>VI_Baza_BDKZ!AP8</f>
        <v>0</v>
      </c>
      <c r="AQ605" s="369">
        <f>VI_Baza_BDKZ!AQ8</f>
        <v>0</v>
      </c>
      <c r="AR605" s="369">
        <f>VI_Baza_BDKZ!AR8</f>
        <v>0</v>
      </c>
      <c r="AS605" s="369">
        <f>VI_Baza_BDKZ!AS8</f>
        <v>0</v>
      </c>
      <c r="AT605" s="370">
        <f>VI_Baza_BDKZ!AT8</f>
        <v>0</v>
      </c>
      <c r="AU605" s="370">
        <f>VI_Baza_BDKZ!AU8</f>
        <v>0</v>
      </c>
      <c r="AV605" s="370">
        <f>VI_Baza_BDKZ!AV8</f>
        <v>0</v>
      </c>
      <c r="AW605" s="370">
        <f>VI_Baza_BDKZ!AW8</f>
        <v>0</v>
      </c>
      <c r="AX605">
        <f>VI_Baza_BDKZ!AX8</f>
        <v>20</v>
      </c>
      <c r="AY605">
        <f>VI_Baza_BDKZ!AY8</f>
        <v>0.125</v>
      </c>
      <c r="AZ605">
        <f>VI_Baza_BDKZ!AZ8</f>
        <v>5001</v>
      </c>
      <c r="BA605">
        <f>VI_Baza_BDKZ!BA8</f>
        <v>625.125</v>
      </c>
      <c r="BB605">
        <f>VI_Baza_BDKZ!BB8</f>
        <v>78.140625</v>
      </c>
      <c r="BC605">
        <f>VI_Baza_BDKZ!BC8</f>
        <v>0</v>
      </c>
      <c r="BD605">
        <f>VI_Baza_BDKZ!BD8</f>
        <v>0</v>
      </c>
      <c r="BE605">
        <f>VI_Baza_BDKZ!BE8</f>
        <v>0</v>
      </c>
      <c r="BF605">
        <f>VI_Baza_BDKZ!BF8</f>
        <v>0</v>
      </c>
      <c r="BG605">
        <f>VI_Baza_BDKZ!BG8</f>
        <v>0</v>
      </c>
      <c r="BH605">
        <f>VI_Baza_BDKZ!BH8</f>
        <v>0</v>
      </c>
      <c r="BI605">
        <f>VI_Baza_BDKZ!BI8</f>
        <v>0</v>
      </c>
      <c r="BJ605">
        <f t="shared" si="37"/>
        <v>20</v>
      </c>
      <c r="BK605">
        <f t="shared" si="38"/>
        <v>20</v>
      </c>
      <c r="BL605" s="531">
        <f t="shared" si="39"/>
        <v>0</v>
      </c>
      <c r="BM605" s="201"/>
    </row>
    <row r="606" spans="1:65" hidden="1" outlineLevel="1" x14ac:dyDescent="0.3">
      <c r="A606">
        <f>VI_Baza_BDKZ!A9</f>
        <v>1</v>
      </c>
      <c r="B606" t="str">
        <f>VI_Baza_BDKZ!B9</f>
        <v>a</v>
      </c>
      <c r="C606">
        <f>VI_Baza_BDKZ!C9</f>
        <v>4</v>
      </c>
      <c r="D606" t="str">
        <f>VI_Baza_BDKZ!D9</f>
        <v>.z06_1_a_4</v>
      </c>
      <c r="E606" t="str">
        <f>VI_Baza_BDKZ!E9</f>
        <v>Testowanie, walidacja i optymalizacja projektu struktury bazy danych</v>
      </c>
      <c r="F606" t="str">
        <f>VI_Baza_BDKZ!F9</f>
        <v>Imię02</v>
      </c>
      <c r="G606" t="str">
        <f>VI_Baza_BDKZ!G9</f>
        <v>Nazwisko02</v>
      </c>
      <c r="H606">
        <f>VI_Baza_BDKZ!H9</f>
        <v>1</v>
      </c>
      <c r="I606" t="str">
        <f>VI_Baza_BDKZ!I9</f>
        <v>.a02</v>
      </c>
      <c r="J606">
        <f>VI_Baza_BDKZ!J9</f>
        <v>71</v>
      </c>
      <c r="K606" s="284">
        <f>VI_Baza_BDKZ!K9</f>
        <v>46878</v>
      </c>
      <c r="L606" s="284">
        <f>VI_Baza_BDKZ!L9</f>
        <v>46878</v>
      </c>
      <c r="M606">
        <f>VI_Baza_BDKZ!M9</f>
        <v>71</v>
      </c>
      <c r="N606">
        <f>VI_Baza_BDKZ!N9</f>
        <v>0</v>
      </c>
      <c r="O606">
        <f>VI_Baza_BDKZ!O9</f>
        <v>20</v>
      </c>
      <c r="P606" s="628">
        <f>VI_Baza_BDKZ!P9</f>
        <v>0.25</v>
      </c>
      <c r="Q606" s="628">
        <f>VI_Baza_BDKZ!Q9</f>
        <v>0.25</v>
      </c>
      <c r="R606" s="628">
        <f>VI_Baza_BDKZ!R9</f>
        <v>0.25</v>
      </c>
      <c r="S606" s="628">
        <f>VI_Baza_BDKZ!S9</f>
        <v>0.25</v>
      </c>
      <c r="T606" s="628">
        <f>VI_Baza_BDKZ!T9</f>
        <v>0</v>
      </c>
      <c r="U606" s="628">
        <f>VI_Baza_BDKZ!U9</f>
        <v>0</v>
      </c>
      <c r="V606" s="628">
        <f>VI_Baza_BDKZ!V9</f>
        <v>0</v>
      </c>
      <c r="W606" s="628">
        <f>VI_Baza_BDKZ!W9</f>
        <v>0</v>
      </c>
      <c r="X606" s="628">
        <f>VI_Baza_BDKZ!X9</f>
        <v>0</v>
      </c>
      <c r="Y606" s="650">
        <f>VI_Baza_BDKZ!Y9</f>
        <v>0</v>
      </c>
      <c r="Z606" s="650">
        <f>VI_Baza_BDKZ!Z9</f>
        <v>0</v>
      </c>
      <c r="AA606" s="650">
        <f>VI_Baza_BDKZ!AA9</f>
        <v>0</v>
      </c>
      <c r="AB606" s="650">
        <f>VI_Baza_BDKZ!AB9</f>
        <v>0</v>
      </c>
      <c r="AC606" s="613">
        <f>VI_Baza_BDKZ!AC9</f>
        <v>0</v>
      </c>
      <c r="AD606" s="613">
        <f>VI_Baza_BDKZ!AD9</f>
        <v>0</v>
      </c>
      <c r="AE606" s="613">
        <f>VI_Baza_BDKZ!AE9</f>
        <v>0</v>
      </c>
      <c r="AF606" s="613">
        <f>VI_Baza_BDKZ!AF9</f>
        <v>0</v>
      </c>
      <c r="AG606" s="626">
        <f>VI_Baza_BDKZ!AG9</f>
        <v>5</v>
      </c>
      <c r="AH606" s="626">
        <f>VI_Baza_BDKZ!AH9</f>
        <v>5</v>
      </c>
      <c r="AI606" s="626">
        <f>VI_Baza_BDKZ!AI9</f>
        <v>5</v>
      </c>
      <c r="AJ606" s="626">
        <f>VI_Baza_BDKZ!AJ9</f>
        <v>5</v>
      </c>
      <c r="AK606" s="626">
        <f>VI_Baza_BDKZ!AK9</f>
        <v>0</v>
      </c>
      <c r="AL606" s="626">
        <f>VI_Baza_BDKZ!AL9</f>
        <v>0</v>
      </c>
      <c r="AM606" s="626">
        <f>VI_Baza_BDKZ!AM9</f>
        <v>0</v>
      </c>
      <c r="AN606" s="626">
        <f>VI_Baza_BDKZ!AN9</f>
        <v>0</v>
      </c>
      <c r="AO606" s="626">
        <f>VI_Baza_BDKZ!AO9</f>
        <v>0</v>
      </c>
      <c r="AP606" s="369">
        <f>VI_Baza_BDKZ!AP9</f>
        <v>0</v>
      </c>
      <c r="AQ606" s="369">
        <f>VI_Baza_BDKZ!AQ9</f>
        <v>0</v>
      </c>
      <c r="AR606" s="369">
        <f>VI_Baza_BDKZ!AR9</f>
        <v>0</v>
      </c>
      <c r="AS606" s="369">
        <f>VI_Baza_BDKZ!AS9</f>
        <v>0</v>
      </c>
      <c r="AT606" s="370">
        <f>VI_Baza_BDKZ!AT9</f>
        <v>0</v>
      </c>
      <c r="AU606" s="370">
        <f>VI_Baza_BDKZ!AU9</f>
        <v>0</v>
      </c>
      <c r="AV606" s="370">
        <f>VI_Baza_BDKZ!AV9</f>
        <v>0</v>
      </c>
      <c r="AW606" s="370">
        <f>VI_Baza_BDKZ!AW9</f>
        <v>0</v>
      </c>
      <c r="AX606">
        <f>VI_Baza_BDKZ!AX9</f>
        <v>20</v>
      </c>
      <c r="AY606">
        <f>VI_Baza_BDKZ!AY9</f>
        <v>0.125</v>
      </c>
      <c r="AZ606">
        <f>VI_Baza_BDKZ!AZ9</f>
        <v>5002</v>
      </c>
      <c r="BA606">
        <f>VI_Baza_BDKZ!BA9</f>
        <v>625.25</v>
      </c>
      <c r="BB606">
        <f>VI_Baza_BDKZ!BB9</f>
        <v>78.15625</v>
      </c>
      <c r="BC606">
        <f>VI_Baza_BDKZ!BC9</f>
        <v>0</v>
      </c>
      <c r="BD606">
        <f>VI_Baza_BDKZ!BD9</f>
        <v>0</v>
      </c>
      <c r="BE606">
        <f>VI_Baza_BDKZ!BE9</f>
        <v>0</v>
      </c>
      <c r="BF606">
        <f>VI_Baza_BDKZ!BF9</f>
        <v>0</v>
      </c>
      <c r="BG606">
        <f>VI_Baza_BDKZ!BG9</f>
        <v>0</v>
      </c>
      <c r="BH606">
        <f>VI_Baza_BDKZ!BH9</f>
        <v>0</v>
      </c>
      <c r="BI606">
        <f>VI_Baza_BDKZ!BI9</f>
        <v>0</v>
      </c>
      <c r="BJ606">
        <f t="shared" si="37"/>
        <v>20</v>
      </c>
      <c r="BK606">
        <f t="shared" si="38"/>
        <v>20</v>
      </c>
      <c r="BL606" s="531">
        <f t="shared" si="39"/>
        <v>0</v>
      </c>
      <c r="BM606" s="201"/>
    </row>
    <row r="607" spans="1:65" hidden="1" outlineLevel="1" x14ac:dyDescent="0.3">
      <c r="A607">
        <f>VI_Baza_BDKZ!A10</f>
        <v>1</v>
      </c>
      <c r="B607" t="str">
        <f>VI_Baza_BDKZ!B10</f>
        <v>b</v>
      </c>
      <c r="C607">
        <f>VI_Baza_BDKZ!C10</f>
        <v>0</v>
      </c>
      <c r="D607" t="str">
        <f>VI_Baza_BDKZ!D10</f>
        <v>.z06_1_b_0</v>
      </c>
      <c r="E607" t="str">
        <f>VI_Baza_BDKZ!E10</f>
        <v>Zbieranie i przygotowanie danych w celu  uzyskania pełnego obrazu operacji dot. kompletacji zamówień i umożliwienia kompleksowych analiz</v>
      </c>
      <c r="F607">
        <f>VI_Baza_BDKZ!F10</f>
        <v>0</v>
      </c>
      <c r="G607">
        <f>VI_Baza_BDKZ!G10</f>
        <v>0</v>
      </c>
      <c r="H607">
        <f>VI_Baza_BDKZ!H10</f>
        <v>0</v>
      </c>
      <c r="I607">
        <f>VI_Baza_BDKZ!I10</f>
        <v>0</v>
      </c>
      <c r="J607">
        <f>VI_Baza_BDKZ!J10</f>
        <v>72</v>
      </c>
      <c r="K607" s="284">
        <f>VI_Baza_BDKZ!K10</f>
        <v>46885</v>
      </c>
      <c r="L607" s="284">
        <f>VI_Baza_BDKZ!L10</f>
        <v>46885</v>
      </c>
      <c r="M607">
        <f>VI_Baza_BDKZ!M10</f>
        <v>71</v>
      </c>
      <c r="N607">
        <f>VI_Baza_BDKZ!N10</f>
        <v>0</v>
      </c>
      <c r="O607">
        <f>VI_Baza_BDKZ!O10</f>
        <v>0</v>
      </c>
      <c r="P607" s="628">
        <f>VI_Baza_BDKZ!P10</f>
        <v>0</v>
      </c>
      <c r="Q607" s="628">
        <f>VI_Baza_BDKZ!Q10</f>
        <v>0</v>
      </c>
      <c r="R607" s="628">
        <f>VI_Baza_BDKZ!R10</f>
        <v>0</v>
      </c>
      <c r="S607" s="628">
        <f>VI_Baza_BDKZ!S10</f>
        <v>0</v>
      </c>
      <c r="T607" s="628">
        <f>VI_Baza_BDKZ!T10</f>
        <v>0</v>
      </c>
      <c r="U607" s="628">
        <f>VI_Baza_BDKZ!U10</f>
        <v>0</v>
      </c>
      <c r="V607" s="628">
        <f>VI_Baza_BDKZ!V10</f>
        <v>0</v>
      </c>
      <c r="W607" s="628">
        <f>VI_Baza_BDKZ!W10</f>
        <v>0</v>
      </c>
      <c r="X607" s="628">
        <f>VI_Baza_BDKZ!X10</f>
        <v>0</v>
      </c>
      <c r="Y607" s="650">
        <f>VI_Baza_BDKZ!Y10</f>
        <v>0</v>
      </c>
      <c r="Z607" s="650">
        <f>VI_Baza_BDKZ!Z10</f>
        <v>0</v>
      </c>
      <c r="AA607" s="650">
        <f>VI_Baza_BDKZ!AA10</f>
        <v>0</v>
      </c>
      <c r="AB607" s="650">
        <f>VI_Baza_BDKZ!AB10</f>
        <v>0</v>
      </c>
      <c r="AC607" s="613">
        <f>VI_Baza_BDKZ!AC10</f>
        <v>0</v>
      </c>
      <c r="AD607" s="613">
        <f>VI_Baza_BDKZ!AD10</f>
        <v>0</v>
      </c>
      <c r="AE607" s="613">
        <f>VI_Baza_BDKZ!AE10</f>
        <v>0</v>
      </c>
      <c r="AF607" s="613">
        <f>VI_Baza_BDKZ!AF10</f>
        <v>0</v>
      </c>
      <c r="AG607" s="626">
        <f>VI_Baza_BDKZ!AG10</f>
        <v>0</v>
      </c>
      <c r="AH607" s="626">
        <f>VI_Baza_BDKZ!AH10</f>
        <v>0</v>
      </c>
      <c r="AI607" s="626">
        <f>VI_Baza_BDKZ!AI10</f>
        <v>0</v>
      </c>
      <c r="AJ607" s="626">
        <f>VI_Baza_BDKZ!AJ10</f>
        <v>0</v>
      </c>
      <c r="AK607" s="626">
        <f>VI_Baza_BDKZ!AK10</f>
        <v>0</v>
      </c>
      <c r="AL607" s="626">
        <f>VI_Baza_BDKZ!AL10</f>
        <v>0</v>
      </c>
      <c r="AM607" s="626">
        <f>VI_Baza_BDKZ!AM10</f>
        <v>0</v>
      </c>
      <c r="AN607" s="626">
        <f>VI_Baza_BDKZ!AN10</f>
        <v>0</v>
      </c>
      <c r="AO607" s="626">
        <f>VI_Baza_BDKZ!AO10</f>
        <v>0</v>
      </c>
      <c r="AP607" s="369">
        <f>VI_Baza_BDKZ!AP10</f>
        <v>0</v>
      </c>
      <c r="AQ607" s="369">
        <f>VI_Baza_BDKZ!AQ10</f>
        <v>0</v>
      </c>
      <c r="AR607" s="369">
        <f>VI_Baza_BDKZ!AR10</f>
        <v>0</v>
      </c>
      <c r="AS607" s="369">
        <f>VI_Baza_BDKZ!AS10</f>
        <v>0</v>
      </c>
      <c r="AT607" s="370">
        <f>VI_Baza_BDKZ!AT10</f>
        <v>0</v>
      </c>
      <c r="AU607" s="370">
        <f>VI_Baza_BDKZ!AU10</f>
        <v>0</v>
      </c>
      <c r="AV607" s="370">
        <f>VI_Baza_BDKZ!AV10</f>
        <v>0</v>
      </c>
      <c r="AW607" s="370">
        <f>VI_Baza_BDKZ!AW10</f>
        <v>0</v>
      </c>
      <c r="AX607">
        <f>VI_Baza_BDKZ!AX10</f>
        <v>0</v>
      </c>
      <c r="AY607">
        <f>VI_Baza_BDKZ!AY10</f>
        <v>0</v>
      </c>
      <c r="AZ607">
        <f>VI_Baza_BDKZ!AZ10</f>
        <v>0</v>
      </c>
      <c r="BA607">
        <f>VI_Baza_BDKZ!BA10</f>
        <v>0</v>
      </c>
      <c r="BB607">
        <f>VI_Baza_BDKZ!BB10</f>
        <v>0</v>
      </c>
      <c r="BC607">
        <f>VI_Baza_BDKZ!BC10</f>
        <v>0</v>
      </c>
      <c r="BD607">
        <f>VI_Baza_BDKZ!BD10</f>
        <v>0</v>
      </c>
      <c r="BE607">
        <f>VI_Baza_BDKZ!BE10</f>
        <v>0</v>
      </c>
      <c r="BF607">
        <f>VI_Baza_BDKZ!BF10</f>
        <v>0</v>
      </c>
      <c r="BG607">
        <f>VI_Baza_BDKZ!BG10</f>
        <v>0</v>
      </c>
      <c r="BH607">
        <f>VI_Baza_BDKZ!BH10</f>
        <v>0</v>
      </c>
      <c r="BI607">
        <f>VI_Baza_BDKZ!BI10</f>
        <v>0</v>
      </c>
      <c r="BJ607">
        <f t="shared" si="37"/>
        <v>0</v>
      </c>
      <c r="BK607">
        <f t="shared" si="38"/>
        <v>0</v>
      </c>
      <c r="BL607" s="531">
        <f t="shared" si="39"/>
        <v>0</v>
      </c>
      <c r="BM607" s="201"/>
    </row>
    <row r="608" spans="1:65" hidden="1" outlineLevel="1" x14ac:dyDescent="0.3">
      <c r="A608">
        <f>VI_Baza_BDKZ!A11</f>
        <v>1</v>
      </c>
      <c r="B608" t="str">
        <f>VI_Baza_BDKZ!B11</f>
        <v>b</v>
      </c>
      <c r="C608">
        <f>VI_Baza_BDKZ!C11</f>
        <v>1</v>
      </c>
      <c r="D608" t="str">
        <f>VI_Baza_BDKZ!D11</f>
        <v>.z06_1_b_1</v>
      </c>
      <c r="E608" t="str">
        <f>VI_Baza_BDKZ!E11</f>
        <v>Stworzenie procedur zbierania, analizy i przetwarzania danych</v>
      </c>
      <c r="F608" t="str">
        <f>VI_Baza_BDKZ!F11</f>
        <v>Imię01</v>
      </c>
      <c r="G608" t="str">
        <f>VI_Baza_BDKZ!G11</f>
        <v>Nazwisko01</v>
      </c>
      <c r="H608">
        <f>VI_Baza_BDKZ!H11</f>
        <v>2</v>
      </c>
      <c r="I608" t="str">
        <f>VI_Baza_BDKZ!I11</f>
        <v>.a01</v>
      </c>
      <c r="J608">
        <f>VI_Baza_BDKZ!J11</f>
        <v>72</v>
      </c>
      <c r="K608" s="284">
        <f>VI_Baza_BDKZ!K11</f>
        <v>46885</v>
      </c>
      <c r="L608" s="284">
        <f>VI_Baza_BDKZ!L11</f>
        <v>46886</v>
      </c>
      <c r="M608">
        <f>VI_Baza_BDKZ!M11</f>
        <v>72</v>
      </c>
      <c r="N608">
        <f>VI_Baza_BDKZ!N11</f>
        <v>1</v>
      </c>
      <c r="O608">
        <f>VI_Baza_BDKZ!O11</f>
        <v>40</v>
      </c>
      <c r="P608" s="628">
        <f>VI_Baza_BDKZ!P11</f>
        <v>0.25</v>
      </c>
      <c r="Q608" s="628">
        <f>VI_Baza_BDKZ!Q11</f>
        <v>0.25</v>
      </c>
      <c r="R608" s="628">
        <f>VI_Baza_BDKZ!R11</f>
        <v>0.25</v>
      </c>
      <c r="S608" s="628">
        <f>VI_Baza_BDKZ!S11</f>
        <v>0.25</v>
      </c>
      <c r="T608" s="628">
        <f>VI_Baza_BDKZ!T11</f>
        <v>0</v>
      </c>
      <c r="U608" s="628">
        <f>VI_Baza_BDKZ!U11</f>
        <v>0</v>
      </c>
      <c r="V608" s="628">
        <f>VI_Baza_BDKZ!V11</f>
        <v>0</v>
      </c>
      <c r="W608" s="628">
        <f>VI_Baza_BDKZ!W11</f>
        <v>0</v>
      </c>
      <c r="X608" s="628">
        <f>VI_Baza_BDKZ!X11</f>
        <v>0</v>
      </c>
      <c r="Y608" s="650">
        <f>VI_Baza_BDKZ!Y11</f>
        <v>0</v>
      </c>
      <c r="Z608" s="650">
        <f>VI_Baza_BDKZ!Z11</f>
        <v>0</v>
      </c>
      <c r="AA608" s="650">
        <f>VI_Baza_BDKZ!AA11</f>
        <v>0</v>
      </c>
      <c r="AB608" s="650">
        <f>VI_Baza_BDKZ!AB11</f>
        <v>0</v>
      </c>
      <c r="AC608" s="613">
        <f>VI_Baza_BDKZ!AC11</f>
        <v>0</v>
      </c>
      <c r="AD608" s="613">
        <f>VI_Baza_BDKZ!AD11</f>
        <v>0</v>
      </c>
      <c r="AE608" s="613">
        <f>VI_Baza_BDKZ!AE11</f>
        <v>0</v>
      </c>
      <c r="AF608" s="613">
        <f>VI_Baza_BDKZ!AF11</f>
        <v>0</v>
      </c>
      <c r="AG608" s="626">
        <f>VI_Baza_BDKZ!AG11</f>
        <v>10</v>
      </c>
      <c r="AH608" s="626">
        <f>VI_Baza_BDKZ!AH11</f>
        <v>10</v>
      </c>
      <c r="AI608" s="626">
        <f>VI_Baza_BDKZ!AI11</f>
        <v>10</v>
      </c>
      <c r="AJ608" s="626">
        <f>VI_Baza_BDKZ!AJ11</f>
        <v>10</v>
      </c>
      <c r="AK608" s="626">
        <f>VI_Baza_BDKZ!AK11</f>
        <v>0</v>
      </c>
      <c r="AL608" s="626">
        <f>VI_Baza_BDKZ!AL11</f>
        <v>0</v>
      </c>
      <c r="AM608" s="626">
        <f>VI_Baza_BDKZ!AM11</f>
        <v>0</v>
      </c>
      <c r="AN608" s="626">
        <f>VI_Baza_BDKZ!AN11</f>
        <v>0</v>
      </c>
      <c r="AO608" s="626">
        <f>VI_Baza_BDKZ!AO11</f>
        <v>0</v>
      </c>
      <c r="AP608" s="369">
        <f>VI_Baza_BDKZ!AP11</f>
        <v>0</v>
      </c>
      <c r="AQ608" s="369">
        <f>VI_Baza_BDKZ!AQ11</f>
        <v>0</v>
      </c>
      <c r="AR608" s="369">
        <f>VI_Baza_BDKZ!AR11</f>
        <v>0</v>
      </c>
      <c r="AS608" s="369">
        <f>VI_Baza_BDKZ!AS11</f>
        <v>0</v>
      </c>
      <c r="AT608" s="370">
        <f>VI_Baza_BDKZ!AT11</f>
        <v>0</v>
      </c>
      <c r="AU608" s="370">
        <f>VI_Baza_BDKZ!AU11</f>
        <v>0</v>
      </c>
      <c r="AV608" s="370">
        <f>VI_Baza_BDKZ!AV11</f>
        <v>0</v>
      </c>
      <c r="AW608" s="370">
        <f>VI_Baza_BDKZ!AW11</f>
        <v>0</v>
      </c>
      <c r="AX608">
        <f>VI_Baza_BDKZ!AX11</f>
        <v>40</v>
      </c>
      <c r="AY608">
        <f>VI_Baza_BDKZ!AY11</f>
        <v>0.25</v>
      </c>
      <c r="AZ608">
        <f>VI_Baza_BDKZ!AZ11</f>
        <v>5001</v>
      </c>
      <c r="BA608">
        <f>VI_Baza_BDKZ!BA11</f>
        <v>1250.25</v>
      </c>
      <c r="BB608">
        <f>VI_Baza_BDKZ!BB11</f>
        <v>312.5625</v>
      </c>
      <c r="BC608">
        <f>VI_Baza_BDKZ!BC11</f>
        <v>0</v>
      </c>
      <c r="BD608">
        <f>VI_Baza_BDKZ!BD11</f>
        <v>0</v>
      </c>
      <c r="BE608">
        <f>VI_Baza_BDKZ!BE11</f>
        <v>0</v>
      </c>
      <c r="BF608">
        <f>VI_Baza_BDKZ!BF11</f>
        <v>0</v>
      </c>
      <c r="BG608">
        <f>VI_Baza_BDKZ!BG11</f>
        <v>0</v>
      </c>
      <c r="BH608">
        <f>VI_Baza_BDKZ!BH11</f>
        <v>0</v>
      </c>
      <c r="BI608">
        <f>VI_Baza_BDKZ!BI11</f>
        <v>0</v>
      </c>
      <c r="BJ608">
        <f t="shared" si="37"/>
        <v>40</v>
      </c>
      <c r="BK608">
        <f t="shared" si="38"/>
        <v>40</v>
      </c>
      <c r="BL608" s="531">
        <f t="shared" si="39"/>
        <v>0</v>
      </c>
      <c r="BM608" s="201"/>
    </row>
    <row r="609" spans="1:65" hidden="1" outlineLevel="1" x14ac:dyDescent="0.3">
      <c r="A609">
        <f>VI_Baza_BDKZ!A12</f>
        <v>1</v>
      </c>
      <c r="B609" t="str">
        <f>VI_Baza_BDKZ!B12</f>
        <v>b</v>
      </c>
      <c r="C609">
        <f>VI_Baza_BDKZ!C12</f>
        <v>2</v>
      </c>
      <c r="D609" t="str">
        <f>VI_Baza_BDKZ!D12</f>
        <v>.z06_1_b_2</v>
      </c>
      <c r="E609" t="str">
        <f>VI_Baza_BDKZ!E12</f>
        <v xml:space="preserve">Pozyskanie danych z różnych źródeł, np. systemy WMS, ERP </v>
      </c>
      <c r="F609" t="str">
        <f>VI_Baza_BDKZ!F12</f>
        <v>Imię02</v>
      </c>
      <c r="G609" t="str">
        <f>VI_Baza_BDKZ!G12</f>
        <v>Nazwisko02</v>
      </c>
      <c r="H609">
        <f>VI_Baza_BDKZ!H12</f>
        <v>2</v>
      </c>
      <c r="I609" t="str">
        <f>VI_Baza_BDKZ!I12</f>
        <v>.a02</v>
      </c>
      <c r="J609">
        <f>VI_Baza_BDKZ!J12</f>
        <v>73</v>
      </c>
      <c r="K609" s="284">
        <f>VI_Baza_BDKZ!K12</f>
        <v>46892</v>
      </c>
      <c r="L609" s="284">
        <f>VI_Baza_BDKZ!L12</f>
        <v>46893</v>
      </c>
      <c r="M609">
        <f>VI_Baza_BDKZ!M12</f>
        <v>73</v>
      </c>
      <c r="N609">
        <f>VI_Baza_BDKZ!N12</f>
        <v>1</v>
      </c>
      <c r="O609">
        <f>VI_Baza_BDKZ!O12</f>
        <v>80</v>
      </c>
      <c r="P609" s="628">
        <f>VI_Baza_BDKZ!P12</f>
        <v>0.25</v>
      </c>
      <c r="Q609" s="628">
        <f>VI_Baza_BDKZ!Q12</f>
        <v>0.25</v>
      </c>
      <c r="R609" s="628">
        <f>VI_Baza_BDKZ!R12</f>
        <v>0.25</v>
      </c>
      <c r="S609" s="628">
        <f>VI_Baza_BDKZ!S12</f>
        <v>0.25</v>
      </c>
      <c r="T609" s="628">
        <f>VI_Baza_BDKZ!T12</f>
        <v>0</v>
      </c>
      <c r="U609" s="628">
        <f>VI_Baza_BDKZ!U12</f>
        <v>0</v>
      </c>
      <c r="V609" s="628">
        <f>VI_Baza_BDKZ!V12</f>
        <v>0</v>
      </c>
      <c r="W609" s="628">
        <f>VI_Baza_BDKZ!W12</f>
        <v>0</v>
      </c>
      <c r="X609" s="628">
        <f>VI_Baza_BDKZ!X12</f>
        <v>0</v>
      </c>
      <c r="Y609" s="650">
        <f>VI_Baza_BDKZ!Y12</f>
        <v>0</v>
      </c>
      <c r="Z609" s="650">
        <f>VI_Baza_BDKZ!Z12</f>
        <v>0</v>
      </c>
      <c r="AA609" s="650">
        <f>VI_Baza_BDKZ!AA12</f>
        <v>0</v>
      </c>
      <c r="AB609" s="650">
        <f>VI_Baza_BDKZ!AB12</f>
        <v>0</v>
      </c>
      <c r="AC609" s="613">
        <f>VI_Baza_BDKZ!AC12</f>
        <v>0</v>
      </c>
      <c r="AD609" s="613">
        <f>VI_Baza_BDKZ!AD12</f>
        <v>0</v>
      </c>
      <c r="AE609" s="613">
        <f>VI_Baza_BDKZ!AE12</f>
        <v>0</v>
      </c>
      <c r="AF609" s="613">
        <f>VI_Baza_BDKZ!AF12</f>
        <v>0</v>
      </c>
      <c r="AG609" s="626">
        <f>VI_Baza_BDKZ!AG12</f>
        <v>20</v>
      </c>
      <c r="AH609" s="626">
        <f>VI_Baza_BDKZ!AH12</f>
        <v>20</v>
      </c>
      <c r="AI609" s="626">
        <f>VI_Baza_BDKZ!AI12</f>
        <v>20</v>
      </c>
      <c r="AJ609" s="626">
        <f>VI_Baza_BDKZ!AJ12</f>
        <v>20</v>
      </c>
      <c r="AK609" s="626">
        <f>VI_Baza_BDKZ!AK12</f>
        <v>0</v>
      </c>
      <c r="AL609" s="626">
        <f>VI_Baza_BDKZ!AL12</f>
        <v>0</v>
      </c>
      <c r="AM609" s="626">
        <f>VI_Baza_BDKZ!AM12</f>
        <v>0</v>
      </c>
      <c r="AN609" s="626">
        <f>VI_Baza_BDKZ!AN12</f>
        <v>0</v>
      </c>
      <c r="AO609" s="626">
        <f>VI_Baza_BDKZ!AO12</f>
        <v>0</v>
      </c>
      <c r="AP609" s="369">
        <f>VI_Baza_BDKZ!AP12</f>
        <v>0</v>
      </c>
      <c r="AQ609" s="369">
        <f>VI_Baza_BDKZ!AQ12</f>
        <v>0</v>
      </c>
      <c r="AR609" s="369">
        <f>VI_Baza_BDKZ!AR12</f>
        <v>0</v>
      </c>
      <c r="AS609" s="369">
        <f>VI_Baza_BDKZ!AS12</f>
        <v>0</v>
      </c>
      <c r="AT609" s="370">
        <f>VI_Baza_BDKZ!AT12</f>
        <v>0</v>
      </c>
      <c r="AU609" s="370">
        <f>VI_Baza_BDKZ!AU12</f>
        <v>0</v>
      </c>
      <c r="AV609" s="370">
        <f>VI_Baza_BDKZ!AV12</f>
        <v>0</v>
      </c>
      <c r="AW609" s="370">
        <f>VI_Baza_BDKZ!AW12</f>
        <v>0</v>
      </c>
      <c r="AX609">
        <f>VI_Baza_BDKZ!AX12</f>
        <v>80</v>
      </c>
      <c r="AY609">
        <f>VI_Baza_BDKZ!AY12</f>
        <v>0.5</v>
      </c>
      <c r="AZ609">
        <f>VI_Baza_BDKZ!AZ12</f>
        <v>5002</v>
      </c>
      <c r="BA609">
        <f>VI_Baza_BDKZ!BA12</f>
        <v>2501</v>
      </c>
      <c r="BB609">
        <f>VI_Baza_BDKZ!BB12</f>
        <v>1250.5</v>
      </c>
      <c r="BC609">
        <f>VI_Baza_BDKZ!BC12</f>
        <v>0</v>
      </c>
      <c r="BD609">
        <f>VI_Baza_BDKZ!BD12</f>
        <v>0</v>
      </c>
      <c r="BE609">
        <f>VI_Baza_BDKZ!BE12</f>
        <v>0</v>
      </c>
      <c r="BF609">
        <f>VI_Baza_BDKZ!BF12</f>
        <v>0</v>
      </c>
      <c r="BG609">
        <f>VI_Baza_BDKZ!BG12</f>
        <v>0</v>
      </c>
      <c r="BH609">
        <f>VI_Baza_BDKZ!BH12</f>
        <v>0</v>
      </c>
      <c r="BI609">
        <f>VI_Baza_BDKZ!BI12</f>
        <v>0</v>
      </c>
      <c r="BJ609">
        <f t="shared" si="37"/>
        <v>80</v>
      </c>
      <c r="BK609">
        <f t="shared" si="38"/>
        <v>80</v>
      </c>
      <c r="BL609" s="531">
        <f t="shared" si="39"/>
        <v>0</v>
      </c>
      <c r="BM609" s="201"/>
    </row>
    <row r="610" spans="1:65" hidden="1" outlineLevel="1" x14ac:dyDescent="0.3">
      <c r="A610">
        <f>VI_Baza_BDKZ!A13</f>
        <v>1</v>
      </c>
      <c r="B610" t="str">
        <f>VI_Baza_BDKZ!B13</f>
        <v>b</v>
      </c>
      <c r="C610">
        <f>VI_Baza_BDKZ!C13</f>
        <v>3</v>
      </c>
      <c r="D610" t="str">
        <f>VI_Baza_BDKZ!D13</f>
        <v>.z06_1_b_3</v>
      </c>
      <c r="E610" t="str">
        <f>VI_Baza_BDKZ!E13</f>
        <v>Identyfikacja aktualnie przypisywanych atrybutów do rekordów/obiektów w WMS/ERP</v>
      </c>
      <c r="F610" t="str">
        <f>VI_Baza_BDKZ!F13</f>
        <v>Imię03</v>
      </c>
      <c r="G610" t="str">
        <f>VI_Baza_BDKZ!G13</f>
        <v>Nazwisko03</v>
      </c>
      <c r="H610">
        <f>VI_Baza_BDKZ!H13</f>
        <v>2</v>
      </c>
      <c r="I610" t="str">
        <f>VI_Baza_BDKZ!I13</f>
        <v>.a03</v>
      </c>
      <c r="J610">
        <f>VI_Baza_BDKZ!J13</f>
        <v>74</v>
      </c>
      <c r="K610" s="284">
        <f>VI_Baza_BDKZ!K13</f>
        <v>46899</v>
      </c>
      <c r="L610" s="284">
        <f>VI_Baza_BDKZ!L13</f>
        <v>46900</v>
      </c>
      <c r="M610">
        <f>VI_Baza_BDKZ!M13</f>
        <v>74</v>
      </c>
      <c r="N610">
        <f>VI_Baza_BDKZ!N13</f>
        <v>1</v>
      </c>
      <c r="O610">
        <f>VI_Baza_BDKZ!O13</f>
        <v>60</v>
      </c>
      <c r="P610" s="628">
        <f>VI_Baza_BDKZ!P13</f>
        <v>0.25</v>
      </c>
      <c r="Q610" s="628">
        <f>VI_Baza_BDKZ!Q13</f>
        <v>0.25</v>
      </c>
      <c r="R610" s="628">
        <f>VI_Baza_BDKZ!R13</f>
        <v>0.25</v>
      </c>
      <c r="S610" s="628">
        <f>VI_Baza_BDKZ!S13</f>
        <v>0.25</v>
      </c>
      <c r="T610" s="628">
        <f>VI_Baza_BDKZ!T13</f>
        <v>0</v>
      </c>
      <c r="U610" s="628">
        <f>VI_Baza_BDKZ!U13</f>
        <v>0</v>
      </c>
      <c r="V610" s="628">
        <f>VI_Baza_BDKZ!V13</f>
        <v>0</v>
      </c>
      <c r="W610" s="628">
        <f>VI_Baza_BDKZ!W13</f>
        <v>0</v>
      </c>
      <c r="X610" s="628">
        <f>VI_Baza_BDKZ!X13</f>
        <v>0</v>
      </c>
      <c r="Y610" s="650">
        <f>VI_Baza_BDKZ!Y13</f>
        <v>0</v>
      </c>
      <c r="Z610" s="650">
        <f>VI_Baza_BDKZ!Z13</f>
        <v>0</v>
      </c>
      <c r="AA610" s="650">
        <f>VI_Baza_BDKZ!AA13</f>
        <v>0</v>
      </c>
      <c r="AB610" s="650">
        <f>VI_Baza_BDKZ!AB13</f>
        <v>0</v>
      </c>
      <c r="AC610" s="613">
        <f>VI_Baza_BDKZ!AC13</f>
        <v>0</v>
      </c>
      <c r="AD610" s="613">
        <f>VI_Baza_BDKZ!AD13</f>
        <v>0</v>
      </c>
      <c r="AE610" s="613">
        <f>VI_Baza_BDKZ!AE13</f>
        <v>0</v>
      </c>
      <c r="AF610" s="613">
        <f>VI_Baza_BDKZ!AF13</f>
        <v>0</v>
      </c>
      <c r="AG610" s="626">
        <f>VI_Baza_BDKZ!AG13</f>
        <v>15</v>
      </c>
      <c r="AH610" s="626">
        <f>VI_Baza_BDKZ!AH13</f>
        <v>15</v>
      </c>
      <c r="AI610" s="626">
        <f>VI_Baza_BDKZ!AI13</f>
        <v>15</v>
      </c>
      <c r="AJ610" s="626">
        <f>VI_Baza_BDKZ!AJ13</f>
        <v>15</v>
      </c>
      <c r="AK610" s="626">
        <f>VI_Baza_BDKZ!AK13</f>
        <v>0</v>
      </c>
      <c r="AL610" s="626">
        <f>VI_Baza_BDKZ!AL13</f>
        <v>0</v>
      </c>
      <c r="AM610" s="626">
        <f>VI_Baza_BDKZ!AM13</f>
        <v>0</v>
      </c>
      <c r="AN610" s="626">
        <f>VI_Baza_BDKZ!AN13</f>
        <v>0</v>
      </c>
      <c r="AO610" s="626">
        <f>VI_Baza_BDKZ!AO13</f>
        <v>0</v>
      </c>
      <c r="AP610" s="369">
        <f>VI_Baza_BDKZ!AP13</f>
        <v>0</v>
      </c>
      <c r="AQ610" s="369">
        <f>VI_Baza_BDKZ!AQ13</f>
        <v>0</v>
      </c>
      <c r="AR610" s="369">
        <f>VI_Baza_BDKZ!AR13</f>
        <v>0</v>
      </c>
      <c r="AS610" s="369">
        <f>VI_Baza_BDKZ!AS13</f>
        <v>0</v>
      </c>
      <c r="AT610" s="370">
        <f>VI_Baza_BDKZ!AT13</f>
        <v>0</v>
      </c>
      <c r="AU610" s="370">
        <f>VI_Baza_BDKZ!AU13</f>
        <v>0</v>
      </c>
      <c r="AV610" s="370">
        <f>VI_Baza_BDKZ!AV13</f>
        <v>0</v>
      </c>
      <c r="AW610" s="370">
        <f>VI_Baza_BDKZ!AW13</f>
        <v>0</v>
      </c>
      <c r="AX610">
        <f>VI_Baza_BDKZ!AX13</f>
        <v>60</v>
      </c>
      <c r="AY610">
        <f>VI_Baza_BDKZ!AY13</f>
        <v>0.375</v>
      </c>
      <c r="AZ610">
        <f>VI_Baza_BDKZ!AZ13</f>
        <v>5003</v>
      </c>
      <c r="BA610">
        <f>VI_Baza_BDKZ!BA13</f>
        <v>1876.125</v>
      </c>
      <c r="BB610">
        <f>VI_Baza_BDKZ!BB13</f>
        <v>703.546875</v>
      </c>
      <c r="BC610">
        <f>VI_Baza_BDKZ!BC13</f>
        <v>0</v>
      </c>
      <c r="BD610">
        <f>VI_Baza_BDKZ!BD13</f>
        <v>0</v>
      </c>
      <c r="BE610">
        <f>VI_Baza_BDKZ!BE13</f>
        <v>0</v>
      </c>
      <c r="BF610">
        <f>VI_Baza_BDKZ!BF13</f>
        <v>0</v>
      </c>
      <c r="BG610">
        <f>VI_Baza_BDKZ!BG13</f>
        <v>0</v>
      </c>
      <c r="BH610">
        <f>VI_Baza_BDKZ!BH13</f>
        <v>0</v>
      </c>
      <c r="BI610">
        <f>VI_Baza_BDKZ!BI13</f>
        <v>0</v>
      </c>
      <c r="BJ610">
        <f t="shared" si="37"/>
        <v>60</v>
      </c>
      <c r="BK610">
        <f t="shared" si="38"/>
        <v>60</v>
      </c>
      <c r="BL610" s="531">
        <f t="shared" si="39"/>
        <v>0</v>
      </c>
      <c r="BM610" s="201"/>
    </row>
    <row r="611" spans="1:65" hidden="1" outlineLevel="1" x14ac:dyDescent="0.3">
      <c r="A611">
        <f>VI_Baza_BDKZ!A14</f>
        <v>1</v>
      </c>
      <c r="B611" t="str">
        <f>VI_Baza_BDKZ!B14</f>
        <v>b</v>
      </c>
      <c r="C611">
        <f>VI_Baza_BDKZ!C14</f>
        <v>4</v>
      </c>
      <c r="D611" t="str">
        <f>VI_Baza_BDKZ!D14</f>
        <v>.z06_1_b_4</v>
      </c>
      <c r="E611" t="str">
        <f>VI_Baza_BDKZ!E14</f>
        <v>Opracowanie założeń modeli, schematów, organizacji i prezentacji danych wejściowych</v>
      </c>
      <c r="F611" t="str">
        <f>VI_Baza_BDKZ!F14</f>
        <v>Imię01</v>
      </c>
      <c r="G611" t="str">
        <f>VI_Baza_BDKZ!G14</f>
        <v>Nazwisko01</v>
      </c>
      <c r="H611">
        <f>VI_Baza_BDKZ!H14</f>
        <v>2</v>
      </c>
      <c r="I611" t="str">
        <f>VI_Baza_BDKZ!I14</f>
        <v>.a01</v>
      </c>
      <c r="J611">
        <f>VI_Baza_BDKZ!J14</f>
        <v>75</v>
      </c>
      <c r="K611" s="284">
        <f>VI_Baza_BDKZ!K14</f>
        <v>46906</v>
      </c>
      <c r="L611" s="284">
        <f>VI_Baza_BDKZ!L14</f>
        <v>46907</v>
      </c>
      <c r="M611">
        <f>VI_Baza_BDKZ!M14</f>
        <v>75</v>
      </c>
      <c r="N611">
        <f>VI_Baza_BDKZ!N14</f>
        <v>1</v>
      </c>
      <c r="O611">
        <f>VI_Baza_BDKZ!O14</f>
        <v>80</v>
      </c>
      <c r="P611" s="628">
        <f>VI_Baza_BDKZ!P14</f>
        <v>0.25</v>
      </c>
      <c r="Q611" s="628">
        <f>VI_Baza_BDKZ!Q14</f>
        <v>0.25</v>
      </c>
      <c r="R611" s="628">
        <f>VI_Baza_BDKZ!R14</f>
        <v>0.25</v>
      </c>
      <c r="S611" s="628">
        <f>VI_Baza_BDKZ!S14</f>
        <v>0.25</v>
      </c>
      <c r="T611" s="628">
        <f>VI_Baza_BDKZ!T14</f>
        <v>0</v>
      </c>
      <c r="U611" s="628">
        <f>VI_Baza_BDKZ!U14</f>
        <v>0</v>
      </c>
      <c r="V611" s="628">
        <f>VI_Baza_BDKZ!V14</f>
        <v>0</v>
      </c>
      <c r="W611" s="628">
        <f>VI_Baza_BDKZ!W14</f>
        <v>0</v>
      </c>
      <c r="X611" s="628">
        <f>VI_Baza_BDKZ!X14</f>
        <v>0</v>
      </c>
      <c r="Y611" s="650">
        <f>VI_Baza_BDKZ!Y14</f>
        <v>0</v>
      </c>
      <c r="Z611" s="650">
        <f>VI_Baza_BDKZ!Z14</f>
        <v>0</v>
      </c>
      <c r="AA611" s="650">
        <f>VI_Baza_BDKZ!AA14</f>
        <v>0</v>
      </c>
      <c r="AB611" s="650">
        <f>VI_Baza_BDKZ!AB14</f>
        <v>0</v>
      </c>
      <c r="AC611" s="613">
        <f>VI_Baza_BDKZ!AC14</f>
        <v>0</v>
      </c>
      <c r="AD611" s="613">
        <f>VI_Baza_BDKZ!AD14</f>
        <v>0</v>
      </c>
      <c r="AE611" s="613">
        <f>VI_Baza_BDKZ!AE14</f>
        <v>0</v>
      </c>
      <c r="AF611" s="613">
        <f>VI_Baza_BDKZ!AF14</f>
        <v>0</v>
      </c>
      <c r="AG611" s="626">
        <f>VI_Baza_BDKZ!AG14</f>
        <v>20</v>
      </c>
      <c r="AH611" s="626">
        <f>VI_Baza_BDKZ!AH14</f>
        <v>20</v>
      </c>
      <c r="AI611" s="626">
        <f>VI_Baza_BDKZ!AI14</f>
        <v>20</v>
      </c>
      <c r="AJ611" s="626">
        <f>VI_Baza_BDKZ!AJ14</f>
        <v>20</v>
      </c>
      <c r="AK611" s="626">
        <f>VI_Baza_BDKZ!AK14</f>
        <v>0</v>
      </c>
      <c r="AL611" s="626">
        <f>VI_Baza_BDKZ!AL14</f>
        <v>0</v>
      </c>
      <c r="AM611" s="626">
        <f>VI_Baza_BDKZ!AM14</f>
        <v>0</v>
      </c>
      <c r="AN611" s="626">
        <f>VI_Baza_BDKZ!AN14</f>
        <v>0</v>
      </c>
      <c r="AO611" s="626">
        <f>VI_Baza_BDKZ!AO14</f>
        <v>0</v>
      </c>
      <c r="AP611" s="369">
        <f>VI_Baza_BDKZ!AP14</f>
        <v>0</v>
      </c>
      <c r="AQ611" s="369">
        <f>VI_Baza_BDKZ!AQ14</f>
        <v>0</v>
      </c>
      <c r="AR611" s="369">
        <f>VI_Baza_BDKZ!AR14</f>
        <v>0</v>
      </c>
      <c r="AS611" s="369">
        <f>VI_Baza_BDKZ!AS14</f>
        <v>0</v>
      </c>
      <c r="AT611" s="370">
        <f>VI_Baza_BDKZ!AT14</f>
        <v>0</v>
      </c>
      <c r="AU611" s="370">
        <f>VI_Baza_BDKZ!AU14</f>
        <v>0</v>
      </c>
      <c r="AV611" s="370">
        <f>VI_Baza_BDKZ!AV14</f>
        <v>0</v>
      </c>
      <c r="AW611" s="370">
        <f>VI_Baza_BDKZ!AW14</f>
        <v>0</v>
      </c>
      <c r="AX611">
        <f>VI_Baza_BDKZ!AX14</f>
        <v>80</v>
      </c>
      <c r="AY611">
        <f>VI_Baza_BDKZ!AY14</f>
        <v>0.5</v>
      </c>
      <c r="AZ611">
        <f>VI_Baza_BDKZ!AZ14</f>
        <v>5001</v>
      </c>
      <c r="BA611">
        <f>VI_Baza_BDKZ!BA14</f>
        <v>2500.5</v>
      </c>
      <c r="BB611">
        <f>VI_Baza_BDKZ!BB14</f>
        <v>1250.25</v>
      </c>
      <c r="BC611">
        <f>VI_Baza_BDKZ!BC14</f>
        <v>0</v>
      </c>
      <c r="BD611">
        <f>VI_Baza_BDKZ!BD14</f>
        <v>0</v>
      </c>
      <c r="BE611">
        <f>VI_Baza_BDKZ!BE14</f>
        <v>0</v>
      </c>
      <c r="BF611">
        <f>VI_Baza_BDKZ!BF14</f>
        <v>0</v>
      </c>
      <c r="BG611">
        <f>VI_Baza_BDKZ!BG14</f>
        <v>0</v>
      </c>
      <c r="BH611">
        <f>VI_Baza_BDKZ!BH14</f>
        <v>0</v>
      </c>
      <c r="BI611">
        <f>VI_Baza_BDKZ!BI14</f>
        <v>0</v>
      </c>
      <c r="BJ611">
        <f t="shared" si="37"/>
        <v>80</v>
      </c>
      <c r="BK611">
        <f t="shared" si="38"/>
        <v>80</v>
      </c>
      <c r="BL611" s="531">
        <f t="shared" si="39"/>
        <v>0</v>
      </c>
      <c r="BM611" s="201"/>
    </row>
    <row r="612" spans="1:65" hidden="1" outlineLevel="1" x14ac:dyDescent="0.3">
      <c r="A612">
        <f>VI_Baza_BDKZ!A15</f>
        <v>1</v>
      </c>
      <c r="B612" t="str">
        <f>VI_Baza_BDKZ!B15</f>
        <v>c</v>
      </c>
      <c r="C612">
        <f>VI_Baza_BDKZ!C15</f>
        <v>1</v>
      </c>
      <c r="D612" t="str">
        <f>VI_Baza_BDKZ!D15</f>
        <v>.z06_1_c_1</v>
      </c>
      <c r="E612" t="str">
        <f>VI_Baza_BDKZ!E15</f>
        <v>Zgromadzenie danych historycznych (ostatnie 3 lata), dot. procesów omawianych w ramach niniejszego projektu.</v>
      </c>
      <c r="F612" t="str">
        <f>VI_Baza_BDKZ!F15</f>
        <v>Imię02</v>
      </c>
      <c r="G612" t="str">
        <f>VI_Baza_BDKZ!G15</f>
        <v>Nazwisko02</v>
      </c>
      <c r="H612">
        <f>VI_Baza_BDKZ!H15</f>
        <v>3</v>
      </c>
      <c r="I612" t="str">
        <f>VI_Baza_BDKZ!I15</f>
        <v>.a02</v>
      </c>
      <c r="J612">
        <f>VI_Baza_BDKZ!J15</f>
        <v>76</v>
      </c>
      <c r="K612" s="284">
        <f>VI_Baza_BDKZ!K15</f>
        <v>46913</v>
      </c>
      <c r="L612" s="284">
        <f>VI_Baza_BDKZ!L15</f>
        <v>46914</v>
      </c>
      <c r="M612">
        <f>VI_Baza_BDKZ!M15</f>
        <v>76</v>
      </c>
      <c r="N612">
        <f>VI_Baza_BDKZ!N15</f>
        <v>1</v>
      </c>
      <c r="O612">
        <f>VI_Baza_BDKZ!O15</f>
        <v>40</v>
      </c>
      <c r="P612" s="628">
        <f>VI_Baza_BDKZ!P15</f>
        <v>0.25</v>
      </c>
      <c r="Q612" s="628">
        <f>VI_Baza_BDKZ!Q15</f>
        <v>0.25</v>
      </c>
      <c r="R612" s="628">
        <f>VI_Baza_BDKZ!R15</f>
        <v>0.25</v>
      </c>
      <c r="S612" s="628">
        <f>VI_Baza_BDKZ!S15</f>
        <v>0.25</v>
      </c>
      <c r="T612" s="628">
        <f>VI_Baza_BDKZ!T15</f>
        <v>0</v>
      </c>
      <c r="U612" s="628">
        <f>VI_Baza_BDKZ!U15</f>
        <v>0</v>
      </c>
      <c r="V612" s="628">
        <f>VI_Baza_BDKZ!V15</f>
        <v>0</v>
      </c>
      <c r="W612" s="628">
        <f>VI_Baza_BDKZ!W15</f>
        <v>0</v>
      </c>
      <c r="X612" s="628">
        <f>VI_Baza_BDKZ!X15</f>
        <v>0</v>
      </c>
      <c r="Y612" s="650">
        <f>VI_Baza_BDKZ!Y15</f>
        <v>0</v>
      </c>
      <c r="Z612" s="650">
        <f>VI_Baza_BDKZ!Z15</f>
        <v>0</v>
      </c>
      <c r="AA612" s="650">
        <f>VI_Baza_BDKZ!AA15</f>
        <v>0</v>
      </c>
      <c r="AB612" s="650">
        <f>VI_Baza_BDKZ!AB15</f>
        <v>0</v>
      </c>
      <c r="AC612" s="613">
        <f>VI_Baza_BDKZ!AC15</f>
        <v>0</v>
      </c>
      <c r="AD612" s="613">
        <f>VI_Baza_BDKZ!AD15</f>
        <v>0</v>
      </c>
      <c r="AE612" s="613">
        <f>VI_Baza_BDKZ!AE15</f>
        <v>0</v>
      </c>
      <c r="AF612" s="613">
        <f>VI_Baza_BDKZ!AF15</f>
        <v>0</v>
      </c>
      <c r="AG612" s="626">
        <f>VI_Baza_BDKZ!AG15</f>
        <v>10</v>
      </c>
      <c r="AH612" s="626">
        <f>VI_Baza_BDKZ!AH15</f>
        <v>10</v>
      </c>
      <c r="AI612" s="626">
        <f>VI_Baza_BDKZ!AI15</f>
        <v>10</v>
      </c>
      <c r="AJ612" s="626">
        <f>VI_Baza_BDKZ!AJ15</f>
        <v>10</v>
      </c>
      <c r="AK612" s="626">
        <f>VI_Baza_BDKZ!AK15</f>
        <v>0</v>
      </c>
      <c r="AL612" s="626">
        <f>VI_Baza_BDKZ!AL15</f>
        <v>0</v>
      </c>
      <c r="AM612" s="626">
        <f>VI_Baza_BDKZ!AM15</f>
        <v>0</v>
      </c>
      <c r="AN612" s="626">
        <f>VI_Baza_BDKZ!AN15</f>
        <v>0</v>
      </c>
      <c r="AO612" s="626">
        <f>VI_Baza_BDKZ!AO15</f>
        <v>0</v>
      </c>
      <c r="AP612" s="369">
        <f>VI_Baza_BDKZ!AP15</f>
        <v>0</v>
      </c>
      <c r="AQ612" s="369">
        <f>VI_Baza_BDKZ!AQ15</f>
        <v>0</v>
      </c>
      <c r="AR612" s="369">
        <f>VI_Baza_BDKZ!AR15</f>
        <v>0</v>
      </c>
      <c r="AS612" s="369">
        <f>VI_Baza_BDKZ!AS15</f>
        <v>0</v>
      </c>
      <c r="AT612" s="370">
        <f>VI_Baza_BDKZ!AT15</f>
        <v>0</v>
      </c>
      <c r="AU612" s="370">
        <f>VI_Baza_BDKZ!AU15</f>
        <v>0</v>
      </c>
      <c r="AV612" s="370">
        <f>VI_Baza_BDKZ!AV15</f>
        <v>0</v>
      </c>
      <c r="AW612" s="370">
        <f>VI_Baza_BDKZ!AW15</f>
        <v>0</v>
      </c>
      <c r="AX612">
        <f>VI_Baza_BDKZ!AX15</f>
        <v>40</v>
      </c>
      <c r="AY612">
        <f>VI_Baza_BDKZ!AY15</f>
        <v>0.25</v>
      </c>
      <c r="AZ612">
        <f>VI_Baza_BDKZ!AZ15</f>
        <v>5002</v>
      </c>
      <c r="BA612">
        <f>VI_Baza_BDKZ!BA15</f>
        <v>1250.5</v>
      </c>
      <c r="BB612">
        <f>VI_Baza_BDKZ!BB15</f>
        <v>312.625</v>
      </c>
      <c r="BC612">
        <f>VI_Baza_BDKZ!BC15</f>
        <v>0</v>
      </c>
      <c r="BD612">
        <f>VI_Baza_BDKZ!BD15</f>
        <v>0</v>
      </c>
      <c r="BE612">
        <f>VI_Baza_BDKZ!BE15</f>
        <v>0</v>
      </c>
      <c r="BF612">
        <f>VI_Baza_BDKZ!BF15</f>
        <v>0</v>
      </c>
      <c r="BG612">
        <f>VI_Baza_BDKZ!BG15</f>
        <v>0</v>
      </c>
      <c r="BH612">
        <f>VI_Baza_BDKZ!BH15</f>
        <v>0</v>
      </c>
      <c r="BI612">
        <f>VI_Baza_BDKZ!BI15</f>
        <v>0</v>
      </c>
      <c r="BJ612">
        <f t="shared" si="37"/>
        <v>40</v>
      </c>
      <c r="BK612">
        <f t="shared" si="38"/>
        <v>40</v>
      </c>
      <c r="BL612" s="531">
        <f t="shared" si="39"/>
        <v>0</v>
      </c>
      <c r="BM612" s="201"/>
    </row>
    <row r="613" spans="1:65" hidden="1" outlineLevel="1" x14ac:dyDescent="0.3">
      <c r="A613">
        <f>VI_Baza_BDKZ!A16</f>
        <v>1</v>
      </c>
      <c r="B613" t="str">
        <f>VI_Baza_BDKZ!B16</f>
        <v>d</v>
      </c>
      <c r="C613">
        <f>VI_Baza_BDKZ!C16</f>
        <v>1</v>
      </c>
      <c r="D613" t="str">
        <f>VI_Baza_BDKZ!D16</f>
        <v>.z06_1_d_1</v>
      </c>
      <c r="E613" t="str">
        <f>VI_Baza_BDKZ!E16</f>
        <v>Oczyszczanie, normalizacja, konwersja i standaryzacja danych (procedury ETL), w tym usuwanie duplikatów i korekcji błędów, do jednolitego formatu na potrzeby dokładności analiz i predykcji, spójności i możliwość łatwego przetwarzania,</v>
      </c>
      <c r="F613" t="str">
        <f>VI_Baza_BDKZ!F16</f>
        <v>Imię01</v>
      </c>
      <c r="G613" t="str">
        <f>VI_Baza_BDKZ!G16</f>
        <v>Nazwisko01</v>
      </c>
      <c r="H613">
        <f>VI_Baza_BDKZ!H16</f>
        <v>4</v>
      </c>
      <c r="I613" t="str">
        <f>VI_Baza_BDKZ!I16</f>
        <v>.a01</v>
      </c>
      <c r="J613">
        <f>VI_Baza_BDKZ!J16</f>
        <v>77</v>
      </c>
      <c r="K613" s="284">
        <f>VI_Baza_BDKZ!K16</f>
        <v>46920</v>
      </c>
      <c r="L613" s="284">
        <f>VI_Baza_BDKZ!L16</f>
        <v>46921</v>
      </c>
      <c r="M613">
        <f>VI_Baza_BDKZ!M16</f>
        <v>77</v>
      </c>
      <c r="N613">
        <f>VI_Baza_BDKZ!N16</f>
        <v>1</v>
      </c>
      <c r="O613">
        <f>VI_Baza_BDKZ!O16</f>
        <v>80</v>
      </c>
      <c r="P613" s="628">
        <f>VI_Baza_BDKZ!P16</f>
        <v>0.25</v>
      </c>
      <c r="Q613" s="628">
        <f>VI_Baza_BDKZ!Q16</f>
        <v>0.25</v>
      </c>
      <c r="R613" s="628">
        <f>VI_Baza_BDKZ!R16</f>
        <v>0.25</v>
      </c>
      <c r="S613" s="628">
        <f>VI_Baza_BDKZ!S16</f>
        <v>0.25</v>
      </c>
      <c r="T613" s="628">
        <f>VI_Baza_BDKZ!T16</f>
        <v>0</v>
      </c>
      <c r="U613" s="628">
        <f>VI_Baza_BDKZ!U16</f>
        <v>0</v>
      </c>
      <c r="V613" s="628">
        <f>VI_Baza_BDKZ!V16</f>
        <v>0</v>
      </c>
      <c r="W613" s="628">
        <f>VI_Baza_BDKZ!W16</f>
        <v>0</v>
      </c>
      <c r="X613" s="628">
        <f>VI_Baza_BDKZ!X16</f>
        <v>0</v>
      </c>
      <c r="Y613" s="650">
        <f>VI_Baza_BDKZ!Y16</f>
        <v>0</v>
      </c>
      <c r="Z613" s="650">
        <f>VI_Baza_BDKZ!Z16</f>
        <v>0</v>
      </c>
      <c r="AA613" s="650">
        <f>VI_Baza_BDKZ!AA16</f>
        <v>0</v>
      </c>
      <c r="AB613" s="650">
        <f>VI_Baza_BDKZ!AB16</f>
        <v>0</v>
      </c>
      <c r="AC613" s="613">
        <f>VI_Baza_BDKZ!AC16</f>
        <v>0</v>
      </c>
      <c r="AD613" s="613">
        <f>VI_Baza_BDKZ!AD16</f>
        <v>0</v>
      </c>
      <c r="AE613" s="613">
        <f>VI_Baza_BDKZ!AE16</f>
        <v>0</v>
      </c>
      <c r="AF613" s="613">
        <f>VI_Baza_BDKZ!AF16</f>
        <v>0</v>
      </c>
      <c r="AG613" s="626">
        <f>VI_Baza_BDKZ!AG16</f>
        <v>20</v>
      </c>
      <c r="AH613" s="626">
        <f>VI_Baza_BDKZ!AH16</f>
        <v>20</v>
      </c>
      <c r="AI613" s="626">
        <f>VI_Baza_BDKZ!AI16</f>
        <v>20</v>
      </c>
      <c r="AJ613" s="626">
        <f>VI_Baza_BDKZ!AJ16</f>
        <v>20</v>
      </c>
      <c r="AK613" s="626">
        <f>VI_Baza_BDKZ!AK16</f>
        <v>0</v>
      </c>
      <c r="AL613" s="626">
        <f>VI_Baza_BDKZ!AL16</f>
        <v>0</v>
      </c>
      <c r="AM613" s="626">
        <f>VI_Baza_BDKZ!AM16</f>
        <v>0</v>
      </c>
      <c r="AN613" s="626">
        <f>VI_Baza_BDKZ!AN16</f>
        <v>0</v>
      </c>
      <c r="AO613" s="626">
        <f>VI_Baza_BDKZ!AO16</f>
        <v>0</v>
      </c>
      <c r="AP613" s="369">
        <f>VI_Baza_BDKZ!AP16</f>
        <v>0</v>
      </c>
      <c r="AQ613" s="369">
        <f>VI_Baza_BDKZ!AQ16</f>
        <v>0</v>
      </c>
      <c r="AR613" s="369">
        <f>VI_Baza_BDKZ!AR16</f>
        <v>0</v>
      </c>
      <c r="AS613" s="369">
        <f>VI_Baza_BDKZ!AS16</f>
        <v>0</v>
      </c>
      <c r="AT613" s="370">
        <f>VI_Baza_BDKZ!AT16</f>
        <v>0</v>
      </c>
      <c r="AU613" s="370">
        <f>VI_Baza_BDKZ!AU16</f>
        <v>0</v>
      </c>
      <c r="AV613" s="370">
        <f>VI_Baza_BDKZ!AV16</f>
        <v>0</v>
      </c>
      <c r="AW613" s="370">
        <f>VI_Baza_BDKZ!AW16</f>
        <v>0</v>
      </c>
      <c r="AX613">
        <f>VI_Baza_BDKZ!AX16</f>
        <v>80</v>
      </c>
      <c r="AY613">
        <f>VI_Baza_BDKZ!AY16</f>
        <v>0.5</v>
      </c>
      <c r="AZ613">
        <f>VI_Baza_BDKZ!AZ16</f>
        <v>5001</v>
      </c>
      <c r="BA613">
        <f>VI_Baza_BDKZ!BA16</f>
        <v>2500.5</v>
      </c>
      <c r="BB613">
        <f>VI_Baza_BDKZ!BB16</f>
        <v>1250.25</v>
      </c>
      <c r="BC613">
        <f>VI_Baza_BDKZ!BC16</f>
        <v>0</v>
      </c>
      <c r="BD613">
        <f>VI_Baza_BDKZ!BD16</f>
        <v>0</v>
      </c>
      <c r="BE613">
        <f>VI_Baza_BDKZ!BE16</f>
        <v>0</v>
      </c>
      <c r="BF613">
        <f>VI_Baza_BDKZ!BF16</f>
        <v>0</v>
      </c>
      <c r="BG613">
        <f>VI_Baza_BDKZ!BG16</f>
        <v>0</v>
      </c>
      <c r="BH613">
        <f>VI_Baza_BDKZ!BH16</f>
        <v>0</v>
      </c>
      <c r="BI613">
        <f>VI_Baza_BDKZ!BI16</f>
        <v>0</v>
      </c>
      <c r="BJ613">
        <f t="shared" si="37"/>
        <v>80</v>
      </c>
      <c r="BK613">
        <f t="shared" si="38"/>
        <v>80</v>
      </c>
      <c r="BL613" s="531">
        <f t="shared" si="39"/>
        <v>0</v>
      </c>
      <c r="BM613" s="201"/>
    </row>
    <row r="614" spans="1:65" hidden="1" outlineLevel="1" x14ac:dyDescent="0.3">
      <c r="A614">
        <f>VI_Baza_BDKZ!A17</f>
        <v>2</v>
      </c>
      <c r="B614" t="str">
        <f>VI_Baza_BDKZ!B17</f>
        <v>a</v>
      </c>
      <c r="C614">
        <f>VI_Baza_BDKZ!C17</f>
        <v>0</v>
      </c>
      <c r="D614" t="str">
        <f>VI_Baza_BDKZ!D17</f>
        <v>.z06_2_a_0</v>
      </c>
      <c r="E614" t="str">
        <f>VI_Baza_BDKZ!E17</f>
        <v>2.Implementacja BDKZ w infrastrukturze Wnioskodawcy w oparciu o wybrane platformy bazodanowe, np. Oracle, MSSQL, MySQL</v>
      </c>
      <c r="F614">
        <f>VI_Baza_BDKZ!F17</f>
        <v>0</v>
      </c>
      <c r="G614">
        <f>VI_Baza_BDKZ!G17</f>
        <v>0</v>
      </c>
      <c r="H614">
        <f>VI_Baza_BDKZ!H17</f>
        <v>0</v>
      </c>
      <c r="I614">
        <f>VI_Baza_BDKZ!I17</f>
        <v>0</v>
      </c>
      <c r="J614">
        <f>VI_Baza_BDKZ!J17</f>
        <v>78</v>
      </c>
      <c r="K614" s="284">
        <f>VI_Baza_BDKZ!K17</f>
        <v>46927</v>
      </c>
      <c r="L614" s="284">
        <f>VI_Baza_BDKZ!L17</f>
        <v>46927</v>
      </c>
      <c r="M614">
        <f>VI_Baza_BDKZ!M17</f>
        <v>77</v>
      </c>
      <c r="N614">
        <f>VI_Baza_BDKZ!N17</f>
        <v>0</v>
      </c>
      <c r="O614">
        <f>VI_Baza_BDKZ!O17</f>
        <v>0</v>
      </c>
      <c r="P614" s="628">
        <f>VI_Baza_BDKZ!P17</f>
        <v>0</v>
      </c>
      <c r="Q614" s="628">
        <f>VI_Baza_BDKZ!Q17</f>
        <v>0</v>
      </c>
      <c r="R614" s="628">
        <f>VI_Baza_BDKZ!R17</f>
        <v>0</v>
      </c>
      <c r="S614" s="628">
        <f>VI_Baza_BDKZ!S17</f>
        <v>0</v>
      </c>
      <c r="T614" s="628">
        <f>VI_Baza_BDKZ!T17</f>
        <v>0</v>
      </c>
      <c r="U614" s="628">
        <f>VI_Baza_BDKZ!U17</f>
        <v>0</v>
      </c>
      <c r="V614" s="628">
        <f>VI_Baza_BDKZ!V17</f>
        <v>0</v>
      </c>
      <c r="W614" s="628">
        <f>VI_Baza_BDKZ!W17</f>
        <v>0</v>
      </c>
      <c r="X614" s="628">
        <f>VI_Baza_BDKZ!X17</f>
        <v>0</v>
      </c>
      <c r="Y614" s="650">
        <f>VI_Baza_BDKZ!Y17</f>
        <v>0</v>
      </c>
      <c r="Z614" s="650">
        <f>VI_Baza_BDKZ!Z17</f>
        <v>0</v>
      </c>
      <c r="AA614" s="650">
        <f>VI_Baza_BDKZ!AA17</f>
        <v>0</v>
      </c>
      <c r="AB614" s="650">
        <f>VI_Baza_BDKZ!AB17</f>
        <v>0</v>
      </c>
      <c r="AC614" s="613">
        <f>VI_Baza_BDKZ!AC17</f>
        <v>0</v>
      </c>
      <c r="AD614" s="613">
        <f>VI_Baza_BDKZ!AD17</f>
        <v>0</v>
      </c>
      <c r="AE614" s="613">
        <f>VI_Baza_BDKZ!AE17</f>
        <v>0</v>
      </c>
      <c r="AF614" s="613">
        <f>VI_Baza_BDKZ!AF17</f>
        <v>0</v>
      </c>
      <c r="AG614" s="626">
        <f>VI_Baza_BDKZ!AG17</f>
        <v>0</v>
      </c>
      <c r="AH614" s="626">
        <f>VI_Baza_BDKZ!AH17</f>
        <v>0</v>
      </c>
      <c r="AI614" s="626">
        <f>VI_Baza_BDKZ!AI17</f>
        <v>0</v>
      </c>
      <c r="AJ614" s="626">
        <f>VI_Baza_BDKZ!AJ17</f>
        <v>0</v>
      </c>
      <c r="AK614" s="626">
        <f>VI_Baza_BDKZ!AK17</f>
        <v>0</v>
      </c>
      <c r="AL614" s="626">
        <f>VI_Baza_BDKZ!AL17</f>
        <v>0</v>
      </c>
      <c r="AM614" s="626">
        <f>VI_Baza_BDKZ!AM17</f>
        <v>0</v>
      </c>
      <c r="AN614" s="626">
        <f>VI_Baza_BDKZ!AN17</f>
        <v>0</v>
      </c>
      <c r="AO614" s="626">
        <f>VI_Baza_BDKZ!AO17</f>
        <v>0</v>
      </c>
      <c r="AP614" s="369">
        <f>VI_Baza_BDKZ!AP17</f>
        <v>0</v>
      </c>
      <c r="AQ614" s="369">
        <f>VI_Baza_BDKZ!AQ17</f>
        <v>0</v>
      </c>
      <c r="AR614" s="369">
        <f>VI_Baza_BDKZ!AR17</f>
        <v>0</v>
      </c>
      <c r="AS614" s="369">
        <f>VI_Baza_BDKZ!AS17</f>
        <v>0</v>
      </c>
      <c r="AT614" s="370">
        <f>VI_Baza_BDKZ!AT17</f>
        <v>0</v>
      </c>
      <c r="AU614" s="370">
        <f>VI_Baza_BDKZ!AU17</f>
        <v>0</v>
      </c>
      <c r="AV614" s="370">
        <f>VI_Baza_BDKZ!AV17</f>
        <v>0</v>
      </c>
      <c r="AW614" s="370">
        <f>VI_Baza_BDKZ!AW17</f>
        <v>0</v>
      </c>
      <c r="AX614">
        <f>VI_Baza_BDKZ!AX17</f>
        <v>0</v>
      </c>
      <c r="AY614">
        <f>VI_Baza_BDKZ!AY17</f>
        <v>0</v>
      </c>
      <c r="AZ614">
        <f>VI_Baza_BDKZ!AZ17</f>
        <v>0</v>
      </c>
      <c r="BA614">
        <f>VI_Baza_BDKZ!BA17</f>
        <v>0</v>
      </c>
      <c r="BB614">
        <f>VI_Baza_BDKZ!BB17</f>
        <v>0</v>
      </c>
      <c r="BC614">
        <f>VI_Baza_BDKZ!BC17</f>
        <v>0</v>
      </c>
      <c r="BD614">
        <f>VI_Baza_BDKZ!BD17</f>
        <v>0</v>
      </c>
      <c r="BE614">
        <f>VI_Baza_BDKZ!BE17</f>
        <v>0</v>
      </c>
      <c r="BF614">
        <f>VI_Baza_BDKZ!BF17</f>
        <v>0</v>
      </c>
      <c r="BG614">
        <f>VI_Baza_BDKZ!BG17</f>
        <v>0</v>
      </c>
      <c r="BH614">
        <f>VI_Baza_BDKZ!BH17</f>
        <v>0</v>
      </c>
      <c r="BI614">
        <f>VI_Baza_BDKZ!BI17</f>
        <v>0</v>
      </c>
      <c r="BJ614">
        <f t="shared" si="37"/>
        <v>0</v>
      </c>
      <c r="BK614">
        <f t="shared" si="38"/>
        <v>0</v>
      </c>
      <c r="BL614" s="531">
        <f t="shared" si="39"/>
        <v>0</v>
      </c>
      <c r="BM614" s="201"/>
    </row>
    <row r="615" spans="1:65" hidden="1" outlineLevel="1" x14ac:dyDescent="0.3">
      <c r="A615">
        <f>VI_Baza_BDKZ!A18</f>
        <v>2</v>
      </c>
      <c r="B615" t="str">
        <f>VI_Baza_BDKZ!B18</f>
        <v>a</v>
      </c>
      <c r="C615">
        <f>VI_Baza_BDKZ!C18</f>
        <v>1</v>
      </c>
      <c r="D615" t="str">
        <f>VI_Baza_BDKZ!D18</f>
        <v>.z06_2_a_1</v>
      </c>
      <c r="E615" t="str">
        <f>VI_Baza_BDKZ!E18</f>
        <v>Testowanie i walidacja platform bazodanowych (testy funkcjonalne i wydajnościowe, w tym obciążeniowe i regresyjne) jest kluczowe dla zapewnienia, że baza danych działa zgodnie z wymaganiami i jest gotowa do użycia</v>
      </c>
      <c r="F615" t="str">
        <f>VI_Baza_BDKZ!F18</f>
        <v>Imię03</v>
      </c>
      <c r="G615" t="str">
        <f>VI_Baza_BDKZ!G18</f>
        <v>Nazwisko03</v>
      </c>
      <c r="H615">
        <f>VI_Baza_BDKZ!H18</f>
        <v>5</v>
      </c>
      <c r="I615" t="str">
        <f>VI_Baza_BDKZ!I18</f>
        <v>.a03</v>
      </c>
      <c r="J615">
        <f>VI_Baza_BDKZ!J18</f>
        <v>78</v>
      </c>
      <c r="K615" s="284">
        <f>VI_Baza_BDKZ!K18</f>
        <v>46927</v>
      </c>
      <c r="L615" s="284">
        <f>VI_Baza_BDKZ!L18</f>
        <v>46928</v>
      </c>
      <c r="M615">
        <f>VI_Baza_BDKZ!M18</f>
        <v>78</v>
      </c>
      <c r="N615">
        <f>VI_Baza_BDKZ!N18</f>
        <v>1</v>
      </c>
      <c r="O615">
        <f>VI_Baza_BDKZ!O18</f>
        <v>80</v>
      </c>
      <c r="P615" s="628">
        <f>VI_Baza_BDKZ!P18</f>
        <v>0.25</v>
      </c>
      <c r="Q615" s="628">
        <f>VI_Baza_BDKZ!Q18</f>
        <v>0.25</v>
      </c>
      <c r="R615" s="628">
        <f>VI_Baza_BDKZ!R18</f>
        <v>0.25</v>
      </c>
      <c r="S615" s="628">
        <f>VI_Baza_BDKZ!S18</f>
        <v>0.25</v>
      </c>
      <c r="T615" s="628">
        <f>VI_Baza_BDKZ!T18</f>
        <v>0</v>
      </c>
      <c r="U615" s="628">
        <f>VI_Baza_BDKZ!U18</f>
        <v>0</v>
      </c>
      <c r="V615" s="628">
        <f>VI_Baza_BDKZ!V18</f>
        <v>0</v>
      </c>
      <c r="W615" s="628">
        <f>VI_Baza_BDKZ!W18</f>
        <v>0</v>
      </c>
      <c r="X615" s="628">
        <f>VI_Baza_BDKZ!X18</f>
        <v>0</v>
      </c>
      <c r="Y615" s="650">
        <f>VI_Baza_BDKZ!Y18</f>
        <v>0</v>
      </c>
      <c r="Z615" s="650">
        <f>VI_Baza_BDKZ!Z18</f>
        <v>0</v>
      </c>
      <c r="AA615" s="650">
        <f>VI_Baza_BDKZ!AA18</f>
        <v>0</v>
      </c>
      <c r="AB615" s="650">
        <f>VI_Baza_BDKZ!AB18</f>
        <v>0</v>
      </c>
      <c r="AC615" s="613">
        <f>VI_Baza_BDKZ!AC18</f>
        <v>0</v>
      </c>
      <c r="AD615" s="613">
        <f>VI_Baza_BDKZ!AD18</f>
        <v>0</v>
      </c>
      <c r="AE615" s="613">
        <f>VI_Baza_BDKZ!AE18</f>
        <v>0</v>
      </c>
      <c r="AF615" s="613">
        <f>VI_Baza_BDKZ!AF18</f>
        <v>0</v>
      </c>
      <c r="AG615" s="626">
        <f>VI_Baza_BDKZ!AG18</f>
        <v>20</v>
      </c>
      <c r="AH615" s="626">
        <f>VI_Baza_BDKZ!AH18</f>
        <v>20</v>
      </c>
      <c r="AI615" s="626">
        <f>VI_Baza_BDKZ!AI18</f>
        <v>20</v>
      </c>
      <c r="AJ615" s="626">
        <f>VI_Baza_BDKZ!AJ18</f>
        <v>20</v>
      </c>
      <c r="AK615" s="626">
        <f>VI_Baza_BDKZ!AK18</f>
        <v>0</v>
      </c>
      <c r="AL615" s="626">
        <f>VI_Baza_BDKZ!AL18</f>
        <v>0</v>
      </c>
      <c r="AM615" s="626">
        <f>VI_Baza_BDKZ!AM18</f>
        <v>0</v>
      </c>
      <c r="AN615" s="626">
        <f>VI_Baza_BDKZ!AN18</f>
        <v>0</v>
      </c>
      <c r="AO615" s="626">
        <f>VI_Baza_BDKZ!AO18</f>
        <v>0</v>
      </c>
      <c r="AP615" s="369">
        <f>VI_Baza_BDKZ!AP18</f>
        <v>0</v>
      </c>
      <c r="AQ615" s="369">
        <f>VI_Baza_BDKZ!AQ18</f>
        <v>0</v>
      </c>
      <c r="AR615" s="369">
        <f>VI_Baza_BDKZ!AR18</f>
        <v>0</v>
      </c>
      <c r="AS615" s="369">
        <f>VI_Baza_BDKZ!AS18</f>
        <v>0</v>
      </c>
      <c r="AT615" s="370">
        <f>VI_Baza_BDKZ!AT18</f>
        <v>0</v>
      </c>
      <c r="AU615" s="370">
        <f>VI_Baza_BDKZ!AU18</f>
        <v>0</v>
      </c>
      <c r="AV615" s="370">
        <f>VI_Baza_BDKZ!AV18</f>
        <v>0</v>
      </c>
      <c r="AW615" s="370">
        <f>VI_Baza_BDKZ!AW18</f>
        <v>0</v>
      </c>
      <c r="AX615">
        <f>VI_Baza_BDKZ!AX18</f>
        <v>80</v>
      </c>
      <c r="AY615">
        <f>VI_Baza_BDKZ!AY18</f>
        <v>0.5</v>
      </c>
      <c r="AZ615">
        <f>VI_Baza_BDKZ!AZ18</f>
        <v>5003</v>
      </c>
      <c r="BA615">
        <f>VI_Baza_BDKZ!BA18</f>
        <v>2501.5</v>
      </c>
      <c r="BB615">
        <f>VI_Baza_BDKZ!BB18</f>
        <v>1250.75</v>
      </c>
      <c r="BC615">
        <f>VI_Baza_BDKZ!BC18</f>
        <v>0</v>
      </c>
      <c r="BD615">
        <f>VI_Baza_BDKZ!BD18</f>
        <v>0</v>
      </c>
      <c r="BE615">
        <f>VI_Baza_BDKZ!BE18</f>
        <v>0</v>
      </c>
      <c r="BF615">
        <f>VI_Baza_BDKZ!BF18</f>
        <v>0</v>
      </c>
      <c r="BG615">
        <f>VI_Baza_BDKZ!BG18</f>
        <v>0</v>
      </c>
      <c r="BH615">
        <f>VI_Baza_BDKZ!BH18</f>
        <v>0</v>
      </c>
      <c r="BI615">
        <f>VI_Baza_BDKZ!BI18</f>
        <v>0</v>
      </c>
      <c r="BJ615">
        <f t="shared" si="37"/>
        <v>80</v>
      </c>
      <c r="BK615">
        <f t="shared" si="38"/>
        <v>80</v>
      </c>
      <c r="BL615" s="531">
        <f t="shared" si="39"/>
        <v>0</v>
      </c>
      <c r="BM615" s="201"/>
    </row>
    <row r="616" spans="1:65" hidden="1" outlineLevel="1" x14ac:dyDescent="0.3">
      <c r="A616">
        <f>VI_Baza_BDKZ!A19</f>
        <v>2</v>
      </c>
      <c r="B616" t="str">
        <f>VI_Baza_BDKZ!B19</f>
        <v>b</v>
      </c>
      <c r="C616">
        <f>VI_Baza_BDKZ!C19</f>
        <v>2</v>
      </c>
      <c r="D616" t="str">
        <f>VI_Baza_BDKZ!D19</f>
        <v>.z06_2_b_2</v>
      </c>
      <c r="E616" t="str">
        <f>VI_Baza_BDKZ!E19</f>
        <v>Wybór platformy bazodanowej na podstawie testów wydajnościowych BDKZ</v>
      </c>
      <c r="F616" t="str">
        <f>VI_Baza_BDKZ!F19</f>
        <v>Imię01</v>
      </c>
      <c r="G616" t="str">
        <f>VI_Baza_BDKZ!G19</f>
        <v>Nazwisko01</v>
      </c>
      <c r="H616">
        <f>VI_Baza_BDKZ!H19</f>
        <v>5</v>
      </c>
      <c r="I616" t="str">
        <f>VI_Baza_BDKZ!I19</f>
        <v>.a01</v>
      </c>
      <c r="J616">
        <f>VI_Baza_BDKZ!J19</f>
        <v>79</v>
      </c>
      <c r="K616" s="284">
        <f>VI_Baza_BDKZ!K19</f>
        <v>46934</v>
      </c>
      <c r="L616" s="284">
        <f>VI_Baza_BDKZ!L19</f>
        <v>46934</v>
      </c>
      <c r="M616">
        <f>VI_Baza_BDKZ!M19</f>
        <v>78</v>
      </c>
      <c r="N616">
        <f>VI_Baza_BDKZ!N19</f>
        <v>0</v>
      </c>
      <c r="O616">
        <f>VI_Baza_BDKZ!O19</f>
        <v>8</v>
      </c>
      <c r="P616" s="628">
        <f>VI_Baza_BDKZ!P19</f>
        <v>0.25</v>
      </c>
      <c r="Q616" s="628">
        <f>VI_Baza_BDKZ!Q19</f>
        <v>0.25</v>
      </c>
      <c r="R616" s="628">
        <f>VI_Baza_BDKZ!R19</f>
        <v>0.25</v>
      </c>
      <c r="S616" s="628">
        <f>VI_Baza_BDKZ!S19</f>
        <v>0.25</v>
      </c>
      <c r="T616" s="628">
        <f>VI_Baza_BDKZ!T19</f>
        <v>0</v>
      </c>
      <c r="U616" s="628">
        <f>VI_Baza_BDKZ!U19</f>
        <v>0</v>
      </c>
      <c r="V616" s="628">
        <f>VI_Baza_BDKZ!V19</f>
        <v>0</v>
      </c>
      <c r="W616" s="628">
        <f>VI_Baza_BDKZ!W19</f>
        <v>0</v>
      </c>
      <c r="X616" s="628">
        <f>VI_Baza_BDKZ!X19</f>
        <v>0</v>
      </c>
      <c r="Y616" s="650">
        <f>VI_Baza_BDKZ!Y19</f>
        <v>0</v>
      </c>
      <c r="Z616" s="650">
        <f>VI_Baza_BDKZ!Z19</f>
        <v>0</v>
      </c>
      <c r="AA616" s="650">
        <f>VI_Baza_BDKZ!AA19</f>
        <v>0</v>
      </c>
      <c r="AB616" s="650">
        <f>VI_Baza_BDKZ!AB19</f>
        <v>0</v>
      </c>
      <c r="AC616" s="613">
        <f>VI_Baza_BDKZ!AC19</f>
        <v>0</v>
      </c>
      <c r="AD616" s="613">
        <f>VI_Baza_BDKZ!AD19</f>
        <v>0</v>
      </c>
      <c r="AE616" s="613">
        <f>VI_Baza_BDKZ!AE19</f>
        <v>0</v>
      </c>
      <c r="AF616" s="613">
        <f>VI_Baza_BDKZ!AF19</f>
        <v>0</v>
      </c>
      <c r="AG616" s="626">
        <f>VI_Baza_BDKZ!AG19</f>
        <v>2</v>
      </c>
      <c r="AH616" s="626">
        <f>VI_Baza_BDKZ!AH19</f>
        <v>2</v>
      </c>
      <c r="AI616" s="626">
        <f>VI_Baza_BDKZ!AI19</f>
        <v>2</v>
      </c>
      <c r="AJ616" s="626">
        <f>VI_Baza_BDKZ!AJ19</f>
        <v>2</v>
      </c>
      <c r="AK616" s="626">
        <f>VI_Baza_BDKZ!AK19</f>
        <v>0</v>
      </c>
      <c r="AL616" s="626">
        <f>VI_Baza_BDKZ!AL19</f>
        <v>0</v>
      </c>
      <c r="AM616" s="626">
        <f>VI_Baza_BDKZ!AM19</f>
        <v>0</v>
      </c>
      <c r="AN616" s="626">
        <f>VI_Baza_BDKZ!AN19</f>
        <v>0</v>
      </c>
      <c r="AO616" s="626">
        <f>VI_Baza_BDKZ!AO19</f>
        <v>0</v>
      </c>
      <c r="AP616" s="369">
        <f>VI_Baza_BDKZ!AP19</f>
        <v>0</v>
      </c>
      <c r="AQ616" s="369">
        <f>VI_Baza_BDKZ!AQ19</f>
        <v>0</v>
      </c>
      <c r="AR616" s="369">
        <f>VI_Baza_BDKZ!AR19</f>
        <v>0</v>
      </c>
      <c r="AS616" s="369">
        <f>VI_Baza_BDKZ!AS19</f>
        <v>0</v>
      </c>
      <c r="AT616" s="370">
        <f>VI_Baza_BDKZ!AT19</f>
        <v>0</v>
      </c>
      <c r="AU616" s="370">
        <f>VI_Baza_BDKZ!AU19</f>
        <v>0</v>
      </c>
      <c r="AV616" s="370">
        <f>VI_Baza_BDKZ!AV19</f>
        <v>0</v>
      </c>
      <c r="AW616" s="370">
        <f>VI_Baza_BDKZ!AW19</f>
        <v>0</v>
      </c>
      <c r="AX616">
        <f>VI_Baza_BDKZ!AX19</f>
        <v>8</v>
      </c>
      <c r="AY616">
        <f>VI_Baza_BDKZ!AY19</f>
        <v>0.05</v>
      </c>
      <c r="AZ616">
        <f>VI_Baza_BDKZ!AZ19</f>
        <v>5001</v>
      </c>
      <c r="BA616">
        <f>VI_Baza_BDKZ!BA19</f>
        <v>250.05</v>
      </c>
      <c r="BB616">
        <f>VI_Baza_BDKZ!BB19</f>
        <v>12.502500000000001</v>
      </c>
      <c r="BC616">
        <f>VI_Baza_BDKZ!BC19</f>
        <v>0</v>
      </c>
      <c r="BD616">
        <f>VI_Baza_BDKZ!BD19</f>
        <v>0</v>
      </c>
      <c r="BE616">
        <f>VI_Baza_BDKZ!BE19</f>
        <v>0</v>
      </c>
      <c r="BF616">
        <f>VI_Baza_BDKZ!BF19</f>
        <v>0</v>
      </c>
      <c r="BG616">
        <f>VI_Baza_BDKZ!BG19</f>
        <v>0</v>
      </c>
      <c r="BH616">
        <f>VI_Baza_BDKZ!BH19</f>
        <v>0</v>
      </c>
      <c r="BI616">
        <f>VI_Baza_BDKZ!BI19</f>
        <v>0</v>
      </c>
      <c r="BJ616">
        <f t="shared" si="37"/>
        <v>8</v>
      </c>
      <c r="BK616">
        <f t="shared" si="38"/>
        <v>8</v>
      </c>
      <c r="BL616" s="531">
        <f t="shared" si="39"/>
        <v>0</v>
      </c>
      <c r="BM616" s="201"/>
    </row>
    <row r="617" spans="1:65" hidden="1" outlineLevel="1" x14ac:dyDescent="0.3">
      <c r="A617">
        <f>VI_Baza_BDKZ!A20</f>
        <v>2</v>
      </c>
      <c r="B617" t="str">
        <f>VI_Baza_BDKZ!B20</f>
        <v>c</v>
      </c>
      <c r="C617">
        <f>VI_Baza_BDKZ!C20</f>
        <v>3</v>
      </c>
      <c r="D617" t="str">
        <f>VI_Baza_BDKZ!D20</f>
        <v>.z06_2_c_3</v>
      </c>
      <c r="E617" t="str">
        <f>VI_Baza_BDKZ!E20</f>
        <v>Wybór odpowiedniej platformy technologicznej zapewniającej skalowalność, bezpieczeństwo i wydajność analiz AI/ML</v>
      </c>
      <c r="F617" t="str">
        <f>VI_Baza_BDKZ!F20</f>
        <v>Imię02</v>
      </c>
      <c r="G617" t="str">
        <f>VI_Baza_BDKZ!G20</f>
        <v>Nazwisko02</v>
      </c>
      <c r="H617">
        <f>VI_Baza_BDKZ!H20</f>
        <v>5</v>
      </c>
      <c r="I617" t="str">
        <f>VI_Baza_BDKZ!I20</f>
        <v>.a02</v>
      </c>
      <c r="J617">
        <f>VI_Baza_BDKZ!J20</f>
        <v>79</v>
      </c>
      <c r="K617" s="284">
        <f>VI_Baza_BDKZ!K20</f>
        <v>46934</v>
      </c>
      <c r="L617" s="284">
        <f>VI_Baza_BDKZ!L20</f>
        <v>46934</v>
      </c>
      <c r="M617">
        <f>VI_Baza_BDKZ!M20</f>
        <v>78</v>
      </c>
      <c r="N617">
        <f>VI_Baza_BDKZ!N20</f>
        <v>0</v>
      </c>
      <c r="O617">
        <f>VI_Baza_BDKZ!O20</f>
        <v>8</v>
      </c>
      <c r="P617" s="628">
        <f>VI_Baza_BDKZ!P20</f>
        <v>0.25</v>
      </c>
      <c r="Q617" s="628">
        <f>VI_Baza_BDKZ!Q20</f>
        <v>0.25</v>
      </c>
      <c r="R617" s="628">
        <f>VI_Baza_BDKZ!R20</f>
        <v>0.25</v>
      </c>
      <c r="S617" s="628">
        <f>VI_Baza_BDKZ!S20</f>
        <v>0.25</v>
      </c>
      <c r="T617" s="628">
        <f>VI_Baza_BDKZ!T20</f>
        <v>0</v>
      </c>
      <c r="U617" s="628">
        <f>VI_Baza_BDKZ!U20</f>
        <v>0</v>
      </c>
      <c r="V617" s="628">
        <f>VI_Baza_BDKZ!V20</f>
        <v>0</v>
      </c>
      <c r="W617" s="628">
        <f>VI_Baza_BDKZ!W20</f>
        <v>0</v>
      </c>
      <c r="X617" s="628">
        <f>VI_Baza_BDKZ!X20</f>
        <v>0</v>
      </c>
      <c r="Y617" s="650">
        <f>VI_Baza_BDKZ!Y20</f>
        <v>0</v>
      </c>
      <c r="Z617" s="650">
        <f>VI_Baza_BDKZ!Z20</f>
        <v>0</v>
      </c>
      <c r="AA617" s="650">
        <f>VI_Baza_BDKZ!AA20</f>
        <v>0</v>
      </c>
      <c r="AB617" s="650">
        <f>VI_Baza_BDKZ!AB20</f>
        <v>0</v>
      </c>
      <c r="AC617" s="613">
        <f>VI_Baza_BDKZ!AC20</f>
        <v>0</v>
      </c>
      <c r="AD617" s="613">
        <f>VI_Baza_BDKZ!AD20</f>
        <v>0</v>
      </c>
      <c r="AE617" s="613">
        <f>VI_Baza_BDKZ!AE20</f>
        <v>0</v>
      </c>
      <c r="AF617" s="613">
        <f>VI_Baza_BDKZ!AF20</f>
        <v>0</v>
      </c>
      <c r="AG617" s="626">
        <f>VI_Baza_BDKZ!AG20</f>
        <v>2</v>
      </c>
      <c r="AH617" s="626">
        <f>VI_Baza_BDKZ!AH20</f>
        <v>2</v>
      </c>
      <c r="AI617" s="626">
        <f>VI_Baza_BDKZ!AI20</f>
        <v>2</v>
      </c>
      <c r="AJ617" s="626">
        <f>VI_Baza_BDKZ!AJ20</f>
        <v>2</v>
      </c>
      <c r="AK617" s="626">
        <f>VI_Baza_BDKZ!AK20</f>
        <v>0</v>
      </c>
      <c r="AL617" s="626">
        <f>VI_Baza_BDKZ!AL20</f>
        <v>0</v>
      </c>
      <c r="AM617" s="626">
        <f>VI_Baza_BDKZ!AM20</f>
        <v>0</v>
      </c>
      <c r="AN617" s="626">
        <f>VI_Baza_BDKZ!AN20</f>
        <v>0</v>
      </c>
      <c r="AO617" s="626">
        <f>VI_Baza_BDKZ!AO20</f>
        <v>0</v>
      </c>
      <c r="AP617" s="369">
        <f>VI_Baza_BDKZ!AP20</f>
        <v>0</v>
      </c>
      <c r="AQ617" s="369">
        <f>VI_Baza_BDKZ!AQ20</f>
        <v>0</v>
      </c>
      <c r="AR617" s="369">
        <f>VI_Baza_BDKZ!AR20</f>
        <v>0</v>
      </c>
      <c r="AS617" s="369">
        <f>VI_Baza_BDKZ!AS20</f>
        <v>0</v>
      </c>
      <c r="AT617" s="370">
        <f>VI_Baza_BDKZ!AT20</f>
        <v>0</v>
      </c>
      <c r="AU617" s="370">
        <f>VI_Baza_BDKZ!AU20</f>
        <v>0</v>
      </c>
      <c r="AV617" s="370">
        <f>VI_Baza_BDKZ!AV20</f>
        <v>0</v>
      </c>
      <c r="AW617" s="370">
        <f>VI_Baza_BDKZ!AW20</f>
        <v>0</v>
      </c>
      <c r="AX617">
        <f>VI_Baza_BDKZ!AX20</f>
        <v>8</v>
      </c>
      <c r="AY617">
        <f>VI_Baza_BDKZ!AY20</f>
        <v>0.05</v>
      </c>
      <c r="AZ617">
        <f>VI_Baza_BDKZ!AZ20</f>
        <v>5002</v>
      </c>
      <c r="BA617">
        <f>VI_Baza_BDKZ!BA20</f>
        <v>250.10000000000002</v>
      </c>
      <c r="BB617">
        <f>VI_Baza_BDKZ!BB20</f>
        <v>12.505000000000003</v>
      </c>
      <c r="BC617">
        <f>VI_Baza_BDKZ!BC20</f>
        <v>0</v>
      </c>
      <c r="BD617">
        <f>VI_Baza_BDKZ!BD20</f>
        <v>0</v>
      </c>
      <c r="BE617">
        <f>VI_Baza_BDKZ!BE20</f>
        <v>0</v>
      </c>
      <c r="BF617">
        <f>VI_Baza_BDKZ!BF20</f>
        <v>0</v>
      </c>
      <c r="BG617">
        <f>VI_Baza_BDKZ!BG20</f>
        <v>0</v>
      </c>
      <c r="BH617">
        <f>VI_Baza_BDKZ!BH20</f>
        <v>0</v>
      </c>
      <c r="BI617">
        <f>VI_Baza_BDKZ!BI20</f>
        <v>0</v>
      </c>
      <c r="BJ617">
        <f t="shared" si="37"/>
        <v>8</v>
      </c>
      <c r="BK617">
        <f t="shared" si="38"/>
        <v>8</v>
      </c>
      <c r="BL617" s="531">
        <f t="shared" si="39"/>
        <v>0</v>
      </c>
      <c r="BM617" s="201"/>
    </row>
    <row r="618" spans="1:65" hidden="1" outlineLevel="1" x14ac:dyDescent="0.3">
      <c r="A618">
        <f>VI_Baza_BDKZ!A21</f>
        <v>2</v>
      </c>
      <c r="B618" t="str">
        <f>VI_Baza_BDKZ!B21</f>
        <v>d</v>
      </c>
      <c r="C618">
        <f>VI_Baza_BDKZ!C21</f>
        <v>4</v>
      </c>
      <c r="D618" t="str">
        <f>VI_Baza_BDKZ!D21</f>
        <v>.z06_2_d_4</v>
      </c>
      <c r="E618" t="str">
        <f>VI_Baza_BDKZ!E21</f>
        <v>Fizyczna implementacja BDKZ na platformach technologicznych (np. Google Cloud, Microsoft Azure, NVidia AI)</v>
      </c>
      <c r="F618" t="str">
        <f>VI_Baza_BDKZ!F21</f>
        <v>Imię01</v>
      </c>
      <c r="G618" t="str">
        <f>VI_Baza_BDKZ!G21</f>
        <v>Nazwisko01</v>
      </c>
      <c r="H618">
        <f>VI_Baza_BDKZ!H21</f>
        <v>6</v>
      </c>
      <c r="I618" t="str">
        <f>VI_Baza_BDKZ!I21</f>
        <v>.a01</v>
      </c>
      <c r="J618">
        <f>VI_Baza_BDKZ!J21</f>
        <v>79</v>
      </c>
      <c r="K618" s="284">
        <f>VI_Baza_BDKZ!K21</f>
        <v>46934</v>
      </c>
      <c r="L618" s="284">
        <f>VI_Baza_BDKZ!L21</f>
        <v>46935</v>
      </c>
      <c r="M618">
        <f>VI_Baza_BDKZ!M21</f>
        <v>79</v>
      </c>
      <c r="N618">
        <f>VI_Baza_BDKZ!N21</f>
        <v>1</v>
      </c>
      <c r="O618">
        <f>VI_Baza_BDKZ!O21</f>
        <v>100</v>
      </c>
      <c r="P618" s="628">
        <f>VI_Baza_BDKZ!P21</f>
        <v>0.25</v>
      </c>
      <c r="Q618" s="628">
        <f>VI_Baza_BDKZ!Q21</f>
        <v>0.25</v>
      </c>
      <c r="R618" s="628">
        <f>VI_Baza_BDKZ!R21</f>
        <v>0.25</v>
      </c>
      <c r="S618" s="628">
        <f>VI_Baza_BDKZ!S21</f>
        <v>0.25</v>
      </c>
      <c r="T618" s="628">
        <f>VI_Baza_BDKZ!T21</f>
        <v>0</v>
      </c>
      <c r="U618" s="628">
        <f>VI_Baza_BDKZ!U21</f>
        <v>0</v>
      </c>
      <c r="V618" s="628">
        <f>VI_Baza_BDKZ!V21</f>
        <v>0</v>
      </c>
      <c r="W618" s="628">
        <f>VI_Baza_BDKZ!W21</f>
        <v>0</v>
      </c>
      <c r="X618" s="628">
        <f>VI_Baza_BDKZ!X21</f>
        <v>0</v>
      </c>
      <c r="Y618" s="650">
        <f>VI_Baza_BDKZ!Y21</f>
        <v>0</v>
      </c>
      <c r="Z618" s="650">
        <f>VI_Baza_BDKZ!Z21</f>
        <v>0</v>
      </c>
      <c r="AA618" s="650">
        <f>VI_Baza_BDKZ!AA21</f>
        <v>0</v>
      </c>
      <c r="AB618" s="650">
        <f>VI_Baza_BDKZ!AB21</f>
        <v>0</v>
      </c>
      <c r="AC618" s="613">
        <f>VI_Baza_BDKZ!AC21</f>
        <v>0</v>
      </c>
      <c r="AD618" s="613">
        <f>VI_Baza_BDKZ!AD21</f>
        <v>0</v>
      </c>
      <c r="AE618" s="613">
        <f>VI_Baza_BDKZ!AE21</f>
        <v>0</v>
      </c>
      <c r="AF618" s="613">
        <f>VI_Baza_BDKZ!AF21</f>
        <v>0</v>
      </c>
      <c r="AG618" s="626">
        <f>VI_Baza_BDKZ!AG21</f>
        <v>25</v>
      </c>
      <c r="AH618" s="626">
        <f>VI_Baza_BDKZ!AH21</f>
        <v>25</v>
      </c>
      <c r="AI618" s="626">
        <f>VI_Baza_BDKZ!AI21</f>
        <v>25</v>
      </c>
      <c r="AJ618" s="626">
        <f>VI_Baza_BDKZ!AJ21</f>
        <v>25</v>
      </c>
      <c r="AK618" s="626">
        <f>VI_Baza_BDKZ!AK21</f>
        <v>0</v>
      </c>
      <c r="AL618" s="626">
        <f>VI_Baza_BDKZ!AL21</f>
        <v>0</v>
      </c>
      <c r="AM618" s="626">
        <f>VI_Baza_BDKZ!AM21</f>
        <v>0</v>
      </c>
      <c r="AN618" s="626">
        <f>VI_Baza_BDKZ!AN21</f>
        <v>0</v>
      </c>
      <c r="AO618" s="626">
        <f>VI_Baza_BDKZ!AO21</f>
        <v>0</v>
      </c>
      <c r="AP618" s="369">
        <f>VI_Baza_BDKZ!AP21</f>
        <v>0</v>
      </c>
      <c r="AQ618" s="369">
        <f>VI_Baza_BDKZ!AQ21</f>
        <v>0</v>
      </c>
      <c r="AR618" s="369">
        <f>VI_Baza_BDKZ!AR21</f>
        <v>0</v>
      </c>
      <c r="AS618" s="369">
        <f>VI_Baza_BDKZ!AS21</f>
        <v>0</v>
      </c>
      <c r="AT618" s="370">
        <f>VI_Baza_BDKZ!AT21</f>
        <v>0</v>
      </c>
      <c r="AU618" s="370">
        <f>VI_Baza_BDKZ!AU21</f>
        <v>0</v>
      </c>
      <c r="AV618" s="370">
        <f>VI_Baza_BDKZ!AV21</f>
        <v>0</v>
      </c>
      <c r="AW618" s="370">
        <f>VI_Baza_BDKZ!AW21</f>
        <v>0</v>
      </c>
      <c r="AX618">
        <f>VI_Baza_BDKZ!AX21</f>
        <v>100</v>
      </c>
      <c r="AY618">
        <f>VI_Baza_BDKZ!AY21</f>
        <v>0.625</v>
      </c>
      <c r="AZ618">
        <f>VI_Baza_BDKZ!AZ21</f>
        <v>5001</v>
      </c>
      <c r="BA618">
        <f>VI_Baza_BDKZ!BA21</f>
        <v>3125.625</v>
      </c>
      <c r="BB618">
        <f>VI_Baza_BDKZ!BB21</f>
        <v>1953.515625</v>
      </c>
      <c r="BC618">
        <f>VI_Baza_BDKZ!BC21</f>
        <v>0</v>
      </c>
      <c r="BD618">
        <f>VI_Baza_BDKZ!BD21</f>
        <v>0</v>
      </c>
      <c r="BE618">
        <f>VI_Baza_BDKZ!BE21</f>
        <v>0</v>
      </c>
      <c r="BF618">
        <f>VI_Baza_BDKZ!BF21</f>
        <v>0</v>
      </c>
      <c r="BG618">
        <f>VI_Baza_BDKZ!BG21</f>
        <v>0</v>
      </c>
      <c r="BH618">
        <f>VI_Baza_BDKZ!BH21</f>
        <v>0</v>
      </c>
      <c r="BI618">
        <f>VI_Baza_BDKZ!BI21</f>
        <v>0</v>
      </c>
      <c r="BJ618">
        <f t="shared" si="37"/>
        <v>100</v>
      </c>
      <c r="BK618">
        <f t="shared" si="38"/>
        <v>100</v>
      </c>
      <c r="BL618" s="531">
        <f t="shared" si="39"/>
        <v>0</v>
      </c>
      <c r="BM618" s="201"/>
    </row>
    <row r="619" spans="1:65" hidden="1" outlineLevel="1" x14ac:dyDescent="0.3">
      <c r="A619">
        <f>VI_Baza_BDKZ!A22</f>
        <v>2</v>
      </c>
      <c r="B619" t="str">
        <f>VI_Baza_BDKZ!B22</f>
        <v>e</v>
      </c>
      <c r="C619">
        <f>VI_Baza_BDKZ!C22</f>
        <v>5</v>
      </c>
      <c r="D619" t="str">
        <f>VI_Baza_BDKZ!D22</f>
        <v>.z06_2_e_5</v>
      </c>
      <c r="E619" t="str">
        <f>VI_Baza_BDKZ!E22</f>
        <v>Utworzenie mechanizmu do transferu danych między infrastrukturą Wnioskodawcy a platformami technologicznymi (np. Google Cloud, Microsoft Azure, NVidia AI)</v>
      </c>
      <c r="F619" t="str">
        <f>VI_Baza_BDKZ!F22</f>
        <v>ENDAWA_02</v>
      </c>
      <c r="G619">
        <f>VI_Baza_BDKZ!G22</f>
        <v>0</v>
      </c>
      <c r="H619">
        <f>VI_Baza_BDKZ!H22</f>
        <v>7</v>
      </c>
      <c r="I619" t="str">
        <f>VI_Baza_BDKZ!I22</f>
        <v>.e02</v>
      </c>
      <c r="J619">
        <f>VI_Baza_BDKZ!J22</f>
        <v>80</v>
      </c>
      <c r="K619" s="284">
        <f>VI_Baza_BDKZ!K22</f>
        <v>46941</v>
      </c>
      <c r="L619" s="284">
        <f>VI_Baza_BDKZ!L22</f>
        <v>46943</v>
      </c>
      <c r="M619">
        <f>VI_Baza_BDKZ!M22</f>
        <v>81</v>
      </c>
      <c r="N619">
        <f>VI_Baza_BDKZ!N22</f>
        <v>2</v>
      </c>
      <c r="O619">
        <f>VI_Baza_BDKZ!O22</f>
        <v>200</v>
      </c>
      <c r="P619" s="628">
        <f>VI_Baza_BDKZ!P22</f>
        <v>0.15</v>
      </c>
      <c r="Q619" s="628">
        <f>VI_Baza_BDKZ!Q22</f>
        <v>0.15</v>
      </c>
      <c r="R619" s="628">
        <f>VI_Baza_BDKZ!R22</f>
        <v>0.15</v>
      </c>
      <c r="S619" s="628">
        <f>VI_Baza_BDKZ!S22</f>
        <v>0.15</v>
      </c>
      <c r="T619" s="628">
        <f>VI_Baza_BDKZ!T22</f>
        <v>0</v>
      </c>
      <c r="U619" s="628">
        <f>VI_Baza_BDKZ!U22</f>
        <v>0</v>
      </c>
      <c r="V619" s="628">
        <f>VI_Baza_BDKZ!V22</f>
        <v>0</v>
      </c>
      <c r="W619" s="628">
        <f>VI_Baza_BDKZ!W22</f>
        <v>0</v>
      </c>
      <c r="X619" s="628">
        <f>VI_Baza_BDKZ!X22</f>
        <v>0</v>
      </c>
      <c r="Y619" s="650">
        <f>VI_Baza_BDKZ!Y22</f>
        <v>0.4</v>
      </c>
      <c r="Z619" s="650">
        <f>VI_Baza_BDKZ!Z22</f>
        <v>0</v>
      </c>
      <c r="AA619" s="650">
        <f>VI_Baza_BDKZ!AA22</f>
        <v>0</v>
      </c>
      <c r="AB619" s="650">
        <f>VI_Baza_BDKZ!AB22</f>
        <v>0</v>
      </c>
      <c r="AC619" s="613">
        <f>VI_Baza_BDKZ!AC22</f>
        <v>0</v>
      </c>
      <c r="AD619" s="613">
        <f>VI_Baza_BDKZ!AD22</f>
        <v>0</v>
      </c>
      <c r="AE619" s="613">
        <f>VI_Baza_BDKZ!AE22</f>
        <v>0</v>
      </c>
      <c r="AF619" s="613">
        <f>VI_Baza_BDKZ!AF22</f>
        <v>0</v>
      </c>
      <c r="AG619" s="626">
        <f>VI_Baza_BDKZ!AG22</f>
        <v>30</v>
      </c>
      <c r="AH619" s="626">
        <f>VI_Baza_BDKZ!AH22</f>
        <v>30</v>
      </c>
      <c r="AI619" s="626">
        <f>VI_Baza_BDKZ!AI22</f>
        <v>30</v>
      </c>
      <c r="AJ619" s="626">
        <f>VI_Baza_BDKZ!AJ22</f>
        <v>30</v>
      </c>
      <c r="AK619" s="626">
        <f>VI_Baza_BDKZ!AK22</f>
        <v>0</v>
      </c>
      <c r="AL619" s="626">
        <f>VI_Baza_BDKZ!AL22</f>
        <v>0</v>
      </c>
      <c r="AM619" s="626">
        <f>VI_Baza_BDKZ!AM22</f>
        <v>0</v>
      </c>
      <c r="AN619" s="626">
        <f>VI_Baza_BDKZ!AN22</f>
        <v>0</v>
      </c>
      <c r="AO619" s="626">
        <f>VI_Baza_BDKZ!AO22</f>
        <v>0</v>
      </c>
      <c r="AP619" s="369">
        <f>VI_Baza_BDKZ!AP22</f>
        <v>80</v>
      </c>
      <c r="AQ619" s="369">
        <f>VI_Baza_BDKZ!AQ22</f>
        <v>0</v>
      </c>
      <c r="AR619" s="369">
        <f>VI_Baza_BDKZ!AR22</f>
        <v>0</v>
      </c>
      <c r="AS619" s="369">
        <f>VI_Baza_BDKZ!AS22</f>
        <v>0</v>
      </c>
      <c r="AT619" s="370">
        <f>VI_Baza_BDKZ!AT22</f>
        <v>0</v>
      </c>
      <c r="AU619" s="370">
        <f>VI_Baza_BDKZ!AU22</f>
        <v>0</v>
      </c>
      <c r="AV619" s="370">
        <f>VI_Baza_BDKZ!AV22</f>
        <v>0</v>
      </c>
      <c r="AW619" s="370">
        <f>VI_Baza_BDKZ!AW22</f>
        <v>0</v>
      </c>
      <c r="AX619">
        <f>VI_Baza_BDKZ!AX22</f>
        <v>120</v>
      </c>
      <c r="AY619">
        <f>VI_Baza_BDKZ!AY22</f>
        <v>0.75</v>
      </c>
      <c r="AZ619" t="e">
        <f>VI_Baza_BDKZ!AZ22</f>
        <v>#N/A</v>
      </c>
      <c r="BA619" t="e">
        <f>VI_Baza_BDKZ!BA22</f>
        <v>#N/A</v>
      </c>
      <c r="BB619" t="e">
        <f>VI_Baza_BDKZ!BB22</f>
        <v>#N/A</v>
      </c>
      <c r="BC619">
        <f>VI_Baza_BDKZ!BC22</f>
        <v>0</v>
      </c>
      <c r="BD619">
        <f>VI_Baza_BDKZ!BD22</f>
        <v>0</v>
      </c>
      <c r="BE619">
        <f>VI_Baza_BDKZ!BE22</f>
        <v>0</v>
      </c>
      <c r="BF619">
        <f>VI_Baza_BDKZ!BF22</f>
        <v>0</v>
      </c>
      <c r="BG619">
        <f>VI_Baza_BDKZ!BG22</f>
        <v>0</v>
      </c>
      <c r="BH619">
        <f>VI_Baza_BDKZ!BH22</f>
        <v>0</v>
      </c>
      <c r="BI619">
        <f>VI_Baza_BDKZ!BI22</f>
        <v>0</v>
      </c>
      <c r="BJ619">
        <f t="shared" si="37"/>
        <v>200</v>
      </c>
      <c r="BK619">
        <f t="shared" si="38"/>
        <v>200</v>
      </c>
      <c r="BL619" s="531">
        <f t="shared" si="39"/>
        <v>0</v>
      </c>
      <c r="BM619" s="201"/>
    </row>
    <row r="620" spans="1:65" hidden="1" outlineLevel="1" x14ac:dyDescent="0.3">
      <c r="A620">
        <f>VI_Baza_BDKZ!A23</f>
        <v>3</v>
      </c>
      <c r="B620" t="str">
        <f>VI_Baza_BDKZ!B23</f>
        <v>a</v>
      </c>
      <c r="C620">
        <f>VI_Baza_BDKZ!C23</f>
        <v>1</v>
      </c>
      <c r="D620" t="str">
        <f>VI_Baza_BDKZ!D23</f>
        <v>.z06_3_a_1</v>
      </c>
      <c r="E620" t="str">
        <f>VI_Baza_BDKZ!E23</f>
        <v>3.Opracowanie narzędzi do automatycznego monitorowania, wykrywających anomalie i nieprawidłowości w danych w czasie rzeczywistym, współpracujących z wybraną platformą bazodanową, przeprowadzających automatyczne sprawdzanie kompletności rekordów. Flagowane będą rekordy z brakującymi danymi natychmiast po ich wprowadzeniu/aktualizacji i wysyłane powiadomienia do administratorów, gdy liczba tych rekordów przekroczy próg 10 rekordów. Będą śledzić czas ostatniej aktualizacji każdego rekordu, flagując te, które nie były aktualizowane zgodnie z ustalonym harmonogramem (co 24h i generować odpowiednie alerty.</v>
      </c>
      <c r="F620" t="str">
        <f>VI_Baza_BDKZ!F23</f>
        <v>Imię03</v>
      </c>
      <c r="G620" t="str">
        <f>VI_Baza_BDKZ!G23</f>
        <v>Nazwisko03</v>
      </c>
      <c r="H620">
        <f>VI_Baza_BDKZ!H23</f>
        <v>8</v>
      </c>
      <c r="I620" t="str">
        <f>VI_Baza_BDKZ!I23</f>
        <v>.a03</v>
      </c>
      <c r="J620">
        <f>VI_Baza_BDKZ!J23</f>
        <v>82</v>
      </c>
      <c r="K620" s="284">
        <f>VI_Baza_BDKZ!K23</f>
        <v>46955</v>
      </c>
      <c r="L620" s="284">
        <f>VI_Baza_BDKZ!L23</f>
        <v>46955</v>
      </c>
      <c r="M620">
        <f>VI_Baza_BDKZ!M23</f>
        <v>81</v>
      </c>
      <c r="N620">
        <f>VI_Baza_BDKZ!N23</f>
        <v>0</v>
      </c>
      <c r="O620">
        <f>VI_Baza_BDKZ!O23</f>
        <v>30</v>
      </c>
      <c r="P620" s="628">
        <f>VI_Baza_BDKZ!P23</f>
        <v>0.25</v>
      </c>
      <c r="Q620" s="628">
        <f>VI_Baza_BDKZ!Q23</f>
        <v>0.25</v>
      </c>
      <c r="R620" s="628">
        <f>VI_Baza_BDKZ!R23</f>
        <v>0.25</v>
      </c>
      <c r="S620" s="628">
        <f>VI_Baza_BDKZ!S23</f>
        <v>0.25</v>
      </c>
      <c r="T620" s="628">
        <f>VI_Baza_BDKZ!T23</f>
        <v>0</v>
      </c>
      <c r="U620" s="628">
        <f>VI_Baza_BDKZ!U23</f>
        <v>0</v>
      </c>
      <c r="V620" s="628">
        <f>VI_Baza_BDKZ!V23</f>
        <v>0</v>
      </c>
      <c r="W620" s="628">
        <f>VI_Baza_BDKZ!W23</f>
        <v>0</v>
      </c>
      <c r="X620" s="628">
        <f>VI_Baza_BDKZ!X23</f>
        <v>0</v>
      </c>
      <c r="Y620" s="650">
        <f>VI_Baza_BDKZ!Y23</f>
        <v>0</v>
      </c>
      <c r="Z620" s="650">
        <f>VI_Baza_BDKZ!Z23</f>
        <v>0</v>
      </c>
      <c r="AA620" s="650">
        <f>VI_Baza_BDKZ!AA23</f>
        <v>0</v>
      </c>
      <c r="AB620" s="650">
        <f>VI_Baza_BDKZ!AB23</f>
        <v>0</v>
      </c>
      <c r="AC620" s="613">
        <f>VI_Baza_BDKZ!AC23</f>
        <v>0</v>
      </c>
      <c r="AD620" s="613">
        <f>VI_Baza_BDKZ!AD23</f>
        <v>0</v>
      </c>
      <c r="AE620" s="613">
        <f>VI_Baza_BDKZ!AE23</f>
        <v>0</v>
      </c>
      <c r="AF620" s="613">
        <f>VI_Baza_BDKZ!AF23</f>
        <v>0</v>
      </c>
      <c r="AG620" s="626">
        <f>VI_Baza_BDKZ!AG23</f>
        <v>8</v>
      </c>
      <c r="AH620" s="626">
        <f>VI_Baza_BDKZ!AH23</f>
        <v>8</v>
      </c>
      <c r="AI620" s="626">
        <f>VI_Baza_BDKZ!AI23</f>
        <v>8</v>
      </c>
      <c r="AJ620" s="626">
        <f>VI_Baza_BDKZ!AJ23</f>
        <v>8</v>
      </c>
      <c r="AK620" s="626">
        <f>VI_Baza_BDKZ!AK23</f>
        <v>0</v>
      </c>
      <c r="AL620" s="626">
        <f>VI_Baza_BDKZ!AL23</f>
        <v>0</v>
      </c>
      <c r="AM620" s="626">
        <f>VI_Baza_BDKZ!AM23</f>
        <v>0</v>
      </c>
      <c r="AN620" s="626">
        <f>VI_Baza_BDKZ!AN23</f>
        <v>0</v>
      </c>
      <c r="AO620" s="626">
        <f>VI_Baza_BDKZ!AO23</f>
        <v>0</v>
      </c>
      <c r="AP620" s="369">
        <f>VI_Baza_BDKZ!AP23</f>
        <v>0</v>
      </c>
      <c r="AQ620" s="369">
        <f>VI_Baza_BDKZ!AQ23</f>
        <v>0</v>
      </c>
      <c r="AR620" s="369">
        <f>VI_Baza_BDKZ!AR23</f>
        <v>0</v>
      </c>
      <c r="AS620" s="369">
        <f>VI_Baza_BDKZ!AS23</f>
        <v>0</v>
      </c>
      <c r="AT620" s="370">
        <f>VI_Baza_BDKZ!AT23</f>
        <v>0</v>
      </c>
      <c r="AU620" s="370">
        <f>VI_Baza_BDKZ!AU23</f>
        <v>0</v>
      </c>
      <c r="AV620" s="370">
        <f>VI_Baza_BDKZ!AV23</f>
        <v>0</v>
      </c>
      <c r="AW620" s="370">
        <f>VI_Baza_BDKZ!AW23</f>
        <v>0</v>
      </c>
      <c r="AX620">
        <f>VI_Baza_BDKZ!AX23</f>
        <v>32</v>
      </c>
      <c r="AY620">
        <f>VI_Baza_BDKZ!AY23</f>
        <v>0.2</v>
      </c>
      <c r="AZ620">
        <f>VI_Baza_BDKZ!AZ23</f>
        <v>5003</v>
      </c>
      <c r="BA620">
        <f>VI_Baza_BDKZ!BA23</f>
        <v>1000.6</v>
      </c>
      <c r="BB620">
        <f>VI_Baza_BDKZ!BB23</f>
        <v>200.12</v>
      </c>
      <c r="BC620">
        <f>VI_Baza_BDKZ!BC23</f>
        <v>0</v>
      </c>
      <c r="BD620">
        <f>VI_Baza_BDKZ!BD23</f>
        <v>0</v>
      </c>
      <c r="BE620">
        <f>VI_Baza_BDKZ!BE23</f>
        <v>0</v>
      </c>
      <c r="BF620">
        <f>VI_Baza_BDKZ!BF23</f>
        <v>0</v>
      </c>
      <c r="BG620">
        <f>VI_Baza_BDKZ!BG23</f>
        <v>0</v>
      </c>
      <c r="BH620">
        <f>VI_Baza_BDKZ!BH23</f>
        <v>0</v>
      </c>
      <c r="BI620">
        <f>VI_Baza_BDKZ!BI23</f>
        <v>0</v>
      </c>
      <c r="BJ620">
        <f t="shared" si="37"/>
        <v>30</v>
      </c>
      <c r="BK620">
        <f t="shared" si="38"/>
        <v>32</v>
      </c>
      <c r="BL620" s="531">
        <f t="shared" si="39"/>
        <v>-2</v>
      </c>
      <c r="BM620" s="201"/>
    </row>
    <row r="621" spans="1:65" hidden="1" outlineLevel="1" x14ac:dyDescent="0.3">
      <c r="A621">
        <f>VI_Baza_BDKZ!A24</f>
        <v>4</v>
      </c>
      <c r="B621" t="str">
        <f>VI_Baza_BDKZ!B24</f>
        <v>a</v>
      </c>
      <c r="C621">
        <f>VI_Baza_BDKZ!C24</f>
        <v>0</v>
      </c>
      <c r="D621" t="str">
        <f>VI_Baza_BDKZ!D24</f>
        <v>.z06_4_a_0</v>
      </c>
      <c r="E621" t="str">
        <f>VI_Baza_BDKZ!E24</f>
        <v>4.Połączenie BDKZ z wybranym systemem AI/ML, co pozwoli na zbadanie potencjału zaawansowanych metod  analitycznych AI/ML w celu zwiększenia wydajności procesów magazynowych.</v>
      </c>
      <c r="F621">
        <f>VI_Baza_BDKZ!F24</f>
        <v>0</v>
      </c>
      <c r="G621">
        <f>VI_Baza_BDKZ!G24</f>
        <v>0</v>
      </c>
      <c r="H621">
        <f>VI_Baza_BDKZ!H24</f>
        <v>0</v>
      </c>
      <c r="I621">
        <f>VI_Baza_BDKZ!I24</f>
        <v>0</v>
      </c>
      <c r="J621">
        <f>VI_Baza_BDKZ!J24</f>
        <v>82</v>
      </c>
      <c r="K621" s="284">
        <f>VI_Baza_BDKZ!K24</f>
        <v>46955</v>
      </c>
      <c r="L621" s="284">
        <f>VI_Baza_BDKZ!L24</f>
        <v>46955</v>
      </c>
      <c r="M621">
        <f>VI_Baza_BDKZ!M24</f>
        <v>81</v>
      </c>
      <c r="N621">
        <f>VI_Baza_BDKZ!N24</f>
        <v>0</v>
      </c>
      <c r="O621">
        <f>VI_Baza_BDKZ!O24</f>
        <v>0</v>
      </c>
      <c r="P621" s="628">
        <f>VI_Baza_BDKZ!P24</f>
        <v>0</v>
      </c>
      <c r="Q621" s="628">
        <f>VI_Baza_BDKZ!Q24</f>
        <v>0</v>
      </c>
      <c r="R621" s="628">
        <f>VI_Baza_BDKZ!R24</f>
        <v>0</v>
      </c>
      <c r="S621" s="628">
        <f>VI_Baza_BDKZ!S24</f>
        <v>0</v>
      </c>
      <c r="T621" s="628">
        <f>VI_Baza_BDKZ!T24</f>
        <v>0</v>
      </c>
      <c r="U621" s="628">
        <f>VI_Baza_BDKZ!U24</f>
        <v>0</v>
      </c>
      <c r="V621" s="628">
        <f>VI_Baza_BDKZ!V24</f>
        <v>0</v>
      </c>
      <c r="W621" s="628">
        <f>VI_Baza_BDKZ!W24</f>
        <v>0</v>
      </c>
      <c r="X621" s="628">
        <f>VI_Baza_BDKZ!X24</f>
        <v>0</v>
      </c>
      <c r="Y621" s="650">
        <f>VI_Baza_BDKZ!Y24</f>
        <v>0</v>
      </c>
      <c r="Z621" s="650">
        <f>VI_Baza_BDKZ!Z24</f>
        <v>0</v>
      </c>
      <c r="AA621" s="650">
        <f>VI_Baza_BDKZ!AA24</f>
        <v>0</v>
      </c>
      <c r="AB621" s="650">
        <f>VI_Baza_BDKZ!AB24</f>
        <v>0</v>
      </c>
      <c r="AC621" s="613">
        <f>VI_Baza_BDKZ!AC24</f>
        <v>0</v>
      </c>
      <c r="AD621" s="613">
        <f>VI_Baza_BDKZ!AD24</f>
        <v>0</v>
      </c>
      <c r="AE621" s="613">
        <f>VI_Baza_BDKZ!AE24</f>
        <v>0</v>
      </c>
      <c r="AF621" s="613">
        <f>VI_Baza_BDKZ!AF24</f>
        <v>0</v>
      </c>
      <c r="AG621" s="626">
        <f>VI_Baza_BDKZ!AG24</f>
        <v>0</v>
      </c>
      <c r="AH621" s="626">
        <f>VI_Baza_BDKZ!AH24</f>
        <v>0</v>
      </c>
      <c r="AI621" s="626">
        <f>VI_Baza_BDKZ!AI24</f>
        <v>0</v>
      </c>
      <c r="AJ621" s="626">
        <f>VI_Baza_BDKZ!AJ24</f>
        <v>0</v>
      </c>
      <c r="AK621" s="626">
        <f>VI_Baza_BDKZ!AK24</f>
        <v>0</v>
      </c>
      <c r="AL621" s="626">
        <f>VI_Baza_BDKZ!AL24</f>
        <v>0</v>
      </c>
      <c r="AM621" s="626">
        <f>VI_Baza_BDKZ!AM24</f>
        <v>0</v>
      </c>
      <c r="AN621" s="626">
        <f>VI_Baza_BDKZ!AN24</f>
        <v>0</v>
      </c>
      <c r="AO621" s="626">
        <f>VI_Baza_BDKZ!AO24</f>
        <v>0</v>
      </c>
      <c r="AP621" s="369">
        <f>VI_Baza_BDKZ!AP24</f>
        <v>0</v>
      </c>
      <c r="AQ621" s="369">
        <f>VI_Baza_BDKZ!AQ24</f>
        <v>0</v>
      </c>
      <c r="AR621" s="369">
        <f>VI_Baza_BDKZ!AR24</f>
        <v>0</v>
      </c>
      <c r="AS621" s="369">
        <f>VI_Baza_BDKZ!AS24</f>
        <v>0</v>
      </c>
      <c r="AT621" s="370">
        <f>VI_Baza_BDKZ!AT24</f>
        <v>0</v>
      </c>
      <c r="AU621" s="370">
        <f>VI_Baza_BDKZ!AU24</f>
        <v>0</v>
      </c>
      <c r="AV621" s="370">
        <f>VI_Baza_BDKZ!AV24</f>
        <v>0</v>
      </c>
      <c r="AW621" s="370">
        <f>VI_Baza_BDKZ!AW24</f>
        <v>0</v>
      </c>
      <c r="AX621">
        <f>VI_Baza_BDKZ!AX24</f>
        <v>0</v>
      </c>
      <c r="AY621">
        <f>VI_Baza_BDKZ!AY24</f>
        <v>0</v>
      </c>
      <c r="AZ621">
        <f>VI_Baza_BDKZ!AZ24</f>
        <v>0</v>
      </c>
      <c r="BA621">
        <f>VI_Baza_BDKZ!BA24</f>
        <v>0</v>
      </c>
      <c r="BB621">
        <f>VI_Baza_BDKZ!BB24</f>
        <v>0</v>
      </c>
      <c r="BC621">
        <f>VI_Baza_BDKZ!BC24</f>
        <v>0</v>
      </c>
      <c r="BD621">
        <f>VI_Baza_BDKZ!BD24</f>
        <v>0</v>
      </c>
      <c r="BE621">
        <f>VI_Baza_BDKZ!BE24</f>
        <v>0</v>
      </c>
      <c r="BF621">
        <f>VI_Baza_BDKZ!BF24</f>
        <v>0</v>
      </c>
      <c r="BG621">
        <f>VI_Baza_BDKZ!BG24</f>
        <v>0</v>
      </c>
      <c r="BH621">
        <f>VI_Baza_BDKZ!BH24</f>
        <v>0</v>
      </c>
      <c r="BI621">
        <f>VI_Baza_BDKZ!BI24</f>
        <v>0</v>
      </c>
      <c r="BJ621">
        <f t="shared" si="37"/>
        <v>0</v>
      </c>
      <c r="BK621">
        <f t="shared" si="38"/>
        <v>0</v>
      </c>
      <c r="BL621" s="531">
        <f t="shared" si="39"/>
        <v>0</v>
      </c>
      <c r="BM621" s="201"/>
    </row>
    <row r="622" spans="1:65" hidden="1" outlineLevel="1" x14ac:dyDescent="0.3">
      <c r="A622">
        <f>VI_Baza_BDKZ!A25</f>
        <v>4</v>
      </c>
      <c r="B622" t="str">
        <f>VI_Baza_BDKZ!B25</f>
        <v>a</v>
      </c>
      <c r="C622">
        <f>VI_Baza_BDKZ!C25</f>
        <v>1</v>
      </c>
      <c r="D622" t="str">
        <f>VI_Baza_BDKZ!D25</f>
        <v>.z06_4_a_1</v>
      </c>
      <c r="E622" t="str">
        <f>VI_Baza_BDKZ!E25</f>
        <v xml:space="preserve">Zaimportowanie BDKZ w środowisku wybranej platformy AI/ML </v>
      </c>
      <c r="F622" t="str">
        <f>VI_Baza_BDKZ!F25</f>
        <v>Imię02</v>
      </c>
      <c r="G622" t="str">
        <f>VI_Baza_BDKZ!G25</f>
        <v>Nazwisko02</v>
      </c>
      <c r="H622">
        <f>VI_Baza_BDKZ!H25</f>
        <v>8</v>
      </c>
      <c r="I622" t="str">
        <f>VI_Baza_BDKZ!I25</f>
        <v>.a02</v>
      </c>
      <c r="J622">
        <f>VI_Baza_BDKZ!J25</f>
        <v>82</v>
      </c>
      <c r="K622" s="284">
        <f>VI_Baza_BDKZ!K25</f>
        <v>46955</v>
      </c>
      <c r="L622" s="284">
        <f>VI_Baza_BDKZ!L25</f>
        <v>46956</v>
      </c>
      <c r="M622">
        <f>VI_Baza_BDKZ!M25</f>
        <v>82</v>
      </c>
      <c r="N622">
        <f>VI_Baza_BDKZ!N25</f>
        <v>1</v>
      </c>
      <c r="O622">
        <f>VI_Baza_BDKZ!O25</f>
        <v>40</v>
      </c>
      <c r="P622" s="628">
        <f>VI_Baza_BDKZ!P25</f>
        <v>0.25</v>
      </c>
      <c r="Q622" s="628">
        <f>VI_Baza_BDKZ!Q25</f>
        <v>0.25</v>
      </c>
      <c r="R622" s="628">
        <f>VI_Baza_BDKZ!R25</f>
        <v>0.25</v>
      </c>
      <c r="S622" s="628">
        <f>VI_Baza_BDKZ!S25</f>
        <v>0.25</v>
      </c>
      <c r="T622" s="628">
        <f>VI_Baza_BDKZ!T25</f>
        <v>0</v>
      </c>
      <c r="U622" s="628">
        <f>VI_Baza_BDKZ!U25</f>
        <v>0</v>
      </c>
      <c r="V622" s="628">
        <f>VI_Baza_BDKZ!V25</f>
        <v>0</v>
      </c>
      <c r="W622" s="628">
        <f>VI_Baza_BDKZ!W25</f>
        <v>0</v>
      </c>
      <c r="X622" s="628">
        <f>VI_Baza_BDKZ!X25</f>
        <v>0</v>
      </c>
      <c r="Y622" s="650">
        <f>VI_Baza_BDKZ!Y25</f>
        <v>0</v>
      </c>
      <c r="Z622" s="650">
        <f>VI_Baza_BDKZ!Z25</f>
        <v>0</v>
      </c>
      <c r="AA622" s="650">
        <f>VI_Baza_BDKZ!AA25</f>
        <v>0</v>
      </c>
      <c r="AB622" s="650">
        <f>VI_Baza_BDKZ!AB25</f>
        <v>0</v>
      </c>
      <c r="AC622" s="613">
        <f>VI_Baza_BDKZ!AC25</f>
        <v>0</v>
      </c>
      <c r="AD622" s="613">
        <f>VI_Baza_BDKZ!AD25</f>
        <v>0</v>
      </c>
      <c r="AE622" s="613">
        <f>VI_Baza_BDKZ!AE25</f>
        <v>0</v>
      </c>
      <c r="AF622" s="613">
        <f>VI_Baza_BDKZ!AF25</f>
        <v>0</v>
      </c>
      <c r="AG622" s="626">
        <f>VI_Baza_BDKZ!AG25</f>
        <v>10</v>
      </c>
      <c r="AH622" s="626">
        <f>VI_Baza_BDKZ!AH25</f>
        <v>10</v>
      </c>
      <c r="AI622" s="626">
        <f>VI_Baza_BDKZ!AI25</f>
        <v>10</v>
      </c>
      <c r="AJ622" s="626">
        <f>VI_Baza_BDKZ!AJ25</f>
        <v>10</v>
      </c>
      <c r="AK622" s="626">
        <f>VI_Baza_BDKZ!AK25</f>
        <v>0</v>
      </c>
      <c r="AL622" s="626">
        <f>VI_Baza_BDKZ!AL25</f>
        <v>0</v>
      </c>
      <c r="AM622" s="626">
        <f>VI_Baza_BDKZ!AM25</f>
        <v>0</v>
      </c>
      <c r="AN622" s="626">
        <f>VI_Baza_BDKZ!AN25</f>
        <v>0</v>
      </c>
      <c r="AO622" s="626">
        <f>VI_Baza_BDKZ!AO25</f>
        <v>0</v>
      </c>
      <c r="AP622" s="369">
        <f>VI_Baza_BDKZ!AP25</f>
        <v>0</v>
      </c>
      <c r="AQ622" s="369">
        <f>VI_Baza_BDKZ!AQ25</f>
        <v>0</v>
      </c>
      <c r="AR622" s="369">
        <f>VI_Baza_BDKZ!AR25</f>
        <v>0</v>
      </c>
      <c r="AS622" s="369">
        <f>VI_Baza_BDKZ!AS25</f>
        <v>0</v>
      </c>
      <c r="AT622" s="370">
        <f>VI_Baza_BDKZ!AT25</f>
        <v>0</v>
      </c>
      <c r="AU622" s="370">
        <f>VI_Baza_BDKZ!AU25</f>
        <v>0</v>
      </c>
      <c r="AV622" s="370">
        <f>VI_Baza_BDKZ!AV25</f>
        <v>0</v>
      </c>
      <c r="AW622" s="370">
        <f>VI_Baza_BDKZ!AW25</f>
        <v>0</v>
      </c>
      <c r="AX622">
        <f>VI_Baza_BDKZ!AX25</f>
        <v>40</v>
      </c>
      <c r="AY622">
        <f>VI_Baza_BDKZ!AY25</f>
        <v>0.25</v>
      </c>
      <c r="AZ622">
        <f>VI_Baza_BDKZ!AZ25</f>
        <v>5002</v>
      </c>
      <c r="BA622">
        <f>VI_Baza_BDKZ!BA25</f>
        <v>1250.5</v>
      </c>
      <c r="BB622">
        <f>VI_Baza_BDKZ!BB25</f>
        <v>312.625</v>
      </c>
      <c r="BC622">
        <f>VI_Baza_BDKZ!BC25</f>
        <v>0</v>
      </c>
      <c r="BD622">
        <f>VI_Baza_BDKZ!BD25</f>
        <v>0</v>
      </c>
      <c r="BE622">
        <f>VI_Baza_BDKZ!BE25</f>
        <v>0</v>
      </c>
      <c r="BF622">
        <f>VI_Baza_BDKZ!BF25</f>
        <v>0</v>
      </c>
      <c r="BG622">
        <f>VI_Baza_BDKZ!BG25</f>
        <v>0</v>
      </c>
      <c r="BH622">
        <f>VI_Baza_BDKZ!BH25</f>
        <v>0</v>
      </c>
      <c r="BI622">
        <f>VI_Baza_BDKZ!BI25</f>
        <v>0</v>
      </c>
      <c r="BJ622">
        <f t="shared" si="37"/>
        <v>40</v>
      </c>
      <c r="BK622">
        <f t="shared" si="38"/>
        <v>40</v>
      </c>
      <c r="BL622" s="531">
        <f t="shared" si="39"/>
        <v>0</v>
      </c>
      <c r="BM622" s="201"/>
    </row>
    <row r="623" spans="1:65" hidden="1" outlineLevel="1" x14ac:dyDescent="0.3">
      <c r="A623">
        <f>VI_Baza_BDKZ!A26</f>
        <v>4</v>
      </c>
      <c r="B623" t="str">
        <f>VI_Baza_BDKZ!B26</f>
        <v>b</v>
      </c>
      <c r="C623">
        <f>VI_Baza_BDKZ!C26</f>
        <v>2</v>
      </c>
      <c r="D623" t="str">
        <f>VI_Baza_BDKZ!D26</f>
        <v>.z06_4_b_2</v>
      </c>
      <c r="E623" t="str">
        <f>VI_Baza_BDKZ!E26</f>
        <v>Sprawdzenie i potwierdzenie poprawności zaimplementowanych danych. Określenie zestawu danych testowych i referencyjnych do dalszych analiz</v>
      </c>
      <c r="F623" t="str">
        <f>VI_Baza_BDKZ!F26</f>
        <v>Imię01</v>
      </c>
      <c r="G623" t="str">
        <f>VI_Baza_BDKZ!G26</f>
        <v>Nazwisko01</v>
      </c>
      <c r="H623">
        <f>VI_Baza_BDKZ!H26</f>
        <v>8</v>
      </c>
      <c r="I623" t="str">
        <f>VI_Baza_BDKZ!I26</f>
        <v>.a01</v>
      </c>
      <c r="J623">
        <f>VI_Baza_BDKZ!J26</f>
        <v>83</v>
      </c>
      <c r="K623" s="284">
        <f>VI_Baza_BDKZ!K26</f>
        <v>46962</v>
      </c>
      <c r="L623" s="284">
        <f>VI_Baza_BDKZ!L26</f>
        <v>46963</v>
      </c>
      <c r="M623">
        <f>VI_Baza_BDKZ!M26</f>
        <v>83</v>
      </c>
      <c r="N623">
        <f>VI_Baza_BDKZ!N26</f>
        <v>1</v>
      </c>
      <c r="O623">
        <f>VI_Baza_BDKZ!O26</f>
        <v>40</v>
      </c>
      <c r="P623" s="628">
        <f>VI_Baza_BDKZ!P26</f>
        <v>0.25</v>
      </c>
      <c r="Q623" s="628">
        <f>VI_Baza_BDKZ!Q26</f>
        <v>0.25</v>
      </c>
      <c r="R623" s="628">
        <f>VI_Baza_BDKZ!R26</f>
        <v>0.25</v>
      </c>
      <c r="S623" s="628">
        <f>VI_Baza_BDKZ!S26</f>
        <v>0.25</v>
      </c>
      <c r="T623" s="628">
        <f>VI_Baza_BDKZ!T26</f>
        <v>0</v>
      </c>
      <c r="U623" s="628">
        <f>VI_Baza_BDKZ!U26</f>
        <v>0</v>
      </c>
      <c r="V623" s="628">
        <f>VI_Baza_BDKZ!V26</f>
        <v>0</v>
      </c>
      <c r="W623" s="628">
        <f>VI_Baza_BDKZ!W26</f>
        <v>0</v>
      </c>
      <c r="X623" s="628">
        <f>VI_Baza_BDKZ!X26</f>
        <v>0</v>
      </c>
      <c r="Y623" s="650">
        <f>VI_Baza_BDKZ!Y26</f>
        <v>0</v>
      </c>
      <c r="Z623" s="650">
        <f>VI_Baza_BDKZ!Z26</f>
        <v>0</v>
      </c>
      <c r="AA623" s="650">
        <f>VI_Baza_BDKZ!AA26</f>
        <v>0</v>
      </c>
      <c r="AB623" s="650">
        <f>VI_Baza_BDKZ!AB26</f>
        <v>0</v>
      </c>
      <c r="AC623" s="613">
        <f>VI_Baza_BDKZ!AC26</f>
        <v>0</v>
      </c>
      <c r="AD623" s="613">
        <f>VI_Baza_BDKZ!AD26</f>
        <v>0</v>
      </c>
      <c r="AE623" s="613">
        <f>VI_Baza_BDKZ!AE26</f>
        <v>0</v>
      </c>
      <c r="AF623" s="613">
        <f>VI_Baza_BDKZ!AF26</f>
        <v>0</v>
      </c>
      <c r="AG623" s="626">
        <f>VI_Baza_BDKZ!AG26</f>
        <v>10</v>
      </c>
      <c r="AH623" s="626">
        <f>VI_Baza_BDKZ!AH26</f>
        <v>10</v>
      </c>
      <c r="AI623" s="626">
        <f>VI_Baza_BDKZ!AI26</f>
        <v>10</v>
      </c>
      <c r="AJ623" s="626">
        <f>VI_Baza_BDKZ!AJ26</f>
        <v>10</v>
      </c>
      <c r="AK623" s="626">
        <f>VI_Baza_BDKZ!AK26</f>
        <v>0</v>
      </c>
      <c r="AL623" s="626">
        <f>VI_Baza_BDKZ!AL26</f>
        <v>0</v>
      </c>
      <c r="AM623" s="626">
        <f>VI_Baza_BDKZ!AM26</f>
        <v>0</v>
      </c>
      <c r="AN623" s="626">
        <f>VI_Baza_BDKZ!AN26</f>
        <v>0</v>
      </c>
      <c r="AO623" s="626">
        <f>VI_Baza_BDKZ!AO26</f>
        <v>0</v>
      </c>
      <c r="AP623" s="369">
        <f>VI_Baza_BDKZ!AP26</f>
        <v>0</v>
      </c>
      <c r="AQ623" s="369">
        <f>VI_Baza_BDKZ!AQ26</f>
        <v>0</v>
      </c>
      <c r="AR623" s="369">
        <f>VI_Baza_BDKZ!AR26</f>
        <v>0</v>
      </c>
      <c r="AS623" s="369">
        <f>VI_Baza_BDKZ!AS26</f>
        <v>0</v>
      </c>
      <c r="AT623" s="370">
        <f>VI_Baza_BDKZ!AT26</f>
        <v>0</v>
      </c>
      <c r="AU623" s="370">
        <f>VI_Baza_BDKZ!AU26</f>
        <v>0</v>
      </c>
      <c r="AV623" s="370">
        <f>VI_Baza_BDKZ!AV26</f>
        <v>0</v>
      </c>
      <c r="AW623" s="370">
        <f>VI_Baza_BDKZ!AW26</f>
        <v>0</v>
      </c>
      <c r="AX623">
        <f>VI_Baza_BDKZ!AX26</f>
        <v>40</v>
      </c>
      <c r="AY623">
        <f>VI_Baza_BDKZ!AY26</f>
        <v>0.25</v>
      </c>
      <c r="AZ623">
        <f>VI_Baza_BDKZ!AZ26</f>
        <v>5001</v>
      </c>
      <c r="BA623">
        <f>VI_Baza_BDKZ!BA26</f>
        <v>1250.25</v>
      </c>
      <c r="BB623">
        <f>VI_Baza_BDKZ!BB26</f>
        <v>312.5625</v>
      </c>
      <c r="BC623">
        <f>VI_Baza_BDKZ!BC26</f>
        <v>0</v>
      </c>
      <c r="BD623">
        <f>VI_Baza_BDKZ!BD26</f>
        <v>0</v>
      </c>
      <c r="BE623">
        <f>VI_Baza_BDKZ!BE26</f>
        <v>0</v>
      </c>
      <c r="BF623">
        <f>VI_Baza_BDKZ!BF26</f>
        <v>0</v>
      </c>
      <c r="BG623">
        <f>VI_Baza_BDKZ!BG26</f>
        <v>0</v>
      </c>
      <c r="BH623">
        <f>VI_Baza_BDKZ!BH26</f>
        <v>0</v>
      </c>
      <c r="BI623">
        <f>VI_Baza_BDKZ!BI26</f>
        <v>0</v>
      </c>
      <c r="BJ623">
        <f t="shared" ref="BJ623:BJ686" si="40">O623</f>
        <v>40</v>
      </c>
      <c r="BK623">
        <f t="shared" ref="BK623:BK686" si="41">SUM(AG623:AW623)</f>
        <v>40</v>
      </c>
      <c r="BL623" s="531">
        <f t="shared" ref="BL623:BL686" si="42">BJ623-BK623</f>
        <v>0</v>
      </c>
      <c r="BM623" s="201"/>
    </row>
    <row r="624" spans="1:65" hidden="1" outlineLevel="1" x14ac:dyDescent="0.3">
      <c r="A624">
        <f>VI_Baza_BDKZ!A27</f>
        <v>4</v>
      </c>
      <c r="B624" t="str">
        <f>VI_Baza_BDKZ!B27</f>
        <v>c</v>
      </c>
      <c r="C624">
        <f>VI_Baza_BDKZ!C27</f>
        <v>3</v>
      </c>
      <c r="D624" t="str">
        <f>VI_Baza_BDKZ!D27</f>
        <v>.z06_4_c_3</v>
      </c>
      <c r="E624" t="str">
        <f>VI_Baza_BDKZ!E27</f>
        <v xml:space="preserve">Stworzenie zautomatyzowanego systemu aktualizacji danych BDKZ zintegrowanej z platformą. </v>
      </c>
      <c r="F624" t="str">
        <f>VI_Baza_BDKZ!F27</f>
        <v>Imię02</v>
      </c>
      <c r="G624" t="str">
        <f>VI_Baza_BDKZ!G27</f>
        <v>Nazwisko02</v>
      </c>
      <c r="H624">
        <f>VI_Baza_BDKZ!H27</f>
        <v>8</v>
      </c>
      <c r="I624" t="str">
        <f>VI_Baza_BDKZ!I27</f>
        <v>.a02</v>
      </c>
      <c r="J624">
        <f>VI_Baza_BDKZ!J27</f>
        <v>84</v>
      </c>
      <c r="K624" s="284">
        <f>VI_Baza_BDKZ!K27</f>
        <v>46969</v>
      </c>
      <c r="L624" s="284">
        <f>VI_Baza_BDKZ!L27</f>
        <v>46970</v>
      </c>
      <c r="M624">
        <f>VI_Baza_BDKZ!M27</f>
        <v>84</v>
      </c>
      <c r="N624">
        <f>VI_Baza_BDKZ!N27</f>
        <v>1</v>
      </c>
      <c r="O624">
        <f>VI_Baza_BDKZ!O27</f>
        <v>80</v>
      </c>
      <c r="P624" s="628">
        <f>VI_Baza_BDKZ!P27</f>
        <v>0.25</v>
      </c>
      <c r="Q624" s="628">
        <f>VI_Baza_BDKZ!Q27</f>
        <v>0.25</v>
      </c>
      <c r="R624" s="628">
        <f>VI_Baza_BDKZ!R27</f>
        <v>0.25</v>
      </c>
      <c r="S624" s="628">
        <f>VI_Baza_BDKZ!S27</f>
        <v>0.25</v>
      </c>
      <c r="T624" s="628">
        <f>VI_Baza_BDKZ!T27</f>
        <v>0</v>
      </c>
      <c r="U624" s="628">
        <f>VI_Baza_BDKZ!U27</f>
        <v>0</v>
      </c>
      <c r="V624" s="628">
        <f>VI_Baza_BDKZ!V27</f>
        <v>0</v>
      </c>
      <c r="W624" s="628">
        <f>VI_Baza_BDKZ!W27</f>
        <v>0</v>
      </c>
      <c r="X624" s="628">
        <f>VI_Baza_BDKZ!X27</f>
        <v>0</v>
      </c>
      <c r="Y624" s="650">
        <f>VI_Baza_BDKZ!Y27</f>
        <v>0</v>
      </c>
      <c r="Z624" s="650">
        <f>VI_Baza_BDKZ!Z27</f>
        <v>0</v>
      </c>
      <c r="AA624" s="650">
        <f>VI_Baza_BDKZ!AA27</f>
        <v>0</v>
      </c>
      <c r="AB624" s="650">
        <f>VI_Baza_BDKZ!AB27</f>
        <v>0</v>
      </c>
      <c r="AC624" s="613">
        <f>VI_Baza_BDKZ!AC27</f>
        <v>0</v>
      </c>
      <c r="AD624" s="613">
        <f>VI_Baza_BDKZ!AD27</f>
        <v>0</v>
      </c>
      <c r="AE624" s="613">
        <f>VI_Baza_BDKZ!AE27</f>
        <v>0</v>
      </c>
      <c r="AF624" s="613">
        <f>VI_Baza_BDKZ!AF27</f>
        <v>0</v>
      </c>
      <c r="AG624" s="626">
        <f>VI_Baza_BDKZ!AG27</f>
        <v>20</v>
      </c>
      <c r="AH624" s="626">
        <f>VI_Baza_BDKZ!AH27</f>
        <v>20</v>
      </c>
      <c r="AI624" s="626">
        <f>VI_Baza_BDKZ!AI27</f>
        <v>20</v>
      </c>
      <c r="AJ624" s="626">
        <f>VI_Baza_BDKZ!AJ27</f>
        <v>20</v>
      </c>
      <c r="AK624" s="626">
        <f>VI_Baza_BDKZ!AK27</f>
        <v>0</v>
      </c>
      <c r="AL624" s="626">
        <f>VI_Baza_BDKZ!AL27</f>
        <v>0</v>
      </c>
      <c r="AM624" s="626">
        <f>VI_Baza_BDKZ!AM27</f>
        <v>0</v>
      </c>
      <c r="AN624" s="626">
        <f>VI_Baza_BDKZ!AN27</f>
        <v>0</v>
      </c>
      <c r="AO624" s="626">
        <f>VI_Baza_BDKZ!AO27</f>
        <v>0</v>
      </c>
      <c r="AP624" s="369">
        <f>VI_Baza_BDKZ!AP27</f>
        <v>0</v>
      </c>
      <c r="AQ624" s="369">
        <f>VI_Baza_BDKZ!AQ27</f>
        <v>0</v>
      </c>
      <c r="AR624" s="369">
        <f>VI_Baza_BDKZ!AR27</f>
        <v>0</v>
      </c>
      <c r="AS624" s="369">
        <f>VI_Baza_BDKZ!AS27</f>
        <v>0</v>
      </c>
      <c r="AT624" s="370">
        <f>VI_Baza_BDKZ!AT27</f>
        <v>0</v>
      </c>
      <c r="AU624" s="370">
        <f>VI_Baza_BDKZ!AU27</f>
        <v>0</v>
      </c>
      <c r="AV624" s="370">
        <f>VI_Baza_BDKZ!AV27</f>
        <v>0</v>
      </c>
      <c r="AW624" s="370">
        <f>VI_Baza_BDKZ!AW27</f>
        <v>0</v>
      </c>
      <c r="AX624">
        <f>VI_Baza_BDKZ!AX27</f>
        <v>80</v>
      </c>
      <c r="AY624">
        <f>VI_Baza_BDKZ!AY27</f>
        <v>0.5</v>
      </c>
      <c r="AZ624">
        <f>VI_Baza_BDKZ!AZ27</f>
        <v>5002</v>
      </c>
      <c r="BA624">
        <f>VI_Baza_BDKZ!BA27</f>
        <v>2501</v>
      </c>
      <c r="BB624">
        <f>VI_Baza_BDKZ!BB27</f>
        <v>1250.5</v>
      </c>
      <c r="BC624">
        <f>VI_Baza_BDKZ!BC27</f>
        <v>0</v>
      </c>
      <c r="BD624">
        <f>VI_Baza_BDKZ!BD27</f>
        <v>0</v>
      </c>
      <c r="BE624">
        <f>VI_Baza_BDKZ!BE27</f>
        <v>0</v>
      </c>
      <c r="BF624">
        <f>VI_Baza_BDKZ!BF27</f>
        <v>0</v>
      </c>
      <c r="BG624">
        <f>VI_Baza_BDKZ!BG27</f>
        <v>0</v>
      </c>
      <c r="BH624">
        <f>VI_Baza_BDKZ!BH27</f>
        <v>0</v>
      </c>
      <c r="BI624">
        <f>VI_Baza_BDKZ!BI27</f>
        <v>0</v>
      </c>
      <c r="BJ624">
        <f t="shared" si="40"/>
        <v>80</v>
      </c>
      <c r="BK624">
        <f t="shared" si="41"/>
        <v>80</v>
      </c>
      <c r="BL624" s="531">
        <f t="shared" si="42"/>
        <v>0</v>
      </c>
      <c r="BM624" s="201"/>
    </row>
    <row r="625" spans="1:65" hidden="1" outlineLevel="1" x14ac:dyDescent="0.3">
      <c r="A625">
        <f>VI_Baza_BDKZ!A28</f>
        <v>5</v>
      </c>
      <c r="B625" t="str">
        <f>VI_Baza_BDKZ!B28</f>
        <v>a</v>
      </c>
      <c r="C625">
        <f>VI_Baza_BDKZ!C28</f>
        <v>1</v>
      </c>
      <c r="D625" t="str">
        <f>VI_Baza_BDKZ!D28</f>
        <v>.z06_5_a_1</v>
      </c>
      <c r="E625" t="str">
        <f>VI_Baza_BDKZ!E28</f>
        <v>5.Opracowanie procedur/strategii bezpieczeństwa i zarządzania BDKZ</v>
      </c>
      <c r="F625" t="str">
        <f>VI_Baza_BDKZ!F28</f>
        <v>Imię03</v>
      </c>
      <c r="G625" t="str">
        <f>VI_Baza_BDKZ!G28</f>
        <v>Nazwisko03</v>
      </c>
      <c r="H625">
        <f>VI_Baza_BDKZ!H28</f>
        <v>9</v>
      </c>
      <c r="I625" t="str">
        <f>VI_Baza_BDKZ!I28</f>
        <v>.a03</v>
      </c>
      <c r="J625">
        <f>VI_Baza_BDKZ!J28</f>
        <v>85</v>
      </c>
      <c r="K625" s="284">
        <f>VI_Baza_BDKZ!K28</f>
        <v>46976</v>
      </c>
      <c r="L625" s="284">
        <f>VI_Baza_BDKZ!L28</f>
        <v>46976</v>
      </c>
      <c r="M625">
        <f>VI_Baza_BDKZ!M28</f>
        <v>84</v>
      </c>
      <c r="N625">
        <f>VI_Baza_BDKZ!N28</f>
        <v>0</v>
      </c>
      <c r="O625">
        <f>VI_Baza_BDKZ!O28</f>
        <v>20</v>
      </c>
      <c r="P625" s="628">
        <f>VI_Baza_BDKZ!P28</f>
        <v>0.25</v>
      </c>
      <c r="Q625" s="628">
        <f>VI_Baza_BDKZ!Q28</f>
        <v>0.25</v>
      </c>
      <c r="R625" s="628">
        <f>VI_Baza_BDKZ!R28</f>
        <v>0.25</v>
      </c>
      <c r="S625" s="628">
        <f>VI_Baza_BDKZ!S28</f>
        <v>0.25</v>
      </c>
      <c r="T625" s="628">
        <f>VI_Baza_BDKZ!T28</f>
        <v>0</v>
      </c>
      <c r="U625" s="628">
        <f>VI_Baza_BDKZ!U28</f>
        <v>0</v>
      </c>
      <c r="V625" s="628">
        <f>VI_Baza_BDKZ!V28</f>
        <v>0</v>
      </c>
      <c r="W625" s="628">
        <f>VI_Baza_BDKZ!W28</f>
        <v>0</v>
      </c>
      <c r="X625" s="628">
        <f>VI_Baza_BDKZ!X28</f>
        <v>0</v>
      </c>
      <c r="Y625" s="650">
        <f>VI_Baza_BDKZ!Y28</f>
        <v>0</v>
      </c>
      <c r="Z625" s="650">
        <f>VI_Baza_BDKZ!Z28</f>
        <v>0</v>
      </c>
      <c r="AA625" s="650">
        <f>VI_Baza_BDKZ!AA28</f>
        <v>0</v>
      </c>
      <c r="AB625" s="650">
        <f>VI_Baza_BDKZ!AB28</f>
        <v>0</v>
      </c>
      <c r="AC625" s="613">
        <f>VI_Baza_BDKZ!AC28</f>
        <v>0</v>
      </c>
      <c r="AD625" s="613">
        <f>VI_Baza_BDKZ!AD28</f>
        <v>0</v>
      </c>
      <c r="AE625" s="613">
        <f>VI_Baza_BDKZ!AE28</f>
        <v>0</v>
      </c>
      <c r="AF625" s="613">
        <f>VI_Baza_BDKZ!AF28</f>
        <v>0</v>
      </c>
      <c r="AG625" s="626">
        <f>VI_Baza_BDKZ!AG28</f>
        <v>5</v>
      </c>
      <c r="AH625" s="626">
        <f>VI_Baza_BDKZ!AH28</f>
        <v>5</v>
      </c>
      <c r="AI625" s="626">
        <f>VI_Baza_BDKZ!AI28</f>
        <v>5</v>
      </c>
      <c r="AJ625" s="626">
        <f>VI_Baza_BDKZ!AJ28</f>
        <v>5</v>
      </c>
      <c r="AK625" s="626">
        <f>VI_Baza_BDKZ!AK28</f>
        <v>0</v>
      </c>
      <c r="AL625" s="626">
        <f>VI_Baza_BDKZ!AL28</f>
        <v>0</v>
      </c>
      <c r="AM625" s="626">
        <f>VI_Baza_BDKZ!AM28</f>
        <v>0</v>
      </c>
      <c r="AN625" s="626">
        <f>VI_Baza_BDKZ!AN28</f>
        <v>0</v>
      </c>
      <c r="AO625" s="626">
        <f>VI_Baza_BDKZ!AO28</f>
        <v>0</v>
      </c>
      <c r="AP625" s="369">
        <f>VI_Baza_BDKZ!AP28</f>
        <v>0</v>
      </c>
      <c r="AQ625" s="369">
        <f>VI_Baza_BDKZ!AQ28</f>
        <v>0</v>
      </c>
      <c r="AR625" s="369">
        <f>VI_Baza_BDKZ!AR28</f>
        <v>0</v>
      </c>
      <c r="AS625" s="369">
        <f>VI_Baza_BDKZ!AS28</f>
        <v>0</v>
      </c>
      <c r="AT625" s="370">
        <f>VI_Baza_BDKZ!AT28</f>
        <v>0</v>
      </c>
      <c r="AU625" s="370">
        <f>VI_Baza_BDKZ!AU28</f>
        <v>0</v>
      </c>
      <c r="AV625" s="370">
        <f>VI_Baza_BDKZ!AV28</f>
        <v>0</v>
      </c>
      <c r="AW625" s="370">
        <f>VI_Baza_BDKZ!AW28</f>
        <v>0</v>
      </c>
      <c r="AX625">
        <f>VI_Baza_BDKZ!AX28</f>
        <v>20</v>
      </c>
      <c r="AY625">
        <f>VI_Baza_BDKZ!AY28</f>
        <v>0.125</v>
      </c>
      <c r="AZ625">
        <f>VI_Baza_BDKZ!AZ28</f>
        <v>5003</v>
      </c>
      <c r="BA625">
        <f>VI_Baza_BDKZ!BA28</f>
        <v>625.375</v>
      </c>
      <c r="BB625">
        <f>VI_Baza_BDKZ!BB28</f>
        <v>78.171875</v>
      </c>
      <c r="BC625">
        <f>VI_Baza_BDKZ!BC28</f>
        <v>0</v>
      </c>
      <c r="BD625">
        <f>VI_Baza_BDKZ!BD28</f>
        <v>0</v>
      </c>
      <c r="BE625">
        <f>VI_Baza_BDKZ!BE28</f>
        <v>0</v>
      </c>
      <c r="BF625">
        <f>VI_Baza_BDKZ!BF28</f>
        <v>0</v>
      </c>
      <c r="BG625">
        <f>VI_Baza_BDKZ!BG28</f>
        <v>0</v>
      </c>
      <c r="BH625">
        <f>VI_Baza_BDKZ!BH28</f>
        <v>0</v>
      </c>
      <c r="BI625">
        <f>VI_Baza_BDKZ!BI28</f>
        <v>0</v>
      </c>
      <c r="BJ625">
        <f t="shared" si="40"/>
        <v>20</v>
      </c>
      <c r="BK625">
        <f t="shared" si="41"/>
        <v>20</v>
      </c>
      <c r="BL625" s="531">
        <f t="shared" si="42"/>
        <v>0</v>
      </c>
      <c r="BM625" s="201"/>
    </row>
    <row r="626" spans="1:65" hidden="1" outlineLevel="1" x14ac:dyDescent="0.3">
      <c r="A626">
        <f>VI_Baza_BDKZ!A29</f>
        <v>6</v>
      </c>
      <c r="B626" t="str">
        <f>VI_Baza_BDKZ!B29</f>
        <v>a</v>
      </c>
      <c r="C626">
        <f>VI_Baza_BDKZ!C29</f>
        <v>1</v>
      </c>
      <c r="D626" t="str">
        <f>VI_Baza_BDKZ!D29</f>
        <v>.z06_6_a_1</v>
      </c>
      <c r="E626" t="str">
        <f>VI_Baza_BDKZ!E29</f>
        <v>6.Opracowanie dokumentacji BDKZ</v>
      </c>
      <c r="F626" t="str">
        <f>VI_Baza_BDKZ!F29</f>
        <v>Imię01</v>
      </c>
      <c r="G626" t="str">
        <f>VI_Baza_BDKZ!G29</f>
        <v>Nazwisko01</v>
      </c>
      <c r="H626">
        <f>VI_Baza_BDKZ!H29</f>
        <v>10</v>
      </c>
      <c r="I626" t="str">
        <f>VI_Baza_BDKZ!I29</f>
        <v>.a01</v>
      </c>
      <c r="J626">
        <f>VI_Baza_BDKZ!J29</f>
        <v>85</v>
      </c>
      <c r="K626" s="284">
        <f>VI_Baza_BDKZ!K29</f>
        <v>46976</v>
      </c>
      <c r="L626" s="284">
        <f>VI_Baza_BDKZ!L29</f>
        <v>46977</v>
      </c>
      <c r="M626">
        <f>VI_Baza_BDKZ!M29</f>
        <v>85</v>
      </c>
      <c r="N626">
        <f>VI_Baza_BDKZ!N29</f>
        <v>1</v>
      </c>
      <c r="O626">
        <f>VI_Baza_BDKZ!O29</f>
        <v>60</v>
      </c>
      <c r="P626" s="628">
        <f>VI_Baza_BDKZ!P29</f>
        <v>0.25</v>
      </c>
      <c r="Q626" s="628">
        <f>VI_Baza_BDKZ!Q29</f>
        <v>0.25</v>
      </c>
      <c r="R626" s="628">
        <f>VI_Baza_BDKZ!R29</f>
        <v>0.25</v>
      </c>
      <c r="S626" s="628">
        <f>VI_Baza_BDKZ!S29</f>
        <v>0.25</v>
      </c>
      <c r="T626" s="628">
        <f>VI_Baza_BDKZ!T29</f>
        <v>0</v>
      </c>
      <c r="U626" s="628">
        <f>VI_Baza_BDKZ!U29</f>
        <v>0</v>
      </c>
      <c r="V626" s="628">
        <f>VI_Baza_BDKZ!V29</f>
        <v>0</v>
      </c>
      <c r="W626" s="628">
        <f>VI_Baza_BDKZ!W29</f>
        <v>0</v>
      </c>
      <c r="X626" s="628">
        <f>VI_Baza_BDKZ!X29</f>
        <v>0</v>
      </c>
      <c r="Y626" s="650">
        <f>VI_Baza_BDKZ!Y29</f>
        <v>0</v>
      </c>
      <c r="Z626" s="650">
        <f>VI_Baza_BDKZ!Z29</f>
        <v>0</v>
      </c>
      <c r="AA626" s="650">
        <f>VI_Baza_BDKZ!AA29</f>
        <v>0</v>
      </c>
      <c r="AB626" s="650">
        <f>VI_Baza_BDKZ!AB29</f>
        <v>0</v>
      </c>
      <c r="AC626" s="613">
        <f>VI_Baza_BDKZ!AC29</f>
        <v>0</v>
      </c>
      <c r="AD626" s="613">
        <f>VI_Baza_BDKZ!AD29</f>
        <v>0</v>
      </c>
      <c r="AE626" s="613">
        <f>VI_Baza_BDKZ!AE29</f>
        <v>0</v>
      </c>
      <c r="AF626" s="613">
        <f>VI_Baza_BDKZ!AF29</f>
        <v>0</v>
      </c>
      <c r="AG626" s="626">
        <f>VI_Baza_BDKZ!AG29</f>
        <v>15</v>
      </c>
      <c r="AH626" s="626">
        <f>VI_Baza_BDKZ!AH29</f>
        <v>15</v>
      </c>
      <c r="AI626" s="626">
        <f>VI_Baza_BDKZ!AI29</f>
        <v>15</v>
      </c>
      <c r="AJ626" s="626">
        <f>VI_Baza_BDKZ!AJ29</f>
        <v>15</v>
      </c>
      <c r="AK626" s="626">
        <f>VI_Baza_BDKZ!AK29</f>
        <v>0</v>
      </c>
      <c r="AL626" s="626">
        <f>VI_Baza_BDKZ!AL29</f>
        <v>0</v>
      </c>
      <c r="AM626" s="626">
        <f>VI_Baza_BDKZ!AM29</f>
        <v>0</v>
      </c>
      <c r="AN626" s="626">
        <f>VI_Baza_BDKZ!AN29</f>
        <v>0</v>
      </c>
      <c r="AO626" s="626">
        <f>VI_Baza_BDKZ!AO29</f>
        <v>0</v>
      </c>
      <c r="AP626" s="369">
        <f>VI_Baza_BDKZ!AP29</f>
        <v>0</v>
      </c>
      <c r="AQ626" s="369">
        <f>VI_Baza_BDKZ!AQ29</f>
        <v>0</v>
      </c>
      <c r="AR626" s="369">
        <f>VI_Baza_BDKZ!AR29</f>
        <v>0</v>
      </c>
      <c r="AS626" s="369">
        <f>VI_Baza_BDKZ!AS29</f>
        <v>0</v>
      </c>
      <c r="AT626" s="370">
        <f>VI_Baza_BDKZ!AT29</f>
        <v>0</v>
      </c>
      <c r="AU626" s="370">
        <f>VI_Baza_BDKZ!AU29</f>
        <v>0</v>
      </c>
      <c r="AV626" s="370">
        <f>VI_Baza_BDKZ!AV29</f>
        <v>0</v>
      </c>
      <c r="AW626" s="370">
        <f>VI_Baza_BDKZ!AW29</f>
        <v>0</v>
      </c>
      <c r="AX626">
        <f>VI_Baza_BDKZ!AX29</f>
        <v>60</v>
      </c>
      <c r="AY626">
        <f>VI_Baza_BDKZ!AY29</f>
        <v>0.375</v>
      </c>
      <c r="AZ626">
        <f>VI_Baza_BDKZ!AZ29</f>
        <v>5001</v>
      </c>
      <c r="BA626">
        <f>VI_Baza_BDKZ!BA29</f>
        <v>1875.375</v>
      </c>
      <c r="BB626">
        <f>VI_Baza_BDKZ!BB29</f>
        <v>703.265625</v>
      </c>
      <c r="BC626">
        <f>VI_Baza_BDKZ!BC29</f>
        <v>0</v>
      </c>
      <c r="BD626">
        <f>VI_Baza_BDKZ!BD29</f>
        <v>0</v>
      </c>
      <c r="BE626">
        <f>VI_Baza_BDKZ!BE29</f>
        <v>0</v>
      </c>
      <c r="BF626">
        <f>VI_Baza_BDKZ!BF29</f>
        <v>0</v>
      </c>
      <c r="BG626">
        <f>VI_Baza_BDKZ!BG29</f>
        <v>0</v>
      </c>
      <c r="BH626">
        <f>VI_Baza_BDKZ!BH29</f>
        <v>0</v>
      </c>
      <c r="BI626">
        <f>VI_Baza_BDKZ!BI29</f>
        <v>0</v>
      </c>
      <c r="BJ626">
        <f t="shared" si="40"/>
        <v>60</v>
      </c>
      <c r="BK626">
        <f t="shared" si="41"/>
        <v>60</v>
      </c>
      <c r="BL626" s="531">
        <f t="shared" si="42"/>
        <v>0</v>
      </c>
      <c r="BM626" s="201"/>
    </row>
    <row r="627" spans="1:65" hidden="1" outlineLevel="1" x14ac:dyDescent="0.3">
      <c r="P627" s="628"/>
      <c r="Q627" s="628"/>
      <c r="R627" s="628"/>
      <c r="S627" s="628"/>
      <c r="T627" s="628"/>
      <c r="U627" s="628"/>
      <c r="V627" s="628"/>
      <c r="W627" s="628"/>
      <c r="X627" s="628"/>
      <c r="Y627" s="650"/>
      <c r="Z627" s="650"/>
      <c r="AA627" s="650"/>
      <c r="AB627" s="650"/>
      <c r="AC627" s="613"/>
      <c r="AD627" s="613"/>
      <c r="AE627" s="613"/>
      <c r="AF627" s="613"/>
      <c r="AG627" s="626"/>
      <c r="AH627" s="626"/>
      <c r="AI627" s="626"/>
      <c r="AJ627" s="626"/>
      <c r="AK627" s="626"/>
      <c r="AL627" s="626"/>
      <c r="AM627" s="626"/>
      <c r="AN627" s="626"/>
      <c r="AO627" s="626"/>
      <c r="AP627" s="369"/>
      <c r="AQ627" s="369"/>
      <c r="AR627" s="369"/>
      <c r="AS627" s="369"/>
      <c r="AT627" s="370"/>
      <c r="AU627" s="370"/>
      <c r="AV627" s="370"/>
      <c r="AW627" s="370"/>
      <c r="BJ627">
        <f t="shared" si="40"/>
        <v>0</v>
      </c>
      <c r="BK627">
        <f t="shared" si="41"/>
        <v>0</v>
      </c>
      <c r="BL627" s="531">
        <f t="shared" si="42"/>
        <v>0</v>
      </c>
      <c r="BM627" s="201"/>
    </row>
    <row r="628" spans="1:65" hidden="1" outlineLevel="1" x14ac:dyDescent="0.3">
      <c r="P628" s="628"/>
      <c r="Q628" s="628"/>
      <c r="R628" s="628"/>
      <c r="S628" s="628"/>
      <c r="T628" s="628"/>
      <c r="U628" s="628"/>
      <c r="V628" s="628"/>
      <c r="W628" s="628"/>
      <c r="X628" s="628"/>
      <c r="Y628" s="650"/>
      <c r="Z628" s="650"/>
      <c r="AA628" s="650"/>
      <c r="AB628" s="650"/>
      <c r="AC628" s="613"/>
      <c r="AD628" s="613"/>
      <c r="AE628" s="613"/>
      <c r="AF628" s="613"/>
      <c r="AG628" s="626"/>
      <c r="AH628" s="626"/>
      <c r="AI628" s="626"/>
      <c r="AJ628" s="626"/>
      <c r="AK628" s="626"/>
      <c r="AL628" s="626"/>
      <c r="AM628" s="626"/>
      <c r="AN628" s="626"/>
      <c r="AO628" s="626"/>
      <c r="AP628" s="369"/>
      <c r="AQ628" s="369"/>
      <c r="AR628" s="369"/>
      <c r="AS628" s="369"/>
      <c r="AT628" s="370"/>
      <c r="AU628" s="370"/>
      <c r="AV628" s="370"/>
      <c r="AW628" s="370"/>
      <c r="BJ628">
        <f t="shared" si="40"/>
        <v>0</v>
      </c>
      <c r="BK628">
        <f t="shared" si="41"/>
        <v>0</v>
      </c>
      <c r="BL628" s="531">
        <f t="shared" si="42"/>
        <v>0</v>
      </c>
      <c r="BM628" s="201"/>
    </row>
    <row r="629" spans="1:65" hidden="1" outlineLevel="1" x14ac:dyDescent="0.3">
      <c r="P629" s="628"/>
      <c r="Q629" s="628"/>
      <c r="R629" s="628"/>
      <c r="S629" s="628"/>
      <c r="T629" s="628"/>
      <c r="U629" s="628"/>
      <c r="V629" s="628"/>
      <c r="W629" s="628"/>
      <c r="X629" s="628"/>
      <c r="Y629" s="650"/>
      <c r="Z629" s="650"/>
      <c r="AA629" s="650"/>
      <c r="AB629" s="650"/>
      <c r="AC629" s="613"/>
      <c r="AD629" s="613"/>
      <c r="AE629" s="613"/>
      <c r="AF629" s="613"/>
      <c r="AG629" s="626"/>
      <c r="AH629" s="626"/>
      <c r="AI629" s="626"/>
      <c r="AJ629" s="626"/>
      <c r="AK629" s="626"/>
      <c r="AL629" s="626"/>
      <c r="AM629" s="626"/>
      <c r="AN629" s="626"/>
      <c r="AO629" s="626"/>
      <c r="AP629" s="369"/>
      <c r="AQ629" s="369"/>
      <c r="AR629" s="369"/>
      <c r="AS629" s="369"/>
      <c r="AT629" s="370"/>
      <c r="AU629" s="370"/>
      <c r="AV629" s="370"/>
      <c r="AW629" s="370"/>
      <c r="BJ629">
        <f t="shared" si="40"/>
        <v>0</v>
      </c>
      <c r="BK629">
        <f t="shared" si="41"/>
        <v>0</v>
      </c>
      <c r="BL629" s="531">
        <f t="shared" si="42"/>
        <v>0</v>
      </c>
      <c r="BM629" s="201"/>
    </row>
    <row r="630" spans="1:65" hidden="1" outlineLevel="1" x14ac:dyDescent="0.3">
      <c r="P630" s="628"/>
      <c r="Q630" s="628"/>
      <c r="R630" s="628"/>
      <c r="S630" s="628"/>
      <c r="T630" s="628"/>
      <c r="U630" s="628"/>
      <c r="V630" s="628"/>
      <c r="W630" s="628"/>
      <c r="X630" s="628"/>
      <c r="Y630" s="650"/>
      <c r="Z630" s="650"/>
      <c r="AA630" s="650"/>
      <c r="AB630" s="650"/>
      <c r="AC630" s="613"/>
      <c r="AD630" s="613"/>
      <c r="AE630" s="613"/>
      <c r="AF630" s="613"/>
      <c r="AG630" s="626"/>
      <c r="AH630" s="626"/>
      <c r="AI630" s="626"/>
      <c r="AJ630" s="626"/>
      <c r="AK630" s="626"/>
      <c r="AL630" s="626"/>
      <c r="AM630" s="626"/>
      <c r="AN630" s="626"/>
      <c r="AO630" s="626"/>
      <c r="AP630" s="369"/>
      <c r="AQ630" s="369"/>
      <c r="AR630" s="369"/>
      <c r="AS630" s="369"/>
      <c r="AT630" s="370"/>
      <c r="AU630" s="370"/>
      <c r="AV630" s="370"/>
      <c r="AW630" s="370"/>
      <c r="BJ630">
        <f t="shared" si="40"/>
        <v>0</v>
      </c>
      <c r="BK630">
        <f t="shared" si="41"/>
        <v>0</v>
      </c>
      <c r="BL630" s="531">
        <f t="shared" si="42"/>
        <v>0</v>
      </c>
      <c r="BM630" s="201"/>
    </row>
    <row r="631" spans="1:65" hidden="1" outlineLevel="1" x14ac:dyDescent="0.3">
      <c r="P631" s="628"/>
      <c r="Q631" s="628"/>
      <c r="R631" s="628"/>
      <c r="S631" s="628"/>
      <c r="T631" s="628"/>
      <c r="U631" s="628"/>
      <c r="V631" s="628"/>
      <c r="W631" s="628"/>
      <c r="X631" s="628"/>
      <c r="Y631" s="650"/>
      <c r="Z631" s="650"/>
      <c r="AA631" s="650"/>
      <c r="AB631" s="650"/>
      <c r="AC631" s="613"/>
      <c r="AD631" s="613"/>
      <c r="AE631" s="613"/>
      <c r="AF631" s="613"/>
      <c r="AG631" s="626"/>
      <c r="AH631" s="626"/>
      <c r="AI631" s="626"/>
      <c r="AJ631" s="626"/>
      <c r="AK631" s="626"/>
      <c r="AL631" s="626"/>
      <c r="AM631" s="626"/>
      <c r="AN631" s="626"/>
      <c r="AO631" s="626"/>
      <c r="AP631" s="369"/>
      <c r="AQ631" s="369"/>
      <c r="AR631" s="369"/>
      <c r="AS631" s="369"/>
      <c r="AT631" s="370"/>
      <c r="AU631" s="370"/>
      <c r="AV631" s="370"/>
      <c r="AW631" s="370"/>
      <c r="BJ631">
        <f t="shared" si="40"/>
        <v>0</v>
      </c>
      <c r="BK631">
        <f t="shared" si="41"/>
        <v>0</v>
      </c>
      <c r="BL631" s="531">
        <f t="shared" si="42"/>
        <v>0</v>
      </c>
      <c r="BM631" s="201"/>
    </row>
    <row r="632" spans="1:65" hidden="1" outlineLevel="1" x14ac:dyDescent="0.3">
      <c r="P632" s="628"/>
      <c r="Q632" s="628"/>
      <c r="R632" s="628"/>
      <c r="S632" s="628"/>
      <c r="T632" s="628"/>
      <c r="U632" s="628"/>
      <c r="V632" s="628"/>
      <c r="W632" s="628"/>
      <c r="X632" s="628"/>
      <c r="Y632" s="650"/>
      <c r="Z632" s="650"/>
      <c r="AA632" s="650"/>
      <c r="AB632" s="650"/>
      <c r="AC632" s="613"/>
      <c r="AD632" s="613"/>
      <c r="AE632" s="613"/>
      <c r="AF632" s="613"/>
      <c r="AG632" s="626"/>
      <c r="AH632" s="626"/>
      <c r="AI632" s="626"/>
      <c r="AJ632" s="626"/>
      <c r="AK632" s="626"/>
      <c r="AL632" s="626"/>
      <c r="AM632" s="626"/>
      <c r="AN632" s="626"/>
      <c r="AO632" s="626"/>
      <c r="AP632" s="369"/>
      <c r="AQ632" s="369"/>
      <c r="AR632" s="369"/>
      <c r="AS632" s="369"/>
      <c r="AT632" s="370"/>
      <c r="AU632" s="370"/>
      <c r="AV632" s="370"/>
      <c r="AW632" s="370"/>
      <c r="BJ632">
        <f t="shared" si="40"/>
        <v>0</v>
      </c>
      <c r="BK632">
        <f t="shared" si="41"/>
        <v>0</v>
      </c>
      <c r="BL632" s="531">
        <f t="shared" si="42"/>
        <v>0</v>
      </c>
      <c r="BM632" s="201"/>
    </row>
    <row r="633" spans="1:65" hidden="1" outlineLevel="1" x14ac:dyDescent="0.3">
      <c r="P633" s="628"/>
      <c r="Q633" s="628"/>
      <c r="R633" s="628"/>
      <c r="S633" s="628"/>
      <c r="T633" s="628"/>
      <c r="U633" s="628"/>
      <c r="V633" s="628"/>
      <c r="W633" s="628"/>
      <c r="X633" s="628"/>
      <c r="Y633" s="650"/>
      <c r="Z633" s="650"/>
      <c r="AA633" s="650"/>
      <c r="AB633" s="650"/>
      <c r="AC633" s="613"/>
      <c r="AD633" s="613"/>
      <c r="AE633" s="613"/>
      <c r="AF633" s="613"/>
      <c r="AG633" s="626"/>
      <c r="AH633" s="626"/>
      <c r="AI633" s="626"/>
      <c r="AJ633" s="626"/>
      <c r="AK633" s="626"/>
      <c r="AL633" s="626"/>
      <c r="AM633" s="626"/>
      <c r="AN633" s="626"/>
      <c r="AO633" s="626"/>
      <c r="AP633" s="369"/>
      <c r="AQ633" s="369"/>
      <c r="AR633" s="369"/>
      <c r="AS633" s="369"/>
      <c r="AT633" s="370"/>
      <c r="AU633" s="370"/>
      <c r="AV633" s="370"/>
      <c r="AW633" s="370"/>
      <c r="BJ633">
        <f t="shared" si="40"/>
        <v>0</v>
      </c>
      <c r="BK633">
        <f t="shared" si="41"/>
        <v>0</v>
      </c>
      <c r="BL633" s="531">
        <f t="shared" si="42"/>
        <v>0</v>
      </c>
      <c r="BM633" s="201"/>
    </row>
    <row r="634" spans="1:65" hidden="1" outlineLevel="1" x14ac:dyDescent="0.3">
      <c r="P634" s="628"/>
      <c r="Q634" s="628"/>
      <c r="R634" s="628"/>
      <c r="S634" s="628"/>
      <c r="T634" s="628"/>
      <c r="U634" s="628"/>
      <c r="V634" s="628"/>
      <c r="W634" s="628"/>
      <c r="X634" s="628"/>
      <c r="Y634" s="650"/>
      <c r="Z634" s="650"/>
      <c r="AA634" s="650"/>
      <c r="AB634" s="650"/>
      <c r="AC634" s="613"/>
      <c r="AD634" s="613"/>
      <c r="AE634" s="613"/>
      <c r="AF634" s="613"/>
      <c r="AG634" s="626"/>
      <c r="AH634" s="626"/>
      <c r="AI634" s="626"/>
      <c r="AJ634" s="626"/>
      <c r="AK634" s="626"/>
      <c r="AL634" s="626"/>
      <c r="AM634" s="626"/>
      <c r="AN634" s="626"/>
      <c r="AO634" s="626"/>
      <c r="AP634" s="369"/>
      <c r="AQ634" s="369"/>
      <c r="AR634" s="369"/>
      <c r="AS634" s="369"/>
      <c r="AT634" s="370"/>
      <c r="AU634" s="370"/>
      <c r="AV634" s="370"/>
      <c r="AW634" s="370"/>
      <c r="BJ634">
        <f t="shared" si="40"/>
        <v>0</v>
      </c>
      <c r="BK634">
        <f t="shared" si="41"/>
        <v>0</v>
      </c>
      <c r="BL634" s="531">
        <f t="shared" si="42"/>
        <v>0</v>
      </c>
      <c r="BM634" s="201"/>
    </row>
    <row r="635" spans="1:65" hidden="1" outlineLevel="1" x14ac:dyDescent="0.3">
      <c r="P635" s="628"/>
      <c r="Q635" s="628"/>
      <c r="R635" s="628"/>
      <c r="S635" s="628"/>
      <c r="T635" s="628"/>
      <c r="U635" s="628"/>
      <c r="V635" s="628"/>
      <c r="W635" s="628"/>
      <c r="X635" s="628"/>
      <c r="Y635" s="650"/>
      <c r="Z635" s="650"/>
      <c r="AA635" s="650"/>
      <c r="AB635" s="650"/>
      <c r="AC635" s="613"/>
      <c r="AD635" s="613"/>
      <c r="AE635" s="613"/>
      <c r="AF635" s="613"/>
      <c r="AG635" s="626"/>
      <c r="AH635" s="626"/>
      <c r="AI635" s="626"/>
      <c r="AJ635" s="626"/>
      <c r="AK635" s="626"/>
      <c r="AL635" s="626"/>
      <c r="AM635" s="626"/>
      <c r="AN635" s="626"/>
      <c r="AO635" s="626"/>
      <c r="AP635" s="369"/>
      <c r="AQ635" s="369"/>
      <c r="AR635" s="369"/>
      <c r="AS635" s="369"/>
      <c r="AT635" s="370"/>
      <c r="AU635" s="370"/>
      <c r="AV635" s="370"/>
      <c r="AW635" s="370"/>
      <c r="BJ635">
        <f t="shared" si="40"/>
        <v>0</v>
      </c>
      <c r="BK635">
        <f t="shared" si="41"/>
        <v>0</v>
      </c>
      <c r="BL635" s="531">
        <f t="shared" si="42"/>
        <v>0</v>
      </c>
      <c r="BM635" s="201"/>
    </row>
    <row r="636" spans="1:65" hidden="1" outlineLevel="1" x14ac:dyDescent="0.3">
      <c r="P636" s="628"/>
      <c r="Q636" s="628"/>
      <c r="R636" s="628"/>
      <c r="S636" s="628"/>
      <c r="T636" s="628"/>
      <c r="U636" s="628"/>
      <c r="V636" s="628"/>
      <c r="W636" s="628"/>
      <c r="X636" s="628"/>
      <c r="Y636" s="650"/>
      <c r="Z636" s="650"/>
      <c r="AA636" s="650"/>
      <c r="AB636" s="650"/>
      <c r="AC636" s="613"/>
      <c r="AD636" s="613"/>
      <c r="AE636" s="613"/>
      <c r="AF636" s="613"/>
      <c r="AG636" s="626"/>
      <c r="AH636" s="626"/>
      <c r="AI636" s="626"/>
      <c r="AJ636" s="626"/>
      <c r="AK636" s="626"/>
      <c r="AL636" s="626"/>
      <c r="AM636" s="626"/>
      <c r="AN636" s="626"/>
      <c r="AO636" s="626"/>
      <c r="AP636" s="369"/>
      <c r="AQ636" s="369"/>
      <c r="AR636" s="369"/>
      <c r="AS636" s="369"/>
      <c r="AT636" s="370"/>
      <c r="AU636" s="370"/>
      <c r="AV636" s="370"/>
      <c r="AW636" s="370"/>
      <c r="BJ636">
        <f t="shared" si="40"/>
        <v>0</v>
      </c>
      <c r="BK636">
        <f t="shared" si="41"/>
        <v>0</v>
      </c>
      <c r="BL636" s="531">
        <f t="shared" si="42"/>
        <v>0</v>
      </c>
      <c r="BM636" s="201"/>
    </row>
    <row r="637" spans="1:65" hidden="1" outlineLevel="1" x14ac:dyDescent="0.3">
      <c r="P637" s="628"/>
      <c r="Q637" s="628"/>
      <c r="R637" s="628"/>
      <c r="S637" s="628"/>
      <c r="T637" s="628"/>
      <c r="U637" s="628"/>
      <c r="V637" s="628"/>
      <c r="W637" s="628"/>
      <c r="X637" s="628"/>
      <c r="Y637" s="650"/>
      <c r="Z637" s="650"/>
      <c r="AA637" s="650"/>
      <c r="AB637" s="650"/>
      <c r="AC637" s="613"/>
      <c r="AD637" s="613"/>
      <c r="AE637" s="613"/>
      <c r="AF637" s="613"/>
      <c r="AG637" s="626"/>
      <c r="AH637" s="626"/>
      <c r="AI637" s="626"/>
      <c r="AJ637" s="626"/>
      <c r="AK637" s="626"/>
      <c r="AL637" s="626"/>
      <c r="AM637" s="626"/>
      <c r="AN637" s="626"/>
      <c r="AO637" s="626"/>
      <c r="AP637" s="369"/>
      <c r="AQ637" s="369"/>
      <c r="AR637" s="369"/>
      <c r="AS637" s="369"/>
      <c r="AT637" s="370"/>
      <c r="AU637" s="370"/>
      <c r="AV637" s="370"/>
      <c r="AW637" s="370"/>
      <c r="BJ637">
        <f t="shared" si="40"/>
        <v>0</v>
      </c>
      <c r="BK637">
        <f t="shared" si="41"/>
        <v>0</v>
      </c>
      <c r="BL637" s="531">
        <f t="shared" si="42"/>
        <v>0</v>
      </c>
      <c r="BM637" s="201"/>
    </row>
    <row r="638" spans="1:65" hidden="1" outlineLevel="1" x14ac:dyDescent="0.3">
      <c r="P638" s="628"/>
      <c r="Q638" s="628"/>
      <c r="R638" s="628"/>
      <c r="S638" s="628"/>
      <c r="T638" s="628"/>
      <c r="U638" s="628"/>
      <c r="V638" s="628"/>
      <c r="W638" s="628"/>
      <c r="X638" s="628"/>
      <c r="Y638" s="650"/>
      <c r="Z638" s="650"/>
      <c r="AA638" s="650"/>
      <c r="AB638" s="650"/>
      <c r="AC638" s="613"/>
      <c r="AD638" s="613"/>
      <c r="AE638" s="613"/>
      <c r="AF638" s="613"/>
      <c r="AG638" s="626"/>
      <c r="AH638" s="626"/>
      <c r="AI638" s="626"/>
      <c r="AJ638" s="626"/>
      <c r="AK638" s="626"/>
      <c r="AL638" s="626"/>
      <c r="AM638" s="626"/>
      <c r="AN638" s="626"/>
      <c r="AO638" s="626"/>
      <c r="AP638" s="369"/>
      <c r="AQ638" s="369"/>
      <c r="AR638" s="369"/>
      <c r="AS638" s="369"/>
      <c r="AT638" s="370"/>
      <c r="AU638" s="370"/>
      <c r="AV638" s="370"/>
      <c r="AW638" s="370"/>
      <c r="BJ638">
        <f t="shared" si="40"/>
        <v>0</v>
      </c>
      <c r="BK638">
        <f t="shared" si="41"/>
        <v>0</v>
      </c>
      <c r="BL638" s="531">
        <f t="shared" si="42"/>
        <v>0</v>
      </c>
      <c r="BM638" s="201"/>
    </row>
    <row r="639" spans="1:65" hidden="1" outlineLevel="1" x14ac:dyDescent="0.3">
      <c r="P639" s="628"/>
      <c r="Q639" s="628"/>
      <c r="R639" s="628"/>
      <c r="S639" s="628"/>
      <c r="T639" s="628"/>
      <c r="U639" s="628"/>
      <c r="V639" s="628"/>
      <c r="W639" s="628"/>
      <c r="X639" s="628"/>
      <c r="Y639" s="650"/>
      <c r="Z639" s="650"/>
      <c r="AA639" s="650"/>
      <c r="AB639" s="650"/>
      <c r="AC639" s="613"/>
      <c r="AD639" s="613"/>
      <c r="AE639" s="613"/>
      <c r="AF639" s="613"/>
      <c r="AG639" s="626"/>
      <c r="AH639" s="626"/>
      <c r="AI639" s="626"/>
      <c r="AJ639" s="626"/>
      <c r="AK639" s="626"/>
      <c r="AL639" s="626"/>
      <c r="AM639" s="626"/>
      <c r="AN639" s="626"/>
      <c r="AO639" s="626"/>
      <c r="AP639" s="369"/>
      <c r="AQ639" s="369"/>
      <c r="AR639" s="369"/>
      <c r="AS639" s="369"/>
      <c r="AT639" s="370"/>
      <c r="AU639" s="370"/>
      <c r="AV639" s="370"/>
      <c r="AW639" s="370"/>
      <c r="BJ639">
        <f t="shared" si="40"/>
        <v>0</v>
      </c>
      <c r="BK639">
        <f t="shared" si="41"/>
        <v>0</v>
      </c>
      <c r="BL639" s="531">
        <f t="shared" si="42"/>
        <v>0</v>
      </c>
      <c r="BM639" s="201"/>
    </row>
    <row r="640" spans="1:65" hidden="1" outlineLevel="1" x14ac:dyDescent="0.3">
      <c r="P640" s="628"/>
      <c r="Q640" s="628"/>
      <c r="R640" s="628"/>
      <c r="S640" s="628"/>
      <c r="T640" s="628"/>
      <c r="U640" s="628"/>
      <c r="V640" s="628"/>
      <c r="W640" s="628"/>
      <c r="X640" s="628"/>
      <c r="Y640" s="650"/>
      <c r="Z640" s="650"/>
      <c r="AA640" s="650"/>
      <c r="AB640" s="650"/>
      <c r="AC640" s="613"/>
      <c r="AD640" s="613"/>
      <c r="AE640" s="613"/>
      <c r="AF640" s="613"/>
      <c r="AG640" s="626"/>
      <c r="AH640" s="626"/>
      <c r="AI640" s="626"/>
      <c r="AJ640" s="626"/>
      <c r="AK640" s="626"/>
      <c r="AL640" s="626"/>
      <c r="AM640" s="626"/>
      <c r="AN640" s="626"/>
      <c r="AO640" s="626"/>
      <c r="AP640" s="369"/>
      <c r="AQ640" s="369"/>
      <c r="AR640" s="369"/>
      <c r="AS640" s="369"/>
      <c r="AT640" s="370"/>
      <c r="AU640" s="370"/>
      <c r="AV640" s="370"/>
      <c r="AW640" s="370"/>
      <c r="BJ640">
        <f t="shared" si="40"/>
        <v>0</v>
      </c>
      <c r="BK640">
        <f t="shared" si="41"/>
        <v>0</v>
      </c>
      <c r="BL640" s="531">
        <f t="shared" si="42"/>
        <v>0</v>
      </c>
      <c r="BM640" s="201"/>
    </row>
    <row r="641" spans="16:65" hidden="1" outlineLevel="1" x14ac:dyDescent="0.3">
      <c r="P641" s="628"/>
      <c r="Q641" s="628"/>
      <c r="R641" s="628"/>
      <c r="S641" s="628"/>
      <c r="T641" s="628"/>
      <c r="U641" s="628"/>
      <c r="V641" s="628"/>
      <c r="W641" s="628"/>
      <c r="X641" s="628"/>
      <c r="Y641" s="650"/>
      <c r="Z641" s="650"/>
      <c r="AA641" s="650"/>
      <c r="AB641" s="650"/>
      <c r="AC641" s="613"/>
      <c r="AD641" s="613"/>
      <c r="AE641" s="613"/>
      <c r="AF641" s="613"/>
      <c r="AG641" s="626"/>
      <c r="AH641" s="626"/>
      <c r="AI641" s="626"/>
      <c r="AJ641" s="626"/>
      <c r="AK641" s="626"/>
      <c r="AL641" s="626"/>
      <c r="AM641" s="626"/>
      <c r="AN641" s="626"/>
      <c r="AO641" s="626"/>
      <c r="AP641" s="369"/>
      <c r="AQ641" s="369"/>
      <c r="AR641" s="369"/>
      <c r="AS641" s="369"/>
      <c r="AT641" s="370"/>
      <c r="AU641" s="370"/>
      <c r="AV641" s="370"/>
      <c r="AW641" s="370"/>
      <c r="BJ641">
        <f t="shared" si="40"/>
        <v>0</v>
      </c>
      <c r="BK641">
        <f t="shared" si="41"/>
        <v>0</v>
      </c>
      <c r="BL641" s="531">
        <f t="shared" si="42"/>
        <v>0</v>
      </c>
      <c r="BM641" s="201"/>
    </row>
    <row r="642" spans="16:65" hidden="1" outlineLevel="1" x14ac:dyDescent="0.3">
      <c r="P642" s="628"/>
      <c r="Q642" s="628"/>
      <c r="R642" s="628"/>
      <c r="S642" s="628"/>
      <c r="T642" s="628"/>
      <c r="U642" s="628"/>
      <c r="V642" s="628"/>
      <c r="W642" s="628"/>
      <c r="X642" s="628"/>
      <c r="Y642" s="650"/>
      <c r="Z642" s="650"/>
      <c r="AA642" s="650"/>
      <c r="AB642" s="650"/>
      <c r="AC642" s="613"/>
      <c r="AD642" s="613"/>
      <c r="AE642" s="613"/>
      <c r="AF642" s="613"/>
      <c r="AG642" s="626"/>
      <c r="AH642" s="626"/>
      <c r="AI642" s="626"/>
      <c r="AJ642" s="626"/>
      <c r="AK642" s="626"/>
      <c r="AL642" s="626"/>
      <c r="AM642" s="626"/>
      <c r="AN642" s="626"/>
      <c r="AO642" s="626"/>
      <c r="AP642" s="369"/>
      <c r="AQ642" s="369"/>
      <c r="AR642" s="369"/>
      <c r="AS642" s="369"/>
      <c r="AT642" s="370"/>
      <c r="AU642" s="370"/>
      <c r="AV642" s="370"/>
      <c r="AW642" s="370"/>
      <c r="BJ642">
        <f t="shared" si="40"/>
        <v>0</v>
      </c>
      <c r="BK642">
        <f t="shared" si="41"/>
        <v>0</v>
      </c>
      <c r="BL642" s="531">
        <f t="shared" si="42"/>
        <v>0</v>
      </c>
      <c r="BM642" s="201"/>
    </row>
    <row r="643" spans="16:65" hidden="1" outlineLevel="1" x14ac:dyDescent="0.3">
      <c r="P643" s="628"/>
      <c r="Q643" s="628"/>
      <c r="R643" s="628"/>
      <c r="S643" s="628"/>
      <c r="T643" s="628"/>
      <c r="U643" s="628"/>
      <c r="V643" s="628"/>
      <c r="W643" s="628"/>
      <c r="X643" s="628"/>
      <c r="Y643" s="650"/>
      <c r="Z643" s="650"/>
      <c r="AA643" s="650"/>
      <c r="AB643" s="650"/>
      <c r="AC643" s="613"/>
      <c r="AD643" s="613"/>
      <c r="AE643" s="613"/>
      <c r="AF643" s="613"/>
      <c r="AG643" s="626"/>
      <c r="AH643" s="626"/>
      <c r="AI643" s="626"/>
      <c r="AJ643" s="626"/>
      <c r="AK643" s="626"/>
      <c r="AL643" s="626"/>
      <c r="AM643" s="626"/>
      <c r="AN643" s="626"/>
      <c r="AO643" s="626"/>
      <c r="AP643" s="369"/>
      <c r="AQ643" s="369"/>
      <c r="AR643" s="369"/>
      <c r="AS643" s="369"/>
      <c r="AT643" s="370"/>
      <c r="AU643" s="370"/>
      <c r="AV643" s="370"/>
      <c r="AW643" s="370"/>
      <c r="BJ643">
        <f t="shared" si="40"/>
        <v>0</v>
      </c>
      <c r="BK643">
        <f t="shared" si="41"/>
        <v>0</v>
      </c>
      <c r="BL643" s="531">
        <f t="shared" si="42"/>
        <v>0</v>
      </c>
      <c r="BM643" s="201"/>
    </row>
    <row r="644" spans="16:65" hidden="1" outlineLevel="1" x14ac:dyDescent="0.3">
      <c r="P644" s="628"/>
      <c r="Q644" s="628"/>
      <c r="R644" s="628"/>
      <c r="S644" s="628"/>
      <c r="T644" s="628"/>
      <c r="U644" s="628"/>
      <c r="V644" s="628"/>
      <c r="W644" s="628"/>
      <c r="X644" s="628"/>
      <c r="Y644" s="650"/>
      <c r="Z644" s="650"/>
      <c r="AA644" s="650"/>
      <c r="AB644" s="650"/>
      <c r="AC644" s="613"/>
      <c r="AD644" s="613"/>
      <c r="AE644" s="613"/>
      <c r="AF644" s="613"/>
      <c r="AG644" s="626"/>
      <c r="AH644" s="626"/>
      <c r="AI644" s="626"/>
      <c r="AJ644" s="626"/>
      <c r="AK644" s="626"/>
      <c r="AL644" s="626"/>
      <c r="AM644" s="626"/>
      <c r="AN644" s="626"/>
      <c r="AO644" s="626"/>
      <c r="AP644" s="369"/>
      <c r="AQ644" s="369"/>
      <c r="AR644" s="369"/>
      <c r="AS644" s="369"/>
      <c r="AT644" s="370"/>
      <c r="AU644" s="370"/>
      <c r="AV644" s="370"/>
      <c r="AW644" s="370"/>
      <c r="BJ644">
        <f t="shared" si="40"/>
        <v>0</v>
      </c>
      <c r="BK644">
        <f t="shared" si="41"/>
        <v>0</v>
      </c>
      <c r="BL644" s="531">
        <f t="shared" si="42"/>
        <v>0</v>
      </c>
      <c r="BM644" s="201"/>
    </row>
    <row r="645" spans="16:65" hidden="1" outlineLevel="1" x14ac:dyDescent="0.3">
      <c r="P645" s="628"/>
      <c r="Q645" s="628"/>
      <c r="R645" s="628"/>
      <c r="S645" s="628"/>
      <c r="T645" s="628"/>
      <c r="U645" s="628"/>
      <c r="V645" s="628"/>
      <c r="W645" s="628"/>
      <c r="X645" s="628"/>
      <c r="Y645" s="650"/>
      <c r="Z645" s="650"/>
      <c r="AA645" s="650"/>
      <c r="AB645" s="650"/>
      <c r="AC645" s="613"/>
      <c r="AD645" s="613"/>
      <c r="AE645" s="613"/>
      <c r="AF645" s="613"/>
      <c r="AG645" s="626"/>
      <c r="AH645" s="626"/>
      <c r="AI645" s="626"/>
      <c r="AJ645" s="626"/>
      <c r="AK645" s="626"/>
      <c r="AL645" s="626"/>
      <c r="AM645" s="626"/>
      <c r="AN645" s="626"/>
      <c r="AO645" s="626"/>
      <c r="AP645" s="369"/>
      <c r="AQ645" s="369"/>
      <c r="AR645" s="369"/>
      <c r="AS645" s="369"/>
      <c r="AT645" s="370"/>
      <c r="AU645" s="370"/>
      <c r="AV645" s="370"/>
      <c r="AW645" s="370"/>
      <c r="BJ645">
        <f t="shared" si="40"/>
        <v>0</v>
      </c>
      <c r="BK645">
        <f t="shared" si="41"/>
        <v>0</v>
      </c>
      <c r="BL645" s="531">
        <f t="shared" si="42"/>
        <v>0</v>
      </c>
      <c r="BM645" s="201"/>
    </row>
    <row r="646" spans="16:65" hidden="1" outlineLevel="1" x14ac:dyDescent="0.3">
      <c r="P646" s="628"/>
      <c r="Q646" s="628"/>
      <c r="R646" s="628"/>
      <c r="S646" s="628"/>
      <c r="T646" s="628"/>
      <c r="U646" s="628"/>
      <c r="V646" s="628"/>
      <c r="W646" s="628"/>
      <c r="X646" s="628"/>
      <c r="Y646" s="650"/>
      <c r="Z646" s="650"/>
      <c r="AA646" s="650"/>
      <c r="AB646" s="650"/>
      <c r="AC646" s="613"/>
      <c r="AD646" s="613"/>
      <c r="AE646" s="613"/>
      <c r="AF646" s="613"/>
      <c r="AG646" s="626"/>
      <c r="AH646" s="626"/>
      <c r="AI646" s="626"/>
      <c r="AJ646" s="626"/>
      <c r="AK646" s="626"/>
      <c r="AL646" s="626"/>
      <c r="AM646" s="626"/>
      <c r="AN646" s="626"/>
      <c r="AO646" s="626"/>
      <c r="AP646" s="369"/>
      <c r="AQ646" s="369"/>
      <c r="AR646" s="369"/>
      <c r="AS646" s="369"/>
      <c r="AT646" s="370"/>
      <c r="AU646" s="370"/>
      <c r="AV646" s="370"/>
      <c r="AW646" s="370"/>
      <c r="BJ646">
        <f t="shared" si="40"/>
        <v>0</v>
      </c>
      <c r="BK646">
        <f t="shared" si="41"/>
        <v>0</v>
      </c>
      <c r="BL646" s="531">
        <f t="shared" si="42"/>
        <v>0</v>
      </c>
      <c r="BM646" s="201"/>
    </row>
    <row r="647" spans="16:65" hidden="1" outlineLevel="1" x14ac:dyDescent="0.3">
      <c r="P647" s="628"/>
      <c r="Q647" s="628"/>
      <c r="R647" s="628"/>
      <c r="S647" s="628"/>
      <c r="T647" s="628"/>
      <c r="U647" s="628"/>
      <c r="V647" s="628"/>
      <c r="W647" s="628"/>
      <c r="X647" s="628"/>
      <c r="Y647" s="650"/>
      <c r="Z647" s="650"/>
      <c r="AA647" s="650"/>
      <c r="AB647" s="650"/>
      <c r="AC647" s="613"/>
      <c r="AD647" s="613"/>
      <c r="AE647" s="613"/>
      <c r="AF647" s="613"/>
      <c r="AG647" s="626"/>
      <c r="AH647" s="626"/>
      <c r="AI647" s="626"/>
      <c r="AJ647" s="626"/>
      <c r="AK647" s="626"/>
      <c r="AL647" s="626"/>
      <c r="AM647" s="626"/>
      <c r="AN647" s="626"/>
      <c r="AO647" s="626"/>
      <c r="AP647" s="369"/>
      <c r="AQ647" s="369"/>
      <c r="AR647" s="369"/>
      <c r="AS647" s="369"/>
      <c r="AT647" s="370"/>
      <c r="AU647" s="370"/>
      <c r="AV647" s="370"/>
      <c r="AW647" s="370"/>
      <c r="BJ647">
        <f t="shared" si="40"/>
        <v>0</v>
      </c>
      <c r="BK647">
        <f t="shared" si="41"/>
        <v>0</v>
      </c>
      <c r="BL647" s="531">
        <f t="shared" si="42"/>
        <v>0</v>
      </c>
      <c r="BM647" s="201"/>
    </row>
    <row r="648" spans="16:65" hidden="1" outlineLevel="1" x14ac:dyDescent="0.3">
      <c r="P648" s="628"/>
      <c r="Q648" s="628"/>
      <c r="R648" s="628"/>
      <c r="S648" s="628"/>
      <c r="T648" s="628"/>
      <c r="U648" s="628"/>
      <c r="V648" s="628"/>
      <c r="W648" s="628"/>
      <c r="X648" s="628"/>
      <c r="Y648" s="650"/>
      <c r="Z648" s="650"/>
      <c r="AA648" s="650"/>
      <c r="AB648" s="650"/>
      <c r="AC648" s="613"/>
      <c r="AD648" s="613"/>
      <c r="AE648" s="613"/>
      <c r="AF648" s="613"/>
      <c r="AG648" s="626"/>
      <c r="AH648" s="626"/>
      <c r="AI648" s="626"/>
      <c r="AJ648" s="626"/>
      <c r="AK648" s="626"/>
      <c r="AL648" s="626"/>
      <c r="AM648" s="626"/>
      <c r="AN648" s="626"/>
      <c r="AO648" s="626"/>
      <c r="AP648" s="369"/>
      <c r="AQ648" s="369"/>
      <c r="AR648" s="369"/>
      <c r="AS648" s="369"/>
      <c r="AT648" s="370"/>
      <c r="AU648" s="370"/>
      <c r="AV648" s="370"/>
      <c r="AW648" s="370"/>
      <c r="BJ648">
        <f t="shared" si="40"/>
        <v>0</v>
      </c>
      <c r="BK648">
        <f t="shared" si="41"/>
        <v>0</v>
      </c>
      <c r="BL648" s="531">
        <f t="shared" si="42"/>
        <v>0</v>
      </c>
      <c r="BM648" s="201"/>
    </row>
    <row r="649" spans="16:65" hidden="1" outlineLevel="1" x14ac:dyDescent="0.3">
      <c r="P649" s="628"/>
      <c r="Q649" s="628"/>
      <c r="R649" s="628"/>
      <c r="S649" s="628"/>
      <c r="T649" s="628"/>
      <c r="U649" s="628"/>
      <c r="V649" s="628"/>
      <c r="W649" s="628"/>
      <c r="X649" s="628"/>
      <c r="Y649" s="650"/>
      <c r="Z649" s="650"/>
      <c r="AA649" s="650"/>
      <c r="AB649" s="650"/>
      <c r="AC649" s="613"/>
      <c r="AD649" s="613"/>
      <c r="AE649" s="613"/>
      <c r="AF649" s="613"/>
      <c r="AG649" s="626"/>
      <c r="AH649" s="626"/>
      <c r="AI649" s="626"/>
      <c r="AJ649" s="626"/>
      <c r="AK649" s="626"/>
      <c r="AL649" s="626"/>
      <c r="AM649" s="626"/>
      <c r="AN649" s="626"/>
      <c r="AO649" s="626"/>
      <c r="AP649" s="369"/>
      <c r="AQ649" s="369"/>
      <c r="AR649" s="369"/>
      <c r="AS649" s="369"/>
      <c r="AT649" s="370"/>
      <c r="AU649" s="370"/>
      <c r="AV649" s="370"/>
      <c r="AW649" s="370"/>
      <c r="BJ649">
        <f t="shared" si="40"/>
        <v>0</v>
      </c>
      <c r="BK649">
        <f t="shared" si="41"/>
        <v>0</v>
      </c>
      <c r="BL649" s="531">
        <f t="shared" si="42"/>
        <v>0</v>
      </c>
      <c r="BM649" s="201"/>
    </row>
    <row r="650" spans="16:65" hidden="1" outlineLevel="1" x14ac:dyDescent="0.3">
      <c r="P650" s="628"/>
      <c r="Q650" s="628"/>
      <c r="R650" s="628"/>
      <c r="S650" s="628"/>
      <c r="T650" s="628"/>
      <c r="U650" s="628"/>
      <c r="V650" s="628"/>
      <c r="W650" s="628"/>
      <c r="X650" s="628"/>
      <c r="Y650" s="650"/>
      <c r="Z650" s="650"/>
      <c r="AA650" s="650"/>
      <c r="AB650" s="650"/>
      <c r="AC650" s="613"/>
      <c r="AD650" s="613"/>
      <c r="AE650" s="613"/>
      <c r="AF650" s="613"/>
      <c r="AG650" s="626"/>
      <c r="AH650" s="626"/>
      <c r="AI650" s="626"/>
      <c r="AJ650" s="626"/>
      <c r="AK650" s="626"/>
      <c r="AL650" s="626"/>
      <c r="AM650" s="626"/>
      <c r="AN650" s="626"/>
      <c r="AO650" s="626"/>
      <c r="AP650" s="369"/>
      <c r="AQ650" s="369"/>
      <c r="AR650" s="369"/>
      <c r="AS650" s="369"/>
      <c r="AT650" s="370"/>
      <c r="AU650" s="370"/>
      <c r="AV650" s="370"/>
      <c r="AW650" s="370"/>
      <c r="BJ650">
        <f t="shared" si="40"/>
        <v>0</v>
      </c>
      <c r="BK650">
        <f t="shared" si="41"/>
        <v>0</v>
      </c>
      <c r="BL650" s="531">
        <f t="shared" si="42"/>
        <v>0</v>
      </c>
      <c r="BM650" s="201"/>
    </row>
    <row r="651" spans="16:65" hidden="1" outlineLevel="1" x14ac:dyDescent="0.3">
      <c r="P651" s="628"/>
      <c r="Q651" s="628"/>
      <c r="R651" s="628"/>
      <c r="S651" s="628"/>
      <c r="T651" s="628"/>
      <c r="U651" s="628"/>
      <c r="V651" s="628"/>
      <c r="W651" s="628"/>
      <c r="X651" s="628"/>
      <c r="Y651" s="650"/>
      <c r="Z651" s="650"/>
      <c r="AA651" s="650"/>
      <c r="AB651" s="650"/>
      <c r="AC651" s="613"/>
      <c r="AD651" s="613"/>
      <c r="AE651" s="613"/>
      <c r="AF651" s="613"/>
      <c r="AG651" s="626"/>
      <c r="AH651" s="626"/>
      <c r="AI651" s="626"/>
      <c r="AJ651" s="626"/>
      <c r="AK651" s="626"/>
      <c r="AL651" s="626"/>
      <c r="AM651" s="626"/>
      <c r="AN651" s="626"/>
      <c r="AO651" s="626"/>
      <c r="AP651" s="369"/>
      <c r="AQ651" s="369"/>
      <c r="AR651" s="369"/>
      <c r="AS651" s="369"/>
      <c r="AT651" s="370"/>
      <c r="AU651" s="370"/>
      <c r="AV651" s="370"/>
      <c r="AW651" s="370"/>
      <c r="BJ651">
        <f t="shared" si="40"/>
        <v>0</v>
      </c>
      <c r="BK651">
        <f t="shared" si="41"/>
        <v>0</v>
      </c>
      <c r="BL651" s="531">
        <f t="shared" si="42"/>
        <v>0</v>
      </c>
      <c r="BM651" s="201"/>
    </row>
    <row r="652" spans="16:65" hidden="1" outlineLevel="1" x14ac:dyDescent="0.3">
      <c r="P652" s="628"/>
      <c r="Q652" s="628"/>
      <c r="R652" s="628"/>
      <c r="S652" s="628"/>
      <c r="T652" s="628"/>
      <c r="U652" s="628"/>
      <c r="V652" s="628"/>
      <c r="W652" s="628"/>
      <c r="X652" s="628"/>
      <c r="Y652" s="650"/>
      <c r="Z652" s="650"/>
      <c r="AA652" s="650"/>
      <c r="AB652" s="650"/>
      <c r="AC652" s="613"/>
      <c r="AD652" s="613"/>
      <c r="AE652" s="613"/>
      <c r="AF652" s="613"/>
      <c r="AG652" s="626"/>
      <c r="AH652" s="626"/>
      <c r="AI652" s="626"/>
      <c r="AJ652" s="626"/>
      <c r="AK652" s="626"/>
      <c r="AL652" s="626"/>
      <c r="AM652" s="626"/>
      <c r="AN652" s="626"/>
      <c r="AO652" s="626"/>
      <c r="AP652" s="369"/>
      <c r="AQ652" s="369"/>
      <c r="AR652" s="369"/>
      <c r="AS652" s="369"/>
      <c r="AT652" s="370"/>
      <c r="AU652" s="370"/>
      <c r="AV652" s="370"/>
      <c r="AW652" s="370"/>
      <c r="BJ652">
        <f t="shared" si="40"/>
        <v>0</v>
      </c>
      <c r="BK652">
        <f t="shared" si="41"/>
        <v>0</v>
      </c>
      <c r="BL652" s="531">
        <f t="shared" si="42"/>
        <v>0</v>
      </c>
      <c r="BM652" s="201"/>
    </row>
    <row r="653" spans="16:65" hidden="1" outlineLevel="1" x14ac:dyDescent="0.3">
      <c r="P653" s="628"/>
      <c r="Q653" s="628"/>
      <c r="R653" s="628"/>
      <c r="S653" s="628"/>
      <c r="T653" s="628"/>
      <c r="U653" s="628"/>
      <c r="V653" s="628"/>
      <c r="W653" s="628"/>
      <c r="X653" s="628"/>
      <c r="Y653" s="650"/>
      <c r="Z653" s="650"/>
      <c r="AA653" s="650"/>
      <c r="AB653" s="650"/>
      <c r="AC653" s="613"/>
      <c r="AD653" s="613"/>
      <c r="AE653" s="613"/>
      <c r="AF653" s="613"/>
      <c r="AG653" s="626"/>
      <c r="AH653" s="626"/>
      <c r="AI653" s="626"/>
      <c r="AJ653" s="626"/>
      <c r="AK653" s="626"/>
      <c r="AL653" s="626"/>
      <c r="AM653" s="626"/>
      <c r="AN653" s="626"/>
      <c r="AO653" s="626"/>
      <c r="AP653" s="369"/>
      <c r="AQ653" s="369"/>
      <c r="AR653" s="369"/>
      <c r="AS653" s="369"/>
      <c r="AT653" s="370"/>
      <c r="AU653" s="370"/>
      <c r="AV653" s="370"/>
      <c r="AW653" s="370"/>
      <c r="BJ653">
        <f t="shared" si="40"/>
        <v>0</v>
      </c>
      <c r="BK653">
        <f t="shared" si="41"/>
        <v>0</v>
      </c>
      <c r="BL653" s="531">
        <f t="shared" si="42"/>
        <v>0</v>
      </c>
      <c r="BM653" s="201"/>
    </row>
    <row r="654" spans="16:65" hidden="1" outlineLevel="1" x14ac:dyDescent="0.3">
      <c r="P654" s="628"/>
      <c r="Q654" s="628"/>
      <c r="R654" s="628"/>
      <c r="S654" s="628"/>
      <c r="T654" s="628"/>
      <c r="U654" s="628"/>
      <c r="V654" s="628"/>
      <c r="W654" s="628"/>
      <c r="X654" s="628"/>
      <c r="Y654" s="650"/>
      <c r="Z654" s="650"/>
      <c r="AA654" s="650"/>
      <c r="AB654" s="650"/>
      <c r="AC654" s="613"/>
      <c r="AD654" s="613"/>
      <c r="AE654" s="613"/>
      <c r="AF654" s="613"/>
      <c r="AG654" s="626"/>
      <c r="AH654" s="626"/>
      <c r="AI654" s="626"/>
      <c r="AJ654" s="626"/>
      <c r="AK654" s="626"/>
      <c r="AL654" s="626"/>
      <c r="AM654" s="626"/>
      <c r="AN654" s="626"/>
      <c r="AO654" s="626"/>
      <c r="AP654" s="369"/>
      <c r="AQ654" s="369"/>
      <c r="AR654" s="369"/>
      <c r="AS654" s="369"/>
      <c r="AT654" s="370"/>
      <c r="AU654" s="370"/>
      <c r="AV654" s="370"/>
      <c r="AW654" s="370"/>
      <c r="BJ654">
        <f t="shared" si="40"/>
        <v>0</v>
      </c>
      <c r="BK654">
        <f t="shared" si="41"/>
        <v>0</v>
      </c>
      <c r="BL654" s="531">
        <f t="shared" si="42"/>
        <v>0</v>
      </c>
      <c r="BM654" s="201"/>
    </row>
    <row r="655" spans="16:65" hidden="1" outlineLevel="1" x14ac:dyDescent="0.3">
      <c r="P655" s="628"/>
      <c r="Q655" s="628"/>
      <c r="R655" s="628"/>
      <c r="S655" s="628"/>
      <c r="T655" s="628"/>
      <c r="U655" s="628"/>
      <c r="V655" s="628"/>
      <c r="W655" s="628"/>
      <c r="X655" s="628"/>
      <c r="Y655" s="650"/>
      <c r="Z655" s="650"/>
      <c r="AA655" s="650"/>
      <c r="AB655" s="650"/>
      <c r="AC655" s="613"/>
      <c r="AD655" s="613"/>
      <c r="AE655" s="613"/>
      <c r="AF655" s="613"/>
      <c r="AG655" s="626"/>
      <c r="AH655" s="626"/>
      <c r="AI655" s="626"/>
      <c r="AJ655" s="626"/>
      <c r="AK655" s="626"/>
      <c r="AL655" s="626"/>
      <c r="AM655" s="626"/>
      <c r="AN655" s="626"/>
      <c r="AO655" s="626"/>
      <c r="AP655" s="369"/>
      <c r="AQ655" s="369"/>
      <c r="AR655" s="369"/>
      <c r="AS655" s="369"/>
      <c r="AT655" s="370"/>
      <c r="AU655" s="370"/>
      <c r="AV655" s="370"/>
      <c r="AW655" s="370"/>
      <c r="BJ655">
        <f t="shared" si="40"/>
        <v>0</v>
      </c>
      <c r="BK655">
        <f t="shared" si="41"/>
        <v>0</v>
      </c>
      <c r="BL655" s="531">
        <f t="shared" si="42"/>
        <v>0</v>
      </c>
      <c r="BM655" s="201"/>
    </row>
    <row r="656" spans="16:65" hidden="1" outlineLevel="1" x14ac:dyDescent="0.3">
      <c r="P656" s="628"/>
      <c r="Q656" s="628"/>
      <c r="R656" s="628"/>
      <c r="S656" s="628"/>
      <c r="T656" s="628"/>
      <c r="U656" s="628"/>
      <c r="V656" s="628"/>
      <c r="W656" s="628"/>
      <c r="X656" s="628"/>
      <c r="Y656" s="650"/>
      <c r="Z656" s="650"/>
      <c r="AA656" s="650"/>
      <c r="AB656" s="650"/>
      <c r="AC656" s="613"/>
      <c r="AD656" s="613"/>
      <c r="AE656" s="613"/>
      <c r="AF656" s="613"/>
      <c r="AG656" s="626"/>
      <c r="AH656" s="626"/>
      <c r="AI656" s="626"/>
      <c r="AJ656" s="626"/>
      <c r="AK656" s="626"/>
      <c r="AL656" s="626"/>
      <c r="AM656" s="626"/>
      <c r="AN656" s="626"/>
      <c r="AO656" s="626"/>
      <c r="AP656" s="369"/>
      <c r="AQ656" s="369"/>
      <c r="AR656" s="369"/>
      <c r="AS656" s="369"/>
      <c r="AT656" s="370"/>
      <c r="AU656" s="370"/>
      <c r="AV656" s="370"/>
      <c r="AW656" s="370"/>
      <c r="BJ656">
        <f t="shared" si="40"/>
        <v>0</v>
      </c>
      <c r="BK656">
        <f t="shared" si="41"/>
        <v>0</v>
      </c>
      <c r="BL656" s="531">
        <f t="shared" si="42"/>
        <v>0</v>
      </c>
      <c r="BM656" s="201"/>
    </row>
    <row r="657" spans="16:65" hidden="1" outlineLevel="1" x14ac:dyDescent="0.3">
      <c r="P657" s="628"/>
      <c r="Q657" s="628"/>
      <c r="R657" s="628"/>
      <c r="S657" s="628"/>
      <c r="T657" s="628"/>
      <c r="U657" s="628"/>
      <c r="V657" s="628"/>
      <c r="W657" s="628"/>
      <c r="X657" s="628"/>
      <c r="Y657" s="650"/>
      <c r="Z657" s="650"/>
      <c r="AA657" s="650"/>
      <c r="AB657" s="650"/>
      <c r="AC657" s="613"/>
      <c r="AD657" s="613"/>
      <c r="AE657" s="613"/>
      <c r="AF657" s="613"/>
      <c r="AG657" s="626"/>
      <c r="AH657" s="626"/>
      <c r="AI657" s="626"/>
      <c r="AJ657" s="626"/>
      <c r="AK657" s="626"/>
      <c r="AL657" s="626"/>
      <c r="AM657" s="626"/>
      <c r="AN657" s="626"/>
      <c r="AO657" s="626"/>
      <c r="AP657" s="369"/>
      <c r="AQ657" s="369"/>
      <c r="AR657" s="369"/>
      <c r="AS657" s="369"/>
      <c r="AT657" s="370"/>
      <c r="AU657" s="370"/>
      <c r="AV657" s="370"/>
      <c r="AW657" s="370"/>
      <c r="BJ657">
        <f t="shared" si="40"/>
        <v>0</v>
      </c>
      <c r="BK657">
        <f t="shared" si="41"/>
        <v>0</v>
      </c>
      <c r="BL657" s="531">
        <f t="shared" si="42"/>
        <v>0</v>
      </c>
      <c r="BM657" s="201"/>
    </row>
    <row r="658" spans="16:65" hidden="1" outlineLevel="1" x14ac:dyDescent="0.3">
      <c r="P658" s="628"/>
      <c r="Q658" s="628"/>
      <c r="R658" s="628"/>
      <c r="S658" s="628"/>
      <c r="T658" s="628"/>
      <c r="U658" s="628"/>
      <c r="V658" s="628"/>
      <c r="W658" s="628"/>
      <c r="X658" s="628"/>
      <c r="Y658" s="650"/>
      <c r="Z658" s="650"/>
      <c r="AA658" s="650"/>
      <c r="AB658" s="650"/>
      <c r="AC658" s="613"/>
      <c r="AD658" s="613"/>
      <c r="AE658" s="613"/>
      <c r="AF658" s="613"/>
      <c r="AG658" s="626"/>
      <c r="AH658" s="626"/>
      <c r="AI658" s="626"/>
      <c r="AJ658" s="626"/>
      <c r="AK658" s="626"/>
      <c r="AL658" s="626"/>
      <c r="AM658" s="626"/>
      <c r="AN658" s="626"/>
      <c r="AO658" s="626"/>
      <c r="AP658" s="369"/>
      <c r="AQ658" s="369"/>
      <c r="AR658" s="369"/>
      <c r="AS658" s="369"/>
      <c r="AT658" s="370"/>
      <c r="AU658" s="370"/>
      <c r="AV658" s="370"/>
      <c r="AW658" s="370"/>
      <c r="BJ658">
        <f t="shared" si="40"/>
        <v>0</v>
      </c>
      <c r="BK658">
        <f t="shared" si="41"/>
        <v>0</v>
      </c>
      <c r="BL658" s="531">
        <f t="shared" si="42"/>
        <v>0</v>
      </c>
      <c r="BM658" s="201"/>
    </row>
    <row r="659" spans="16:65" hidden="1" outlineLevel="1" x14ac:dyDescent="0.3">
      <c r="P659" s="628"/>
      <c r="Q659" s="628"/>
      <c r="R659" s="628"/>
      <c r="S659" s="628"/>
      <c r="T659" s="628"/>
      <c r="U659" s="628"/>
      <c r="V659" s="628"/>
      <c r="W659" s="628"/>
      <c r="X659" s="628"/>
      <c r="Y659" s="650"/>
      <c r="Z659" s="650"/>
      <c r="AA659" s="650"/>
      <c r="AB659" s="650"/>
      <c r="AC659" s="613"/>
      <c r="AD659" s="613"/>
      <c r="AE659" s="613"/>
      <c r="AF659" s="613"/>
      <c r="AG659" s="626"/>
      <c r="AH659" s="626"/>
      <c r="AI659" s="626"/>
      <c r="AJ659" s="626"/>
      <c r="AK659" s="626"/>
      <c r="AL659" s="626"/>
      <c r="AM659" s="626"/>
      <c r="AN659" s="626"/>
      <c r="AO659" s="626"/>
      <c r="AP659" s="369"/>
      <c r="AQ659" s="369"/>
      <c r="AR659" s="369"/>
      <c r="AS659" s="369"/>
      <c r="AT659" s="370"/>
      <c r="AU659" s="370"/>
      <c r="AV659" s="370"/>
      <c r="AW659" s="370"/>
      <c r="BJ659">
        <f t="shared" si="40"/>
        <v>0</v>
      </c>
      <c r="BK659">
        <f t="shared" si="41"/>
        <v>0</v>
      </c>
      <c r="BL659" s="531">
        <f t="shared" si="42"/>
        <v>0</v>
      </c>
      <c r="BM659" s="201"/>
    </row>
    <row r="660" spans="16:65" hidden="1" outlineLevel="1" x14ac:dyDescent="0.3">
      <c r="P660" s="628"/>
      <c r="Q660" s="628"/>
      <c r="R660" s="628"/>
      <c r="S660" s="628"/>
      <c r="T660" s="628"/>
      <c r="U660" s="628"/>
      <c r="V660" s="628"/>
      <c r="W660" s="628"/>
      <c r="X660" s="628"/>
      <c r="Y660" s="650"/>
      <c r="Z660" s="650"/>
      <c r="AA660" s="650"/>
      <c r="AB660" s="650"/>
      <c r="AC660" s="613"/>
      <c r="AD660" s="613"/>
      <c r="AE660" s="613"/>
      <c r="AF660" s="613"/>
      <c r="AG660" s="626"/>
      <c r="AH660" s="626"/>
      <c r="AI660" s="626"/>
      <c r="AJ660" s="626"/>
      <c r="AK660" s="626"/>
      <c r="AL660" s="626"/>
      <c r="AM660" s="626"/>
      <c r="AN660" s="626"/>
      <c r="AO660" s="626"/>
      <c r="AP660" s="369"/>
      <c r="AQ660" s="369"/>
      <c r="AR660" s="369"/>
      <c r="AS660" s="369"/>
      <c r="AT660" s="370"/>
      <c r="AU660" s="370"/>
      <c r="AV660" s="370"/>
      <c r="AW660" s="370"/>
      <c r="BJ660">
        <f t="shared" si="40"/>
        <v>0</v>
      </c>
      <c r="BK660">
        <f t="shared" si="41"/>
        <v>0</v>
      </c>
      <c r="BL660" s="531">
        <f t="shared" si="42"/>
        <v>0</v>
      </c>
      <c r="BM660" s="201"/>
    </row>
    <row r="661" spans="16:65" hidden="1" outlineLevel="1" x14ac:dyDescent="0.3">
      <c r="P661" s="628"/>
      <c r="Q661" s="628"/>
      <c r="R661" s="628"/>
      <c r="S661" s="628"/>
      <c r="T661" s="628"/>
      <c r="U661" s="628"/>
      <c r="V661" s="628"/>
      <c r="W661" s="628"/>
      <c r="X661" s="628"/>
      <c r="Y661" s="650"/>
      <c r="Z661" s="650"/>
      <c r="AA661" s="650"/>
      <c r="AB661" s="650"/>
      <c r="AC661" s="613"/>
      <c r="AD661" s="613"/>
      <c r="AE661" s="613"/>
      <c r="AF661" s="613"/>
      <c r="AG661" s="626"/>
      <c r="AH661" s="626"/>
      <c r="AI661" s="626"/>
      <c r="AJ661" s="626"/>
      <c r="AK661" s="626"/>
      <c r="AL661" s="626"/>
      <c r="AM661" s="626"/>
      <c r="AN661" s="626"/>
      <c r="AO661" s="626"/>
      <c r="AP661" s="369"/>
      <c r="AQ661" s="369"/>
      <c r="AR661" s="369"/>
      <c r="AS661" s="369"/>
      <c r="AT661" s="370"/>
      <c r="AU661" s="370"/>
      <c r="AV661" s="370"/>
      <c r="AW661" s="370"/>
      <c r="BJ661">
        <f t="shared" si="40"/>
        <v>0</v>
      </c>
      <c r="BK661">
        <f t="shared" si="41"/>
        <v>0</v>
      </c>
      <c r="BL661" s="531">
        <f t="shared" si="42"/>
        <v>0</v>
      </c>
      <c r="BM661" s="201"/>
    </row>
    <row r="662" spans="16:65" hidden="1" outlineLevel="1" x14ac:dyDescent="0.3">
      <c r="P662" s="628"/>
      <c r="Q662" s="628"/>
      <c r="R662" s="628"/>
      <c r="S662" s="628"/>
      <c r="T662" s="628"/>
      <c r="U662" s="628"/>
      <c r="V662" s="628"/>
      <c r="W662" s="628"/>
      <c r="X662" s="628"/>
      <c r="Y662" s="650"/>
      <c r="Z662" s="650"/>
      <c r="AA662" s="650"/>
      <c r="AB662" s="650"/>
      <c r="AC662" s="613"/>
      <c r="AD662" s="613"/>
      <c r="AE662" s="613"/>
      <c r="AF662" s="613"/>
      <c r="AG662" s="626"/>
      <c r="AH662" s="626"/>
      <c r="AI662" s="626"/>
      <c r="AJ662" s="626"/>
      <c r="AK662" s="626"/>
      <c r="AL662" s="626"/>
      <c r="AM662" s="626"/>
      <c r="AN662" s="626"/>
      <c r="AO662" s="626"/>
      <c r="AP662" s="369"/>
      <c r="AQ662" s="369"/>
      <c r="AR662" s="369"/>
      <c r="AS662" s="369"/>
      <c r="AT662" s="370"/>
      <c r="AU662" s="370"/>
      <c r="AV662" s="370"/>
      <c r="AW662" s="370"/>
      <c r="BJ662">
        <f t="shared" si="40"/>
        <v>0</v>
      </c>
      <c r="BK662">
        <f t="shared" si="41"/>
        <v>0</v>
      </c>
      <c r="BL662" s="531">
        <f t="shared" si="42"/>
        <v>0</v>
      </c>
      <c r="BM662" s="201"/>
    </row>
    <row r="663" spans="16:65" hidden="1" outlineLevel="1" x14ac:dyDescent="0.3">
      <c r="P663" s="628"/>
      <c r="Q663" s="628"/>
      <c r="R663" s="628"/>
      <c r="S663" s="628"/>
      <c r="T663" s="628"/>
      <c r="U663" s="628"/>
      <c r="V663" s="628"/>
      <c r="W663" s="628"/>
      <c r="X663" s="628"/>
      <c r="Y663" s="650"/>
      <c r="Z663" s="650"/>
      <c r="AA663" s="650"/>
      <c r="AB663" s="650"/>
      <c r="AC663" s="613"/>
      <c r="AD663" s="613"/>
      <c r="AE663" s="613"/>
      <c r="AF663" s="613"/>
      <c r="AG663" s="626"/>
      <c r="AH663" s="626"/>
      <c r="AI663" s="626"/>
      <c r="AJ663" s="626"/>
      <c r="AK663" s="626"/>
      <c r="AL663" s="626"/>
      <c r="AM663" s="626"/>
      <c r="AN663" s="626"/>
      <c r="AO663" s="626"/>
      <c r="AP663" s="369"/>
      <c r="AQ663" s="369"/>
      <c r="AR663" s="369"/>
      <c r="AS663" s="369"/>
      <c r="AT663" s="370"/>
      <c r="AU663" s="370"/>
      <c r="AV663" s="370"/>
      <c r="AW663" s="370"/>
      <c r="BJ663">
        <f t="shared" si="40"/>
        <v>0</v>
      </c>
      <c r="BK663">
        <f t="shared" si="41"/>
        <v>0</v>
      </c>
      <c r="BL663" s="531">
        <f t="shared" si="42"/>
        <v>0</v>
      </c>
      <c r="BM663" s="201"/>
    </row>
    <row r="664" spans="16:65" hidden="1" outlineLevel="1" x14ac:dyDescent="0.3">
      <c r="P664" s="628"/>
      <c r="Q664" s="628"/>
      <c r="R664" s="628"/>
      <c r="S664" s="628"/>
      <c r="T664" s="628"/>
      <c r="U664" s="628"/>
      <c r="V664" s="628"/>
      <c r="W664" s="628"/>
      <c r="X664" s="628"/>
      <c r="Y664" s="650"/>
      <c r="Z664" s="650"/>
      <c r="AA664" s="650"/>
      <c r="AB664" s="650"/>
      <c r="AC664" s="613"/>
      <c r="AD664" s="613"/>
      <c r="AE664" s="613"/>
      <c r="AF664" s="613"/>
      <c r="AG664" s="626"/>
      <c r="AH664" s="626"/>
      <c r="AI664" s="626"/>
      <c r="AJ664" s="626"/>
      <c r="AK664" s="626"/>
      <c r="AL664" s="626"/>
      <c r="AM664" s="626"/>
      <c r="AN664" s="626"/>
      <c r="AO664" s="626"/>
      <c r="AP664" s="369"/>
      <c r="AQ664" s="369"/>
      <c r="AR664" s="369"/>
      <c r="AS664" s="369"/>
      <c r="AT664" s="370"/>
      <c r="AU664" s="370"/>
      <c r="AV664" s="370"/>
      <c r="AW664" s="370"/>
      <c r="BJ664">
        <f t="shared" si="40"/>
        <v>0</v>
      </c>
      <c r="BK664">
        <f t="shared" si="41"/>
        <v>0</v>
      </c>
      <c r="BL664" s="531">
        <f t="shared" si="42"/>
        <v>0</v>
      </c>
      <c r="BM664" s="201"/>
    </row>
    <row r="665" spans="16:65" hidden="1" outlineLevel="1" x14ac:dyDescent="0.3">
      <c r="P665" s="628"/>
      <c r="Q665" s="628"/>
      <c r="R665" s="628"/>
      <c r="S665" s="628"/>
      <c r="T665" s="628"/>
      <c r="U665" s="628"/>
      <c r="V665" s="628"/>
      <c r="W665" s="628"/>
      <c r="X665" s="628"/>
      <c r="Y665" s="650"/>
      <c r="Z665" s="650"/>
      <c r="AA665" s="650"/>
      <c r="AB665" s="650"/>
      <c r="AC665" s="613"/>
      <c r="AD665" s="613"/>
      <c r="AE665" s="613"/>
      <c r="AF665" s="613"/>
      <c r="AG665" s="626"/>
      <c r="AH665" s="626"/>
      <c r="AI665" s="626"/>
      <c r="AJ665" s="626"/>
      <c r="AK665" s="626"/>
      <c r="AL665" s="626"/>
      <c r="AM665" s="626"/>
      <c r="AN665" s="626"/>
      <c r="AO665" s="626"/>
      <c r="AP665" s="369"/>
      <c r="AQ665" s="369"/>
      <c r="AR665" s="369"/>
      <c r="AS665" s="369"/>
      <c r="AT665" s="370"/>
      <c r="AU665" s="370"/>
      <c r="AV665" s="370"/>
      <c r="AW665" s="370"/>
      <c r="BJ665">
        <f t="shared" si="40"/>
        <v>0</v>
      </c>
      <c r="BK665">
        <f t="shared" si="41"/>
        <v>0</v>
      </c>
      <c r="BL665" s="531">
        <f t="shared" si="42"/>
        <v>0</v>
      </c>
      <c r="BM665" s="201"/>
    </row>
    <row r="666" spans="16:65" hidden="1" outlineLevel="1" x14ac:dyDescent="0.3">
      <c r="P666" s="628"/>
      <c r="Q666" s="628"/>
      <c r="R666" s="628"/>
      <c r="S666" s="628"/>
      <c r="T666" s="628"/>
      <c r="U666" s="628"/>
      <c r="V666" s="628"/>
      <c r="W666" s="628"/>
      <c r="X666" s="628"/>
      <c r="Y666" s="650"/>
      <c r="Z666" s="650"/>
      <c r="AA666" s="650"/>
      <c r="AB666" s="650"/>
      <c r="AC666" s="613"/>
      <c r="AD666" s="613"/>
      <c r="AE666" s="613"/>
      <c r="AF666" s="613"/>
      <c r="AG666" s="626"/>
      <c r="AH666" s="626"/>
      <c r="AI666" s="626"/>
      <c r="AJ666" s="626"/>
      <c r="AK666" s="626"/>
      <c r="AL666" s="626"/>
      <c r="AM666" s="626"/>
      <c r="AN666" s="626"/>
      <c r="AO666" s="626"/>
      <c r="AP666" s="369"/>
      <c r="AQ666" s="369"/>
      <c r="AR666" s="369"/>
      <c r="AS666" s="369"/>
      <c r="AT666" s="370"/>
      <c r="AU666" s="370"/>
      <c r="AV666" s="370"/>
      <c r="AW666" s="370"/>
      <c r="BJ666">
        <f t="shared" si="40"/>
        <v>0</v>
      </c>
      <c r="BK666">
        <f t="shared" si="41"/>
        <v>0</v>
      </c>
      <c r="BL666" s="531">
        <f t="shared" si="42"/>
        <v>0</v>
      </c>
      <c r="BM666" s="201"/>
    </row>
    <row r="667" spans="16:65" hidden="1" outlineLevel="1" x14ac:dyDescent="0.3">
      <c r="P667" s="628"/>
      <c r="Q667" s="628"/>
      <c r="R667" s="628"/>
      <c r="S667" s="628"/>
      <c r="T667" s="628"/>
      <c r="U667" s="628"/>
      <c r="V667" s="628"/>
      <c r="W667" s="628"/>
      <c r="X667" s="628"/>
      <c r="Y667" s="650"/>
      <c r="Z667" s="650"/>
      <c r="AA667" s="650"/>
      <c r="AB667" s="650"/>
      <c r="AC667" s="613"/>
      <c r="AD667" s="613"/>
      <c r="AE667" s="613"/>
      <c r="AF667" s="613"/>
      <c r="AG667" s="626"/>
      <c r="AH667" s="626"/>
      <c r="AI667" s="626"/>
      <c r="AJ667" s="626"/>
      <c r="AK667" s="626"/>
      <c r="AL667" s="626"/>
      <c r="AM667" s="626"/>
      <c r="AN667" s="626"/>
      <c r="AO667" s="626"/>
      <c r="AP667" s="369"/>
      <c r="AQ667" s="369"/>
      <c r="AR667" s="369"/>
      <c r="AS667" s="369"/>
      <c r="AT667" s="370"/>
      <c r="AU667" s="370"/>
      <c r="AV667" s="370"/>
      <c r="AW667" s="370"/>
      <c r="BJ667">
        <f t="shared" si="40"/>
        <v>0</v>
      </c>
      <c r="BK667">
        <f t="shared" si="41"/>
        <v>0</v>
      </c>
      <c r="BL667" s="531">
        <f t="shared" si="42"/>
        <v>0</v>
      </c>
      <c r="BM667" s="201"/>
    </row>
    <row r="668" spans="16:65" hidden="1" outlineLevel="1" x14ac:dyDescent="0.3">
      <c r="P668" s="628"/>
      <c r="Q668" s="628"/>
      <c r="R668" s="628"/>
      <c r="S668" s="628"/>
      <c r="T668" s="628"/>
      <c r="U668" s="628"/>
      <c r="V668" s="628"/>
      <c r="W668" s="628"/>
      <c r="X668" s="628"/>
      <c r="Y668" s="650"/>
      <c r="Z668" s="650"/>
      <c r="AA668" s="650"/>
      <c r="AB668" s="650"/>
      <c r="AC668" s="613"/>
      <c r="AD668" s="613"/>
      <c r="AE668" s="613"/>
      <c r="AF668" s="613"/>
      <c r="AG668" s="626"/>
      <c r="AH668" s="626"/>
      <c r="AI668" s="626"/>
      <c r="AJ668" s="626"/>
      <c r="AK668" s="626"/>
      <c r="AL668" s="626"/>
      <c r="AM668" s="626"/>
      <c r="AN668" s="626"/>
      <c r="AO668" s="626"/>
      <c r="AP668" s="369"/>
      <c r="AQ668" s="369"/>
      <c r="AR668" s="369"/>
      <c r="AS668" s="369"/>
      <c r="AT668" s="370"/>
      <c r="AU668" s="370"/>
      <c r="AV668" s="370"/>
      <c r="AW668" s="370"/>
      <c r="BJ668">
        <f t="shared" si="40"/>
        <v>0</v>
      </c>
      <c r="BK668">
        <f t="shared" si="41"/>
        <v>0</v>
      </c>
      <c r="BL668" s="531">
        <f t="shared" si="42"/>
        <v>0</v>
      </c>
      <c r="BM668" s="201"/>
    </row>
    <row r="669" spans="16:65" hidden="1" outlineLevel="1" x14ac:dyDescent="0.3">
      <c r="P669" s="628"/>
      <c r="Q669" s="628"/>
      <c r="R669" s="628"/>
      <c r="S669" s="628"/>
      <c r="T669" s="628"/>
      <c r="U669" s="628"/>
      <c r="V669" s="628"/>
      <c r="W669" s="628"/>
      <c r="X669" s="628"/>
      <c r="Y669" s="650"/>
      <c r="Z669" s="650"/>
      <c r="AA669" s="650"/>
      <c r="AB669" s="650"/>
      <c r="AC669" s="613"/>
      <c r="AD669" s="613"/>
      <c r="AE669" s="613"/>
      <c r="AF669" s="613"/>
      <c r="AG669" s="626"/>
      <c r="AH669" s="626"/>
      <c r="AI669" s="626"/>
      <c r="AJ669" s="626"/>
      <c r="AK669" s="626"/>
      <c r="AL669" s="626"/>
      <c r="AM669" s="626"/>
      <c r="AN669" s="626"/>
      <c r="AO669" s="626"/>
      <c r="AP669" s="369"/>
      <c r="AQ669" s="369"/>
      <c r="AR669" s="369"/>
      <c r="AS669" s="369"/>
      <c r="AT669" s="370"/>
      <c r="AU669" s="370"/>
      <c r="AV669" s="370"/>
      <c r="AW669" s="370"/>
      <c r="BJ669">
        <f t="shared" si="40"/>
        <v>0</v>
      </c>
      <c r="BK669">
        <f t="shared" si="41"/>
        <v>0</v>
      </c>
      <c r="BL669" s="531">
        <f t="shared" si="42"/>
        <v>0</v>
      </c>
      <c r="BM669" s="201"/>
    </row>
    <row r="670" spans="16:65" hidden="1" outlineLevel="1" x14ac:dyDescent="0.3">
      <c r="P670" s="628"/>
      <c r="Q670" s="628"/>
      <c r="R670" s="628"/>
      <c r="S670" s="628"/>
      <c r="T670" s="628"/>
      <c r="U670" s="628"/>
      <c r="V670" s="628"/>
      <c r="W670" s="628"/>
      <c r="X670" s="628"/>
      <c r="Y670" s="650"/>
      <c r="Z670" s="650"/>
      <c r="AA670" s="650"/>
      <c r="AB670" s="650"/>
      <c r="AC670" s="613"/>
      <c r="AD670" s="613"/>
      <c r="AE670" s="613"/>
      <c r="AF670" s="613"/>
      <c r="AG670" s="626"/>
      <c r="AH670" s="626"/>
      <c r="AI670" s="626"/>
      <c r="AJ670" s="626"/>
      <c r="AK670" s="626"/>
      <c r="AL670" s="626"/>
      <c r="AM670" s="626"/>
      <c r="AN670" s="626"/>
      <c r="AO670" s="626"/>
      <c r="AP670" s="369"/>
      <c r="AQ670" s="369"/>
      <c r="AR670" s="369"/>
      <c r="AS670" s="369"/>
      <c r="AT670" s="370"/>
      <c r="AU670" s="370"/>
      <c r="AV670" s="370"/>
      <c r="AW670" s="370"/>
      <c r="BJ670">
        <f t="shared" si="40"/>
        <v>0</v>
      </c>
      <c r="BK670">
        <f t="shared" si="41"/>
        <v>0</v>
      </c>
      <c r="BL670" s="531">
        <f t="shared" si="42"/>
        <v>0</v>
      </c>
      <c r="BM670" s="201"/>
    </row>
    <row r="671" spans="16:65" hidden="1" outlineLevel="1" x14ac:dyDescent="0.3">
      <c r="P671" s="628"/>
      <c r="Q671" s="628"/>
      <c r="R671" s="628"/>
      <c r="S671" s="628"/>
      <c r="T671" s="628"/>
      <c r="U671" s="628"/>
      <c r="V671" s="628"/>
      <c r="W671" s="628"/>
      <c r="X671" s="628"/>
      <c r="Y671" s="650"/>
      <c r="Z671" s="650"/>
      <c r="AA671" s="650"/>
      <c r="AB671" s="650"/>
      <c r="AC671" s="613"/>
      <c r="AD671" s="613"/>
      <c r="AE671" s="613"/>
      <c r="AF671" s="613"/>
      <c r="AG671" s="626"/>
      <c r="AH671" s="626"/>
      <c r="AI671" s="626"/>
      <c r="AJ671" s="626"/>
      <c r="AK671" s="626"/>
      <c r="AL671" s="626"/>
      <c r="AM671" s="626"/>
      <c r="AN671" s="626"/>
      <c r="AO671" s="626"/>
      <c r="AP671" s="369"/>
      <c r="AQ671" s="369"/>
      <c r="AR671" s="369"/>
      <c r="AS671" s="369"/>
      <c r="AT671" s="370"/>
      <c r="AU671" s="370"/>
      <c r="AV671" s="370"/>
      <c r="AW671" s="370"/>
      <c r="BJ671">
        <f t="shared" si="40"/>
        <v>0</v>
      </c>
      <c r="BK671">
        <f t="shared" si="41"/>
        <v>0</v>
      </c>
      <c r="BL671" s="531">
        <f t="shared" si="42"/>
        <v>0</v>
      </c>
      <c r="BM671" s="201"/>
    </row>
    <row r="672" spans="16:65" hidden="1" outlineLevel="1" x14ac:dyDescent="0.3">
      <c r="P672" s="628"/>
      <c r="Q672" s="628"/>
      <c r="R672" s="628"/>
      <c r="S672" s="628"/>
      <c r="T672" s="628"/>
      <c r="U672" s="628"/>
      <c r="V672" s="628"/>
      <c r="W672" s="628"/>
      <c r="X672" s="628"/>
      <c r="Y672" s="650"/>
      <c r="Z672" s="650"/>
      <c r="AA672" s="650"/>
      <c r="AB672" s="650"/>
      <c r="AC672" s="613"/>
      <c r="AD672" s="613"/>
      <c r="AE672" s="613"/>
      <c r="AF672" s="613"/>
      <c r="AG672" s="626"/>
      <c r="AH672" s="626"/>
      <c r="AI672" s="626"/>
      <c r="AJ672" s="626"/>
      <c r="AK672" s="626"/>
      <c r="AL672" s="626"/>
      <c r="AM672" s="626"/>
      <c r="AN672" s="626"/>
      <c r="AO672" s="626"/>
      <c r="AP672" s="369"/>
      <c r="AQ672" s="369"/>
      <c r="AR672" s="369"/>
      <c r="AS672" s="369"/>
      <c r="AT672" s="370"/>
      <c r="AU672" s="370"/>
      <c r="AV672" s="370"/>
      <c r="AW672" s="370"/>
      <c r="BJ672">
        <f t="shared" si="40"/>
        <v>0</v>
      </c>
      <c r="BK672">
        <f t="shared" si="41"/>
        <v>0</v>
      </c>
      <c r="BL672" s="531">
        <f t="shared" si="42"/>
        <v>0</v>
      </c>
      <c r="BM672" s="201"/>
    </row>
    <row r="673" spans="16:65" hidden="1" outlineLevel="1" x14ac:dyDescent="0.3">
      <c r="P673" s="628"/>
      <c r="Q673" s="628"/>
      <c r="R673" s="628"/>
      <c r="S673" s="628"/>
      <c r="T673" s="628"/>
      <c r="U673" s="628"/>
      <c r="V673" s="628"/>
      <c r="W673" s="628"/>
      <c r="X673" s="628"/>
      <c r="Y673" s="650"/>
      <c r="Z673" s="650"/>
      <c r="AA673" s="650"/>
      <c r="AB673" s="650"/>
      <c r="AC673" s="613"/>
      <c r="AD673" s="613"/>
      <c r="AE673" s="613"/>
      <c r="AF673" s="613"/>
      <c r="AG673" s="626"/>
      <c r="AH673" s="626"/>
      <c r="AI673" s="626"/>
      <c r="AJ673" s="626"/>
      <c r="AK673" s="626"/>
      <c r="AL673" s="626"/>
      <c r="AM673" s="626"/>
      <c r="AN673" s="626"/>
      <c r="AO673" s="626"/>
      <c r="AP673" s="369"/>
      <c r="AQ673" s="369"/>
      <c r="AR673" s="369"/>
      <c r="AS673" s="369"/>
      <c r="AT673" s="370"/>
      <c r="AU673" s="370"/>
      <c r="AV673" s="370"/>
      <c r="AW673" s="370"/>
      <c r="BJ673">
        <f t="shared" si="40"/>
        <v>0</v>
      </c>
      <c r="BK673">
        <f t="shared" si="41"/>
        <v>0</v>
      </c>
      <c r="BL673" s="531">
        <f t="shared" si="42"/>
        <v>0</v>
      </c>
      <c r="BM673" s="201"/>
    </row>
    <row r="674" spans="16:65" hidden="1" outlineLevel="1" x14ac:dyDescent="0.3">
      <c r="P674" s="628"/>
      <c r="Q674" s="628"/>
      <c r="R674" s="628"/>
      <c r="S674" s="628"/>
      <c r="T674" s="628"/>
      <c r="U674" s="628"/>
      <c r="V674" s="628"/>
      <c r="W674" s="628"/>
      <c r="X674" s="628"/>
      <c r="Y674" s="650"/>
      <c r="Z674" s="650"/>
      <c r="AA674" s="650"/>
      <c r="AB674" s="650"/>
      <c r="AC674" s="613"/>
      <c r="AD674" s="613"/>
      <c r="AE674" s="613"/>
      <c r="AF674" s="613"/>
      <c r="AG674" s="626"/>
      <c r="AH674" s="626"/>
      <c r="AI674" s="626"/>
      <c r="AJ674" s="626"/>
      <c r="AK674" s="626"/>
      <c r="AL674" s="626"/>
      <c r="AM674" s="626"/>
      <c r="AN674" s="626"/>
      <c r="AO674" s="626"/>
      <c r="AP674" s="369"/>
      <c r="AQ674" s="369"/>
      <c r="AR674" s="369"/>
      <c r="AS674" s="369"/>
      <c r="AT674" s="370"/>
      <c r="AU674" s="370"/>
      <c r="AV674" s="370"/>
      <c r="AW674" s="370"/>
      <c r="BJ674">
        <f t="shared" si="40"/>
        <v>0</v>
      </c>
      <c r="BK674">
        <f t="shared" si="41"/>
        <v>0</v>
      </c>
      <c r="BL674" s="531">
        <f t="shared" si="42"/>
        <v>0</v>
      </c>
      <c r="BM674" s="201"/>
    </row>
    <row r="675" spans="16:65" hidden="1" outlineLevel="1" x14ac:dyDescent="0.3">
      <c r="P675" s="628"/>
      <c r="Q675" s="628"/>
      <c r="R675" s="628"/>
      <c r="S675" s="628"/>
      <c r="T675" s="628"/>
      <c r="U675" s="628"/>
      <c r="V675" s="628"/>
      <c r="W675" s="628"/>
      <c r="X675" s="628"/>
      <c r="Y675" s="650"/>
      <c r="Z675" s="650"/>
      <c r="AA675" s="650"/>
      <c r="AB675" s="650"/>
      <c r="AC675" s="613"/>
      <c r="AD675" s="613"/>
      <c r="AE675" s="613"/>
      <c r="AF675" s="613"/>
      <c r="AG675" s="626"/>
      <c r="AH675" s="626"/>
      <c r="AI675" s="626"/>
      <c r="AJ675" s="626"/>
      <c r="AK675" s="626"/>
      <c r="AL675" s="626"/>
      <c r="AM675" s="626"/>
      <c r="AN675" s="626"/>
      <c r="AO675" s="626"/>
      <c r="AP675" s="369"/>
      <c r="AQ675" s="369"/>
      <c r="AR675" s="369"/>
      <c r="AS675" s="369"/>
      <c r="AT675" s="370"/>
      <c r="AU675" s="370"/>
      <c r="AV675" s="370"/>
      <c r="AW675" s="370"/>
      <c r="BJ675">
        <f t="shared" si="40"/>
        <v>0</v>
      </c>
      <c r="BK675">
        <f t="shared" si="41"/>
        <v>0</v>
      </c>
      <c r="BL675" s="531">
        <f t="shared" si="42"/>
        <v>0</v>
      </c>
      <c r="BM675" s="201"/>
    </row>
    <row r="676" spans="16:65" hidden="1" outlineLevel="1" x14ac:dyDescent="0.3">
      <c r="P676" s="628"/>
      <c r="Q676" s="628"/>
      <c r="R676" s="628"/>
      <c r="S676" s="628"/>
      <c r="T676" s="628"/>
      <c r="U676" s="628"/>
      <c r="V676" s="628"/>
      <c r="W676" s="628"/>
      <c r="X676" s="628"/>
      <c r="Y676" s="650"/>
      <c r="Z676" s="650"/>
      <c r="AA676" s="650"/>
      <c r="AB676" s="650"/>
      <c r="AC676" s="613"/>
      <c r="AD676" s="613"/>
      <c r="AE676" s="613"/>
      <c r="AF676" s="613"/>
      <c r="AG676" s="626"/>
      <c r="AH676" s="626"/>
      <c r="AI676" s="626"/>
      <c r="AJ676" s="626"/>
      <c r="AK676" s="626"/>
      <c r="AL676" s="626"/>
      <c r="AM676" s="626"/>
      <c r="AN676" s="626"/>
      <c r="AO676" s="626"/>
      <c r="AP676" s="369"/>
      <c r="AQ676" s="369"/>
      <c r="AR676" s="369"/>
      <c r="AS676" s="369"/>
      <c r="AT676" s="370"/>
      <c r="AU676" s="370"/>
      <c r="AV676" s="370"/>
      <c r="AW676" s="370"/>
      <c r="BJ676">
        <f t="shared" si="40"/>
        <v>0</v>
      </c>
      <c r="BK676">
        <f t="shared" si="41"/>
        <v>0</v>
      </c>
      <c r="BL676" s="531">
        <f t="shared" si="42"/>
        <v>0</v>
      </c>
      <c r="BM676" s="201"/>
    </row>
    <row r="677" spans="16:65" hidden="1" outlineLevel="1" x14ac:dyDescent="0.3">
      <c r="P677" s="628"/>
      <c r="Q677" s="628"/>
      <c r="R677" s="628"/>
      <c r="S677" s="628"/>
      <c r="T677" s="628"/>
      <c r="U677" s="628"/>
      <c r="V677" s="628"/>
      <c r="W677" s="628"/>
      <c r="X677" s="628"/>
      <c r="Y677" s="650"/>
      <c r="Z677" s="650"/>
      <c r="AA677" s="650"/>
      <c r="AB677" s="650"/>
      <c r="AC677" s="613"/>
      <c r="AD677" s="613"/>
      <c r="AE677" s="613"/>
      <c r="AF677" s="613"/>
      <c r="AG677" s="626"/>
      <c r="AH677" s="626"/>
      <c r="AI677" s="626"/>
      <c r="AJ677" s="626"/>
      <c r="AK677" s="626"/>
      <c r="AL677" s="626"/>
      <c r="AM677" s="626"/>
      <c r="AN677" s="626"/>
      <c r="AO677" s="626"/>
      <c r="AP677" s="369"/>
      <c r="AQ677" s="369"/>
      <c r="AR677" s="369"/>
      <c r="AS677" s="369"/>
      <c r="AT677" s="370"/>
      <c r="AU677" s="370"/>
      <c r="AV677" s="370"/>
      <c r="AW677" s="370"/>
      <c r="BJ677">
        <f t="shared" si="40"/>
        <v>0</v>
      </c>
      <c r="BK677">
        <f t="shared" si="41"/>
        <v>0</v>
      </c>
      <c r="BL677" s="531">
        <f t="shared" si="42"/>
        <v>0</v>
      </c>
      <c r="BM677" s="201"/>
    </row>
    <row r="678" spans="16:65" hidden="1" outlineLevel="1" x14ac:dyDescent="0.3">
      <c r="P678" s="628"/>
      <c r="Q678" s="628"/>
      <c r="R678" s="628"/>
      <c r="S678" s="628"/>
      <c r="T678" s="628"/>
      <c r="U678" s="628"/>
      <c r="V678" s="628"/>
      <c r="W678" s="628"/>
      <c r="X678" s="628"/>
      <c r="Y678" s="650"/>
      <c r="Z678" s="650"/>
      <c r="AA678" s="650"/>
      <c r="AB678" s="650"/>
      <c r="AC678" s="613"/>
      <c r="AD678" s="613"/>
      <c r="AE678" s="613"/>
      <c r="AF678" s="613"/>
      <c r="AG678" s="626"/>
      <c r="AH678" s="626"/>
      <c r="AI678" s="626"/>
      <c r="AJ678" s="626"/>
      <c r="AK678" s="626"/>
      <c r="AL678" s="626"/>
      <c r="AM678" s="626"/>
      <c r="AN678" s="626"/>
      <c r="AO678" s="626"/>
      <c r="AP678" s="369"/>
      <c r="AQ678" s="369"/>
      <c r="AR678" s="369"/>
      <c r="AS678" s="369"/>
      <c r="AT678" s="370"/>
      <c r="AU678" s="370"/>
      <c r="AV678" s="370"/>
      <c r="AW678" s="370"/>
      <c r="BJ678">
        <f t="shared" si="40"/>
        <v>0</v>
      </c>
      <c r="BK678">
        <f t="shared" si="41"/>
        <v>0</v>
      </c>
      <c r="BL678" s="531">
        <f t="shared" si="42"/>
        <v>0</v>
      </c>
      <c r="BM678" s="201"/>
    </row>
    <row r="679" spans="16:65" hidden="1" outlineLevel="1" x14ac:dyDescent="0.3">
      <c r="P679" s="628"/>
      <c r="Q679" s="628"/>
      <c r="R679" s="628"/>
      <c r="S679" s="628"/>
      <c r="T679" s="628"/>
      <c r="U679" s="628"/>
      <c r="V679" s="628"/>
      <c r="W679" s="628"/>
      <c r="X679" s="628"/>
      <c r="Y679" s="650"/>
      <c r="Z679" s="650"/>
      <c r="AA679" s="650"/>
      <c r="AB679" s="650"/>
      <c r="AC679" s="613"/>
      <c r="AD679" s="613"/>
      <c r="AE679" s="613"/>
      <c r="AF679" s="613"/>
      <c r="AG679" s="626"/>
      <c r="AH679" s="626"/>
      <c r="AI679" s="626"/>
      <c r="AJ679" s="626"/>
      <c r="AK679" s="626"/>
      <c r="AL679" s="626"/>
      <c r="AM679" s="626"/>
      <c r="AN679" s="626"/>
      <c r="AO679" s="626"/>
      <c r="AP679" s="369"/>
      <c r="AQ679" s="369"/>
      <c r="AR679" s="369"/>
      <c r="AS679" s="369"/>
      <c r="AT679" s="370"/>
      <c r="AU679" s="370"/>
      <c r="AV679" s="370"/>
      <c r="AW679" s="370"/>
      <c r="BJ679">
        <f t="shared" si="40"/>
        <v>0</v>
      </c>
      <c r="BK679">
        <f t="shared" si="41"/>
        <v>0</v>
      </c>
      <c r="BL679" s="531">
        <f t="shared" si="42"/>
        <v>0</v>
      </c>
      <c r="BM679" s="201"/>
    </row>
    <row r="680" spans="16:65" hidden="1" outlineLevel="1" x14ac:dyDescent="0.3">
      <c r="P680" s="628"/>
      <c r="Q680" s="628"/>
      <c r="R680" s="628"/>
      <c r="S680" s="628"/>
      <c r="T680" s="628"/>
      <c r="U680" s="628"/>
      <c r="V680" s="628"/>
      <c r="W680" s="628"/>
      <c r="X680" s="628"/>
      <c r="Y680" s="650"/>
      <c r="Z680" s="650"/>
      <c r="AA680" s="650"/>
      <c r="AB680" s="650"/>
      <c r="AC680" s="613"/>
      <c r="AD680" s="613"/>
      <c r="AE680" s="613"/>
      <c r="AF680" s="613"/>
      <c r="AG680" s="626"/>
      <c r="AH680" s="626"/>
      <c r="AI680" s="626"/>
      <c r="AJ680" s="626"/>
      <c r="AK680" s="626"/>
      <c r="AL680" s="626"/>
      <c r="AM680" s="626"/>
      <c r="AN680" s="626"/>
      <c r="AO680" s="626"/>
      <c r="AP680" s="369"/>
      <c r="AQ680" s="369"/>
      <c r="AR680" s="369"/>
      <c r="AS680" s="369"/>
      <c r="AT680" s="370"/>
      <c r="AU680" s="370"/>
      <c r="AV680" s="370"/>
      <c r="AW680" s="370"/>
      <c r="BJ680">
        <f t="shared" si="40"/>
        <v>0</v>
      </c>
      <c r="BK680">
        <f t="shared" si="41"/>
        <v>0</v>
      </c>
      <c r="BL680" s="531">
        <f t="shared" si="42"/>
        <v>0</v>
      </c>
      <c r="BM680" s="201"/>
    </row>
    <row r="681" spans="16:65" hidden="1" outlineLevel="1" x14ac:dyDescent="0.3">
      <c r="P681" s="628"/>
      <c r="Q681" s="628"/>
      <c r="R681" s="628"/>
      <c r="S681" s="628"/>
      <c r="T681" s="628"/>
      <c r="U681" s="628"/>
      <c r="V681" s="628"/>
      <c r="W681" s="628"/>
      <c r="X681" s="628"/>
      <c r="Y681" s="650"/>
      <c r="Z681" s="650"/>
      <c r="AA681" s="650"/>
      <c r="AB681" s="650"/>
      <c r="AC681" s="613"/>
      <c r="AD681" s="613"/>
      <c r="AE681" s="613"/>
      <c r="AF681" s="613"/>
      <c r="AG681" s="626"/>
      <c r="AH681" s="626"/>
      <c r="AI681" s="626"/>
      <c r="AJ681" s="626"/>
      <c r="AK681" s="626"/>
      <c r="AL681" s="626"/>
      <c r="AM681" s="626"/>
      <c r="AN681" s="626"/>
      <c r="AO681" s="626"/>
      <c r="AP681" s="369"/>
      <c r="AQ681" s="369"/>
      <c r="AR681" s="369"/>
      <c r="AS681" s="369"/>
      <c r="AT681" s="370"/>
      <c r="AU681" s="370"/>
      <c r="AV681" s="370"/>
      <c r="AW681" s="370"/>
      <c r="BJ681">
        <f t="shared" si="40"/>
        <v>0</v>
      </c>
      <c r="BK681">
        <f t="shared" si="41"/>
        <v>0</v>
      </c>
      <c r="BL681" s="531">
        <f t="shared" si="42"/>
        <v>0</v>
      </c>
      <c r="BM681" s="201"/>
    </row>
    <row r="682" spans="16:65" hidden="1" outlineLevel="1" x14ac:dyDescent="0.3">
      <c r="P682" s="628"/>
      <c r="Q682" s="628"/>
      <c r="R682" s="628"/>
      <c r="S682" s="628"/>
      <c r="T682" s="628"/>
      <c r="U682" s="628"/>
      <c r="V682" s="628"/>
      <c r="W682" s="628"/>
      <c r="X682" s="628"/>
      <c r="Y682" s="650"/>
      <c r="Z682" s="650"/>
      <c r="AA682" s="650"/>
      <c r="AB682" s="650"/>
      <c r="AC682" s="613"/>
      <c r="AD682" s="613"/>
      <c r="AE682" s="613"/>
      <c r="AF682" s="613"/>
      <c r="AG682" s="626"/>
      <c r="AH682" s="626"/>
      <c r="AI682" s="626"/>
      <c r="AJ682" s="626"/>
      <c r="AK682" s="626"/>
      <c r="AL682" s="626"/>
      <c r="AM682" s="626"/>
      <c r="AN682" s="626"/>
      <c r="AO682" s="626"/>
      <c r="AP682" s="369"/>
      <c r="AQ682" s="369"/>
      <c r="AR682" s="369"/>
      <c r="AS682" s="369"/>
      <c r="AT682" s="370"/>
      <c r="AU682" s="370"/>
      <c r="AV682" s="370"/>
      <c r="AW682" s="370"/>
      <c r="BJ682">
        <f t="shared" si="40"/>
        <v>0</v>
      </c>
      <c r="BK682">
        <f t="shared" si="41"/>
        <v>0</v>
      </c>
      <c r="BL682" s="531">
        <f t="shared" si="42"/>
        <v>0</v>
      </c>
      <c r="BM682" s="201"/>
    </row>
    <row r="683" spans="16:65" hidden="1" outlineLevel="1" x14ac:dyDescent="0.3">
      <c r="P683" s="628"/>
      <c r="Q683" s="628"/>
      <c r="R683" s="628"/>
      <c r="S683" s="628"/>
      <c r="T683" s="628"/>
      <c r="U683" s="628"/>
      <c r="V683" s="628"/>
      <c r="W683" s="628"/>
      <c r="X683" s="628"/>
      <c r="Y683" s="650"/>
      <c r="Z683" s="650"/>
      <c r="AA683" s="650"/>
      <c r="AB683" s="650"/>
      <c r="AC683" s="613"/>
      <c r="AD683" s="613"/>
      <c r="AE683" s="613"/>
      <c r="AF683" s="613"/>
      <c r="AG683" s="626"/>
      <c r="AH683" s="626"/>
      <c r="AI683" s="626"/>
      <c r="AJ683" s="626"/>
      <c r="AK683" s="626"/>
      <c r="AL683" s="626"/>
      <c r="AM683" s="626"/>
      <c r="AN683" s="626"/>
      <c r="AO683" s="626"/>
      <c r="AP683" s="369"/>
      <c r="AQ683" s="369"/>
      <c r="AR683" s="369"/>
      <c r="AS683" s="369"/>
      <c r="AT683" s="370"/>
      <c r="AU683" s="370"/>
      <c r="AV683" s="370"/>
      <c r="AW683" s="370"/>
      <c r="BJ683">
        <f t="shared" si="40"/>
        <v>0</v>
      </c>
      <c r="BK683">
        <f t="shared" si="41"/>
        <v>0</v>
      </c>
      <c r="BL683" s="531">
        <f t="shared" si="42"/>
        <v>0</v>
      </c>
      <c r="BM683" s="201"/>
    </row>
    <row r="684" spans="16:65" hidden="1" outlineLevel="1" x14ac:dyDescent="0.3">
      <c r="P684" s="628"/>
      <c r="Q684" s="628"/>
      <c r="R684" s="628"/>
      <c r="S684" s="628"/>
      <c r="T684" s="628"/>
      <c r="U684" s="628"/>
      <c r="V684" s="628"/>
      <c r="W684" s="628"/>
      <c r="X684" s="628"/>
      <c r="Y684" s="650"/>
      <c r="Z684" s="650"/>
      <c r="AA684" s="650"/>
      <c r="AB684" s="650"/>
      <c r="AC684" s="613"/>
      <c r="AD684" s="613"/>
      <c r="AE684" s="613"/>
      <c r="AF684" s="613"/>
      <c r="AG684" s="626"/>
      <c r="AH684" s="626"/>
      <c r="AI684" s="626"/>
      <c r="AJ684" s="626"/>
      <c r="AK684" s="626"/>
      <c r="AL684" s="626"/>
      <c r="AM684" s="626"/>
      <c r="AN684" s="626"/>
      <c r="AO684" s="626"/>
      <c r="AP684" s="369"/>
      <c r="AQ684" s="369"/>
      <c r="AR684" s="369"/>
      <c r="AS684" s="369"/>
      <c r="AT684" s="370"/>
      <c r="AU684" s="370"/>
      <c r="AV684" s="370"/>
      <c r="AW684" s="370"/>
      <c r="BJ684">
        <f t="shared" si="40"/>
        <v>0</v>
      </c>
      <c r="BK684">
        <f t="shared" si="41"/>
        <v>0</v>
      </c>
      <c r="BL684" s="531">
        <f t="shared" si="42"/>
        <v>0</v>
      </c>
      <c r="BM684" s="201"/>
    </row>
    <row r="685" spans="16:65" hidden="1" outlineLevel="1" x14ac:dyDescent="0.3">
      <c r="P685" s="628"/>
      <c r="Q685" s="628"/>
      <c r="R685" s="628"/>
      <c r="S685" s="628"/>
      <c r="T685" s="628"/>
      <c r="U685" s="628"/>
      <c r="V685" s="628"/>
      <c r="W685" s="628"/>
      <c r="X685" s="628"/>
      <c r="Y685" s="650"/>
      <c r="Z685" s="650"/>
      <c r="AA685" s="650"/>
      <c r="AB685" s="650"/>
      <c r="AC685" s="613"/>
      <c r="AD685" s="613"/>
      <c r="AE685" s="613"/>
      <c r="AF685" s="613"/>
      <c r="AG685" s="626"/>
      <c r="AH685" s="626"/>
      <c r="AI685" s="626"/>
      <c r="AJ685" s="626"/>
      <c r="AK685" s="626"/>
      <c r="AL685" s="626"/>
      <c r="AM685" s="626"/>
      <c r="AN685" s="626"/>
      <c r="AO685" s="626"/>
      <c r="AP685" s="369"/>
      <c r="AQ685" s="369"/>
      <c r="AR685" s="369"/>
      <c r="AS685" s="369"/>
      <c r="AT685" s="370"/>
      <c r="AU685" s="370"/>
      <c r="AV685" s="370"/>
      <c r="AW685" s="370"/>
      <c r="BJ685">
        <f t="shared" si="40"/>
        <v>0</v>
      </c>
      <c r="BK685">
        <f t="shared" si="41"/>
        <v>0</v>
      </c>
      <c r="BL685" s="531">
        <f t="shared" si="42"/>
        <v>0</v>
      </c>
      <c r="BM685" s="201"/>
    </row>
    <row r="686" spans="16:65" hidden="1" outlineLevel="1" x14ac:dyDescent="0.3">
      <c r="P686" s="628"/>
      <c r="Q686" s="628"/>
      <c r="R686" s="628"/>
      <c r="S686" s="628"/>
      <c r="T686" s="628"/>
      <c r="U686" s="628"/>
      <c r="V686" s="628"/>
      <c r="W686" s="628"/>
      <c r="X686" s="628"/>
      <c r="Y686" s="650"/>
      <c r="Z686" s="650"/>
      <c r="AA686" s="650"/>
      <c r="AB686" s="650"/>
      <c r="AC686" s="613"/>
      <c r="AD686" s="613"/>
      <c r="AE686" s="613"/>
      <c r="AF686" s="613"/>
      <c r="AG686" s="626"/>
      <c r="AH686" s="626"/>
      <c r="AI686" s="626"/>
      <c r="AJ686" s="626"/>
      <c r="AK686" s="626"/>
      <c r="AL686" s="626"/>
      <c r="AM686" s="626"/>
      <c r="AN686" s="626"/>
      <c r="AO686" s="626"/>
      <c r="AP686" s="369"/>
      <c r="AQ686" s="369"/>
      <c r="AR686" s="369"/>
      <c r="AS686" s="369"/>
      <c r="AT686" s="370"/>
      <c r="AU686" s="370"/>
      <c r="AV686" s="370"/>
      <c r="AW686" s="370"/>
      <c r="BJ686">
        <f t="shared" si="40"/>
        <v>0</v>
      </c>
      <c r="BK686">
        <f t="shared" si="41"/>
        <v>0</v>
      </c>
      <c r="BL686" s="531">
        <f t="shared" si="42"/>
        <v>0</v>
      </c>
      <c r="BM686" s="201"/>
    </row>
    <row r="687" spans="16:65" hidden="1" outlineLevel="1" x14ac:dyDescent="0.3">
      <c r="P687" s="628"/>
      <c r="Q687" s="628"/>
      <c r="R687" s="628"/>
      <c r="S687" s="628"/>
      <c r="T687" s="628"/>
      <c r="U687" s="628"/>
      <c r="V687" s="628"/>
      <c r="W687" s="628"/>
      <c r="X687" s="628"/>
      <c r="Y687" s="650"/>
      <c r="Z687" s="650"/>
      <c r="AA687" s="650"/>
      <c r="AB687" s="650"/>
      <c r="AC687" s="613"/>
      <c r="AD687" s="613"/>
      <c r="AE687" s="613"/>
      <c r="AF687" s="613"/>
      <c r="AG687" s="626"/>
      <c r="AH687" s="626"/>
      <c r="AI687" s="626"/>
      <c r="AJ687" s="626"/>
      <c r="AK687" s="626"/>
      <c r="AL687" s="626"/>
      <c r="AM687" s="626"/>
      <c r="AN687" s="626"/>
      <c r="AO687" s="626"/>
      <c r="AP687" s="369"/>
      <c r="AQ687" s="369"/>
      <c r="AR687" s="369"/>
      <c r="AS687" s="369"/>
      <c r="AT687" s="370"/>
      <c r="AU687" s="370"/>
      <c r="AV687" s="370"/>
      <c r="AW687" s="370"/>
      <c r="BJ687">
        <f t="shared" ref="BJ687:BJ750" si="43">O687</f>
        <v>0</v>
      </c>
      <c r="BK687">
        <f t="shared" ref="BK687:BK750" si="44">SUM(AG687:AW687)</f>
        <v>0</v>
      </c>
      <c r="BL687" s="531">
        <f t="shared" ref="BL687:BL750" si="45">BJ687-BK687</f>
        <v>0</v>
      </c>
      <c r="BM687" s="201"/>
    </row>
    <row r="688" spans="16:65" hidden="1" outlineLevel="1" x14ac:dyDescent="0.3">
      <c r="P688" s="628"/>
      <c r="Q688" s="628"/>
      <c r="R688" s="628"/>
      <c r="S688" s="628"/>
      <c r="T688" s="628"/>
      <c r="U688" s="628"/>
      <c r="V688" s="628"/>
      <c r="W688" s="628"/>
      <c r="X688" s="628"/>
      <c r="Y688" s="650"/>
      <c r="Z688" s="650"/>
      <c r="AA688" s="650"/>
      <c r="AB688" s="650"/>
      <c r="AC688" s="613"/>
      <c r="AD688" s="613"/>
      <c r="AE688" s="613"/>
      <c r="AF688" s="613"/>
      <c r="AG688" s="626"/>
      <c r="AH688" s="626"/>
      <c r="AI688" s="626"/>
      <c r="AJ688" s="626"/>
      <c r="AK688" s="626"/>
      <c r="AL688" s="626"/>
      <c r="AM688" s="626"/>
      <c r="AN688" s="626"/>
      <c r="AO688" s="626"/>
      <c r="AP688" s="369"/>
      <c r="AQ688" s="369"/>
      <c r="AR688" s="369"/>
      <c r="AS688" s="369"/>
      <c r="AT688" s="370"/>
      <c r="AU688" s="370"/>
      <c r="AV688" s="370"/>
      <c r="AW688" s="370"/>
      <c r="BJ688">
        <f t="shared" si="43"/>
        <v>0</v>
      </c>
      <c r="BK688">
        <f t="shared" si="44"/>
        <v>0</v>
      </c>
      <c r="BL688" s="531">
        <f t="shared" si="45"/>
        <v>0</v>
      </c>
      <c r="BM688" s="201"/>
    </row>
    <row r="689" spans="1:65" hidden="1" outlineLevel="1" x14ac:dyDescent="0.3">
      <c r="P689" s="628"/>
      <c r="Q689" s="628"/>
      <c r="R689" s="628"/>
      <c r="S689" s="628"/>
      <c r="T689" s="628"/>
      <c r="U689" s="628"/>
      <c r="V689" s="628"/>
      <c r="W689" s="628"/>
      <c r="X689" s="628"/>
      <c r="Y689" s="650"/>
      <c r="Z689" s="650"/>
      <c r="AA689" s="650"/>
      <c r="AB689" s="650"/>
      <c r="AC689" s="613"/>
      <c r="AD689" s="613"/>
      <c r="AE689" s="613"/>
      <c r="AF689" s="613"/>
      <c r="AG689" s="626"/>
      <c r="AH689" s="626"/>
      <c r="AI689" s="626"/>
      <c r="AJ689" s="626"/>
      <c r="AK689" s="626"/>
      <c r="AL689" s="626"/>
      <c r="AM689" s="626"/>
      <c r="AN689" s="626"/>
      <c r="AO689" s="626"/>
      <c r="AP689" s="369"/>
      <c r="AQ689" s="369"/>
      <c r="AR689" s="369"/>
      <c r="AS689" s="369"/>
      <c r="AT689" s="370"/>
      <c r="AU689" s="370"/>
      <c r="AV689" s="370"/>
      <c r="AW689" s="370"/>
      <c r="BJ689">
        <f t="shared" si="43"/>
        <v>0</v>
      </c>
      <c r="BK689">
        <f t="shared" si="44"/>
        <v>0</v>
      </c>
      <c r="BL689" s="531">
        <f t="shared" si="45"/>
        <v>0</v>
      </c>
      <c r="BM689" s="201"/>
    </row>
    <row r="690" spans="1:65" hidden="1" outlineLevel="1" x14ac:dyDescent="0.3">
      <c r="P690" s="628"/>
      <c r="Q690" s="628"/>
      <c r="R690" s="628"/>
      <c r="S690" s="628"/>
      <c r="T690" s="628"/>
      <c r="U690" s="628"/>
      <c r="V690" s="628"/>
      <c r="W690" s="628"/>
      <c r="X690" s="628"/>
      <c r="Y690" s="650"/>
      <c r="Z690" s="650"/>
      <c r="AA690" s="650"/>
      <c r="AB690" s="650"/>
      <c r="AC690" s="613"/>
      <c r="AD690" s="613"/>
      <c r="AE690" s="613"/>
      <c r="AF690" s="613"/>
      <c r="AG690" s="626"/>
      <c r="AH690" s="626"/>
      <c r="AI690" s="626"/>
      <c r="AJ690" s="626"/>
      <c r="AK690" s="626"/>
      <c r="AL690" s="626"/>
      <c r="AM690" s="626"/>
      <c r="AN690" s="626"/>
      <c r="AO690" s="626"/>
      <c r="AP690" s="369"/>
      <c r="AQ690" s="369"/>
      <c r="AR690" s="369"/>
      <c r="AS690" s="369"/>
      <c r="AT690" s="370"/>
      <c r="AU690" s="370"/>
      <c r="AV690" s="370"/>
      <c r="AW690" s="370"/>
      <c r="BJ690">
        <f t="shared" si="43"/>
        <v>0</v>
      </c>
      <c r="BK690">
        <f t="shared" si="44"/>
        <v>0</v>
      </c>
      <c r="BL690" s="531">
        <f t="shared" si="45"/>
        <v>0</v>
      </c>
      <c r="BM690" s="201"/>
    </row>
    <row r="691" spans="1:65" hidden="1" outlineLevel="1" x14ac:dyDescent="0.3">
      <c r="P691" s="628"/>
      <c r="Q691" s="628"/>
      <c r="R691" s="628"/>
      <c r="S691" s="628"/>
      <c r="T691" s="628"/>
      <c r="U691" s="628"/>
      <c r="V691" s="628"/>
      <c r="W691" s="628"/>
      <c r="X691" s="628"/>
      <c r="Y691" s="650"/>
      <c r="Z691" s="650"/>
      <c r="AA691" s="650"/>
      <c r="AB691" s="650"/>
      <c r="AC691" s="613"/>
      <c r="AD691" s="613"/>
      <c r="AE691" s="613"/>
      <c r="AF691" s="613"/>
      <c r="AG691" s="626"/>
      <c r="AH691" s="626"/>
      <c r="AI691" s="626"/>
      <c r="AJ691" s="626"/>
      <c r="AK691" s="626"/>
      <c r="AL691" s="626"/>
      <c r="AM691" s="626"/>
      <c r="AN691" s="626"/>
      <c r="AO691" s="626"/>
      <c r="AP691" s="369"/>
      <c r="AQ691" s="369"/>
      <c r="AR691" s="369"/>
      <c r="AS691" s="369"/>
      <c r="AT691" s="370"/>
      <c r="AU691" s="370"/>
      <c r="AV691" s="370"/>
      <c r="AW691" s="370"/>
      <c r="BJ691">
        <f t="shared" si="43"/>
        <v>0</v>
      </c>
      <c r="BK691">
        <f t="shared" si="44"/>
        <v>0</v>
      </c>
      <c r="BL691" s="531">
        <f t="shared" si="45"/>
        <v>0</v>
      </c>
      <c r="BM691" s="201"/>
    </row>
    <row r="692" spans="1:65" hidden="1" outlineLevel="1" x14ac:dyDescent="0.3">
      <c r="P692" s="628"/>
      <c r="Q692" s="628"/>
      <c r="R692" s="628"/>
      <c r="S692" s="628"/>
      <c r="T692" s="628"/>
      <c r="U692" s="628"/>
      <c r="V692" s="628"/>
      <c r="W692" s="628"/>
      <c r="X692" s="628"/>
      <c r="Y692" s="650"/>
      <c r="Z692" s="650"/>
      <c r="AA692" s="650"/>
      <c r="AB692" s="650"/>
      <c r="AC692" s="613"/>
      <c r="AD692" s="613"/>
      <c r="AE692" s="613"/>
      <c r="AF692" s="613"/>
      <c r="AG692" s="626"/>
      <c r="AH692" s="626"/>
      <c r="AI692" s="626"/>
      <c r="AJ692" s="626"/>
      <c r="AK692" s="626"/>
      <c r="AL692" s="626"/>
      <c r="AM692" s="626"/>
      <c r="AN692" s="626"/>
      <c r="AO692" s="626"/>
      <c r="AP692" s="369"/>
      <c r="AQ692" s="369"/>
      <c r="AR692" s="369"/>
      <c r="AS692" s="369"/>
      <c r="AT692" s="370"/>
      <c r="AU692" s="370"/>
      <c r="AV692" s="370"/>
      <c r="AW692" s="370"/>
      <c r="BJ692">
        <f t="shared" si="43"/>
        <v>0</v>
      </c>
      <c r="BK692">
        <f t="shared" si="44"/>
        <v>0</v>
      </c>
      <c r="BL692" s="531">
        <f t="shared" si="45"/>
        <v>0</v>
      </c>
      <c r="BM692" s="201"/>
    </row>
    <row r="693" spans="1:65" hidden="1" outlineLevel="1" x14ac:dyDescent="0.3">
      <c r="P693" s="628"/>
      <c r="Q693" s="628"/>
      <c r="R693" s="628"/>
      <c r="S693" s="628"/>
      <c r="T693" s="628"/>
      <c r="U693" s="628"/>
      <c r="V693" s="628"/>
      <c r="W693" s="628"/>
      <c r="X693" s="628"/>
      <c r="Y693" s="650"/>
      <c r="Z693" s="650"/>
      <c r="AA693" s="650"/>
      <c r="AB693" s="650"/>
      <c r="AC693" s="613"/>
      <c r="AD693" s="613"/>
      <c r="AE693" s="613"/>
      <c r="AF693" s="613"/>
      <c r="AG693" s="626"/>
      <c r="AH693" s="626"/>
      <c r="AI693" s="626"/>
      <c r="AJ693" s="626"/>
      <c r="AK693" s="626"/>
      <c r="AL693" s="626"/>
      <c r="AM693" s="626"/>
      <c r="AN693" s="626"/>
      <c r="AO693" s="626"/>
      <c r="AP693" s="369"/>
      <c r="AQ693" s="369"/>
      <c r="AR693" s="369"/>
      <c r="AS693" s="369"/>
      <c r="AT693" s="370"/>
      <c r="AU693" s="370"/>
      <c r="AV693" s="370"/>
      <c r="AW693" s="370"/>
      <c r="BJ693">
        <f t="shared" si="43"/>
        <v>0</v>
      </c>
      <c r="BK693">
        <f t="shared" si="44"/>
        <v>0</v>
      </c>
      <c r="BL693" s="531">
        <f t="shared" si="45"/>
        <v>0</v>
      </c>
      <c r="BM693" s="201"/>
    </row>
    <row r="694" spans="1:65" hidden="1" outlineLevel="1" x14ac:dyDescent="0.3">
      <c r="P694" s="628"/>
      <c r="Q694" s="628"/>
      <c r="R694" s="628"/>
      <c r="S694" s="628"/>
      <c r="T694" s="628"/>
      <c r="U694" s="628"/>
      <c r="V694" s="628"/>
      <c r="W694" s="628"/>
      <c r="X694" s="628"/>
      <c r="Y694" s="650"/>
      <c r="Z694" s="650"/>
      <c r="AA694" s="650"/>
      <c r="AB694" s="650"/>
      <c r="AC694" s="613"/>
      <c r="AD694" s="613"/>
      <c r="AE694" s="613"/>
      <c r="AF694" s="613"/>
      <c r="AG694" s="626"/>
      <c r="AH694" s="626"/>
      <c r="AI694" s="626"/>
      <c r="AJ694" s="626"/>
      <c r="AK694" s="626"/>
      <c r="AL694" s="626"/>
      <c r="AM694" s="626"/>
      <c r="AN694" s="626"/>
      <c r="AO694" s="626"/>
      <c r="AP694" s="369"/>
      <c r="AQ694" s="369"/>
      <c r="AR694" s="369"/>
      <c r="AS694" s="369"/>
      <c r="AT694" s="370"/>
      <c r="AU694" s="370"/>
      <c r="AV694" s="370"/>
      <c r="AW694" s="370"/>
      <c r="BJ694">
        <f t="shared" si="43"/>
        <v>0</v>
      </c>
      <c r="BK694">
        <f t="shared" si="44"/>
        <v>0</v>
      </c>
      <c r="BL694" s="531">
        <f t="shared" si="45"/>
        <v>0</v>
      </c>
      <c r="BM694" s="201"/>
    </row>
    <row r="695" spans="1:65" hidden="1" outlineLevel="1" x14ac:dyDescent="0.3">
      <c r="P695" s="628"/>
      <c r="Q695" s="628"/>
      <c r="R695" s="628"/>
      <c r="S695" s="628"/>
      <c r="T695" s="628"/>
      <c r="U695" s="628"/>
      <c r="V695" s="628"/>
      <c r="W695" s="628"/>
      <c r="X695" s="628"/>
      <c r="Y695" s="650"/>
      <c r="Z695" s="650"/>
      <c r="AA695" s="650"/>
      <c r="AB695" s="650"/>
      <c r="AC695" s="613"/>
      <c r="AD695" s="613"/>
      <c r="AE695" s="613"/>
      <c r="AF695" s="613"/>
      <c r="AG695" s="626"/>
      <c r="AH695" s="626"/>
      <c r="AI695" s="626"/>
      <c r="AJ695" s="626"/>
      <c r="AK695" s="626"/>
      <c r="AL695" s="626"/>
      <c r="AM695" s="626"/>
      <c r="AN695" s="626"/>
      <c r="AO695" s="626"/>
      <c r="AP695" s="369"/>
      <c r="AQ695" s="369"/>
      <c r="AR695" s="369"/>
      <c r="AS695" s="369"/>
      <c r="AT695" s="370"/>
      <c r="AU695" s="370"/>
      <c r="AV695" s="370"/>
      <c r="AW695" s="370"/>
      <c r="BJ695">
        <f t="shared" si="43"/>
        <v>0</v>
      </c>
      <c r="BK695">
        <f t="shared" si="44"/>
        <v>0</v>
      </c>
      <c r="BL695" s="531">
        <f t="shared" si="45"/>
        <v>0</v>
      </c>
      <c r="BM695" s="201"/>
    </row>
    <row r="696" spans="1:65" hidden="1" outlineLevel="1" x14ac:dyDescent="0.3">
      <c r="P696" s="628"/>
      <c r="Q696" s="628"/>
      <c r="R696" s="628"/>
      <c r="S696" s="628"/>
      <c r="T696" s="628"/>
      <c r="U696" s="628"/>
      <c r="V696" s="628"/>
      <c r="W696" s="628"/>
      <c r="X696" s="628"/>
      <c r="Y696" s="650"/>
      <c r="Z696" s="650"/>
      <c r="AA696" s="650"/>
      <c r="AB696" s="650"/>
      <c r="AC696" s="613"/>
      <c r="AD696" s="613"/>
      <c r="AE696" s="613"/>
      <c r="AF696" s="613"/>
      <c r="AG696" s="626"/>
      <c r="AH696" s="626"/>
      <c r="AI696" s="626"/>
      <c r="AJ696" s="626"/>
      <c r="AK696" s="626"/>
      <c r="AL696" s="626"/>
      <c r="AM696" s="626"/>
      <c r="AN696" s="626"/>
      <c r="AO696" s="626"/>
      <c r="AP696" s="369"/>
      <c r="AQ696" s="369"/>
      <c r="AR696" s="369"/>
      <c r="AS696" s="369"/>
      <c r="AT696" s="370"/>
      <c r="AU696" s="370"/>
      <c r="AV696" s="370"/>
      <c r="AW696" s="370"/>
      <c r="BJ696">
        <f t="shared" si="43"/>
        <v>0</v>
      </c>
      <c r="BK696">
        <f t="shared" si="44"/>
        <v>0</v>
      </c>
      <c r="BL696" s="531">
        <f t="shared" si="45"/>
        <v>0</v>
      </c>
      <c r="BM696" s="201"/>
    </row>
    <row r="697" spans="1:65" hidden="1" outlineLevel="1" x14ac:dyDescent="0.3">
      <c r="P697" s="628"/>
      <c r="Q697" s="628"/>
      <c r="R697" s="628"/>
      <c r="S697" s="628"/>
      <c r="T697" s="628"/>
      <c r="U697" s="628"/>
      <c r="V697" s="628"/>
      <c r="W697" s="628"/>
      <c r="X697" s="628"/>
      <c r="Y697" s="650"/>
      <c r="Z697" s="650"/>
      <c r="AA697" s="650"/>
      <c r="AB697" s="650"/>
      <c r="AC697" s="613"/>
      <c r="AD697" s="613"/>
      <c r="AE697" s="613"/>
      <c r="AF697" s="613"/>
      <c r="AG697" s="626"/>
      <c r="AH697" s="626"/>
      <c r="AI697" s="626"/>
      <c r="AJ697" s="626"/>
      <c r="AK697" s="626"/>
      <c r="AL697" s="626"/>
      <c r="AM697" s="626"/>
      <c r="AN697" s="626"/>
      <c r="AO697" s="626"/>
      <c r="AP697" s="369"/>
      <c r="AQ697" s="369"/>
      <c r="AR697" s="369"/>
      <c r="AS697" s="369"/>
      <c r="AT697" s="370"/>
      <c r="AU697" s="370"/>
      <c r="AV697" s="370"/>
      <c r="AW697" s="370"/>
      <c r="BJ697">
        <f t="shared" si="43"/>
        <v>0</v>
      </c>
      <c r="BK697">
        <f t="shared" si="44"/>
        <v>0</v>
      </c>
      <c r="BL697" s="531">
        <f t="shared" si="45"/>
        <v>0</v>
      </c>
      <c r="BM697" s="201"/>
    </row>
    <row r="698" spans="1:65" hidden="1" outlineLevel="1" x14ac:dyDescent="0.3">
      <c r="A698" s="264" t="str">
        <f>A600</f>
        <v>.z06</v>
      </c>
      <c r="P698" s="628"/>
      <c r="Q698" s="628"/>
      <c r="R698" s="628"/>
      <c r="S698" s="628"/>
      <c r="T698" s="628"/>
      <c r="U698" s="628"/>
      <c r="V698" s="628"/>
      <c r="W698" s="628"/>
      <c r="X698" s="628"/>
      <c r="Y698" s="650"/>
      <c r="Z698" s="650"/>
      <c r="AA698" s="650"/>
      <c r="AB698" s="650"/>
      <c r="AC698" s="613"/>
      <c r="AD698" s="613"/>
      <c r="AE698" s="613"/>
      <c r="AF698" s="613"/>
      <c r="AG698" s="626"/>
      <c r="AH698" s="626"/>
      <c r="AI698" s="626"/>
      <c r="AJ698" s="626"/>
      <c r="AK698" s="626"/>
      <c r="AL698" s="626"/>
      <c r="AM698" s="626"/>
      <c r="AN698" s="626"/>
      <c r="AO698" s="626"/>
      <c r="AP698" s="369"/>
      <c r="AQ698" s="369"/>
      <c r="AR698" s="369"/>
      <c r="AS698" s="369"/>
      <c r="AT698" s="370"/>
      <c r="AU698" s="370"/>
      <c r="AV698" s="370"/>
      <c r="AW698" s="370"/>
      <c r="BJ698">
        <f t="shared" si="43"/>
        <v>0</v>
      </c>
      <c r="BK698">
        <f t="shared" si="44"/>
        <v>0</v>
      </c>
      <c r="BL698" s="531">
        <f t="shared" si="45"/>
        <v>0</v>
      </c>
      <c r="BM698" s="201"/>
    </row>
    <row r="699" spans="1:65" collapsed="1" x14ac:dyDescent="0.3">
      <c r="P699" s="628"/>
      <c r="Q699" s="628"/>
      <c r="R699" s="628"/>
      <c r="S699" s="628"/>
      <c r="T699" s="628"/>
      <c r="U699" s="628"/>
      <c r="V699" s="628"/>
      <c r="W699" s="628"/>
      <c r="X699" s="628"/>
      <c r="Y699" s="650"/>
      <c r="Z699" s="650"/>
      <c r="AA699" s="650"/>
      <c r="AB699" s="650"/>
      <c r="AC699" s="613"/>
      <c r="AD699" s="613"/>
      <c r="AE699" s="613"/>
      <c r="AF699" s="613"/>
      <c r="AG699" s="626"/>
      <c r="AH699" s="626"/>
      <c r="AI699" s="626"/>
      <c r="AJ699" s="626"/>
      <c r="AK699" s="626"/>
      <c r="AL699" s="626"/>
      <c r="AM699" s="626"/>
      <c r="AN699" s="626"/>
      <c r="AO699" s="626"/>
      <c r="AP699" s="369"/>
      <c r="AQ699" s="369"/>
      <c r="AR699" s="369"/>
      <c r="AS699" s="369"/>
      <c r="AT699" s="370"/>
      <c r="AU699" s="370"/>
      <c r="AV699" s="370"/>
      <c r="AW699" s="370"/>
      <c r="BJ699">
        <f t="shared" si="43"/>
        <v>0</v>
      </c>
      <c r="BK699">
        <f t="shared" si="44"/>
        <v>0</v>
      </c>
      <c r="BL699" s="531">
        <f t="shared" si="45"/>
        <v>0</v>
      </c>
      <c r="BM699" s="201">
        <f>SUM(BL700:BL798)</f>
        <v>6</v>
      </c>
    </row>
    <row r="700" spans="1:65" ht="15.6" x14ac:dyDescent="0.3">
      <c r="A700" s="259" t="str">
        <f>VII_Model_PKZ!A3</f>
        <v>.z07</v>
      </c>
      <c r="B700" s="260"/>
      <c r="C700" s="261"/>
      <c r="D700" s="262"/>
      <c r="E700" s="263" t="str">
        <f>VLOOKUP(A700,Listy!A:C,2,FALSE) &amp; "   :  " &amp; VLOOKUP(A700,Listy!A:C,3,FALSE)</f>
        <v>Zadanie_VII   :  Opracowanie inteligentnego matematycznego modelu procesu kompletacji zamówień (PKZ) z wykorzystaniem mechanizmów AI i ML</v>
      </c>
      <c r="F700" s="178"/>
      <c r="P700" s="628"/>
      <c r="Q700" s="628"/>
      <c r="R700" s="628"/>
      <c r="S700" s="628"/>
      <c r="T700" s="628"/>
      <c r="U700" s="628"/>
      <c r="V700" s="628"/>
      <c r="W700" s="628"/>
      <c r="X700" s="628"/>
      <c r="Y700" s="650"/>
      <c r="Z700" s="650"/>
      <c r="AA700" s="650"/>
      <c r="AB700" s="650"/>
      <c r="AC700" s="613"/>
      <c r="AD700" s="613"/>
      <c r="AE700" s="613"/>
      <c r="AF700" s="613"/>
      <c r="AG700" s="626"/>
      <c r="AH700" s="626"/>
      <c r="AI700" s="626"/>
      <c r="AJ700" s="626"/>
      <c r="AK700" s="626"/>
      <c r="AL700" s="626"/>
      <c r="AM700" s="626"/>
      <c r="AN700" s="626"/>
      <c r="AO700" s="626"/>
      <c r="AP700" s="369"/>
      <c r="AQ700" s="369"/>
      <c r="AR700" s="369"/>
      <c r="AS700" s="369"/>
      <c r="AT700" s="370"/>
      <c r="AU700" s="370"/>
      <c r="AV700" s="370"/>
      <c r="AW700" s="370"/>
      <c r="BJ700">
        <f t="shared" si="43"/>
        <v>0</v>
      </c>
      <c r="BK700">
        <f t="shared" si="44"/>
        <v>0</v>
      </c>
      <c r="BL700" s="531">
        <f t="shared" si="45"/>
        <v>0</v>
      </c>
      <c r="BM700" s="201">
        <f>SUM(BL701:BL799)</f>
        <v>6</v>
      </c>
    </row>
    <row r="701" spans="1:65" hidden="1" outlineLevel="1" x14ac:dyDescent="0.3">
      <c r="A701">
        <f>VII_Model_PKZ!A4</f>
        <v>1</v>
      </c>
      <c r="B701" t="str">
        <f>VII_Model_PKZ!B4</f>
        <v>a</v>
      </c>
      <c r="C701">
        <f>VII_Model_PKZ!C4</f>
        <v>0</v>
      </c>
      <c r="D701" t="str">
        <f>VII_Model_PKZ!D4</f>
        <v>_1_a_0</v>
      </c>
      <c r="E701" t="str">
        <f>VII_Model_PKZ!E4</f>
        <v>1.Identyfikacja, analiza i mapowanie procesu kompletacji zamówień (PKZ</v>
      </c>
      <c r="F701">
        <f>VII_Model_PKZ!F4</f>
        <v>0</v>
      </c>
      <c r="G701">
        <f>VII_Model_PKZ!G4</f>
        <v>0</v>
      </c>
      <c r="H701">
        <f>VII_Model_PKZ!H4</f>
        <v>0</v>
      </c>
      <c r="I701">
        <f>VII_Model_PKZ!I4</f>
        <v>0</v>
      </c>
      <c r="J701">
        <f>VII_Model_PKZ!J4</f>
        <v>0</v>
      </c>
      <c r="K701">
        <f>VII_Model_PKZ!K4</f>
        <v>0</v>
      </c>
      <c r="L701">
        <f>VII_Model_PKZ!L4</f>
        <v>0</v>
      </c>
      <c r="M701">
        <f>VII_Model_PKZ!M4</f>
        <v>0</v>
      </c>
      <c r="N701">
        <f>VII_Model_PKZ!N4</f>
        <v>0</v>
      </c>
      <c r="O701">
        <f>VII_Model_PKZ!O4</f>
        <v>0</v>
      </c>
      <c r="P701" s="628">
        <f>VII_Model_PKZ!P4</f>
        <v>0</v>
      </c>
      <c r="Q701" s="628">
        <f>VII_Model_PKZ!Q4</f>
        <v>0</v>
      </c>
      <c r="R701" s="628">
        <f>VII_Model_PKZ!R4</f>
        <v>0</v>
      </c>
      <c r="S701" s="628">
        <f>VII_Model_PKZ!S4</f>
        <v>0</v>
      </c>
      <c r="T701" s="628">
        <f>VII_Model_PKZ!T4</f>
        <v>0</v>
      </c>
      <c r="U701" s="628">
        <f>VII_Model_PKZ!U4</f>
        <v>0</v>
      </c>
      <c r="V701" s="628">
        <f>VII_Model_PKZ!V4</f>
        <v>0</v>
      </c>
      <c r="W701" s="628">
        <f>VII_Model_PKZ!W4</f>
        <v>0</v>
      </c>
      <c r="X701" s="628">
        <f>VII_Model_PKZ!X4</f>
        <v>0</v>
      </c>
      <c r="Y701" s="650">
        <f>VII_Model_PKZ!Y4</f>
        <v>0</v>
      </c>
      <c r="Z701" s="650">
        <f>VII_Model_PKZ!Z4</f>
        <v>0</v>
      </c>
      <c r="AA701" s="650">
        <f>VII_Model_PKZ!AA4</f>
        <v>0</v>
      </c>
      <c r="AB701" s="650">
        <f>VII_Model_PKZ!AB4</f>
        <v>0</v>
      </c>
      <c r="AC701" s="613">
        <f>VII_Model_PKZ!AC4</f>
        <v>0</v>
      </c>
      <c r="AD701" s="613">
        <f>VII_Model_PKZ!AD4</f>
        <v>0</v>
      </c>
      <c r="AE701" s="613">
        <f>VII_Model_PKZ!AE4</f>
        <v>0</v>
      </c>
      <c r="AF701" s="613">
        <f>VII_Model_PKZ!AF4</f>
        <v>0</v>
      </c>
      <c r="AG701" s="626">
        <f>VII_Model_PKZ!AG4</f>
        <v>0</v>
      </c>
      <c r="AH701" s="626">
        <f>VII_Model_PKZ!AH4</f>
        <v>0</v>
      </c>
      <c r="AI701" s="626">
        <f>VII_Model_PKZ!AI4</f>
        <v>0</v>
      </c>
      <c r="AJ701" s="626">
        <f>VII_Model_PKZ!AJ4</f>
        <v>0</v>
      </c>
      <c r="AK701" s="626">
        <f>VII_Model_PKZ!AK4</f>
        <v>0</v>
      </c>
      <c r="AL701" s="626">
        <f>VII_Model_PKZ!AL4</f>
        <v>0</v>
      </c>
      <c r="AM701" s="626">
        <f>VII_Model_PKZ!AM4</f>
        <v>0</v>
      </c>
      <c r="AN701" s="626">
        <f>VII_Model_PKZ!AN4</f>
        <v>0</v>
      </c>
      <c r="AO701" s="626">
        <f>VII_Model_PKZ!AO4</f>
        <v>0</v>
      </c>
      <c r="AP701" s="369">
        <f>VII_Model_PKZ!AP4</f>
        <v>0</v>
      </c>
      <c r="AQ701" s="369">
        <f>VII_Model_PKZ!AQ4</f>
        <v>0</v>
      </c>
      <c r="AR701" s="369">
        <f>VII_Model_PKZ!AR4</f>
        <v>0</v>
      </c>
      <c r="AS701" s="369">
        <f>VII_Model_PKZ!AS4</f>
        <v>0</v>
      </c>
      <c r="AT701" s="370">
        <f>VII_Model_PKZ!AT4</f>
        <v>0</v>
      </c>
      <c r="AU701" s="370">
        <f>VII_Model_PKZ!AU4</f>
        <v>0</v>
      </c>
      <c r="AV701" s="370">
        <f>VII_Model_PKZ!AV4</f>
        <v>0</v>
      </c>
      <c r="AW701" s="370">
        <f>VII_Model_PKZ!AW4</f>
        <v>0</v>
      </c>
      <c r="AX701">
        <f>VII_Model_PKZ!AX4</f>
        <v>0</v>
      </c>
      <c r="AY701">
        <f>VII_Model_PKZ!AY4</f>
        <v>0</v>
      </c>
      <c r="AZ701">
        <f>VII_Model_PKZ!AZ4</f>
        <v>0</v>
      </c>
      <c r="BA701">
        <f>VII_Model_PKZ!BA4</f>
        <v>0</v>
      </c>
      <c r="BB701">
        <f>VII_Model_PKZ!BB4</f>
        <v>0</v>
      </c>
      <c r="BC701">
        <f>VII_Model_PKZ!BC4</f>
        <v>0</v>
      </c>
      <c r="BD701">
        <f>VII_Model_PKZ!BD4</f>
        <v>0</v>
      </c>
      <c r="BE701">
        <f>VII_Model_PKZ!BE4</f>
        <v>0</v>
      </c>
      <c r="BF701">
        <f>VII_Model_PKZ!BF4</f>
        <v>0</v>
      </c>
      <c r="BG701">
        <f>VII_Model_PKZ!BG4</f>
        <v>0</v>
      </c>
      <c r="BH701">
        <f>VII_Model_PKZ!BH4</f>
        <v>0</v>
      </c>
      <c r="BI701">
        <f>VII_Model_PKZ!BI4</f>
        <v>0</v>
      </c>
      <c r="BJ701">
        <f t="shared" si="43"/>
        <v>0</v>
      </c>
      <c r="BK701">
        <f t="shared" si="44"/>
        <v>0</v>
      </c>
      <c r="BL701" s="531">
        <f t="shared" si="45"/>
        <v>0</v>
      </c>
      <c r="BM701" s="201"/>
    </row>
    <row r="702" spans="1:65" hidden="1" outlineLevel="1" x14ac:dyDescent="0.3">
      <c r="A702">
        <f>VII_Model_PKZ!A5</f>
        <v>1</v>
      </c>
      <c r="B702" t="str">
        <f>VII_Model_PKZ!B5</f>
        <v>a</v>
      </c>
      <c r="C702">
        <f>VII_Model_PKZ!C5</f>
        <v>1</v>
      </c>
      <c r="D702" t="str">
        <f>VII_Model_PKZ!D5</f>
        <v>_1_a_1</v>
      </c>
      <c r="E702" t="str">
        <f>VII_Model_PKZ!E5</f>
        <v>Identyfikacja i analiza kluczowych etapów PKZ i ich interakcji</v>
      </c>
      <c r="F702" t="str">
        <f>VII_Model_PKZ!F5</f>
        <v>Imię01</v>
      </c>
      <c r="G702" t="str">
        <f>VII_Model_PKZ!G5</f>
        <v>Nazwisko01</v>
      </c>
      <c r="H702">
        <f>VII_Model_PKZ!H5</f>
        <v>1</v>
      </c>
      <c r="I702" t="str">
        <f>VII_Model_PKZ!I5</f>
        <v>.a01</v>
      </c>
      <c r="J702">
        <f>VII_Model_PKZ!J5</f>
        <v>86</v>
      </c>
      <c r="K702" s="284">
        <f>VII_Model_PKZ!K5</f>
        <v>46983</v>
      </c>
      <c r="L702" s="284">
        <f>VII_Model_PKZ!L5</f>
        <v>46989</v>
      </c>
      <c r="M702">
        <f>VII_Model_PKZ!M5</f>
        <v>91</v>
      </c>
      <c r="N702">
        <f>VII_Model_PKZ!N5</f>
        <v>6</v>
      </c>
      <c r="O702">
        <f>VII_Model_PKZ!O5</f>
        <v>120</v>
      </c>
      <c r="P702" s="628">
        <f>VII_Model_PKZ!P5</f>
        <v>1</v>
      </c>
      <c r="Q702" s="628">
        <f>VII_Model_PKZ!Q5</f>
        <v>0</v>
      </c>
      <c r="R702" s="628">
        <f>VII_Model_PKZ!R5</f>
        <v>0</v>
      </c>
      <c r="S702" s="628">
        <f>VII_Model_PKZ!S5</f>
        <v>0</v>
      </c>
      <c r="T702" s="628">
        <f>VII_Model_PKZ!T5</f>
        <v>0</v>
      </c>
      <c r="U702" s="628">
        <f>VII_Model_PKZ!U5</f>
        <v>0</v>
      </c>
      <c r="V702" s="628">
        <f>VII_Model_PKZ!V5</f>
        <v>0</v>
      </c>
      <c r="W702" s="628">
        <f>VII_Model_PKZ!W5</f>
        <v>0</v>
      </c>
      <c r="X702" s="628">
        <f>VII_Model_PKZ!X5</f>
        <v>0</v>
      </c>
      <c r="Y702" s="650">
        <f>VII_Model_PKZ!Y5</f>
        <v>0</v>
      </c>
      <c r="Z702" s="650">
        <f>VII_Model_PKZ!Z5</f>
        <v>0</v>
      </c>
      <c r="AA702" s="650">
        <f>VII_Model_PKZ!AA5</f>
        <v>0</v>
      </c>
      <c r="AB702" s="650">
        <f>VII_Model_PKZ!AB5</f>
        <v>0</v>
      </c>
      <c r="AC702" s="613">
        <f>VII_Model_PKZ!AC5</f>
        <v>0</v>
      </c>
      <c r="AD702" s="613">
        <f>VII_Model_PKZ!AD5</f>
        <v>0</v>
      </c>
      <c r="AE702" s="613">
        <f>VII_Model_PKZ!AE5</f>
        <v>0</v>
      </c>
      <c r="AF702" s="613">
        <f>VII_Model_PKZ!AF5</f>
        <v>0</v>
      </c>
      <c r="AG702" s="626">
        <f>VII_Model_PKZ!AG5</f>
        <v>120</v>
      </c>
      <c r="AH702" s="626">
        <f>VII_Model_PKZ!AH5</f>
        <v>0</v>
      </c>
      <c r="AI702" s="626">
        <f>VII_Model_PKZ!AI5</f>
        <v>0</v>
      </c>
      <c r="AJ702" s="626">
        <f>VII_Model_PKZ!AJ5</f>
        <v>0</v>
      </c>
      <c r="AK702" s="626">
        <f>VII_Model_PKZ!AK5</f>
        <v>0</v>
      </c>
      <c r="AL702" s="626">
        <f>VII_Model_PKZ!AL5</f>
        <v>0</v>
      </c>
      <c r="AM702" s="626">
        <f>VII_Model_PKZ!AM5</f>
        <v>0</v>
      </c>
      <c r="AN702" s="626">
        <f>VII_Model_PKZ!AN5</f>
        <v>0</v>
      </c>
      <c r="AO702" s="626">
        <f>VII_Model_PKZ!AO5</f>
        <v>0</v>
      </c>
      <c r="AP702" s="369">
        <f>VII_Model_PKZ!AP5</f>
        <v>0</v>
      </c>
      <c r="AQ702" s="369">
        <f>VII_Model_PKZ!AQ5</f>
        <v>0</v>
      </c>
      <c r="AR702" s="369">
        <f>VII_Model_PKZ!AR5</f>
        <v>0</v>
      </c>
      <c r="AS702" s="369">
        <f>VII_Model_PKZ!AS5</f>
        <v>0</v>
      </c>
      <c r="AT702" s="370">
        <f>VII_Model_PKZ!AT5</f>
        <v>0</v>
      </c>
      <c r="AU702" s="370">
        <f>VII_Model_PKZ!AU5</f>
        <v>0</v>
      </c>
      <c r="AV702" s="370">
        <f>VII_Model_PKZ!AV5</f>
        <v>0</v>
      </c>
      <c r="AW702" s="370">
        <f>VII_Model_PKZ!AW5</f>
        <v>0</v>
      </c>
      <c r="AX702">
        <f>VII_Model_PKZ!AX5</f>
        <v>120</v>
      </c>
      <c r="AY702">
        <f>VII_Model_PKZ!AY5</f>
        <v>0.75</v>
      </c>
      <c r="AZ702">
        <f>VII_Model_PKZ!AZ5</f>
        <v>5001</v>
      </c>
      <c r="BA702">
        <f>VII_Model_PKZ!BA5</f>
        <v>3750.75</v>
      </c>
      <c r="BB702">
        <f>VII_Model_PKZ!BB5</f>
        <v>2813.0625</v>
      </c>
      <c r="BC702">
        <f>VII_Model_PKZ!BC5</f>
        <v>0</v>
      </c>
      <c r="BD702">
        <f>VII_Model_PKZ!BD5</f>
        <v>0</v>
      </c>
      <c r="BE702">
        <f>VII_Model_PKZ!BE5</f>
        <v>0</v>
      </c>
      <c r="BF702">
        <f>VII_Model_PKZ!BF5</f>
        <v>0</v>
      </c>
      <c r="BG702">
        <f>VII_Model_PKZ!BG5</f>
        <v>0</v>
      </c>
      <c r="BH702" t="e">
        <f>VII_Model_PKZ!BH5</f>
        <v>#REF!</v>
      </c>
      <c r="BI702">
        <f>VII_Model_PKZ!BI5</f>
        <v>0</v>
      </c>
      <c r="BJ702">
        <f t="shared" si="43"/>
        <v>120</v>
      </c>
      <c r="BK702">
        <f t="shared" si="44"/>
        <v>120</v>
      </c>
      <c r="BL702" s="531">
        <f t="shared" si="45"/>
        <v>0</v>
      </c>
      <c r="BM702" s="201"/>
    </row>
    <row r="703" spans="1:65" hidden="1" outlineLevel="1" x14ac:dyDescent="0.3">
      <c r="A703">
        <f>VII_Model_PKZ!A6</f>
        <v>1</v>
      </c>
      <c r="B703" t="str">
        <f>VII_Model_PKZ!B6</f>
        <v>b</v>
      </c>
      <c r="C703">
        <f>VII_Model_PKZ!C6</f>
        <v>1</v>
      </c>
      <c r="D703" t="str">
        <f>VII_Model_PKZ!D6</f>
        <v>_1_b_1</v>
      </c>
      <c r="E703" t="str">
        <f>VII_Model_PKZ!E6</f>
        <v>Określenie wskaźników KPI do oceny efektywności symulacji</v>
      </c>
      <c r="F703" t="str">
        <f>VII_Model_PKZ!F6</f>
        <v>Imię02</v>
      </c>
      <c r="G703" t="str">
        <f>VII_Model_PKZ!G6</f>
        <v>Nazwisko02</v>
      </c>
      <c r="H703">
        <f>VII_Model_PKZ!H6</f>
        <v>1</v>
      </c>
      <c r="I703" t="str">
        <f>VII_Model_PKZ!I6</f>
        <v>.a02</v>
      </c>
      <c r="J703">
        <f>VII_Model_PKZ!J6</f>
        <v>92</v>
      </c>
      <c r="K703" s="284">
        <f>VII_Model_PKZ!K6</f>
        <v>47025</v>
      </c>
      <c r="L703" s="284">
        <f>VII_Model_PKZ!L6</f>
        <v>47025</v>
      </c>
      <c r="M703">
        <f>VII_Model_PKZ!M6</f>
        <v>91</v>
      </c>
      <c r="N703">
        <f>VII_Model_PKZ!N6</f>
        <v>0</v>
      </c>
      <c r="O703">
        <f>VII_Model_PKZ!O6</f>
        <v>120</v>
      </c>
      <c r="P703" s="628">
        <f>VII_Model_PKZ!P6</f>
        <v>0</v>
      </c>
      <c r="Q703" s="628">
        <f>VII_Model_PKZ!Q6</f>
        <v>1</v>
      </c>
      <c r="R703" s="628">
        <f>VII_Model_PKZ!R6</f>
        <v>0</v>
      </c>
      <c r="S703" s="628">
        <f>VII_Model_PKZ!S6</f>
        <v>0</v>
      </c>
      <c r="T703" s="628">
        <f>VII_Model_PKZ!T6</f>
        <v>0</v>
      </c>
      <c r="U703" s="628">
        <f>VII_Model_PKZ!U6</f>
        <v>0</v>
      </c>
      <c r="V703" s="628">
        <f>VII_Model_PKZ!V6</f>
        <v>0</v>
      </c>
      <c r="W703" s="628">
        <f>VII_Model_PKZ!W6</f>
        <v>0</v>
      </c>
      <c r="X703" s="628">
        <f>VII_Model_PKZ!X6</f>
        <v>0</v>
      </c>
      <c r="Y703" s="650">
        <f>VII_Model_PKZ!Y6</f>
        <v>0</v>
      </c>
      <c r="Z703" s="650">
        <f>VII_Model_PKZ!Z6</f>
        <v>0</v>
      </c>
      <c r="AA703" s="650">
        <f>VII_Model_PKZ!AA6</f>
        <v>0</v>
      </c>
      <c r="AB703" s="650">
        <f>VII_Model_PKZ!AB6</f>
        <v>0</v>
      </c>
      <c r="AC703" s="613">
        <f>VII_Model_PKZ!AC6</f>
        <v>0</v>
      </c>
      <c r="AD703" s="613">
        <f>VII_Model_PKZ!AD6</f>
        <v>0</v>
      </c>
      <c r="AE703" s="613">
        <f>VII_Model_PKZ!AE6</f>
        <v>0</v>
      </c>
      <c r="AF703" s="613">
        <f>VII_Model_PKZ!AF6</f>
        <v>0</v>
      </c>
      <c r="AG703" s="626">
        <f>VII_Model_PKZ!AG6</f>
        <v>0</v>
      </c>
      <c r="AH703" s="626">
        <f>VII_Model_PKZ!AH6</f>
        <v>120</v>
      </c>
      <c r="AI703" s="626">
        <f>VII_Model_PKZ!AI6</f>
        <v>0</v>
      </c>
      <c r="AJ703" s="626">
        <f>VII_Model_PKZ!AJ6</f>
        <v>0</v>
      </c>
      <c r="AK703" s="626">
        <f>VII_Model_PKZ!AK6</f>
        <v>0</v>
      </c>
      <c r="AL703" s="626">
        <f>VII_Model_PKZ!AL6</f>
        <v>0</v>
      </c>
      <c r="AM703" s="626">
        <f>VII_Model_PKZ!AM6</f>
        <v>0</v>
      </c>
      <c r="AN703" s="626">
        <f>VII_Model_PKZ!AN6</f>
        <v>0</v>
      </c>
      <c r="AO703" s="626">
        <f>VII_Model_PKZ!AO6</f>
        <v>0</v>
      </c>
      <c r="AP703" s="369">
        <f>VII_Model_PKZ!AP6</f>
        <v>0</v>
      </c>
      <c r="AQ703" s="369">
        <f>VII_Model_PKZ!AQ6</f>
        <v>0</v>
      </c>
      <c r="AR703" s="369">
        <f>VII_Model_PKZ!AR6</f>
        <v>0</v>
      </c>
      <c r="AS703" s="369">
        <f>VII_Model_PKZ!AS6</f>
        <v>0</v>
      </c>
      <c r="AT703" s="370">
        <f>VII_Model_PKZ!AT6</f>
        <v>0</v>
      </c>
      <c r="AU703" s="370">
        <f>VII_Model_PKZ!AU6</f>
        <v>0</v>
      </c>
      <c r="AV703" s="370">
        <f>VII_Model_PKZ!AV6</f>
        <v>0</v>
      </c>
      <c r="AW703" s="370">
        <f>VII_Model_PKZ!AW6</f>
        <v>0</v>
      </c>
      <c r="AX703">
        <f>VII_Model_PKZ!AX6</f>
        <v>120</v>
      </c>
      <c r="AY703">
        <f>VII_Model_PKZ!AY6</f>
        <v>0.75</v>
      </c>
      <c r="AZ703">
        <f>VII_Model_PKZ!AZ6</f>
        <v>5002</v>
      </c>
      <c r="BA703">
        <f>VII_Model_PKZ!BA6</f>
        <v>3751.5</v>
      </c>
      <c r="BB703">
        <f>VII_Model_PKZ!BB6</f>
        <v>2813.625</v>
      </c>
      <c r="BC703">
        <f>VII_Model_PKZ!BC6</f>
        <v>0</v>
      </c>
      <c r="BD703">
        <f>VII_Model_PKZ!BD6</f>
        <v>0</v>
      </c>
      <c r="BE703">
        <f>VII_Model_PKZ!BE6</f>
        <v>0</v>
      </c>
      <c r="BF703">
        <f>VII_Model_PKZ!BF6</f>
        <v>0</v>
      </c>
      <c r="BG703">
        <f>VII_Model_PKZ!BG6</f>
        <v>0</v>
      </c>
      <c r="BH703">
        <f>VII_Model_PKZ!BH6</f>
        <v>0</v>
      </c>
      <c r="BI703">
        <f>VII_Model_PKZ!BI6</f>
        <v>0</v>
      </c>
      <c r="BJ703">
        <f t="shared" si="43"/>
        <v>120</v>
      </c>
      <c r="BK703">
        <f t="shared" si="44"/>
        <v>120</v>
      </c>
      <c r="BL703" s="531">
        <f t="shared" si="45"/>
        <v>0</v>
      </c>
      <c r="BM703" s="201"/>
    </row>
    <row r="704" spans="1:65" hidden="1" outlineLevel="1" x14ac:dyDescent="0.3">
      <c r="A704">
        <f>VII_Model_PKZ!A7</f>
        <v>1</v>
      </c>
      <c r="B704" t="str">
        <f>VII_Model_PKZ!B7</f>
        <v>c</v>
      </c>
      <c r="C704">
        <f>VII_Model_PKZ!C7</f>
        <v>1</v>
      </c>
      <c r="D704" t="str">
        <f>VII_Model_PKZ!D7</f>
        <v>_1_c_1</v>
      </c>
      <c r="E704" t="str">
        <f>VII_Model_PKZ!E7</f>
        <v>Analiza wydajności</v>
      </c>
      <c r="F704" t="str">
        <f>VII_Model_PKZ!F7</f>
        <v>Imię03</v>
      </c>
      <c r="G704" t="str">
        <f>VII_Model_PKZ!G7</f>
        <v>Nazwisko03</v>
      </c>
      <c r="H704">
        <f>VII_Model_PKZ!H7</f>
        <v>2</v>
      </c>
      <c r="I704" t="str">
        <f>VII_Model_PKZ!I7</f>
        <v>.a03</v>
      </c>
      <c r="J704">
        <f>VII_Model_PKZ!J7</f>
        <v>92</v>
      </c>
      <c r="K704" s="284">
        <f>VII_Model_PKZ!K7</f>
        <v>47025</v>
      </c>
      <c r="L704" s="284">
        <f>VII_Model_PKZ!L7</f>
        <v>47025</v>
      </c>
      <c r="M704">
        <f>VII_Model_PKZ!M7</f>
        <v>91</v>
      </c>
      <c r="N704">
        <f>VII_Model_PKZ!N7</f>
        <v>0</v>
      </c>
      <c r="O704">
        <f>VII_Model_PKZ!O7</f>
        <v>120</v>
      </c>
      <c r="P704" s="628">
        <f>VII_Model_PKZ!P7</f>
        <v>0.5</v>
      </c>
      <c r="Q704" s="628">
        <f>VII_Model_PKZ!Q7</f>
        <v>0</v>
      </c>
      <c r="R704" s="628">
        <f>VII_Model_PKZ!R7</f>
        <v>0.5</v>
      </c>
      <c r="S704" s="628">
        <f>VII_Model_PKZ!S7</f>
        <v>0</v>
      </c>
      <c r="T704" s="628">
        <f>VII_Model_PKZ!T7</f>
        <v>0</v>
      </c>
      <c r="U704" s="628">
        <f>VII_Model_PKZ!U7</f>
        <v>0</v>
      </c>
      <c r="V704" s="628">
        <f>VII_Model_PKZ!V7</f>
        <v>0</v>
      </c>
      <c r="W704" s="628">
        <f>VII_Model_PKZ!W7</f>
        <v>0</v>
      </c>
      <c r="X704" s="628">
        <f>VII_Model_PKZ!X7</f>
        <v>0</v>
      </c>
      <c r="Y704" s="650">
        <f>VII_Model_PKZ!Y7</f>
        <v>0</v>
      </c>
      <c r="Z704" s="650">
        <f>VII_Model_PKZ!Z7</f>
        <v>0</v>
      </c>
      <c r="AA704" s="650">
        <f>VII_Model_PKZ!AA7</f>
        <v>0</v>
      </c>
      <c r="AB704" s="650">
        <f>VII_Model_PKZ!AB7</f>
        <v>0</v>
      </c>
      <c r="AC704" s="613">
        <f>VII_Model_PKZ!AC7</f>
        <v>0</v>
      </c>
      <c r="AD704" s="613">
        <f>VII_Model_PKZ!AD7</f>
        <v>0</v>
      </c>
      <c r="AE704" s="613">
        <f>VII_Model_PKZ!AE7</f>
        <v>0</v>
      </c>
      <c r="AF704" s="613">
        <f>VII_Model_PKZ!AF7</f>
        <v>0</v>
      </c>
      <c r="AG704" s="626">
        <f>VII_Model_PKZ!AG7</f>
        <v>60</v>
      </c>
      <c r="AH704" s="626">
        <f>VII_Model_PKZ!AH7</f>
        <v>0</v>
      </c>
      <c r="AI704" s="626">
        <f>VII_Model_PKZ!AI7</f>
        <v>60</v>
      </c>
      <c r="AJ704" s="626">
        <f>VII_Model_PKZ!AJ7</f>
        <v>0</v>
      </c>
      <c r="AK704" s="626">
        <f>VII_Model_PKZ!AK7</f>
        <v>0</v>
      </c>
      <c r="AL704" s="626">
        <f>VII_Model_PKZ!AL7</f>
        <v>0</v>
      </c>
      <c r="AM704" s="626">
        <f>VII_Model_PKZ!AM7</f>
        <v>0</v>
      </c>
      <c r="AN704" s="626">
        <f>VII_Model_PKZ!AN7</f>
        <v>0</v>
      </c>
      <c r="AO704" s="626">
        <f>VII_Model_PKZ!AO7</f>
        <v>0</v>
      </c>
      <c r="AP704" s="369">
        <f>VII_Model_PKZ!AP7</f>
        <v>0</v>
      </c>
      <c r="AQ704" s="369">
        <f>VII_Model_PKZ!AQ7</f>
        <v>0</v>
      </c>
      <c r="AR704" s="369">
        <f>VII_Model_PKZ!AR7</f>
        <v>0</v>
      </c>
      <c r="AS704" s="369">
        <f>VII_Model_PKZ!AS7</f>
        <v>0</v>
      </c>
      <c r="AT704" s="370">
        <f>VII_Model_PKZ!AT7</f>
        <v>0</v>
      </c>
      <c r="AU704" s="370">
        <f>VII_Model_PKZ!AU7</f>
        <v>0</v>
      </c>
      <c r="AV704" s="370">
        <f>VII_Model_PKZ!AV7</f>
        <v>0</v>
      </c>
      <c r="AW704" s="370">
        <f>VII_Model_PKZ!AW7</f>
        <v>0</v>
      </c>
      <c r="AX704">
        <f>VII_Model_PKZ!AX7</f>
        <v>120</v>
      </c>
      <c r="AY704">
        <f>VII_Model_PKZ!AY7</f>
        <v>0.75</v>
      </c>
      <c r="AZ704">
        <f>VII_Model_PKZ!AZ7</f>
        <v>5003</v>
      </c>
      <c r="BA704">
        <f>VII_Model_PKZ!BA7</f>
        <v>3752.25</v>
      </c>
      <c r="BB704">
        <f>VII_Model_PKZ!BB7</f>
        <v>2814.1875</v>
      </c>
      <c r="BC704">
        <f>VII_Model_PKZ!BC7</f>
        <v>0</v>
      </c>
      <c r="BD704">
        <f>VII_Model_PKZ!BD7</f>
        <v>0</v>
      </c>
      <c r="BE704">
        <f>VII_Model_PKZ!BE7</f>
        <v>0</v>
      </c>
      <c r="BF704">
        <f>VII_Model_PKZ!BF7</f>
        <v>0</v>
      </c>
      <c r="BG704">
        <f>VII_Model_PKZ!BG7</f>
        <v>0</v>
      </c>
      <c r="BH704">
        <f>VII_Model_PKZ!BH7</f>
        <v>0</v>
      </c>
      <c r="BI704">
        <f>VII_Model_PKZ!BI7</f>
        <v>0</v>
      </c>
      <c r="BJ704">
        <f t="shared" si="43"/>
        <v>120</v>
      </c>
      <c r="BK704">
        <f t="shared" si="44"/>
        <v>120</v>
      </c>
      <c r="BL704" s="531">
        <f t="shared" si="45"/>
        <v>0</v>
      </c>
      <c r="BM704" s="201"/>
    </row>
    <row r="705" spans="1:65" hidden="1" outlineLevel="1" x14ac:dyDescent="0.3">
      <c r="A705">
        <f>VII_Model_PKZ!A8</f>
        <v>1</v>
      </c>
      <c r="B705" t="str">
        <f>VII_Model_PKZ!B8</f>
        <v>d</v>
      </c>
      <c r="C705">
        <f>VII_Model_PKZ!C8</f>
        <v>1</v>
      </c>
      <c r="D705" t="str">
        <f>VII_Model_PKZ!D8</f>
        <v>_1_d_1</v>
      </c>
      <c r="E705" t="str">
        <f>VII_Model_PKZ!E8</f>
        <v>Identyfikacja wyzwań/„wąskich gardeł”</v>
      </c>
      <c r="F705" t="str">
        <f>VII_Model_PKZ!F8</f>
        <v>Imię04</v>
      </c>
      <c r="G705" t="str">
        <f>VII_Model_PKZ!G8</f>
        <v>Nazwisko04</v>
      </c>
      <c r="H705">
        <f>VII_Model_PKZ!H8</f>
        <v>1</v>
      </c>
      <c r="I705" t="str">
        <f>VII_Model_PKZ!I8</f>
        <v>.a04</v>
      </c>
      <c r="J705">
        <f>VII_Model_PKZ!J8</f>
        <v>92</v>
      </c>
      <c r="K705" s="284">
        <f>VII_Model_PKZ!K8</f>
        <v>47025</v>
      </c>
      <c r="L705" s="284">
        <f>VII_Model_PKZ!L8</f>
        <v>47025</v>
      </c>
      <c r="M705">
        <f>VII_Model_PKZ!M8</f>
        <v>91</v>
      </c>
      <c r="N705">
        <f>VII_Model_PKZ!N8</f>
        <v>0</v>
      </c>
      <c r="O705">
        <f>VII_Model_PKZ!O8</f>
        <v>120</v>
      </c>
      <c r="P705" s="628">
        <f>VII_Model_PKZ!P8</f>
        <v>0</v>
      </c>
      <c r="Q705" s="628">
        <f>VII_Model_PKZ!Q8</f>
        <v>0</v>
      </c>
      <c r="R705" s="628">
        <f>VII_Model_PKZ!R8</f>
        <v>0</v>
      </c>
      <c r="S705" s="628">
        <f>VII_Model_PKZ!S8</f>
        <v>1</v>
      </c>
      <c r="T705" s="628">
        <f>VII_Model_PKZ!T8</f>
        <v>0</v>
      </c>
      <c r="U705" s="628">
        <f>VII_Model_PKZ!U8</f>
        <v>0</v>
      </c>
      <c r="V705" s="628">
        <f>VII_Model_PKZ!V8</f>
        <v>0</v>
      </c>
      <c r="W705" s="628">
        <f>VII_Model_PKZ!W8</f>
        <v>0</v>
      </c>
      <c r="X705" s="628">
        <f>VII_Model_PKZ!X8</f>
        <v>0</v>
      </c>
      <c r="Y705" s="650">
        <f>VII_Model_PKZ!Y8</f>
        <v>0</v>
      </c>
      <c r="Z705" s="650">
        <f>VII_Model_PKZ!Z8</f>
        <v>0</v>
      </c>
      <c r="AA705" s="650">
        <f>VII_Model_PKZ!AA8</f>
        <v>0</v>
      </c>
      <c r="AB705" s="650">
        <f>VII_Model_PKZ!AB8</f>
        <v>0</v>
      </c>
      <c r="AC705" s="613">
        <f>VII_Model_PKZ!AC8</f>
        <v>0</v>
      </c>
      <c r="AD705" s="613">
        <f>VII_Model_PKZ!AD8</f>
        <v>0</v>
      </c>
      <c r="AE705" s="613">
        <f>VII_Model_PKZ!AE8</f>
        <v>0</v>
      </c>
      <c r="AF705" s="613">
        <f>VII_Model_PKZ!AF8</f>
        <v>0</v>
      </c>
      <c r="AG705" s="626">
        <f>VII_Model_PKZ!AG8</f>
        <v>0</v>
      </c>
      <c r="AH705" s="626">
        <f>VII_Model_PKZ!AH8</f>
        <v>0</v>
      </c>
      <c r="AI705" s="626">
        <f>VII_Model_PKZ!AI8</f>
        <v>0</v>
      </c>
      <c r="AJ705" s="626">
        <f>VII_Model_PKZ!AJ8</f>
        <v>120</v>
      </c>
      <c r="AK705" s="626">
        <f>VII_Model_PKZ!AK8</f>
        <v>0</v>
      </c>
      <c r="AL705" s="626">
        <f>VII_Model_PKZ!AL8</f>
        <v>0</v>
      </c>
      <c r="AM705" s="626">
        <f>VII_Model_PKZ!AM8</f>
        <v>0</v>
      </c>
      <c r="AN705" s="626">
        <f>VII_Model_PKZ!AN8</f>
        <v>0</v>
      </c>
      <c r="AO705" s="626">
        <f>VII_Model_PKZ!AO8</f>
        <v>0</v>
      </c>
      <c r="AP705" s="369">
        <f>VII_Model_PKZ!AP8</f>
        <v>0</v>
      </c>
      <c r="AQ705" s="369">
        <f>VII_Model_PKZ!AQ8</f>
        <v>0</v>
      </c>
      <c r="AR705" s="369">
        <f>VII_Model_PKZ!AR8</f>
        <v>0</v>
      </c>
      <c r="AS705" s="369">
        <f>VII_Model_PKZ!AS8</f>
        <v>0</v>
      </c>
      <c r="AT705" s="370">
        <f>VII_Model_PKZ!AT8</f>
        <v>0</v>
      </c>
      <c r="AU705" s="370">
        <f>VII_Model_PKZ!AU8</f>
        <v>0</v>
      </c>
      <c r="AV705" s="370">
        <f>VII_Model_PKZ!AV8</f>
        <v>0</v>
      </c>
      <c r="AW705" s="370">
        <f>VII_Model_PKZ!AW8</f>
        <v>0</v>
      </c>
      <c r="AX705">
        <f>VII_Model_PKZ!AX8</f>
        <v>120</v>
      </c>
      <c r="AY705">
        <f>VII_Model_PKZ!AY8</f>
        <v>0.75</v>
      </c>
      <c r="AZ705">
        <f>VII_Model_PKZ!AZ8</f>
        <v>5004</v>
      </c>
      <c r="BA705">
        <f>VII_Model_PKZ!BA8</f>
        <v>3753</v>
      </c>
      <c r="BB705">
        <f>VII_Model_PKZ!BB8</f>
        <v>2814.75</v>
      </c>
      <c r="BC705">
        <f>VII_Model_PKZ!BC8</f>
        <v>0</v>
      </c>
      <c r="BD705">
        <f>VII_Model_PKZ!BD8</f>
        <v>0</v>
      </c>
      <c r="BE705">
        <f>VII_Model_PKZ!BE8</f>
        <v>0</v>
      </c>
      <c r="BF705">
        <f>VII_Model_PKZ!BF8</f>
        <v>0</v>
      </c>
      <c r="BG705">
        <f>VII_Model_PKZ!BG8</f>
        <v>0</v>
      </c>
      <c r="BH705" t="e">
        <f>VII_Model_PKZ!BH8</f>
        <v>#REF!</v>
      </c>
      <c r="BI705">
        <f>VII_Model_PKZ!BI8</f>
        <v>0</v>
      </c>
      <c r="BJ705">
        <f t="shared" si="43"/>
        <v>120</v>
      </c>
      <c r="BK705">
        <f t="shared" si="44"/>
        <v>120</v>
      </c>
      <c r="BL705" s="531">
        <f t="shared" si="45"/>
        <v>0</v>
      </c>
      <c r="BM705" s="201"/>
    </row>
    <row r="706" spans="1:65" hidden="1" outlineLevel="1" x14ac:dyDescent="0.3">
      <c r="A706">
        <f>VII_Model_PKZ!A9</f>
        <v>1</v>
      </c>
      <c r="B706" t="str">
        <f>VII_Model_PKZ!B9</f>
        <v>e</v>
      </c>
      <c r="C706">
        <f>VII_Model_PKZ!C9</f>
        <v>1</v>
      </c>
      <c r="D706" t="str">
        <f>VII_Model_PKZ!D9</f>
        <v>_1_e_1</v>
      </c>
      <c r="E706" t="str">
        <f>VII_Model_PKZ!E9</f>
        <v>Analiza wpływu zakłóceń dostępności infrastruktury technicznej</v>
      </c>
      <c r="F706" t="str">
        <f>VII_Model_PKZ!F9</f>
        <v>Imię03</v>
      </c>
      <c r="G706" t="str">
        <f>VII_Model_PKZ!G9</f>
        <v>Nazwisko03</v>
      </c>
      <c r="H706">
        <f>VII_Model_PKZ!H9</f>
        <v>1</v>
      </c>
      <c r="I706" t="str">
        <f>VII_Model_PKZ!I9</f>
        <v>.a03</v>
      </c>
      <c r="J706">
        <f>VII_Model_PKZ!J9</f>
        <v>92</v>
      </c>
      <c r="K706" s="284">
        <f>VII_Model_PKZ!K9</f>
        <v>47025</v>
      </c>
      <c r="L706" s="284">
        <f>VII_Model_PKZ!L9</f>
        <v>47025</v>
      </c>
      <c r="M706">
        <f>VII_Model_PKZ!M9</f>
        <v>91</v>
      </c>
      <c r="N706">
        <f>VII_Model_PKZ!N9</f>
        <v>0</v>
      </c>
      <c r="O706">
        <f>VII_Model_PKZ!O9</f>
        <v>120</v>
      </c>
      <c r="P706" s="628">
        <f>VII_Model_PKZ!P9</f>
        <v>0</v>
      </c>
      <c r="Q706" s="628">
        <f>VII_Model_PKZ!Q9</f>
        <v>0</v>
      </c>
      <c r="R706" s="628">
        <f>VII_Model_PKZ!R9</f>
        <v>1</v>
      </c>
      <c r="S706" s="628">
        <f>VII_Model_PKZ!S9</f>
        <v>0</v>
      </c>
      <c r="T706" s="628">
        <f>VII_Model_PKZ!T9</f>
        <v>0</v>
      </c>
      <c r="U706" s="628">
        <f>VII_Model_PKZ!U9</f>
        <v>0</v>
      </c>
      <c r="V706" s="628">
        <f>VII_Model_PKZ!V9</f>
        <v>0</v>
      </c>
      <c r="W706" s="628">
        <f>VII_Model_PKZ!W9</f>
        <v>0</v>
      </c>
      <c r="X706" s="628">
        <f>VII_Model_PKZ!X9</f>
        <v>0</v>
      </c>
      <c r="Y706" s="650">
        <f>VII_Model_PKZ!Y9</f>
        <v>0</v>
      </c>
      <c r="Z706" s="650">
        <f>VII_Model_PKZ!Z9</f>
        <v>0</v>
      </c>
      <c r="AA706" s="650">
        <f>VII_Model_PKZ!AA9</f>
        <v>0</v>
      </c>
      <c r="AB706" s="650">
        <f>VII_Model_PKZ!AB9</f>
        <v>0</v>
      </c>
      <c r="AC706" s="613">
        <f>VII_Model_PKZ!AC9</f>
        <v>0</v>
      </c>
      <c r="AD706" s="613">
        <f>VII_Model_PKZ!AD9</f>
        <v>0</v>
      </c>
      <c r="AE706" s="613">
        <f>VII_Model_PKZ!AE9</f>
        <v>0</v>
      </c>
      <c r="AF706" s="613">
        <f>VII_Model_PKZ!AF9</f>
        <v>0</v>
      </c>
      <c r="AG706" s="626">
        <f>VII_Model_PKZ!AG9</f>
        <v>0</v>
      </c>
      <c r="AH706" s="626">
        <f>VII_Model_PKZ!AH9</f>
        <v>0</v>
      </c>
      <c r="AI706" s="626">
        <f>VII_Model_PKZ!AI9</f>
        <v>120</v>
      </c>
      <c r="AJ706" s="626">
        <f>VII_Model_PKZ!AJ9</f>
        <v>0</v>
      </c>
      <c r="AK706" s="626">
        <f>VII_Model_PKZ!AK9</f>
        <v>0</v>
      </c>
      <c r="AL706" s="626">
        <f>VII_Model_PKZ!AL9</f>
        <v>0</v>
      </c>
      <c r="AM706" s="626">
        <f>VII_Model_PKZ!AM9</f>
        <v>0</v>
      </c>
      <c r="AN706" s="626">
        <f>VII_Model_PKZ!AN9</f>
        <v>0</v>
      </c>
      <c r="AO706" s="626">
        <f>VII_Model_PKZ!AO9</f>
        <v>0</v>
      </c>
      <c r="AP706" s="369">
        <f>VII_Model_PKZ!AP9</f>
        <v>0</v>
      </c>
      <c r="AQ706" s="369">
        <f>VII_Model_PKZ!AQ9</f>
        <v>0</v>
      </c>
      <c r="AR706" s="369">
        <f>VII_Model_PKZ!AR9</f>
        <v>0</v>
      </c>
      <c r="AS706" s="369">
        <f>VII_Model_PKZ!AS9</f>
        <v>0</v>
      </c>
      <c r="AT706" s="370">
        <f>VII_Model_PKZ!AT9</f>
        <v>0</v>
      </c>
      <c r="AU706" s="370">
        <f>VII_Model_PKZ!AU9</f>
        <v>0</v>
      </c>
      <c r="AV706" s="370">
        <f>VII_Model_PKZ!AV9</f>
        <v>0</v>
      </c>
      <c r="AW706" s="370">
        <f>VII_Model_PKZ!AW9</f>
        <v>0</v>
      </c>
      <c r="AX706">
        <f>VII_Model_PKZ!AX9</f>
        <v>120</v>
      </c>
      <c r="AY706">
        <f>VII_Model_PKZ!AY9</f>
        <v>0.75</v>
      </c>
      <c r="AZ706">
        <f>VII_Model_PKZ!AZ9</f>
        <v>5003</v>
      </c>
      <c r="BA706">
        <f>VII_Model_PKZ!BA9</f>
        <v>3752.25</v>
      </c>
      <c r="BB706">
        <f>VII_Model_PKZ!BB9</f>
        <v>2814.1875</v>
      </c>
      <c r="BC706">
        <f>VII_Model_PKZ!BC9</f>
        <v>0</v>
      </c>
      <c r="BD706">
        <f>VII_Model_PKZ!BD9</f>
        <v>0</v>
      </c>
      <c r="BE706">
        <f>VII_Model_PKZ!BE9</f>
        <v>0</v>
      </c>
      <c r="BF706">
        <f>VII_Model_PKZ!BF9</f>
        <v>0</v>
      </c>
      <c r="BG706">
        <f>VII_Model_PKZ!BG9</f>
        <v>0</v>
      </c>
      <c r="BH706">
        <f>VII_Model_PKZ!BH9</f>
        <v>0</v>
      </c>
      <c r="BI706">
        <f>VII_Model_PKZ!BI9</f>
        <v>0</v>
      </c>
      <c r="BJ706">
        <f t="shared" si="43"/>
        <v>120</v>
      </c>
      <c r="BK706">
        <f t="shared" si="44"/>
        <v>120</v>
      </c>
      <c r="BL706" s="531">
        <f t="shared" si="45"/>
        <v>0</v>
      </c>
      <c r="BM706" s="201"/>
    </row>
    <row r="707" spans="1:65" hidden="1" outlineLevel="1" x14ac:dyDescent="0.3">
      <c r="A707">
        <f>VII_Model_PKZ!A10</f>
        <v>1</v>
      </c>
      <c r="B707" t="str">
        <f>VII_Model_PKZ!B10</f>
        <v>f</v>
      </c>
      <c r="C707">
        <f>VII_Model_PKZ!C10</f>
        <v>1</v>
      </c>
      <c r="D707" t="str">
        <f>VII_Model_PKZ!D10</f>
        <v>_1_f_1</v>
      </c>
      <c r="E707" t="str">
        <f>VII_Model_PKZ!E10</f>
        <v xml:space="preserve">Stworzenie mapy zidentyfikowanych algorytmów/etapów kompletacji </v>
      </c>
      <c r="F707" t="str">
        <f>VII_Model_PKZ!F10</f>
        <v>Imię04</v>
      </c>
      <c r="G707" t="str">
        <f>VII_Model_PKZ!G10</f>
        <v>Nazwisko04</v>
      </c>
      <c r="H707">
        <f>VII_Model_PKZ!H10</f>
        <v>2</v>
      </c>
      <c r="I707" t="str">
        <f>VII_Model_PKZ!I10</f>
        <v>.a04</v>
      </c>
      <c r="J707">
        <f>VII_Model_PKZ!J10</f>
        <v>92</v>
      </c>
      <c r="K707" s="284">
        <f>VII_Model_PKZ!K10</f>
        <v>47025</v>
      </c>
      <c r="L707" s="284">
        <f>VII_Model_PKZ!L10</f>
        <v>47025</v>
      </c>
      <c r="M707">
        <f>VII_Model_PKZ!M10</f>
        <v>91</v>
      </c>
      <c r="N707">
        <f>VII_Model_PKZ!N10</f>
        <v>0</v>
      </c>
      <c r="O707">
        <f>VII_Model_PKZ!O10</f>
        <v>120</v>
      </c>
      <c r="P707" s="628">
        <f>VII_Model_PKZ!P10</f>
        <v>0</v>
      </c>
      <c r="Q707" s="628">
        <f>VII_Model_PKZ!Q10</f>
        <v>0.5</v>
      </c>
      <c r="R707" s="628">
        <f>VII_Model_PKZ!R10</f>
        <v>0</v>
      </c>
      <c r="S707" s="628">
        <f>VII_Model_PKZ!S10</f>
        <v>0.5</v>
      </c>
      <c r="T707" s="628">
        <f>VII_Model_PKZ!T10</f>
        <v>0</v>
      </c>
      <c r="U707" s="628">
        <f>VII_Model_PKZ!U10</f>
        <v>0</v>
      </c>
      <c r="V707" s="628">
        <f>VII_Model_PKZ!V10</f>
        <v>0</v>
      </c>
      <c r="W707" s="628">
        <f>VII_Model_PKZ!W10</f>
        <v>0</v>
      </c>
      <c r="X707" s="628">
        <f>VII_Model_PKZ!X10</f>
        <v>0</v>
      </c>
      <c r="Y707" s="650">
        <f>VII_Model_PKZ!Y10</f>
        <v>0</v>
      </c>
      <c r="Z707" s="650">
        <f>VII_Model_PKZ!Z10</f>
        <v>0</v>
      </c>
      <c r="AA707" s="650">
        <f>VII_Model_PKZ!AA10</f>
        <v>0</v>
      </c>
      <c r="AB707" s="650">
        <f>VII_Model_PKZ!AB10</f>
        <v>0</v>
      </c>
      <c r="AC707" s="613">
        <f>VII_Model_PKZ!AC10</f>
        <v>0</v>
      </c>
      <c r="AD707" s="613">
        <f>VII_Model_PKZ!AD10</f>
        <v>0</v>
      </c>
      <c r="AE707" s="613">
        <f>VII_Model_PKZ!AE10</f>
        <v>0</v>
      </c>
      <c r="AF707" s="613">
        <f>VII_Model_PKZ!AF10</f>
        <v>0</v>
      </c>
      <c r="AG707" s="626">
        <f>VII_Model_PKZ!AG10</f>
        <v>0</v>
      </c>
      <c r="AH707" s="626">
        <f>VII_Model_PKZ!AH10</f>
        <v>60</v>
      </c>
      <c r="AI707" s="626">
        <f>VII_Model_PKZ!AI10</f>
        <v>0</v>
      </c>
      <c r="AJ707" s="626">
        <f>VII_Model_PKZ!AJ10</f>
        <v>60</v>
      </c>
      <c r="AK707" s="626">
        <f>VII_Model_PKZ!AK10</f>
        <v>0</v>
      </c>
      <c r="AL707" s="626">
        <f>VII_Model_PKZ!AL10</f>
        <v>0</v>
      </c>
      <c r="AM707" s="626">
        <f>VII_Model_PKZ!AM10</f>
        <v>0</v>
      </c>
      <c r="AN707" s="626">
        <f>VII_Model_PKZ!AN10</f>
        <v>0</v>
      </c>
      <c r="AO707" s="626">
        <f>VII_Model_PKZ!AO10</f>
        <v>0</v>
      </c>
      <c r="AP707" s="369">
        <f>VII_Model_PKZ!AP10</f>
        <v>0</v>
      </c>
      <c r="AQ707" s="369">
        <f>VII_Model_PKZ!AQ10</f>
        <v>0</v>
      </c>
      <c r="AR707" s="369">
        <f>VII_Model_PKZ!AR10</f>
        <v>0</v>
      </c>
      <c r="AS707" s="369">
        <f>VII_Model_PKZ!AS10</f>
        <v>0</v>
      </c>
      <c r="AT707" s="370">
        <f>VII_Model_PKZ!AT10</f>
        <v>0</v>
      </c>
      <c r="AU707" s="370">
        <f>VII_Model_PKZ!AU10</f>
        <v>0</v>
      </c>
      <c r="AV707" s="370">
        <f>VII_Model_PKZ!AV10</f>
        <v>0</v>
      </c>
      <c r="AW707" s="370">
        <f>VII_Model_PKZ!AW10</f>
        <v>0</v>
      </c>
      <c r="AX707">
        <f>VII_Model_PKZ!AX10</f>
        <v>120</v>
      </c>
      <c r="AY707">
        <f>VII_Model_PKZ!AY10</f>
        <v>0.75</v>
      </c>
      <c r="AZ707">
        <f>VII_Model_PKZ!AZ10</f>
        <v>5004</v>
      </c>
      <c r="BA707">
        <f>VII_Model_PKZ!BA10</f>
        <v>3753</v>
      </c>
      <c r="BB707">
        <f>VII_Model_PKZ!BB10</f>
        <v>2814.75</v>
      </c>
      <c r="BC707">
        <f>VII_Model_PKZ!BC10</f>
        <v>0</v>
      </c>
      <c r="BD707">
        <f>VII_Model_PKZ!BD10</f>
        <v>0</v>
      </c>
      <c r="BE707">
        <f>VII_Model_PKZ!BE10</f>
        <v>0</v>
      </c>
      <c r="BF707">
        <f>VII_Model_PKZ!BF10</f>
        <v>0</v>
      </c>
      <c r="BG707">
        <f>VII_Model_PKZ!BG10</f>
        <v>0</v>
      </c>
      <c r="BH707">
        <f>VII_Model_PKZ!BH10</f>
        <v>0</v>
      </c>
      <c r="BI707">
        <f>VII_Model_PKZ!BI10</f>
        <v>0</v>
      </c>
      <c r="BJ707">
        <f t="shared" si="43"/>
        <v>120</v>
      </c>
      <c r="BK707">
        <f t="shared" si="44"/>
        <v>120</v>
      </c>
      <c r="BL707" s="531">
        <f t="shared" si="45"/>
        <v>0</v>
      </c>
      <c r="BM707" s="201"/>
    </row>
    <row r="708" spans="1:65" hidden="1" outlineLevel="1" x14ac:dyDescent="0.3">
      <c r="A708">
        <f>VII_Model_PKZ!A11</f>
        <v>2</v>
      </c>
      <c r="B708">
        <f>VII_Model_PKZ!B11</f>
        <v>0</v>
      </c>
      <c r="C708">
        <f>VII_Model_PKZ!C11</f>
        <v>-1</v>
      </c>
      <c r="D708" t="str">
        <f>VII_Model_PKZ!D11</f>
        <v>_2__-1</v>
      </c>
      <c r="E708" t="str">
        <f>VII_Model_PKZ!E11</f>
        <v xml:space="preserve">2.Projektowanie i matematyczne modelowanie PKZ </v>
      </c>
      <c r="F708">
        <f>VII_Model_PKZ!F11</f>
        <v>0</v>
      </c>
      <c r="G708">
        <f>VII_Model_PKZ!G11</f>
        <v>0</v>
      </c>
      <c r="H708">
        <f>VII_Model_PKZ!H11</f>
        <v>0</v>
      </c>
      <c r="I708">
        <f>VII_Model_PKZ!I11</f>
        <v>0</v>
      </c>
      <c r="J708">
        <f>VII_Model_PKZ!J11</f>
        <v>92</v>
      </c>
      <c r="K708" s="284">
        <f>VII_Model_PKZ!K11</f>
        <v>47025</v>
      </c>
      <c r="L708" s="284">
        <f>VII_Model_PKZ!L11</f>
        <v>47025</v>
      </c>
      <c r="M708">
        <f>VII_Model_PKZ!M11</f>
        <v>91</v>
      </c>
      <c r="N708">
        <f>VII_Model_PKZ!N11</f>
        <v>0</v>
      </c>
      <c r="O708">
        <f>VII_Model_PKZ!O11</f>
        <v>0</v>
      </c>
      <c r="P708" s="628">
        <f>VII_Model_PKZ!P11</f>
        <v>0</v>
      </c>
      <c r="Q708" s="628">
        <f>VII_Model_PKZ!Q11</f>
        <v>0</v>
      </c>
      <c r="R708" s="628">
        <f>VII_Model_PKZ!R11</f>
        <v>0</v>
      </c>
      <c r="S708" s="628">
        <f>VII_Model_PKZ!S11</f>
        <v>0</v>
      </c>
      <c r="T708" s="628">
        <f>VII_Model_PKZ!T11</f>
        <v>0</v>
      </c>
      <c r="U708" s="628">
        <f>VII_Model_PKZ!U11</f>
        <v>0</v>
      </c>
      <c r="V708" s="628">
        <f>VII_Model_PKZ!V11</f>
        <v>0</v>
      </c>
      <c r="W708" s="628">
        <f>VII_Model_PKZ!W11</f>
        <v>0</v>
      </c>
      <c r="X708" s="628">
        <f>VII_Model_PKZ!X11</f>
        <v>0</v>
      </c>
      <c r="Y708" s="650">
        <f>VII_Model_PKZ!Y11</f>
        <v>0</v>
      </c>
      <c r="Z708" s="650">
        <f>VII_Model_PKZ!Z11</f>
        <v>0</v>
      </c>
      <c r="AA708" s="650">
        <f>VII_Model_PKZ!AA11</f>
        <v>0</v>
      </c>
      <c r="AB708" s="650">
        <f>VII_Model_PKZ!AB11</f>
        <v>0</v>
      </c>
      <c r="AC708" s="613">
        <f>VII_Model_PKZ!AC11</f>
        <v>0</v>
      </c>
      <c r="AD708" s="613">
        <f>VII_Model_PKZ!AD11</f>
        <v>0</v>
      </c>
      <c r="AE708" s="613">
        <f>VII_Model_PKZ!AE11</f>
        <v>0</v>
      </c>
      <c r="AF708" s="613">
        <f>VII_Model_PKZ!AF11</f>
        <v>0</v>
      </c>
      <c r="AG708" s="626">
        <f>VII_Model_PKZ!AG11</f>
        <v>0</v>
      </c>
      <c r="AH708" s="626">
        <f>VII_Model_PKZ!AH11</f>
        <v>0</v>
      </c>
      <c r="AI708" s="626">
        <f>VII_Model_PKZ!AI11</f>
        <v>0</v>
      </c>
      <c r="AJ708" s="626">
        <f>VII_Model_PKZ!AJ11</f>
        <v>0</v>
      </c>
      <c r="AK708" s="626">
        <f>VII_Model_PKZ!AK11</f>
        <v>0</v>
      </c>
      <c r="AL708" s="626">
        <f>VII_Model_PKZ!AL11</f>
        <v>0</v>
      </c>
      <c r="AM708" s="626">
        <f>VII_Model_PKZ!AM11</f>
        <v>0</v>
      </c>
      <c r="AN708" s="626">
        <f>VII_Model_PKZ!AN11</f>
        <v>0</v>
      </c>
      <c r="AO708" s="626">
        <f>VII_Model_PKZ!AO11</f>
        <v>0</v>
      </c>
      <c r="AP708" s="369">
        <f>VII_Model_PKZ!AP11</f>
        <v>0</v>
      </c>
      <c r="AQ708" s="369">
        <f>VII_Model_PKZ!AQ11</f>
        <v>0</v>
      </c>
      <c r="AR708" s="369">
        <f>VII_Model_PKZ!AR11</f>
        <v>0</v>
      </c>
      <c r="AS708" s="369">
        <f>VII_Model_PKZ!AS11</f>
        <v>0</v>
      </c>
      <c r="AT708" s="370">
        <f>VII_Model_PKZ!AT11</f>
        <v>0</v>
      </c>
      <c r="AU708" s="370">
        <f>VII_Model_PKZ!AU11</f>
        <v>0</v>
      </c>
      <c r="AV708" s="370">
        <f>VII_Model_PKZ!AV11</f>
        <v>0</v>
      </c>
      <c r="AW708" s="370">
        <f>VII_Model_PKZ!AW11</f>
        <v>0</v>
      </c>
      <c r="AX708">
        <f>VII_Model_PKZ!AX11</f>
        <v>0</v>
      </c>
      <c r="AY708">
        <f>VII_Model_PKZ!AY11</f>
        <v>0</v>
      </c>
      <c r="AZ708">
        <f>VII_Model_PKZ!AZ11</f>
        <v>0</v>
      </c>
      <c r="BA708">
        <f>VII_Model_PKZ!BA11</f>
        <v>0</v>
      </c>
      <c r="BB708">
        <f>VII_Model_PKZ!BB11</f>
        <v>0</v>
      </c>
      <c r="BC708">
        <f>VII_Model_PKZ!BC11</f>
        <v>0</v>
      </c>
      <c r="BD708">
        <f>VII_Model_PKZ!BD11</f>
        <v>0</v>
      </c>
      <c r="BE708">
        <f>VII_Model_PKZ!BE11</f>
        <v>0</v>
      </c>
      <c r="BF708">
        <f>VII_Model_PKZ!BF11</f>
        <v>0</v>
      </c>
      <c r="BG708">
        <f>VII_Model_PKZ!BG11</f>
        <v>0</v>
      </c>
      <c r="BH708">
        <f>VII_Model_PKZ!BH11</f>
        <v>0</v>
      </c>
      <c r="BI708">
        <f>VII_Model_PKZ!BI11</f>
        <v>0</v>
      </c>
      <c r="BJ708">
        <f t="shared" si="43"/>
        <v>0</v>
      </c>
      <c r="BK708">
        <f t="shared" si="44"/>
        <v>0</v>
      </c>
      <c r="BL708" s="531">
        <f t="shared" si="45"/>
        <v>0</v>
      </c>
      <c r="BM708" s="201"/>
    </row>
    <row r="709" spans="1:65" hidden="1" outlineLevel="1" x14ac:dyDescent="0.3">
      <c r="A709">
        <f>VII_Model_PKZ!A12</f>
        <v>2</v>
      </c>
      <c r="B709" t="str">
        <f>VII_Model_PKZ!B12</f>
        <v>a</v>
      </c>
      <c r="C709">
        <f>VII_Model_PKZ!C12</f>
        <v>0</v>
      </c>
      <c r="D709" t="str">
        <f>VII_Model_PKZ!D12</f>
        <v>_2_a_0</v>
      </c>
      <c r="E709" t="str">
        <f>VII_Model_PKZ!E12</f>
        <v>Zdefiniowanie parametrów wej./wyj. i kluczowych zdarzeń dyskretnych</v>
      </c>
      <c r="F709">
        <f>VII_Model_PKZ!F12</f>
        <v>0</v>
      </c>
      <c r="G709">
        <f>VII_Model_PKZ!G12</f>
        <v>0</v>
      </c>
      <c r="H709">
        <f>VII_Model_PKZ!H12</f>
        <v>0</v>
      </c>
      <c r="I709">
        <f>VII_Model_PKZ!I12</f>
        <v>0</v>
      </c>
      <c r="J709">
        <f>VII_Model_PKZ!J12</f>
        <v>92</v>
      </c>
      <c r="K709" s="284">
        <f>VII_Model_PKZ!K12</f>
        <v>47025</v>
      </c>
      <c r="L709" s="284">
        <f>VII_Model_PKZ!L12</f>
        <v>47025</v>
      </c>
      <c r="M709">
        <f>VII_Model_PKZ!M12</f>
        <v>91</v>
      </c>
      <c r="N709">
        <f>VII_Model_PKZ!N12</f>
        <v>0</v>
      </c>
      <c r="O709">
        <f>VII_Model_PKZ!O12</f>
        <v>0</v>
      </c>
      <c r="P709" s="628">
        <f>VII_Model_PKZ!P12</f>
        <v>0</v>
      </c>
      <c r="Q709" s="628">
        <f>VII_Model_PKZ!Q12</f>
        <v>0</v>
      </c>
      <c r="R709" s="628">
        <f>VII_Model_PKZ!R12</f>
        <v>0</v>
      </c>
      <c r="S709" s="628">
        <f>VII_Model_PKZ!S12</f>
        <v>0</v>
      </c>
      <c r="T709" s="628">
        <f>VII_Model_PKZ!T12</f>
        <v>0</v>
      </c>
      <c r="U709" s="628">
        <f>VII_Model_PKZ!U12</f>
        <v>0</v>
      </c>
      <c r="V709" s="628">
        <f>VII_Model_PKZ!V12</f>
        <v>0</v>
      </c>
      <c r="W709" s="628">
        <f>VII_Model_PKZ!W12</f>
        <v>0</v>
      </c>
      <c r="X709" s="628">
        <f>VII_Model_PKZ!X12</f>
        <v>0</v>
      </c>
      <c r="Y709" s="650">
        <f>VII_Model_PKZ!Y12</f>
        <v>0</v>
      </c>
      <c r="Z709" s="650">
        <f>VII_Model_PKZ!Z12</f>
        <v>0</v>
      </c>
      <c r="AA709" s="650">
        <f>VII_Model_PKZ!AA12</f>
        <v>0</v>
      </c>
      <c r="AB709" s="650">
        <f>VII_Model_PKZ!AB12</f>
        <v>0</v>
      </c>
      <c r="AC709" s="613">
        <f>VII_Model_PKZ!AC12</f>
        <v>0</v>
      </c>
      <c r="AD709" s="613">
        <f>VII_Model_PKZ!AD12</f>
        <v>0</v>
      </c>
      <c r="AE709" s="613">
        <f>VII_Model_PKZ!AE12</f>
        <v>0</v>
      </c>
      <c r="AF709" s="613">
        <f>VII_Model_PKZ!AF12</f>
        <v>0</v>
      </c>
      <c r="AG709" s="626">
        <f>VII_Model_PKZ!AG12</f>
        <v>0</v>
      </c>
      <c r="AH709" s="626">
        <f>VII_Model_PKZ!AH12</f>
        <v>0</v>
      </c>
      <c r="AI709" s="626">
        <f>VII_Model_PKZ!AI12</f>
        <v>0</v>
      </c>
      <c r="AJ709" s="626">
        <f>VII_Model_PKZ!AJ12</f>
        <v>0</v>
      </c>
      <c r="AK709" s="626">
        <f>VII_Model_PKZ!AK12</f>
        <v>0</v>
      </c>
      <c r="AL709" s="626">
        <f>VII_Model_PKZ!AL12</f>
        <v>0</v>
      </c>
      <c r="AM709" s="626">
        <f>VII_Model_PKZ!AM12</f>
        <v>0</v>
      </c>
      <c r="AN709" s="626">
        <f>VII_Model_PKZ!AN12</f>
        <v>0</v>
      </c>
      <c r="AO709" s="626">
        <f>VII_Model_PKZ!AO12</f>
        <v>0</v>
      </c>
      <c r="AP709" s="369">
        <f>VII_Model_PKZ!AP12</f>
        <v>0</v>
      </c>
      <c r="AQ709" s="369">
        <f>VII_Model_PKZ!AQ12</f>
        <v>0</v>
      </c>
      <c r="AR709" s="369">
        <f>VII_Model_PKZ!AR12</f>
        <v>0</v>
      </c>
      <c r="AS709" s="369">
        <f>VII_Model_PKZ!AS12</f>
        <v>0</v>
      </c>
      <c r="AT709" s="370">
        <f>VII_Model_PKZ!AT12</f>
        <v>0</v>
      </c>
      <c r="AU709" s="370">
        <f>VII_Model_PKZ!AU12</f>
        <v>0</v>
      </c>
      <c r="AV709" s="370">
        <f>VII_Model_PKZ!AV12</f>
        <v>0</v>
      </c>
      <c r="AW709" s="370">
        <f>VII_Model_PKZ!AW12</f>
        <v>0</v>
      </c>
      <c r="AX709">
        <f>VII_Model_PKZ!AX12</f>
        <v>0</v>
      </c>
      <c r="AY709">
        <f>VII_Model_PKZ!AY12</f>
        <v>0</v>
      </c>
      <c r="AZ709">
        <f>VII_Model_PKZ!AZ12</f>
        <v>0</v>
      </c>
      <c r="BA709">
        <f>VII_Model_PKZ!BA12</f>
        <v>0</v>
      </c>
      <c r="BB709">
        <f>VII_Model_PKZ!BB12</f>
        <v>0</v>
      </c>
      <c r="BC709">
        <f>VII_Model_PKZ!BC12</f>
        <v>0</v>
      </c>
      <c r="BD709">
        <f>VII_Model_PKZ!BD12</f>
        <v>0</v>
      </c>
      <c r="BE709">
        <f>VII_Model_PKZ!BE12</f>
        <v>0</v>
      </c>
      <c r="BF709">
        <f>VII_Model_PKZ!BF12</f>
        <v>0</v>
      </c>
      <c r="BG709">
        <f>VII_Model_PKZ!BG12</f>
        <v>0</v>
      </c>
      <c r="BH709">
        <f>VII_Model_PKZ!BH12</f>
        <v>0</v>
      </c>
      <c r="BI709">
        <f>VII_Model_PKZ!BI12</f>
        <v>0</v>
      </c>
      <c r="BJ709">
        <f t="shared" si="43"/>
        <v>0</v>
      </c>
      <c r="BK709">
        <f t="shared" si="44"/>
        <v>0</v>
      </c>
      <c r="BL709" s="531">
        <f t="shared" si="45"/>
        <v>0</v>
      </c>
      <c r="BM709" s="201"/>
    </row>
    <row r="710" spans="1:65" hidden="1" outlineLevel="1" x14ac:dyDescent="0.3">
      <c r="A710">
        <f>VII_Model_PKZ!A13</f>
        <v>2</v>
      </c>
      <c r="B710" t="str">
        <f>VII_Model_PKZ!B13</f>
        <v>a</v>
      </c>
      <c r="C710">
        <f>VII_Model_PKZ!C13</f>
        <v>1</v>
      </c>
      <c r="D710" t="str">
        <f>VII_Model_PKZ!D13</f>
        <v>_2_a_1</v>
      </c>
      <c r="E710" t="str">
        <f>VII_Model_PKZ!E13</f>
        <v>Zdefiniowanie parametrów wejściowych</v>
      </c>
      <c r="F710">
        <f>VII_Model_PKZ!F13</f>
        <v>0</v>
      </c>
      <c r="G710">
        <f>VII_Model_PKZ!G13</f>
        <v>0</v>
      </c>
      <c r="H710">
        <f>VII_Model_PKZ!H13</f>
        <v>3</v>
      </c>
      <c r="I710" t="str">
        <f>VII_Model_PKZ!I13</f>
        <v>ACT/END</v>
      </c>
      <c r="J710">
        <f>VII_Model_PKZ!J13</f>
        <v>92</v>
      </c>
      <c r="K710" s="284">
        <f>VII_Model_PKZ!K13</f>
        <v>47025</v>
      </c>
      <c r="L710" s="284">
        <f>VII_Model_PKZ!L13</f>
        <v>47026</v>
      </c>
      <c r="M710">
        <f>VII_Model_PKZ!M13</f>
        <v>92</v>
      </c>
      <c r="N710">
        <f>VII_Model_PKZ!N13</f>
        <v>1</v>
      </c>
      <c r="O710">
        <f>VII_Model_PKZ!O13</f>
        <v>80</v>
      </c>
      <c r="P710" s="628">
        <f>VII_Model_PKZ!P13</f>
        <v>0.25</v>
      </c>
      <c r="Q710" s="628">
        <f>VII_Model_PKZ!Q13</f>
        <v>0.25</v>
      </c>
      <c r="R710" s="628">
        <f>VII_Model_PKZ!R13</f>
        <v>0</v>
      </c>
      <c r="S710" s="628">
        <f>VII_Model_PKZ!S13</f>
        <v>0</v>
      </c>
      <c r="T710" s="628">
        <f>VII_Model_PKZ!T13</f>
        <v>0</v>
      </c>
      <c r="U710" s="628">
        <f>VII_Model_PKZ!U13</f>
        <v>0</v>
      </c>
      <c r="V710" s="628">
        <f>VII_Model_PKZ!V13</f>
        <v>0</v>
      </c>
      <c r="W710" s="628">
        <f>VII_Model_PKZ!W13</f>
        <v>0</v>
      </c>
      <c r="X710" s="628">
        <f>VII_Model_PKZ!X13</f>
        <v>0</v>
      </c>
      <c r="Y710" s="650">
        <f>VII_Model_PKZ!Y13</f>
        <v>0</v>
      </c>
      <c r="Z710" s="650">
        <f>VII_Model_PKZ!Z13</f>
        <v>0</v>
      </c>
      <c r="AA710" s="650">
        <f>VII_Model_PKZ!AA13</f>
        <v>0.5</v>
      </c>
      <c r="AB710" s="650">
        <f>VII_Model_PKZ!AB13</f>
        <v>0</v>
      </c>
      <c r="AC710" s="613">
        <f>VII_Model_PKZ!AC13</f>
        <v>0</v>
      </c>
      <c r="AD710" s="613">
        <f>VII_Model_PKZ!AD13</f>
        <v>0</v>
      </c>
      <c r="AE710" s="613">
        <f>VII_Model_PKZ!AE13</f>
        <v>0</v>
      </c>
      <c r="AF710" s="613">
        <f>VII_Model_PKZ!AF13</f>
        <v>0</v>
      </c>
      <c r="AG710" s="626">
        <f>VII_Model_PKZ!AG13</f>
        <v>20</v>
      </c>
      <c r="AH710" s="626">
        <f>VII_Model_PKZ!AH13</f>
        <v>20</v>
      </c>
      <c r="AI710" s="626">
        <f>VII_Model_PKZ!AI13</f>
        <v>0</v>
      </c>
      <c r="AJ710" s="626">
        <f>VII_Model_PKZ!AJ13</f>
        <v>0</v>
      </c>
      <c r="AK710" s="626">
        <f>VII_Model_PKZ!AK13</f>
        <v>0</v>
      </c>
      <c r="AL710" s="626">
        <f>VII_Model_PKZ!AL13</f>
        <v>0</v>
      </c>
      <c r="AM710" s="626">
        <f>VII_Model_PKZ!AM13</f>
        <v>0</v>
      </c>
      <c r="AN710" s="626">
        <f>VII_Model_PKZ!AN13</f>
        <v>0</v>
      </c>
      <c r="AO710" s="626">
        <f>VII_Model_PKZ!AO13</f>
        <v>0</v>
      </c>
      <c r="AP710" s="369">
        <f>VII_Model_PKZ!AP13</f>
        <v>0</v>
      </c>
      <c r="AQ710" s="369">
        <f>VII_Model_PKZ!AQ13</f>
        <v>0</v>
      </c>
      <c r="AR710" s="369">
        <f>VII_Model_PKZ!AR13</f>
        <v>40</v>
      </c>
      <c r="AS710" s="369">
        <f>VII_Model_PKZ!AS13</f>
        <v>0</v>
      </c>
      <c r="AT710" s="370">
        <f>VII_Model_PKZ!AT13</f>
        <v>0</v>
      </c>
      <c r="AU710" s="370">
        <f>VII_Model_PKZ!AU13</f>
        <v>0</v>
      </c>
      <c r="AV710" s="370">
        <f>VII_Model_PKZ!AV13</f>
        <v>0</v>
      </c>
      <c r="AW710" s="370">
        <f>VII_Model_PKZ!AW13</f>
        <v>0</v>
      </c>
      <c r="AX710">
        <f>VII_Model_PKZ!AX13</f>
        <v>40</v>
      </c>
      <c r="AY710">
        <f>VII_Model_PKZ!AY13</f>
        <v>0.25</v>
      </c>
      <c r="AZ710" t="e">
        <f>VII_Model_PKZ!AZ13</f>
        <v>#N/A</v>
      </c>
      <c r="BA710" t="e">
        <f>VII_Model_PKZ!BA13</f>
        <v>#N/A</v>
      </c>
      <c r="BB710" t="e">
        <f>VII_Model_PKZ!BB13</f>
        <v>#N/A</v>
      </c>
      <c r="BC710">
        <f>VII_Model_PKZ!BC13</f>
        <v>0</v>
      </c>
      <c r="BD710">
        <f>VII_Model_PKZ!BD13</f>
        <v>0</v>
      </c>
      <c r="BE710">
        <f>VII_Model_PKZ!BE13</f>
        <v>0</v>
      </c>
      <c r="BF710">
        <f>VII_Model_PKZ!BF13</f>
        <v>0</v>
      </c>
      <c r="BG710">
        <f>VII_Model_PKZ!BG13</f>
        <v>0</v>
      </c>
      <c r="BH710">
        <f>VII_Model_PKZ!BH13</f>
        <v>0</v>
      </c>
      <c r="BI710">
        <f>VII_Model_PKZ!BI13</f>
        <v>0</v>
      </c>
      <c r="BJ710">
        <f t="shared" si="43"/>
        <v>80</v>
      </c>
      <c r="BK710">
        <f t="shared" si="44"/>
        <v>80</v>
      </c>
      <c r="BL710" s="531">
        <f t="shared" si="45"/>
        <v>0</v>
      </c>
      <c r="BM710" s="201"/>
    </row>
    <row r="711" spans="1:65" hidden="1" outlineLevel="1" x14ac:dyDescent="0.3">
      <c r="A711">
        <f>VII_Model_PKZ!A14</f>
        <v>2</v>
      </c>
      <c r="B711" t="str">
        <f>VII_Model_PKZ!B14</f>
        <v>a</v>
      </c>
      <c r="C711">
        <f>VII_Model_PKZ!C14</f>
        <v>2</v>
      </c>
      <c r="D711" t="str">
        <f>VII_Model_PKZ!D14</f>
        <v>_2_a_2</v>
      </c>
      <c r="E711" t="str">
        <f>VII_Model_PKZ!E14</f>
        <v>Zdefiniowanie parametrów wyjściowych</v>
      </c>
      <c r="F711">
        <f>VII_Model_PKZ!F14</f>
        <v>0</v>
      </c>
      <c r="G711">
        <f>VII_Model_PKZ!G14</f>
        <v>0</v>
      </c>
      <c r="H711">
        <f>VII_Model_PKZ!H14</f>
        <v>3</v>
      </c>
      <c r="I711" t="str">
        <f>VII_Model_PKZ!I14</f>
        <v>ACT/END</v>
      </c>
      <c r="J711">
        <f>VII_Model_PKZ!J14</f>
        <v>93</v>
      </c>
      <c r="K711" s="284">
        <f>VII_Model_PKZ!K14</f>
        <v>47032</v>
      </c>
      <c r="L711" s="284">
        <f>VII_Model_PKZ!L14</f>
        <v>47032</v>
      </c>
      <c r="M711">
        <f>VII_Model_PKZ!M14</f>
        <v>92</v>
      </c>
      <c r="N711">
        <f>VII_Model_PKZ!N14</f>
        <v>0</v>
      </c>
      <c r="O711">
        <f>VII_Model_PKZ!O14</f>
        <v>80</v>
      </c>
      <c r="P711" s="628">
        <f>VII_Model_PKZ!P14</f>
        <v>0</v>
      </c>
      <c r="Q711" s="628">
        <f>VII_Model_PKZ!Q14</f>
        <v>0</v>
      </c>
      <c r="R711" s="628">
        <f>VII_Model_PKZ!R14</f>
        <v>0.25</v>
      </c>
      <c r="S711" s="628">
        <f>VII_Model_PKZ!S14</f>
        <v>0.25</v>
      </c>
      <c r="T711" s="628">
        <f>VII_Model_PKZ!T14</f>
        <v>0</v>
      </c>
      <c r="U711" s="628">
        <f>VII_Model_PKZ!U14</f>
        <v>0</v>
      </c>
      <c r="V711" s="628">
        <f>VII_Model_PKZ!V14</f>
        <v>0</v>
      </c>
      <c r="W711" s="628">
        <f>VII_Model_PKZ!W14</f>
        <v>0</v>
      </c>
      <c r="X711" s="628">
        <f>VII_Model_PKZ!X14</f>
        <v>0</v>
      </c>
      <c r="Y711" s="650">
        <f>VII_Model_PKZ!Y14</f>
        <v>0</v>
      </c>
      <c r="Z711" s="650">
        <f>VII_Model_PKZ!Z14</f>
        <v>0.5</v>
      </c>
      <c r="AA711" s="650">
        <f>VII_Model_PKZ!AA14</f>
        <v>0</v>
      </c>
      <c r="AB711" s="650">
        <f>VII_Model_PKZ!AB14</f>
        <v>0</v>
      </c>
      <c r="AC711" s="613">
        <f>VII_Model_PKZ!AC14</f>
        <v>0</v>
      </c>
      <c r="AD711" s="613">
        <f>VII_Model_PKZ!AD14</f>
        <v>0</v>
      </c>
      <c r="AE711" s="613">
        <f>VII_Model_PKZ!AE14</f>
        <v>0</v>
      </c>
      <c r="AF711" s="613">
        <f>VII_Model_PKZ!AF14</f>
        <v>0</v>
      </c>
      <c r="AG711" s="626">
        <f>VII_Model_PKZ!AG14</f>
        <v>0</v>
      </c>
      <c r="AH711" s="626">
        <f>VII_Model_PKZ!AH14</f>
        <v>0</v>
      </c>
      <c r="AI711" s="626">
        <f>VII_Model_PKZ!AI14</f>
        <v>20</v>
      </c>
      <c r="AJ711" s="626">
        <f>VII_Model_PKZ!AJ14</f>
        <v>20</v>
      </c>
      <c r="AK711" s="626">
        <f>VII_Model_PKZ!AK14</f>
        <v>0</v>
      </c>
      <c r="AL711" s="626">
        <f>VII_Model_PKZ!AL14</f>
        <v>0</v>
      </c>
      <c r="AM711" s="626">
        <f>VII_Model_PKZ!AM14</f>
        <v>0</v>
      </c>
      <c r="AN711" s="626">
        <f>VII_Model_PKZ!AN14</f>
        <v>0</v>
      </c>
      <c r="AO711" s="626">
        <f>VII_Model_PKZ!AO14</f>
        <v>0</v>
      </c>
      <c r="AP711" s="369">
        <f>VII_Model_PKZ!AP14</f>
        <v>0</v>
      </c>
      <c r="AQ711" s="369">
        <f>VII_Model_PKZ!AQ14</f>
        <v>40</v>
      </c>
      <c r="AR711" s="369">
        <f>VII_Model_PKZ!AR14</f>
        <v>0</v>
      </c>
      <c r="AS711" s="369">
        <f>VII_Model_PKZ!AS14</f>
        <v>0</v>
      </c>
      <c r="AT711" s="370">
        <f>VII_Model_PKZ!AT14</f>
        <v>0</v>
      </c>
      <c r="AU711" s="370">
        <f>VII_Model_PKZ!AU14</f>
        <v>0</v>
      </c>
      <c r="AV711" s="370">
        <f>VII_Model_PKZ!AV14</f>
        <v>0</v>
      </c>
      <c r="AW711" s="370">
        <f>VII_Model_PKZ!AW14</f>
        <v>0</v>
      </c>
      <c r="AX711">
        <f>VII_Model_PKZ!AX14</f>
        <v>40</v>
      </c>
      <c r="AY711">
        <f>VII_Model_PKZ!AY14</f>
        <v>0.25</v>
      </c>
      <c r="AZ711" t="e">
        <f>VII_Model_PKZ!AZ14</f>
        <v>#N/A</v>
      </c>
      <c r="BA711" t="e">
        <f>VII_Model_PKZ!BA14</f>
        <v>#N/A</v>
      </c>
      <c r="BB711" t="e">
        <f>VII_Model_PKZ!BB14</f>
        <v>#N/A</v>
      </c>
      <c r="BC711">
        <f>VII_Model_PKZ!BC14</f>
        <v>0</v>
      </c>
      <c r="BD711">
        <f>VII_Model_PKZ!BD14</f>
        <v>0</v>
      </c>
      <c r="BE711">
        <f>VII_Model_PKZ!BE14</f>
        <v>0</v>
      </c>
      <c r="BF711">
        <f>VII_Model_PKZ!BF14</f>
        <v>0</v>
      </c>
      <c r="BG711">
        <f>VII_Model_PKZ!BG14</f>
        <v>0</v>
      </c>
      <c r="BH711">
        <f>VII_Model_PKZ!BH14</f>
        <v>0</v>
      </c>
      <c r="BI711">
        <f>VII_Model_PKZ!BI14</f>
        <v>0</v>
      </c>
      <c r="BJ711">
        <f t="shared" si="43"/>
        <v>80</v>
      </c>
      <c r="BK711">
        <f t="shared" si="44"/>
        <v>80</v>
      </c>
      <c r="BL711" s="531">
        <f t="shared" si="45"/>
        <v>0</v>
      </c>
      <c r="BM711" s="201"/>
    </row>
    <row r="712" spans="1:65" hidden="1" outlineLevel="1" x14ac:dyDescent="0.3">
      <c r="A712">
        <f>VII_Model_PKZ!A15</f>
        <v>2</v>
      </c>
      <c r="B712" t="str">
        <f>VII_Model_PKZ!B15</f>
        <v>a</v>
      </c>
      <c r="C712">
        <f>VII_Model_PKZ!C15</f>
        <v>3</v>
      </c>
      <c r="D712" t="str">
        <f>VII_Model_PKZ!D15</f>
        <v>_2_a_3</v>
      </c>
      <c r="E712" t="str">
        <f>VII_Model_PKZ!E15</f>
        <v>Badania eksploracyjne dostepnych danych</v>
      </c>
      <c r="F712">
        <f>VII_Model_PKZ!F15</f>
        <v>0</v>
      </c>
      <c r="G712">
        <f>VII_Model_PKZ!G15</f>
        <v>0</v>
      </c>
      <c r="H712">
        <f>VII_Model_PKZ!H15</f>
        <v>4</v>
      </c>
      <c r="I712" t="str">
        <f>VII_Model_PKZ!I15</f>
        <v>ACT/END</v>
      </c>
      <c r="J712">
        <f>VII_Model_PKZ!J15</f>
        <v>93</v>
      </c>
      <c r="K712" s="284">
        <f>VII_Model_PKZ!K15</f>
        <v>47032</v>
      </c>
      <c r="L712" s="284">
        <f>VII_Model_PKZ!L15</f>
        <v>47034</v>
      </c>
      <c r="M712">
        <f>VII_Model_PKZ!M15</f>
        <v>94</v>
      </c>
      <c r="N712">
        <f>VII_Model_PKZ!N15</f>
        <v>2</v>
      </c>
      <c r="O712">
        <f>VII_Model_PKZ!O15</f>
        <v>160</v>
      </c>
      <c r="P712" s="628">
        <f>VII_Model_PKZ!P15</f>
        <v>0.2</v>
      </c>
      <c r="Q712" s="628">
        <f>VII_Model_PKZ!Q15</f>
        <v>0.2</v>
      </c>
      <c r="R712" s="628">
        <f>VII_Model_PKZ!R15</f>
        <v>0.2</v>
      </c>
      <c r="S712" s="628">
        <f>VII_Model_PKZ!S15</f>
        <v>0.15</v>
      </c>
      <c r="T712" s="628">
        <f>VII_Model_PKZ!T15</f>
        <v>0</v>
      </c>
      <c r="U712" s="628">
        <f>VII_Model_PKZ!U15</f>
        <v>0</v>
      </c>
      <c r="V712" s="628">
        <f>VII_Model_PKZ!V15</f>
        <v>0</v>
      </c>
      <c r="W712" s="628">
        <f>VII_Model_PKZ!W15</f>
        <v>0</v>
      </c>
      <c r="X712" s="628">
        <f>VII_Model_PKZ!X15</f>
        <v>0</v>
      </c>
      <c r="Y712" s="650">
        <f>VII_Model_PKZ!Y15</f>
        <v>0.25</v>
      </c>
      <c r="Z712" s="650">
        <f>VII_Model_PKZ!Z15</f>
        <v>0</v>
      </c>
      <c r="AA712" s="650">
        <f>VII_Model_PKZ!AA15</f>
        <v>0</v>
      </c>
      <c r="AB712" s="650">
        <f>VII_Model_PKZ!AB15</f>
        <v>0</v>
      </c>
      <c r="AC712" s="613">
        <f>VII_Model_PKZ!AC15</f>
        <v>0</v>
      </c>
      <c r="AD712" s="613">
        <f>VII_Model_PKZ!AD15</f>
        <v>0</v>
      </c>
      <c r="AE712" s="613">
        <f>VII_Model_PKZ!AE15</f>
        <v>0</v>
      </c>
      <c r="AF712" s="613">
        <f>VII_Model_PKZ!AF15</f>
        <v>0</v>
      </c>
      <c r="AG712" s="626">
        <f>VII_Model_PKZ!AG15</f>
        <v>32</v>
      </c>
      <c r="AH712" s="626">
        <f>VII_Model_PKZ!AH15</f>
        <v>32</v>
      </c>
      <c r="AI712" s="626">
        <f>VII_Model_PKZ!AI15</f>
        <v>32</v>
      </c>
      <c r="AJ712" s="626">
        <f>VII_Model_PKZ!AJ15</f>
        <v>24</v>
      </c>
      <c r="AK712" s="626">
        <f>VII_Model_PKZ!AK15</f>
        <v>0</v>
      </c>
      <c r="AL712" s="626">
        <f>VII_Model_PKZ!AL15</f>
        <v>0</v>
      </c>
      <c r="AM712" s="626">
        <f>VII_Model_PKZ!AM15</f>
        <v>0</v>
      </c>
      <c r="AN712" s="626">
        <f>VII_Model_PKZ!AN15</f>
        <v>0</v>
      </c>
      <c r="AO712" s="626">
        <f>VII_Model_PKZ!AO15</f>
        <v>0</v>
      </c>
      <c r="AP712" s="369">
        <f>VII_Model_PKZ!AP15</f>
        <v>40</v>
      </c>
      <c r="AQ712" s="369">
        <f>VII_Model_PKZ!AQ15</f>
        <v>0</v>
      </c>
      <c r="AR712" s="369">
        <f>VII_Model_PKZ!AR15</f>
        <v>0</v>
      </c>
      <c r="AS712" s="369">
        <f>VII_Model_PKZ!AS15</f>
        <v>0</v>
      </c>
      <c r="AT712" s="370">
        <f>VII_Model_PKZ!AT15</f>
        <v>0</v>
      </c>
      <c r="AU712" s="370">
        <f>VII_Model_PKZ!AU15</f>
        <v>0</v>
      </c>
      <c r="AV712" s="370">
        <f>VII_Model_PKZ!AV15</f>
        <v>0</v>
      </c>
      <c r="AW712" s="370">
        <f>VII_Model_PKZ!AW15</f>
        <v>0</v>
      </c>
      <c r="AX712">
        <f>VII_Model_PKZ!AX15</f>
        <v>120</v>
      </c>
      <c r="AY712">
        <f>VII_Model_PKZ!AY15</f>
        <v>0.75</v>
      </c>
      <c r="AZ712" t="e">
        <f>VII_Model_PKZ!AZ15</f>
        <v>#N/A</v>
      </c>
      <c r="BA712" t="e">
        <f>VII_Model_PKZ!BA15</f>
        <v>#N/A</v>
      </c>
      <c r="BB712" t="e">
        <f>VII_Model_PKZ!BB15</f>
        <v>#N/A</v>
      </c>
      <c r="BC712">
        <f>VII_Model_PKZ!BC15</f>
        <v>0</v>
      </c>
      <c r="BD712">
        <f>VII_Model_PKZ!BD15</f>
        <v>0</v>
      </c>
      <c r="BE712">
        <f>VII_Model_PKZ!BE15</f>
        <v>0</v>
      </c>
      <c r="BF712">
        <f>VII_Model_PKZ!BF15</f>
        <v>0</v>
      </c>
      <c r="BG712">
        <f>VII_Model_PKZ!BG15</f>
        <v>0</v>
      </c>
      <c r="BH712">
        <f>VII_Model_PKZ!BH15</f>
        <v>0</v>
      </c>
      <c r="BI712">
        <f>VII_Model_PKZ!BI15</f>
        <v>0</v>
      </c>
      <c r="BJ712">
        <f t="shared" si="43"/>
        <v>160</v>
      </c>
      <c r="BK712">
        <f t="shared" si="44"/>
        <v>160</v>
      </c>
      <c r="BL712" s="531">
        <f t="shared" si="45"/>
        <v>0</v>
      </c>
      <c r="BM712" s="201"/>
    </row>
    <row r="713" spans="1:65" hidden="1" outlineLevel="1" x14ac:dyDescent="0.3">
      <c r="A713">
        <f>VII_Model_PKZ!A16</f>
        <v>2</v>
      </c>
      <c r="B713" t="str">
        <f>VII_Model_PKZ!B16</f>
        <v>a</v>
      </c>
      <c r="C713">
        <f>VII_Model_PKZ!C16</f>
        <v>4</v>
      </c>
      <c r="D713" t="str">
        <f>VII_Model_PKZ!D16</f>
        <v>_2_a_4</v>
      </c>
      <c r="E713" t="str">
        <f>VII_Model_PKZ!E16</f>
        <v>Analiza jakościowa danych/określenie jakości danych</v>
      </c>
      <c r="F713">
        <f>VII_Model_PKZ!F16</f>
        <v>0</v>
      </c>
      <c r="G713">
        <f>VII_Model_PKZ!G16</f>
        <v>0</v>
      </c>
      <c r="H713">
        <f>VII_Model_PKZ!H16</f>
        <v>5</v>
      </c>
      <c r="I713" t="str">
        <f>VII_Model_PKZ!I16</f>
        <v>ACT/END</v>
      </c>
      <c r="J713">
        <f>VII_Model_PKZ!J16</f>
        <v>95</v>
      </c>
      <c r="K713" s="284">
        <f>VII_Model_PKZ!K16</f>
        <v>47046</v>
      </c>
      <c r="L713" s="284">
        <f>VII_Model_PKZ!L16</f>
        <v>47046</v>
      </c>
      <c r="M713">
        <f>VII_Model_PKZ!M16</f>
        <v>94</v>
      </c>
      <c r="N713">
        <f>VII_Model_PKZ!N16</f>
        <v>0</v>
      </c>
      <c r="O713">
        <f>VII_Model_PKZ!O16</f>
        <v>160</v>
      </c>
      <c r="P713" s="628">
        <f>VII_Model_PKZ!P16</f>
        <v>0.2</v>
      </c>
      <c r="Q713" s="628">
        <f>VII_Model_PKZ!Q16</f>
        <v>0.2</v>
      </c>
      <c r="R713" s="628">
        <f>VII_Model_PKZ!R16</f>
        <v>0.15</v>
      </c>
      <c r="S713" s="628">
        <f>VII_Model_PKZ!S16</f>
        <v>0.2</v>
      </c>
      <c r="T713" s="628">
        <f>VII_Model_PKZ!T16</f>
        <v>0</v>
      </c>
      <c r="U713" s="628">
        <f>VII_Model_PKZ!U16</f>
        <v>0</v>
      </c>
      <c r="V713" s="628">
        <f>VII_Model_PKZ!V16</f>
        <v>0</v>
      </c>
      <c r="W713" s="628">
        <f>VII_Model_PKZ!W16</f>
        <v>0</v>
      </c>
      <c r="X713" s="628">
        <f>VII_Model_PKZ!X16</f>
        <v>0</v>
      </c>
      <c r="Y713" s="650">
        <f>VII_Model_PKZ!Y16</f>
        <v>0</v>
      </c>
      <c r="Z713" s="650">
        <f>VII_Model_PKZ!Z16</f>
        <v>0</v>
      </c>
      <c r="AA713" s="650">
        <f>VII_Model_PKZ!AA16</f>
        <v>0.25</v>
      </c>
      <c r="AB713" s="650">
        <f>VII_Model_PKZ!AB16</f>
        <v>0</v>
      </c>
      <c r="AC713" s="613">
        <f>VII_Model_PKZ!AC16</f>
        <v>0</v>
      </c>
      <c r="AD713" s="613">
        <f>VII_Model_PKZ!AD16</f>
        <v>0</v>
      </c>
      <c r="AE713" s="613">
        <f>VII_Model_PKZ!AE16</f>
        <v>0</v>
      </c>
      <c r="AF713" s="613">
        <f>VII_Model_PKZ!AF16</f>
        <v>0</v>
      </c>
      <c r="AG713" s="626">
        <f>VII_Model_PKZ!AG16</f>
        <v>32</v>
      </c>
      <c r="AH713" s="626">
        <f>VII_Model_PKZ!AH16</f>
        <v>32</v>
      </c>
      <c r="AI713" s="626">
        <f>VII_Model_PKZ!AI16</f>
        <v>24</v>
      </c>
      <c r="AJ713" s="626">
        <f>VII_Model_PKZ!AJ16</f>
        <v>32</v>
      </c>
      <c r="AK713" s="626">
        <f>VII_Model_PKZ!AK16</f>
        <v>0</v>
      </c>
      <c r="AL713" s="626">
        <f>VII_Model_PKZ!AL16</f>
        <v>0</v>
      </c>
      <c r="AM713" s="626">
        <f>VII_Model_PKZ!AM16</f>
        <v>0</v>
      </c>
      <c r="AN713" s="626">
        <f>VII_Model_PKZ!AN16</f>
        <v>0</v>
      </c>
      <c r="AO713" s="626">
        <f>VII_Model_PKZ!AO16</f>
        <v>0</v>
      </c>
      <c r="AP713" s="369">
        <f>VII_Model_PKZ!AP16</f>
        <v>0</v>
      </c>
      <c r="AQ713" s="369">
        <f>VII_Model_PKZ!AQ16</f>
        <v>0</v>
      </c>
      <c r="AR713" s="369">
        <f>VII_Model_PKZ!AR16</f>
        <v>40</v>
      </c>
      <c r="AS713" s="369">
        <f>VII_Model_PKZ!AS16</f>
        <v>0</v>
      </c>
      <c r="AT713" s="370">
        <f>VII_Model_PKZ!AT16</f>
        <v>0</v>
      </c>
      <c r="AU713" s="370">
        <f>VII_Model_PKZ!AU16</f>
        <v>0</v>
      </c>
      <c r="AV713" s="370">
        <f>VII_Model_PKZ!AV16</f>
        <v>0</v>
      </c>
      <c r="AW713" s="370">
        <f>VII_Model_PKZ!AW16</f>
        <v>0</v>
      </c>
      <c r="AX713">
        <f>VII_Model_PKZ!AX16</f>
        <v>120</v>
      </c>
      <c r="AY713">
        <f>VII_Model_PKZ!AY16</f>
        <v>0.75</v>
      </c>
      <c r="AZ713" t="e">
        <f>VII_Model_PKZ!AZ16</f>
        <v>#N/A</v>
      </c>
      <c r="BA713" t="e">
        <f>VII_Model_PKZ!BA16</f>
        <v>#N/A</v>
      </c>
      <c r="BB713" t="e">
        <f>VII_Model_PKZ!BB16</f>
        <v>#N/A</v>
      </c>
      <c r="BC713">
        <f>VII_Model_PKZ!BC16</f>
        <v>0</v>
      </c>
      <c r="BD713">
        <f>VII_Model_PKZ!BD16</f>
        <v>0</v>
      </c>
      <c r="BE713">
        <f>VII_Model_PKZ!BE16</f>
        <v>0</v>
      </c>
      <c r="BF713">
        <f>VII_Model_PKZ!BF16</f>
        <v>0</v>
      </c>
      <c r="BG713">
        <f>VII_Model_PKZ!BG16</f>
        <v>0</v>
      </c>
      <c r="BH713">
        <f>VII_Model_PKZ!BH16</f>
        <v>0</v>
      </c>
      <c r="BI713">
        <f>VII_Model_PKZ!BI16</f>
        <v>0</v>
      </c>
      <c r="BJ713">
        <f t="shared" si="43"/>
        <v>160</v>
      </c>
      <c r="BK713">
        <f t="shared" si="44"/>
        <v>160</v>
      </c>
      <c r="BL713" s="531">
        <f t="shared" si="45"/>
        <v>0</v>
      </c>
      <c r="BM713" s="201"/>
    </row>
    <row r="714" spans="1:65" hidden="1" outlineLevel="1" x14ac:dyDescent="0.3">
      <c r="A714">
        <f>VII_Model_PKZ!A17</f>
        <v>2</v>
      </c>
      <c r="B714" t="str">
        <f>VII_Model_PKZ!B17</f>
        <v>a</v>
      </c>
      <c r="C714">
        <f>VII_Model_PKZ!C17</f>
        <v>5</v>
      </c>
      <c r="D714" t="str">
        <f>VII_Model_PKZ!D17</f>
        <v>_2_a_5</v>
      </c>
      <c r="E714" t="str">
        <f>VII_Model_PKZ!E17</f>
        <v xml:space="preserve">Zdefiniowanie relacji i korelacji  danych </v>
      </c>
      <c r="F714">
        <f>VII_Model_PKZ!F17</f>
        <v>0</v>
      </c>
      <c r="G714">
        <f>VII_Model_PKZ!G17</f>
        <v>0</v>
      </c>
      <c r="H714">
        <f>VII_Model_PKZ!H17</f>
        <v>6</v>
      </c>
      <c r="I714" t="str">
        <f>VII_Model_PKZ!I17</f>
        <v>ACT/END</v>
      </c>
      <c r="J714">
        <f>VII_Model_PKZ!J17</f>
        <v>95</v>
      </c>
      <c r="K714" s="284">
        <f>VII_Model_PKZ!K17</f>
        <v>47046</v>
      </c>
      <c r="L714" s="284">
        <f>VII_Model_PKZ!L17</f>
        <v>47047</v>
      </c>
      <c r="M714">
        <f>VII_Model_PKZ!M17</f>
        <v>95</v>
      </c>
      <c r="N714">
        <f>VII_Model_PKZ!N17</f>
        <v>1</v>
      </c>
      <c r="O714">
        <f>VII_Model_PKZ!O17</f>
        <v>120</v>
      </c>
      <c r="P714" s="628">
        <f>VII_Model_PKZ!P17</f>
        <v>0.17</v>
      </c>
      <c r="Q714" s="628">
        <f>VII_Model_PKZ!Q17</f>
        <v>0.17</v>
      </c>
      <c r="R714" s="628">
        <f>VII_Model_PKZ!R17</f>
        <v>0.17</v>
      </c>
      <c r="S714" s="628">
        <f>VII_Model_PKZ!S17</f>
        <v>0.16</v>
      </c>
      <c r="T714" s="628">
        <f>VII_Model_PKZ!T17</f>
        <v>0</v>
      </c>
      <c r="U714" s="628">
        <f>VII_Model_PKZ!U17</f>
        <v>0</v>
      </c>
      <c r="V714" s="628">
        <f>VII_Model_PKZ!V17</f>
        <v>0</v>
      </c>
      <c r="W714" s="628">
        <f>VII_Model_PKZ!W17</f>
        <v>0</v>
      </c>
      <c r="X714" s="628">
        <f>VII_Model_PKZ!X17</f>
        <v>0</v>
      </c>
      <c r="Y714" s="650">
        <f>VII_Model_PKZ!Y17</f>
        <v>0</v>
      </c>
      <c r="Z714" s="650">
        <f>VII_Model_PKZ!Z17</f>
        <v>0.33300000000000002</v>
      </c>
      <c r="AA714" s="650">
        <f>VII_Model_PKZ!AA17</f>
        <v>0</v>
      </c>
      <c r="AB714" s="650">
        <f>VII_Model_PKZ!AB17</f>
        <v>0</v>
      </c>
      <c r="AC714" s="613">
        <f>VII_Model_PKZ!AC17</f>
        <v>0</v>
      </c>
      <c r="AD714" s="613">
        <f>VII_Model_PKZ!AD17</f>
        <v>0</v>
      </c>
      <c r="AE714" s="613">
        <f>VII_Model_PKZ!AE17</f>
        <v>0</v>
      </c>
      <c r="AF714" s="613">
        <f>VII_Model_PKZ!AF17</f>
        <v>0</v>
      </c>
      <c r="AG714" s="626">
        <f>VII_Model_PKZ!AG17</f>
        <v>20</v>
      </c>
      <c r="AH714" s="626">
        <f>VII_Model_PKZ!AH17</f>
        <v>20</v>
      </c>
      <c r="AI714" s="626">
        <f>VII_Model_PKZ!AI17</f>
        <v>20</v>
      </c>
      <c r="AJ714" s="626">
        <f>VII_Model_PKZ!AJ17</f>
        <v>19</v>
      </c>
      <c r="AK714" s="626">
        <f>VII_Model_PKZ!AK17</f>
        <v>0</v>
      </c>
      <c r="AL714" s="626">
        <f>VII_Model_PKZ!AL17</f>
        <v>0</v>
      </c>
      <c r="AM714" s="626">
        <f>VII_Model_PKZ!AM17</f>
        <v>0</v>
      </c>
      <c r="AN714" s="626">
        <f>VII_Model_PKZ!AN17</f>
        <v>0</v>
      </c>
      <c r="AO714" s="626">
        <f>VII_Model_PKZ!AO17</f>
        <v>0</v>
      </c>
      <c r="AP714" s="369">
        <f>VII_Model_PKZ!AP17</f>
        <v>0</v>
      </c>
      <c r="AQ714" s="369">
        <f>VII_Model_PKZ!AQ17</f>
        <v>40</v>
      </c>
      <c r="AR714" s="369">
        <f>VII_Model_PKZ!AR17</f>
        <v>0</v>
      </c>
      <c r="AS714" s="369">
        <f>VII_Model_PKZ!AS17</f>
        <v>0</v>
      </c>
      <c r="AT714" s="370">
        <f>VII_Model_PKZ!AT17</f>
        <v>0</v>
      </c>
      <c r="AU714" s="370">
        <f>VII_Model_PKZ!AU17</f>
        <v>0</v>
      </c>
      <c r="AV714" s="370">
        <f>VII_Model_PKZ!AV17</f>
        <v>0</v>
      </c>
      <c r="AW714" s="370">
        <f>VII_Model_PKZ!AW17</f>
        <v>0</v>
      </c>
      <c r="AX714">
        <f>VII_Model_PKZ!AX17</f>
        <v>79</v>
      </c>
      <c r="AY714">
        <f>VII_Model_PKZ!AY17</f>
        <v>0.49375000000000002</v>
      </c>
      <c r="AZ714" t="e">
        <f>VII_Model_PKZ!AZ17</f>
        <v>#N/A</v>
      </c>
      <c r="BA714" t="e">
        <f>VII_Model_PKZ!BA17</f>
        <v>#N/A</v>
      </c>
      <c r="BB714" t="e">
        <f>VII_Model_PKZ!BB17</f>
        <v>#N/A</v>
      </c>
      <c r="BC714">
        <f>VII_Model_PKZ!BC17</f>
        <v>0</v>
      </c>
      <c r="BD714">
        <f>VII_Model_PKZ!BD17</f>
        <v>0</v>
      </c>
      <c r="BE714">
        <f>VII_Model_PKZ!BE17</f>
        <v>0</v>
      </c>
      <c r="BF714">
        <f>VII_Model_PKZ!BF17</f>
        <v>0</v>
      </c>
      <c r="BG714">
        <f>VII_Model_PKZ!BG17</f>
        <v>0</v>
      </c>
      <c r="BH714">
        <f>VII_Model_PKZ!BH17</f>
        <v>0</v>
      </c>
      <c r="BI714">
        <f>VII_Model_PKZ!BI17</f>
        <v>0</v>
      </c>
      <c r="BJ714">
        <f t="shared" si="43"/>
        <v>120</v>
      </c>
      <c r="BK714">
        <f t="shared" si="44"/>
        <v>119</v>
      </c>
      <c r="BL714" s="531">
        <f t="shared" si="45"/>
        <v>1</v>
      </c>
      <c r="BM714" s="201"/>
    </row>
    <row r="715" spans="1:65" hidden="1" outlineLevel="1" x14ac:dyDescent="0.3">
      <c r="A715">
        <f>VII_Model_PKZ!A18</f>
        <v>2</v>
      </c>
      <c r="B715" t="str">
        <f>VII_Model_PKZ!B18</f>
        <v>a</v>
      </c>
      <c r="C715">
        <f>VII_Model_PKZ!C18</f>
        <v>6</v>
      </c>
      <c r="D715" t="str">
        <f>VII_Model_PKZ!D18</f>
        <v>_2_a_6</v>
      </c>
      <c r="E715" t="str">
        <f>VII_Model_PKZ!E18</f>
        <v>Wybór danych do procesu tworzenia modelu</v>
      </c>
      <c r="F715">
        <f>VII_Model_PKZ!F18</f>
        <v>0</v>
      </c>
      <c r="G715">
        <f>VII_Model_PKZ!G18</f>
        <v>0</v>
      </c>
      <c r="H715">
        <f>VII_Model_PKZ!H18</f>
        <v>7</v>
      </c>
      <c r="I715" t="str">
        <f>VII_Model_PKZ!I18</f>
        <v>ACT/END</v>
      </c>
      <c r="J715">
        <f>VII_Model_PKZ!J18</f>
        <v>96</v>
      </c>
      <c r="K715" s="284">
        <f>VII_Model_PKZ!K18</f>
        <v>47053</v>
      </c>
      <c r="L715" s="284">
        <f>VII_Model_PKZ!L18</f>
        <v>47053</v>
      </c>
      <c r="M715">
        <f>VII_Model_PKZ!M18</f>
        <v>95</v>
      </c>
      <c r="N715">
        <f>VII_Model_PKZ!N18</f>
        <v>0</v>
      </c>
      <c r="O715">
        <f>VII_Model_PKZ!O18</f>
        <v>120</v>
      </c>
      <c r="P715" s="628">
        <f>VII_Model_PKZ!P18</f>
        <v>0.17</v>
      </c>
      <c r="Q715" s="628">
        <f>VII_Model_PKZ!Q18</f>
        <v>0.17</v>
      </c>
      <c r="R715" s="628">
        <f>VII_Model_PKZ!R18</f>
        <v>0.16</v>
      </c>
      <c r="S715" s="628">
        <f>VII_Model_PKZ!S18</f>
        <v>0.16300000000000001</v>
      </c>
      <c r="T715" s="628">
        <f>VII_Model_PKZ!T18</f>
        <v>0</v>
      </c>
      <c r="U715" s="628">
        <f>VII_Model_PKZ!U18</f>
        <v>0</v>
      </c>
      <c r="V715" s="628">
        <f>VII_Model_PKZ!V18</f>
        <v>0</v>
      </c>
      <c r="W715" s="628">
        <f>VII_Model_PKZ!W18</f>
        <v>0</v>
      </c>
      <c r="X715" s="628">
        <f>VII_Model_PKZ!X18</f>
        <v>0</v>
      </c>
      <c r="Y715" s="650">
        <f>VII_Model_PKZ!Y18</f>
        <v>0.33300000000000002</v>
      </c>
      <c r="Z715" s="650">
        <f>VII_Model_PKZ!Z18</f>
        <v>0</v>
      </c>
      <c r="AA715" s="650">
        <f>VII_Model_PKZ!AA18</f>
        <v>0</v>
      </c>
      <c r="AB715" s="650">
        <f>VII_Model_PKZ!AB18</f>
        <v>0</v>
      </c>
      <c r="AC715" s="613">
        <f>VII_Model_PKZ!AC18</f>
        <v>0</v>
      </c>
      <c r="AD715" s="613">
        <f>VII_Model_PKZ!AD18</f>
        <v>0</v>
      </c>
      <c r="AE715" s="613">
        <f>VII_Model_PKZ!AE18</f>
        <v>0</v>
      </c>
      <c r="AF715" s="613">
        <f>VII_Model_PKZ!AF18</f>
        <v>0</v>
      </c>
      <c r="AG715" s="626">
        <f>VII_Model_PKZ!AG18</f>
        <v>20</v>
      </c>
      <c r="AH715" s="626">
        <f>VII_Model_PKZ!AH18</f>
        <v>20</v>
      </c>
      <c r="AI715" s="626">
        <f>VII_Model_PKZ!AI18</f>
        <v>19</v>
      </c>
      <c r="AJ715" s="626">
        <f>VII_Model_PKZ!AJ18</f>
        <v>20</v>
      </c>
      <c r="AK715" s="626">
        <f>VII_Model_PKZ!AK18</f>
        <v>0</v>
      </c>
      <c r="AL715" s="626">
        <f>VII_Model_PKZ!AL18</f>
        <v>0</v>
      </c>
      <c r="AM715" s="626">
        <f>VII_Model_PKZ!AM18</f>
        <v>0</v>
      </c>
      <c r="AN715" s="626">
        <f>VII_Model_PKZ!AN18</f>
        <v>0</v>
      </c>
      <c r="AO715" s="626">
        <f>VII_Model_PKZ!AO18</f>
        <v>0</v>
      </c>
      <c r="AP715" s="369">
        <f>VII_Model_PKZ!AP18</f>
        <v>40</v>
      </c>
      <c r="AQ715" s="369">
        <f>VII_Model_PKZ!AQ18</f>
        <v>0</v>
      </c>
      <c r="AR715" s="369">
        <f>VII_Model_PKZ!AR18</f>
        <v>0</v>
      </c>
      <c r="AS715" s="369">
        <f>VII_Model_PKZ!AS18</f>
        <v>0</v>
      </c>
      <c r="AT715" s="370">
        <f>VII_Model_PKZ!AT18</f>
        <v>0</v>
      </c>
      <c r="AU715" s="370">
        <f>VII_Model_PKZ!AU18</f>
        <v>0</v>
      </c>
      <c r="AV715" s="370">
        <f>VII_Model_PKZ!AV18</f>
        <v>0</v>
      </c>
      <c r="AW715" s="370">
        <f>VII_Model_PKZ!AW18</f>
        <v>0</v>
      </c>
      <c r="AX715">
        <f>VII_Model_PKZ!AX18</f>
        <v>79</v>
      </c>
      <c r="AY715">
        <f>VII_Model_PKZ!AY18</f>
        <v>0.49375000000000002</v>
      </c>
      <c r="AZ715" t="e">
        <f>VII_Model_PKZ!AZ18</f>
        <v>#N/A</v>
      </c>
      <c r="BA715" t="e">
        <f>VII_Model_PKZ!BA18</f>
        <v>#N/A</v>
      </c>
      <c r="BB715" t="e">
        <f>VII_Model_PKZ!BB18</f>
        <v>#N/A</v>
      </c>
      <c r="BC715">
        <f>VII_Model_PKZ!BC18</f>
        <v>0</v>
      </c>
      <c r="BD715">
        <f>VII_Model_PKZ!BD18</f>
        <v>0</v>
      </c>
      <c r="BE715">
        <f>VII_Model_PKZ!BE18</f>
        <v>0</v>
      </c>
      <c r="BF715">
        <f>VII_Model_PKZ!BF18</f>
        <v>0</v>
      </c>
      <c r="BG715">
        <f>VII_Model_PKZ!BG18</f>
        <v>0</v>
      </c>
      <c r="BH715">
        <f>VII_Model_PKZ!BH18</f>
        <v>0</v>
      </c>
      <c r="BI715">
        <f>VII_Model_PKZ!BI18</f>
        <v>0</v>
      </c>
      <c r="BJ715">
        <f t="shared" si="43"/>
        <v>120</v>
      </c>
      <c r="BK715">
        <f t="shared" si="44"/>
        <v>119</v>
      </c>
      <c r="BL715" s="531">
        <f t="shared" si="45"/>
        <v>1</v>
      </c>
      <c r="BM715" s="201"/>
    </row>
    <row r="716" spans="1:65" hidden="1" outlineLevel="1" x14ac:dyDescent="0.3">
      <c r="A716">
        <f>VII_Model_PKZ!A19</f>
        <v>2</v>
      </c>
      <c r="B716" t="str">
        <f>VII_Model_PKZ!B19</f>
        <v>a</v>
      </c>
      <c r="C716">
        <f>VII_Model_PKZ!C19</f>
        <v>7</v>
      </c>
      <c r="D716" t="str">
        <f>VII_Model_PKZ!D19</f>
        <v>_2_a_7</v>
      </c>
      <c r="E716" t="str">
        <f>VII_Model_PKZ!E19</f>
        <v>Wybór danych do procesu ewaluacji modelu</v>
      </c>
      <c r="F716">
        <f>VII_Model_PKZ!F19</f>
        <v>0</v>
      </c>
      <c r="G716">
        <f>VII_Model_PKZ!G19</f>
        <v>0</v>
      </c>
      <c r="H716">
        <f>VII_Model_PKZ!H19</f>
        <v>8</v>
      </c>
      <c r="I716" t="str">
        <f>VII_Model_PKZ!I19</f>
        <v>ACT/END</v>
      </c>
      <c r="J716">
        <f>VII_Model_PKZ!J19</f>
        <v>96</v>
      </c>
      <c r="K716" s="284">
        <f>VII_Model_PKZ!K19</f>
        <v>47053</v>
      </c>
      <c r="L716" s="284">
        <f>VII_Model_PKZ!L19</f>
        <v>47054</v>
      </c>
      <c r="M716">
        <f>VII_Model_PKZ!M19</f>
        <v>96</v>
      </c>
      <c r="N716">
        <f>VII_Model_PKZ!N19</f>
        <v>1</v>
      </c>
      <c r="O716">
        <f>VII_Model_PKZ!O19</f>
        <v>120</v>
      </c>
      <c r="P716" s="628">
        <f>VII_Model_PKZ!P19</f>
        <v>0.17</v>
      </c>
      <c r="Q716" s="628">
        <f>VII_Model_PKZ!Q19</f>
        <v>0.16</v>
      </c>
      <c r="R716" s="628">
        <f>VII_Model_PKZ!R19</f>
        <v>0.17</v>
      </c>
      <c r="S716" s="628">
        <f>VII_Model_PKZ!S19</f>
        <v>0.17</v>
      </c>
      <c r="T716" s="628">
        <f>VII_Model_PKZ!T19</f>
        <v>0</v>
      </c>
      <c r="U716" s="628">
        <f>VII_Model_PKZ!U19</f>
        <v>0</v>
      </c>
      <c r="V716" s="628">
        <f>VII_Model_PKZ!V19</f>
        <v>0</v>
      </c>
      <c r="W716" s="628">
        <f>VII_Model_PKZ!W19</f>
        <v>0</v>
      </c>
      <c r="X716" s="628">
        <f>VII_Model_PKZ!X19</f>
        <v>0</v>
      </c>
      <c r="Y716" s="650">
        <f>VII_Model_PKZ!Y19</f>
        <v>0</v>
      </c>
      <c r="Z716" s="650">
        <f>VII_Model_PKZ!Z19</f>
        <v>0.33300000000000002</v>
      </c>
      <c r="AA716" s="650">
        <f>VII_Model_PKZ!AA19</f>
        <v>0</v>
      </c>
      <c r="AB716" s="650">
        <f>VII_Model_PKZ!AB19</f>
        <v>0</v>
      </c>
      <c r="AC716" s="613">
        <f>VII_Model_PKZ!AC19</f>
        <v>0</v>
      </c>
      <c r="AD716" s="613">
        <f>VII_Model_PKZ!AD19</f>
        <v>0</v>
      </c>
      <c r="AE716" s="613">
        <f>VII_Model_PKZ!AE19</f>
        <v>0</v>
      </c>
      <c r="AF716" s="613">
        <f>VII_Model_PKZ!AF19</f>
        <v>0</v>
      </c>
      <c r="AG716" s="626">
        <f>VII_Model_PKZ!AG19</f>
        <v>20</v>
      </c>
      <c r="AH716" s="626">
        <f>VII_Model_PKZ!AH19</f>
        <v>19</v>
      </c>
      <c r="AI716" s="626">
        <f>VII_Model_PKZ!AI19</f>
        <v>20</v>
      </c>
      <c r="AJ716" s="626">
        <f>VII_Model_PKZ!AJ19</f>
        <v>20</v>
      </c>
      <c r="AK716" s="626">
        <f>VII_Model_PKZ!AK19</f>
        <v>0</v>
      </c>
      <c r="AL716" s="626">
        <f>VII_Model_PKZ!AL19</f>
        <v>0</v>
      </c>
      <c r="AM716" s="626">
        <f>VII_Model_PKZ!AM19</f>
        <v>0</v>
      </c>
      <c r="AN716" s="626">
        <f>VII_Model_PKZ!AN19</f>
        <v>0</v>
      </c>
      <c r="AO716" s="626">
        <f>VII_Model_PKZ!AO19</f>
        <v>0</v>
      </c>
      <c r="AP716" s="369">
        <f>VII_Model_PKZ!AP19</f>
        <v>0</v>
      </c>
      <c r="AQ716" s="369">
        <f>VII_Model_PKZ!AQ19</f>
        <v>40</v>
      </c>
      <c r="AR716" s="369">
        <f>VII_Model_PKZ!AR19</f>
        <v>0</v>
      </c>
      <c r="AS716" s="369">
        <f>VII_Model_PKZ!AS19</f>
        <v>0</v>
      </c>
      <c r="AT716" s="370">
        <f>VII_Model_PKZ!AT19</f>
        <v>0</v>
      </c>
      <c r="AU716" s="370">
        <f>VII_Model_PKZ!AU19</f>
        <v>0</v>
      </c>
      <c r="AV716" s="370">
        <f>VII_Model_PKZ!AV19</f>
        <v>0</v>
      </c>
      <c r="AW716" s="370">
        <f>VII_Model_PKZ!AW19</f>
        <v>0</v>
      </c>
      <c r="AX716">
        <f>VII_Model_PKZ!AX19</f>
        <v>79</v>
      </c>
      <c r="AY716">
        <f>VII_Model_PKZ!AY19</f>
        <v>0.49375000000000002</v>
      </c>
      <c r="AZ716" t="e">
        <f>VII_Model_PKZ!AZ19</f>
        <v>#N/A</v>
      </c>
      <c r="BA716" t="e">
        <f>VII_Model_PKZ!BA19</f>
        <v>#N/A</v>
      </c>
      <c r="BB716" t="e">
        <f>VII_Model_PKZ!BB19</f>
        <v>#N/A</v>
      </c>
      <c r="BC716">
        <f>VII_Model_PKZ!BC19</f>
        <v>0</v>
      </c>
      <c r="BD716">
        <f>VII_Model_PKZ!BD19</f>
        <v>0</v>
      </c>
      <c r="BE716">
        <f>VII_Model_PKZ!BE19</f>
        <v>0</v>
      </c>
      <c r="BF716">
        <f>VII_Model_PKZ!BF19</f>
        <v>0</v>
      </c>
      <c r="BG716">
        <f>VII_Model_PKZ!BG19</f>
        <v>0</v>
      </c>
      <c r="BH716">
        <f>VII_Model_PKZ!BH19</f>
        <v>0</v>
      </c>
      <c r="BI716">
        <f>VII_Model_PKZ!BI19</f>
        <v>0</v>
      </c>
      <c r="BJ716">
        <f t="shared" si="43"/>
        <v>120</v>
      </c>
      <c r="BK716">
        <f t="shared" si="44"/>
        <v>119</v>
      </c>
      <c r="BL716" s="531">
        <f t="shared" si="45"/>
        <v>1</v>
      </c>
      <c r="BM716" s="201"/>
    </row>
    <row r="717" spans="1:65" hidden="1" outlineLevel="1" x14ac:dyDescent="0.3">
      <c r="A717">
        <f>VII_Model_PKZ!A20</f>
        <v>2</v>
      </c>
      <c r="B717" t="str">
        <f>VII_Model_PKZ!B20</f>
        <v>a</v>
      </c>
      <c r="C717">
        <f>VII_Model_PKZ!C20</f>
        <v>8</v>
      </c>
      <c r="D717" t="str">
        <f>VII_Model_PKZ!D20</f>
        <v>_2_a_8</v>
      </c>
      <c r="E717" t="str">
        <f>VII_Model_PKZ!E20</f>
        <v>Modelowanie i przekształenie danych na potrzeby tworzenia modeli</v>
      </c>
      <c r="F717">
        <f>VII_Model_PKZ!F20</f>
        <v>0</v>
      </c>
      <c r="G717">
        <f>VII_Model_PKZ!G20</f>
        <v>0</v>
      </c>
      <c r="H717">
        <f>VII_Model_PKZ!H20</f>
        <v>9</v>
      </c>
      <c r="I717" t="str">
        <f>VII_Model_PKZ!I20</f>
        <v>END</v>
      </c>
      <c r="J717">
        <f>VII_Model_PKZ!J20</f>
        <v>97</v>
      </c>
      <c r="K717" s="284">
        <f>VII_Model_PKZ!K20</f>
        <v>47060</v>
      </c>
      <c r="L717" s="284">
        <f>VII_Model_PKZ!L20</f>
        <v>47060</v>
      </c>
      <c r="M717">
        <f>VII_Model_PKZ!M20</f>
        <v>96</v>
      </c>
      <c r="N717">
        <f>VII_Model_PKZ!N20</f>
        <v>0</v>
      </c>
      <c r="O717">
        <f>VII_Model_PKZ!O20</f>
        <v>80</v>
      </c>
      <c r="P717" s="628">
        <f>VII_Model_PKZ!P20</f>
        <v>0.25</v>
      </c>
      <c r="Q717" s="628">
        <f>VII_Model_PKZ!Q20</f>
        <v>0.25</v>
      </c>
      <c r="R717" s="628">
        <f>VII_Model_PKZ!R20</f>
        <v>0</v>
      </c>
      <c r="S717" s="628">
        <f>VII_Model_PKZ!S20</f>
        <v>0</v>
      </c>
      <c r="T717" s="628">
        <f>VII_Model_PKZ!T20</f>
        <v>0</v>
      </c>
      <c r="U717" s="628">
        <f>VII_Model_PKZ!U20</f>
        <v>0</v>
      </c>
      <c r="V717" s="628">
        <f>VII_Model_PKZ!V20</f>
        <v>0</v>
      </c>
      <c r="W717" s="628">
        <f>VII_Model_PKZ!W20</f>
        <v>0</v>
      </c>
      <c r="X717" s="628">
        <f>VII_Model_PKZ!X20</f>
        <v>0</v>
      </c>
      <c r="Y717" s="650">
        <f>VII_Model_PKZ!Y20</f>
        <v>0</v>
      </c>
      <c r="Z717" s="650">
        <f>VII_Model_PKZ!Z20</f>
        <v>0</v>
      </c>
      <c r="AA717" s="650">
        <f>VII_Model_PKZ!AA20</f>
        <v>0.5</v>
      </c>
      <c r="AB717" s="650">
        <f>VII_Model_PKZ!AB20</f>
        <v>0</v>
      </c>
      <c r="AC717" s="613">
        <f>VII_Model_PKZ!AC20</f>
        <v>0</v>
      </c>
      <c r="AD717" s="613">
        <f>VII_Model_PKZ!AD20</f>
        <v>0</v>
      </c>
      <c r="AE717" s="613">
        <f>VII_Model_PKZ!AE20</f>
        <v>0</v>
      </c>
      <c r="AF717" s="613">
        <f>VII_Model_PKZ!AF20</f>
        <v>0</v>
      </c>
      <c r="AG717" s="626">
        <f>VII_Model_PKZ!AG20</f>
        <v>20</v>
      </c>
      <c r="AH717" s="626">
        <f>VII_Model_PKZ!AH20</f>
        <v>20</v>
      </c>
      <c r="AI717" s="626">
        <f>VII_Model_PKZ!AI20</f>
        <v>0</v>
      </c>
      <c r="AJ717" s="626">
        <f>VII_Model_PKZ!AJ20</f>
        <v>0</v>
      </c>
      <c r="AK717" s="626">
        <f>VII_Model_PKZ!AK20</f>
        <v>0</v>
      </c>
      <c r="AL717" s="626">
        <f>VII_Model_PKZ!AL20</f>
        <v>0</v>
      </c>
      <c r="AM717" s="626">
        <f>VII_Model_PKZ!AM20</f>
        <v>0</v>
      </c>
      <c r="AN717" s="626">
        <f>VII_Model_PKZ!AN20</f>
        <v>0</v>
      </c>
      <c r="AO717" s="626">
        <f>VII_Model_PKZ!AO20</f>
        <v>0</v>
      </c>
      <c r="AP717" s="369">
        <f>VII_Model_PKZ!AP20</f>
        <v>0</v>
      </c>
      <c r="AQ717" s="369">
        <f>VII_Model_PKZ!AQ20</f>
        <v>0</v>
      </c>
      <c r="AR717" s="369">
        <f>VII_Model_PKZ!AR20</f>
        <v>40</v>
      </c>
      <c r="AS717" s="369">
        <f>VII_Model_PKZ!AS20</f>
        <v>0</v>
      </c>
      <c r="AT717" s="370">
        <f>VII_Model_PKZ!AT20</f>
        <v>0</v>
      </c>
      <c r="AU717" s="370">
        <f>VII_Model_PKZ!AU20</f>
        <v>0</v>
      </c>
      <c r="AV717" s="370">
        <f>VII_Model_PKZ!AV20</f>
        <v>0</v>
      </c>
      <c r="AW717" s="370">
        <f>VII_Model_PKZ!AW20</f>
        <v>0</v>
      </c>
      <c r="AX717">
        <f>VII_Model_PKZ!AX20</f>
        <v>40</v>
      </c>
      <c r="AY717">
        <f>VII_Model_PKZ!AY20</f>
        <v>0.25</v>
      </c>
      <c r="AZ717" t="e">
        <f>VII_Model_PKZ!AZ20</f>
        <v>#N/A</v>
      </c>
      <c r="BA717" t="e">
        <f>VII_Model_PKZ!BA20</f>
        <v>#N/A</v>
      </c>
      <c r="BB717" t="e">
        <f>VII_Model_PKZ!BB20</f>
        <v>#N/A</v>
      </c>
      <c r="BC717">
        <f>VII_Model_PKZ!BC20</f>
        <v>0</v>
      </c>
      <c r="BD717">
        <f>VII_Model_PKZ!BD20</f>
        <v>0</v>
      </c>
      <c r="BE717">
        <f>VII_Model_PKZ!BE20</f>
        <v>0</v>
      </c>
      <c r="BF717">
        <f>VII_Model_PKZ!BF20</f>
        <v>0</v>
      </c>
      <c r="BG717">
        <f>VII_Model_PKZ!BG20</f>
        <v>0</v>
      </c>
      <c r="BH717">
        <f>VII_Model_PKZ!BH20</f>
        <v>0</v>
      </c>
      <c r="BI717">
        <f>VII_Model_PKZ!BI20</f>
        <v>0</v>
      </c>
      <c r="BJ717">
        <f t="shared" si="43"/>
        <v>80</v>
      </c>
      <c r="BK717">
        <f t="shared" si="44"/>
        <v>80</v>
      </c>
      <c r="BL717" s="531">
        <f t="shared" si="45"/>
        <v>0</v>
      </c>
      <c r="BM717" s="201"/>
    </row>
    <row r="718" spans="1:65" hidden="1" outlineLevel="1" x14ac:dyDescent="0.3">
      <c r="A718">
        <f>VII_Model_PKZ!A21</f>
        <v>2</v>
      </c>
      <c r="B718" t="str">
        <f>VII_Model_PKZ!B21</f>
        <v>b</v>
      </c>
      <c r="C718">
        <f>VII_Model_PKZ!C21</f>
        <v>1</v>
      </c>
      <c r="D718" t="str">
        <f>VII_Model_PKZ!D21</f>
        <v>_2_b_1</v>
      </c>
      <c r="E718" t="str">
        <f>VII_Model_PKZ!E21</f>
        <v>Zbadanie interakcji - Strefa Kompletacji (SK) vs inne strefy magazynu</v>
      </c>
      <c r="F718">
        <f>VII_Model_PKZ!F21</f>
        <v>0</v>
      </c>
      <c r="G718">
        <f>VII_Model_PKZ!G21</f>
        <v>0</v>
      </c>
      <c r="H718">
        <f>VII_Model_PKZ!H21</f>
        <v>9</v>
      </c>
      <c r="I718" t="str">
        <f>VII_Model_PKZ!I21</f>
        <v>ACT</v>
      </c>
      <c r="J718">
        <f>VII_Model_PKZ!J21</f>
        <v>97</v>
      </c>
      <c r="K718" s="284">
        <f>VII_Model_PKZ!K21</f>
        <v>47060</v>
      </c>
      <c r="L718" s="284">
        <f>VII_Model_PKZ!L21</f>
        <v>47064</v>
      </c>
      <c r="M718">
        <f>VII_Model_PKZ!M21</f>
        <v>100</v>
      </c>
      <c r="N718">
        <f>VII_Model_PKZ!N21</f>
        <v>4</v>
      </c>
      <c r="O718">
        <f>VII_Model_PKZ!O21</f>
        <v>160</v>
      </c>
      <c r="P718" s="628">
        <f>VII_Model_PKZ!P21</f>
        <v>0</v>
      </c>
      <c r="Q718" s="628">
        <f>VII_Model_PKZ!Q21</f>
        <v>0</v>
      </c>
      <c r="R718" s="628">
        <f>VII_Model_PKZ!R21</f>
        <v>0.5</v>
      </c>
      <c r="S718" s="628">
        <f>VII_Model_PKZ!S21</f>
        <v>0.5</v>
      </c>
      <c r="T718" s="628">
        <f>VII_Model_PKZ!T21</f>
        <v>0</v>
      </c>
      <c r="U718" s="628">
        <f>VII_Model_PKZ!U21</f>
        <v>0</v>
      </c>
      <c r="V718" s="628">
        <f>VII_Model_PKZ!V21</f>
        <v>0</v>
      </c>
      <c r="W718" s="628">
        <f>VII_Model_PKZ!W21</f>
        <v>0</v>
      </c>
      <c r="X718" s="628">
        <f>VII_Model_PKZ!X21</f>
        <v>0</v>
      </c>
      <c r="Y718" s="650">
        <f>VII_Model_PKZ!Y21</f>
        <v>0</v>
      </c>
      <c r="Z718" s="650">
        <f>VII_Model_PKZ!Z21</f>
        <v>0</v>
      </c>
      <c r="AA718" s="650">
        <f>VII_Model_PKZ!AA21</f>
        <v>0</v>
      </c>
      <c r="AB718" s="650">
        <f>VII_Model_PKZ!AB21</f>
        <v>0</v>
      </c>
      <c r="AC718" s="613">
        <f>VII_Model_PKZ!AC21</f>
        <v>0</v>
      </c>
      <c r="AD718" s="613">
        <f>VII_Model_PKZ!AD21</f>
        <v>0</v>
      </c>
      <c r="AE718" s="613">
        <f>VII_Model_PKZ!AE21</f>
        <v>0</v>
      </c>
      <c r="AF718" s="613">
        <f>VII_Model_PKZ!AF21</f>
        <v>0</v>
      </c>
      <c r="AG718" s="626">
        <f>VII_Model_PKZ!AG21</f>
        <v>0</v>
      </c>
      <c r="AH718" s="626">
        <f>VII_Model_PKZ!AH21</f>
        <v>0</v>
      </c>
      <c r="AI718" s="626">
        <f>VII_Model_PKZ!AI21</f>
        <v>80</v>
      </c>
      <c r="AJ718" s="626">
        <f>VII_Model_PKZ!AJ21</f>
        <v>80</v>
      </c>
      <c r="AK718" s="626">
        <f>VII_Model_PKZ!AK21</f>
        <v>0</v>
      </c>
      <c r="AL718" s="626">
        <f>VII_Model_PKZ!AL21</f>
        <v>0</v>
      </c>
      <c r="AM718" s="626">
        <f>VII_Model_PKZ!AM21</f>
        <v>0</v>
      </c>
      <c r="AN718" s="626">
        <f>VII_Model_PKZ!AN21</f>
        <v>0</v>
      </c>
      <c r="AO718" s="626">
        <f>VII_Model_PKZ!AO21</f>
        <v>0</v>
      </c>
      <c r="AP718" s="369">
        <f>VII_Model_PKZ!AP21</f>
        <v>0</v>
      </c>
      <c r="AQ718" s="369">
        <f>VII_Model_PKZ!AQ21</f>
        <v>0</v>
      </c>
      <c r="AR718" s="369">
        <f>VII_Model_PKZ!AR21</f>
        <v>0</v>
      </c>
      <c r="AS718" s="369">
        <f>VII_Model_PKZ!AS21</f>
        <v>0</v>
      </c>
      <c r="AT718" s="370">
        <f>VII_Model_PKZ!AT21</f>
        <v>0</v>
      </c>
      <c r="AU718" s="370">
        <f>VII_Model_PKZ!AU21</f>
        <v>0</v>
      </c>
      <c r="AV718" s="370">
        <f>VII_Model_PKZ!AV21</f>
        <v>0</v>
      </c>
      <c r="AW718" s="370">
        <f>VII_Model_PKZ!AW21</f>
        <v>0</v>
      </c>
      <c r="AX718">
        <f>VII_Model_PKZ!AX21</f>
        <v>160</v>
      </c>
      <c r="AY718">
        <f>VII_Model_PKZ!AY21</f>
        <v>1</v>
      </c>
      <c r="AZ718" t="e">
        <f>VII_Model_PKZ!AZ21</f>
        <v>#N/A</v>
      </c>
      <c r="BA718" t="e">
        <f>VII_Model_PKZ!BA21</f>
        <v>#N/A</v>
      </c>
      <c r="BB718" t="e">
        <f>VII_Model_PKZ!BB21</f>
        <v>#N/A</v>
      </c>
      <c r="BC718">
        <f>VII_Model_PKZ!BC21</f>
        <v>0</v>
      </c>
      <c r="BD718">
        <f>VII_Model_PKZ!BD21</f>
        <v>0</v>
      </c>
      <c r="BE718">
        <f>VII_Model_PKZ!BE21</f>
        <v>0</v>
      </c>
      <c r="BF718">
        <f>VII_Model_PKZ!BF21</f>
        <v>0</v>
      </c>
      <c r="BG718">
        <f>VII_Model_PKZ!BG21</f>
        <v>0</v>
      </c>
      <c r="BH718">
        <f>VII_Model_PKZ!BH21</f>
        <v>0</v>
      </c>
      <c r="BI718">
        <f>VII_Model_PKZ!BI21</f>
        <v>0</v>
      </c>
      <c r="BJ718">
        <f t="shared" si="43"/>
        <v>160</v>
      </c>
      <c r="BK718">
        <f t="shared" si="44"/>
        <v>160</v>
      </c>
      <c r="BL718" s="531">
        <f t="shared" si="45"/>
        <v>0</v>
      </c>
      <c r="BM718" s="201"/>
    </row>
    <row r="719" spans="1:65" hidden="1" outlineLevel="1" x14ac:dyDescent="0.3">
      <c r="A719">
        <f>VII_Model_PKZ!A22</f>
        <v>2</v>
      </c>
      <c r="B719" t="str">
        <f>VII_Model_PKZ!B22</f>
        <v>c</v>
      </c>
      <c r="C719">
        <f>VII_Model_PKZ!C22</f>
        <v>1</v>
      </c>
      <c r="D719" t="str">
        <f>VII_Model_PKZ!D22</f>
        <v>_2_c_1</v>
      </c>
      <c r="E719" t="str">
        <f>VII_Model_PKZ!E22</f>
        <v>Zbadanie wpływu ograniczeń zasobów na PKZ</v>
      </c>
      <c r="F719">
        <f>VII_Model_PKZ!F22</f>
        <v>0</v>
      </c>
      <c r="G719">
        <f>VII_Model_PKZ!G22</f>
        <v>0</v>
      </c>
      <c r="H719">
        <f>VII_Model_PKZ!H22</f>
        <v>9</v>
      </c>
      <c r="I719" t="str">
        <f>VII_Model_PKZ!I22</f>
        <v>ACT</v>
      </c>
      <c r="J719">
        <f>VII_Model_PKZ!J22</f>
        <v>101</v>
      </c>
      <c r="K719" s="284">
        <f>VII_Model_PKZ!K22</f>
        <v>47088</v>
      </c>
      <c r="L719" s="284">
        <f>VII_Model_PKZ!L22</f>
        <v>47088</v>
      </c>
      <c r="M719">
        <f>VII_Model_PKZ!M22</f>
        <v>100</v>
      </c>
      <c r="N719">
        <f>VII_Model_PKZ!N22</f>
        <v>0</v>
      </c>
      <c r="O719">
        <f>VII_Model_PKZ!O22</f>
        <v>160</v>
      </c>
      <c r="P719" s="628">
        <f>VII_Model_PKZ!P22</f>
        <v>0.4</v>
      </c>
      <c r="Q719" s="628">
        <f>VII_Model_PKZ!Q22</f>
        <v>0.4</v>
      </c>
      <c r="R719" s="628">
        <f>VII_Model_PKZ!R22</f>
        <v>0.1</v>
      </c>
      <c r="S719" s="628">
        <f>VII_Model_PKZ!S22</f>
        <v>0.1</v>
      </c>
      <c r="T719" s="628">
        <f>VII_Model_PKZ!T22</f>
        <v>0</v>
      </c>
      <c r="U719" s="628">
        <f>VII_Model_PKZ!U22</f>
        <v>0</v>
      </c>
      <c r="V719" s="628">
        <f>VII_Model_PKZ!V22</f>
        <v>0</v>
      </c>
      <c r="W719" s="628">
        <f>VII_Model_PKZ!W22</f>
        <v>0</v>
      </c>
      <c r="X719" s="628">
        <f>VII_Model_PKZ!X22</f>
        <v>0</v>
      </c>
      <c r="Y719" s="650">
        <f>VII_Model_PKZ!Y22</f>
        <v>0</v>
      </c>
      <c r="Z719" s="650">
        <f>VII_Model_PKZ!Z22</f>
        <v>0</v>
      </c>
      <c r="AA719" s="650">
        <f>VII_Model_PKZ!AA22</f>
        <v>0</v>
      </c>
      <c r="AB719" s="650">
        <f>VII_Model_PKZ!AB22</f>
        <v>0</v>
      </c>
      <c r="AC719" s="613">
        <f>VII_Model_PKZ!AC22</f>
        <v>0</v>
      </c>
      <c r="AD719" s="613">
        <f>VII_Model_PKZ!AD22</f>
        <v>0</v>
      </c>
      <c r="AE719" s="613">
        <f>VII_Model_PKZ!AE22</f>
        <v>0</v>
      </c>
      <c r="AF719" s="613">
        <f>VII_Model_PKZ!AF22</f>
        <v>0</v>
      </c>
      <c r="AG719" s="626">
        <f>VII_Model_PKZ!AG22</f>
        <v>64</v>
      </c>
      <c r="AH719" s="626">
        <f>VII_Model_PKZ!AH22</f>
        <v>64</v>
      </c>
      <c r="AI719" s="626">
        <f>VII_Model_PKZ!AI22</f>
        <v>16</v>
      </c>
      <c r="AJ719" s="626">
        <f>VII_Model_PKZ!AJ22</f>
        <v>16</v>
      </c>
      <c r="AK719" s="626">
        <f>VII_Model_PKZ!AK22</f>
        <v>0</v>
      </c>
      <c r="AL719" s="626">
        <f>VII_Model_PKZ!AL22</f>
        <v>0</v>
      </c>
      <c r="AM719" s="626">
        <f>VII_Model_PKZ!AM22</f>
        <v>0</v>
      </c>
      <c r="AN719" s="626">
        <f>VII_Model_PKZ!AN22</f>
        <v>0</v>
      </c>
      <c r="AO719" s="626">
        <f>VII_Model_PKZ!AO22</f>
        <v>0</v>
      </c>
      <c r="AP719" s="369">
        <f>VII_Model_PKZ!AP22</f>
        <v>0</v>
      </c>
      <c r="AQ719" s="369">
        <f>VII_Model_PKZ!AQ22</f>
        <v>0</v>
      </c>
      <c r="AR719" s="369">
        <f>VII_Model_PKZ!AR22</f>
        <v>0</v>
      </c>
      <c r="AS719" s="369">
        <f>VII_Model_PKZ!AS22</f>
        <v>0</v>
      </c>
      <c r="AT719" s="370">
        <f>VII_Model_PKZ!AT22</f>
        <v>0</v>
      </c>
      <c r="AU719" s="370">
        <f>VII_Model_PKZ!AU22</f>
        <v>0</v>
      </c>
      <c r="AV719" s="370">
        <f>VII_Model_PKZ!AV22</f>
        <v>0</v>
      </c>
      <c r="AW719" s="370">
        <f>VII_Model_PKZ!AW22</f>
        <v>0</v>
      </c>
      <c r="AX719">
        <f>VII_Model_PKZ!AX22</f>
        <v>160</v>
      </c>
      <c r="AY719">
        <f>VII_Model_PKZ!AY22</f>
        <v>1</v>
      </c>
      <c r="AZ719" t="e">
        <f>VII_Model_PKZ!AZ22</f>
        <v>#N/A</v>
      </c>
      <c r="BA719" t="e">
        <f>VII_Model_PKZ!BA22</f>
        <v>#N/A</v>
      </c>
      <c r="BB719" t="e">
        <f>VII_Model_PKZ!BB22</f>
        <v>#N/A</v>
      </c>
      <c r="BC719">
        <f>VII_Model_PKZ!BC22</f>
        <v>0</v>
      </c>
      <c r="BD719">
        <f>VII_Model_PKZ!BD22</f>
        <v>0</v>
      </c>
      <c r="BE719">
        <f>VII_Model_PKZ!BE22</f>
        <v>0</v>
      </c>
      <c r="BF719">
        <f>VII_Model_PKZ!BF22</f>
        <v>0</v>
      </c>
      <c r="BG719">
        <f>VII_Model_PKZ!BG22</f>
        <v>0</v>
      </c>
      <c r="BH719">
        <f>VII_Model_PKZ!BH22</f>
        <v>0</v>
      </c>
      <c r="BI719">
        <f>VII_Model_PKZ!BI22</f>
        <v>0</v>
      </c>
      <c r="BJ719">
        <f t="shared" si="43"/>
        <v>160</v>
      </c>
      <c r="BK719">
        <f t="shared" si="44"/>
        <v>160</v>
      </c>
      <c r="BL719" s="531">
        <f t="shared" si="45"/>
        <v>0</v>
      </c>
      <c r="BM719" s="201"/>
    </row>
    <row r="720" spans="1:65" hidden="1" outlineLevel="1" x14ac:dyDescent="0.3">
      <c r="A720">
        <f>VII_Model_PKZ!A23</f>
        <v>2</v>
      </c>
      <c r="B720" t="str">
        <f>VII_Model_PKZ!B23</f>
        <v>d</v>
      </c>
      <c r="C720">
        <f>VII_Model_PKZ!C23</f>
        <v>0</v>
      </c>
      <c r="D720" t="str">
        <f>VII_Model_PKZ!D23</f>
        <v>_2_d_0</v>
      </c>
      <c r="E720" t="str">
        <f>VII_Model_PKZ!E23</f>
        <v>Opracowanie modeli matematycznych/algorytmów symulacyjnych PKZ</v>
      </c>
      <c r="F720">
        <f>VII_Model_PKZ!F23</f>
        <v>0</v>
      </c>
      <c r="G720">
        <f>VII_Model_PKZ!G23</f>
        <v>0</v>
      </c>
      <c r="H720">
        <f>VII_Model_PKZ!H23</f>
        <v>0</v>
      </c>
      <c r="I720">
        <f>VII_Model_PKZ!I23</f>
        <v>0</v>
      </c>
      <c r="J720">
        <f>VII_Model_PKZ!J23</f>
        <v>101</v>
      </c>
      <c r="K720" s="284">
        <f>VII_Model_PKZ!K23</f>
        <v>47088</v>
      </c>
      <c r="L720" s="284">
        <f>VII_Model_PKZ!L23</f>
        <v>47088</v>
      </c>
      <c r="M720">
        <f>VII_Model_PKZ!M23</f>
        <v>100</v>
      </c>
      <c r="N720">
        <f>VII_Model_PKZ!N23</f>
        <v>0</v>
      </c>
      <c r="O720">
        <f>VII_Model_PKZ!O23</f>
        <v>0</v>
      </c>
      <c r="P720" s="628">
        <f>VII_Model_PKZ!P23</f>
        <v>0</v>
      </c>
      <c r="Q720" s="628">
        <f>VII_Model_PKZ!Q23</f>
        <v>0</v>
      </c>
      <c r="R720" s="628">
        <f>VII_Model_PKZ!R23</f>
        <v>0</v>
      </c>
      <c r="S720" s="628">
        <f>VII_Model_PKZ!S23</f>
        <v>0</v>
      </c>
      <c r="T720" s="628">
        <f>VII_Model_PKZ!T23</f>
        <v>0</v>
      </c>
      <c r="U720" s="628">
        <f>VII_Model_PKZ!U23</f>
        <v>0</v>
      </c>
      <c r="V720" s="628">
        <f>VII_Model_PKZ!V23</f>
        <v>0</v>
      </c>
      <c r="W720" s="628">
        <f>VII_Model_PKZ!W23</f>
        <v>0</v>
      </c>
      <c r="X720" s="628">
        <f>VII_Model_PKZ!X23</f>
        <v>0</v>
      </c>
      <c r="Y720" s="650">
        <f>VII_Model_PKZ!Y23</f>
        <v>0</v>
      </c>
      <c r="Z720" s="650">
        <f>VII_Model_PKZ!Z23</f>
        <v>0</v>
      </c>
      <c r="AA720" s="650">
        <f>VII_Model_PKZ!AA23</f>
        <v>0</v>
      </c>
      <c r="AB720" s="650">
        <f>VII_Model_PKZ!AB23</f>
        <v>0</v>
      </c>
      <c r="AC720" s="613">
        <f>VII_Model_PKZ!AC23</f>
        <v>0</v>
      </c>
      <c r="AD720" s="613">
        <f>VII_Model_PKZ!AD23</f>
        <v>0</v>
      </c>
      <c r="AE720" s="613">
        <f>VII_Model_PKZ!AE23</f>
        <v>0</v>
      </c>
      <c r="AF720" s="613">
        <f>VII_Model_PKZ!AF23</f>
        <v>0</v>
      </c>
      <c r="AG720" s="626">
        <f>VII_Model_PKZ!AG23</f>
        <v>0</v>
      </c>
      <c r="AH720" s="626">
        <f>VII_Model_PKZ!AH23</f>
        <v>0</v>
      </c>
      <c r="AI720" s="626">
        <f>VII_Model_PKZ!AI23</f>
        <v>0</v>
      </c>
      <c r="AJ720" s="626">
        <f>VII_Model_PKZ!AJ23</f>
        <v>0</v>
      </c>
      <c r="AK720" s="626">
        <f>VII_Model_PKZ!AK23</f>
        <v>0</v>
      </c>
      <c r="AL720" s="626">
        <f>VII_Model_PKZ!AL23</f>
        <v>0</v>
      </c>
      <c r="AM720" s="626">
        <f>VII_Model_PKZ!AM23</f>
        <v>0</v>
      </c>
      <c r="AN720" s="626">
        <f>VII_Model_PKZ!AN23</f>
        <v>0</v>
      </c>
      <c r="AO720" s="626">
        <f>VII_Model_PKZ!AO23</f>
        <v>0</v>
      </c>
      <c r="AP720" s="369">
        <f>VII_Model_PKZ!AP23</f>
        <v>0</v>
      </c>
      <c r="AQ720" s="369">
        <f>VII_Model_PKZ!AQ23</f>
        <v>0</v>
      </c>
      <c r="AR720" s="369">
        <f>VII_Model_PKZ!AR23</f>
        <v>0</v>
      </c>
      <c r="AS720" s="369">
        <f>VII_Model_PKZ!AS23</f>
        <v>0</v>
      </c>
      <c r="AT720" s="370">
        <f>VII_Model_PKZ!AT23</f>
        <v>0</v>
      </c>
      <c r="AU720" s="370">
        <f>VII_Model_PKZ!AU23</f>
        <v>0</v>
      </c>
      <c r="AV720" s="370">
        <f>VII_Model_PKZ!AV23</f>
        <v>0</v>
      </c>
      <c r="AW720" s="370">
        <f>VII_Model_PKZ!AW23</f>
        <v>0</v>
      </c>
      <c r="AX720">
        <f>VII_Model_PKZ!AX23</f>
        <v>0</v>
      </c>
      <c r="AY720">
        <f>VII_Model_PKZ!AY23</f>
        <v>0</v>
      </c>
      <c r="AZ720">
        <f>VII_Model_PKZ!AZ23</f>
        <v>0</v>
      </c>
      <c r="BA720">
        <f>VII_Model_PKZ!BA23</f>
        <v>0</v>
      </c>
      <c r="BB720">
        <f>VII_Model_PKZ!BB23</f>
        <v>0</v>
      </c>
      <c r="BC720">
        <f>VII_Model_PKZ!BC23</f>
        <v>0</v>
      </c>
      <c r="BD720">
        <f>VII_Model_PKZ!BD23</f>
        <v>0</v>
      </c>
      <c r="BE720">
        <f>VII_Model_PKZ!BE23</f>
        <v>0</v>
      </c>
      <c r="BF720">
        <f>VII_Model_PKZ!BF23</f>
        <v>0</v>
      </c>
      <c r="BG720">
        <f>VII_Model_PKZ!BG23</f>
        <v>0</v>
      </c>
      <c r="BH720">
        <f>VII_Model_PKZ!BH23</f>
        <v>0</v>
      </c>
      <c r="BI720">
        <f>VII_Model_PKZ!BI23</f>
        <v>0</v>
      </c>
      <c r="BJ720">
        <f t="shared" si="43"/>
        <v>0</v>
      </c>
      <c r="BK720">
        <f t="shared" si="44"/>
        <v>0</v>
      </c>
      <c r="BL720" s="531">
        <f t="shared" si="45"/>
        <v>0</v>
      </c>
      <c r="BM720" s="201"/>
    </row>
    <row r="721" spans="1:65" hidden="1" outlineLevel="1" x14ac:dyDescent="0.3">
      <c r="A721">
        <f>VII_Model_PKZ!A24</f>
        <v>2</v>
      </c>
      <c r="B721" t="str">
        <f>VII_Model_PKZ!B24</f>
        <v>d</v>
      </c>
      <c r="C721">
        <f>VII_Model_PKZ!C24</f>
        <v>1</v>
      </c>
      <c r="D721" t="str">
        <f>VII_Model_PKZ!D24</f>
        <v>_2_d_1</v>
      </c>
      <c r="E721" t="str">
        <f>VII_Model_PKZ!E24</f>
        <v>Opracowanie architektur modeli</v>
      </c>
      <c r="F721">
        <f>VII_Model_PKZ!F24</f>
        <v>0</v>
      </c>
      <c r="G721">
        <f>VII_Model_PKZ!G24</f>
        <v>0</v>
      </c>
      <c r="H721">
        <f>VII_Model_PKZ!H24</f>
        <v>10</v>
      </c>
      <c r="I721" t="str">
        <f>VII_Model_PKZ!I24</f>
        <v>END</v>
      </c>
      <c r="J721">
        <f>VII_Model_PKZ!J24</f>
        <v>101</v>
      </c>
      <c r="K721" s="284">
        <f>VII_Model_PKZ!K24</f>
        <v>47088</v>
      </c>
      <c r="L721" s="284">
        <f>VII_Model_PKZ!L24</f>
        <v>47089</v>
      </c>
      <c r="M721">
        <f>VII_Model_PKZ!M24</f>
        <v>101</v>
      </c>
      <c r="N721">
        <f>VII_Model_PKZ!N24</f>
        <v>1</v>
      </c>
      <c r="O721">
        <f>VII_Model_PKZ!O24</f>
        <v>160</v>
      </c>
      <c r="P721" s="628">
        <f>VII_Model_PKZ!P24</f>
        <v>0.13</v>
      </c>
      <c r="Q721" s="628">
        <f>VII_Model_PKZ!Q24</f>
        <v>0.12</v>
      </c>
      <c r="R721" s="628">
        <f>VII_Model_PKZ!R24</f>
        <v>0</v>
      </c>
      <c r="S721" s="628">
        <f>VII_Model_PKZ!S24</f>
        <v>0</v>
      </c>
      <c r="T721" s="628">
        <f>VII_Model_PKZ!T24</f>
        <v>0</v>
      </c>
      <c r="U721" s="628">
        <f>VII_Model_PKZ!U24</f>
        <v>0</v>
      </c>
      <c r="V721" s="628">
        <f>VII_Model_PKZ!V24</f>
        <v>0</v>
      </c>
      <c r="W721" s="628">
        <f>VII_Model_PKZ!W24</f>
        <v>0</v>
      </c>
      <c r="X721" s="628">
        <f>VII_Model_PKZ!X24</f>
        <v>0</v>
      </c>
      <c r="Y721" s="650">
        <f>VII_Model_PKZ!Y24</f>
        <v>0.25</v>
      </c>
      <c r="Z721" s="650">
        <f>VII_Model_PKZ!Z24</f>
        <v>0.25</v>
      </c>
      <c r="AA721" s="650">
        <f>VII_Model_PKZ!AA24</f>
        <v>0.25</v>
      </c>
      <c r="AB721" s="650">
        <f>VII_Model_PKZ!AB24</f>
        <v>0</v>
      </c>
      <c r="AC721" s="613">
        <f>VII_Model_PKZ!AC24</f>
        <v>0</v>
      </c>
      <c r="AD721" s="613">
        <f>VII_Model_PKZ!AD24</f>
        <v>0</v>
      </c>
      <c r="AE721" s="613">
        <f>VII_Model_PKZ!AE24</f>
        <v>0</v>
      </c>
      <c r="AF721" s="613">
        <f>VII_Model_PKZ!AF24</f>
        <v>0</v>
      </c>
      <c r="AG721" s="626">
        <f>VII_Model_PKZ!AG24</f>
        <v>21</v>
      </c>
      <c r="AH721" s="626">
        <f>VII_Model_PKZ!AH24</f>
        <v>19</v>
      </c>
      <c r="AI721" s="626">
        <f>VII_Model_PKZ!AI24</f>
        <v>0</v>
      </c>
      <c r="AJ721" s="626">
        <f>VII_Model_PKZ!AJ24</f>
        <v>0</v>
      </c>
      <c r="AK721" s="626">
        <f>VII_Model_PKZ!AK24</f>
        <v>0</v>
      </c>
      <c r="AL721" s="626">
        <f>VII_Model_PKZ!AL24</f>
        <v>0</v>
      </c>
      <c r="AM721" s="626">
        <f>VII_Model_PKZ!AM24</f>
        <v>0</v>
      </c>
      <c r="AN721" s="626">
        <f>VII_Model_PKZ!AN24</f>
        <v>0</v>
      </c>
      <c r="AO721" s="626">
        <f>VII_Model_PKZ!AO24</f>
        <v>0</v>
      </c>
      <c r="AP721" s="369">
        <f>VII_Model_PKZ!AP24</f>
        <v>40</v>
      </c>
      <c r="AQ721" s="369">
        <f>VII_Model_PKZ!AQ24</f>
        <v>40</v>
      </c>
      <c r="AR721" s="369">
        <f>VII_Model_PKZ!AR24</f>
        <v>40</v>
      </c>
      <c r="AS721" s="369">
        <f>VII_Model_PKZ!AS24</f>
        <v>0</v>
      </c>
      <c r="AT721" s="370">
        <f>VII_Model_PKZ!AT24</f>
        <v>0</v>
      </c>
      <c r="AU721" s="370">
        <f>VII_Model_PKZ!AU24</f>
        <v>0</v>
      </c>
      <c r="AV721" s="370">
        <f>VII_Model_PKZ!AV24</f>
        <v>0</v>
      </c>
      <c r="AW721" s="370">
        <f>VII_Model_PKZ!AW24</f>
        <v>0</v>
      </c>
      <c r="AX721">
        <f>VII_Model_PKZ!AX24</f>
        <v>40</v>
      </c>
      <c r="AY721">
        <f>VII_Model_PKZ!AY24</f>
        <v>0.25</v>
      </c>
      <c r="AZ721" t="e">
        <f>VII_Model_PKZ!AZ24</f>
        <v>#N/A</v>
      </c>
      <c r="BA721" t="e">
        <f>VII_Model_PKZ!BA24</f>
        <v>#N/A</v>
      </c>
      <c r="BB721" t="e">
        <f>VII_Model_PKZ!BB24</f>
        <v>#N/A</v>
      </c>
      <c r="BC721">
        <f>VII_Model_PKZ!BC24</f>
        <v>0</v>
      </c>
      <c r="BD721">
        <f>VII_Model_PKZ!BD24</f>
        <v>0</v>
      </c>
      <c r="BE721">
        <f>VII_Model_PKZ!BE24</f>
        <v>0</v>
      </c>
      <c r="BF721">
        <f>VII_Model_PKZ!BF24</f>
        <v>0</v>
      </c>
      <c r="BG721">
        <f>VII_Model_PKZ!BG24</f>
        <v>0</v>
      </c>
      <c r="BH721">
        <f>VII_Model_PKZ!BH24</f>
        <v>0</v>
      </c>
      <c r="BI721">
        <f>VII_Model_PKZ!BI24</f>
        <v>0</v>
      </c>
      <c r="BJ721">
        <f t="shared" si="43"/>
        <v>160</v>
      </c>
      <c r="BK721">
        <f t="shared" si="44"/>
        <v>160</v>
      </c>
      <c r="BL721" s="531">
        <f t="shared" si="45"/>
        <v>0</v>
      </c>
      <c r="BM721" s="201"/>
    </row>
    <row r="722" spans="1:65" hidden="1" outlineLevel="1" x14ac:dyDescent="0.3">
      <c r="A722">
        <f>VII_Model_PKZ!A25</f>
        <v>2</v>
      </c>
      <c r="B722" t="str">
        <f>VII_Model_PKZ!B25</f>
        <v>d</v>
      </c>
      <c r="C722">
        <f>VII_Model_PKZ!C25</f>
        <v>2</v>
      </c>
      <c r="D722" t="str">
        <f>VII_Model_PKZ!D25</f>
        <v>_2_d_2</v>
      </c>
      <c r="E722" t="str">
        <f>VII_Model_PKZ!E25</f>
        <v xml:space="preserve">Implementacja opracowanych modeli </v>
      </c>
      <c r="F722">
        <f>VII_Model_PKZ!F25</f>
        <v>0</v>
      </c>
      <c r="G722">
        <f>VII_Model_PKZ!G25</f>
        <v>0</v>
      </c>
      <c r="H722">
        <f>VII_Model_PKZ!H25</f>
        <v>11</v>
      </c>
      <c r="I722" t="str">
        <f>VII_Model_PKZ!I25</f>
        <v>END</v>
      </c>
      <c r="J722">
        <f>VII_Model_PKZ!J25</f>
        <v>102</v>
      </c>
      <c r="K722" s="284">
        <f>VII_Model_PKZ!K25</f>
        <v>47095</v>
      </c>
      <c r="L722" s="284">
        <f>VII_Model_PKZ!L25</f>
        <v>47095</v>
      </c>
      <c r="M722">
        <f>VII_Model_PKZ!M25</f>
        <v>101</v>
      </c>
      <c r="N722">
        <f>VII_Model_PKZ!N25</f>
        <v>0</v>
      </c>
      <c r="O722">
        <f>VII_Model_PKZ!O25</f>
        <v>320</v>
      </c>
      <c r="P722" s="628">
        <f>VII_Model_PKZ!P25</f>
        <v>0</v>
      </c>
      <c r="Q722" s="628">
        <f>VII_Model_PKZ!Q25</f>
        <v>0</v>
      </c>
      <c r="R722" s="628">
        <f>VII_Model_PKZ!R25</f>
        <v>0.13</v>
      </c>
      <c r="S722" s="628">
        <f>VII_Model_PKZ!S25</f>
        <v>0.12</v>
      </c>
      <c r="T722" s="628">
        <f>VII_Model_PKZ!T25</f>
        <v>0</v>
      </c>
      <c r="U722" s="628">
        <f>VII_Model_PKZ!U25</f>
        <v>0</v>
      </c>
      <c r="V722" s="628">
        <f>VII_Model_PKZ!V25</f>
        <v>0</v>
      </c>
      <c r="W722" s="628">
        <f>VII_Model_PKZ!W25</f>
        <v>0</v>
      </c>
      <c r="X722" s="628">
        <f>VII_Model_PKZ!X25</f>
        <v>0</v>
      </c>
      <c r="Y722" s="650">
        <f>VII_Model_PKZ!Y25</f>
        <v>0.25</v>
      </c>
      <c r="Z722" s="650">
        <f>VII_Model_PKZ!Z25</f>
        <v>0.25</v>
      </c>
      <c r="AA722" s="650">
        <f>VII_Model_PKZ!AA25</f>
        <v>0.25</v>
      </c>
      <c r="AB722" s="650">
        <f>VII_Model_PKZ!AB25</f>
        <v>0</v>
      </c>
      <c r="AC722" s="613">
        <f>VII_Model_PKZ!AC25</f>
        <v>0</v>
      </c>
      <c r="AD722" s="613">
        <f>VII_Model_PKZ!AD25</f>
        <v>0</v>
      </c>
      <c r="AE722" s="613">
        <f>VII_Model_PKZ!AE25</f>
        <v>0</v>
      </c>
      <c r="AF722" s="613">
        <f>VII_Model_PKZ!AF25</f>
        <v>0</v>
      </c>
      <c r="AG722" s="626">
        <f>VII_Model_PKZ!AG25</f>
        <v>0</v>
      </c>
      <c r="AH722" s="626">
        <f>VII_Model_PKZ!AH25</f>
        <v>0</v>
      </c>
      <c r="AI722" s="626">
        <f>VII_Model_PKZ!AI25</f>
        <v>42</v>
      </c>
      <c r="AJ722" s="626">
        <f>VII_Model_PKZ!AJ25</f>
        <v>38</v>
      </c>
      <c r="AK722" s="626">
        <f>VII_Model_PKZ!AK25</f>
        <v>0</v>
      </c>
      <c r="AL722" s="626">
        <f>VII_Model_PKZ!AL25</f>
        <v>0</v>
      </c>
      <c r="AM722" s="626">
        <f>VII_Model_PKZ!AM25</f>
        <v>0</v>
      </c>
      <c r="AN722" s="626">
        <f>VII_Model_PKZ!AN25</f>
        <v>0</v>
      </c>
      <c r="AO722" s="626">
        <f>VII_Model_PKZ!AO25</f>
        <v>0</v>
      </c>
      <c r="AP722" s="369">
        <f>VII_Model_PKZ!AP25</f>
        <v>80</v>
      </c>
      <c r="AQ722" s="369">
        <f>VII_Model_PKZ!AQ25</f>
        <v>80</v>
      </c>
      <c r="AR722" s="369">
        <f>VII_Model_PKZ!AR25</f>
        <v>80</v>
      </c>
      <c r="AS722" s="369">
        <f>VII_Model_PKZ!AS25</f>
        <v>0</v>
      </c>
      <c r="AT722" s="370">
        <f>VII_Model_PKZ!AT25</f>
        <v>0</v>
      </c>
      <c r="AU722" s="370">
        <f>VII_Model_PKZ!AU25</f>
        <v>0</v>
      </c>
      <c r="AV722" s="370">
        <f>VII_Model_PKZ!AV25</f>
        <v>0</v>
      </c>
      <c r="AW722" s="370">
        <f>VII_Model_PKZ!AW25</f>
        <v>0</v>
      </c>
      <c r="AX722">
        <f>VII_Model_PKZ!AX25</f>
        <v>80</v>
      </c>
      <c r="AY722">
        <f>VII_Model_PKZ!AY25</f>
        <v>0.5</v>
      </c>
      <c r="AZ722" t="e">
        <f>VII_Model_PKZ!AZ25</f>
        <v>#N/A</v>
      </c>
      <c r="BA722" t="e">
        <f>VII_Model_PKZ!BA25</f>
        <v>#N/A</v>
      </c>
      <c r="BB722" t="e">
        <f>VII_Model_PKZ!BB25</f>
        <v>#N/A</v>
      </c>
      <c r="BC722">
        <f>VII_Model_PKZ!BC25</f>
        <v>0</v>
      </c>
      <c r="BD722">
        <f>VII_Model_PKZ!BD25</f>
        <v>0</v>
      </c>
      <c r="BE722">
        <f>VII_Model_PKZ!BE25</f>
        <v>0</v>
      </c>
      <c r="BF722">
        <f>VII_Model_PKZ!BF25</f>
        <v>0</v>
      </c>
      <c r="BG722">
        <f>VII_Model_PKZ!BG25</f>
        <v>0</v>
      </c>
      <c r="BH722">
        <f>VII_Model_PKZ!BH25</f>
        <v>0</v>
      </c>
      <c r="BI722">
        <f>VII_Model_PKZ!BI25</f>
        <v>0</v>
      </c>
      <c r="BJ722">
        <f t="shared" si="43"/>
        <v>320</v>
      </c>
      <c r="BK722">
        <f t="shared" si="44"/>
        <v>320</v>
      </c>
      <c r="BL722" s="531">
        <f t="shared" si="45"/>
        <v>0</v>
      </c>
      <c r="BM722" s="201"/>
    </row>
    <row r="723" spans="1:65" hidden="1" outlineLevel="1" x14ac:dyDescent="0.3">
      <c r="A723">
        <f>VII_Model_PKZ!A26</f>
        <v>2</v>
      </c>
      <c r="B723" t="str">
        <f>VII_Model_PKZ!B26</f>
        <v>d</v>
      </c>
      <c r="C723">
        <f>VII_Model_PKZ!C26</f>
        <v>3</v>
      </c>
      <c r="D723" t="str">
        <f>VII_Model_PKZ!D26</f>
        <v>_2_d_3</v>
      </c>
      <c r="E723" t="str">
        <f>VII_Model_PKZ!E26</f>
        <v>Stworzenie procesu zasilania danymi</v>
      </c>
      <c r="F723">
        <f>VII_Model_PKZ!F26</f>
        <v>0</v>
      </c>
      <c r="G723">
        <f>VII_Model_PKZ!G26</f>
        <v>0</v>
      </c>
      <c r="H723">
        <f>VII_Model_PKZ!H26</f>
        <v>11</v>
      </c>
      <c r="I723" t="str">
        <f>VII_Model_PKZ!I26</f>
        <v>END</v>
      </c>
      <c r="J723">
        <f>VII_Model_PKZ!J26</f>
        <v>102</v>
      </c>
      <c r="K723" s="284">
        <f>VII_Model_PKZ!K26</f>
        <v>47095</v>
      </c>
      <c r="L723" s="284">
        <f>VII_Model_PKZ!L26</f>
        <v>47095</v>
      </c>
      <c r="M723">
        <f>VII_Model_PKZ!M26</f>
        <v>101</v>
      </c>
      <c r="N723">
        <f>VII_Model_PKZ!N26</f>
        <v>0</v>
      </c>
      <c r="O723">
        <f>VII_Model_PKZ!O26</f>
        <v>120</v>
      </c>
      <c r="P723" s="628">
        <f>VII_Model_PKZ!P26</f>
        <v>0.17</v>
      </c>
      <c r="Q723" s="628">
        <f>VII_Model_PKZ!Q26</f>
        <v>0.16</v>
      </c>
      <c r="R723" s="628">
        <f>VII_Model_PKZ!R26</f>
        <v>0</v>
      </c>
      <c r="S723" s="628">
        <f>VII_Model_PKZ!S26</f>
        <v>0</v>
      </c>
      <c r="T723" s="628">
        <f>VII_Model_PKZ!T26</f>
        <v>0</v>
      </c>
      <c r="U723" s="628">
        <f>VII_Model_PKZ!U26</f>
        <v>0</v>
      </c>
      <c r="V723" s="628">
        <f>VII_Model_PKZ!V26</f>
        <v>0</v>
      </c>
      <c r="W723" s="628">
        <f>VII_Model_PKZ!W26</f>
        <v>0</v>
      </c>
      <c r="X723" s="628">
        <f>VII_Model_PKZ!X26</f>
        <v>0</v>
      </c>
      <c r="Y723" s="650">
        <f>VII_Model_PKZ!Y26</f>
        <v>0.33300000000000002</v>
      </c>
      <c r="Z723" s="650">
        <f>VII_Model_PKZ!Z26</f>
        <v>0.33300000000000002</v>
      </c>
      <c r="AA723" s="650">
        <f>VII_Model_PKZ!AA26</f>
        <v>0</v>
      </c>
      <c r="AB723" s="650">
        <f>VII_Model_PKZ!AB26</f>
        <v>0</v>
      </c>
      <c r="AC723" s="613">
        <f>VII_Model_PKZ!AC26</f>
        <v>0</v>
      </c>
      <c r="AD723" s="613">
        <f>VII_Model_PKZ!AD26</f>
        <v>0</v>
      </c>
      <c r="AE723" s="613">
        <f>VII_Model_PKZ!AE26</f>
        <v>0</v>
      </c>
      <c r="AF723" s="613">
        <f>VII_Model_PKZ!AF26</f>
        <v>0</v>
      </c>
      <c r="AG723" s="626">
        <f>VII_Model_PKZ!AG26</f>
        <v>20</v>
      </c>
      <c r="AH723" s="626">
        <f>VII_Model_PKZ!AH26</f>
        <v>19</v>
      </c>
      <c r="AI723" s="626">
        <f>VII_Model_PKZ!AI26</f>
        <v>0</v>
      </c>
      <c r="AJ723" s="626">
        <f>VII_Model_PKZ!AJ26</f>
        <v>0</v>
      </c>
      <c r="AK723" s="626">
        <f>VII_Model_PKZ!AK26</f>
        <v>0</v>
      </c>
      <c r="AL723" s="626">
        <f>VII_Model_PKZ!AL26</f>
        <v>0</v>
      </c>
      <c r="AM723" s="626">
        <f>VII_Model_PKZ!AM26</f>
        <v>0</v>
      </c>
      <c r="AN723" s="626">
        <f>VII_Model_PKZ!AN26</f>
        <v>0</v>
      </c>
      <c r="AO723" s="626">
        <f>VII_Model_PKZ!AO26</f>
        <v>0</v>
      </c>
      <c r="AP723" s="369">
        <f>VII_Model_PKZ!AP26</f>
        <v>40</v>
      </c>
      <c r="AQ723" s="369">
        <f>VII_Model_PKZ!AQ26</f>
        <v>40</v>
      </c>
      <c r="AR723" s="369">
        <f>VII_Model_PKZ!AR26</f>
        <v>0</v>
      </c>
      <c r="AS723" s="369">
        <f>VII_Model_PKZ!AS26</f>
        <v>0</v>
      </c>
      <c r="AT723" s="370">
        <f>VII_Model_PKZ!AT26</f>
        <v>0</v>
      </c>
      <c r="AU723" s="370">
        <f>VII_Model_PKZ!AU26</f>
        <v>0</v>
      </c>
      <c r="AV723" s="370">
        <f>VII_Model_PKZ!AV26</f>
        <v>0</v>
      </c>
      <c r="AW723" s="370">
        <f>VII_Model_PKZ!AW26</f>
        <v>0</v>
      </c>
      <c r="AX723">
        <f>VII_Model_PKZ!AX26</f>
        <v>39</v>
      </c>
      <c r="AY723">
        <f>VII_Model_PKZ!AY26</f>
        <v>0.24374999999999999</v>
      </c>
      <c r="AZ723" t="e">
        <f>VII_Model_PKZ!AZ26</f>
        <v>#N/A</v>
      </c>
      <c r="BA723" t="e">
        <f>VII_Model_PKZ!BA26</f>
        <v>#N/A</v>
      </c>
      <c r="BB723" t="e">
        <f>VII_Model_PKZ!BB26</f>
        <v>#N/A</v>
      </c>
      <c r="BC723">
        <f>VII_Model_PKZ!BC26</f>
        <v>0</v>
      </c>
      <c r="BD723">
        <f>VII_Model_PKZ!BD26</f>
        <v>0</v>
      </c>
      <c r="BE723">
        <f>VII_Model_PKZ!BE26</f>
        <v>0</v>
      </c>
      <c r="BF723">
        <f>VII_Model_PKZ!BF26</f>
        <v>0</v>
      </c>
      <c r="BG723">
        <f>VII_Model_PKZ!BG26</f>
        <v>0</v>
      </c>
      <c r="BH723">
        <f>VII_Model_PKZ!BH26</f>
        <v>0</v>
      </c>
      <c r="BI723">
        <f>VII_Model_PKZ!BI26</f>
        <v>0</v>
      </c>
      <c r="BJ723">
        <f t="shared" si="43"/>
        <v>120</v>
      </c>
      <c r="BK723">
        <f t="shared" si="44"/>
        <v>119</v>
      </c>
      <c r="BL723" s="531">
        <f t="shared" si="45"/>
        <v>1</v>
      </c>
      <c r="BM723" s="201"/>
    </row>
    <row r="724" spans="1:65" hidden="1" outlineLevel="1" x14ac:dyDescent="0.3">
      <c r="A724">
        <f>VII_Model_PKZ!A27</f>
        <v>2</v>
      </c>
      <c r="B724" t="str">
        <f>VII_Model_PKZ!B27</f>
        <v>d</v>
      </c>
      <c r="C724">
        <f>VII_Model_PKZ!C27</f>
        <v>4</v>
      </c>
      <c r="D724" t="str">
        <f>VII_Model_PKZ!D27</f>
        <v>_2_d_4</v>
      </c>
      <c r="E724" t="str">
        <f>VII_Model_PKZ!E27</f>
        <v>Stworzenie procesu  trenowania/uczenia modelu</v>
      </c>
      <c r="F724">
        <f>VII_Model_PKZ!F27</f>
        <v>0</v>
      </c>
      <c r="G724">
        <f>VII_Model_PKZ!G27</f>
        <v>0</v>
      </c>
      <c r="H724">
        <f>VII_Model_PKZ!H27</f>
        <v>11</v>
      </c>
      <c r="I724" t="str">
        <f>VII_Model_PKZ!I27</f>
        <v>END</v>
      </c>
      <c r="J724">
        <f>VII_Model_PKZ!J27</f>
        <v>102</v>
      </c>
      <c r="K724" s="284">
        <f>VII_Model_PKZ!K27</f>
        <v>47095</v>
      </c>
      <c r="L724" s="284">
        <f>VII_Model_PKZ!L27</f>
        <v>47095</v>
      </c>
      <c r="M724">
        <f>VII_Model_PKZ!M27</f>
        <v>101</v>
      </c>
      <c r="N724">
        <f>VII_Model_PKZ!N27</f>
        <v>0</v>
      </c>
      <c r="O724">
        <f>VII_Model_PKZ!O27</f>
        <v>120</v>
      </c>
      <c r="P724" s="628">
        <f>VII_Model_PKZ!P27</f>
        <v>0.17</v>
      </c>
      <c r="Q724" s="628">
        <f>VII_Model_PKZ!Q27</f>
        <v>0.16300000000000001</v>
      </c>
      <c r="R724" s="628">
        <f>VII_Model_PKZ!R27</f>
        <v>0</v>
      </c>
      <c r="S724" s="628">
        <f>VII_Model_PKZ!S27</f>
        <v>0</v>
      </c>
      <c r="T724" s="628">
        <f>VII_Model_PKZ!T27</f>
        <v>0</v>
      </c>
      <c r="U724" s="628">
        <f>VII_Model_PKZ!U27</f>
        <v>0</v>
      </c>
      <c r="V724" s="628">
        <f>VII_Model_PKZ!V27</f>
        <v>0</v>
      </c>
      <c r="W724" s="628">
        <f>VII_Model_PKZ!W27</f>
        <v>0</v>
      </c>
      <c r="X724" s="628">
        <f>VII_Model_PKZ!X27</f>
        <v>0</v>
      </c>
      <c r="Y724" s="650">
        <f>VII_Model_PKZ!Y27</f>
        <v>0</v>
      </c>
      <c r="Z724" s="650">
        <f>VII_Model_PKZ!Z27</f>
        <v>0.33300000000000002</v>
      </c>
      <c r="AA724" s="650">
        <f>VII_Model_PKZ!AA27</f>
        <v>0.33300000000000002</v>
      </c>
      <c r="AB724" s="650">
        <f>VII_Model_PKZ!AB27</f>
        <v>0</v>
      </c>
      <c r="AC724" s="613">
        <f>VII_Model_PKZ!AC27</f>
        <v>0</v>
      </c>
      <c r="AD724" s="613">
        <f>VII_Model_PKZ!AD27</f>
        <v>0</v>
      </c>
      <c r="AE724" s="613">
        <f>VII_Model_PKZ!AE27</f>
        <v>0</v>
      </c>
      <c r="AF724" s="613">
        <f>VII_Model_PKZ!AF27</f>
        <v>0</v>
      </c>
      <c r="AG724" s="626">
        <f>VII_Model_PKZ!AG27</f>
        <v>20</v>
      </c>
      <c r="AH724" s="626">
        <f>VII_Model_PKZ!AH27</f>
        <v>20</v>
      </c>
      <c r="AI724" s="626">
        <f>VII_Model_PKZ!AI27</f>
        <v>0</v>
      </c>
      <c r="AJ724" s="626">
        <f>VII_Model_PKZ!AJ27</f>
        <v>0</v>
      </c>
      <c r="AK724" s="626">
        <f>VII_Model_PKZ!AK27</f>
        <v>0</v>
      </c>
      <c r="AL724" s="626">
        <f>VII_Model_PKZ!AL27</f>
        <v>0</v>
      </c>
      <c r="AM724" s="626">
        <f>VII_Model_PKZ!AM27</f>
        <v>0</v>
      </c>
      <c r="AN724" s="626">
        <f>VII_Model_PKZ!AN27</f>
        <v>0</v>
      </c>
      <c r="AO724" s="626">
        <f>VII_Model_PKZ!AO27</f>
        <v>0</v>
      </c>
      <c r="AP724" s="369">
        <f>VII_Model_PKZ!AP27</f>
        <v>0</v>
      </c>
      <c r="AQ724" s="369">
        <f>VII_Model_PKZ!AQ27</f>
        <v>40</v>
      </c>
      <c r="AR724" s="369">
        <f>VII_Model_PKZ!AR27</f>
        <v>40</v>
      </c>
      <c r="AS724" s="369">
        <f>VII_Model_PKZ!AS27</f>
        <v>0</v>
      </c>
      <c r="AT724" s="370">
        <f>VII_Model_PKZ!AT27</f>
        <v>0</v>
      </c>
      <c r="AU724" s="370">
        <f>VII_Model_PKZ!AU27</f>
        <v>0</v>
      </c>
      <c r="AV724" s="370">
        <f>VII_Model_PKZ!AV27</f>
        <v>0</v>
      </c>
      <c r="AW724" s="370">
        <f>VII_Model_PKZ!AW27</f>
        <v>0</v>
      </c>
      <c r="AX724">
        <f>VII_Model_PKZ!AX27</f>
        <v>40</v>
      </c>
      <c r="AY724">
        <f>VII_Model_PKZ!AY27</f>
        <v>0.25</v>
      </c>
      <c r="AZ724" t="e">
        <f>VII_Model_PKZ!AZ27</f>
        <v>#N/A</v>
      </c>
      <c r="BA724" t="e">
        <f>VII_Model_PKZ!BA27</f>
        <v>#N/A</v>
      </c>
      <c r="BB724" t="e">
        <f>VII_Model_PKZ!BB27</f>
        <v>#N/A</v>
      </c>
      <c r="BC724">
        <f>VII_Model_PKZ!BC27</f>
        <v>0</v>
      </c>
      <c r="BD724">
        <f>VII_Model_PKZ!BD27</f>
        <v>0</v>
      </c>
      <c r="BE724">
        <f>VII_Model_PKZ!BE27</f>
        <v>0</v>
      </c>
      <c r="BF724">
        <f>VII_Model_PKZ!BF27</f>
        <v>0</v>
      </c>
      <c r="BG724">
        <f>VII_Model_PKZ!BG27</f>
        <v>0</v>
      </c>
      <c r="BH724">
        <f>VII_Model_PKZ!BH27</f>
        <v>0</v>
      </c>
      <c r="BI724">
        <f>VII_Model_PKZ!BI27</f>
        <v>0</v>
      </c>
      <c r="BJ724">
        <f t="shared" si="43"/>
        <v>120</v>
      </c>
      <c r="BK724">
        <f t="shared" si="44"/>
        <v>120</v>
      </c>
      <c r="BL724" s="531">
        <f t="shared" si="45"/>
        <v>0</v>
      </c>
      <c r="BM724" s="201"/>
    </row>
    <row r="725" spans="1:65" hidden="1" outlineLevel="1" x14ac:dyDescent="0.3">
      <c r="A725">
        <f>VII_Model_PKZ!A28</f>
        <v>2</v>
      </c>
      <c r="B725" t="str">
        <f>VII_Model_PKZ!B28</f>
        <v>d</v>
      </c>
      <c r="C725">
        <f>VII_Model_PKZ!C28</f>
        <v>5</v>
      </c>
      <c r="D725" t="str">
        <f>VII_Model_PKZ!D28</f>
        <v>_2_d_5</v>
      </c>
      <c r="E725" t="str">
        <f>VII_Model_PKZ!E28</f>
        <v>Stworzenie procesu ewaluacji modelu</v>
      </c>
      <c r="F725">
        <f>VII_Model_PKZ!F28</f>
        <v>0</v>
      </c>
      <c r="G725">
        <f>VII_Model_PKZ!G28</f>
        <v>0</v>
      </c>
      <c r="H725">
        <f>VII_Model_PKZ!H28</f>
        <v>12</v>
      </c>
      <c r="I725" t="str">
        <f>VII_Model_PKZ!I28</f>
        <v>END</v>
      </c>
      <c r="J725">
        <f>VII_Model_PKZ!J28</f>
        <v>102</v>
      </c>
      <c r="K725" s="284">
        <f>VII_Model_PKZ!K28</f>
        <v>47095</v>
      </c>
      <c r="L725" s="284">
        <f>VII_Model_PKZ!L28</f>
        <v>47095</v>
      </c>
      <c r="M725">
        <f>VII_Model_PKZ!M28</f>
        <v>101</v>
      </c>
      <c r="N725">
        <f>VII_Model_PKZ!N28</f>
        <v>0</v>
      </c>
      <c r="O725">
        <f>VII_Model_PKZ!O28</f>
        <v>120</v>
      </c>
      <c r="P725" s="628">
        <f>VII_Model_PKZ!P28</f>
        <v>0.17</v>
      </c>
      <c r="Q725" s="628">
        <f>VII_Model_PKZ!Q28</f>
        <v>0.16500000000000001</v>
      </c>
      <c r="R725" s="628">
        <f>VII_Model_PKZ!R28</f>
        <v>0</v>
      </c>
      <c r="S725" s="628">
        <f>VII_Model_PKZ!S28</f>
        <v>0</v>
      </c>
      <c r="T725" s="628">
        <f>VII_Model_PKZ!T28</f>
        <v>0</v>
      </c>
      <c r="U725" s="628">
        <f>VII_Model_PKZ!U28</f>
        <v>0</v>
      </c>
      <c r="V725" s="628">
        <f>VII_Model_PKZ!V28</f>
        <v>0</v>
      </c>
      <c r="W725" s="628">
        <f>VII_Model_PKZ!W28</f>
        <v>0</v>
      </c>
      <c r="X725" s="628">
        <f>VII_Model_PKZ!X28</f>
        <v>0</v>
      </c>
      <c r="Y725" s="650">
        <f>VII_Model_PKZ!Y28</f>
        <v>0</v>
      </c>
      <c r="Z725" s="650">
        <f>VII_Model_PKZ!Z28</f>
        <v>0.33300000000000002</v>
      </c>
      <c r="AA725" s="650">
        <f>VII_Model_PKZ!AA28</f>
        <v>0.33300000000000002</v>
      </c>
      <c r="AB725" s="650">
        <f>VII_Model_PKZ!AB28</f>
        <v>0</v>
      </c>
      <c r="AC725" s="613">
        <f>VII_Model_PKZ!AC28</f>
        <v>0</v>
      </c>
      <c r="AD725" s="613">
        <f>VII_Model_PKZ!AD28</f>
        <v>0</v>
      </c>
      <c r="AE725" s="613">
        <f>VII_Model_PKZ!AE28</f>
        <v>0</v>
      </c>
      <c r="AF725" s="613">
        <f>VII_Model_PKZ!AF28</f>
        <v>0</v>
      </c>
      <c r="AG725" s="626">
        <f>VII_Model_PKZ!AG28</f>
        <v>20</v>
      </c>
      <c r="AH725" s="626">
        <f>VII_Model_PKZ!AH28</f>
        <v>20</v>
      </c>
      <c r="AI725" s="626">
        <f>VII_Model_PKZ!AI28</f>
        <v>0</v>
      </c>
      <c r="AJ725" s="626">
        <f>VII_Model_PKZ!AJ28</f>
        <v>0</v>
      </c>
      <c r="AK725" s="626">
        <f>VII_Model_PKZ!AK28</f>
        <v>0</v>
      </c>
      <c r="AL725" s="626">
        <f>VII_Model_PKZ!AL28</f>
        <v>0</v>
      </c>
      <c r="AM725" s="626">
        <f>VII_Model_PKZ!AM28</f>
        <v>0</v>
      </c>
      <c r="AN725" s="626">
        <f>VII_Model_PKZ!AN28</f>
        <v>0</v>
      </c>
      <c r="AO725" s="626">
        <f>VII_Model_PKZ!AO28</f>
        <v>0</v>
      </c>
      <c r="AP725" s="369">
        <f>VII_Model_PKZ!AP28</f>
        <v>0</v>
      </c>
      <c r="AQ725" s="369">
        <f>VII_Model_PKZ!AQ28</f>
        <v>40</v>
      </c>
      <c r="AR725" s="369">
        <f>VII_Model_PKZ!AR28</f>
        <v>40</v>
      </c>
      <c r="AS725" s="369">
        <f>VII_Model_PKZ!AS28</f>
        <v>0</v>
      </c>
      <c r="AT725" s="370">
        <f>VII_Model_PKZ!AT28</f>
        <v>0</v>
      </c>
      <c r="AU725" s="370">
        <f>VII_Model_PKZ!AU28</f>
        <v>0</v>
      </c>
      <c r="AV725" s="370">
        <f>VII_Model_PKZ!AV28</f>
        <v>0</v>
      </c>
      <c r="AW725" s="370">
        <f>VII_Model_PKZ!AW28</f>
        <v>0</v>
      </c>
      <c r="AX725">
        <f>VII_Model_PKZ!AX28</f>
        <v>40</v>
      </c>
      <c r="AY725">
        <f>VII_Model_PKZ!AY28</f>
        <v>0.25</v>
      </c>
      <c r="AZ725" t="e">
        <f>VII_Model_PKZ!AZ28</f>
        <v>#N/A</v>
      </c>
      <c r="BA725" t="e">
        <f>VII_Model_PKZ!BA28</f>
        <v>#N/A</v>
      </c>
      <c r="BB725" t="e">
        <f>VII_Model_PKZ!BB28</f>
        <v>#N/A</v>
      </c>
      <c r="BC725">
        <f>VII_Model_PKZ!BC28</f>
        <v>0</v>
      </c>
      <c r="BD725">
        <f>VII_Model_PKZ!BD28</f>
        <v>0</v>
      </c>
      <c r="BE725">
        <f>VII_Model_PKZ!BE28</f>
        <v>0</v>
      </c>
      <c r="BF725">
        <f>VII_Model_PKZ!BF28</f>
        <v>0</v>
      </c>
      <c r="BG725">
        <f>VII_Model_PKZ!BG28</f>
        <v>0</v>
      </c>
      <c r="BH725">
        <f>VII_Model_PKZ!BH28</f>
        <v>0</v>
      </c>
      <c r="BI725">
        <f>VII_Model_PKZ!BI28</f>
        <v>0</v>
      </c>
      <c r="BJ725">
        <f t="shared" si="43"/>
        <v>120</v>
      </c>
      <c r="BK725">
        <f t="shared" si="44"/>
        <v>120</v>
      </c>
      <c r="BL725" s="531">
        <f t="shared" si="45"/>
        <v>0</v>
      </c>
      <c r="BM725" s="201"/>
    </row>
    <row r="726" spans="1:65" hidden="1" outlineLevel="1" x14ac:dyDescent="0.3">
      <c r="A726">
        <f>VII_Model_PKZ!A29</f>
        <v>2</v>
      </c>
      <c r="B726" t="str">
        <f>VII_Model_PKZ!B29</f>
        <v>d</v>
      </c>
      <c r="C726">
        <f>VII_Model_PKZ!C29</f>
        <v>6</v>
      </c>
      <c r="D726" t="str">
        <f>VII_Model_PKZ!D29</f>
        <v>_2_d_6</v>
      </c>
      <c r="E726" t="str">
        <f>VII_Model_PKZ!E29</f>
        <v>Stworzenie procesu monitorowania modelu</v>
      </c>
      <c r="F726">
        <f>VII_Model_PKZ!F29</f>
        <v>0</v>
      </c>
      <c r="G726">
        <f>VII_Model_PKZ!G29</f>
        <v>0</v>
      </c>
      <c r="H726">
        <f>VII_Model_PKZ!H29</f>
        <v>12</v>
      </c>
      <c r="I726" t="str">
        <f>VII_Model_PKZ!I29</f>
        <v>END</v>
      </c>
      <c r="J726">
        <f>VII_Model_PKZ!J29</f>
        <v>102</v>
      </c>
      <c r="K726" s="284">
        <f>VII_Model_PKZ!K29</f>
        <v>47095</v>
      </c>
      <c r="L726" s="284">
        <f>VII_Model_PKZ!L29</f>
        <v>47095</v>
      </c>
      <c r="M726">
        <f>VII_Model_PKZ!M29</f>
        <v>101</v>
      </c>
      <c r="N726">
        <f>VII_Model_PKZ!N29</f>
        <v>0</v>
      </c>
      <c r="O726">
        <f>VII_Model_PKZ!O29</f>
        <v>120</v>
      </c>
      <c r="P726" s="628">
        <f>VII_Model_PKZ!P29</f>
        <v>0</v>
      </c>
      <c r="Q726" s="628">
        <f>VII_Model_PKZ!Q29</f>
        <v>0</v>
      </c>
      <c r="R726" s="628">
        <f>VII_Model_PKZ!R29</f>
        <v>0.17</v>
      </c>
      <c r="S726" s="628">
        <f>VII_Model_PKZ!S29</f>
        <v>0.16500000000000001</v>
      </c>
      <c r="T726" s="628">
        <f>VII_Model_PKZ!T29</f>
        <v>0</v>
      </c>
      <c r="U726" s="628">
        <f>VII_Model_PKZ!U29</f>
        <v>0</v>
      </c>
      <c r="V726" s="628">
        <f>VII_Model_PKZ!V29</f>
        <v>0</v>
      </c>
      <c r="W726" s="628">
        <f>VII_Model_PKZ!W29</f>
        <v>0</v>
      </c>
      <c r="X726" s="628">
        <f>VII_Model_PKZ!X29</f>
        <v>0</v>
      </c>
      <c r="Y726" s="650">
        <f>VII_Model_PKZ!Y29</f>
        <v>0.33300000000000002</v>
      </c>
      <c r="Z726" s="650">
        <f>VII_Model_PKZ!Z29</f>
        <v>0</v>
      </c>
      <c r="AA726" s="650">
        <f>VII_Model_PKZ!AA29</f>
        <v>0</v>
      </c>
      <c r="AB726" s="650">
        <f>VII_Model_PKZ!AB29</f>
        <v>0.33300000000000002</v>
      </c>
      <c r="AC726" s="613">
        <f>VII_Model_PKZ!AC29</f>
        <v>0</v>
      </c>
      <c r="AD726" s="613">
        <f>VII_Model_PKZ!AD29</f>
        <v>0</v>
      </c>
      <c r="AE726" s="613">
        <f>VII_Model_PKZ!AE29</f>
        <v>0</v>
      </c>
      <c r="AF726" s="613">
        <f>VII_Model_PKZ!AF29</f>
        <v>0</v>
      </c>
      <c r="AG726" s="626">
        <f>VII_Model_PKZ!AG29</f>
        <v>0</v>
      </c>
      <c r="AH726" s="626">
        <f>VII_Model_PKZ!AH29</f>
        <v>0</v>
      </c>
      <c r="AI726" s="626">
        <f>VII_Model_PKZ!AI29</f>
        <v>20</v>
      </c>
      <c r="AJ726" s="626">
        <f>VII_Model_PKZ!AJ29</f>
        <v>20</v>
      </c>
      <c r="AK726" s="626">
        <f>VII_Model_PKZ!AK29</f>
        <v>0</v>
      </c>
      <c r="AL726" s="626">
        <f>VII_Model_PKZ!AL29</f>
        <v>0</v>
      </c>
      <c r="AM726" s="626">
        <f>VII_Model_PKZ!AM29</f>
        <v>0</v>
      </c>
      <c r="AN726" s="626">
        <f>VII_Model_PKZ!AN29</f>
        <v>0</v>
      </c>
      <c r="AO726" s="626">
        <f>VII_Model_PKZ!AO29</f>
        <v>0</v>
      </c>
      <c r="AP726" s="369">
        <f>VII_Model_PKZ!AP29</f>
        <v>40</v>
      </c>
      <c r="AQ726" s="369">
        <f>VII_Model_PKZ!AQ29</f>
        <v>0</v>
      </c>
      <c r="AR726" s="369">
        <f>VII_Model_PKZ!AR29</f>
        <v>0</v>
      </c>
      <c r="AS726" s="369">
        <f>VII_Model_PKZ!AS29</f>
        <v>40</v>
      </c>
      <c r="AT726" s="370">
        <f>VII_Model_PKZ!AT29</f>
        <v>0</v>
      </c>
      <c r="AU726" s="370">
        <f>VII_Model_PKZ!AU29</f>
        <v>0</v>
      </c>
      <c r="AV726" s="370">
        <f>VII_Model_PKZ!AV29</f>
        <v>0</v>
      </c>
      <c r="AW726" s="370">
        <f>VII_Model_PKZ!AW29</f>
        <v>0</v>
      </c>
      <c r="AX726">
        <f>VII_Model_PKZ!AX29</f>
        <v>40</v>
      </c>
      <c r="AY726">
        <f>VII_Model_PKZ!AY29</f>
        <v>0.25</v>
      </c>
      <c r="AZ726" t="e">
        <f>VII_Model_PKZ!AZ29</f>
        <v>#N/A</v>
      </c>
      <c r="BA726" t="e">
        <f>VII_Model_PKZ!BA29</f>
        <v>#N/A</v>
      </c>
      <c r="BB726" t="e">
        <f>VII_Model_PKZ!BB29</f>
        <v>#N/A</v>
      </c>
      <c r="BC726">
        <f>VII_Model_PKZ!BC29</f>
        <v>0</v>
      </c>
      <c r="BD726">
        <f>VII_Model_PKZ!BD29</f>
        <v>0</v>
      </c>
      <c r="BE726">
        <f>VII_Model_PKZ!BE29</f>
        <v>0</v>
      </c>
      <c r="BF726">
        <f>VII_Model_PKZ!BF29</f>
        <v>0</v>
      </c>
      <c r="BG726">
        <f>VII_Model_PKZ!BG29</f>
        <v>0</v>
      </c>
      <c r="BH726">
        <f>VII_Model_PKZ!BH29</f>
        <v>0</v>
      </c>
      <c r="BI726">
        <f>VII_Model_PKZ!BI29</f>
        <v>0</v>
      </c>
      <c r="BJ726">
        <f t="shared" si="43"/>
        <v>120</v>
      </c>
      <c r="BK726">
        <f t="shared" si="44"/>
        <v>120</v>
      </c>
      <c r="BL726" s="531">
        <f t="shared" si="45"/>
        <v>0</v>
      </c>
      <c r="BM726" s="201"/>
    </row>
    <row r="727" spans="1:65" hidden="1" outlineLevel="1" x14ac:dyDescent="0.3">
      <c r="A727">
        <f>VII_Model_PKZ!A30</f>
        <v>2</v>
      </c>
      <c r="B727" t="str">
        <f>VII_Model_PKZ!B30</f>
        <v>e</v>
      </c>
      <c r="C727">
        <f>VII_Model_PKZ!C30</f>
        <v>1</v>
      </c>
      <c r="D727" t="str">
        <f>VII_Model_PKZ!D30</f>
        <v>_2_e_1</v>
      </c>
      <c r="E727" t="str">
        <f>VII_Model_PKZ!E30</f>
        <v>Testy, walidacje i wybór Modelu optymalnego</v>
      </c>
      <c r="F727">
        <f>VII_Model_PKZ!F30</f>
        <v>0</v>
      </c>
      <c r="G727">
        <f>VII_Model_PKZ!G30</f>
        <v>0</v>
      </c>
      <c r="H727">
        <f>VII_Model_PKZ!H30</f>
        <v>13</v>
      </c>
      <c r="I727" t="str">
        <f>VII_Model_PKZ!I30</f>
        <v>ACT/END</v>
      </c>
      <c r="J727">
        <f>VII_Model_PKZ!J30</f>
        <v>102</v>
      </c>
      <c r="K727" s="284">
        <f>VII_Model_PKZ!K30</f>
        <v>47095</v>
      </c>
      <c r="L727" s="284">
        <f>VII_Model_PKZ!L30</f>
        <v>47095</v>
      </c>
      <c r="M727">
        <f>VII_Model_PKZ!M30</f>
        <v>101</v>
      </c>
      <c r="N727">
        <f>VII_Model_PKZ!N30</f>
        <v>0</v>
      </c>
      <c r="O727">
        <f>VII_Model_PKZ!O30</f>
        <v>120</v>
      </c>
      <c r="P727" s="628">
        <f>VII_Model_PKZ!P30</f>
        <v>0.13</v>
      </c>
      <c r="Q727" s="628">
        <f>VII_Model_PKZ!Q30</f>
        <v>0.12</v>
      </c>
      <c r="R727" s="628">
        <f>VII_Model_PKZ!R30</f>
        <v>0</v>
      </c>
      <c r="S727" s="628">
        <f>VII_Model_PKZ!S30</f>
        <v>0</v>
      </c>
      <c r="T727" s="628">
        <f>VII_Model_PKZ!T30</f>
        <v>0</v>
      </c>
      <c r="U727" s="628">
        <f>VII_Model_PKZ!U30</f>
        <v>0</v>
      </c>
      <c r="V727" s="628">
        <f>VII_Model_PKZ!V30</f>
        <v>0</v>
      </c>
      <c r="W727" s="628">
        <f>VII_Model_PKZ!W30</f>
        <v>0</v>
      </c>
      <c r="X727" s="628">
        <f>VII_Model_PKZ!X30</f>
        <v>0</v>
      </c>
      <c r="Y727" s="650">
        <f>VII_Model_PKZ!Y30</f>
        <v>0.25</v>
      </c>
      <c r="Z727" s="650">
        <f>VII_Model_PKZ!Z30</f>
        <v>0.25</v>
      </c>
      <c r="AA727" s="650">
        <f>VII_Model_PKZ!AA30</f>
        <v>0.25</v>
      </c>
      <c r="AB727" s="650">
        <f>VII_Model_PKZ!AB30</f>
        <v>0</v>
      </c>
      <c r="AC727" s="613">
        <f>VII_Model_PKZ!AC30</f>
        <v>0</v>
      </c>
      <c r="AD727" s="613">
        <f>VII_Model_PKZ!AD30</f>
        <v>0</v>
      </c>
      <c r="AE727" s="613">
        <f>VII_Model_PKZ!AE30</f>
        <v>0</v>
      </c>
      <c r="AF727" s="613">
        <f>VII_Model_PKZ!AF30</f>
        <v>0</v>
      </c>
      <c r="AG727" s="626">
        <f>VII_Model_PKZ!AG30</f>
        <v>16</v>
      </c>
      <c r="AH727" s="626">
        <f>VII_Model_PKZ!AH30</f>
        <v>14</v>
      </c>
      <c r="AI727" s="626">
        <f>VII_Model_PKZ!AI30</f>
        <v>0</v>
      </c>
      <c r="AJ727" s="626">
        <f>VII_Model_PKZ!AJ30</f>
        <v>0</v>
      </c>
      <c r="AK727" s="626">
        <f>VII_Model_PKZ!AK30</f>
        <v>0</v>
      </c>
      <c r="AL727" s="626">
        <f>VII_Model_PKZ!AL30</f>
        <v>0</v>
      </c>
      <c r="AM727" s="626">
        <f>VII_Model_PKZ!AM30</f>
        <v>0</v>
      </c>
      <c r="AN727" s="626">
        <f>VII_Model_PKZ!AN30</f>
        <v>0</v>
      </c>
      <c r="AO727" s="626">
        <f>VII_Model_PKZ!AO30</f>
        <v>0</v>
      </c>
      <c r="AP727" s="369">
        <f>VII_Model_PKZ!AP30</f>
        <v>30</v>
      </c>
      <c r="AQ727" s="369">
        <f>VII_Model_PKZ!AQ30</f>
        <v>30</v>
      </c>
      <c r="AR727" s="369">
        <f>VII_Model_PKZ!AR30</f>
        <v>30</v>
      </c>
      <c r="AS727" s="369">
        <f>VII_Model_PKZ!AS30</f>
        <v>0</v>
      </c>
      <c r="AT727" s="370">
        <f>VII_Model_PKZ!AT30</f>
        <v>0</v>
      </c>
      <c r="AU727" s="370">
        <f>VII_Model_PKZ!AU30</f>
        <v>0</v>
      </c>
      <c r="AV727" s="370">
        <f>VII_Model_PKZ!AV30</f>
        <v>0</v>
      </c>
      <c r="AW727" s="370">
        <f>VII_Model_PKZ!AW30</f>
        <v>0</v>
      </c>
      <c r="AX727">
        <f>VII_Model_PKZ!AX30</f>
        <v>30</v>
      </c>
      <c r="AY727">
        <f>VII_Model_PKZ!AY30</f>
        <v>0.1875</v>
      </c>
      <c r="AZ727" t="e">
        <f>VII_Model_PKZ!AZ30</f>
        <v>#N/A</v>
      </c>
      <c r="BA727" t="e">
        <f>VII_Model_PKZ!BA30</f>
        <v>#N/A</v>
      </c>
      <c r="BB727" t="e">
        <f>VII_Model_PKZ!BB30</f>
        <v>#N/A</v>
      </c>
      <c r="BC727">
        <f>VII_Model_PKZ!BC30</f>
        <v>0</v>
      </c>
      <c r="BD727">
        <f>VII_Model_PKZ!BD30</f>
        <v>0</v>
      </c>
      <c r="BE727">
        <f>VII_Model_PKZ!BE30</f>
        <v>0</v>
      </c>
      <c r="BF727">
        <f>VII_Model_PKZ!BF30</f>
        <v>0</v>
      </c>
      <c r="BG727">
        <f>VII_Model_PKZ!BG30</f>
        <v>0</v>
      </c>
      <c r="BH727">
        <f>VII_Model_PKZ!BH30</f>
        <v>0</v>
      </c>
      <c r="BI727">
        <f>VII_Model_PKZ!BI30</f>
        <v>0</v>
      </c>
      <c r="BJ727">
        <f t="shared" si="43"/>
        <v>120</v>
      </c>
      <c r="BK727">
        <f t="shared" si="44"/>
        <v>120</v>
      </c>
      <c r="BL727" s="531">
        <f t="shared" si="45"/>
        <v>0</v>
      </c>
      <c r="BM727" s="201"/>
    </row>
    <row r="728" spans="1:65" hidden="1" outlineLevel="1" x14ac:dyDescent="0.3">
      <c r="A728">
        <f>VII_Model_PKZ!A31</f>
        <v>3</v>
      </c>
      <c r="B728" t="str">
        <f>VII_Model_PKZ!B31</f>
        <v>a</v>
      </c>
      <c r="C728">
        <f>VII_Model_PKZ!C31</f>
        <v>0</v>
      </c>
      <c r="D728" t="str">
        <f>VII_Model_PKZ!D31</f>
        <v>_3_a_0</v>
      </c>
      <c r="E728" t="str">
        <f>VII_Model_PKZ!E31</f>
        <v>3.Określenie możliwości zastosowania rozwiązań/narzędzi AI/ML do:</v>
      </c>
      <c r="F728">
        <f>VII_Model_PKZ!F31</f>
        <v>0</v>
      </c>
      <c r="G728">
        <f>VII_Model_PKZ!G31</f>
        <v>0</v>
      </c>
      <c r="H728">
        <f>VII_Model_PKZ!H31</f>
        <v>0</v>
      </c>
      <c r="I728">
        <f>VII_Model_PKZ!I31</f>
        <v>0</v>
      </c>
      <c r="J728">
        <f>VII_Model_PKZ!J31</f>
        <v>102</v>
      </c>
      <c r="K728" s="284">
        <f>VII_Model_PKZ!K31</f>
        <v>47095</v>
      </c>
      <c r="L728" s="284">
        <f>VII_Model_PKZ!L31</f>
        <v>47095</v>
      </c>
      <c r="M728">
        <f>VII_Model_PKZ!M31</f>
        <v>101</v>
      </c>
      <c r="N728">
        <f>VII_Model_PKZ!N31</f>
        <v>0</v>
      </c>
      <c r="O728">
        <f>VII_Model_PKZ!O31</f>
        <v>0</v>
      </c>
      <c r="P728" s="628">
        <f>VII_Model_PKZ!P31</f>
        <v>0</v>
      </c>
      <c r="Q728" s="628">
        <f>VII_Model_PKZ!Q31</f>
        <v>0</v>
      </c>
      <c r="R728" s="628">
        <f>VII_Model_PKZ!R31</f>
        <v>0</v>
      </c>
      <c r="S728" s="628">
        <f>VII_Model_PKZ!S31</f>
        <v>0</v>
      </c>
      <c r="T728" s="628">
        <f>VII_Model_PKZ!T31</f>
        <v>0</v>
      </c>
      <c r="U728" s="628">
        <f>VII_Model_PKZ!U31</f>
        <v>0</v>
      </c>
      <c r="V728" s="628">
        <f>VII_Model_PKZ!V31</f>
        <v>0</v>
      </c>
      <c r="W728" s="628">
        <f>VII_Model_PKZ!W31</f>
        <v>0</v>
      </c>
      <c r="X728" s="628">
        <f>VII_Model_PKZ!X31</f>
        <v>0</v>
      </c>
      <c r="Y728" s="650">
        <f>VII_Model_PKZ!Y31</f>
        <v>0</v>
      </c>
      <c r="Z728" s="650">
        <f>VII_Model_PKZ!Z31</f>
        <v>0</v>
      </c>
      <c r="AA728" s="650">
        <f>VII_Model_PKZ!AA31</f>
        <v>0</v>
      </c>
      <c r="AB728" s="650">
        <f>VII_Model_PKZ!AB31</f>
        <v>0</v>
      </c>
      <c r="AC728" s="613">
        <f>VII_Model_PKZ!AC31</f>
        <v>0</v>
      </c>
      <c r="AD728" s="613">
        <f>VII_Model_PKZ!AD31</f>
        <v>0</v>
      </c>
      <c r="AE728" s="613">
        <f>VII_Model_PKZ!AE31</f>
        <v>0</v>
      </c>
      <c r="AF728" s="613">
        <f>VII_Model_PKZ!AF31</f>
        <v>0</v>
      </c>
      <c r="AG728" s="626">
        <f>VII_Model_PKZ!AG31</f>
        <v>0</v>
      </c>
      <c r="AH728" s="626">
        <f>VII_Model_PKZ!AH31</f>
        <v>0</v>
      </c>
      <c r="AI728" s="626">
        <f>VII_Model_PKZ!AI31</f>
        <v>0</v>
      </c>
      <c r="AJ728" s="626">
        <f>VII_Model_PKZ!AJ31</f>
        <v>0</v>
      </c>
      <c r="AK728" s="626">
        <f>VII_Model_PKZ!AK31</f>
        <v>0</v>
      </c>
      <c r="AL728" s="626">
        <f>VII_Model_PKZ!AL31</f>
        <v>0</v>
      </c>
      <c r="AM728" s="626">
        <f>VII_Model_PKZ!AM31</f>
        <v>0</v>
      </c>
      <c r="AN728" s="626">
        <f>VII_Model_PKZ!AN31</f>
        <v>0</v>
      </c>
      <c r="AO728" s="626">
        <f>VII_Model_PKZ!AO31</f>
        <v>0</v>
      </c>
      <c r="AP728" s="369">
        <f>VII_Model_PKZ!AP31</f>
        <v>0</v>
      </c>
      <c r="AQ728" s="369">
        <f>VII_Model_PKZ!AQ31</f>
        <v>0</v>
      </c>
      <c r="AR728" s="369">
        <f>VII_Model_PKZ!AR31</f>
        <v>0</v>
      </c>
      <c r="AS728" s="369">
        <f>VII_Model_PKZ!AS31</f>
        <v>0</v>
      </c>
      <c r="AT728" s="370">
        <f>VII_Model_PKZ!AT31</f>
        <v>0</v>
      </c>
      <c r="AU728" s="370">
        <f>VII_Model_PKZ!AU31</f>
        <v>0</v>
      </c>
      <c r="AV728" s="370">
        <f>VII_Model_PKZ!AV31</f>
        <v>0</v>
      </c>
      <c r="AW728" s="370">
        <f>VII_Model_PKZ!AW31</f>
        <v>0</v>
      </c>
      <c r="AX728">
        <f>VII_Model_PKZ!AX31</f>
        <v>0</v>
      </c>
      <c r="AY728">
        <f>VII_Model_PKZ!AY31</f>
        <v>0</v>
      </c>
      <c r="AZ728">
        <f>VII_Model_PKZ!AZ31</f>
        <v>0</v>
      </c>
      <c r="BA728">
        <f>VII_Model_PKZ!BA31</f>
        <v>0</v>
      </c>
      <c r="BB728">
        <f>VII_Model_PKZ!BB31</f>
        <v>0</v>
      </c>
      <c r="BC728">
        <f>VII_Model_PKZ!BC31</f>
        <v>0</v>
      </c>
      <c r="BD728">
        <f>VII_Model_PKZ!BD31</f>
        <v>0</v>
      </c>
      <c r="BE728">
        <f>VII_Model_PKZ!BE31</f>
        <v>0</v>
      </c>
      <c r="BF728">
        <f>VII_Model_PKZ!BF31</f>
        <v>0</v>
      </c>
      <c r="BG728">
        <f>VII_Model_PKZ!BG31</f>
        <v>0</v>
      </c>
      <c r="BH728">
        <f>VII_Model_PKZ!BH31</f>
        <v>0</v>
      </c>
      <c r="BI728">
        <f>VII_Model_PKZ!BI31</f>
        <v>0</v>
      </c>
      <c r="BJ728">
        <f t="shared" si="43"/>
        <v>0</v>
      </c>
      <c r="BK728">
        <f t="shared" si="44"/>
        <v>0</v>
      </c>
      <c r="BL728" s="531">
        <f t="shared" si="45"/>
        <v>0</v>
      </c>
      <c r="BM728" s="201"/>
    </row>
    <row r="729" spans="1:65" hidden="1" outlineLevel="1" x14ac:dyDescent="0.3">
      <c r="A729">
        <f>VII_Model_PKZ!A32</f>
        <v>3</v>
      </c>
      <c r="B729" t="str">
        <f>VII_Model_PKZ!B32</f>
        <v>a</v>
      </c>
      <c r="C729">
        <f>VII_Model_PKZ!C32</f>
        <v>1</v>
      </c>
      <c r="D729" t="str">
        <f>VII_Model_PKZ!D32</f>
        <v>_3_a_1</v>
      </c>
      <c r="E729" t="str">
        <f>VII_Model_PKZ!E32</f>
        <v>Optymalizacji rozmieszczenia towarów w SK i tras kartonów na przenośnikach (np. algorytmy genetyczne, me-taheurystyczne, sieci neuronowe)</v>
      </c>
      <c r="F729">
        <f>VII_Model_PKZ!F32</f>
        <v>0</v>
      </c>
      <c r="G729">
        <f>VII_Model_PKZ!G32</f>
        <v>0</v>
      </c>
      <c r="H729">
        <f>VII_Model_PKZ!H32</f>
        <v>14</v>
      </c>
      <c r="I729" t="str">
        <f>VII_Model_PKZ!I32</f>
        <v>END/ACT</v>
      </c>
      <c r="J729">
        <f>VII_Model_PKZ!J32</f>
        <v>102</v>
      </c>
      <c r="K729" s="284">
        <f>VII_Model_PKZ!K32</f>
        <v>47095</v>
      </c>
      <c r="L729" s="284">
        <f>VII_Model_PKZ!L32</f>
        <v>47096</v>
      </c>
      <c r="M729">
        <f>VII_Model_PKZ!M32</f>
        <v>102</v>
      </c>
      <c r="N729">
        <f>VII_Model_PKZ!N32</f>
        <v>1</v>
      </c>
      <c r="O729">
        <f>VII_Model_PKZ!O32</f>
        <v>80</v>
      </c>
      <c r="P729" s="628">
        <f>VII_Model_PKZ!P32</f>
        <v>0.25</v>
      </c>
      <c r="Q729" s="628">
        <f>VII_Model_PKZ!Q32</f>
        <v>0.25</v>
      </c>
      <c r="R729" s="628">
        <f>VII_Model_PKZ!R32</f>
        <v>0</v>
      </c>
      <c r="S729" s="628">
        <f>VII_Model_PKZ!S32</f>
        <v>0</v>
      </c>
      <c r="T729" s="628">
        <f>VII_Model_PKZ!T32</f>
        <v>0</v>
      </c>
      <c r="U729" s="628">
        <f>VII_Model_PKZ!U32</f>
        <v>0</v>
      </c>
      <c r="V729" s="628">
        <f>VII_Model_PKZ!V32</f>
        <v>0</v>
      </c>
      <c r="W729" s="628">
        <f>VII_Model_PKZ!W32</f>
        <v>0</v>
      </c>
      <c r="X729" s="628">
        <f>VII_Model_PKZ!X32</f>
        <v>0</v>
      </c>
      <c r="Y729" s="650">
        <f>VII_Model_PKZ!Y32</f>
        <v>0.5</v>
      </c>
      <c r="Z729" s="650">
        <f>VII_Model_PKZ!Z32</f>
        <v>0</v>
      </c>
      <c r="AA729" s="650">
        <f>VII_Model_PKZ!AA32</f>
        <v>0</v>
      </c>
      <c r="AB729" s="650">
        <f>VII_Model_PKZ!AB32</f>
        <v>0</v>
      </c>
      <c r="AC729" s="613">
        <f>VII_Model_PKZ!AC32</f>
        <v>0</v>
      </c>
      <c r="AD729" s="613">
        <f>VII_Model_PKZ!AD32</f>
        <v>0</v>
      </c>
      <c r="AE729" s="613">
        <f>VII_Model_PKZ!AE32</f>
        <v>0</v>
      </c>
      <c r="AF729" s="613">
        <f>VII_Model_PKZ!AF32</f>
        <v>0</v>
      </c>
      <c r="AG729" s="626">
        <f>VII_Model_PKZ!AG32</f>
        <v>20</v>
      </c>
      <c r="AH729" s="626">
        <f>VII_Model_PKZ!AH32</f>
        <v>20</v>
      </c>
      <c r="AI729" s="626">
        <f>VII_Model_PKZ!AI32</f>
        <v>0</v>
      </c>
      <c r="AJ729" s="626">
        <f>VII_Model_PKZ!AJ32</f>
        <v>0</v>
      </c>
      <c r="AK729" s="626">
        <f>VII_Model_PKZ!AK32</f>
        <v>0</v>
      </c>
      <c r="AL729" s="626">
        <f>VII_Model_PKZ!AL32</f>
        <v>0</v>
      </c>
      <c r="AM729" s="626">
        <f>VII_Model_PKZ!AM32</f>
        <v>0</v>
      </c>
      <c r="AN729" s="626">
        <f>VII_Model_PKZ!AN32</f>
        <v>0</v>
      </c>
      <c r="AO729" s="626">
        <f>VII_Model_PKZ!AO32</f>
        <v>0</v>
      </c>
      <c r="AP729" s="369">
        <f>VII_Model_PKZ!AP32</f>
        <v>40</v>
      </c>
      <c r="AQ729" s="369">
        <f>VII_Model_PKZ!AQ32</f>
        <v>0</v>
      </c>
      <c r="AR729" s="369">
        <f>VII_Model_PKZ!AR32</f>
        <v>0</v>
      </c>
      <c r="AS729" s="369">
        <f>VII_Model_PKZ!AS32</f>
        <v>0</v>
      </c>
      <c r="AT729" s="370">
        <f>VII_Model_PKZ!AT32</f>
        <v>0</v>
      </c>
      <c r="AU729" s="370">
        <f>VII_Model_PKZ!AU32</f>
        <v>0</v>
      </c>
      <c r="AV729" s="370">
        <f>VII_Model_PKZ!AV32</f>
        <v>0</v>
      </c>
      <c r="AW729" s="370">
        <f>VII_Model_PKZ!AW32</f>
        <v>0</v>
      </c>
      <c r="AX729">
        <f>VII_Model_PKZ!AX32</f>
        <v>40</v>
      </c>
      <c r="AY729">
        <f>VII_Model_PKZ!AY32</f>
        <v>0.25</v>
      </c>
      <c r="AZ729" t="e">
        <f>VII_Model_PKZ!AZ32</f>
        <v>#N/A</v>
      </c>
      <c r="BA729" t="e">
        <f>VII_Model_PKZ!BA32</f>
        <v>#N/A</v>
      </c>
      <c r="BB729" t="e">
        <f>VII_Model_PKZ!BB32</f>
        <v>#N/A</v>
      </c>
      <c r="BC729">
        <f>VII_Model_PKZ!BC32</f>
        <v>0</v>
      </c>
      <c r="BD729">
        <f>VII_Model_PKZ!BD32</f>
        <v>0</v>
      </c>
      <c r="BE729">
        <f>VII_Model_PKZ!BE32</f>
        <v>0</v>
      </c>
      <c r="BF729">
        <f>VII_Model_PKZ!BF32</f>
        <v>0</v>
      </c>
      <c r="BG729">
        <f>VII_Model_PKZ!BG32</f>
        <v>0</v>
      </c>
      <c r="BH729">
        <f>VII_Model_PKZ!BH32</f>
        <v>0</v>
      </c>
      <c r="BI729">
        <f>VII_Model_PKZ!BI32</f>
        <v>0</v>
      </c>
      <c r="BJ729">
        <f t="shared" si="43"/>
        <v>80</v>
      </c>
      <c r="BK729">
        <f t="shared" si="44"/>
        <v>80</v>
      </c>
      <c r="BL729" s="531">
        <f t="shared" si="45"/>
        <v>0</v>
      </c>
      <c r="BM729" s="201"/>
    </row>
    <row r="730" spans="1:65" hidden="1" outlineLevel="1" x14ac:dyDescent="0.3">
      <c r="A730">
        <f>VII_Model_PKZ!A33</f>
        <v>3</v>
      </c>
      <c r="B730" t="str">
        <f>VII_Model_PKZ!B33</f>
        <v>b</v>
      </c>
      <c r="C730">
        <f>VII_Model_PKZ!C33</f>
        <v>1</v>
      </c>
      <c r="D730" t="str">
        <f>VII_Model_PKZ!D33</f>
        <v>_3_b_1</v>
      </c>
      <c r="E730" t="str">
        <f>VII_Model_PKZ!E33</f>
        <v>Predykcji zapotrzebowania i zarządzania zasobami – infrastruktura, opakowania, towary, personel (np. sieci neuronowe, regresja, drzewa decyzyjne)</v>
      </c>
      <c r="F730">
        <f>VII_Model_PKZ!F33</f>
        <v>0</v>
      </c>
      <c r="G730">
        <f>VII_Model_PKZ!G33</f>
        <v>0</v>
      </c>
      <c r="H730">
        <f>VII_Model_PKZ!H33</f>
        <v>14</v>
      </c>
      <c r="I730" t="str">
        <f>VII_Model_PKZ!I33</f>
        <v>END/ACT</v>
      </c>
      <c r="J730">
        <f>VII_Model_PKZ!J33</f>
        <v>103</v>
      </c>
      <c r="K730" s="284">
        <f>VII_Model_PKZ!K33</f>
        <v>47102</v>
      </c>
      <c r="L730" s="284">
        <f>VII_Model_PKZ!L33</f>
        <v>47102</v>
      </c>
      <c r="M730">
        <f>VII_Model_PKZ!M33</f>
        <v>102</v>
      </c>
      <c r="N730">
        <f>VII_Model_PKZ!N33</f>
        <v>0</v>
      </c>
      <c r="O730">
        <f>VII_Model_PKZ!O33</f>
        <v>80</v>
      </c>
      <c r="P730" s="628">
        <f>VII_Model_PKZ!P33</f>
        <v>0</v>
      </c>
      <c r="Q730" s="628">
        <f>VII_Model_PKZ!Q33</f>
        <v>0</v>
      </c>
      <c r="R730" s="628">
        <f>VII_Model_PKZ!R33</f>
        <v>0.25</v>
      </c>
      <c r="S730" s="628">
        <f>VII_Model_PKZ!S33</f>
        <v>0.25</v>
      </c>
      <c r="T730" s="628">
        <f>VII_Model_PKZ!T33</f>
        <v>0</v>
      </c>
      <c r="U730" s="628">
        <f>VII_Model_PKZ!U33</f>
        <v>0</v>
      </c>
      <c r="V730" s="628">
        <f>VII_Model_PKZ!V33</f>
        <v>0</v>
      </c>
      <c r="W730" s="628">
        <f>VII_Model_PKZ!W33</f>
        <v>0</v>
      </c>
      <c r="X730" s="628">
        <f>VII_Model_PKZ!X33</f>
        <v>0</v>
      </c>
      <c r="Y730" s="650">
        <f>VII_Model_PKZ!Y33</f>
        <v>0</v>
      </c>
      <c r="Z730" s="650">
        <f>VII_Model_PKZ!Z33</f>
        <v>0.5</v>
      </c>
      <c r="AA730" s="650">
        <f>VII_Model_PKZ!AA33</f>
        <v>0</v>
      </c>
      <c r="AB730" s="650">
        <f>VII_Model_PKZ!AB33</f>
        <v>0</v>
      </c>
      <c r="AC730" s="613">
        <f>VII_Model_PKZ!AC33</f>
        <v>0</v>
      </c>
      <c r="AD730" s="613">
        <f>VII_Model_PKZ!AD33</f>
        <v>0</v>
      </c>
      <c r="AE730" s="613">
        <f>VII_Model_PKZ!AE33</f>
        <v>0</v>
      </c>
      <c r="AF730" s="613">
        <f>VII_Model_PKZ!AF33</f>
        <v>0</v>
      </c>
      <c r="AG730" s="626">
        <f>VII_Model_PKZ!AG33</f>
        <v>0</v>
      </c>
      <c r="AH730" s="626">
        <f>VII_Model_PKZ!AH33</f>
        <v>0</v>
      </c>
      <c r="AI730" s="626">
        <f>VII_Model_PKZ!AI33</f>
        <v>20</v>
      </c>
      <c r="AJ730" s="626">
        <f>VII_Model_PKZ!AJ33</f>
        <v>20</v>
      </c>
      <c r="AK730" s="626">
        <f>VII_Model_PKZ!AK33</f>
        <v>0</v>
      </c>
      <c r="AL730" s="626">
        <f>VII_Model_PKZ!AL33</f>
        <v>0</v>
      </c>
      <c r="AM730" s="626">
        <f>VII_Model_PKZ!AM33</f>
        <v>0</v>
      </c>
      <c r="AN730" s="626">
        <f>VII_Model_PKZ!AN33</f>
        <v>0</v>
      </c>
      <c r="AO730" s="626">
        <f>VII_Model_PKZ!AO33</f>
        <v>0</v>
      </c>
      <c r="AP730" s="369">
        <f>VII_Model_PKZ!AP33</f>
        <v>0</v>
      </c>
      <c r="AQ730" s="369">
        <f>VII_Model_PKZ!AQ33</f>
        <v>40</v>
      </c>
      <c r="AR730" s="369">
        <f>VII_Model_PKZ!AR33</f>
        <v>0</v>
      </c>
      <c r="AS730" s="369">
        <f>VII_Model_PKZ!AS33</f>
        <v>0</v>
      </c>
      <c r="AT730" s="370">
        <f>VII_Model_PKZ!AT33</f>
        <v>0</v>
      </c>
      <c r="AU730" s="370">
        <f>VII_Model_PKZ!AU33</f>
        <v>0</v>
      </c>
      <c r="AV730" s="370">
        <f>VII_Model_PKZ!AV33</f>
        <v>0</v>
      </c>
      <c r="AW730" s="370">
        <f>VII_Model_PKZ!AW33</f>
        <v>0</v>
      </c>
      <c r="AX730">
        <f>VII_Model_PKZ!AX33</f>
        <v>40</v>
      </c>
      <c r="AY730">
        <f>VII_Model_PKZ!AY33</f>
        <v>0.25</v>
      </c>
      <c r="AZ730" t="e">
        <f>VII_Model_PKZ!AZ33</f>
        <v>#N/A</v>
      </c>
      <c r="BA730" t="e">
        <f>VII_Model_PKZ!BA33</f>
        <v>#N/A</v>
      </c>
      <c r="BB730" t="e">
        <f>VII_Model_PKZ!BB33</f>
        <v>#N/A</v>
      </c>
      <c r="BC730">
        <f>VII_Model_PKZ!BC33</f>
        <v>0</v>
      </c>
      <c r="BD730">
        <f>VII_Model_PKZ!BD33</f>
        <v>0</v>
      </c>
      <c r="BE730">
        <f>VII_Model_PKZ!BE33</f>
        <v>0</v>
      </c>
      <c r="BF730">
        <f>VII_Model_PKZ!BF33</f>
        <v>0</v>
      </c>
      <c r="BG730">
        <f>VII_Model_PKZ!BG33</f>
        <v>0</v>
      </c>
      <c r="BH730">
        <f>VII_Model_PKZ!BH33</f>
        <v>0</v>
      </c>
      <c r="BI730">
        <f>VII_Model_PKZ!BI33</f>
        <v>0</v>
      </c>
      <c r="BJ730">
        <f t="shared" si="43"/>
        <v>80</v>
      </c>
      <c r="BK730">
        <f t="shared" si="44"/>
        <v>80</v>
      </c>
      <c r="BL730" s="531">
        <f t="shared" si="45"/>
        <v>0</v>
      </c>
      <c r="BM730" s="201"/>
    </row>
    <row r="731" spans="1:65" hidden="1" outlineLevel="1" x14ac:dyDescent="0.3">
      <c r="A731">
        <f>VII_Model_PKZ!A34</f>
        <v>3</v>
      </c>
      <c r="B731" t="str">
        <f>VII_Model_PKZ!B34</f>
        <v>c</v>
      </c>
      <c r="C731">
        <f>VII_Model_PKZ!C34</f>
        <v>1</v>
      </c>
      <c r="D731" t="str">
        <f>VII_Model_PKZ!D34</f>
        <v>_3_c_1</v>
      </c>
      <c r="E731" t="str">
        <f>VII_Model_PKZ!E34</f>
        <v>Automatyzacji – zarządzania ruchem przenośników, kontroli jakości (np. modele głębokiego uczenia CNN, komputerowego rozpoznawania obrazu CV, skanowanie 3D)</v>
      </c>
      <c r="F731">
        <f>VII_Model_PKZ!F34</f>
        <v>0</v>
      </c>
      <c r="G731">
        <f>VII_Model_PKZ!G34</f>
        <v>0</v>
      </c>
      <c r="H731">
        <f>VII_Model_PKZ!H34</f>
        <v>14</v>
      </c>
      <c r="I731" t="str">
        <f>VII_Model_PKZ!I34</f>
        <v>ACT/END</v>
      </c>
      <c r="J731">
        <f>VII_Model_PKZ!J34</f>
        <v>103</v>
      </c>
      <c r="K731" s="284">
        <f>VII_Model_PKZ!K34</f>
        <v>47102</v>
      </c>
      <c r="L731" s="284">
        <f>VII_Model_PKZ!L34</f>
        <v>47102</v>
      </c>
      <c r="M731">
        <f>VII_Model_PKZ!M34</f>
        <v>102</v>
      </c>
      <c r="N731">
        <f>VII_Model_PKZ!N34</f>
        <v>0</v>
      </c>
      <c r="O731">
        <f>VII_Model_PKZ!O34</f>
        <v>80</v>
      </c>
      <c r="P731" s="628">
        <f>VII_Model_PKZ!P34</f>
        <v>0</v>
      </c>
      <c r="Q731" s="628">
        <f>VII_Model_PKZ!Q34</f>
        <v>0</v>
      </c>
      <c r="R731" s="628">
        <f>VII_Model_PKZ!R34</f>
        <v>0</v>
      </c>
      <c r="S731" s="628">
        <f>VII_Model_PKZ!S34</f>
        <v>0</v>
      </c>
      <c r="T731" s="628">
        <f>VII_Model_PKZ!T34</f>
        <v>0</v>
      </c>
      <c r="U731" s="628">
        <f>VII_Model_PKZ!U34</f>
        <v>0</v>
      </c>
      <c r="V731" s="628">
        <f>VII_Model_PKZ!V34</f>
        <v>0</v>
      </c>
      <c r="W731" s="628">
        <f>VII_Model_PKZ!W34</f>
        <v>0</v>
      </c>
      <c r="X731" s="628">
        <f>VII_Model_PKZ!X34</f>
        <v>0</v>
      </c>
      <c r="Y731" s="650">
        <f>VII_Model_PKZ!Y34</f>
        <v>0.5</v>
      </c>
      <c r="Z731" s="650">
        <f>VII_Model_PKZ!Z34</f>
        <v>0</v>
      </c>
      <c r="AA731" s="650">
        <f>VII_Model_PKZ!AA34</f>
        <v>0.5</v>
      </c>
      <c r="AB731" s="650">
        <f>VII_Model_PKZ!AB34</f>
        <v>0</v>
      </c>
      <c r="AC731" s="613">
        <f>VII_Model_PKZ!AC34</f>
        <v>0</v>
      </c>
      <c r="AD731" s="613">
        <f>VII_Model_PKZ!AD34</f>
        <v>0</v>
      </c>
      <c r="AE731" s="613">
        <f>VII_Model_PKZ!AE34</f>
        <v>0</v>
      </c>
      <c r="AF731" s="613">
        <f>VII_Model_PKZ!AF34</f>
        <v>0</v>
      </c>
      <c r="AG731" s="626">
        <f>VII_Model_PKZ!AG34</f>
        <v>0</v>
      </c>
      <c r="AH731" s="626">
        <f>VII_Model_PKZ!AH34</f>
        <v>0</v>
      </c>
      <c r="AI731" s="626">
        <f>VII_Model_PKZ!AI34</f>
        <v>0</v>
      </c>
      <c r="AJ731" s="626">
        <f>VII_Model_PKZ!AJ34</f>
        <v>0</v>
      </c>
      <c r="AK731" s="626">
        <f>VII_Model_PKZ!AK34</f>
        <v>0</v>
      </c>
      <c r="AL731" s="626">
        <f>VII_Model_PKZ!AL34</f>
        <v>0</v>
      </c>
      <c r="AM731" s="626">
        <f>VII_Model_PKZ!AM34</f>
        <v>0</v>
      </c>
      <c r="AN731" s="626">
        <f>VII_Model_PKZ!AN34</f>
        <v>0</v>
      </c>
      <c r="AO731" s="626">
        <f>VII_Model_PKZ!AO34</f>
        <v>0</v>
      </c>
      <c r="AP731" s="369">
        <f>VII_Model_PKZ!AP34</f>
        <v>40</v>
      </c>
      <c r="AQ731" s="369">
        <f>VII_Model_PKZ!AQ34</f>
        <v>0</v>
      </c>
      <c r="AR731" s="369">
        <f>VII_Model_PKZ!AR34</f>
        <v>40</v>
      </c>
      <c r="AS731" s="369">
        <f>VII_Model_PKZ!AS34</f>
        <v>0</v>
      </c>
      <c r="AT731" s="370">
        <f>VII_Model_PKZ!AT34</f>
        <v>0</v>
      </c>
      <c r="AU731" s="370">
        <f>VII_Model_PKZ!AU34</f>
        <v>0</v>
      </c>
      <c r="AV731" s="370">
        <f>VII_Model_PKZ!AV34</f>
        <v>0</v>
      </c>
      <c r="AW731" s="370">
        <f>VII_Model_PKZ!AW34</f>
        <v>0</v>
      </c>
      <c r="AX731">
        <f>VII_Model_PKZ!AX34</f>
        <v>0</v>
      </c>
      <c r="AY731">
        <f>VII_Model_PKZ!AY34</f>
        <v>0</v>
      </c>
      <c r="AZ731" t="e">
        <f>VII_Model_PKZ!AZ34</f>
        <v>#N/A</v>
      </c>
      <c r="BA731" t="e">
        <f>VII_Model_PKZ!BA34</f>
        <v>#N/A</v>
      </c>
      <c r="BB731" t="e">
        <f>VII_Model_PKZ!BB34</f>
        <v>#N/A</v>
      </c>
      <c r="BC731">
        <f>VII_Model_PKZ!BC34</f>
        <v>0</v>
      </c>
      <c r="BD731">
        <f>VII_Model_PKZ!BD34</f>
        <v>0</v>
      </c>
      <c r="BE731">
        <f>VII_Model_PKZ!BE34</f>
        <v>0</v>
      </c>
      <c r="BF731">
        <f>VII_Model_PKZ!BF34</f>
        <v>0</v>
      </c>
      <c r="BG731">
        <f>VII_Model_PKZ!BG34</f>
        <v>0</v>
      </c>
      <c r="BH731">
        <f>VII_Model_PKZ!BH34</f>
        <v>0</v>
      </c>
      <c r="BI731">
        <f>VII_Model_PKZ!BI34</f>
        <v>0</v>
      </c>
      <c r="BJ731">
        <f t="shared" si="43"/>
        <v>80</v>
      </c>
      <c r="BK731">
        <f t="shared" si="44"/>
        <v>80</v>
      </c>
      <c r="BL731" s="531">
        <f t="shared" si="45"/>
        <v>0</v>
      </c>
      <c r="BM731" s="201"/>
    </row>
    <row r="732" spans="1:65" hidden="1" outlineLevel="1" x14ac:dyDescent="0.3">
      <c r="A732">
        <f>VII_Model_PKZ!A35</f>
        <v>3</v>
      </c>
      <c r="B732" t="str">
        <f>VII_Model_PKZ!B35</f>
        <v>d</v>
      </c>
      <c r="C732">
        <f>VII_Model_PKZ!C35</f>
        <v>1</v>
      </c>
      <c r="D732" t="str">
        <f>VII_Model_PKZ!D35</f>
        <v>_3_d_1</v>
      </c>
      <c r="E732" t="str">
        <f>VII_Model_PKZ!E35</f>
        <v>Symulacji PKZ (np. systemy symulacje Monte Carlo, oparte na AI oraz modele agentowe)</v>
      </c>
      <c r="F732">
        <f>VII_Model_PKZ!F35</f>
        <v>0</v>
      </c>
      <c r="G732">
        <f>VII_Model_PKZ!G35</f>
        <v>0</v>
      </c>
      <c r="H732">
        <f>VII_Model_PKZ!H35</f>
        <v>14</v>
      </c>
      <c r="I732" t="str">
        <f>VII_Model_PKZ!I35</f>
        <v>ACT/END</v>
      </c>
      <c r="J732">
        <f>VII_Model_PKZ!J35</f>
        <v>103</v>
      </c>
      <c r="K732" s="284">
        <f>VII_Model_PKZ!K35</f>
        <v>47102</v>
      </c>
      <c r="L732" s="284">
        <f>VII_Model_PKZ!L35</f>
        <v>47104</v>
      </c>
      <c r="M732">
        <f>VII_Model_PKZ!M35</f>
        <v>104</v>
      </c>
      <c r="N732">
        <f>VII_Model_PKZ!N35</f>
        <v>2</v>
      </c>
      <c r="O732">
        <f>VII_Model_PKZ!O35</f>
        <v>160</v>
      </c>
      <c r="P732" s="628">
        <f>VII_Model_PKZ!P35</f>
        <v>0.25</v>
      </c>
      <c r="Q732" s="628">
        <f>VII_Model_PKZ!Q35</f>
        <v>0.25</v>
      </c>
      <c r="R732" s="628">
        <f>VII_Model_PKZ!R35</f>
        <v>0</v>
      </c>
      <c r="S732" s="628">
        <f>VII_Model_PKZ!S35</f>
        <v>0</v>
      </c>
      <c r="T732" s="628">
        <f>VII_Model_PKZ!T35</f>
        <v>0</v>
      </c>
      <c r="U732" s="628">
        <f>VII_Model_PKZ!U35</f>
        <v>0</v>
      </c>
      <c r="V732" s="628">
        <f>VII_Model_PKZ!V35</f>
        <v>0</v>
      </c>
      <c r="W732" s="628">
        <f>VII_Model_PKZ!W35</f>
        <v>0</v>
      </c>
      <c r="X732" s="628">
        <f>VII_Model_PKZ!X35</f>
        <v>0</v>
      </c>
      <c r="Y732" s="650">
        <f>VII_Model_PKZ!Y35</f>
        <v>0.25</v>
      </c>
      <c r="Z732" s="650">
        <f>VII_Model_PKZ!Z35</f>
        <v>0.25</v>
      </c>
      <c r="AA732" s="650">
        <f>VII_Model_PKZ!AA35</f>
        <v>0</v>
      </c>
      <c r="AB732" s="650">
        <f>VII_Model_PKZ!AB35</f>
        <v>0</v>
      </c>
      <c r="AC732" s="613">
        <f>VII_Model_PKZ!AC35</f>
        <v>0</v>
      </c>
      <c r="AD732" s="613">
        <f>VII_Model_PKZ!AD35</f>
        <v>0</v>
      </c>
      <c r="AE732" s="613">
        <f>VII_Model_PKZ!AE35</f>
        <v>0</v>
      </c>
      <c r="AF732" s="613">
        <f>VII_Model_PKZ!AF35</f>
        <v>0</v>
      </c>
      <c r="AG732" s="626">
        <f>VII_Model_PKZ!AG35</f>
        <v>40</v>
      </c>
      <c r="AH732" s="626">
        <f>VII_Model_PKZ!AH35</f>
        <v>40</v>
      </c>
      <c r="AI732" s="626">
        <f>VII_Model_PKZ!AI35</f>
        <v>0</v>
      </c>
      <c r="AJ732" s="626">
        <f>VII_Model_PKZ!AJ35</f>
        <v>0</v>
      </c>
      <c r="AK732" s="626">
        <f>VII_Model_PKZ!AK35</f>
        <v>0</v>
      </c>
      <c r="AL732" s="626">
        <f>VII_Model_PKZ!AL35</f>
        <v>0</v>
      </c>
      <c r="AM732" s="626">
        <f>VII_Model_PKZ!AM35</f>
        <v>0</v>
      </c>
      <c r="AN732" s="626">
        <f>VII_Model_PKZ!AN35</f>
        <v>0</v>
      </c>
      <c r="AO732" s="626">
        <f>VII_Model_PKZ!AO35</f>
        <v>0</v>
      </c>
      <c r="AP732" s="369">
        <f>VII_Model_PKZ!AP35</f>
        <v>40</v>
      </c>
      <c r="AQ732" s="369">
        <f>VII_Model_PKZ!AQ35</f>
        <v>40</v>
      </c>
      <c r="AR732" s="369">
        <f>VII_Model_PKZ!AR35</f>
        <v>0</v>
      </c>
      <c r="AS732" s="369">
        <f>VII_Model_PKZ!AS35</f>
        <v>0</v>
      </c>
      <c r="AT732" s="370">
        <f>VII_Model_PKZ!AT35</f>
        <v>0</v>
      </c>
      <c r="AU732" s="370">
        <f>VII_Model_PKZ!AU35</f>
        <v>0</v>
      </c>
      <c r="AV732" s="370">
        <f>VII_Model_PKZ!AV35</f>
        <v>0</v>
      </c>
      <c r="AW732" s="370">
        <f>VII_Model_PKZ!AW35</f>
        <v>0</v>
      </c>
      <c r="AX732">
        <f>VII_Model_PKZ!AX35</f>
        <v>80</v>
      </c>
      <c r="AY732">
        <f>VII_Model_PKZ!AY35</f>
        <v>0.5</v>
      </c>
      <c r="AZ732" t="e">
        <f>VII_Model_PKZ!AZ35</f>
        <v>#N/A</v>
      </c>
      <c r="BA732" t="e">
        <f>VII_Model_PKZ!BA35</f>
        <v>#N/A</v>
      </c>
      <c r="BB732" t="e">
        <f>VII_Model_PKZ!BB35</f>
        <v>#N/A</v>
      </c>
      <c r="BC732">
        <f>VII_Model_PKZ!BC35</f>
        <v>0</v>
      </c>
      <c r="BD732">
        <f>VII_Model_PKZ!BD35</f>
        <v>0</v>
      </c>
      <c r="BE732">
        <f>VII_Model_PKZ!BE35</f>
        <v>0</v>
      </c>
      <c r="BF732">
        <f>VII_Model_PKZ!BF35</f>
        <v>0</v>
      </c>
      <c r="BG732">
        <f>VII_Model_PKZ!BG35</f>
        <v>0</v>
      </c>
      <c r="BH732">
        <f>VII_Model_PKZ!BH35</f>
        <v>0</v>
      </c>
      <c r="BI732">
        <f>VII_Model_PKZ!BI35</f>
        <v>0</v>
      </c>
      <c r="BJ732">
        <f t="shared" si="43"/>
        <v>160</v>
      </c>
      <c r="BK732">
        <f t="shared" si="44"/>
        <v>160</v>
      </c>
      <c r="BL732" s="531">
        <f t="shared" si="45"/>
        <v>0</v>
      </c>
      <c r="BM732" s="201"/>
    </row>
    <row r="733" spans="1:65" hidden="1" outlineLevel="1" x14ac:dyDescent="0.3">
      <c r="A733">
        <f>VII_Model_PKZ!A36</f>
        <v>3</v>
      </c>
      <c r="B733" t="str">
        <f>VII_Model_PKZ!B36</f>
        <v>e</v>
      </c>
      <c r="C733">
        <f>VII_Model_PKZ!C36</f>
        <v>1</v>
      </c>
      <c r="D733" t="str">
        <f>VII_Model_PKZ!D36</f>
        <v>_3_e_1</v>
      </c>
      <c r="E733" t="str">
        <f>VII_Model_PKZ!E36</f>
        <v>Testy i wybór platformy technologicznej (np. Amazon SageMake, Microsoft Azure Machine Learning, OpenCV)</v>
      </c>
      <c r="F733">
        <f>VII_Model_PKZ!F36</f>
        <v>0</v>
      </c>
      <c r="G733">
        <f>VII_Model_PKZ!G36</f>
        <v>0</v>
      </c>
      <c r="H733">
        <f>VII_Model_PKZ!H36</f>
        <v>15</v>
      </c>
      <c r="I733" t="str">
        <f>VII_Model_PKZ!I36</f>
        <v>ACT/END</v>
      </c>
      <c r="J733">
        <f>VII_Model_PKZ!J36</f>
        <v>105</v>
      </c>
      <c r="K733" s="284">
        <f>VII_Model_PKZ!K36</f>
        <v>47116</v>
      </c>
      <c r="L733" s="284">
        <f>VII_Model_PKZ!L36</f>
        <v>47116</v>
      </c>
      <c r="M733">
        <f>VII_Model_PKZ!M36</f>
        <v>104</v>
      </c>
      <c r="N733">
        <f>VII_Model_PKZ!N36</f>
        <v>0</v>
      </c>
      <c r="O733">
        <f>VII_Model_PKZ!O36</f>
        <v>80</v>
      </c>
      <c r="P733" s="628">
        <f>VII_Model_PKZ!P36</f>
        <v>0</v>
      </c>
      <c r="Q733" s="628">
        <f>VII_Model_PKZ!Q36</f>
        <v>0</v>
      </c>
      <c r="R733" s="628">
        <f>VII_Model_PKZ!R36</f>
        <v>0.1</v>
      </c>
      <c r="S733" s="628">
        <f>VII_Model_PKZ!S36</f>
        <v>0.1</v>
      </c>
      <c r="T733" s="628">
        <f>VII_Model_PKZ!T36</f>
        <v>0</v>
      </c>
      <c r="U733" s="628">
        <f>VII_Model_PKZ!U36</f>
        <v>0</v>
      </c>
      <c r="V733" s="628">
        <f>VII_Model_PKZ!V36</f>
        <v>0</v>
      </c>
      <c r="W733" s="628">
        <f>VII_Model_PKZ!W36</f>
        <v>0</v>
      </c>
      <c r="X733" s="628">
        <f>VII_Model_PKZ!X36</f>
        <v>0</v>
      </c>
      <c r="Y733" s="650">
        <f>VII_Model_PKZ!Y36</f>
        <v>0.2</v>
      </c>
      <c r="Z733" s="650">
        <f>VII_Model_PKZ!Z36</f>
        <v>0.2</v>
      </c>
      <c r="AA733" s="650">
        <f>VII_Model_PKZ!AA36</f>
        <v>0.2</v>
      </c>
      <c r="AB733" s="650">
        <f>VII_Model_PKZ!AB36</f>
        <v>0.2</v>
      </c>
      <c r="AC733" s="613">
        <f>VII_Model_PKZ!AC36</f>
        <v>0</v>
      </c>
      <c r="AD733" s="613">
        <f>VII_Model_PKZ!AD36</f>
        <v>0</v>
      </c>
      <c r="AE733" s="613">
        <f>VII_Model_PKZ!AE36</f>
        <v>0</v>
      </c>
      <c r="AF733" s="613">
        <f>VII_Model_PKZ!AF36</f>
        <v>0</v>
      </c>
      <c r="AG733" s="626">
        <f>VII_Model_PKZ!AG36</f>
        <v>0</v>
      </c>
      <c r="AH733" s="626">
        <f>VII_Model_PKZ!AH36</f>
        <v>0</v>
      </c>
      <c r="AI733" s="626">
        <f>VII_Model_PKZ!AI36</f>
        <v>8</v>
      </c>
      <c r="AJ733" s="626">
        <f>VII_Model_PKZ!AJ36</f>
        <v>8</v>
      </c>
      <c r="AK733" s="626">
        <f>VII_Model_PKZ!AK36</f>
        <v>0</v>
      </c>
      <c r="AL733" s="626">
        <f>VII_Model_PKZ!AL36</f>
        <v>0</v>
      </c>
      <c r="AM733" s="626">
        <f>VII_Model_PKZ!AM36</f>
        <v>0</v>
      </c>
      <c r="AN733" s="626">
        <f>VII_Model_PKZ!AN36</f>
        <v>0</v>
      </c>
      <c r="AO733" s="626">
        <f>VII_Model_PKZ!AO36</f>
        <v>0</v>
      </c>
      <c r="AP733" s="369">
        <f>VII_Model_PKZ!AP36</f>
        <v>16</v>
      </c>
      <c r="AQ733" s="369">
        <f>VII_Model_PKZ!AQ36</f>
        <v>16</v>
      </c>
      <c r="AR733" s="369">
        <f>VII_Model_PKZ!AR36</f>
        <v>16</v>
      </c>
      <c r="AS733" s="369">
        <f>VII_Model_PKZ!AS36</f>
        <v>16</v>
      </c>
      <c r="AT733" s="370">
        <f>VII_Model_PKZ!AT36</f>
        <v>0</v>
      </c>
      <c r="AU733" s="370">
        <f>VII_Model_PKZ!AU36</f>
        <v>0</v>
      </c>
      <c r="AV733" s="370">
        <f>VII_Model_PKZ!AV36</f>
        <v>0</v>
      </c>
      <c r="AW733" s="370">
        <f>VII_Model_PKZ!AW36</f>
        <v>0</v>
      </c>
      <c r="AX733">
        <f>VII_Model_PKZ!AX36</f>
        <v>16</v>
      </c>
      <c r="AY733">
        <f>VII_Model_PKZ!AY36</f>
        <v>0.1</v>
      </c>
      <c r="AZ733" t="e">
        <f>VII_Model_PKZ!AZ36</f>
        <v>#N/A</v>
      </c>
      <c r="BA733" t="e">
        <f>VII_Model_PKZ!BA36</f>
        <v>#N/A</v>
      </c>
      <c r="BB733" t="e">
        <f>VII_Model_PKZ!BB36</f>
        <v>#N/A</v>
      </c>
      <c r="BC733">
        <f>VII_Model_PKZ!BC36</f>
        <v>0</v>
      </c>
      <c r="BD733">
        <f>VII_Model_PKZ!BD36</f>
        <v>0</v>
      </c>
      <c r="BE733">
        <f>VII_Model_PKZ!BE36</f>
        <v>0</v>
      </c>
      <c r="BF733">
        <f>VII_Model_PKZ!BF36</f>
        <v>0</v>
      </c>
      <c r="BG733">
        <f>VII_Model_PKZ!BG36</f>
        <v>0</v>
      </c>
      <c r="BH733" t="e">
        <f>VII_Model_PKZ!BH36</f>
        <v>#REF!</v>
      </c>
      <c r="BI733">
        <f>VII_Model_PKZ!BI36</f>
        <v>0</v>
      </c>
      <c r="BJ733">
        <f t="shared" si="43"/>
        <v>80</v>
      </c>
      <c r="BK733">
        <f t="shared" si="44"/>
        <v>80</v>
      </c>
      <c r="BL733" s="531">
        <f t="shared" si="45"/>
        <v>0</v>
      </c>
      <c r="BM733" s="201"/>
    </row>
    <row r="734" spans="1:65" hidden="1" outlineLevel="1" x14ac:dyDescent="0.3">
      <c r="A734">
        <f>VII_Model_PKZ!A37</f>
        <v>4</v>
      </c>
      <c r="B734" t="str">
        <f>VII_Model_PKZ!B37</f>
        <v>a</v>
      </c>
      <c r="C734">
        <f>VII_Model_PKZ!C37</f>
        <v>-1</v>
      </c>
      <c r="D734" t="str">
        <f>VII_Model_PKZ!D37</f>
        <v>_4_a_-1</v>
      </c>
      <c r="E734" t="str">
        <f>VII_Model_PKZ!E37</f>
        <v>4.Modelowanie symulacyjne PKZ</v>
      </c>
      <c r="F734">
        <f>VII_Model_PKZ!F37</f>
        <v>0</v>
      </c>
      <c r="G734">
        <f>VII_Model_PKZ!G37</f>
        <v>0</v>
      </c>
      <c r="H734">
        <f>VII_Model_PKZ!H37</f>
        <v>0</v>
      </c>
      <c r="I734">
        <f>VII_Model_PKZ!I37</f>
        <v>0</v>
      </c>
      <c r="J734">
        <f>VII_Model_PKZ!J37</f>
        <v>105</v>
      </c>
      <c r="K734" s="284">
        <f>VII_Model_PKZ!K37</f>
        <v>47116</v>
      </c>
      <c r="L734" s="284">
        <f>VII_Model_PKZ!L37</f>
        <v>47116</v>
      </c>
      <c r="M734">
        <f>VII_Model_PKZ!M37</f>
        <v>104</v>
      </c>
      <c r="N734">
        <f>VII_Model_PKZ!N37</f>
        <v>0</v>
      </c>
      <c r="O734">
        <f>VII_Model_PKZ!O37</f>
        <v>0</v>
      </c>
      <c r="P734" s="628">
        <f>VII_Model_PKZ!P37</f>
        <v>0</v>
      </c>
      <c r="Q734" s="628">
        <f>VII_Model_PKZ!Q37</f>
        <v>0</v>
      </c>
      <c r="R734" s="628">
        <f>VII_Model_PKZ!R37</f>
        <v>0</v>
      </c>
      <c r="S734" s="628">
        <f>VII_Model_PKZ!S37</f>
        <v>0</v>
      </c>
      <c r="T734" s="628">
        <f>VII_Model_PKZ!T37</f>
        <v>0</v>
      </c>
      <c r="U734" s="628">
        <f>VII_Model_PKZ!U37</f>
        <v>0</v>
      </c>
      <c r="V734" s="628">
        <f>VII_Model_PKZ!V37</f>
        <v>0</v>
      </c>
      <c r="W734" s="628">
        <f>VII_Model_PKZ!W37</f>
        <v>0</v>
      </c>
      <c r="X734" s="628">
        <f>VII_Model_PKZ!X37</f>
        <v>0</v>
      </c>
      <c r="Y734" s="650">
        <f>VII_Model_PKZ!Y37</f>
        <v>0</v>
      </c>
      <c r="Z734" s="650">
        <f>VII_Model_PKZ!Z37</f>
        <v>0</v>
      </c>
      <c r="AA734" s="650">
        <f>VII_Model_PKZ!AA37</f>
        <v>0</v>
      </c>
      <c r="AB734" s="650">
        <f>VII_Model_PKZ!AB37</f>
        <v>0</v>
      </c>
      <c r="AC734" s="613">
        <f>VII_Model_PKZ!AC37</f>
        <v>0</v>
      </c>
      <c r="AD734" s="613">
        <f>VII_Model_PKZ!AD37</f>
        <v>0</v>
      </c>
      <c r="AE734" s="613">
        <f>VII_Model_PKZ!AE37</f>
        <v>0</v>
      </c>
      <c r="AF734" s="613">
        <f>VII_Model_PKZ!AF37</f>
        <v>0</v>
      </c>
      <c r="AG734" s="626">
        <f>VII_Model_PKZ!AG37</f>
        <v>0</v>
      </c>
      <c r="AH734" s="626">
        <f>VII_Model_PKZ!AH37</f>
        <v>0</v>
      </c>
      <c r="AI734" s="626">
        <f>VII_Model_PKZ!AI37</f>
        <v>0</v>
      </c>
      <c r="AJ734" s="626">
        <f>VII_Model_PKZ!AJ37</f>
        <v>0</v>
      </c>
      <c r="AK734" s="626">
        <f>VII_Model_PKZ!AK37</f>
        <v>0</v>
      </c>
      <c r="AL734" s="626">
        <f>VII_Model_PKZ!AL37</f>
        <v>0</v>
      </c>
      <c r="AM734" s="626">
        <f>VII_Model_PKZ!AM37</f>
        <v>0</v>
      </c>
      <c r="AN734" s="626">
        <f>VII_Model_PKZ!AN37</f>
        <v>0</v>
      </c>
      <c r="AO734" s="626">
        <f>VII_Model_PKZ!AO37</f>
        <v>0</v>
      </c>
      <c r="AP734" s="369">
        <f>VII_Model_PKZ!AP37</f>
        <v>0</v>
      </c>
      <c r="AQ734" s="369">
        <f>VII_Model_PKZ!AQ37</f>
        <v>0</v>
      </c>
      <c r="AR734" s="369">
        <f>VII_Model_PKZ!AR37</f>
        <v>0</v>
      </c>
      <c r="AS734" s="369">
        <f>VII_Model_PKZ!AS37</f>
        <v>0</v>
      </c>
      <c r="AT734" s="370">
        <f>VII_Model_PKZ!AT37</f>
        <v>0</v>
      </c>
      <c r="AU734" s="370">
        <f>VII_Model_PKZ!AU37</f>
        <v>0</v>
      </c>
      <c r="AV734" s="370">
        <f>VII_Model_PKZ!AV37</f>
        <v>0</v>
      </c>
      <c r="AW734" s="370">
        <f>VII_Model_PKZ!AW37</f>
        <v>0</v>
      </c>
      <c r="AX734">
        <f>VII_Model_PKZ!AX37</f>
        <v>0</v>
      </c>
      <c r="AY734">
        <f>VII_Model_PKZ!AY37</f>
        <v>0</v>
      </c>
      <c r="AZ734">
        <f>VII_Model_PKZ!AZ37</f>
        <v>0</v>
      </c>
      <c r="BA734">
        <f>VII_Model_PKZ!BA37</f>
        <v>0</v>
      </c>
      <c r="BB734">
        <f>VII_Model_PKZ!BB37</f>
        <v>0</v>
      </c>
      <c r="BC734">
        <f>VII_Model_PKZ!BC37</f>
        <v>0</v>
      </c>
      <c r="BD734">
        <f>VII_Model_PKZ!BD37</f>
        <v>0</v>
      </c>
      <c r="BE734">
        <f>VII_Model_PKZ!BE37</f>
        <v>0</v>
      </c>
      <c r="BF734">
        <f>VII_Model_PKZ!BF37</f>
        <v>0</v>
      </c>
      <c r="BG734">
        <f>VII_Model_PKZ!BG37</f>
        <v>0</v>
      </c>
      <c r="BH734">
        <f>VII_Model_PKZ!BH37</f>
        <v>0</v>
      </c>
      <c r="BI734">
        <f>VII_Model_PKZ!BI37</f>
        <v>0</v>
      </c>
      <c r="BJ734">
        <f t="shared" si="43"/>
        <v>0</v>
      </c>
      <c r="BK734">
        <f t="shared" si="44"/>
        <v>0</v>
      </c>
      <c r="BL734" s="531">
        <f t="shared" si="45"/>
        <v>0</v>
      </c>
      <c r="BM734" s="201"/>
    </row>
    <row r="735" spans="1:65" hidden="1" outlineLevel="1" x14ac:dyDescent="0.3">
      <c r="A735">
        <f>VII_Model_PKZ!A38</f>
        <v>4</v>
      </c>
      <c r="B735" t="str">
        <f>VII_Model_PKZ!B38</f>
        <v>a</v>
      </c>
      <c r="C735">
        <f>VII_Model_PKZ!C38</f>
        <v>0</v>
      </c>
      <c r="D735" t="str">
        <f>VII_Model_PKZ!D38</f>
        <v>_4_a_0</v>
      </c>
      <c r="E735" t="str">
        <f>VII_Model_PKZ!E38</f>
        <v>Określenie kluczowych zmiennych</v>
      </c>
      <c r="F735">
        <f>VII_Model_PKZ!F38</f>
        <v>0</v>
      </c>
      <c r="G735">
        <f>VII_Model_PKZ!G38</f>
        <v>0</v>
      </c>
      <c r="H735">
        <f>VII_Model_PKZ!H38</f>
        <v>16</v>
      </c>
      <c r="I735" t="str">
        <f>VII_Model_PKZ!I38</f>
        <v>ACT/END</v>
      </c>
      <c r="J735">
        <f>VII_Model_PKZ!J38</f>
        <v>105</v>
      </c>
      <c r="K735" s="284">
        <f>VII_Model_PKZ!K38</f>
        <v>47116</v>
      </c>
      <c r="L735" s="284">
        <f>VII_Model_PKZ!L38</f>
        <v>47117</v>
      </c>
      <c r="M735">
        <f>VII_Model_PKZ!M38</f>
        <v>105</v>
      </c>
      <c r="N735">
        <f>VII_Model_PKZ!N38</f>
        <v>1</v>
      </c>
      <c r="O735">
        <f>VII_Model_PKZ!O38</f>
        <v>160</v>
      </c>
      <c r="P735" s="628">
        <f>VII_Model_PKZ!P38</f>
        <v>0.17</v>
      </c>
      <c r="Q735" s="628">
        <f>VII_Model_PKZ!Q38</f>
        <v>0.16</v>
      </c>
      <c r="R735" s="628">
        <f>VII_Model_PKZ!R38</f>
        <v>0</v>
      </c>
      <c r="S735" s="628">
        <f>VII_Model_PKZ!S38</f>
        <v>0</v>
      </c>
      <c r="T735" s="628">
        <f>VII_Model_PKZ!T38</f>
        <v>0</v>
      </c>
      <c r="U735" s="628">
        <f>VII_Model_PKZ!U38</f>
        <v>0</v>
      </c>
      <c r="V735" s="628">
        <f>VII_Model_PKZ!V38</f>
        <v>0</v>
      </c>
      <c r="W735" s="628">
        <f>VII_Model_PKZ!W38</f>
        <v>0</v>
      </c>
      <c r="X735" s="628">
        <f>VII_Model_PKZ!X38</f>
        <v>0</v>
      </c>
      <c r="Y735" s="650">
        <f>VII_Model_PKZ!Y38</f>
        <v>0.33300000000000002</v>
      </c>
      <c r="Z735" s="650">
        <f>VII_Model_PKZ!Z38</f>
        <v>0.33300000000000002</v>
      </c>
      <c r="AA735" s="650">
        <f>VII_Model_PKZ!AA38</f>
        <v>0</v>
      </c>
      <c r="AB735" s="650">
        <f>VII_Model_PKZ!AB38</f>
        <v>0</v>
      </c>
      <c r="AC735" s="613">
        <f>VII_Model_PKZ!AC38</f>
        <v>0</v>
      </c>
      <c r="AD735" s="613">
        <f>VII_Model_PKZ!AD38</f>
        <v>0</v>
      </c>
      <c r="AE735" s="613">
        <f>VII_Model_PKZ!AE38</f>
        <v>0</v>
      </c>
      <c r="AF735" s="613">
        <f>VII_Model_PKZ!AF38</f>
        <v>0</v>
      </c>
      <c r="AG735" s="626">
        <f>VII_Model_PKZ!AG38</f>
        <v>27</v>
      </c>
      <c r="AH735" s="626">
        <f>VII_Model_PKZ!AH38</f>
        <v>26</v>
      </c>
      <c r="AI735" s="626">
        <f>VII_Model_PKZ!AI38</f>
        <v>0</v>
      </c>
      <c r="AJ735" s="626">
        <f>VII_Model_PKZ!AJ38</f>
        <v>0</v>
      </c>
      <c r="AK735" s="626">
        <f>VII_Model_PKZ!AK38</f>
        <v>0</v>
      </c>
      <c r="AL735" s="626">
        <f>VII_Model_PKZ!AL38</f>
        <v>0</v>
      </c>
      <c r="AM735" s="626">
        <f>VII_Model_PKZ!AM38</f>
        <v>0</v>
      </c>
      <c r="AN735" s="626">
        <f>VII_Model_PKZ!AN38</f>
        <v>0</v>
      </c>
      <c r="AO735" s="626">
        <f>VII_Model_PKZ!AO38</f>
        <v>0</v>
      </c>
      <c r="AP735" s="369">
        <f>VII_Model_PKZ!AP38</f>
        <v>53</v>
      </c>
      <c r="AQ735" s="369">
        <f>VII_Model_PKZ!AQ38</f>
        <v>53</v>
      </c>
      <c r="AR735" s="369">
        <f>VII_Model_PKZ!AR38</f>
        <v>0</v>
      </c>
      <c r="AS735" s="369">
        <f>VII_Model_PKZ!AS38</f>
        <v>0</v>
      </c>
      <c r="AT735" s="370">
        <f>VII_Model_PKZ!AT38</f>
        <v>0</v>
      </c>
      <c r="AU735" s="370">
        <f>VII_Model_PKZ!AU38</f>
        <v>0</v>
      </c>
      <c r="AV735" s="370">
        <f>VII_Model_PKZ!AV38</f>
        <v>0</v>
      </c>
      <c r="AW735" s="370">
        <f>VII_Model_PKZ!AW38</f>
        <v>0</v>
      </c>
      <c r="AX735">
        <f>VII_Model_PKZ!AX38</f>
        <v>53</v>
      </c>
      <c r="AY735">
        <f>VII_Model_PKZ!AY38</f>
        <v>0.33124999999999999</v>
      </c>
      <c r="AZ735" t="e">
        <f>VII_Model_PKZ!AZ38</f>
        <v>#N/A</v>
      </c>
      <c r="BA735" t="e">
        <f>VII_Model_PKZ!BA38</f>
        <v>#N/A</v>
      </c>
      <c r="BB735" t="e">
        <f>VII_Model_PKZ!BB38</f>
        <v>#N/A</v>
      </c>
      <c r="BC735">
        <f>VII_Model_PKZ!BC38</f>
        <v>0</v>
      </c>
      <c r="BD735">
        <f>VII_Model_PKZ!BD38</f>
        <v>0</v>
      </c>
      <c r="BE735">
        <f>VII_Model_PKZ!BE38</f>
        <v>0</v>
      </c>
      <c r="BF735">
        <f>VII_Model_PKZ!BF38</f>
        <v>0</v>
      </c>
      <c r="BG735">
        <f>VII_Model_PKZ!BG38</f>
        <v>0</v>
      </c>
      <c r="BH735">
        <f>VII_Model_PKZ!BH38</f>
        <v>0</v>
      </c>
      <c r="BI735">
        <f>VII_Model_PKZ!BI38</f>
        <v>0</v>
      </c>
      <c r="BJ735">
        <f t="shared" si="43"/>
        <v>160</v>
      </c>
      <c r="BK735">
        <f t="shared" si="44"/>
        <v>159</v>
      </c>
      <c r="BL735" s="531">
        <f t="shared" si="45"/>
        <v>1</v>
      </c>
      <c r="BM735" s="201"/>
    </row>
    <row r="736" spans="1:65" hidden="1" outlineLevel="1" x14ac:dyDescent="0.3">
      <c r="A736">
        <f>VII_Model_PKZ!A39</f>
        <v>4</v>
      </c>
      <c r="B736" t="str">
        <f>VII_Model_PKZ!B39</f>
        <v>b</v>
      </c>
      <c r="C736">
        <f>VII_Model_PKZ!C39</f>
        <v>0</v>
      </c>
      <c r="D736" t="str">
        <f>VII_Model_PKZ!D39</f>
        <v>_4_b_0</v>
      </c>
      <c r="E736" t="str">
        <f>VII_Model_PKZ!E39</f>
        <v>Budowa modeli dyskretnych  i relacyjnych</v>
      </c>
      <c r="F736">
        <f>VII_Model_PKZ!F39</f>
        <v>0</v>
      </c>
      <c r="G736">
        <f>VII_Model_PKZ!G39</f>
        <v>0</v>
      </c>
      <c r="H736">
        <f>VII_Model_PKZ!H39</f>
        <v>17</v>
      </c>
      <c r="I736" t="str">
        <f>VII_Model_PKZ!I39</f>
        <v>END</v>
      </c>
      <c r="J736">
        <f>VII_Model_PKZ!J39</f>
        <v>106</v>
      </c>
      <c r="K736" s="284">
        <f>VII_Model_PKZ!K39</f>
        <v>47123</v>
      </c>
      <c r="L736" s="284">
        <f>VII_Model_PKZ!L39</f>
        <v>47124</v>
      </c>
      <c r="M736">
        <f>VII_Model_PKZ!M39</f>
        <v>106</v>
      </c>
      <c r="N736">
        <f>VII_Model_PKZ!N39</f>
        <v>1</v>
      </c>
      <c r="O736">
        <f>VII_Model_PKZ!O39</f>
        <v>120</v>
      </c>
      <c r="P736" s="628">
        <f>VII_Model_PKZ!P39</f>
        <v>0.16300000000000001</v>
      </c>
      <c r="Q736" s="628">
        <f>VII_Model_PKZ!Q39</f>
        <v>0.17</v>
      </c>
      <c r="R736" s="628">
        <f>VII_Model_PKZ!R39</f>
        <v>0</v>
      </c>
      <c r="S736" s="628">
        <f>VII_Model_PKZ!S39</f>
        <v>0</v>
      </c>
      <c r="T736" s="628">
        <f>VII_Model_PKZ!T39</f>
        <v>0</v>
      </c>
      <c r="U736" s="628">
        <f>VII_Model_PKZ!U39</f>
        <v>0</v>
      </c>
      <c r="V736" s="628">
        <f>VII_Model_PKZ!V39</f>
        <v>0</v>
      </c>
      <c r="W736" s="628">
        <f>VII_Model_PKZ!W39</f>
        <v>0</v>
      </c>
      <c r="X736" s="628">
        <f>VII_Model_PKZ!X39</f>
        <v>0</v>
      </c>
      <c r="Y736" s="650">
        <f>VII_Model_PKZ!Y39</f>
        <v>0</v>
      </c>
      <c r="Z736" s="650">
        <f>VII_Model_PKZ!Z39</f>
        <v>0.33300000000000002</v>
      </c>
      <c r="AA736" s="650">
        <f>VII_Model_PKZ!AA39</f>
        <v>0.33300000000000002</v>
      </c>
      <c r="AB736" s="650">
        <f>VII_Model_PKZ!AB39</f>
        <v>0</v>
      </c>
      <c r="AC736" s="613">
        <f>VII_Model_PKZ!AC39</f>
        <v>0</v>
      </c>
      <c r="AD736" s="613">
        <f>VII_Model_PKZ!AD39</f>
        <v>0</v>
      </c>
      <c r="AE736" s="613">
        <f>VII_Model_PKZ!AE39</f>
        <v>0</v>
      </c>
      <c r="AF736" s="613">
        <f>VII_Model_PKZ!AF39</f>
        <v>0</v>
      </c>
      <c r="AG736" s="626">
        <f>VII_Model_PKZ!AG39</f>
        <v>20</v>
      </c>
      <c r="AH736" s="626">
        <f>VII_Model_PKZ!AH39</f>
        <v>20</v>
      </c>
      <c r="AI736" s="626">
        <f>VII_Model_PKZ!AI39</f>
        <v>0</v>
      </c>
      <c r="AJ736" s="626">
        <f>VII_Model_PKZ!AJ39</f>
        <v>0</v>
      </c>
      <c r="AK736" s="626">
        <f>VII_Model_PKZ!AK39</f>
        <v>0</v>
      </c>
      <c r="AL736" s="626">
        <f>VII_Model_PKZ!AL39</f>
        <v>0</v>
      </c>
      <c r="AM736" s="626">
        <f>VII_Model_PKZ!AM39</f>
        <v>0</v>
      </c>
      <c r="AN736" s="626">
        <f>VII_Model_PKZ!AN39</f>
        <v>0</v>
      </c>
      <c r="AO736" s="626">
        <f>VII_Model_PKZ!AO39</f>
        <v>0</v>
      </c>
      <c r="AP736" s="369">
        <f>VII_Model_PKZ!AP39</f>
        <v>0</v>
      </c>
      <c r="AQ736" s="369">
        <f>VII_Model_PKZ!AQ39</f>
        <v>40</v>
      </c>
      <c r="AR736" s="369">
        <f>VII_Model_PKZ!AR39</f>
        <v>40</v>
      </c>
      <c r="AS736" s="369">
        <f>VII_Model_PKZ!AS39</f>
        <v>0</v>
      </c>
      <c r="AT736" s="370">
        <f>VII_Model_PKZ!AT39</f>
        <v>0</v>
      </c>
      <c r="AU736" s="370">
        <f>VII_Model_PKZ!AU39</f>
        <v>0</v>
      </c>
      <c r="AV736" s="370">
        <f>VII_Model_PKZ!AV39</f>
        <v>0</v>
      </c>
      <c r="AW736" s="370">
        <f>VII_Model_PKZ!AW39</f>
        <v>0</v>
      </c>
      <c r="AX736">
        <f>VII_Model_PKZ!AX39</f>
        <v>40</v>
      </c>
      <c r="AY736">
        <f>VII_Model_PKZ!AY39</f>
        <v>0.25</v>
      </c>
      <c r="AZ736" t="e">
        <f>VII_Model_PKZ!AZ39</f>
        <v>#N/A</v>
      </c>
      <c r="BA736" t="e">
        <f>VII_Model_PKZ!BA39</f>
        <v>#N/A</v>
      </c>
      <c r="BB736" t="e">
        <f>VII_Model_PKZ!BB39</f>
        <v>#N/A</v>
      </c>
      <c r="BC736">
        <f>VII_Model_PKZ!BC39</f>
        <v>0</v>
      </c>
      <c r="BD736">
        <f>VII_Model_PKZ!BD39</f>
        <v>0</v>
      </c>
      <c r="BE736">
        <f>VII_Model_PKZ!BE39</f>
        <v>0</v>
      </c>
      <c r="BF736">
        <f>VII_Model_PKZ!BF39</f>
        <v>0</v>
      </c>
      <c r="BG736">
        <f>VII_Model_PKZ!BG39</f>
        <v>0</v>
      </c>
      <c r="BH736">
        <f>VII_Model_PKZ!BH39</f>
        <v>0</v>
      </c>
      <c r="BI736">
        <f>VII_Model_PKZ!BI39</f>
        <v>0</v>
      </c>
      <c r="BJ736">
        <f t="shared" si="43"/>
        <v>120</v>
      </c>
      <c r="BK736">
        <f t="shared" si="44"/>
        <v>120</v>
      </c>
      <c r="BL736" s="531">
        <f t="shared" si="45"/>
        <v>0</v>
      </c>
      <c r="BM736" s="201"/>
    </row>
    <row r="737" spans="1:65" hidden="1" outlineLevel="1" x14ac:dyDescent="0.3">
      <c r="A737">
        <f>VII_Model_PKZ!A40</f>
        <v>4</v>
      </c>
      <c r="B737" t="str">
        <f>VII_Model_PKZ!B40</f>
        <v>c</v>
      </c>
      <c r="C737">
        <f>VII_Model_PKZ!C40</f>
        <v>0</v>
      </c>
      <c r="D737" t="str">
        <f>VII_Model_PKZ!D40</f>
        <v>_4_c_0</v>
      </c>
      <c r="E737" t="str">
        <f>VII_Model_PKZ!E40</f>
        <v>Opracowanie scenariuszy symulujących różne strategie w PKZ</v>
      </c>
      <c r="F737">
        <f>VII_Model_PKZ!F40</f>
        <v>0</v>
      </c>
      <c r="G737">
        <f>VII_Model_PKZ!G40</f>
        <v>0</v>
      </c>
      <c r="H737">
        <f>VII_Model_PKZ!H40</f>
        <v>17</v>
      </c>
      <c r="I737" t="str">
        <f>VII_Model_PKZ!I40</f>
        <v>END</v>
      </c>
      <c r="J737">
        <f>VII_Model_PKZ!J40</f>
        <v>107</v>
      </c>
      <c r="K737" s="284">
        <f>VII_Model_PKZ!K40</f>
        <v>47130</v>
      </c>
      <c r="L737" s="284">
        <f>VII_Model_PKZ!L40</f>
        <v>47131</v>
      </c>
      <c r="M737">
        <f>VII_Model_PKZ!M40</f>
        <v>107</v>
      </c>
      <c r="N737">
        <f>VII_Model_PKZ!N40</f>
        <v>1</v>
      </c>
      <c r="O737">
        <f>VII_Model_PKZ!O40</f>
        <v>160</v>
      </c>
      <c r="P737" s="628">
        <f>VII_Model_PKZ!P40</f>
        <v>0</v>
      </c>
      <c r="Q737" s="628">
        <f>VII_Model_PKZ!Q40</f>
        <v>0</v>
      </c>
      <c r="R737" s="628">
        <f>VII_Model_PKZ!R40</f>
        <v>0.17299999999999999</v>
      </c>
      <c r="S737" s="628">
        <f>VII_Model_PKZ!S40</f>
        <v>0.16300000000000001</v>
      </c>
      <c r="T737" s="628">
        <f>VII_Model_PKZ!T40</f>
        <v>0</v>
      </c>
      <c r="U737" s="628">
        <f>VII_Model_PKZ!U40</f>
        <v>0</v>
      </c>
      <c r="V737" s="628">
        <f>VII_Model_PKZ!V40</f>
        <v>0</v>
      </c>
      <c r="W737" s="628">
        <f>VII_Model_PKZ!W40</f>
        <v>0</v>
      </c>
      <c r="X737" s="628">
        <f>VII_Model_PKZ!X40</f>
        <v>0</v>
      </c>
      <c r="Y737" s="650">
        <f>VII_Model_PKZ!Y40</f>
        <v>0</v>
      </c>
      <c r="Z737" s="650">
        <f>VII_Model_PKZ!Z40</f>
        <v>0</v>
      </c>
      <c r="AA737" s="650">
        <f>VII_Model_PKZ!AA40</f>
        <v>0.33300000000000002</v>
      </c>
      <c r="AB737" s="650">
        <f>VII_Model_PKZ!AB40</f>
        <v>0.33300000000000002</v>
      </c>
      <c r="AC737" s="613">
        <f>VII_Model_PKZ!AC40</f>
        <v>0</v>
      </c>
      <c r="AD737" s="613">
        <f>VII_Model_PKZ!AD40</f>
        <v>0</v>
      </c>
      <c r="AE737" s="613">
        <f>VII_Model_PKZ!AE40</f>
        <v>0</v>
      </c>
      <c r="AF737" s="613">
        <f>VII_Model_PKZ!AF40</f>
        <v>0</v>
      </c>
      <c r="AG737" s="626">
        <f>VII_Model_PKZ!AG40</f>
        <v>0</v>
      </c>
      <c r="AH737" s="626">
        <f>VII_Model_PKZ!AH40</f>
        <v>0</v>
      </c>
      <c r="AI737" s="626">
        <f>VII_Model_PKZ!AI40</f>
        <v>28</v>
      </c>
      <c r="AJ737" s="626">
        <f>VII_Model_PKZ!AJ40</f>
        <v>26</v>
      </c>
      <c r="AK737" s="626">
        <f>VII_Model_PKZ!AK40</f>
        <v>0</v>
      </c>
      <c r="AL737" s="626">
        <f>VII_Model_PKZ!AL40</f>
        <v>0</v>
      </c>
      <c r="AM737" s="626">
        <f>VII_Model_PKZ!AM40</f>
        <v>0</v>
      </c>
      <c r="AN737" s="626">
        <f>VII_Model_PKZ!AN40</f>
        <v>0</v>
      </c>
      <c r="AO737" s="626">
        <f>VII_Model_PKZ!AO40</f>
        <v>0</v>
      </c>
      <c r="AP737" s="369">
        <f>VII_Model_PKZ!AP40</f>
        <v>0</v>
      </c>
      <c r="AQ737" s="369">
        <f>VII_Model_PKZ!AQ40</f>
        <v>0</v>
      </c>
      <c r="AR737" s="369">
        <f>VII_Model_PKZ!AR40</f>
        <v>53</v>
      </c>
      <c r="AS737" s="369">
        <f>VII_Model_PKZ!AS40</f>
        <v>53</v>
      </c>
      <c r="AT737" s="370">
        <f>VII_Model_PKZ!AT40</f>
        <v>0</v>
      </c>
      <c r="AU737" s="370">
        <f>VII_Model_PKZ!AU40</f>
        <v>0</v>
      </c>
      <c r="AV737" s="370">
        <f>VII_Model_PKZ!AV40</f>
        <v>0</v>
      </c>
      <c r="AW737" s="370">
        <f>VII_Model_PKZ!AW40</f>
        <v>0</v>
      </c>
      <c r="AX737">
        <f>VII_Model_PKZ!AX40</f>
        <v>54</v>
      </c>
      <c r="AY737">
        <f>VII_Model_PKZ!AY40</f>
        <v>0.33750000000000002</v>
      </c>
      <c r="AZ737" t="e">
        <f>VII_Model_PKZ!AZ40</f>
        <v>#N/A</v>
      </c>
      <c r="BA737" t="e">
        <f>VII_Model_PKZ!BA40</f>
        <v>#N/A</v>
      </c>
      <c r="BB737" t="e">
        <f>VII_Model_PKZ!BB40</f>
        <v>#N/A</v>
      </c>
      <c r="BC737">
        <f>VII_Model_PKZ!BC40</f>
        <v>0</v>
      </c>
      <c r="BD737">
        <f>VII_Model_PKZ!BD40</f>
        <v>0</v>
      </c>
      <c r="BE737">
        <f>VII_Model_PKZ!BE40</f>
        <v>0</v>
      </c>
      <c r="BF737">
        <f>VII_Model_PKZ!BF40</f>
        <v>0</v>
      </c>
      <c r="BG737">
        <f>VII_Model_PKZ!BG40</f>
        <v>0</v>
      </c>
      <c r="BH737">
        <f>VII_Model_PKZ!BH40</f>
        <v>0</v>
      </c>
      <c r="BI737">
        <f>VII_Model_PKZ!BI40</f>
        <v>0</v>
      </c>
      <c r="BJ737">
        <f t="shared" si="43"/>
        <v>160</v>
      </c>
      <c r="BK737">
        <f t="shared" si="44"/>
        <v>160</v>
      </c>
      <c r="BL737" s="531">
        <f t="shared" si="45"/>
        <v>0</v>
      </c>
      <c r="BM737" s="201"/>
    </row>
    <row r="738" spans="1:65" hidden="1" outlineLevel="1" x14ac:dyDescent="0.3">
      <c r="A738">
        <f>VII_Model_PKZ!A41</f>
        <v>4</v>
      </c>
      <c r="B738" t="str">
        <f>VII_Model_PKZ!B41</f>
        <v>d</v>
      </c>
      <c r="C738">
        <f>VII_Model_PKZ!C41</f>
        <v>0</v>
      </c>
      <c r="D738" t="str">
        <f>VII_Model_PKZ!D41</f>
        <v>_4_d_0</v>
      </c>
      <c r="E738" t="str">
        <f>VII_Model_PKZ!E41</f>
        <v>Testy, optymalizacja, implementacja zmian</v>
      </c>
      <c r="F738">
        <f>VII_Model_PKZ!F41</f>
        <v>0</v>
      </c>
      <c r="G738">
        <f>VII_Model_PKZ!G41</f>
        <v>0</v>
      </c>
      <c r="H738">
        <f>VII_Model_PKZ!H41</f>
        <v>18</v>
      </c>
      <c r="I738" t="str">
        <f>VII_Model_PKZ!I41</f>
        <v>END</v>
      </c>
      <c r="J738">
        <f>VII_Model_PKZ!J41</f>
        <v>108</v>
      </c>
      <c r="K738" s="284">
        <f>VII_Model_PKZ!K41</f>
        <v>47137</v>
      </c>
      <c r="L738" s="284">
        <f>VII_Model_PKZ!L41</f>
        <v>47138</v>
      </c>
      <c r="M738">
        <f>VII_Model_PKZ!M41</f>
        <v>108</v>
      </c>
      <c r="N738">
        <f>VII_Model_PKZ!N41</f>
        <v>1</v>
      </c>
      <c r="O738">
        <f>VII_Model_PKZ!O41</f>
        <v>160</v>
      </c>
      <c r="P738" s="628">
        <f>VII_Model_PKZ!P41</f>
        <v>0.12</v>
      </c>
      <c r="Q738" s="628">
        <f>VII_Model_PKZ!Q41</f>
        <v>0.13</v>
      </c>
      <c r="R738" s="628">
        <f>VII_Model_PKZ!R41</f>
        <v>0</v>
      </c>
      <c r="S738" s="628">
        <f>VII_Model_PKZ!S41</f>
        <v>0</v>
      </c>
      <c r="T738" s="628">
        <f>VII_Model_PKZ!T41</f>
        <v>0</v>
      </c>
      <c r="U738" s="628">
        <f>VII_Model_PKZ!U41</f>
        <v>0</v>
      </c>
      <c r="V738" s="628">
        <f>VII_Model_PKZ!V41</f>
        <v>0</v>
      </c>
      <c r="W738" s="628">
        <f>VII_Model_PKZ!W41</f>
        <v>0</v>
      </c>
      <c r="X738" s="628">
        <f>VII_Model_PKZ!X41</f>
        <v>0</v>
      </c>
      <c r="Y738" s="650">
        <f>VII_Model_PKZ!Y41</f>
        <v>0.25</v>
      </c>
      <c r="Z738" s="650">
        <f>VII_Model_PKZ!Z41</f>
        <v>0.25</v>
      </c>
      <c r="AA738" s="650">
        <f>VII_Model_PKZ!AA41</f>
        <v>0.25</v>
      </c>
      <c r="AB738" s="650">
        <f>VII_Model_PKZ!AB41</f>
        <v>0</v>
      </c>
      <c r="AC738" s="613">
        <f>VII_Model_PKZ!AC41</f>
        <v>0</v>
      </c>
      <c r="AD738" s="613">
        <f>VII_Model_PKZ!AD41</f>
        <v>0</v>
      </c>
      <c r="AE738" s="613">
        <f>VII_Model_PKZ!AE41</f>
        <v>0</v>
      </c>
      <c r="AF738" s="613">
        <f>VII_Model_PKZ!AF41</f>
        <v>0</v>
      </c>
      <c r="AG738" s="626">
        <f>VII_Model_PKZ!AG41</f>
        <v>19</v>
      </c>
      <c r="AH738" s="626">
        <f>VII_Model_PKZ!AH41</f>
        <v>21</v>
      </c>
      <c r="AI738" s="626">
        <f>VII_Model_PKZ!AI41</f>
        <v>0</v>
      </c>
      <c r="AJ738" s="626">
        <f>VII_Model_PKZ!AJ41</f>
        <v>0</v>
      </c>
      <c r="AK738" s="626">
        <f>VII_Model_PKZ!AK41</f>
        <v>0</v>
      </c>
      <c r="AL738" s="626">
        <f>VII_Model_PKZ!AL41</f>
        <v>0</v>
      </c>
      <c r="AM738" s="626">
        <f>VII_Model_PKZ!AM41</f>
        <v>0</v>
      </c>
      <c r="AN738" s="626">
        <f>VII_Model_PKZ!AN41</f>
        <v>0</v>
      </c>
      <c r="AO738" s="626">
        <f>VII_Model_PKZ!AO41</f>
        <v>0</v>
      </c>
      <c r="AP738" s="369">
        <f>VII_Model_PKZ!AP41</f>
        <v>40</v>
      </c>
      <c r="AQ738" s="369">
        <f>VII_Model_PKZ!AQ41</f>
        <v>40</v>
      </c>
      <c r="AR738" s="369">
        <f>VII_Model_PKZ!AR41</f>
        <v>40</v>
      </c>
      <c r="AS738" s="369">
        <f>VII_Model_PKZ!AS41</f>
        <v>0</v>
      </c>
      <c r="AT738" s="370">
        <f>VII_Model_PKZ!AT41</f>
        <v>0</v>
      </c>
      <c r="AU738" s="370">
        <f>VII_Model_PKZ!AU41</f>
        <v>0</v>
      </c>
      <c r="AV738" s="370">
        <f>VII_Model_PKZ!AV41</f>
        <v>0</v>
      </c>
      <c r="AW738" s="370">
        <f>VII_Model_PKZ!AW41</f>
        <v>0</v>
      </c>
      <c r="AX738">
        <f>VII_Model_PKZ!AX41</f>
        <v>40</v>
      </c>
      <c r="AY738">
        <f>VII_Model_PKZ!AY41</f>
        <v>0.25</v>
      </c>
      <c r="AZ738" t="e">
        <f>VII_Model_PKZ!AZ41</f>
        <v>#N/A</v>
      </c>
      <c r="BA738" t="e">
        <f>VII_Model_PKZ!BA41</f>
        <v>#N/A</v>
      </c>
      <c r="BB738" t="e">
        <f>VII_Model_PKZ!BB41</f>
        <v>#N/A</v>
      </c>
      <c r="BC738">
        <f>VII_Model_PKZ!BC41</f>
        <v>0</v>
      </c>
      <c r="BD738">
        <f>VII_Model_PKZ!BD41</f>
        <v>0</v>
      </c>
      <c r="BE738">
        <f>VII_Model_PKZ!BE41</f>
        <v>0</v>
      </c>
      <c r="BF738">
        <f>VII_Model_PKZ!BF41</f>
        <v>0</v>
      </c>
      <c r="BG738">
        <f>VII_Model_PKZ!BG41</f>
        <v>0</v>
      </c>
      <c r="BH738">
        <f>VII_Model_PKZ!BH41</f>
        <v>0</v>
      </c>
      <c r="BI738">
        <f>VII_Model_PKZ!BI41</f>
        <v>0</v>
      </c>
      <c r="BJ738">
        <f t="shared" si="43"/>
        <v>160</v>
      </c>
      <c r="BK738">
        <f t="shared" si="44"/>
        <v>160</v>
      </c>
      <c r="BL738" s="531">
        <f t="shared" si="45"/>
        <v>0</v>
      </c>
      <c r="BM738" s="201"/>
    </row>
    <row r="739" spans="1:65" hidden="1" outlineLevel="1" x14ac:dyDescent="0.3">
      <c r="A739">
        <f>VII_Model_PKZ!A42</f>
        <v>5</v>
      </c>
      <c r="B739" t="str">
        <f>VII_Model_PKZ!B42</f>
        <v>a</v>
      </c>
      <c r="C739">
        <f>VII_Model_PKZ!C42</f>
        <v>0</v>
      </c>
      <c r="D739" t="str">
        <f>VII_Model_PKZ!D42</f>
        <v>_5_a_0</v>
      </c>
      <c r="E739" t="str">
        <f>VII_Model_PKZ!E42</f>
        <v>5.Symulacje i testy z CB</v>
      </c>
      <c r="F739">
        <f>VII_Model_PKZ!F42</f>
        <v>0</v>
      </c>
      <c r="G739">
        <f>VII_Model_PKZ!G42</f>
        <v>0</v>
      </c>
      <c r="H739">
        <f>VII_Model_PKZ!H42</f>
        <v>0</v>
      </c>
      <c r="I739">
        <f>VII_Model_PKZ!I42</f>
        <v>0</v>
      </c>
      <c r="J739">
        <f>VII_Model_PKZ!J42</f>
        <v>109</v>
      </c>
      <c r="K739" s="284">
        <f>VII_Model_PKZ!K42</f>
        <v>47144</v>
      </c>
      <c r="L739" s="284">
        <f>VII_Model_PKZ!L42</f>
        <v>47144</v>
      </c>
      <c r="M739">
        <f>VII_Model_PKZ!M42</f>
        <v>108</v>
      </c>
      <c r="N739">
        <f>VII_Model_PKZ!N42</f>
        <v>0</v>
      </c>
      <c r="O739">
        <f>VII_Model_PKZ!O42</f>
        <v>0</v>
      </c>
      <c r="P739" s="628">
        <f>VII_Model_PKZ!P42</f>
        <v>0</v>
      </c>
      <c r="Q739" s="628">
        <f>VII_Model_PKZ!Q42</f>
        <v>0</v>
      </c>
      <c r="R739" s="628">
        <f>VII_Model_PKZ!R42</f>
        <v>0</v>
      </c>
      <c r="S739" s="628">
        <f>VII_Model_PKZ!S42</f>
        <v>0</v>
      </c>
      <c r="T739" s="628">
        <f>VII_Model_PKZ!T42</f>
        <v>0</v>
      </c>
      <c r="U739" s="628">
        <f>VII_Model_PKZ!U42</f>
        <v>0</v>
      </c>
      <c r="V739" s="628">
        <f>VII_Model_PKZ!V42</f>
        <v>0</v>
      </c>
      <c r="W739" s="628">
        <f>VII_Model_PKZ!W42</f>
        <v>0</v>
      </c>
      <c r="X739" s="628">
        <f>VII_Model_PKZ!X42</f>
        <v>0</v>
      </c>
      <c r="Y739" s="650">
        <f>VII_Model_PKZ!Y42</f>
        <v>0</v>
      </c>
      <c r="Z739" s="650">
        <f>VII_Model_PKZ!Z42</f>
        <v>0</v>
      </c>
      <c r="AA739" s="650">
        <f>VII_Model_PKZ!AA42</f>
        <v>0</v>
      </c>
      <c r="AB739" s="650">
        <f>VII_Model_PKZ!AB42</f>
        <v>0</v>
      </c>
      <c r="AC739" s="613">
        <f>VII_Model_PKZ!AC42</f>
        <v>0</v>
      </c>
      <c r="AD739" s="613">
        <f>VII_Model_PKZ!AD42</f>
        <v>0</v>
      </c>
      <c r="AE739" s="613">
        <f>VII_Model_PKZ!AE42</f>
        <v>0</v>
      </c>
      <c r="AF739" s="613">
        <f>VII_Model_PKZ!AF42</f>
        <v>0</v>
      </c>
      <c r="AG739" s="626">
        <f>VII_Model_PKZ!AG42</f>
        <v>0</v>
      </c>
      <c r="AH739" s="626">
        <f>VII_Model_PKZ!AH42</f>
        <v>0</v>
      </c>
      <c r="AI739" s="626">
        <f>VII_Model_PKZ!AI42</f>
        <v>0</v>
      </c>
      <c r="AJ739" s="626">
        <f>VII_Model_PKZ!AJ42</f>
        <v>0</v>
      </c>
      <c r="AK739" s="626">
        <f>VII_Model_PKZ!AK42</f>
        <v>0</v>
      </c>
      <c r="AL739" s="626">
        <f>VII_Model_PKZ!AL42</f>
        <v>0</v>
      </c>
      <c r="AM739" s="626">
        <f>VII_Model_PKZ!AM42</f>
        <v>0</v>
      </c>
      <c r="AN739" s="626">
        <f>VII_Model_PKZ!AN42</f>
        <v>0</v>
      </c>
      <c r="AO739" s="626">
        <f>VII_Model_PKZ!AO42</f>
        <v>0</v>
      </c>
      <c r="AP739" s="369">
        <f>VII_Model_PKZ!AP42</f>
        <v>0</v>
      </c>
      <c r="AQ739" s="369">
        <f>VII_Model_PKZ!AQ42</f>
        <v>0</v>
      </c>
      <c r="AR739" s="369">
        <f>VII_Model_PKZ!AR42</f>
        <v>0</v>
      </c>
      <c r="AS739" s="369">
        <f>VII_Model_PKZ!AS42</f>
        <v>0</v>
      </c>
      <c r="AT739" s="370">
        <f>VII_Model_PKZ!AT42</f>
        <v>0</v>
      </c>
      <c r="AU739" s="370">
        <f>VII_Model_PKZ!AU42</f>
        <v>0</v>
      </c>
      <c r="AV739" s="370">
        <f>VII_Model_PKZ!AV42</f>
        <v>0</v>
      </c>
      <c r="AW739" s="370">
        <f>VII_Model_PKZ!AW42</f>
        <v>0</v>
      </c>
      <c r="AX739">
        <f>VII_Model_PKZ!AX42</f>
        <v>0</v>
      </c>
      <c r="AY739">
        <f>VII_Model_PKZ!AY42</f>
        <v>0</v>
      </c>
      <c r="AZ739">
        <f>VII_Model_PKZ!AZ42</f>
        <v>0</v>
      </c>
      <c r="BA739">
        <f>VII_Model_PKZ!BA42</f>
        <v>0</v>
      </c>
      <c r="BB739">
        <f>VII_Model_PKZ!BB42</f>
        <v>0</v>
      </c>
      <c r="BC739">
        <f>VII_Model_PKZ!BC42</f>
        <v>0</v>
      </c>
      <c r="BD739">
        <f>VII_Model_PKZ!BD42</f>
        <v>0</v>
      </c>
      <c r="BE739">
        <f>VII_Model_PKZ!BE42</f>
        <v>0</v>
      </c>
      <c r="BF739">
        <f>VII_Model_PKZ!BF42</f>
        <v>0</v>
      </c>
      <c r="BG739">
        <f>VII_Model_PKZ!BG42</f>
        <v>0</v>
      </c>
      <c r="BH739">
        <f>VII_Model_PKZ!BH42</f>
        <v>0</v>
      </c>
      <c r="BI739">
        <f>VII_Model_PKZ!BI42</f>
        <v>0</v>
      </c>
      <c r="BJ739">
        <f t="shared" si="43"/>
        <v>0</v>
      </c>
      <c r="BK739">
        <f t="shared" si="44"/>
        <v>0</v>
      </c>
      <c r="BL739" s="531">
        <f t="shared" si="45"/>
        <v>0</v>
      </c>
      <c r="BM739" s="201"/>
    </row>
    <row r="740" spans="1:65" hidden="1" outlineLevel="1" x14ac:dyDescent="0.3">
      <c r="A740">
        <f>VII_Model_PKZ!A43</f>
        <v>5</v>
      </c>
      <c r="B740" t="str">
        <f>VII_Model_PKZ!B43</f>
        <v>a</v>
      </c>
      <c r="C740">
        <f>VII_Model_PKZ!C43</f>
        <v>1</v>
      </c>
      <c r="D740" t="str">
        <f>VII_Model_PKZ!D43</f>
        <v>_5_a_1</v>
      </c>
      <c r="E740" t="str">
        <f>VII_Model_PKZ!E43</f>
        <v>Symulacje etapów PKZ</v>
      </c>
      <c r="F740">
        <f>VII_Model_PKZ!F43</f>
        <v>0</v>
      </c>
      <c r="G740">
        <f>VII_Model_PKZ!G43</f>
        <v>0</v>
      </c>
      <c r="H740">
        <f>VII_Model_PKZ!H43</f>
        <v>19</v>
      </c>
      <c r="I740" t="str">
        <f>VII_Model_PKZ!I43</f>
        <v>ACT/END</v>
      </c>
      <c r="J740">
        <f>VII_Model_PKZ!J43</f>
        <v>109</v>
      </c>
      <c r="K740" s="284">
        <f>VII_Model_PKZ!K43</f>
        <v>47144</v>
      </c>
      <c r="L740" s="284">
        <f>VII_Model_PKZ!L43</f>
        <v>47145</v>
      </c>
      <c r="M740">
        <f>VII_Model_PKZ!M43</f>
        <v>109</v>
      </c>
      <c r="N740">
        <f>VII_Model_PKZ!N43</f>
        <v>1</v>
      </c>
      <c r="O740">
        <f>VII_Model_PKZ!O43</f>
        <v>120</v>
      </c>
      <c r="P740" s="628">
        <f>VII_Model_PKZ!P43</f>
        <v>0.17</v>
      </c>
      <c r="Q740" s="628">
        <f>VII_Model_PKZ!Q43</f>
        <v>0.16300000000000001</v>
      </c>
      <c r="R740" s="628">
        <f>VII_Model_PKZ!R43</f>
        <v>0</v>
      </c>
      <c r="S740" s="628">
        <f>VII_Model_PKZ!S43</f>
        <v>0</v>
      </c>
      <c r="T740" s="628">
        <f>VII_Model_PKZ!T43</f>
        <v>0</v>
      </c>
      <c r="U740" s="628">
        <f>VII_Model_PKZ!U43</f>
        <v>0</v>
      </c>
      <c r="V740" s="628">
        <f>VII_Model_PKZ!V43</f>
        <v>0</v>
      </c>
      <c r="W740" s="628">
        <f>VII_Model_PKZ!W43</f>
        <v>0</v>
      </c>
      <c r="X740" s="628">
        <f>VII_Model_PKZ!X43</f>
        <v>0</v>
      </c>
      <c r="Y740" s="650">
        <f>VII_Model_PKZ!Y43</f>
        <v>0.33300000000000002</v>
      </c>
      <c r="Z740" s="650">
        <f>VII_Model_PKZ!Z43</f>
        <v>0</v>
      </c>
      <c r="AA740" s="650">
        <f>VII_Model_PKZ!AA43</f>
        <v>0</v>
      </c>
      <c r="AB740" s="650">
        <f>VII_Model_PKZ!AB43</f>
        <v>0.33300000000000002</v>
      </c>
      <c r="AC740" s="613">
        <f>VII_Model_PKZ!AC43</f>
        <v>0</v>
      </c>
      <c r="AD740" s="613">
        <f>VII_Model_PKZ!AD43</f>
        <v>0</v>
      </c>
      <c r="AE740" s="613">
        <f>VII_Model_PKZ!AE43</f>
        <v>0</v>
      </c>
      <c r="AF740" s="613">
        <f>VII_Model_PKZ!AF43</f>
        <v>0</v>
      </c>
      <c r="AG740" s="626">
        <f>VII_Model_PKZ!AG43</f>
        <v>20</v>
      </c>
      <c r="AH740" s="626">
        <f>VII_Model_PKZ!AH43</f>
        <v>20</v>
      </c>
      <c r="AI740" s="626">
        <f>VII_Model_PKZ!AI43</f>
        <v>0</v>
      </c>
      <c r="AJ740" s="626">
        <f>VII_Model_PKZ!AJ43</f>
        <v>0</v>
      </c>
      <c r="AK740" s="626">
        <f>VII_Model_PKZ!AK43</f>
        <v>0</v>
      </c>
      <c r="AL740" s="626">
        <f>VII_Model_PKZ!AL43</f>
        <v>0</v>
      </c>
      <c r="AM740" s="626">
        <f>VII_Model_PKZ!AM43</f>
        <v>0</v>
      </c>
      <c r="AN740" s="626">
        <f>VII_Model_PKZ!AN43</f>
        <v>0</v>
      </c>
      <c r="AO740" s="626">
        <f>VII_Model_PKZ!AO43</f>
        <v>0</v>
      </c>
      <c r="AP740" s="369">
        <f>VII_Model_PKZ!AP43</f>
        <v>40</v>
      </c>
      <c r="AQ740" s="369">
        <f>VII_Model_PKZ!AQ43</f>
        <v>0</v>
      </c>
      <c r="AR740" s="369">
        <f>VII_Model_PKZ!AR43</f>
        <v>0</v>
      </c>
      <c r="AS740" s="369">
        <f>VII_Model_PKZ!AS43</f>
        <v>40</v>
      </c>
      <c r="AT740" s="370">
        <f>VII_Model_PKZ!AT43</f>
        <v>0</v>
      </c>
      <c r="AU740" s="370">
        <f>VII_Model_PKZ!AU43</f>
        <v>0</v>
      </c>
      <c r="AV740" s="370">
        <f>VII_Model_PKZ!AV43</f>
        <v>0</v>
      </c>
      <c r="AW740" s="370">
        <f>VII_Model_PKZ!AW43</f>
        <v>0</v>
      </c>
      <c r="AX740">
        <f>VII_Model_PKZ!AX43</f>
        <v>40</v>
      </c>
      <c r="AY740">
        <f>VII_Model_PKZ!AY43</f>
        <v>0.25</v>
      </c>
      <c r="AZ740" t="e">
        <f>VII_Model_PKZ!AZ43</f>
        <v>#N/A</v>
      </c>
      <c r="BA740" t="e">
        <f>VII_Model_PKZ!BA43</f>
        <v>#N/A</v>
      </c>
      <c r="BB740" t="e">
        <f>VII_Model_PKZ!BB43</f>
        <v>#N/A</v>
      </c>
      <c r="BC740">
        <f>VII_Model_PKZ!BC43</f>
        <v>0</v>
      </c>
      <c r="BD740">
        <f>VII_Model_PKZ!BD43</f>
        <v>0</v>
      </c>
      <c r="BE740">
        <f>VII_Model_PKZ!BE43</f>
        <v>0</v>
      </c>
      <c r="BF740">
        <f>VII_Model_PKZ!BF43</f>
        <v>0</v>
      </c>
      <c r="BG740">
        <f>VII_Model_PKZ!BG43</f>
        <v>0</v>
      </c>
      <c r="BH740">
        <f>VII_Model_PKZ!BH43</f>
        <v>0</v>
      </c>
      <c r="BI740">
        <f>VII_Model_PKZ!BI43</f>
        <v>0</v>
      </c>
      <c r="BJ740">
        <f t="shared" si="43"/>
        <v>120</v>
      </c>
      <c r="BK740">
        <f t="shared" si="44"/>
        <v>120</v>
      </c>
      <c r="BL740" s="531">
        <f t="shared" si="45"/>
        <v>0</v>
      </c>
      <c r="BM740" s="201"/>
    </row>
    <row r="741" spans="1:65" hidden="1" outlineLevel="1" x14ac:dyDescent="0.3">
      <c r="A741">
        <f>VII_Model_PKZ!A44</f>
        <v>5</v>
      </c>
      <c r="B741" t="str">
        <f>VII_Model_PKZ!B44</f>
        <v>b</v>
      </c>
      <c r="C741">
        <f>VII_Model_PKZ!C44</f>
        <v>1</v>
      </c>
      <c r="D741" t="str">
        <f>VII_Model_PKZ!D44</f>
        <v>_5_b_1</v>
      </c>
      <c r="E741" t="str">
        <f>VII_Model_PKZ!E44</f>
        <v>Testowanie algorytmów AI/ML w symulowanym środowisku</v>
      </c>
      <c r="F741">
        <f>VII_Model_PKZ!F44</f>
        <v>0</v>
      </c>
      <c r="G741">
        <f>VII_Model_PKZ!G44</f>
        <v>0</v>
      </c>
      <c r="H741">
        <f>VII_Model_PKZ!H44</f>
        <v>20</v>
      </c>
      <c r="I741" t="str">
        <f>VII_Model_PKZ!I44</f>
        <v>ACT/END</v>
      </c>
      <c r="J741">
        <f>VII_Model_PKZ!J44</f>
        <v>110</v>
      </c>
      <c r="K741" s="284">
        <f>VII_Model_PKZ!K44</f>
        <v>47151</v>
      </c>
      <c r="L741" s="284">
        <f>VII_Model_PKZ!L44</f>
        <v>47151</v>
      </c>
      <c r="M741">
        <f>VII_Model_PKZ!M44</f>
        <v>109</v>
      </c>
      <c r="N741">
        <f>VII_Model_PKZ!N44</f>
        <v>0</v>
      </c>
      <c r="O741">
        <f>VII_Model_PKZ!O44</f>
        <v>120</v>
      </c>
      <c r="P741" s="628">
        <f>VII_Model_PKZ!P44</f>
        <v>0</v>
      </c>
      <c r="Q741" s="628">
        <f>VII_Model_PKZ!Q44</f>
        <v>0</v>
      </c>
      <c r="R741" s="628">
        <f>VII_Model_PKZ!R44</f>
        <v>0.17</v>
      </c>
      <c r="S741" s="628">
        <f>VII_Model_PKZ!S44</f>
        <v>0.16300000000000001</v>
      </c>
      <c r="T741" s="628">
        <f>VII_Model_PKZ!T44</f>
        <v>0</v>
      </c>
      <c r="U741" s="628">
        <f>VII_Model_PKZ!U44</f>
        <v>0</v>
      </c>
      <c r="V741" s="628">
        <f>VII_Model_PKZ!V44</f>
        <v>0</v>
      </c>
      <c r="W741" s="628">
        <f>VII_Model_PKZ!W44</f>
        <v>0</v>
      </c>
      <c r="X741" s="628">
        <f>VII_Model_PKZ!X44</f>
        <v>0</v>
      </c>
      <c r="Y741" s="650">
        <f>VII_Model_PKZ!Y44</f>
        <v>0</v>
      </c>
      <c r="Z741" s="650">
        <f>VII_Model_PKZ!Z44</f>
        <v>0.33300000000000002</v>
      </c>
      <c r="AA741" s="650">
        <f>VII_Model_PKZ!AA44</f>
        <v>0.33300000000000002</v>
      </c>
      <c r="AB741" s="650">
        <f>VII_Model_PKZ!AB44</f>
        <v>0</v>
      </c>
      <c r="AC741" s="613">
        <f>VII_Model_PKZ!AC44</f>
        <v>0</v>
      </c>
      <c r="AD741" s="613">
        <f>VII_Model_PKZ!AD44</f>
        <v>0</v>
      </c>
      <c r="AE741" s="613">
        <f>VII_Model_PKZ!AE44</f>
        <v>0</v>
      </c>
      <c r="AF741" s="613">
        <f>VII_Model_PKZ!AF44</f>
        <v>0</v>
      </c>
      <c r="AG741" s="626">
        <f>VII_Model_PKZ!AG44</f>
        <v>0</v>
      </c>
      <c r="AH741" s="626">
        <f>VII_Model_PKZ!AH44</f>
        <v>0</v>
      </c>
      <c r="AI741" s="626">
        <f>VII_Model_PKZ!AI44</f>
        <v>20</v>
      </c>
      <c r="AJ741" s="626">
        <f>VII_Model_PKZ!AJ44</f>
        <v>20</v>
      </c>
      <c r="AK741" s="626">
        <f>VII_Model_PKZ!AK44</f>
        <v>0</v>
      </c>
      <c r="AL741" s="626">
        <f>VII_Model_PKZ!AL44</f>
        <v>0</v>
      </c>
      <c r="AM741" s="626">
        <f>VII_Model_PKZ!AM44</f>
        <v>0</v>
      </c>
      <c r="AN741" s="626">
        <f>VII_Model_PKZ!AN44</f>
        <v>0</v>
      </c>
      <c r="AO741" s="626">
        <f>VII_Model_PKZ!AO44</f>
        <v>0</v>
      </c>
      <c r="AP741" s="369">
        <f>VII_Model_PKZ!AP44</f>
        <v>0</v>
      </c>
      <c r="AQ741" s="369">
        <f>VII_Model_PKZ!AQ44</f>
        <v>40</v>
      </c>
      <c r="AR741" s="369">
        <f>VII_Model_PKZ!AR44</f>
        <v>40</v>
      </c>
      <c r="AS741" s="369">
        <f>VII_Model_PKZ!AS44</f>
        <v>0</v>
      </c>
      <c r="AT741" s="370">
        <f>VII_Model_PKZ!AT44</f>
        <v>0</v>
      </c>
      <c r="AU741" s="370">
        <f>VII_Model_PKZ!AU44</f>
        <v>0</v>
      </c>
      <c r="AV741" s="370">
        <f>VII_Model_PKZ!AV44</f>
        <v>0</v>
      </c>
      <c r="AW741" s="370">
        <f>VII_Model_PKZ!AW44</f>
        <v>0</v>
      </c>
      <c r="AX741">
        <f>VII_Model_PKZ!AX44</f>
        <v>40</v>
      </c>
      <c r="AY741">
        <f>VII_Model_PKZ!AY44</f>
        <v>0.25</v>
      </c>
      <c r="AZ741" t="e">
        <f>VII_Model_PKZ!AZ44</f>
        <v>#N/A</v>
      </c>
      <c r="BA741" t="e">
        <f>VII_Model_PKZ!BA44</f>
        <v>#N/A</v>
      </c>
      <c r="BB741" t="e">
        <f>VII_Model_PKZ!BB44</f>
        <v>#N/A</v>
      </c>
      <c r="BC741">
        <f>VII_Model_PKZ!BC44</f>
        <v>0</v>
      </c>
      <c r="BD741">
        <f>VII_Model_PKZ!BD44</f>
        <v>0</v>
      </c>
      <c r="BE741">
        <f>VII_Model_PKZ!BE44</f>
        <v>0</v>
      </c>
      <c r="BF741">
        <f>VII_Model_PKZ!BF44</f>
        <v>0</v>
      </c>
      <c r="BG741">
        <f>VII_Model_PKZ!BG44</f>
        <v>0</v>
      </c>
      <c r="BH741">
        <f>VII_Model_PKZ!BH44</f>
        <v>0</v>
      </c>
      <c r="BI741">
        <f>VII_Model_PKZ!BI44</f>
        <v>0</v>
      </c>
      <c r="BJ741">
        <f t="shared" si="43"/>
        <v>120</v>
      </c>
      <c r="BK741">
        <f t="shared" si="44"/>
        <v>120</v>
      </c>
      <c r="BL741" s="531">
        <f t="shared" si="45"/>
        <v>0</v>
      </c>
      <c r="BM741" s="201"/>
    </row>
    <row r="742" spans="1:65" hidden="1" outlineLevel="1" x14ac:dyDescent="0.3">
      <c r="A742">
        <f>VII_Model_PKZ!A45</f>
        <v>5</v>
      </c>
      <c r="B742" t="str">
        <f>VII_Model_PKZ!B45</f>
        <v>c</v>
      </c>
      <c r="C742">
        <f>VII_Model_PKZ!C45</f>
        <v>1</v>
      </c>
      <c r="D742" t="str">
        <f>VII_Model_PKZ!D45</f>
        <v>_5_c_1</v>
      </c>
      <c r="E742" t="str">
        <f>VII_Model_PKZ!E45</f>
        <v>Uczenie/trening modeli</v>
      </c>
      <c r="F742">
        <f>VII_Model_PKZ!F45</f>
        <v>0</v>
      </c>
      <c r="G742">
        <f>VII_Model_PKZ!G45</f>
        <v>0</v>
      </c>
      <c r="H742">
        <f>VII_Model_PKZ!H45</f>
        <v>20</v>
      </c>
      <c r="I742" t="str">
        <f>VII_Model_PKZ!I45</f>
        <v>ACT/END</v>
      </c>
      <c r="J742">
        <f>VII_Model_PKZ!J45</f>
        <v>110</v>
      </c>
      <c r="K742" s="284">
        <f>VII_Model_PKZ!K45</f>
        <v>47151</v>
      </c>
      <c r="L742" s="284">
        <f>VII_Model_PKZ!L45</f>
        <v>47151</v>
      </c>
      <c r="M742">
        <f>VII_Model_PKZ!M45</f>
        <v>109</v>
      </c>
      <c r="N742">
        <f>VII_Model_PKZ!N45</f>
        <v>0</v>
      </c>
      <c r="O742">
        <f>VII_Model_PKZ!O45</f>
        <v>120</v>
      </c>
      <c r="P742" s="628">
        <f>VII_Model_PKZ!P45</f>
        <v>0.17</v>
      </c>
      <c r="Q742" s="628">
        <f>VII_Model_PKZ!Q45</f>
        <v>0.16300000000000001</v>
      </c>
      <c r="R742" s="628">
        <f>VII_Model_PKZ!R45</f>
        <v>0</v>
      </c>
      <c r="S742" s="628">
        <f>VII_Model_PKZ!S45</f>
        <v>0</v>
      </c>
      <c r="T742" s="628">
        <f>VII_Model_PKZ!T45</f>
        <v>0</v>
      </c>
      <c r="U742" s="628">
        <f>VII_Model_PKZ!U45</f>
        <v>0</v>
      </c>
      <c r="V742" s="628">
        <f>VII_Model_PKZ!V45</f>
        <v>0</v>
      </c>
      <c r="W742" s="628">
        <f>VII_Model_PKZ!W45</f>
        <v>0</v>
      </c>
      <c r="X742" s="628">
        <f>VII_Model_PKZ!X45</f>
        <v>0</v>
      </c>
      <c r="Y742" s="650">
        <f>VII_Model_PKZ!Y45</f>
        <v>0</v>
      </c>
      <c r="Z742" s="650">
        <f>VII_Model_PKZ!Z45</f>
        <v>0.33300000000000002</v>
      </c>
      <c r="AA742" s="650">
        <f>VII_Model_PKZ!AA45</f>
        <v>0.33300000000000002</v>
      </c>
      <c r="AB742" s="650">
        <f>VII_Model_PKZ!AB45</f>
        <v>0</v>
      </c>
      <c r="AC742" s="613">
        <f>VII_Model_PKZ!AC45</f>
        <v>0</v>
      </c>
      <c r="AD742" s="613">
        <f>VII_Model_PKZ!AD45</f>
        <v>0</v>
      </c>
      <c r="AE742" s="613">
        <f>VII_Model_PKZ!AE45</f>
        <v>0</v>
      </c>
      <c r="AF742" s="613">
        <f>VII_Model_PKZ!AF45</f>
        <v>0</v>
      </c>
      <c r="AG742" s="626">
        <f>VII_Model_PKZ!AG45</f>
        <v>20</v>
      </c>
      <c r="AH742" s="626">
        <f>VII_Model_PKZ!AH45</f>
        <v>20</v>
      </c>
      <c r="AI742" s="626">
        <f>VII_Model_PKZ!AI45</f>
        <v>0</v>
      </c>
      <c r="AJ742" s="626">
        <f>VII_Model_PKZ!AJ45</f>
        <v>0</v>
      </c>
      <c r="AK742" s="626">
        <f>VII_Model_PKZ!AK45</f>
        <v>0</v>
      </c>
      <c r="AL742" s="626">
        <f>VII_Model_PKZ!AL45</f>
        <v>0</v>
      </c>
      <c r="AM742" s="626">
        <f>VII_Model_PKZ!AM45</f>
        <v>0</v>
      </c>
      <c r="AN742" s="626">
        <f>VII_Model_PKZ!AN45</f>
        <v>0</v>
      </c>
      <c r="AO742" s="626">
        <f>VII_Model_PKZ!AO45</f>
        <v>0</v>
      </c>
      <c r="AP742" s="369">
        <f>VII_Model_PKZ!AP45</f>
        <v>0</v>
      </c>
      <c r="AQ742" s="369">
        <f>VII_Model_PKZ!AQ45</f>
        <v>40</v>
      </c>
      <c r="AR742" s="369">
        <f>VII_Model_PKZ!AR45</f>
        <v>40</v>
      </c>
      <c r="AS742" s="369">
        <f>VII_Model_PKZ!AS45</f>
        <v>0</v>
      </c>
      <c r="AT742" s="370">
        <f>VII_Model_PKZ!AT45</f>
        <v>0</v>
      </c>
      <c r="AU742" s="370">
        <f>VII_Model_PKZ!AU45</f>
        <v>0</v>
      </c>
      <c r="AV742" s="370">
        <f>VII_Model_PKZ!AV45</f>
        <v>0</v>
      </c>
      <c r="AW742" s="370">
        <f>VII_Model_PKZ!AW45</f>
        <v>0</v>
      </c>
      <c r="AX742">
        <f>VII_Model_PKZ!AX45</f>
        <v>40</v>
      </c>
      <c r="AY742">
        <f>VII_Model_PKZ!AY45</f>
        <v>0.25</v>
      </c>
      <c r="AZ742" t="e">
        <f>VII_Model_PKZ!AZ45</f>
        <v>#N/A</v>
      </c>
      <c r="BA742" t="e">
        <f>VII_Model_PKZ!BA45</f>
        <v>#N/A</v>
      </c>
      <c r="BB742" t="e">
        <f>VII_Model_PKZ!BB45</f>
        <v>#N/A</v>
      </c>
      <c r="BC742">
        <f>VII_Model_PKZ!BC45</f>
        <v>0</v>
      </c>
      <c r="BD742">
        <f>VII_Model_PKZ!BD45</f>
        <v>0</v>
      </c>
      <c r="BE742">
        <f>VII_Model_PKZ!BE45</f>
        <v>0</v>
      </c>
      <c r="BF742">
        <f>VII_Model_PKZ!BF45</f>
        <v>0</v>
      </c>
      <c r="BG742">
        <f>VII_Model_PKZ!BG45</f>
        <v>0</v>
      </c>
      <c r="BH742">
        <f>VII_Model_PKZ!BH45</f>
        <v>0</v>
      </c>
      <c r="BI742">
        <f>VII_Model_PKZ!BI45</f>
        <v>0</v>
      </c>
      <c r="BJ742">
        <f t="shared" si="43"/>
        <v>120</v>
      </c>
      <c r="BK742">
        <f t="shared" si="44"/>
        <v>120</v>
      </c>
      <c r="BL742" s="531">
        <f t="shared" si="45"/>
        <v>0</v>
      </c>
      <c r="BM742" s="201"/>
    </row>
    <row r="743" spans="1:65" hidden="1" outlineLevel="1" x14ac:dyDescent="0.3">
      <c r="A743">
        <f>VII_Model_PKZ!A46</f>
        <v>6</v>
      </c>
      <c r="B743">
        <f>VII_Model_PKZ!B46</f>
        <v>0</v>
      </c>
      <c r="C743">
        <f>VII_Model_PKZ!C46</f>
        <v>0</v>
      </c>
      <c r="D743" t="str">
        <f>VII_Model_PKZ!D46</f>
        <v>_6__0</v>
      </c>
      <c r="E743" t="str">
        <f>VII_Model_PKZ!E46</f>
        <v>6.Analiza wyników symulacji i testów</v>
      </c>
      <c r="F743">
        <f>VII_Model_PKZ!F46</f>
        <v>0</v>
      </c>
      <c r="G743">
        <f>VII_Model_PKZ!G46</f>
        <v>0</v>
      </c>
      <c r="H743">
        <f>VII_Model_PKZ!H46</f>
        <v>0</v>
      </c>
      <c r="I743">
        <f>VII_Model_PKZ!I46</f>
        <v>0</v>
      </c>
      <c r="J743">
        <f>VII_Model_PKZ!J46</f>
        <v>110</v>
      </c>
      <c r="K743" s="284">
        <f>VII_Model_PKZ!K46</f>
        <v>47151</v>
      </c>
      <c r="L743" s="284">
        <f>VII_Model_PKZ!L46</f>
        <v>47151</v>
      </c>
      <c r="M743">
        <f>VII_Model_PKZ!M46</f>
        <v>109</v>
      </c>
      <c r="N743">
        <f>VII_Model_PKZ!N46</f>
        <v>0</v>
      </c>
      <c r="O743">
        <f>VII_Model_PKZ!O46</f>
        <v>0</v>
      </c>
      <c r="P743" s="628">
        <f>VII_Model_PKZ!P46</f>
        <v>0</v>
      </c>
      <c r="Q743" s="628">
        <f>VII_Model_PKZ!Q46</f>
        <v>0</v>
      </c>
      <c r="R743" s="628">
        <f>VII_Model_PKZ!R46</f>
        <v>0</v>
      </c>
      <c r="S743" s="628">
        <f>VII_Model_PKZ!S46</f>
        <v>0</v>
      </c>
      <c r="T743" s="628">
        <f>VII_Model_PKZ!T46</f>
        <v>0</v>
      </c>
      <c r="U743" s="628">
        <f>VII_Model_PKZ!U46</f>
        <v>0</v>
      </c>
      <c r="V743" s="628">
        <f>VII_Model_PKZ!V46</f>
        <v>0</v>
      </c>
      <c r="W743" s="628">
        <f>VII_Model_PKZ!W46</f>
        <v>0</v>
      </c>
      <c r="X743" s="628">
        <f>VII_Model_PKZ!X46</f>
        <v>0</v>
      </c>
      <c r="Y743" s="650">
        <f>VII_Model_PKZ!Y46</f>
        <v>0</v>
      </c>
      <c r="Z743" s="650">
        <f>VII_Model_PKZ!Z46</f>
        <v>0</v>
      </c>
      <c r="AA743" s="650">
        <f>VII_Model_PKZ!AA46</f>
        <v>0</v>
      </c>
      <c r="AB743" s="650">
        <f>VII_Model_PKZ!AB46</f>
        <v>0</v>
      </c>
      <c r="AC743" s="613">
        <f>VII_Model_PKZ!AC46</f>
        <v>0</v>
      </c>
      <c r="AD743" s="613">
        <f>VII_Model_PKZ!AD46</f>
        <v>0</v>
      </c>
      <c r="AE743" s="613">
        <f>VII_Model_PKZ!AE46</f>
        <v>0</v>
      </c>
      <c r="AF743" s="613">
        <f>VII_Model_PKZ!AF46</f>
        <v>0</v>
      </c>
      <c r="AG743" s="626">
        <f>VII_Model_PKZ!AG46</f>
        <v>0</v>
      </c>
      <c r="AH743" s="626">
        <f>VII_Model_PKZ!AH46</f>
        <v>0</v>
      </c>
      <c r="AI743" s="626">
        <f>VII_Model_PKZ!AI46</f>
        <v>0</v>
      </c>
      <c r="AJ743" s="626">
        <f>VII_Model_PKZ!AJ46</f>
        <v>0</v>
      </c>
      <c r="AK743" s="626">
        <f>VII_Model_PKZ!AK46</f>
        <v>0</v>
      </c>
      <c r="AL743" s="626">
        <f>VII_Model_PKZ!AL46</f>
        <v>0</v>
      </c>
      <c r="AM743" s="626">
        <f>VII_Model_PKZ!AM46</f>
        <v>0</v>
      </c>
      <c r="AN743" s="626">
        <f>VII_Model_PKZ!AN46</f>
        <v>0</v>
      </c>
      <c r="AO743" s="626">
        <f>VII_Model_PKZ!AO46</f>
        <v>0</v>
      </c>
      <c r="AP743" s="369">
        <f>VII_Model_PKZ!AP46</f>
        <v>0</v>
      </c>
      <c r="AQ743" s="369">
        <f>VII_Model_PKZ!AQ46</f>
        <v>0</v>
      </c>
      <c r="AR743" s="369">
        <f>VII_Model_PKZ!AR46</f>
        <v>0</v>
      </c>
      <c r="AS743" s="369">
        <f>VII_Model_PKZ!AS46</f>
        <v>0</v>
      </c>
      <c r="AT743" s="370">
        <f>VII_Model_PKZ!AT46</f>
        <v>0</v>
      </c>
      <c r="AU743" s="370">
        <f>VII_Model_PKZ!AU46</f>
        <v>0</v>
      </c>
      <c r="AV743" s="370">
        <f>VII_Model_PKZ!AV46</f>
        <v>0</v>
      </c>
      <c r="AW743" s="370">
        <f>VII_Model_PKZ!AW46</f>
        <v>0</v>
      </c>
      <c r="AX743">
        <f>VII_Model_PKZ!AX46</f>
        <v>0</v>
      </c>
      <c r="AY743">
        <f>VII_Model_PKZ!AY46</f>
        <v>0</v>
      </c>
      <c r="AZ743">
        <f>VII_Model_PKZ!AZ46</f>
        <v>0</v>
      </c>
      <c r="BA743">
        <f>VII_Model_PKZ!BA46</f>
        <v>0</v>
      </c>
      <c r="BB743">
        <f>VII_Model_PKZ!BB46</f>
        <v>0</v>
      </c>
      <c r="BC743">
        <f>VII_Model_PKZ!BC46</f>
        <v>0</v>
      </c>
      <c r="BD743">
        <f>VII_Model_PKZ!BD46</f>
        <v>0</v>
      </c>
      <c r="BE743">
        <f>VII_Model_PKZ!BE46</f>
        <v>0</v>
      </c>
      <c r="BF743">
        <f>VII_Model_PKZ!BF46</f>
        <v>0</v>
      </c>
      <c r="BG743">
        <f>VII_Model_PKZ!BG46</f>
        <v>0</v>
      </c>
      <c r="BH743">
        <f>VII_Model_PKZ!BH46</f>
        <v>0</v>
      </c>
      <c r="BI743">
        <f>VII_Model_PKZ!BI46</f>
        <v>0</v>
      </c>
      <c r="BJ743">
        <f t="shared" si="43"/>
        <v>0</v>
      </c>
      <c r="BK743">
        <f t="shared" si="44"/>
        <v>0</v>
      </c>
      <c r="BL743" s="531">
        <f t="shared" si="45"/>
        <v>0</v>
      </c>
      <c r="BM743" s="201"/>
    </row>
    <row r="744" spans="1:65" hidden="1" outlineLevel="1" x14ac:dyDescent="0.3">
      <c r="A744">
        <f>VII_Model_PKZ!A47</f>
        <v>6</v>
      </c>
      <c r="B744" t="str">
        <f>VII_Model_PKZ!B47</f>
        <v>a</v>
      </c>
      <c r="C744">
        <f>VII_Model_PKZ!C47</f>
        <v>1</v>
      </c>
      <c r="D744" t="str">
        <f>VII_Model_PKZ!D47</f>
        <v>_6_a_1</v>
      </c>
      <c r="E744" t="str">
        <f>VII_Model_PKZ!E47</f>
        <v>Analiza wyników</v>
      </c>
      <c r="F744">
        <f>VII_Model_PKZ!F47</f>
        <v>0</v>
      </c>
      <c r="G744">
        <f>VII_Model_PKZ!G47</f>
        <v>0</v>
      </c>
      <c r="H744">
        <f>VII_Model_PKZ!H47</f>
        <v>21</v>
      </c>
      <c r="I744" t="str">
        <f>VII_Model_PKZ!I47</f>
        <v>ACT/END</v>
      </c>
      <c r="J744">
        <f>VII_Model_PKZ!J47</f>
        <v>110</v>
      </c>
      <c r="K744" s="284">
        <f>VII_Model_PKZ!K47</f>
        <v>47151</v>
      </c>
      <c r="L744" s="284">
        <f>VII_Model_PKZ!L47</f>
        <v>47152</v>
      </c>
      <c r="M744">
        <f>VII_Model_PKZ!M47</f>
        <v>110</v>
      </c>
      <c r="N744">
        <f>VII_Model_PKZ!N47</f>
        <v>1</v>
      </c>
      <c r="O744">
        <f>VII_Model_PKZ!O47</f>
        <v>80</v>
      </c>
      <c r="P744" s="628">
        <f>VII_Model_PKZ!P47</f>
        <v>0</v>
      </c>
      <c r="Q744" s="628">
        <f>VII_Model_PKZ!Q47</f>
        <v>0.25</v>
      </c>
      <c r="R744" s="628">
        <f>VII_Model_PKZ!R47</f>
        <v>0.25</v>
      </c>
      <c r="S744" s="628">
        <f>VII_Model_PKZ!S47</f>
        <v>0.25</v>
      </c>
      <c r="T744" s="628">
        <f>VII_Model_PKZ!T47</f>
        <v>0</v>
      </c>
      <c r="U744" s="628">
        <f>VII_Model_PKZ!U47</f>
        <v>0</v>
      </c>
      <c r="V744" s="628">
        <f>VII_Model_PKZ!V47</f>
        <v>0</v>
      </c>
      <c r="W744" s="628">
        <f>VII_Model_PKZ!W47</f>
        <v>0</v>
      </c>
      <c r="X744" s="628">
        <f>VII_Model_PKZ!X47</f>
        <v>0</v>
      </c>
      <c r="Y744" s="650">
        <f>VII_Model_PKZ!Y47</f>
        <v>0</v>
      </c>
      <c r="Z744" s="650">
        <f>VII_Model_PKZ!Z47</f>
        <v>0.25</v>
      </c>
      <c r="AA744" s="650">
        <f>VII_Model_PKZ!AA47</f>
        <v>0</v>
      </c>
      <c r="AB744" s="650">
        <f>VII_Model_PKZ!AB47</f>
        <v>0</v>
      </c>
      <c r="AC744" s="613">
        <f>VII_Model_PKZ!AC47</f>
        <v>0</v>
      </c>
      <c r="AD744" s="613">
        <f>VII_Model_PKZ!AD47</f>
        <v>0</v>
      </c>
      <c r="AE744" s="613">
        <f>VII_Model_PKZ!AE47</f>
        <v>0</v>
      </c>
      <c r="AF744" s="613">
        <f>VII_Model_PKZ!AF47</f>
        <v>0</v>
      </c>
      <c r="AG744" s="626">
        <f>VII_Model_PKZ!AG47</f>
        <v>0</v>
      </c>
      <c r="AH744" s="626">
        <f>VII_Model_PKZ!AH47</f>
        <v>20</v>
      </c>
      <c r="AI744" s="626">
        <f>VII_Model_PKZ!AI47</f>
        <v>20</v>
      </c>
      <c r="AJ744" s="626">
        <f>VII_Model_PKZ!AJ47</f>
        <v>20</v>
      </c>
      <c r="AK744" s="626">
        <f>VII_Model_PKZ!AK47</f>
        <v>0</v>
      </c>
      <c r="AL744" s="626">
        <f>VII_Model_PKZ!AL47</f>
        <v>0</v>
      </c>
      <c r="AM744" s="626">
        <f>VII_Model_PKZ!AM47</f>
        <v>0</v>
      </c>
      <c r="AN744" s="626">
        <f>VII_Model_PKZ!AN47</f>
        <v>0</v>
      </c>
      <c r="AO744" s="626">
        <f>VII_Model_PKZ!AO47</f>
        <v>0</v>
      </c>
      <c r="AP744" s="369">
        <f>VII_Model_PKZ!AP47</f>
        <v>0</v>
      </c>
      <c r="AQ744" s="369">
        <f>VII_Model_PKZ!AQ47</f>
        <v>20</v>
      </c>
      <c r="AR744" s="369">
        <f>VII_Model_PKZ!AR47</f>
        <v>0</v>
      </c>
      <c r="AS744" s="369">
        <f>VII_Model_PKZ!AS47</f>
        <v>0</v>
      </c>
      <c r="AT744" s="370">
        <f>VII_Model_PKZ!AT47</f>
        <v>0</v>
      </c>
      <c r="AU744" s="370">
        <f>VII_Model_PKZ!AU47</f>
        <v>0</v>
      </c>
      <c r="AV744" s="370">
        <f>VII_Model_PKZ!AV47</f>
        <v>0</v>
      </c>
      <c r="AW744" s="370">
        <f>VII_Model_PKZ!AW47</f>
        <v>0</v>
      </c>
      <c r="AX744">
        <f>VII_Model_PKZ!AX47</f>
        <v>60</v>
      </c>
      <c r="AY744">
        <f>VII_Model_PKZ!AY47</f>
        <v>0.375</v>
      </c>
      <c r="AZ744" t="e">
        <f>VII_Model_PKZ!AZ47</f>
        <v>#N/A</v>
      </c>
      <c r="BA744" t="e">
        <f>VII_Model_PKZ!BA47</f>
        <v>#N/A</v>
      </c>
      <c r="BB744" t="e">
        <f>VII_Model_PKZ!BB47</f>
        <v>#N/A</v>
      </c>
      <c r="BC744">
        <f>VII_Model_PKZ!BC47</f>
        <v>0</v>
      </c>
      <c r="BD744">
        <f>VII_Model_PKZ!BD47</f>
        <v>0</v>
      </c>
      <c r="BE744">
        <f>VII_Model_PKZ!BE47</f>
        <v>0</v>
      </c>
      <c r="BF744">
        <f>VII_Model_PKZ!BF47</f>
        <v>0</v>
      </c>
      <c r="BG744">
        <f>VII_Model_PKZ!BG47</f>
        <v>0</v>
      </c>
      <c r="BH744">
        <f>VII_Model_PKZ!BH47</f>
        <v>0</v>
      </c>
      <c r="BI744">
        <f>VII_Model_PKZ!BI47</f>
        <v>0</v>
      </c>
      <c r="BJ744">
        <f t="shared" si="43"/>
        <v>80</v>
      </c>
      <c r="BK744">
        <f t="shared" si="44"/>
        <v>80</v>
      </c>
      <c r="BL744" s="531">
        <f t="shared" si="45"/>
        <v>0</v>
      </c>
      <c r="BM744" s="201"/>
    </row>
    <row r="745" spans="1:65" hidden="1" outlineLevel="1" x14ac:dyDescent="0.3">
      <c r="A745">
        <f>VII_Model_PKZ!A48</f>
        <v>6</v>
      </c>
      <c r="B745" t="str">
        <f>VII_Model_PKZ!B48</f>
        <v>b</v>
      </c>
      <c r="C745">
        <f>VII_Model_PKZ!C48</f>
        <v>1</v>
      </c>
      <c r="D745" t="str">
        <f>VII_Model_PKZ!D48</f>
        <v>_6_b_1</v>
      </c>
      <c r="E745" t="str">
        <f>VII_Model_PKZ!E48</f>
        <v>Optymalizacja algorytmów (dopasowanie do zmieniających się warunków operacyjnych)</v>
      </c>
      <c r="F745">
        <f>VII_Model_PKZ!F48</f>
        <v>0</v>
      </c>
      <c r="G745">
        <f>VII_Model_PKZ!G48</f>
        <v>0</v>
      </c>
      <c r="H745">
        <f>VII_Model_PKZ!H48</f>
        <v>22</v>
      </c>
      <c r="I745" t="str">
        <f>VII_Model_PKZ!I48</f>
        <v>ACT/END</v>
      </c>
      <c r="J745">
        <f>VII_Model_PKZ!J48</f>
        <v>111</v>
      </c>
      <c r="K745" s="284">
        <f>VII_Model_PKZ!K48</f>
        <v>47158</v>
      </c>
      <c r="L745" s="284">
        <f>VII_Model_PKZ!L48</f>
        <v>47158</v>
      </c>
      <c r="M745">
        <f>VII_Model_PKZ!M48</f>
        <v>110</v>
      </c>
      <c r="N745">
        <f>VII_Model_PKZ!N48</f>
        <v>0</v>
      </c>
      <c r="O745">
        <f>VII_Model_PKZ!O48</f>
        <v>120</v>
      </c>
      <c r="P745" s="628">
        <f>VII_Model_PKZ!P48</f>
        <v>0.16300000000000001</v>
      </c>
      <c r="Q745" s="628">
        <f>VII_Model_PKZ!Q48</f>
        <v>0.17299999999999999</v>
      </c>
      <c r="R745" s="628">
        <f>VII_Model_PKZ!R48</f>
        <v>0</v>
      </c>
      <c r="S745" s="628">
        <f>VII_Model_PKZ!S48</f>
        <v>0</v>
      </c>
      <c r="T745" s="628">
        <f>VII_Model_PKZ!T48</f>
        <v>0</v>
      </c>
      <c r="U745" s="628">
        <f>VII_Model_PKZ!U48</f>
        <v>0</v>
      </c>
      <c r="V745" s="628">
        <f>VII_Model_PKZ!V48</f>
        <v>0</v>
      </c>
      <c r="W745" s="628">
        <f>VII_Model_PKZ!W48</f>
        <v>0</v>
      </c>
      <c r="X745" s="628">
        <f>VII_Model_PKZ!X48</f>
        <v>0</v>
      </c>
      <c r="Y745" s="650">
        <f>VII_Model_PKZ!Y48</f>
        <v>0.33</v>
      </c>
      <c r="Z745" s="650">
        <f>VII_Model_PKZ!Z48</f>
        <v>0</v>
      </c>
      <c r="AA745" s="650">
        <f>VII_Model_PKZ!AA48</f>
        <v>0.33</v>
      </c>
      <c r="AB745" s="650">
        <f>VII_Model_PKZ!AB48</f>
        <v>0</v>
      </c>
      <c r="AC745" s="613">
        <f>VII_Model_PKZ!AC48</f>
        <v>0</v>
      </c>
      <c r="AD745" s="613">
        <f>VII_Model_PKZ!AD48</f>
        <v>0</v>
      </c>
      <c r="AE745" s="613">
        <f>VII_Model_PKZ!AE48</f>
        <v>0</v>
      </c>
      <c r="AF745" s="613">
        <f>VII_Model_PKZ!AF48</f>
        <v>0</v>
      </c>
      <c r="AG745" s="626">
        <f>VII_Model_PKZ!AG48</f>
        <v>20</v>
      </c>
      <c r="AH745" s="626">
        <f>VII_Model_PKZ!AH48</f>
        <v>21</v>
      </c>
      <c r="AI745" s="626">
        <f>VII_Model_PKZ!AI48</f>
        <v>0</v>
      </c>
      <c r="AJ745" s="626">
        <f>VII_Model_PKZ!AJ48</f>
        <v>0</v>
      </c>
      <c r="AK745" s="626">
        <f>VII_Model_PKZ!AK48</f>
        <v>0</v>
      </c>
      <c r="AL745" s="626">
        <f>VII_Model_PKZ!AL48</f>
        <v>0</v>
      </c>
      <c r="AM745" s="626">
        <f>VII_Model_PKZ!AM48</f>
        <v>0</v>
      </c>
      <c r="AN745" s="626">
        <f>VII_Model_PKZ!AN48</f>
        <v>0</v>
      </c>
      <c r="AO745" s="626">
        <f>VII_Model_PKZ!AO48</f>
        <v>0</v>
      </c>
      <c r="AP745" s="369">
        <f>VII_Model_PKZ!AP48</f>
        <v>40</v>
      </c>
      <c r="AQ745" s="369">
        <f>VII_Model_PKZ!AQ48</f>
        <v>0</v>
      </c>
      <c r="AR745" s="369">
        <f>VII_Model_PKZ!AR48</f>
        <v>40</v>
      </c>
      <c r="AS745" s="369">
        <f>VII_Model_PKZ!AS48</f>
        <v>0</v>
      </c>
      <c r="AT745" s="370">
        <f>VII_Model_PKZ!AT48</f>
        <v>0</v>
      </c>
      <c r="AU745" s="370">
        <f>VII_Model_PKZ!AU48</f>
        <v>0</v>
      </c>
      <c r="AV745" s="370">
        <f>VII_Model_PKZ!AV48</f>
        <v>0</v>
      </c>
      <c r="AW745" s="370">
        <f>VII_Model_PKZ!AW48</f>
        <v>0</v>
      </c>
      <c r="AX745">
        <f>VII_Model_PKZ!AX48</f>
        <v>41</v>
      </c>
      <c r="AY745">
        <f>VII_Model_PKZ!AY48</f>
        <v>0.25624999999999998</v>
      </c>
      <c r="AZ745" t="e">
        <f>VII_Model_PKZ!AZ48</f>
        <v>#N/A</v>
      </c>
      <c r="BA745" t="e">
        <f>VII_Model_PKZ!BA48</f>
        <v>#N/A</v>
      </c>
      <c r="BB745" t="e">
        <f>VII_Model_PKZ!BB48</f>
        <v>#N/A</v>
      </c>
      <c r="BC745">
        <f>VII_Model_PKZ!BC48</f>
        <v>0</v>
      </c>
      <c r="BD745">
        <f>VII_Model_PKZ!BD48</f>
        <v>0</v>
      </c>
      <c r="BE745">
        <f>VII_Model_PKZ!BE48</f>
        <v>0</v>
      </c>
      <c r="BF745">
        <f>VII_Model_PKZ!BF48</f>
        <v>0</v>
      </c>
      <c r="BG745">
        <f>VII_Model_PKZ!BG48</f>
        <v>0</v>
      </c>
      <c r="BH745">
        <f>VII_Model_PKZ!BH48</f>
        <v>0</v>
      </c>
      <c r="BI745">
        <f>VII_Model_PKZ!BI48</f>
        <v>0</v>
      </c>
      <c r="BJ745">
        <f t="shared" si="43"/>
        <v>120</v>
      </c>
      <c r="BK745">
        <f t="shared" si="44"/>
        <v>121</v>
      </c>
      <c r="BL745" s="531">
        <f t="shared" si="45"/>
        <v>-1</v>
      </c>
      <c r="BM745" s="201"/>
    </row>
    <row r="746" spans="1:65" hidden="1" outlineLevel="1" x14ac:dyDescent="0.3">
      <c r="A746">
        <f>VII_Model_PKZ!A49</f>
        <v>6</v>
      </c>
      <c r="B746" t="str">
        <f>VII_Model_PKZ!B49</f>
        <v>c</v>
      </c>
      <c r="C746">
        <f>VII_Model_PKZ!C49</f>
        <v>1</v>
      </c>
      <c r="D746" t="str">
        <f>VII_Model_PKZ!D49</f>
        <v>_6_c_1</v>
      </c>
      <c r="E746" t="str">
        <f>VII_Model_PKZ!E49</f>
        <v>Opracowanie dynamicznych harmonogramów PKZ (aktualne obciążeniu zamówienia, dostępne zasoby)</v>
      </c>
      <c r="F746">
        <f>VII_Model_PKZ!F49</f>
        <v>0</v>
      </c>
      <c r="G746">
        <f>VII_Model_PKZ!G49</f>
        <v>0</v>
      </c>
      <c r="H746">
        <f>VII_Model_PKZ!H49</f>
        <v>23</v>
      </c>
      <c r="I746" t="str">
        <f>VII_Model_PKZ!I49</f>
        <v>ACT/END</v>
      </c>
      <c r="J746">
        <f>VII_Model_PKZ!J49</f>
        <v>111</v>
      </c>
      <c r="K746" s="284">
        <f>VII_Model_PKZ!K49</f>
        <v>47158</v>
      </c>
      <c r="L746" s="284">
        <f>VII_Model_PKZ!L49</f>
        <v>47160</v>
      </c>
      <c r="M746">
        <f>VII_Model_PKZ!M49</f>
        <v>112</v>
      </c>
      <c r="N746">
        <f>VII_Model_PKZ!N49</f>
        <v>2</v>
      </c>
      <c r="O746">
        <f>VII_Model_PKZ!O49</f>
        <v>160</v>
      </c>
      <c r="P746" s="628">
        <f>VII_Model_PKZ!P49</f>
        <v>0</v>
      </c>
      <c r="Q746" s="628">
        <f>VII_Model_PKZ!Q49</f>
        <v>0</v>
      </c>
      <c r="R746" s="628">
        <f>VII_Model_PKZ!R49</f>
        <v>0.25</v>
      </c>
      <c r="S746" s="628">
        <f>VII_Model_PKZ!S49</f>
        <v>0.25</v>
      </c>
      <c r="T746" s="628">
        <f>VII_Model_PKZ!T49</f>
        <v>0</v>
      </c>
      <c r="U746" s="628">
        <f>VII_Model_PKZ!U49</f>
        <v>0</v>
      </c>
      <c r="V746" s="628">
        <f>VII_Model_PKZ!V49</f>
        <v>0</v>
      </c>
      <c r="W746" s="628">
        <f>VII_Model_PKZ!W49</f>
        <v>0</v>
      </c>
      <c r="X746" s="628">
        <f>VII_Model_PKZ!X49</f>
        <v>0</v>
      </c>
      <c r="Y746" s="650">
        <f>VII_Model_PKZ!Y49</f>
        <v>0.25</v>
      </c>
      <c r="Z746" s="650">
        <f>VII_Model_PKZ!Z49</f>
        <v>0</v>
      </c>
      <c r="AA746" s="650">
        <f>VII_Model_PKZ!AA49</f>
        <v>0.25</v>
      </c>
      <c r="AB746" s="650">
        <f>VII_Model_PKZ!AB49</f>
        <v>0</v>
      </c>
      <c r="AC746" s="613">
        <f>VII_Model_PKZ!AC49</f>
        <v>0</v>
      </c>
      <c r="AD746" s="613">
        <f>VII_Model_PKZ!AD49</f>
        <v>0</v>
      </c>
      <c r="AE746" s="613">
        <f>VII_Model_PKZ!AE49</f>
        <v>0</v>
      </c>
      <c r="AF746" s="613">
        <f>VII_Model_PKZ!AF49</f>
        <v>0</v>
      </c>
      <c r="AG746" s="626">
        <f>VII_Model_PKZ!AG49</f>
        <v>0</v>
      </c>
      <c r="AH746" s="626">
        <f>VII_Model_PKZ!AH49</f>
        <v>0</v>
      </c>
      <c r="AI746" s="626">
        <f>VII_Model_PKZ!AI49</f>
        <v>40</v>
      </c>
      <c r="AJ746" s="626">
        <f>VII_Model_PKZ!AJ49</f>
        <v>40</v>
      </c>
      <c r="AK746" s="626">
        <f>VII_Model_PKZ!AK49</f>
        <v>0</v>
      </c>
      <c r="AL746" s="626">
        <f>VII_Model_PKZ!AL49</f>
        <v>0</v>
      </c>
      <c r="AM746" s="626">
        <f>VII_Model_PKZ!AM49</f>
        <v>0</v>
      </c>
      <c r="AN746" s="626">
        <f>VII_Model_PKZ!AN49</f>
        <v>0</v>
      </c>
      <c r="AO746" s="626">
        <f>VII_Model_PKZ!AO49</f>
        <v>0</v>
      </c>
      <c r="AP746" s="369">
        <f>VII_Model_PKZ!AP49</f>
        <v>40</v>
      </c>
      <c r="AQ746" s="369">
        <f>VII_Model_PKZ!AQ49</f>
        <v>0</v>
      </c>
      <c r="AR746" s="369">
        <f>VII_Model_PKZ!AR49</f>
        <v>40</v>
      </c>
      <c r="AS746" s="369">
        <f>VII_Model_PKZ!AS49</f>
        <v>0</v>
      </c>
      <c r="AT746" s="370">
        <f>VII_Model_PKZ!AT49</f>
        <v>0</v>
      </c>
      <c r="AU746" s="370">
        <f>VII_Model_PKZ!AU49</f>
        <v>0</v>
      </c>
      <c r="AV746" s="370">
        <f>VII_Model_PKZ!AV49</f>
        <v>0</v>
      </c>
      <c r="AW746" s="370">
        <f>VII_Model_PKZ!AW49</f>
        <v>0</v>
      </c>
      <c r="AX746">
        <f>VII_Model_PKZ!AX49</f>
        <v>80</v>
      </c>
      <c r="AY746">
        <f>VII_Model_PKZ!AY49</f>
        <v>0.5</v>
      </c>
      <c r="AZ746" t="e">
        <f>VII_Model_PKZ!AZ49</f>
        <v>#N/A</v>
      </c>
      <c r="BA746" t="e">
        <f>VII_Model_PKZ!BA49</f>
        <v>#N/A</v>
      </c>
      <c r="BB746" t="e">
        <f>VII_Model_PKZ!BB49</f>
        <v>#N/A</v>
      </c>
      <c r="BC746">
        <f>VII_Model_PKZ!BC49</f>
        <v>0</v>
      </c>
      <c r="BD746">
        <f>VII_Model_PKZ!BD49</f>
        <v>0</v>
      </c>
      <c r="BE746">
        <f>VII_Model_PKZ!BE49</f>
        <v>0</v>
      </c>
      <c r="BF746">
        <f>VII_Model_PKZ!BF49</f>
        <v>0</v>
      </c>
      <c r="BG746">
        <f>VII_Model_PKZ!BG49</f>
        <v>0</v>
      </c>
      <c r="BH746">
        <f>VII_Model_PKZ!BH49</f>
        <v>0</v>
      </c>
      <c r="BI746">
        <f>VII_Model_PKZ!BI49</f>
        <v>0</v>
      </c>
      <c r="BJ746">
        <f t="shared" si="43"/>
        <v>160</v>
      </c>
      <c r="BK746">
        <f t="shared" si="44"/>
        <v>160</v>
      </c>
      <c r="BL746" s="531">
        <f t="shared" si="45"/>
        <v>0</v>
      </c>
      <c r="BM746" s="201"/>
    </row>
    <row r="747" spans="1:65" hidden="1" outlineLevel="1" x14ac:dyDescent="0.3">
      <c r="A747">
        <f>VII_Model_PKZ!A50</f>
        <v>6</v>
      </c>
      <c r="B747" t="str">
        <f>VII_Model_PKZ!B50</f>
        <v>d</v>
      </c>
      <c r="C747">
        <f>VII_Model_PKZ!C50</f>
        <v>1</v>
      </c>
      <c r="D747" t="str">
        <f>VII_Model_PKZ!D50</f>
        <v>_6_d_1</v>
      </c>
      <c r="E747" t="str">
        <f>VII_Model_PKZ!E50</f>
        <v>Porównanie wyników symulacji. Ocena efektywności czasu kompletacji w zależności od sezonowości, sytuacji nadzwyczajnych, oszczędności</v>
      </c>
      <c r="F747">
        <f>VII_Model_PKZ!F50</f>
        <v>0</v>
      </c>
      <c r="G747">
        <f>VII_Model_PKZ!G50</f>
        <v>0</v>
      </c>
      <c r="H747">
        <f>VII_Model_PKZ!H50</f>
        <v>24</v>
      </c>
      <c r="I747" t="str">
        <f>VII_Model_PKZ!I50</f>
        <v>ACT/END</v>
      </c>
      <c r="J747">
        <f>VII_Model_PKZ!J50</f>
        <v>113</v>
      </c>
      <c r="K747" s="284">
        <f>VII_Model_PKZ!K50</f>
        <v>47172</v>
      </c>
      <c r="L747" s="284">
        <f>VII_Model_PKZ!L50</f>
        <v>47175</v>
      </c>
      <c r="M747">
        <f>VII_Model_PKZ!M50</f>
        <v>115</v>
      </c>
      <c r="N747">
        <f>VII_Model_PKZ!N50</f>
        <v>3</v>
      </c>
      <c r="O747">
        <f>VII_Model_PKZ!O50</f>
        <v>120</v>
      </c>
      <c r="P747" s="628">
        <f>VII_Model_PKZ!P50</f>
        <v>0.5</v>
      </c>
      <c r="Q747" s="628">
        <f>VII_Model_PKZ!Q50</f>
        <v>0.5</v>
      </c>
      <c r="R747" s="628">
        <f>VII_Model_PKZ!R50</f>
        <v>0</v>
      </c>
      <c r="S747" s="628">
        <f>VII_Model_PKZ!S50</f>
        <v>0</v>
      </c>
      <c r="T747" s="628">
        <f>VII_Model_PKZ!T50</f>
        <v>0</v>
      </c>
      <c r="U747" s="628">
        <f>VII_Model_PKZ!U50</f>
        <v>0</v>
      </c>
      <c r="V747" s="628">
        <f>VII_Model_PKZ!V50</f>
        <v>0</v>
      </c>
      <c r="W747" s="628">
        <f>VII_Model_PKZ!W50</f>
        <v>0</v>
      </c>
      <c r="X747" s="628">
        <f>VII_Model_PKZ!X50</f>
        <v>0</v>
      </c>
      <c r="Y747" s="650">
        <f>VII_Model_PKZ!Y50</f>
        <v>0</v>
      </c>
      <c r="Z747" s="650">
        <f>VII_Model_PKZ!Z50</f>
        <v>0</v>
      </c>
      <c r="AA747" s="650">
        <f>VII_Model_PKZ!AA50</f>
        <v>0</v>
      </c>
      <c r="AB747" s="650">
        <f>VII_Model_PKZ!AB50</f>
        <v>0</v>
      </c>
      <c r="AC747" s="613">
        <f>VII_Model_PKZ!AC50</f>
        <v>0</v>
      </c>
      <c r="AD747" s="613">
        <f>VII_Model_PKZ!AD50</f>
        <v>0</v>
      </c>
      <c r="AE747" s="613">
        <f>VII_Model_PKZ!AE50</f>
        <v>0</v>
      </c>
      <c r="AF747" s="613">
        <f>VII_Model_PKZ!AF50</f>
        <v>0</v>
      </c>
      <c r="AG747" s="626">
        <f>VII_Model_PKZ!AG50</f>
        <v>60</v>
      </c>
      <c r="AH747" s="626">
        <f>VII_Model_PKZ!AH50</f>
        <v>60</v>
      </c>
      <c r="AI747" s="626">
        <f>VII_Model_PKZ!AI50</f>
        <v>0</v>
      </c>
      <c r="AJ747" s="626">
        <f>VII_Model_PKZ!AJ50</f>
        <v>0</v>
      </c>
      <c r="AK747" s="626">
        <f>VII_Model_PKZ!AK50</f>
        <v>0</v>
      </c>
      <c r="AL747" s="626">
        <f>VII_Model_PKZ!AL50</f>
        <v>0</v>
      </c>
      <c r="AM747" s="626">
        <f>VII_Model_PKZ!AM50</f>
        <v>0</v>
      </c>
      <c r="AN747" s="626">
        <f>VII_Model_PKZ!AN50</f>
        <v>0</v>
      </c>
      <c r="AO747" s="626">
        <f>VII_Model_PKZ!AO50</f>
        <v>0</v>
      </c>
      <c r="AP747" s="369">
        <f>VII_Model_PKZ!AP50</f>
        <v>0</v>
      </c>
      <c r="AQ747" s="369">
        <f>VII_Model_PKZ!AQ50</f>
        <v>0</v>
      </c>
      <c r="AR747" s="369">
        <f>VII_Model_PKZ!AR50</f>
        <v>0</v>
      </c>
      <c r="AS747" s="369">
        <f>VII_Model_PKZ!AS50</f>
        <v>0</v>
      </c>
      <c r="AT747" s="370">
        <f>VII_Model_PKZ!AT50</f>
        <v>0</v>
      </c>
      <c r="AU747" s="370">
        <f>VII_Model_PKZ!AU50</f>
        <v>0</v>
      </c>
      <c r="AV747" s="370">
        <f>VII_Model_PKZ!AV50</f>
        <v>0</v>
      </c>
      <c r="AW747" s="370">
        <f>VII_Model_PKZ!AW50</f>
        <v>0</v>
      </c>
      <c r="AX747">
        <f>VII_Model_PKZ!AX50</f>
        <v>120</v>
      </c>
      <c r="AY747">
        <f>VII_Model_PKZ!AY50</f>
        <v>0.75</v>
      </c>
      <c r="AZ747" t="e">
        <f>VII_Model_PKZ!AZ50</f>
        <v>#N/A</v>
      </c>
      <c r="BA747" t="e">
        <f>VII_Model_PKZ!BA50</f>
        <v>#N/A</v>
      </c>
      <c r="BB747" t="e">
        <f>VII_Model_PKZ!BB50</f>
        <v>#N/A</v>
      </c>
      <c r="BC747">
        <f>VII_Model_PKZ!BC50</f>
        <v>0</v>
      </c>
      <c r="BD747">
        <f>VII_Model_PKZ!BD50</f>
        <v>0</v>
      </c>
      <c r="BE747">
        <f>VII_Model_PKZ!BE50</f>
        <v>0</v>
      </c>
      <c r="BF747">
        <f>VII_Model_PKZ!BF50</f>
        <v>0</v>
      </c>
      <c r="BG747">
        <f>VII_Model_PKZ!BG50</f>
        <v>0</v>
      </c>
      <c r="BH747">
        <f>VII_Model_PKZ!BH50</f>
        <v>0</v>
      </c>
      <c r="BI747">
        <f>VII_Model_PKZ!BI50</f>
        <v>0</v>
      </c>
      <c r="BJ747">
        <f t="shared" si="43"/>
        <v>120</v>
      </c>
      <c r="BK747">
        <f t="shared" si="44"/>
        <v>120</v>
      </c>
      <c r="BL747" s="531">
        <f t="shared" si="45"/>
        <v>0</v>
      </c>
      <c r="BM747" s="201"/>
    </row>
    <row r="748" spans="1:65" hidden="1" outlineLevel="1" x14ac:dyDescent="0.3">
      <c r="A748">
        <f>VII_Model_PKZ!A51</f>
        <v>6</v>
      </c>
      <c r="B748" t="str">
        <f>VII_Model_PKZ!B51</f>
        <v>e</v>
      </c>
      <c r="C748">
        <f>VII_Model_PKZ!C51</f>
        <v>1</v>
      </c>
      <c r="D748" t="str">
        <f>VII_Model_PKZ!D51</f>
        <v>_6_e_1</v>
      </c>
      <c r="E748" t="str">
        <f>VII_Model_PKZ!E51</f>
        <v>Wybór Modelu rekomendującego optymalny sposób rozłożenia towarów, optymalizującego: czas realizacji za-mówień, trasy i czas przejazdu kartonów po przenośnikach, pracę personelu i przepustowości przenośników</v>
      </c>
      <c r="F748">
        <f>VII_Model_PKZ!F51</f>
        <v>0</v>
      </c>
      <c r="G748">
        <f>VII_Model_PKZ!G51</f>
        <v>0</v>
      </c>
      <c r="H748">
        <f>VII_Model_PKZ!H51</f>
        <v>24</v>
      </c>
      <c r="I748" t="str">
        <f>VII_Model_PKZ!I51</f>
        <v>ACT/END</v>
      </c>
      <c r="J748">
        <f>VII_Model_PKZ!J51</f>
        <v>116</v>
      </c>
      <c r="K748" s="284">
        <f>VII_Model_PKZ!K51</f>
        <v>47193</v>
      </c>
      <c r="L748" s="284">
        <f>VII_Model_PKZ!L51</f>
        <v>47195</v>
      </c>
      <c r="M748">
        <f>VII_Model_PKZ!M51</f>
        <v>117</v>
      </c>
      <c r="N748">
        <f>VII_Model_PKZ!N51</f>
        <v>2</v>
      </c>
      <c r="O748">
        <f>VII_Model_PKZ!O51</f>
        <v>120</v>
      </c>
      <c r="P748" s="628">
        <f>VII_Model_PKZ!P51</f>
        <v>0</v>
      </c>
      <c r="Q748" s="628">
        <f>VII_Model_PKZ!Q51</f>
        <v>0</v>
      </c>
      <c r="R748" s="628">
        <f>VII_Model_PKZ!R51</f>
        <v>0.33300000000000002</v>
      </c>
      <c r="S748" s="628">
        <f>VII_Model_PKZ!S51</f>
        <v>0.33300000000000002</v>
      </c>
      <c r="T748" s="628">
        <f>VII_Model_PKZ!T51</f>
        <v>0</v>
      </c>
      <c r="U748" s="628">
        <f>VII_Model_PKZ!U51</f>
        <v>0</v>
      </c>
      <c r="V748" s="628">
        <f>VII_Model_PKZ!V51</f>
        <v>0</v>
      </c>
      <c r="W748" s="628">
        <f>VII_Model_PKZ!W51</f>
        <v>0</v>
      </c>
      <c r="X748" s="628">
        <f>VII_Model_PKZ!X51</f>
        <v>0</v>
      </c>
      <c r="Y748" s="650">
        <f>VII_Model_PKZ!Y51</f>
        <v>0.33300000000000002</v>
      </c>
      <c r="Z748" s="650">
        <f>VII_Model_PKZ!Z51</f>
        <v>0</v>
      </c>
      <c r="AA748" s="650">
        <f>VII_Model_PKZ!AA51</f>
        <v>0</v>
      </c>
      <c r="AB748" s="650">
        <f>VII_Model_PKZ!AB51</f>
        <v>0</v>
      </c>
      <c r="AC748" s="613">
        <f>VII_Model_PKZ!AC51</f>
        <v>0</v>
      </c>
      <c r="AD748" s="613">
        <f>VII_Model_PKZ!AD51</f>
        <v>0</v>
      </c>
      <c r="AE748" s="613">
        <f>VII_Model_PKZ!AE51</f>
        <v>0</v>
      </c>
      <c r="AF748" s="613">
        <f>VII_Model_PKZ!AF51</f>
        <v>0</v>
      </c>
      <c r="AG748" s="626">
        <f>VII_Model_PKZ!AG51</f>
        <v>0</v>
      </c>
      <c r="AH748" s="626">
        <f>VII_Model_PKZ!AH51</f>
        <v>0</v>
      </c>
      <c r="AI748" s="626">
        <f>VII_Model_PKZ!AI51</f>
        <v>40</v>
      </c>
      <c r="AJ748" s="626">
        <f>VII_Model_PKZ!AJ51</f>
        <v>40</v>
      </c>
      <c r="AK748" s="626">
        <f>VII_Model_PKZ!AK51</f>
        <v>0</v>
      </c>
      <c r="AL748" s="626">
        <f>VII_Model_PKZ!AL51</f>
        <v>0</v>
      </c>
      <c r="AM748" s="626">
        <f>VII_Model_PKZ!AM51</f>
        <v>0</v>
      </c>
      <c r="AN748" s="626">
        <f>VII_Model_PKZ!AN51</f>
        <v>0</v>
      </c>
      <c r="AO748" s="626">
        <f>VII_Model_PKZ!AO51</f>
        <v>0</v>
      </c>
      <c r="AP748" s="369">
        <f>VII_Model_PKZ!AP51</f>
        <v>40</v>
      </c>
      <c r="AQ748" s="369">
        <f>VII_Model_PKZ!AQ51</f>
        <v>0</v>
      </c>
      <c r="AR748" s="369">
        <f>VII_Model_PKZ!AR51</f>
        <v>0</v>
      </c>
      <c r="AS748" s="369">
        <f>VII_Model_PKZ!AS51</f>
        <v>0</v>
      </c>
      <c r="AT748" s="370">
        <f>VII_Model_PKZ!AT51</f>
        <v>0</v>
      </c>
      <c r="AU748" s="370">
        <f>VII_Model_PKZ!AU51</f>
        <v>0</v>
      </c>
      <c r="AV748" s="370">
        <f>VII_Model_PKZ!AV51</f>
        <v>0</v>
      </c>
      <c r="AW748" s="370">
        <f>VII_Model_PKZ!AW51</f>
        <v>0</v>
      </c>
      <c r="AX748">
        <f>VII_Model_PKZ!AX51</f>
        <v>80</v>
      </c>
      <c r="AY748">
        <f>VII_Model_PKZ!AY51</f>
        <v>0.5</v>
      </c>
      <c r="AZ748" t="e">
        <f>VII_Model_PKZ!AZ51</f>
        <v>#N/A</v>
      </c>
      <c r="BA748" t="e">
        <f>VII_Model_PKZ!BA51</f>
        <v>#N/A</v>
      </c>
      <c r="BB748" t="e">
        <f>VII_Model_PKZ!BB51</f>
        <v>#N/A</v>
      </c>
      <c r="BC748">
        <f>VII_Model_PKZ!BC51</f>
        <v>0</v>
      </c>
      <c r="BD748">
        <f>VII_Model_PKZ!BD51</f>
        <v>0</v>
      </c>
      <c r="BE748">
        <f>VII_Model_PKZ!BE51</f>
        <v>0</v>
      </c>
      <c r="BF748">
        <f>VII_Model_PKZ!BF51</f>
        <v>0</v>
      </c>
      <c r="BG748">
        <f>VII_Model_PKZ!BG51</f>
        <v>0</v>
      </c>
      <c r="BH748">
        <f>VII_Model_PKZ!BH51</f>
        <v>0</v>
      </c>
      <c r="BI748">
        <f>VII_Model_PKZ!BI51</f>
        <v>0</v>
      </c>
      <c r="BJ748">
        <f t="shared" si="43"/>
        <v>120</v>
      </c>
      <c r="BK748">
        <f t="shared" si="44"/>
        <v>120</v>
      </c>
      <c r="BL748" s="531">
        <f t="shared" si="45"/>
        <v>0</v>
      </c>
      <c r="BM748" s="201"/>
    </row>
    <row r="749" spans="1:65" hidden="1" outlineLevel="1" x14ac:dyDescent="0.3">
      <c r="A749">
        <f>VII_Model_PKZ!A52</f>
        <v>7</v>
      </c>
      <c r="B749" t="str">
        <f>VII_Model_PKZ!B52</f>
        <v>a</v>
      </c>
      <c r="C749">
        <f>VII_Model_PKZ!C52</f>
        <v>0</v>
      </c>
      <c r="D749" t="str">
        <f>VII_Model_PKZ!D52</f>
        <v>_7_a_0</v>
      </c>
      <c r="E749" t="str">
        <f>VII_Model_PKZ!E52</f>
        <v>7.Walidacja i optymalizacja Modelu</v>
      </c>
      <c r="F749">
        <f>VII_Model_PKZ!F52</f>
        <v>0</v>
      </c>
      <c r="G749">
        <f>VII_Model_PKZ!G52</f>
        <v>0</v>
      </c>
      <c r="H749">
        <f>VII_Model_PKZ!H52</f>
        <v>0</v>
      </c>
      <c r="I749">
        <f>VII_Model_PKZ!I52</f>
        <v>0</v>
      </c>
      <c r="J749">
        <f>VII_Model_PKZ!J52</f>
        <v>118</v>
      </c>
      <c r="K749" s="284">
        <f>VII_Model_PKZ!K52</f>
        <v>47207</v>
      </c>
      <c r="L749" s="284">
        <f>VII_Model_PKZ!L52</f>
        <v>47207</v>
      </c>
      <c r="M749">
        <f>VII_Model_PKZ!M52</f>
        <v>117</v>
      </c>
      <c r="N749">
        <f>VII_Model_PKZ!N52</f>
        <v>0</v>
      </c>
      <c r="O749">
        <f>VII_Model_PKZ!O52</f>
        <v>0</v>
      </c>
      <c r="P749" s="628">
        <f>VII_Model_PKZ!P52</f>
        <v>0</v>
      </c>
      <c r="Q749" s="628">
        <f>VII_Model_PKZ!Q52</f>
        <v>0</v>
      </c>
      <c r="R749" s="628">
        <f>VII_Model_PKZ!R52</f>
        <v>0</v>
      </c>
      <c r="S749" s="628">
        <f>VII_Model_PKZ!S52</f>
        <v>0</v>
      </c>
      <c r="T749" s="628">
        <f>VII_Model_PKZ!T52</f>
        <v>0</v>
      </c>
      <c r="U749" s="628">
        <f>VII_Model_PKZ!U52</f>
        <v>0</v>
      </c>
      <c r="V749" s="628">
        <f>VII_Model_PKZ!V52</f>
        <v>0</v>
      </c>
      <c r="W749" s="628">
        <f>VII_Model_PKZ!W52</f>
        <v>0</v>
      </c>
      <c r="X749" s="628">
        <f>VII_Model_PKZ!X52</f>
        <v>0</v>
      </c>
      <c r="Y749" s="650">
        <f>VII_Model_PKZ!Y52</f>
        <v>0</v>
      </c>
      <c r="Z749" s="650">
        <f>VII_Model_PKZ!Z52</f>
        <v>0</v>
      </c>
      <c r="AA749" s="650">
        <f>VII_Model_PKZ!AA52</f>
        <v>0</v>
      </c>
      <c r="AB749" s="650">
        <f>VII_Model_PKZ!AB52</f>
        <v>0</v>
      </c>
      <c r="AC749" s="613">
        <f>VII_Model_PKZ!AC52</f>
        <v>0</v>
      </c>
      <c r="AD749" s="613">
        <f>VII_Model_PKZ!AD52</f>
        <v>0</v>
      </c>
      <c r="AE749" s="613">
        <f>VII_Model_PKZ!AE52</f>
        <v>0</v>
      </c>
      <c r="AF749" s="613">
        <f>VII_Model_PKZ!AF52</f>
        <v>0</v>
      </c>
      <c r="AG749" s="626">
        <f>VII_Model_PKZ!AG52</f>
        <v>0</v>
      </c>
      <c r="AH749" s="626">
        <f>VII_Model_PKZ!AH52</f>
        <v>0</v>
      </c>
      <c r="AI749" s="626">
        <f>VII_Model_PKZ!AI52</f>
        <v>0</v>
      </c>
      <c r="AJ749" s="626">
        <f>VII_Model_PKZ!AJ52</f>
        <v>0</v>
      </c>
      <c r="AK749" s="626">
        <f>VII_Model_PKZ!AK52</f>
        <v>0</v>
      </c>
      <c r="AL749" s="626">
        <f>VII_Model_PKZ!AL52</f>
        <v>0</v>
      </c>
      <c r="AM749" s="626">
        <f>VII_Model_PKZ!AM52</f>
        <v>0</v>
      </c>
      <c r="AN749" s="626">
        <f>VII_Model_PKZ!AN52</f>
        <v>0</v>
      </c>
      <c r="AO749" s="626">
        <f>VII_Model_PKZ!AO52</f>
        <v>0</v>
      </c>
      <c r="AP749" s="369">
        <f>VII_Model_PKZ!AP52</f>
        <v>0</v>
      </c>
      <c r="AQ749" s="369">
        <f>VII_Model_PKZ!AQ52</f>
        <v>0</v>
      </c>
      <c r="AR749" s="369">
        <f>VII_Model_PKZ!AR52</f>
        <v>0</v>
      </c>
      <c r="AS749" s="369">
        <f>VII_Model_PKZ!AS52</f>
        <v>0</v>
      </c>
      <c r="AT749" s="370">
        <f>VII_Model_PKZ!AT52</f>
        <v>0</v>
      </c>
      <c r="AU749" s="370">
        <f>VII_Model_PKZ!AU52</f>
        <v>0</v>
      </c>
      <c r="AV749" s="370">
        <f>VII_Model_PKZ!AV52</f>
        <v>0</v>
      </c>
      <c r="AW749" s="370">
        <f>VII_Model_PKZ!AW52</f>
        <v>0</v>
      </c>
      <c r="AX749">
        <f>VII_Model_PKZ!AX52</f>
        <v>0</v>
      </c>
      <c r="AY749">
        <f>VII_Model_PKZ!AY52</f>
        <v>0</v>
      </c>
      <c r="AZ749">
        <f>VII_Model_PKZ!AZ52</f>
        <v>0</v>
      </c>
      <c r="BA749">
        <f>VII_Model_PKZ!BA52</f>
        <v>0</v>
      </c>
      <c r="BB749">
        <f>VII_Model_PKZ!BB52</f>
        <v>0</v>
      </c>
      <c r="BC749">
        <f>VII_Model_PKZ!BC52</f>
        <v>0</v>
      </c>
      <c r="BD749">
        <f>VII_Model_PKZ!BD52</f>
        <v>0</v>
      </c>
      <c r="BE749">
        <f>VII_Model_PKZ!BE52</f>
        <v>0</v>
      </c>
      <c r="BF749">
        <f>VII_Model_PKZ!BF52</f>
        <v>0</v>
      </c>
      <c r="BG749">
        <f>VII_Model_PKZ!BG52</f>
        <v>0</v>
      </c>
      <c r="BH749">
        <f>VII_Model_PKZ!BH52</f>
        <v>0</v>
      </c>
      <c r="BI749">
        <f>VII_Model_PKZ!BI52</f>
        <v>0</v>
      </c>
      <c r="BJ749">
        <f t="shared" si="43"/>
        <v>0</v>
      </c>
      <c r="BK749">
        <f t="shared" si="44"/>
        <v>0</v>
      </c>
      <c r="BL749" s="531">
        <f t="shared" si="45"/>
        <v>0</v>
      </c>
      <c r="BM749" s="201"/>
    </row>
    <row r="750" spans="1:65" hidden="1" outlineLevel="1" x14ac:dyDescent="0.3">
      <c r="A750">
        <f>VII_Model_PKZ!A53</f>
        <v>7</v>
      </c>
      <c r="B750" t="str">
        <f>VII_Model_PKZ!B53</f>
        <v>a</v>
      </c>
      <c r="C750">
        <f>VII_Model_PKZ!C53</f>
        <v>1</v>
      </c>
      <c r="D750" t="str">
        <f>VII_Model_PKZ!D53</f>
        <v>_7_a_1</v>
      </c>
      <c r="E750" t="str">
        <f>VII_Model_PKZ!E53</f>
        <v>Przeprowadzenie testów (np. krzyżowa walidacja, na nowych danych) w warunkach zbliżonych do rzeczywi-stych</v>
      </c>
      <c r="F750">
        <f>VII_Model_PKZ!F53</f>
        <v>0</v>
      </c>
      <c r="G750">
        <f>VII_Model_PKZ!G53</f>
        <v>0</v>
      </c>
      <c r="H750">
        <f>VII_Model_PKZ!H53</f>
        <v>25</v>
      </c>
      <c r="I750" t="str">
        <f>VII_Model_PKZ!I53</f>
        <v>ACT</v>
      </c>
      <c r="J750">
        <f>VII_Model_PKZ!J53</f>
        <v>118</v>
      </c>
      <c r="K750" s="284">
        <f>VII_Model_PKZ!K53</f>
        <v>47207</v>
      </c>
      <c r="L750" s="284">
        <f>VII_Model_PKZ!L53</f>
        <v>47208</v>
      </c>
      <c r="M750">
        <f>VII_Model_PKZ!M53</f>
        <v>118</v>
      </c>
      <c r="N750">
        <f>VII_Model_PKZ!N53</f>
        <v>1</v>
      </c>
      <c r="O750">
        <f>VII_Model_PKZ!O53</f>
        <v>160</v>
      </c>
      <c r="P750" s="628">
        <f>VII_Model_PKZ!P53</f>
        <v>0.12</v>
      </c>
      <c r="Q750" s="628">
        <f>VII_Model_PKZ!Q53</f>
        <v>0.13</v>
      </c>
      <c r="R750" s="628">
        <f>VII_Model_PKZ!R53</f>
        <v>0.12</v>
      </c>
      <c r="S750" s="628">
        <f>VII_Model_PKZ!S53</f>
        <v>0.13</v>
      </c>
      <c r="T750" s="628">
        <f>VII_Model_PKZ!T53</f>
        <v>0</v>
      </c>
      <c r="U750" s="628">
        <f>VII_Model_PKZ!U53</f>
        <v>0</v>
      </c>
      <c r="V750" s="628">
        <f>VII_Model_PKZ!V53</f>
        <v>0</v>
      </c>
      <c r="W750" s="628">
        <f>VII_Model_PKZ!W53</f>
        <v>0</v>
      </c>
      <c r="X750" s="628">
        <f>VII_Model_PKZ!X53</f>
        <v>0</v>
      </c>
      <c r="Y750" s="650">
        <f>VII_Model_PKZ!Y53</f>
        <v>0</v>
      </c>
      <c r="Z750" s="650">
        <f>VII_Model_PKZ!Z53</f>
        <v>0.25</v>
      </c>
      <c r="AA750" s="650">
        <f>VII_Model_PKZ!AA53</f>
        <v>0</v>
      </c>
      <c r="AB750" s="650">
        <f>VII_Model_PKZ!AB53</f>
        <v>0.25</v>
      </c>
      <c r="AC750" s="613">
        <f>VII_Model_PKZ!AC53</f>
        <v>0</v>
      </c>
      <c r="AD750" s="613">
        <f>VII_Model_PKZ!AD53</f>
        <v>0</v>
      </c>
      <c r="AE750" s="613">
        <f>VII_Model_PKZ!AE53</f>
        <v>0</v>
      </c>
      <c r="AF750" s="613">
        <f>VII_Model_PKZ!AF53</f>
        <v>0</v>
      </c>
      <c r="AG750" s="626">
        <f>VII_Model_PKZ!AG53</f>
        <v>19</v>
      </c>
      <c r="AH750" s="626">
        <f>VII_Model_PKZ!AH53</f>
        <v>21</v>
      </c>
      <c r="AI750" s="626">
        <f>VII_Model_PKZ!AI53</f>
        <v>19</v>
      </c>
      <c r="AJ750" s="626">
        <f>VII_Model_PKZ!AJ53</f>
        <v>21</v>
      </c>
      <c r="AK750" s="626">
        <f>VII_Model_PKZ!AK53</f>
        <v>0</v>
      </c>
      <c r="AL750" s="626">
        <f>VII_Model_PKZ!AL53</f>
        <v>0</v>
      </c>
      <c r="AM750" s="626">
        <f>VII_Model_PKZ!AM53</f>
        <v>0</v>
      </c>
      <c r="AN750" s="626">
        <f>VII_Model_PKZ!AN53</f>
        <v>0</v>
      </c>
      <c r="AO750" s="626">
        <f>VII_Model_PKZ!AO53</f>
        <v>0</v>
      </c>
      <c r="AP750" s="369">
        <f>VII_Model_PKZ!AP53</f>
        <v>0</v>
      </c>
      <c r="AQ750" s="369">
        <f>VII_Model_PKZ!AQ53</f>
        <v>40</v>
      </c>
      <c r="AR750" s="369">
        <f>VII_Model_PKZ!AR53</f>
        <v>0</v>
      </c>
      <c r="AS750" s="369">
        <f>VII_Model_PKZ!AS53</f>
        <v>40</v>
      </c>
      <c r="AT750" s="370">
        <f>VII_Model_PKZ!AT53</f>
        <v>0</v>
      </c>
      <c r="AU750" s="370">
        <f>VII_Model_PKZ!AU53</f>
        <v>0</v>
      </c>
      <c r="AV750" s="370">
        <f>VII_Model_PKZ!AV53</f>
        <v>0</v>
      </c>
      <c r="AW750" s="370">
        <f>VII_Model_PKZ!AW53</f>
        <v>0</v>
      </c>
      <c r="AX750">
        <f>VII_Model_PKZ!AX53</f>
        <v>80</v>
      </c>
      <c r="AY750">
        <f>VII_Model_PKZ!AY53</f>
        <v>0.5</v>
      </c>
      <c r="AZ750" t="e">
        <f>VII_Model_PKZ!AZ53</f>
        <v>#N/A</v>
      </c>
      <c r="BA750" t="e">
        <f>VII_Model_PKZ!BA53</f>
        <v>#N/A</v>
      </c>
      <c r="BB750" t="e">
        <f>VII_Model_PKZ!BB53</f>
        <v>#N/A</v>
      </c>
      <c r="BC750">
        <f>VII_Model_PKZ!BC53</f>
        <v>0</v>
      </c>
      <c r="BD750">
        <f>VII_Model_PKZ!BD53</f>
        <v>0</v>
      </c>
      <c r="BE750">
        <f>VII_Model_PKZ!BE53</f>
        <v>0</v>
      </c>
      <c r="BF750">
        <f>VII_Model_PKZ!BF53</f>
        <v>0</v>
      </c>
      <c r="BG750">
        <f>VII_Model_PKZ!BG53</f>
        <v>0</v>
      </c>
      <c r="BH750">
        <f>VII_Model_PKZ!BH53</f>
        <v>0</v>
      </c>
      <c r="BI750">
        <f>VII_Model_PKZ!BI53</f>
        <v>0</v>
      </c>
      <c r="BJ750">
        <f t="shared" si="43"/>
        <v>160</v>
      </c>
      <c r="BK750">
        <f t="shared" si="44"/>
        <v>160</v>
      </c>
      <c r="BL750" s="531">
        <f t="shared" si="45"/>
        <v>0</v>
      </c>
      <c r="BM750" s="201"/>
    </row>
    <row r="751" spans="1:65" hidden="1" outlineLevel="1" x14ac:dyDescent="0.3">
      <c r="A751">
        <f>VII_Model_PKZ!A54</f>
        <v>7</v>
      </c>
      <c r="B751" t="str">
        <f>VII_Model_PKZ!B54</f>
        <v>b</v>
      </c>
      <c r="C751">
        <f>VII_Model_PKZ!C54</f>
        <v>1</v>
      </c>
      <c r="D751" t="str">
        <f>VII_Model_PKZ!D54</f>
        <v>_7_b_1</v>
      </c>
      <c r="E751" t="str">
        <f>VII_Model_PKZ!E54</f>
        <v>Monitorowanie i porównanie wyników Modelu z danymi operacyjnymi, ocena dokładności prognoz i skutecz-ności optymalizacji</v>
      </c>
      <c r="F751">
        <f>VII_Model_PKZ!F54</f>
        <v>0</v>
      </c>
      <c r="G751">
        <f>VII_Model_PKZ!G54</f>
        <v>0</v>
      </c>
      <c r="H751">
        <f>VII_Model_PKZ!H54</f>
        <v>26</v>
      </c>
      <c r="I751" t="str">
        <f>VII_Model_PKZ!I54</f>
        <v>ACT</v>
      </c>
      <c r="J751">
        <f>VII_Model_PKZ!J54</f>
        <v>119</v>
      </c>
      <c r="K751" s="284">
        <f>VII_Model_PKZ!K54</f>
        <v>47214</v>
      </c>
      <c r="L751" s="284">
        <f>VII_Model_PKZ!L54</f>
        <v>47215</v>
      </c>
      <c r="M751">
        <f>VII_Model_PKZ!M54</f>
        <v>119</v>
      </c>
      <c r="N751">
        <f>VII_Model_PKZ!N54</f>
        <v>1</v>
      </c>
      <c r="O751">
        <f>VII_Model_PKZ!O54</f>
        <v>120</v>
      </c>
      <c r="P751" s="628">
        <f>VII_Model_PKZ!P54</f>
        <v>0.16</v>
      </c>
      <c r="Q751" s="628">
        <f>VII_Model_PKZ!Q54</f>
        <v>0.17</v>
      </c>
      <c r="R751" s="628">
        <f>VII_Model_PKZ!R54</f>
        <v>0.17</v>
      </c>
      <c r="S751" s="628">
        <f>VII_Model_PKZ!S54</f>
        <v>0.17</v>
      </c>
      <c r="T751" s="628">
        <f>VII_Model_PKZ!T54</f>
        <v>0</v>
      </c>
      <c r="U751" s="628">
        <f>VII_Model_PKZ!U54</f>
        <v>0</v>
      </c>
      <c r="V751" s="628">
        <f>VII_Model_PKZ!V54</f>
        <v>0</v>
      </c>
      <c r="W751" s="628">
        <f>VII_Model_PKZ!W54</f>
        <v>0</v>
      </c>
      <c r="X751" s="628">
        <f>VII_Model_PKZ!X54</f>
        <v>0</v>
      </c>
      <c r="Y751" s="650">
        <f>VII_Model_PKZ!Y54</f>
        <v>0</v>
      </c>
      <c r="Z751" s="650">
        <f>VII_Model_PKZ!Z54</f>
        <v>0</v>
      </c>
      <c r="AA751" s="650">
        <f>VII_Model_PKZ!AA54</f>
        <v>0</v>
      </c>
      <c r="AB751" s="650">
        <f>VII_Model_PKZ!AB54</f>
        <v>0.33300000000000002</v>
      </c>
      <c r="AC751" s="613">
        <f>VII_Model_PKZ!AC54</f>
        <v>0</v>
      </c>
      <c r="AD751" s="613">
        <f>VII_Model_PKZ!AD54</f>
        <v>0</v>
      </c>
      <c r="AE751" s="613">
        <f>VII_Model_PKZ!AE54</f>
        <v>0</v>
      </c>
      <c r="AF751" s="613">
        <f>VII_Model_PKZ!AF54</f>
        <v>0</v>
      </c>
      <c r="AG751" s="626">
        <f>VII_Model_PKZ!AG54</f>
        <v>19</v>
      </c>
      <c r="AH751" s="626">
        <f>VII_Model_PKZ!AH54</f>
        <v>20</v>
      </c>
      <c r="AI751" s="626">
        <f>VII_Model_PKZ!AI54</f>
        <v>20</v>
      </c>
      <c r="AJ751" s="626">
        <f>VII_Model_PKZ!AJ54</f>
        <v>20</v>
      </c>
      <c r="AK751" s="626">
        <f>VII_Model_PKZ!AK54</f>
        <v>0</v>
      </c>
      <c r="AL751" s="626">
        <f>VII_Model_PKZ!AL54</f>
        <v>0</v>
      </c>
      <c r="AM751" s="626">
        <f>VII_Model_PKZ!AM54</f>
        <v>0</v>
      </c>
      <c r="AN751" s="626">
        <f>VII_Model_PKZ!AN54</f>
        <v>0</v>
      </c>
      <c r="AO751" s="626">
        <f>VII_Model_PKZ!AO54</f>
        <v>0</v>
      </c>
      <c r="AP751" s="369">
        <f>VII_Model_PKZ!AP54</f>
        <v>0</v>
      </c>
      <c r="AQ751" s="369">
        <f>VII_Model_PKZ!AQ54</f>
        <v>0</v>
      </c>
      <c r="AR751" s="369">
        <f>VII_Model_PKZ!AR54</f>
        <v>0</v>
      </c>
      <c r="AS751" s="369">
        <f>VII_Model_PKZ!AS54</f>
        <v>40</v>
      </c>
      <c r="AT751" s="370">
        <f>VII_Model_PKZ!AT54</f>
        <v>0</v>
      </c>
      <c r="AU751" s="370">
        <f>VII_Model_PKZ!AU54</f>
        <v>0</v>
      </c>
      <c r="AV751" s="370">
        <f>VII_Model_PKZ!AV54</f>
        <v>0</v>
      </c>
      <c r="AW751" s="370">
        <f>VII_Model_PKZ!AW54</f>
        <v>0</v>
      </c>
      <c r="AX751">
        <f>VII_Model_PKZ!AX54</f>
        <v>79</v>
      </c>
      <c r="AY751">
        <f>VII_Model_PKZ!AY54</f>
        <v>0.49375000000000002</v>
      </c>
      <c r="AZ751" t="e">
        <f>VII_Model_PKZ!AZ54</f>
        <v>#N/A</v>
      </c>
      <c r="BA751" t="e">
        <f>VII_Model_PKZ!BA54</f>
        <v>#N/A</v>
      </c>
      <c r="BB751" t="e">
        <f>VII_Model_PKZ!BB54</f>
        <v>#N/A</v>
      </c>
      <c r="BC751">
        <f>VII_Model_PKZ!BC54</f>
        <v>0</v>
      </c>
      <c r="BD751">
        <f>VII_Model_PKZ!BD54</f>
        <v>0</v>
      </c>
      <c r="BE751">
        <f>VII_Model_PKZ!BE54</f>
        <v>0</v>
      </c>
      <c r="BF751">
        <f>VII_Model_PKZ!BF54</f>
        <v>0</v>
      </c>
      <c r="BG751">
        <f>VII_Model_PKZ!BG54</f>
        <v>0</v>
      </c>
      <c r="BH751">
        <f>VII_Model_PKZ!BH54</f>
        <v>0</v>
      </c>
      <c r="BI751">
        <f>VII_Model_PKZ!BI54</f>
        <v>0</v>
      </c>
      <c r="BJ751">
        <f t="shared" ref="BJ751:BJ814" si="46">O751</f>
        <v>120</v>
      </c>
      <c r="BK751">
        <f t="shared" ref="BK751:BK814" si="47">SUM(AG751:AW751)</f>
        <v>119</v>
      </c>
      <c r="BL751" s="531">
        <f t="shared" ref="BL751:BL814" si="48">BJ751-BK751</f>
        <v>1</v>
      </c>
      <c r="BM751" s="201"/>
    </row>
    <row r="752" spans="1:65" hidden="1" outlineLevel="1" x14ac:dyDescent="0.3">
      <c r="A752">
        <f>VII_Model_PKZ!A55</f>
        <v>7</v>
      </c>
      <c r="B752" t="str">
        <f>VII_Model_PKZ!B55</f>
        <v>c</v>
      </c>
      <c r="C752">
        <f>VII_Model_PKZ!C55</f>
        <v>1</v>
      </c>
      <c r="D752" t="str">
        <f>VII_Model_PKZ!D55</f>
        <v>_7_c_1</v>
      </c>
      <c r="E752" t="str">
        <f>VII_Model_PKZ!E55</f>
        <v>Iteracyjne kalibracje (dopasowanie Modelu do wybranych procesów rzeczywistych [na niewielką skalę], do-stosowanie parametrów Modelu i wybór najlepszych algorytmów z przeprowadzonych testów)</v>
      </c>
      <c r="F752">
        <f>VII_Model_PKZ!F55</f>
        <v>0</v>
      </c>
      <c r="G752">
        <f>VII_Model_PKZ!G55</f>
        <v>0</v>
      </c>
      <c r="H752">
        <f>VII_Model_PKZ!H55</f>
        <v>26</v>
      </c>
      <c r="I752" t="str">
        <f>VII_Model_PKZ!I55</f>
        <v>END/ACT</v>
      </c>
      <c r="J752">
        <f>VII_Model_PKZ!J55</f>
        <v>120</v>
      </c>
      <c r="K752" s="284">
        <f>VII_Model_PKZ!K55</f>
        <v>47221</v>
      </c>
      <c r="L752" s="284">
        <f>VII_Model_PKZ!L55</f>
        <v>47223</v>
      </c>
      <c r="M752">
        <f>VII_Model_PKZ!M55</f>
        <v>121</v>
      </c>
      <c r="N752">
        <f>VII_Model_PKZ!N55</f>
        <v>2</v>
      </c>
      <c r="O752">
        <f>VII_Model_PKZ!O55</f>
        <v>160</v>
      </c>
      <c r="P752" s="628">
        <f>VII_Model_PKZ!P55</f>
        <v>0.25</v>
      </c>
      <c r="Q752" s="628">
        <f>VII_Model_PKZ!Q55</f>
        <v>0.25</v>
      </c>
      <c r="R752" s="628">
        <f>VII_Model_PKZ!R55</f>
        <v>0</v>
      </c>
      <c r="S752" s="628">
        <f>VII_Model_PKZ!S55</f>
        <v>0</v>
      </c>
      <c r="T752" s="628">
        <f>VII_Model_PKZ!T55</f>
        <v>0</v>
      </c>
      <c r="U752" s="628">
        <f>VII_Model_PKZ!U55</f>
        <v>0</v>
      </c>
      <c r="V752" s="628">
        <f>VII_Model_PKZ!V55</f>
        <v>0</v>
      </c>
      <c r="W752" s="628">
        <f>VII_Model_PKZ!W55</f>
        <v>0</v>
      </c>
      <c r="X752" s="628">
        <f>VII_Model_PKZ!X55</f>
        <v>0</v>
      </c>
      <c r="Y752" s="650">
        <f>VII_Model_PKZ!Y55</f>
        <v>0.25</v>
      </c>
      <c r="Z752" s="650">
        <f>VII_Model_PKZ!Z55</f>
        <v>0</v>
      </c>
      <c r="AA752" s="650">
        <f>VII_Model_PKZ!AA55</f>
        <v>0.25</v>
      </c>
      <c r="AB752" s="650">
        <f>VII_Model_PKZ!AB55</f>
        <v>0</v>
      </c>
      <c r="AC752" s="613">
        <f>VII_Model_PKZ!AC55</f>
        <v>0</v>
      </c>
      <c r="AD752" s="613">
        <f>VII_Model_PKZ!AD55</f>
        <v>0</v>
      </c>
      <c r="AE752" s="613">
        <f>VII_Model_PKZ!AE55</f>
        <v>0</v>
      </c>
      <c r="AF752" s="613">
        <f>VII_Model_PKZ!AF55</f>
        <v>0</v>
      </c>
      <c r="AG752" s="626">
        <f>VII_Model_PKZ!AG55</f>
        <v>40</v>
      </c>
      <c r="AH752" s="626">
        <f>VII_Model_PKZ!AH55</f>
        <v>40</v>
      </c>
      <c r="AI752" s="626">
        <f>VII_Model_PKZ!AI55</f>
        <v>0</v>
      </c>
      <c r="AJ752" s="626">
        <f>VII_Model_PKZ!AJ55</f>
        <v>0</v>
      </c>
      <c r="AK752" s="626">
        <f>VII_Model_PKZ!AK55</f>
        <v>0</v>
      </c>
      <c r="AL752" s="626">
        <f>VII_Model_PKZ!AL55</f>
        <v>0</v>
      </c>
      <c r="AM752" s="626">
        <f>VII_Model_PKZ!AM55</f>
        <v>0</v>
      </c>
      <c r="AN752" s="626">
        <f>VII_Model_PKZ!AN55</f>
        <v>0</v>
      </c>
      <c r="AO752" s="626">
        <f>VII_Model_PKZ!AO55</f>
        <v>0</v>
      </c>
      <c r="AP752" s="369">
        <f>VII_Model_PKZ!AP55</f>
        <v>40</v>
      </c>
      <c r="AQ752" s="369">
        <f>VII_Model_PKZ!AQ55</f>
        <v>0</v>
      </c>
      <c r="AR752" s="369">
        <f>VII_Model_PKZ!AR55</f>
        <v>40</v>
      </c>
      <c r="AS752" s="369">
        <f>VII_Model_PKZ!AS55</f>
        <v>0</v>
      </c>
      <c r="AT752" s="370">
        <f>VII_Model_PKZ!AT55</f>
        <v>0</v>
      </c>
      <c r="AU752" s="370">
        <f>VII_Model_PKZ!AU55</f>
        <v>0</v>
      </c>
      <c r="AV752" s="370">
        <f>VII_Model_PKZ!AV55</f>
        <v>0</v>
      </c>
      <c r="AW752" s="370">
        <f>VII_Model_PKZ!AW55</f>
        <v>0</v>
      </c>
      <c r="AX752">
        <f>VII_Model_PKZ!AX55</f>
        <v>80</v>
      </c>
      <c r="AY752">
        <f>VII_Model_PKZ!AY55</f>
        <v>0.5</v>
      </c>
      <c r="AZ752" t="e">
        <f>VII_Model_PKZ!AZ55</f>
        <v>#N/A</v>
      </c>
      <c r="BA752" t="e">
        <f>VII_Model_PKZ!BA55</f>
        <v>#N/A</v>
      </c>
      <c r="BB752" t="e">
        <f>VII_Model_PKZ!BB55</f>
        <v>#N/A</v>
      </c>
      <c r="BC752">
        <f>VII_Model_PKZ!BC55</f>
        <v>0</v>
      </c>
      <c r="BD752">
        <f>VII_Model_PKZ!BD55</f>
        <v>0</v>
      </c>
      <c r="BE752">
        <f>VII_Model_PKZ!BE55</f>
        <v>0</v>
      </c>
      <c r="BF752">
        <f>VII_Model_PKZ!BF55</f>
        <v>0</v>
      </c>
      <c r="BG752">
        <f>VII_Model_PKZ!BG55</f>
        <v>0</v>
      </c>
      <c r="BH752">
        <f>VII_Model_PKZ!BH55</f>
        <v>0</v>
      </c>
      <c r="BI752">
        <f>VII_Model_PKZ!BI55</f>
        <v>0</v>
      </c>
      <c r="BJ752">
        <f t="shared" si="46"/>
        <v>160</v>
      </c>
      <c r="BK752">
        <f t="shared" si="47"/>
        <v>160</v>
      </c>
      <c r="BL752" s="531">
        <f t="shared" si="48"/>
        <v>0</v>
      </c>
      <c r="BM752" s="201"/>
    </row>
    <row r="753" spans="1:65" hidden="1" outlineLevel="1" x14ac:dyDescent="0.3">
      <c r="A753">
        <f>VII_Model_PKZ!A56</f>
        <v>8</v>
      </c>
      <c r="B753" t="str">
        <f>VII_Model_PKZ!B56</f>
        <v>a</v>
      </c>
      <c r="C753">
        <f>VII_Model_PKZ!C56</f>
        <v>0</v>
      </c>
      <c r="D753" t="str">
        <f>VII_Model_PKZ!D56</f>
        <v>_8_a_0</v>
      </c>
      <c r="E753" t="str">
        <f>VII_Model_PKZ!E56</f>
        <v>8.Optymalizacja kosztów i zasobów. Analiza modeli AI/ML w celu optymalizacji:</v>
      </c>
      <c r="F753">
        <f>VII_Model_PKZ!F56</f>
        <v>0</v>
      </c>
      <c r="G753">
        <f>VII_Model_PKZ!G56</f>
        <v>0</v>
      </c>
      <c r="H753">
        <f>VII_Model_PKZ!H56</f>
        <v>0</v>
      </c>
      <c r="I753">
        <f>VII_Model_PKZ!I56</f>
        <v>0</v>
      </c>
      <c r="J753">
        <f>VII_Model_PKZ!J56</f>
        <v>122</v>
      </c>
      <c r="K753" s="284">
        <f>VII_Model_PKZ!K56</f>
        <v>47235</v>
      </c>
      <c r="L753" s="284">
        <f>VII_Model_PKZ!L56</f>
        <v>47235</v>
      </c>
      <c r="M753">
        <f>VII_Model_PKZ!M56</f>
        <v>121</v>
      </c>
      <c r="N753">
        <f>VII_Model_PKZ!N56</f>
        <v>0</v>
      </c>
      <c r="O753">
        <f>VII_Model_PKZ!O56</f>
        <v>0</v>
      </c>
      <c r="P753" s="628">
        <f>VII_Model_PKZ!P56</f>
        <v>0</v>
      </c>
      <c r="Q753" s="628">
        <f>VII_Model_PKZ!Q56</f>
        <v>0</v>
      </c>
      <c r="R753" s="628">
        <f>VII_Model_PKZ!R56</f>
        <v>0</v>
      </c>
      <c r="S753" s="628">
        <f>VII_Model_PKZ!S56</f>
        <v>0</v>
      </c>
      <c r="T753" s="628">
        <f>VII_Model_PKZ!T56</f>
        <v>0</v>
      </c>
      <c r="U753" s="628">
        <f>VII_Model_PKZ!U56</f>
        <v>0</v>
      </c>
      <c r="V753" s="628">
        <f>VII_Model_PKZ!V56</f>
        <v>0</v>
      </c>
      <c r="W753" s="628">
        <f>VII_Model_PKZ!W56</f>
        <v>0</v>
      </c>
      <c r="X753" s="628">
        <f>VII_Model_PKZ!X56</f>
        <v>0</v>
      </c>
      <c r="Y753" s="650">
        <f>VII_Model_PKZ!Y56</f>
        <v>0</v>
      </c>
      <c r="Z753" s="650">
        <f>VII_Model_PKZ!Z56</f>
        <v>0</v>
      </c>
      <c r="AA753" s="650">
        <f>VII_Model_PKZ!AA56</f>
        <v>0</v>
      </c>
      <c r="AB753" s="650">
        <f>VII_Model_PKZ!AB56</f>
        <v>0</v>
      </c>
      <c r="AC753" s="613">
        <f>VII_Model_PKZ!AC56</f>
        <v>0</v>
      </c>
      <c r="AD753" s="613">
        <f>VII_Model_PKZ!AD56</f>
        <v>0</v>
      </c>
      <c r="AE753" s="613">
        <f>VII_Model_PKZ!AE56</f>
        <v>0</v>
      </c>
      <c r="AF753" s="613">
        <f>VII_Model_PKZ!AF56</f>
        <v>0</v>
      </c>
      <c r="AG753" s="626">
        <f>VII_Model_PKZ!AG56</f>
        <v>0</v>
      </c>
      <c r="AH753" s="626">
        <f>VII_Model_PKZ!AH56</f>
        <v>0</v>
      </c>
      <c r="AI753" s="626">
        <f>VII_Model_PKZ!AI56</f>
        <v>0</v>
      </c>
      <c r="AJ753" s="626">
        <f>VII_Model_PKZ!AJ56</f>
        <v>0</v>
      </c>
      <c r="AK753" s="626">
        <f>VII_Model_PKZ!AK56</f>
        <v>0</v>
      </c>
      <c r="AL753" s="626">
        <f>VII_Model_PKZ!AL56</f>
        <v>0</v>
      </c>
      <c r="AM753" s="626">
        <f>VII_Model_PKZ!AM56</f>
        <v>0</v>
      </c>
      <c r="AN753" s="626">
        <f>VII_Model_PKZ!AN56</f>
        <v>0</v>
      </c>
      <c r="AO753" s="626">
        <f>VII_Model_PKZ!AO56</f>
        <v>0</v>
      </c>
      <c r="AP753" s="369">
        <f>VII_Model_PKZ!AP56</f>
        <v>0</v>
      </c>
      <c r="AQ753" s="369">
        <f>VII_Model_PKZ!AQ56</f>
        <v>0</v>
      </c>
      <c r="AR753" s="369">
        <f>VII_Model_PKZ!AR56</f>
        <v>0</v>
      </c>
      <c r="AS753" s="369">
        <f>VII_Model_PKZ!AS56</f>
        <v>0</v>
      </c>
      <c r="AT753" s="370">
        <f>VII_Model_PKZ!AT56</f>
        <v>0</v>
      </c>
      <c r="AU753" s="370">
        <f>VII_Model_PKZ!AU56</f>
        <v>0</v>
      </c>
      <c r="AV753" s="370">
        <f>VII_Model_PKZ!AV56</f>
        <v>0</v>
      </c>
      <c r="AW753" s="370">
        <f>VII_Model_PKZ!AW56</f>
        <v>0</v>
      </c>
      <c r="AX753">
        <f>VII_Model_PKZ!AX56</f>
        <v>0</v>
      </c>
      <c r="AY753">
        <f>VII_Model_PKZ!AY56</f>
        <v>0</v>
      </c>
      <c r="AZ753">
        <f>VII_Model_PKZ!AZ56</f>
        <v>0</v>
      </c>
      <c r="BA753">
        <f>VII_Model_PKZ!BA56</f>
        <v>0</v>
      </c>
      <c r="BB753">
        <f>VII_Model_PKZ!BB56</f>
        <v>0</v>
      </c>
      <c r="BC753">
        <f>VII_Model_PKZ!BC56</f>
        <v>0</v>
      </c>
      <c r="BD753">
        <f>VII_Model_PKZ!BD56</f>
        <v>0</v>
      </c>
      <c r="BE753">
        <f>VII_Model_PKZ!BE56</f>
        <v>0</v>
      </c>
      <c r="BF753">
        <f>VII_Model_PKZ!BF56</f>
        <v>0</v>
      </c>
      <c r="BG753">
        <f>VII_Model_PKZ!BG56</f>
        <v>0</v>
      </c>
      <c r="BH753">
        <f>VII_Model_PKZ!BH56</f>
        <v>0</v>
      </c>
      <c r="BI753">
        <f>VII_Model_PKZ!BI56</f>
        <v>0</v>
      </c>
      <c r="BJ753">
        <f t="shared" si="46"/>
        <v>0</v>
      </c>
      <c r="BK753">
        <f t="shared" si="47"/>
        <v>0</v>
      </c>
      <c r="BL753" s="531">
        <f t="shared" si="48"/>
        <v>0</v>
      </c>
      <c r="BM753" s="201"/>
    </row>
    <row r="754" spans="1:65" hidden="1" outlineLevel="1" x14ac:dyDescent="0.3">
      <c r="A754">
        <f>VII_Model_PKZ!A57</f>
        <v>8</v>
      </c>
      <c r="B754" t="str">
        <f>VII_Model_PKZ!B57</f>
        <v>a</v>
      </c>
      <c r="C754">
        <f>VII_Model_PKZ!C57</f>
        <v>1</v>
      </c>
      <c r="D754" t="str">
        <f>VII_Model_PKZ!D57</f>
        <v>_8_a_1</v>
      </c>
      <c r="E754" t="str">
        <f>VII_Model_PKZ!E57</f>
        <v>kosztów operacyjnych</v>
      </c>
      <c r="F754">
        <f>VII_Model_PKZ!F57</f>
        <v>0</v>
      </c>
      <c r="G754">
        <f>VII_Model_PKZ!G57</f>
        <v>0</v>
      </c>
      <c r="H754">
        <f>VII_Model_PKZ!H57</f>
        <v>27</v>
      </c>
      <c r="I754" t="str">
        <f>VII_Model_PKZ!I57</f>
        <v>ACT</v>
      </c>
      <c r="J754">
        <f>VII_Model_PKZ!J57</f>
        <v>122</v>
      </c>
      <c r="K754" s="284">
        <f>VII_Model_PKZ!K57</f>
        <v>47235</v>
      </c>
      <c r="L754" s="284">
        <f>VII_Model_PKZ!L57</f>
        <v>47241</v>
      </c>
      <c r="M754">
        <f>VII_Model_PKZ!M57</f>
        <v>127</v>
      </c>
      <c r="N754">
        <f>VII_Model_PKZ!N57</f>
        <v>6</v>
      </c>
      <c r="O754">
        <f>VII_Model_PKZ!O57</f>
        <v>120</v>
      </c>
      <c r="P754" s="628">
        <f>VII_Model_PKZ!P57</f>
        <v>1</v>
      </c>
      <c r="Q754" s="628">
        <f>VII_Model_PKZ!Q57</f>
        <v>0</v>
      </c>
      <c r="R754" s="628">
        <f>VII_Model_PKZ!R57</f>
        <v>0</v>
      </c>
      <c r="S754" s="628">
        <f>VII_Model_PKZ!S57</f>
        <v>0</v>
      </c>
      <c r="T754" s="628">
        <f>VII_Model_PKZ!T57</f>
        <v>0</v>
      </c>
      <c r="U754" s="628">
        <f>VII_Model_PKZ!U57</f>
        <v>0</v>
      </c>
      <c r="V754" s="628">
        <f>VII_Model_PKZ!V57</f>
        <v>0</v>
      </c>
      <c r="W754" s="628">
        <f>VII_Model_PKZ!W57</f>
        <v>0</v>
      </c>
      <c r="X754" s="628">
        <f>VII_Model_PKZ!X57</f>
        <v>0</v>
      </c>
      <c r="Y754" s="650">
        <f>VII_Model_PKZ!Y57</f>
        <v>0</v>
      </c>
      <c r="Z754" s="650">
        <f>VII_Model_PKZ!Z57</f>
        <v>0</v>
      </c>
      <c r="AA754" s="650">
        <f>VII_Model_PKZ!AA57</f>
        <v>0</v>
      </c>
      <c r="AB754" s="650">
        <f>VII_Model_PKZ!AB57</f>
        <v>0</v>
      </c>
      <c r="AC754" s="613">
        <f>VII_Model_PKZ!AC57</f>
        <v>0</v>
      </c>
      <c r="AD754" s="613">
        <f>VII_Model_PKZ!AD57</f>
        <v>0</v>
      </c>
      <c r="AE754" s="613">
        <f>VII_Model_PKZ!AE57</f>
        <v>0</v>
      </c>
      <c r="AF754" s="613">
        <f>VII_Model_PKZ!AF57</f>
        <v>0</v>
      </c>
      <c r="AG754" s="626">
        <f>VII_Model_PKZ!AG57</f>
        <v>120</v>
      </c>
      <c r="AH754" s="626">
        <f>VII_Model_PKZ!AH57</f>
        <v>0</v>
      </c>
      <c r="AI754" s="626">
        <f>VII_Model_PKZ!AI57</f>
        <v>0</v>
      </c>
      <c r="AJ754" s="626">
        <f>VII_Model_PKZ!AJ57</f>
        <v>0</v>
      </c>
      <c r="AK754" s="626">
        <f>VII_Model_PKZ!AK57</f>
        <v>0</v>
      </c>
      <c r="AL754" s="626">
        <f>VII_Model_PKZ!AL57</f>
        <v>0</v>
      </c>
      <c r="AM754" s="626">
        <f>VII_Model_PKZ!AM57</f>
        <v>0</v>
      </c>
      <c r="AN754" s="626">
        <f>VII_Model_PKZ!AN57</f>
        <v>0</v>
      </c>
      <c r="AO754" s="626">
        <f>VII_Model_PKZ!AO57</f>
        <v>0</v>
      </c>
      <c r="AP754" s="369">
        <f>VII_Model_PKZ!AP57</f>
        <v>0</v>
      </c>
      <c r="AQ754" s="369">
        <f>VII_Model_PKZ!AQ57</f>
        <v>0</v>
      </c>
      <c r="AR754" s="369">
        <f>VII_Model_PKZ!AR57</f>
        <v>0</v>
      </c>
      <c r="AS754" s="369">
        <f>VII_Model_PKZ!AS57</f>
        <v>0</v>
      </c>
      <c r="AT754" s="370">
        <f>VII_Model_PKZ!AT57</f>
        <v>0</v>
      </c>
      <c r="AU754" s="370">
        <f>VII_Model_PKZ!AU57</f>
        <v>0</v>
      </c>
      <c r="AV754" s="370">
        <f>VII_Model_PKZ!AV57</f>
        <v>0</v>
      </c>
      <c r="AW754" s="370">
        <f>VII_Model_PKZ!AW57</f>
        <v>0</v>
      </c>
      <c r="AX754">
        <f>VII_Model_PKZ!AX57</f>
        <v>120</v>
      </c>
      <c r="AY754">
        <f>VII_Model_PKZ!AY57</f>
        <v>0.75</v>
      </c>
      <c r="AZ754" t="e">
        <f>VII_Model_PKZ!AZ57</f>
        <v>#N/A</v>
      </c>
      <c r="BA754" t="e">
        <f>VII_Model_PKZ!BA57</f>
        <v>#N/A</v>
      </c>
      <c r="BB754" t="e">
        <f>VII_Model_PKZ!BB57</f>
        <v>#N/A</v>
      </c>
      <c r="BC754">
        <f>VII_Model_PKZ!BC57</f>
        <v>0</v>
      </c>
      <c r="BD754">
        <f>VII_Model_PKZ!BD57</f>
        <v>0</v>
      </c>
      <c r="BE754">
        <f>VII_Model_PKZ!BE57</f>
        <v>0</v>
      </c>
      <c r="BF754">
        <f>VII_Model_PKZ!BF57</f>
        <v>0</v>
      </c>
      <c r="BG754">
        <f>VII_Model_PKZ!BG57</f>
        <v>0</v>
      </c>
      <c r="BH754">
        <f>VII_Model_PKZ!BH57</f>
        <v>0</v>
      </c>
      <c r="BI754">
        <f>VII_Model_PKZ!BI57</f>
        <v>0</v>
      </c>
      <c r="BJ754">
        <f t="shared" si="46"/>
        <v>120</v>
      </c>
      <c r="BK754">
        <f t="shared" si="47"/>
        <v>120</v>
      </c>
      <c r="BL754" s="531">
        <f t="shared" si="48"/>
        <v>0</v>
      </c>
      <c r="BM754" s="201"/>
    </row>
    <row r="755" spans="1:65" hidden="1" outlineLevel="1" x14ac:dyDescent="0.3">
      <c r="A755">
        <f>VII_Model_PKZ!A58</f>
        <v>8</v>
      </c>
      <c r="B755" t="str">
        <f>VII_Model_PKZ!B58</f>
        <v>b</v>
      </c>
      <c r="C755">
        <f>VII_Model_PKZ!C58</f>
        <v>1</v>
      </c>
      <c r="D755" t="str">
        <f>VII_Model_PKZ!D58</f>
        <v>_8_b_1</v>
      </c>
      <c r="E755" t="str">
        <f>VII_Model_PKZ!E58</f>
        <v>czasu i efektywności PKZ</v>
      </c>
      <c r="F755">
        <f>VII_Model_PKZ!F58</f>
        <v>0</v>
      </c>
      <c r="G755">
        <f>VII_Model_PKZ!G58</f>
        <v>0</v>
      </c>
      <c r="H755">
        <f>VII_Model_PKZ!H58</f>
        <v>27</v>
      </c>
      <c r="I755" t="str">
        <f>VII_Model_PKZ!I58</f>
        <v>ACT</v>
      </c>
      <c r="J755">
        <f>VII_Model_PKZ!J58</f>
        <v>128</v>
      </c>
      <c r="K755" s="284">
        <f>VII_Model_PKZ!K58</f>
        <v>47277</v>
      </c>
      <c r="L755" s="284">
        <f>VII_Model_PKZ!L58</f>
        <v>47277</v>
      </c>
      <c r="M755">
        <f>VII_Model_PKZ!M58</f>
        <v>127</v>
      </c>
      <c r="N755">
        <f>VII_Model_PKZ!N58</f>
        <v>0</v>
      </c>
      <c r="O755">
        <f>VII_Model_PKZ!O58</f>
        <v>120</v>
      </c>
      <c r="P755" s="628">
        <f>VII_Model_PKZ!P58</f>
        <v>0</v>
      </c>
      <c r="Q755" s="628">
        <f>VII_Model_PKZ!Q58</f>
        <v>1</v>
      </c>
      <c r="R755" s="628">
        <f>VII_Model_PKZ!R58</f>
        <v>0</v>
      </c>
      <c r="S755" s="628">
        <f>VII_Model_PKZ!S58</f>
        <v>0</v>
      </c>
      <c r="T755" s="628">
        <f>VII_Model_PKZ!T58</f>
        <v>0</v>
      </c>
      <c r="U755" s="628">
        <f>VII_Model_PKZ!U58</f>
        <v>0</v>
      </c>
      <c r="V755" s="628">
        <f>VII_Model_PKZ!V58</f>
        <v>0</v>
      </c>
      <c r="W755" s="628">
        <f>VII_Model_PKZ!W58</f>
        <v>0</v>
      </c>
      <c r="X755" s="628">
        <f>VII_Model_PKZ!X58</f>
        <v>0</v>
      </c>
      <c r="Y755" s="650">
        <f>VII_Model_PKZ!Y58</f>
        <v>0</v>
      </c>
      <c r="Z755" s="650">
        <f>VII_Model_PKZ!Z58</f>
        <v>0</v>
      </c>
      <c r="AA755" s="650">
        <f>VII_Model_PKZ!AA58</f>
        <v>0</v>
      </c>
      <c r="AB755" s="650">
        <f>VII_Model_PKZ!AB58</f>
        <v>0</v>
      </c>
      <c r="AC755" s="613">
        <f>VII_Model_PKZ!AC58</f>
        <v>0</v>
      </c>
      <c r="AD755" s="613">
        <f>VII_Model_PKZ!AD58</f>
        <v>0</v>
      </c>
      <c r="AE755" s="613">
        <f>VII_Model_PKZ!AE58</f>
        <v>0</v>
      </c>
      <c r="AF755" s="613">
        <f>VII_Model_PKZ!AF58</f>
        <v>0</v>
      </c>
      <c r="AG755" s="626">
        <f>VII_Model_PKZ!AG58</f>
        <v>0</v>
      </c>
      <c r="AH755" s="626">
        <f>VII_Model_PKZ!AH58</f>
        <v>120</v>
      </c>
      <c r="AI755" s="626">
        <f>VII_Model_PKZ!AI58</f>
        <v>0</v>
      </c>
      <c r="AJ755" s="626">
        <f>VII_Model_PKZ!AJ58</f>
        <v>0</v>
      </c>
      <c r="AK755" s="626">
        <f>VII_Model_PKZ!AK58</f>
        <v>0</v>
      </c>
      <c r="AL755" s="626">
        <f>VII_Model_PKZ!AL58</f>
        <v>0</v>
      </c>
      <c r="AM755" s="626">
        <f>VII_Model_PKZ!AM58</f>
        <v>0</v>
      </c>
      <c r="AN755" s="626">
        <f>VII_Model_PKZ!AN58</f>
        <v>0</v>
      </c>
      <c r="AO755" s="626">
        <f>VII_Model_PKZ!AO58</f>
        <v>0</v>
      </c>
      <c r="AP755" s="369">
        <f>VII_Model_PKZ!AP58</f>
        <v>0</v>
      </c>
      <c r="AQ755" s="369">
        <f>VII_Model_PKZ!AQ58</f>
        <v>0</v>
      </c>
      <c r="AR755" s="369">
        <f>VII_Model_PKZ!AR58</f>
        <v>0</v>
      </c>
      <c r="AS755" s="369">
        <f>VII_Model_PKZ!AS58</f>
        <v>0</v>
      </c>
      <c r="AT755" s="370">
        <f>VII_Model_PKZ!AT58</f>
        <v>0</v>
      </c>
      <c r="AU755" s="370">
        <f>VII_Model_PKZ!AU58</f>
        <v>0</v>
      </c>
      <c r="AV755" s="370">
        <f>VII_Model_PKZ!AV58</f>
        <v>0</v>
      </c>
      <c r="AW755" s="370">
        <f>VII_Model_PKZ!AW58</f>
        <v>0</v>
      </c>
      <c r="AX755">
        <f>VII_Model_PKZ!AX58</f>
        <v>120</v>
      </c>
      <c r="AY755">
        <f>VII_Model_PKZ!AY58</f>
        <v>0.75</v>
      </c>
      <c r="AZ755" t="e">
        <f>VII_Model_PKZ!AZ58</f>
        <v>#N/A</v>
      </c>
      <c r="BA755" t="e">
        <f>VII_Model_PKZ!BA58</f>
        <v>#N/A</v>
      </c>
      <c r="BB755" t="e">
        <f>VII_Model_PKZ!BB58</f>
        <v>#N/A</v>
      </c>
      <c r="BC755">
        <f>VII_Model_PKZ!BC58</f>
        <v>0</v>
      </c>
      <c r="BD755">
        <f>VII_Model_PKZ!BD58</f>
        <v>0</v>
      </c>
      <c r="BE755">
        <f>VII_Model_PKZ!BE58</f>
        <v>0</v>
      </c>
      <c r="BF755">
        <f>VII_Model_PKZ!BF58</f>
        <v>0</v>
      </c>
      <c r="BG755">
        <f>VII_Model_PKZ!BG58</f>
        <v>0</v>
      </c>
      <c r="BH755">
        <f>VII_Model_PKZ!BH58</f>
        <v>0</v>
      </c>
      <c r="BI755">
        <f>VII_Model_PKZ!BI58</f>
        <v>0</v>
      </c>
      <c r="BJ755">
        <f t="shared" si="46"/>
        <v>120</v>
      </c>
      <c r="BK755">
        <f t="shared" si="47"/>
        <v>120</v>
      </c>
      <c r="BL755" s="531">
        <f t="shared" si="48"/>
        <v>0</v>
      </c>
      <c r="BM755" s="201"/>
    </row>
    <row r="756" spans="1:65" hidden="1" outlineLevel="1" x14ac:dyDescent="0.3">
      <c r="A756">
        <f>VII_Model_PKZ!A59</f>
        <v>8</v>
      </c>
      <c r="B756" t="str">
        <f>VII_Model_PKZ!B59</f>
        <v>c</v>
      </c>
      <c r="C756">
        <f>VII_Model_PKZ!C59</f>
        <v>1</v>
      </c>
      <c r="D756" t="str">
        <f>VII_Model_PKZ!D59</f>
        <v>_8_c_1</v>
      </c>
      <c r="E756" t="str">
        <f>VII_Model_PKZ!E59</f>
        <v>efektywności pracy pracowników</v>
      </c>
      <c r="F756">
        <f>VII_Model_PKZ!F59</f>
        <v>0</v>
      </c>
      <c r="G756">
        <f>VII_Model_PKZ!G59</f>
        <v>0</v>
      </c>
      <c r="H756">
        <f>VII_Model_PKZ!H59</f>
        <v>27</v>
      </c>
      <c r="I756" t="str">
        <f>VII_Model_PKZ!I59</f>
        <v>ACT</v>
      </c>
      <c r="J756">
        <f>VII_Model_PKZ!J59</f>
        <v>128</v>
      </c>
      <c r="K756" s="284">
        <f>VII_Model_PKZ!K59</f>
        <v>47277</v>
      </c>
      <c r="L756" s="284">
        <f>VII_Model_PKZ!L59</f>
        <v>47277</v>
      </c>
      <c r="M756">
        <f>VII_Model_PKZ!M59</f>
        <v>127</v>
      </c>
      <c r="N756">
        <f>VII_Model_PKZ!N59</f>
        <v>0</v>
      </c>
      <c r="O756">
        <f>VII_Model_PKZ!O59</f>
        <v>120</v>
      </c>
      <c r="P756" s="628">
        <f>VII_Model_PKZ!P59</f>
        <v>0.5</v>
      </c>
      <c r="Q756" s="628">
        <f>VII_Model_PKZ!Q59</f>
        <v>0</v>
      </c>
      <c r="R756" s="628">
        <f>VII_Model_PKZ!R59</f>
        <v>0.5</v>
      </c>
      <c r="S756" s="628">
        <f>VII_Model_PKZ!S59</f>
        <v>0</v>
      </c>
      <c r="T756" s="628">
        <f>VII_Model_PKZ!T59</f>
        <v>0</v>
      </c>
      <c r="U756" s="628">
        <f>VII_Model_PKZ!U59</f>
        <v>0</v>
      </c>
      <c r="V756" s="628">
        <f>VII_Model_PKZ!V59</f>
        <v>0</v>
      </c>
      <c r="W756" s="628">
        <f>VII_Model_PKZ!W59</f>
        <v>0</v>
      </c>
      <c r="X756" s="628">
        <f>VII_Model_PKZ!X59</f>
        <v>0</v>
      </c>
      <c r="Y756" s="650">
        <f>VII_Model_PKZ!Y59</f>
        <v>0</v>
      </c>
      <c r="Z756" s="650">
        <f>VII_Model_PKZ!Z59</f>
        <v>0</v>
      </c>
      <c r="AA756" s="650">
        <f>VII_Model_PKZ!AA59</f>
        <v>0</v>
      </c>
      <c r="AB756" s="650">
        <f>VII_Model_PKZ!AB59</f>
        <v>0</v>
      </c>
      <c r="AC756" s="613">
        <f>VII_Model_PKZ!AC59</f>
        <v>0</v>
      </c>
      <c r="AD756" s="613">
        <f>VII_Model_PKZ!AD59</f>
        <v>0</v>
      </c>
      <c r="AE756" s="613">
        <f>VII_Model_PKZ!AE59</f>
        <v>0</v>
      </c>
      <c r="AF756" s="613">
        <f>VII_Model_PKZ!AF59</f>
        <v>0</v>
      </c>
      <c r="AG756" s="626">
        <f>VII_Model_PKZ!AG59</f>
        <v>60</v>
      </c>
      <c r="AH756" s="626">
        <f>VII_Model_PKZ!AH59</f>
        <v>0</v>
      </c>
      <c r="AI756" s="626">
        <f>VII_Model_PKZ!AI59</f>
        <v>60</v>
      </c>
      <c r="AJ756" s="626">
        <f>VII_Model_PKZ!AJ59</f>
        <v>0</v>
      </c>
      <c r="AK756" s="626">
        <f>VII_Model_PKZ!AK59</f>
        <v>0</v>
      </c>
      <c r="AL756" s="626">
        <f>VII_Model_PKZ!AL59</f>
        <v>0</v>
      </c>
      <c r="AM756" s="626">
        <f>VII_Model_PKZ!AM59</f>
        <v>0</v>
      </c>
      <c r="AN756" s="626">
        <f>VII_Model_PKZ!AN59</f>
        <v>0</v>
      </c>
      <c r="AO756" s="626">
        <f>VII_Model_PKZ!AO59</f>
        <v>0</v>
      </c>
      <c r="AP756" s="369">
        <f>VII_Model_PKZ!AP59</f>
        <v>0</v>
      </c>
      <c r="AQ756" s="369">
        <f>VII_Model_PKZ!AQ59</f>
        <v>0</v>
      </c>
      <c r="AR756" s="369">
        <f>VII_Model_PKZ!AR59</f>
        <v>0</v>
      </c>
      <c r="AS756" s="369">
        <f>VII_Model_PKZ!AS59</f>
        <v>0</v>
      </c>
      <c r="AT756" s="370">
        <f>VII_Model_PKZ!AT59</f>
        <v>0</v>
      </c>
      <c r="AU756" s="370">
        <f>VII_Model_PKZ!AU59</f>
        <v>0</v>
      </c>
      <c r="AV756" s="370">
        <f>VII_Model_PKZ!AV59</f>
        <v>0</v>
      </c>
      <c r="AW756" s="370">
        <f>VII_Model_PKZ!AW59</f>
        <v>0</v>
      </c>
      <c r="AX756">
        <f>VII_Model_PKZ!AX59</f>
        <v>120</v>
      </c>
      <c r="AY756">
        <f>VII_Model_PKZ!AY59</f>
        <v>0.75</v>
      </c>
      <c r="AZ756" t="e">
        <f>VII_Model_PKZ!AZ59</f>
        <v>#N/A</v>
      </c>
      <c r="BA756" t="e">
        <f>VII_Model_PKZ!BA59</f>
        <v>#N/A</v>
      </c>
      <c r="BB756" t="e">
        <f>VII_Model_PKZ!BB59</f>
        <v>#N/A</v>
      </c>
      <c r="BC756">
        <f>VII_Model_PKZ!BC59</f>
        <v>0</v>
      </c>
      <c r="BD756">
        <f>VII_Model_PKZ!BD59</f>
        <v>0</v>
      </c>
      <c r="BE756">
        <f>VII_Model_PKZ!BE59</f>
        <v>0</v>
      </c>
      <c r="BF756">
        <f>VII_Model_PKZ!BF59</f>
        <v>0</v>
      </c>
      <c r="BG756">
        <f>VII_Model_PKZ!BG59</f>
        <v>0</v>
      </c>
      <c r="BH756">
        <f>VII_Model_PKZ!BH59</f>
        <v>0</v>
      </c>
      <c r="BI756">
        <f>VII_Model_PKZ!BI59</f>
        <v>0</v>
      </c>
      <c r="BJ756">
        <f t="shared" si="46"/>
        <v>120</v>
      </c>
      <c r="BK756">
        <f t="shared" si="47"/>
        <v>120</v>
      </c>
      <c r="BL756" s="531">
        <f t="shared" si="48"/>
        <v>0</v>
      </c>
      <c r="BM756" s="201"/>
    </row>
    <row r="757" spans="1:65" hidden="1" outlineLevel="1" x14ac:dyDescent="0.3">
      <c r="A757">
        <f>VII_Model_PKZ!A60</f>
        <v>8</v>
      </c>
      <c r="B757" t="str">
        <f>VII_Model_PKZ!B60</f>
        <v>d</v>
      </c>
      <c r="C757">
        <f>VII_Model_PKZ!C60</f>
        <v>1</v>
      </c>
      <c r="D757" t="str">
        <f>VII_Model_PKZ!D60</f>
        <v>_8_d_1</v>
      </c>
      <c r="E757" t="str">
        <f>VII_Model_PKZ!E60</f>
        <v>zarządzania zasobami ludzkimi</v>
      </c>
      <c r="F757">
        <f>VII_Model_PKZ!F60</f>
        <v>0</v>
      </c>
      <c r="G757">
        <f>VII_Model_PKZ!G60</f>
        <v>0</v>
      </c>
      <c r="H757">
        <f>VII_Model_PKZ!H60</f>
        <v>27</v>
      </c>
      <c r="I757" t="str">
        <f>VII_Model_PKZ!I60</f>
        <v>ACT</v>
      </c>
      <c r="J757">
        <f>VII_Model_PKZ!J60</f>
        <v>128</v>
      </c>
      <c r="K757" s="284">
        <f>VII_Model_PKZ!K60</f>
        <v>47277</v>
      </c>
      <c r="L757" s="284">
        <f>VII_Model_PKZ!L60</f>
        <v>47277</v>
      </c>
      <c r="M757">
        <f>VII_Model_PKZ!M60</f>
        <v>127</v>
      </c>
      <c r="N757">
        <f>VII_Model_PKZ!N60</f>
        <v>0</v>
      </c>
      <c r="O757">
        <f>VII_Model_PKZ!O60</f>
        <v>120</v>
      </c>
      <c r="P757" s="628">
        <f>VII_Model_PKZ!P60</f>
        <v>0</v>
      </c>
      <c r="Q757" s="628">
        <f>VII_Model_PKZ!Q60</f>
        <v>0.5</v>
      </c>
      <c r="R757" s="628">
        <f>VII_Model_PKZ!R60</f>
        <v>0</v>
      </c>
      <c r="S757" s="628">
        <f>VII_Model_PKZ!S60</f>
        <v>0.5</v>
      </c>
      <c r="T757" s="628">
        <f>VII_Model_PKZ!T60</f>
        <v>0</v>
      </c>
      <c r="U757" s="628">
        <f>VII_Model_PKZ!U60</f>
        <v>0</v>
      </c>
      <c r="V757" s="628">
        <f>VII_Model_PKZ!V60</f>
        <v>0</v>
      </c>
      <c r="W757" s="628">
        <f>VII_Model_PKZ!W60</f>
        <v>0</v>
      </c>
      <c r="X757" s="628">
        <f>VII_Model_PKZ!X60</f>
        <v>0</v>
      </c>
      <c r="Y757" s="650">
        <f>VII_Model_PKZ!Y60</f>
        <v>0</v>
      </c>
      <c r="Z757" s="650">
        <f>VII_Model_PKZ!Z60</f>
        <v>0</v>
      </c>
      <c r="AA757" s="650">
        <f>VII_Model_PKZ!AA60</f>
        <v>0</v>
      </c>
      <c r="AB757" s="650">
        <f>VII_Model_PKZ!AB60</f>
        <v>0</v>
      </c>
      <c r="AC757" s="613">
        <f>VII_Model_PKZ!AC60</f>
        <v>0</v>
      </c>
      <c r="AD757" s="613">
        <f>VII_Model_PKZ!AD60</f>
        <v>0</v>
      </c>
      <c r="AE757" s="613">
        <f>VII_Model_PKZ!AE60</f>
        <v>0</v>
      </c>
      <c r="AF757" s="613">
        <f>VII_Model_PKZ!AF60</f>
        <v>0</v>
      </c>
      <c r="AG757" s="626">
        <f>VII_Model_PKZ!AG60</f>
        <v>0</v>
      </c>
      <c r="AH757" s="626">
        <f>VII_Model_PKZ!AH60</f>
        <v>60</v>
      </c>
      <c r="AI757" s="626">
        <f>VII_Model_PKZ!AI60</f>
        <v>0</v>
      </c>
      <c r="AJ757" s="626">
        <f>VII_Model_PKZ!AJ60</f>
        <v>60</v>
      </c>
      <c r="AK757" s="626">
        <f>VII_Model_PKZ!AK60</f>
        <v>0</v>
      </c>
      <c r="AL757" s="626">
        <f>VII_Model_PKZ!AL60</f>
        <v>0</v>
      </c>
      <c r="AM757" s="626">
        <f>VII_Model_PKZ!AM60</f>
        <v>0</v>
      </c>
      <c r="AN757" s="626">
        <f>VII_Model_PKZ!AN60</f>
        <v>0</v>
      </c>
      <c r="AO757" s="626">
        <f>VII_Model_PKZ!AO60</f>
        <v>0</v>
      </c>
      <c r="AP757" s="369">
        <f>VII_Model_PKZ!AP60</f>
        <v>0</v>
      </c>
      <c r="AQ757" s="369">
        <f>VII_Model_PKZ!AQ60</f>
        <v>0</v>
      </c>
      <c r="AR757" s="369">
        <f>VII_Model_PKZ!AR60</f>
        <v>0</v>
      </c>
      <c r="AS757" s="369">
        <f>VII_Model_PKZ!AS60</f>
        <v>0</v>
      </c>
      <c r="AT757" s="370">
        <f>VII_Model_PKZ!AT60</f>
        <v>0</v>
      </c>
      <c r="AU757" s="370">
        <f>VII_Model_PKZ!AU60</f>
        <v>0</v>
      </c>
      <c r="AV757" s="370">
        <f>VII_Model_PKZ!AV60</f>
        <v>0</v>
      </c>
      <c r="AW757" s="370">
        <f>VII_Model_PKZ!AW60</f>
        <v>0</v>
      </c>
      <c r="AX757">
        <f>VII_Model_PKZ!AX60</f>
        <v>120</v>
      </c>
      <c r="AY757">
        <f>VII_Model_PKZ!AY60</f>
        <v>0.75</v>
      </c>
      <c r="AZ757" t="e">
        <f>VII_Model_PKZ!AZ60</f>
        <v>#N/A</v>
      </c>
      <c r="BA757" t="e">
        <f>VII_Model_PKZ!BA60</f>
        <v>#N/A</v>
      </c>
      <c r="BB757" t="e">
        <f>VII_Model_PKZ!BB60</f>
        <v>#N/A</v>
      </c>
      <c r="BC757">
        <f>VII_Model_PKZ!BC60</f>
        <v>0</v>
      </c>
      <c r="BD757">
        <f>VII_Model_PKZ!BD60</f>
        <v>0</v>
      </c>
      <c r="BE757">
        <f>VII_Model_PKZ!BE60</f>
        <v>0</v>
      </c>
      <c r="BF757">
        <f>VII_Model_PKZ!BF60</f>
        <v>0</v>
      </c>
      <c r="BG757">
        <f>VII_Model_PKZ!BG60</f>
        <v>0</v>
      </c>
      <c r="BH757">
        <f>VII_Model_PKZ!BH60</f>
        <v>0</v>
      </c>
      <c r="BI757">
        <f>VII_Model_PKZ!BI60</f>
        <v>0</v>
      </c>
      <c r="BJ757">
        <f t="shared" si="46"/>
        <v>120</v>
      </c>
      <c r="BK757">
        <f t="shared" si="47"/>
        <v>120</v>
      </c>
      <c r="BL757" s="531">
        <f t="shared" si="48"/>
        <v>0</v>
      </c>
      <c r="BM757" s="201"/>
    </row>
    <row r="758" spans="1:65" hidden="1" outlineLevel="1" x14ac:dyDescent="0.3">
      <c r="A758">
        <f>VII_Model_PKZ!A61</f>
        <v>8</v>
      </c>
      <c r="B758" t="str">
        <f>VII_Model_PKZ!B61</f>
        <v>e</v>
      </c>
      <c r="C758">
        <f>VII_Model_PKZ!C61</f>
        <v>1</v>
      </c>
      <c r="D758" t="str">
        <f>VII_Model_PKZ!D61</f>
        <v>_8_e_1</v>
      </c>
      <c r="E758" t="str">
        <f>VII_Model_PKZ!E61</f>
        <v>rozmieszczenia towarów w SK</v>
      </c>
      <c r="F758">
        <f>VII_Model_PKZ!F61</f>
        <v>0</v>
      </c>
      <c r="G758">
        <f>VII_Model_PKZ!G61</f>
        <v>0</v>
      </c>
      <c r="H758">
        <f>VII_Model_PKZ!H61</f>
        <v>27</v>
      </c>
      <c r="I758" t="str">
        <f>VII_Model_PKZ!I61</f>
        <v>ACT</v>
      </c>
      <c r="J758">
        <f>VII_Model_PKZ!J61</f>
        <v>128</v>
      </c>
      <c r="K758" s="284">
        <f>VII_Model_PKZ!K61</f>
        <v>47277</v>
      </c>
      <c r="L758" s="284">
        <f>VII_Model_PKZ!L61</f>
        <v>47280</v>
      </c>
      <c r="M758">
        <f>VII_Model_PKZ!M61</f>
        <v>130</v>
      </c>
      <c r="N758">
        <f>VII_Model_PKZ!N61</f>
        <v>3</v>
      </c>
      <c r="O758">
        <f>VII_Model_PKZ!O61</f>
        <v>120</v>
      </c>
      <c r="P758" s="628">
        <f>VII_Model_PKZ!P61</f>
        <v>0.5</v>
      </c>
      <c r="Q758" s="628">
        <f>VII_Model_PKZ!Q61</f>
        <v>0</v>
      </c>
      <c r="R758" s="628">
        <f>VII_Model_PKZ!R61</f>
        <v>0.5</v>
      </c>
      <c r="S758" s="628">
        <f>VII_Model_PKZ!S61</f>
        <v>0</v>
      </c>
      <c r="T758" s="628">
        <f>VII_Model_PKZ!T61</f>
        <v>0</v>
      </c>
      <c r="U758" s="628">
        <f>VII_Model_PKZ!U61</f>
        <v>0</v>
      </c>
      <c r="V758" s="628">
        <f>VII_Model_PKZ!V61</f>
        <v>0</v>
      </c>
      <c r="W758" s="628">
        <f>VII_Model_PKZ!W61</f>
        <v>0</v>
      </c>
      <c r="X758" s="628">
        <f>VII_Model_PKZ!X61</f>
        <v>0</v>
      </c>
      <c r="Y758" s="650">
        <f>VII_Model_PKZ!Y61</f>
        <v>0</v>
      </c>
      <c r="Z758" s="650">
        <f>VII_Model_PKZ!Z61</f>
        <v>0</v>
      </c>
      <c r="AA758" s="650">
        <f>VII_Model_PKZ!AA61</f>
        <v>0</v>
      </c>
      <c r="AB758" s="650">
        <f>VII_Model_PKZ!AB61</f>
        <v>0</v>
      </c>
      <c r="AC758" s="613">
        <f>VII_Model_PKZ!AC61</f>
        <v>0</v>
      </c>
      <c r="AD758" s="613">
        <f>VII_Model_PKZ!AD61</f>
        <v>0</v>
      </c>
      <c r="AE758" s="613">
        <f>VII_Model_PKZ!AE61</f>
        <v>0</v>
      </c>
      <c r="AF758" s="613">
        <f>VII_Model_PKZ!AF61</f>
        <v>0</v>
      </c>
      <c r="AG758" s="626">
        <f>VII_Model_PKZ!AG61</f>
        <v>60</v>
      </c>
      <c r="AH758" s="626">
        <f>VII_Model_PKZ!AH61</f>
        <v>0</v>
      </c>
      <c r="AI758" s="626">
        <f>VII_Model_PKZ!AI61</f>
        <v>60</v>
      </c>
      <c r="AJ758" s="626">
        <f>VII_Model_PKZ!AJ61</f>
        <v>0</v>
      </c>
      <c r="AK758" s="626">
        <f>VII_Model_PKZ!AK61</f>
        <v>0</v>
      </c>
      <c r="AL758" s="626">
        <f>VII_Model_PKZ!AL61</f>
        <v>0</v>
      </c>
      <c r="AM758" s="626">
        <f>VII_Model_PKZ!AM61</f>
        <v>0</v>
      </c>
      <c r="AN758" s="626">
        <f>VII_Model_PKZ!AN61</f>
        <v>0</v>
      </c>
      <c r="AO758" s="626">
        <f>VII_Model_PKZ!AO61</f>
        <v>0</v>
      </c>
      <c r="AP758" s="369">
        <f>VII_Model_PKZ!AP61</f>
        <v>0</v>
      </c>
      <c r="AQ758" s="369">
        <f>VII_Model_PKZ!AQ61</f>
        <v>0</v>
      </c>
      <c r="AR758" s="369">
        <f>VII_Model_PKZ!AR61</f>
        <v>0</v>
      </c>
      <c r="AS758" s="369">
        <f>VII_Model_PKZ!AS61</f>
        <v>0</v>
      </c>
      <c r="AT758" s="370">
        <f>VII_Model_PKZ!AT61</f>
        <v>0</v>
      </c>
      <c r="AU758" s="370">
        <f>VII_Model_PKZ!AU61</f>
        <v>0</v>
      </c>
      <c r="AV758" s="370">
        <f>VII_Model_PKZ!AV61</f>
        <v>0</v>
      </c>
      <c r="AW758" s="370">
        <f>VII_Model_PKZ!AW61</f>
        <v>0</v>
      </c>
      <c r="AX758">
        <f>VII_Model_PKZ!AX61</f>
        <v>120</v>
      </c>
      <c r="AY758">
        <f>VII_Model_PKZ!AY61</f>
        <v>0.75</v>
      </c>
      <c r="AZ758" t="e">
        <f>VII_Model_PKZ!AZ61</f>
        <v>#N/A</v>
      </c>
      <c r="BA758" t="e">
        <f>VII_Model_PKZ!BA61</f>
        <v>#N/A</v>
      </c>
      <c r="BB758" t="e">
        <f>VII_Model_PKZ!BB61</f>
        <v>#N/A</v>
      </c>
      <c r="BC758">
        <f>VII_Model_PKZ!BC61</f>
        <v>0</v>
      </c>
      <c r="BD758">
        <f>VII_Model_PKZ!BD61</f>
        <v>0</v>
      </c>
      <c r="BE758">
        <f>VII_Model_PKZ!BE61</f>
        <v>0</v>
      </c>
      <c r="BF758">
        <f>VII_Model_PKZ!BF61</f>
        <v>0</v>
      </c>
      <c r="BG758">
        <f>VII_Model_PKZ!BG61</f>
        <v>0</v>
      </c>
      <c r="BH758" t="e">
        <f>VII_Model_PKZ!BH61</f>
        <v>#REF!</v>
      </c>
      <c r="BI758">
        <f>VII_Model_PKZ!BI61</f>
        <v>0</v>
      </c>
      <c r="BJ758">
        <f t="shared" si="46"/>
        <v>120</v>
      </c>
      <c r="BK758">
        <f t="shared" si="47"/>
        <v>120</v>
      </c>
      <c r="BL758" s="531">
        <f t="shared" si="48"/>
        <v>0</v>
      </c>
      <c r="BM758" s="201"/>
    </row>
    <row r="759" spans="1:65" hidden="1" outlineLevel="1" x14ac:dyDescent="0.3">
      <c r="A759">
        <f>VII_Model_PKZ!A62</f>
        <v>8</v>
      </c>
      <c r="B759" t="str">
        <f>VII_Model_PKZ!B62</f>
        <v>f</v>
      </c>
      <c r="C759">
        <f>VII_Model_PKZ!C62</f>
        <v>1</v>
      </c>
      <c r="D759" t="str">
        <f>VII_Model_PKZ!D62</f>
        <v>_8_f_1</v>
      </c>
      <c r="E759" t="str">
        <f>VII_Model_PKZ!E62</f>
        <v>zużycia energii przez inteligentne zarządzanie przenośnikami i ruchem kartonów</v>
      </c>
      <c r="F759">
        <f>VII_Model_PKZ!F62</f>
        <v>0</v>
      </c>
      <c r="G759">
        <f>VII_Model_PKZ!G62</f>
        <v>0</v>
      </c>
      <c r="H759">
        <f>VII_Model_PKZ!H62</f>
        <v>27</v>
      </c>
      <c r="I759" t="str">
        <f>VII_Model_PKZ!I62</f>
        <v>ACT</v>
      </c>
      <c r="J759">
        <f>VII_Model_PKZ!J62</f>
        <v>131</v>
      </c>
      <c r="K759" s="284">
        <f>VII_Model_PKZ!K62</f>
        <v>47298</v>
      </c>
      <c r="L759" s="284">
        <f>VII_Model_PKZ!L62</f>
        <v>47298</v>
      </c>
      <c r="M759">
        <f>VII_Model_PKZ!M62</f>
        <v>130</v>
      </c>
      <c r="N759">
        <f>VII_Model_PKZ!N62</f>
        <v>0</v>
      </c>
      <c r="O759">
        <f>VII_Model_PKZ!O62</f>
        <v>120</v>
      </c>
      <c r="P759" s="628">
        <f>VII_Model_PKZ!P62</f>
        <v>0</v>
      </c>
      <c r="Q759" s="628">
        <f>VII_Model_PKZ!Q62</f>
        <v>0.5</v>
      </c>
      <c r="R759" s="628">
        <f>VII_Model_PKZ!R62</f>
        <v>0</v>
      </c>
      <c r="S759" s="628">
        <f>VII_Model_PKZ!S62</f>
        <v>0.5</v>
      </c>
      <c r="T759" s="628">
        <f>VII_Model_PKZ!T62</f>
        <v>0</v>
      </c>
      <c r="U759" s="628">
        <f>VII_Model_PKZ!U62</f>
        <v>0</v>
      </c>
      <c r="V759" s="628">
        <f>VII_Model_PKZ!V62</f>
        <v>0</v>
      </c>
      <c r="W759" s="628">
        <f>VII_Model_PKZ!W62</f>
        <v>0</v>
      </c>
      <c r="X759" s="628">
        <f>VII_Model_PKZ!X62</f>
        <v>0</v>
      </c>
      <c r="Y759" s="650">
        <f>VII_Model_PKZ!Y62</f>
        <v>0</v>
      </c>
      <c r="Z759" s="650">
        <f>VII_Model_PKZ!Z62</f>
        <v>0</v>
      </c>
      <c r="AA759" s="650">
        <f>VII_Model_PKZ!AA62</f>
        <v>0</v>
      </c>
      <c r="AB759" s="650">
        <f>VII_Model_PKZ!AB62</f>
        <v>0</v>
      </c>
      <c r="AC759" s="613">
        <f>VII_Model_PKZ!AC62</f>
        <v>0</v>
      </c>
      <c r="AD759" s="613">
        <f>VII_Model_PKZ!AD62</f>
        <v>0</v>
      </c>
      <c r="AE759" s="613">
        <f>VII_Model_PKZ!AE62</f>
        <v>0</v>
      </c>
      <c r="AF759" s="613">
        <f>VII_Model_PKZ!AF62</f>
        <v>0</v>
      </c>
      <c r="AG759" s="626">
        <f>VII_Model_PKZ!AG62</f>
        <v>0</v>
      </c>
      <c r="AH759" s="626">
        <f>VII_Model_PKZ!AH62</f>
        <v>60</v>
      </c>
      <c r="AI759" s="626">
        <f>VII_Model_PKZ!AI62</f>
        <v>0</v>
      </c>
      <c r="AJ759" s="626">
        <f>VII_Model_PKZ!AJ62</f>
        <v>60</v>
      </c>
      <c r="AK759" s="626">
        <f>VII_Model_PKZ!AK62</f>
        <v>0</v>
      </c>
      <c r="AL759" s="626">
        <f>VII_Model_PKZ!AL62</f>
        <v>0</v>
      </c>
      <c r="AM759" s="626">
        <f>VII_Model_PKZ!AM62</f>
        <v>0</v>
      </c>
      <c r="AN759" s="626">
        <f>VII_Model_PKZ!AN62</f>
        <v>0</v>
      </c>
      <c r="AO759" s="626">
        <f>VII_Model_PKZ!AO62</f>
        <v>0</v>
      </c>
      <c r="AP759" s="369">
        <f>VII_Model_PKZ!AP62</f>
        <v>0</v>
      </c>
      <c r="AQ759" s="369">
        <f>VII_Model_PKZ!AQ62</f>
        <v>0</v>
      </c>
      <c r="AR759" s="369">
        <f>VII_Model_PKZ!AR62</f>
        <v>0</v>
      </c>
      <c r="AS759" s="369">
        <f>VII_Model_PKZ!AS62</f>
        <v>0</v>
      </c>
      <c r="AT759" s="370">
        <f>VII_Model_PKZ!AT62</f>
        <v>0</v>
      </c>
      <c r="AU759" s="370">
        <f>VII_Model_PKZ!AU62</f>
        <v>0</v>
      </c>
      <c r="AV759" s="370">
        <f>VII_Model_PKZ!AV62</f>
        <v>0</v>
      </c>
      <c r="AW759" s="370">
        <f>VII_Model_PKZ!AW62</f>
        <v>0</v>
      </c>
      <c r="AX759">
        <f>VII_Model_PKZ!AX62</f>
        <v>120</v>
      </c>
      <c r="AY759">
        <f>VII_Model_PKZ!AY62</f>
        <v>0.75</v>
      </c>
      <c r="AZ759" t="e">
        <f>VII_Model_PKZ!AZ62</f>
        <v>#N/A</v>
      </c>
      <c r="BA759" t="e">
        <f>VII_Model_PKZ!BA62</f>
        <v>#N/A</v>
      </c>
      <c r="BB759" t="e">
        <f>VII_Model_PKZ!BB62</f>
        <v>#N/A</v>
      </c>
      <c r="BC759">
        <f>VII_Model_PKZ!BC62</f>
        <v>0</v>
      </c>
      <c r="BD759">
        <f>VII_Model_PKZ!BD62</f>
        <v>0</v>
      </c>
      <c r="BE759">
        <f>VII_Model_PKZ!BE62</f>
        <v>0</v>
      </c>
      <c r="BF759">
        <f>VII_Model_PKZ!BF62</f>
        <v>0</v>
      </c>
      <c r="BG759">
        <f>VII_Model_PKZ!BG62</f>
        <v>0</v>
      </c>
      <c r="BH759">
        <f>VII_Model_PKZ!BH62</f>
        <v>0</v>
      </c>
      <c r="BI759">
        <f>VII_Model_PKZ!BI62</f>
        <v>0</v>
      </c>
      <c r="BJ759">
        <f t="shared" si="46"/>
        <v>120</v>
      </c>
      <c r="BK759">
        <f t="shared" si="47"/>
        <v>120</v>
      </c>
      <c r="BL759" s="531">
        <f t="shared" si="48"/>
        <v>0</v>
      </c>
      <c r="BM759" s="201"/>
    </row>
    <row r="760" spans="1:65" hidden="1" outlineLevel="1" x14ac:dyDescent="0.3">
      <c r="A760">
        <f>VII_Model_PKZ!A63</f>
        <v>9</v>
      </c>
      <c r="B760" t="str">
        <f>VII_Model_PKZ!B63</f>
        <v>a</v>
      </c>
      <c r="C760">
        <f>VII_Model_PKZ!C63</f>
        <v>0</v>
      </c>
      <c r="D760" t="str">
        <f>VII_Model_PKZ!D63</f>
        <v>_9_a_0</v>
      </c>
      <c r="E760" t="str">
        <f>VII_Model_PKZ!E63</f>
        <v xml:space="preserve">9.Zarządzanie bezpieczeństwem i niezawodnością systemu. Opracowanie mechanizmów/narzędzi: </v>
      </c>
      <c r="F760">
        <f>VII_Model_PKZ!F63</f>
        <v>0</v>
      </c>
      <c r="G760">
        <f>VII_Model_PKZ!G63</f>
        <v>0</v>
      </c>
      <c r="H760">
        <f>VII_Model_PKZ!H63</f>
        <v>0</v>
      </c>
      <c r="I760">
        <f>VII_Model_PKZ!I63</f>
        <v>0</v>
      </c>
      <c r="J760">
        <f>VII_Model_PKZ!J63</f>
        <v>131</v>
      </c>
      <c r="K760" s="284">
        <f>VII_Model_PKZ!K63</f>
        <v>47298</v>
      </c>
      <c r="L760" s="284">
        <f>VII_Model_PKZ!L63</f>
        <v>47298</v>
      </c>
      <c r="M760">
        <f>VII_Model_PKZ!M63</f>
        <v>130</v>
      </c>
      <c r="N760">
        <f>VII_Model_PKZ!N63</f>
        <v>0</v>
      </c>
      <c r="O760">
        <f>VII_Model_PKZ!O63</f>
        <v>0</v>
      </c>
      <c r="P760" s="628">
        <f>VII_Model_PKZ!P63</f>
        <v>0</v>
      </c>
      <c r="Q760" s="628">
        <f>VII_Model_PKZ!Q63</f>
        <v>0</v>
      </c>
      <c r="R760" s="628">
        <f>VII_Model_PKZ!R63</f>
        <v>0</v>
      </c>
      <c r="S760" s="628">
        <f>VII_Model_PKZ!S63</f>
        <v>0</v>
      </c>
      <c r="T760" s="628">
        <f>VII_Model_PKZ!T63</f>
        <v>0</v>
      </c>
      <c r="U760" s="628">
        <f>VII_Model_PKZ!U63</f>
        <v>0</v>
      </c>
      <c r="V760" s="628">
        <f>VII_Model_PKZ!V63</f>
        <v>0</v>
      </c>
      <c r="W760" s="628">
        <f>VII_Model_PKZ!W63</f>
        <v>0</v>
      </c>
      <c r="X760" s="628">
        <f>VII_Model_PKZ!X63</f>
        <v>0</v>
      </c>
      <c r="Y760" s="650">
        <f>VII_Model_PKZ!Y63</f>
        <v>0</v>
      </c>
      <c r="Z760" s="650">
        <f>VII_Model_PKZ!Z63</f>
        <v>0</v>
      </c>
      <c r="AA760" s="650">
        <f>VII_Model_PKZ!AA63</f>
        <v>0</v>
      </c>
      <c r="AB760" s="650">
        <f>VII_Model_PKZ!AB63</f>
        <v>0</v>
      </c>
      <c r="AC760" s="613">
        <f>VII_Model_PKZ!AC63</f>
        <v>0</v>
      </c>
      <c r="AD760" s="613">
        <f>VII_Model_PKZ!AD63</f>
        <v>0</v>
      </c>
      <c r="AE760" s="613">
        <f>VII_Model_PKZ!AE63</f>
        <v>0</v>
      </c>
      <c r="AF760" s="613">
        <f>VII_Model_PKZ!AF63</f>
        <v>0</v>
      </c>
      <c r="AG760" s="626">
        <f>VII_Model_PKZ!AG63</f>
        <v>0</v>
      </c>
      <c r="AH760" s="626">
        <f>VII_Model_PKZ!AH63</f>
        <v>0</v>
      </c>
      <c r="AI760" s="626">
        <f>VII_Model_PKZ!AI63</f>
        <v>0</v>
      </c>
      <c r="AJ760" s="626">
        <f>VII_Model_PKZ!AJ63</f>
        <v>0</v>
      </c>
      <c r="AK760" s="626">
        <f>VII_Model_PKZ!AK63</f>
        <v>0</v>
      </c>
      <c r="AL760" s="626">
        <f>VII_Model_PKZ!AL63</f>
        <v>0</v>
      </c>
      <c r="AM760" s="626">
        <f>VII_Model_PKZ!AM63</f>
        <v>0</v>
      </c>
      <c r="AN760" s="626">
        <f>VII_Model_PKZ!AN63</f>
        <v>0</v>
      </c>
      <c r="AO760" s="626">
        <f>VII_Model_PKZ!AO63</f>
        <v>0</v>
      </c>
      <c r="AP760" s="369">
        <f>VII_Model_PKZ!AP63</f>
        <v>0</v>
      </c>
      <c r="AQ760" s="369">
        <f>VII_Model_PKZ!AQ63</f>
        <v>0</v>
      </c>
      <c r="AR760" s="369">
        <f>VII_Model_PKZ!AR63</f>
        <v>0</v>
      </c>
      <c r="AS760" s="369">
        <f>VII_Model_PKZ!AS63</f>
        <v>0</v>
      </c>
      <c r="AT760" s="370">
        <f>VII_Model_PKZ!AT63</f>
        <v>0</v>
      </c>
      <c r="AU760" s="370">
        <f>VII_Model_PKZ!AU63</f>
        <v>0</v>
      </c>
      <c r="AV760" s="370">
        <f>VII_Model_PKZ!AV63</f>
        <v>0</v>
      </c>
      <c r="AW760" s="370">
        <f>VII_Model_PKZ!AW63</f>
        <v>0</v>
      </c>
      <c r="AX760">
        <f>VII_Model_PKZ!AX63</f>
        <v>0</v>
      </c>
      <c r="AY760">
        <f>VII_Model_PKZ!AY63</f>
        <v>0</v>
      </c>
      <c r="AZ760">
        <f>VII_Model_PKZ!AZ63</f>
        <v>0</v>
      </c>
      <c r="BA760">
        <f>VII_Model_PKZ!BA63</f>
        <v>0</v>
      </c>
      <c r="BB760">
        <f>VII_Model_PKZ!BB63</f>
        <v>0</v>
      </c>
      <c r="BC760">
        <f>VII_Model_PKZ!BC63</f>
        <v>0</v>
      </c>
      <c r="BD760">
        <f>VII_Model_PKZ!BD63</f>
        <v>0</v>
      </c>
      <c r="BE760">
        <f>VII_Model_PKZ!BE63</f>
        <v>0</v>
      </c>
      <c r="BF760">
        <f>VII_Model_PKZ!BF63</f>
        <v>0</v>
      </c>
      <c r="BG760">
        <f>VII_Model_PKZ!BG63</f>
        <v>0</v>
      </c>
      <c r="BH760">
        <f>VII_Model_PKZ!BH63</f>
        <v>0</v>
      </c>
      <c r="BI760">
        <f>VII_Model_PKZ!BI63</f>
        <v>0</v>
      </c>
      <c r="BJ760">
        <f t="shared" si="46"/>
        <v>0</v>
      </c>
      <c r="BK760">
        <f t="shared" si="47"/>
        <v>0</v>
      </c>
      <c r="BL760" s="531">
        <f t="shared" si="48"/>
        <v>0</v>
      </c>
      <c r="BM760" s="201"/>
    </row>
    <row r="761" spans="1:65" hidden="1" outlineLevel="1" x14ac:dyDescent="0.3">
      <c r="A761">
        <f>VII_Model_PKZ!A64</f>
        <v>9</v>
      </c>
      <c r="B761" t="str">
        <f>VII_Model_PKZ!B64</f>
        <v>a</v>
      </c>
      <c r="C761">
        <f>VII_Model_PKZ!C64</f>
        <v>1</v>
      </c>
      <c r="D761" t="str">
        <f>VII_Model_PKZ!D64</f>
        <v>_9_a_1</v>
      </c>
      <c r="E761" t="str">
        <f>VII_Model_PKZ!E64</f>
        <v xml:space="preserve">zabezpieczenia danych procesowanych przez CB i AI/ML przed cyberatakami  </v>
      </c>
      <c r="F761">
        <f>VII_Model_PKZ!F64</f>
        <v>0</v>
      </c>
      <c r="G761">
        <f>VII_Model_PKZ!G64</f>
        <v>0</v>
      </c>
      <c r="H761">
        <f>VII_Model_PKZ!H64</f>
        <v>28</v>
      </c>
      <c r="I761" t="str">
        <f>VII_Model_PKZ!I64</f>
        <v>ACT</v>
      </c>
      <c r="J761">
        <f>VII_Model_PKZ!J64</f>
        <v>131</v>
      </c>
      <c r="K761" s="284">
        <f>VII_Model_PKZ!K64</f>
        <v>47298</v>
      </c>
      <c r="L761" s="284">
        <f>VII_Model_PKZ!L64</f>
        <v>47302</v>
      </c>
      <c r="M761">
        <f>VII_Model_PKZ!M64</f>
        <v>134</v>
      </c>
      <c r="N761">
        <f>VII_Model_PKZ!N64</f>
        <v>4</v>
      </c>
      <c r="O761">
        <f>VII_Model_PKZ!O64</f>
        <v>160</v>
      </c>
      <c r="P761" s="628">
        <f>VII_Model_PKZ!P64</f>
        <v>0.5</v>
      </c>
      <c r="Q761" s="628">
        <f>VII_Model_PKZ!Q64</f>
        <v>0.5</v>
      </c>
      <c r="R761" s="628">
        <f>VII_Model_PKZ!R64</f>
        <v>0</v>
      </c>
      <c r="S761" s="628">
        <f>VII_Model_PKZ!S64</f>
        <v>0</v>
      </c>
      <c r="T761" s="628">
        <f>VII_Model_PKZ!T64</f>
        <v>0</v>
      </c>
      <c r="U761" s="628">
        <f>VII_Model_PKZ!U64</f>
        <v>0</v>
      </c>
      <c r="V761" s="628">
        <f>VII_Model_PKZ!V64</f>
        <v>0</v>
      </c>
      <c r="W761" s="628">
        <f>VII_Model_PKZ!W64</f>
        <v>0</v>
      </c>
      <c r="X761" s="628">
        <f>VII_Model_PKZ!X64</f>
        <v>0</v>
      </c>
      <c r="Y761" s="650">
        <f>VII_Model_PKZ!Y64</f>
        <v>0</v>
      </c>
      <c r="Z761" s="650">
        <f>VII_Model_PKZ!Z64</f>
        <v>0</v>
      </c>
      <c r="AA761" s="650">
        <f>VII_Model_PKZ!AA64</f>
        <v>0</v>
      </c>
      <c r="AB761" s="650">
        <f>VII_Model_PKZ!AB64</f>
        <v>0</v>
      </c>
      <c r="AC761" s="613">
        <f>VII_Model_PKZ!AC64</f>
        <v>0</v>
      </c>
      <c r="AD761" s="613">
        <f>VII_Model_PKZ!AD64</f>
        <v>0</v>
      </c>
      <c r="AE761" s="613">
        <f>VII_Model_PKZ!AE64</f>
        <v>0</v>
      </c>
      <c r="AF761" s="613">
        <f>VII_Model_PKZ!AF64</f>
        <v>0</v>
      </c>
      <c r="AG761" s="626">
        <f>VII_Model_PKZ!AG64</f>
        <v>80</v>
      </c>
      <c r="AH761" s="626">
        <f>VII_Model_PKZ!AH64</f>
        <v>80</v>
      </c>
      <c r="AI761" s="626">
        <f>VII_Model_PKZ!AI64</f>
        <v>0</v>
      </c>
      <c r="AJ761" s="626">
        <f>VII_Model_PKZ!AJ64</f>
        <v>0</v>
      </c>
      <c r="AK761" s="626">
        <f>VII_Model_PKZ!AK64</f>
        <v>0</v>
      </c>
      <c r="AL761" s="626">
        <f>VII_Model_PKZ!AL64</f>
        <v>0</v>
      </c>
      <c r="AM761" s="626">
        <f>VII_Model_PKZ!AM64</f>
        <v>0</v>
      </c>
      <c r="AN761" s="626">
        <f>VII_Model_PKZ!AN64</f>
        <v>0</v>
      </c>
      <c r="AO761" s="626">
        <f>VII_Model_PKZ!AO64</f>
        <v>0</v>
      </c>
      <c r="AP761" s="369">
        <f>VII_Model_PKZ!AP64</f>
        <v>0</v>
      </c>
      <c r="AQ761" s="369">
        <f>VII_Model_PKZ!AQ64</f>
        <v>0</v>
      </c>
      <c r="AR761" s="369">
        <f>VII_Model_PKZ!AR64</f>
        <v>0</v>
      </c>
      <c r="AS761" s="369">
        <f>VII_Model_PKZ!AS64</f>
        <v>0</v>
      </c>
      <c r="AT761" s="370">
        <f>VII_Model_PKZ!AT64</f>
        <v>0</v>
      </c>
      <c r="AU761" s="370">
        <f>VII_Model_PKZ!AU64</f>
        <v>0</v>
      </c>
      <c r="AV761" s="370">
        <f>VII_Model_PKZ!AV64</f>
        <v>0</v>
      </c>
      <c r="AW761" s="370">
        <f>VII_Model_PKZ!AW64</f>
        <v>0</v>
      </c>
      <c r="AX761">
        <f>VII_Model_PKZ!AX64</f>
        <v>160</v>
      </c>
      <c r="AY761">
        <f>VII_Model_PKZ!AY64</f>
        <v>1</v>
      </c>
      <c r="AZ761" t="e">
        <f>VII_Model_PKZ!AZ64</f>
        <v>#N/A</v>
      </c>
      <c r="BA761" t="e">
        <f>VII_Model_PKZ!BA64</f>
        <v>#N/A</v>
      </c>
      <c r="BB761" t="e">
        <f>VII_Model_PKZ!BB64</f>
        <v>#N/A</v>
      </c>
      <c r="BC761">
        <f>VII_Model_PKZ!BC64</f>
        <v>0</v>
      </c>
      <c r="BD761">
        <f>VII_Model_PKZ!BD64</f>
        <v>0</v>
      </c>
      <c r="BE761">
        <f>VII_Model_PKZ!BE64</f>
        <v>0</v>
      </c>
      <c r="BF761">
        <f>VII_Model_PKZ!BF64</f>
        <v>0</v>
      </c>
      <c r="BG761">
        <f>VII_Model_PKZ!BG64</f>
        <v>0</v>
      </c>
      <c r="BH761">
        <f>VII_Model_PKZ!BH64</f>
        <v>0</v>
      </c>
      <c r="BI761">
        <f>VII_Model_PKZ!BI64</f>
        <v>0</v>
      </c>
      <c r="BJ761">
        <f t="shared" si="46"/>
        <v>160</v>
      </c>
      <c r="BK761">
        <f t="shared" si="47"/>
        <v>160</v>
      </c>
      <c r="BL761" s="531">
        <f t="shared" si="48"/>
        <v>0</v>
      </c>
      <c r="BM761" s="201"/>
    </row>
    <row r="762" spans="1:65" hidden="1" outlineLevel="1" x14ac:dyDescent="0.3">
      <c r="A762">
        <f>VII_Model_PKZ!A65</f>
        <v>9</v>
      </c>
      <c r="B762" t="str">
        <f>VII_Model_PKZ!B65</f>
        <v>b</v>
      </c>
      <c r="C762">
        <f>VII_Model_PKZ!C65</f>
        <v>1</v>
      </c>
      <c r="D762" t="str">
        <f>VII_Model_PKZ!D65</f>
        <v>_9_b_1</v>
      </c>
      <c r="E762" t="str">
        <f>VII_Model_PKZ!E65</f>
        <v>monitorowania wydajności i niezawodności CB oraz algorytmów AI/ML, testy awaryjne</v>
      </c>
      <c r="F762">
        <f>VII_Model_PKZ!F65</f>
        <v>0</v>
      </c>
      <c r="G762">
        <f>VII_Model_PKZ!G65</f>
        <v>0</v>
      </c>
      <c r="H762">
        <f>VII_Model_PKZ!H65</f>
        <v>29</v>
      </c>
      <c r="I762" t="str">
        <f>VII_Model_PKZ!I65</f>
        <v>ACT</v>
      </c>
      <c r="J762">
        <f>VII_Model_PKZ!J65</f>
        <v>135</v>
      </c>
      <c r="K762" s="284">
        <f>VII_Model_PKZ!K65</f>
        <v>47326</v>
      </c>
      <c r="L762" s="284">
        <f>VII_Model_PKZ!L65</f>
        <v>47330</v>
      </c>
      <c r="M762">
        <f>VII_Model_PKZ!M65</f>
        <v>138</v>
      </c>
      <c r="N762">
        <f>VII_Model_PKZ!N65</f>
        <v>4</v>
      </c>
      <c r="O762">
        <f>VII_Model_PKZ!O65</f>
        <v>160</v>
      </c>
      <c r="P762" s="628">
        <f>VII_Model_PKZ!P65</f>
        <v>0</v>
      </c>
      <c r="Q762" s="628">
        <f>VII_Model_PKZ!Q65</f>
        <v>0.5</v>
      </c>
      <c r="R762" s="628">
        <f>VII_Model_PKZ!R65</f>
        <v>0.5</v>
      </c>
      <c r="S762" s="628">
        <f>VII_Model_PKZ!S65</f>
        <v>0</v>
      </c>
      <c r="T762" s="628">
        <f>VII_Model_PKZ!T65</f>
        <v>0</v>
      </c>
      <c r="U762" s="628">
        <f>VII_Model_PKZ!U65</f>
        <v>0</v>
      </c>
      <c r="V762" s="628">
        <f>VII_Model_PKZ!V65</f>
        <v>0</v>
      </c>
      <c r="W762" s="628">
        <f>VII_Model_PKZ!W65</f>
        <v>0</v>
      </c>
      <c r="X762" s="628">
        <f>VII_Model_PKZ!X65</f>
        <v>0</v>
      </c>
      <c r="Y762" s="650">
        <f>VII_Model_PKZ!Y65</f>
        <v>0</v>
      </c>
      <c r="Z762" s="650">
        <f>VII_Model_PKZ!Z65</f>
        <v>0</v>
      </c>
      <c r="AA762" s="650">
        <f>VII_Model_PKZ!AA65</f>
        <v>0</v>
      </c>
      <c r="AB762" s="650">
        <f>VII_Model_PKZ!AB65</f>
        <v>0</v>
      </c>
      <c r="AC762" s="613">
        <f>VII_Model_PKZ!AC65</f>
        <v>0</v>
      </c>
      <c r="AD762" s="613">
        <f>VII_Model_PKZ!AD65</f>
        <v>0</v>
      </c>
      <c r="AE762" s="613">
        <f>VII_Model_PKZ!AE65</f>
        <v>0</v>
      </c>
      <c r="AF762" s="613">
        <f>VII_Model_PKZ!AF65</f>
        <v>0</v>
      </c>
      <c r="AG762" s="626">
        <f>VII_Model_PKZ!AG65</f>
        <v>0</v>
      </c>
      <c r="AH762" s="626">
        <f>VII_Model_PKZ!AH65</f>
        <v>80</v>
      </c>
      <c r="AI762" s="626">
        <f>VII_Model_PKZ!AI65</f>
        <v>80</v>
      </c>
      <c r="AJ762" s="626">
        <f>VII_Model_PKZ!AJ65</f>
        <v>0</v>
      </c>
      <c r="AK762" s="626">
        <f>VII_Model_PKZ!AK65</f>
        <v>0</v>
      </c>
      <c r="AL762" s="626">
        <f>VII_Model_PKZ!AL65</f>
        <v>0</v>
      </c>
      <c r="AM762" s="626">
        <f>VII_Model_PKZ!AM65</f>
        <v>0</v>
      </c>
      <c r="AN762" s="626">
        <f>VII_Model_PKZ!AN65</f>
        <v>0</v>
      </c>
      <c r="AO762" s="626">
        <f>VII_Model_PKZ!AO65</f>
        <v>0</v>
      </c>
      <c r="AP762" s="369">
        <f>VII_Model_PKZ!AP65</f>
        <v>0</v>
      </c>
      <c r="AQ762" s="369">
        <f>VII_Model_PKZ!AQ65</f>
        <v>0</v>
      </c>
      <c r="AR762" s="369">
        <f>VII_Model_PKZ!AR65</f>
        <v>0</v>
      </c>
      <c r="AS762" s="369">
        <f>VII_Model_PKZ!AS65</f>
        <v>0</v>
      </c>
      <c r="AT762" s="370">
        <f>VII_Model_PKZ!AT65</f>
        <v>0</v>
      </c>
      <c r="AU762" s="370">
        <f>VII_Model_PKZ!AU65</f>
        <v>0</v>
      </c>
      <c r="AV762" s="370">
        <f>VII_Model_PKZ!AV65</f>
        <v>0</v>
      </c>
      <c r="AW762" s="370">
        <f>VII_Model_PKZ!AW65</f>
        <v>0</v>
      </c>
      <c r="AX762">
        <f>VII_Model_PKZ!AX65</f>
        <v>160</v>
      </c>
      <c r="AY762">
        <f>VII_Model_PKZ!AY65</f>
        <v>1</v>
      </c>
      <c r="AZ762" t="e">
        <f>VII_Model_PKZ!AZ65</f>
        <v>#N/A</v>
      </c>
      <c r="BA762" t="e">
        <f>VII_Model_PKZ!BA65</f>
        <v>#N/A</v>
      </c>
      <c r="BB762" t="e">
        <f>VII_Model_PKZ!BB65</f>
        <v>#N/A</v>
      </c>
      <c r="BC762">
        <f>VII_Model_PKZ!BC65</f>
        <v>0</v>
      </c>
      <c r="BD762">
        <f>VII_Model_PKZ!BD65</f>
        <v>0</v>
      </c>
      <c r="BE762">
        <f>VII_Model_PKZ!BE65</f>
        <v>0</v>
      </c>
      <c r="BF762">
        <f>VII_Model_PKZ!BF65</f>
        <v>0</v>
      </c>
      <c r="BG762">
        <f>VII_Model_PKZ!BG65</f>
        <v>0</v>
      </c>
      <c r="BH762">
        <f>VII_Model_PKZ!BH65</f>
        <v>0</v>
      </c>
      <c r="BI762">
        <f>VII_Model_PKZ!BI65</f>
        <v>0</v>
      </c>
      <c r="BJ762">
        <f t="shared" si="46"/>
        <v>160</v>
      </c>
      <c r="BK762">
        <f t="shared" si="47"/>
        <v>160</v>
      </c>
      <c r="BL762" s="531">
        <f t="shared" si="48"/>
        <v>0</v>
      </c>
      <c r="BM762" s="201"/>
    </row>
    <row r="763" spans="1:65" hidden="1" outlineLevel="1" x14ac:dyDescent="0.3">
      <c r="A763">
        <f>VII_Model_PKZ!A66</f>
        <v>9</v>
      </c>
      <c r="B763" t="str">
        <f>VII_Model_PKZ!B66</f>
        <v>c</v>
      </c>
      <c r="C763">
        <f>VII_Model_PKZ!C66</f>
        <v>1</v>
      </c>
      <c r="D763" t="str">
        <f>VII_Model_PKZ!D66</f>
        <v>_9_c_1</v>
      </c>
      <c r="E763" t="str">
        <f>VII_Model_PKZ!E66</f>
        <v>zabezpieczenia systemów AI/ML (np. zgodność działania z założeniami, odporność na błędy, redundancja za-pobiegająca zakłóceniom PKZ)</v>
      </c>
      <c r="F763">
        <f>VII_Model_PKZ!F66</f>
        <v>0</v>
      </c>
      <c r="G763">
        <f>VII_Model_PKZ!G66</f>
        <v>0</v>
      </c>
      <c r="H763">
        <f>VII_Model_PKZ!H66</f>
        <v>29</v>
      </c>
      <c r="I763" t="str">
        <f>VII_Model_PKZ!I66</f>
        <v>END/ACT</v>
      </c>
      <c r="J763">
        <f>VII_Model_PKZ!J66</f>
        <v>139</v>
      </c>
      <c r="K763" s="284">
        <f>VII_Model_PKZ!K66</f>
        <v>47354</v>
      </c>
      <c r="L763" s="284">
        <f>VII_Model_PKZ!L66</f>
        <v>47357</v>
      </c>
      <c r="M763">
        <f>VII_Model_PKZ!M66</f>
        <v>141</v>
      </c>
      <c r="N763">
        <f>VII_Model_PKZ!N66</f>
        <v>3</v>
      </c>
      <c r="O763">
        <f>VII_Model_PKZ!O66</f>
        <v>160</v>
      </c>
      <c r="P763" s="628">
        <f>VII_Model_PKZ!P66</f>
        <v>0.33300000000000002</v>
      </c>
      <c r="Q763" s="628">
        <f>VII_Model_PKZ!Q66</f>
        <v>0</v>
      </c>
      <c r="R763" s="628">
        <f>VII_Model_PKZ!R66</f>
        <v>0</v>
      </c>
      <c r="S763" s="628">
        <f>VII_Model_PKZ!S66</f>
        <v>0</v>
      </c>
      <c r="T763" s="628">
        <f>VII_Model_PKZ!T66</f>
        <v>0</v>
      </c>
      <c r="U763" s="628">
        <f>VII_Model_PKZ!U66</f>
        <v>0</v>
      </c>
      <c r="V763" s="628">
        <f>VII_Model_PKZ!V66</f>
        <v>0</v>
      </c>
      <c r="W763" s="628">
        <f>VII_Model_PKZ!W66</f>
        <v>0</v>
      </c>
      <c r="X763" s="628">
        <f>VII_Model_PKZ!X66</f>
        <v>0</v>
      </c>
      <c r="Y763" s="650">
        <f>VII_Model_PKZ!Y66</f>
        <v>0</v>
      </c>
      <c r="Z763" s="650">
        <f>VII_Model_PKZ!Z66</f>
        <v>0</v>
      </c>
      <c r="AA763" s="650">
        <f>VII_Model_PKZ!AA66</f>
        <v>0</v>
      </c>
      <c r="AB763" s="650">
        <f>VII_Model_PKZ!AB66</f>
        <v>0.66300000000000003</v>
      </c>
      <c r="AC763" s="613">
        <f>VII_Model_PKZ!AC66</f>
        <v>0</v>
      </c>
      <c r="AD763" s="613">
        <f>VII_Model_PKZ!AD66</f>
        <v>0</v>
      </c>
      <c r="AE763" s="613">
        <f>VII_Model_PKZ!AE66</f>
        <v>0</v>
      </c>
      <c r="AF763" s="613">
        <f>VII_Model_PKZ!AF66</f>
        <v>0</v>
      </c>
      <c r="AG763" s="626">
        <f>VII_Model_PKZ!AG66</f>
        <v>53</v>
      </c>
      <c r="AH763" s="626">
        <f>VII_Model_PKZ!AH66</f>
        <v>0</v>
      </c>
      <c r="AI763" s="626">
        <f>VII_Model_PKZ!AI66</f>
        <v>0</v>
      </c>
      <c r="AJ763" s="626">
        <f>VII_Model_PKZ!AJ66</f>
        <v>0</v>
      </c>
      <c r="AK763" s="626">
        <f>VII_Model_PKZ!AK66</f>
        <v>0</v>
      </c>
      <c r="AL763" s="626">
        <f>VII_Model_PKZ!AL66</f>
        <v>0</v>
      </c>
      <c r="AM763" s="626">
        <f>VII_Model_PKZ!AM66</f>
        <v>0</v>
      </c>
      <c r="AN763" s="626">
        <f>VII_Model_PKZ!AN66</f>
        <v>0</v>
      </c>
      <c r="AO763" s="626">
        <f>VII_Model_PKZ!AO66</f>
        <v>0</v>
      </c>
      <c r="AP763" s="369">
        <f>VII_Model_PKZ!AP66</f>
        <v>0</v>
      </c>
      <c r="AQ763" s="369">
        <f>VII_Model_PKZ!AQ66</f>
        <v>0</v>
      </c>
      <c r="AR763" s="369">
        <f>VII_Model_PKZ!AR66</f>
        <v>0</v>
      </c>
      <c r="AS763" s="369">
        <f>VII_Model_PKZ!AS66</f>
        <v>106</v>
      </c>
      <c r="AT763" s="370">
        <f>VII_Model_PKZ!AT66</f>
        <v>0</v>
      </c>
      <c r="AU763" s="370">
        <f>VII_Model_PKZ!AU66</f>
        <v>0</v>
      </c>
      <c r="AV763" s="370">
        <f>VII_Model_PKZ!AV66</f>
        <v>0</v>
      </c>
      <c r="AW763" s="370">
        <f>VII_Model_PKZ!AW66</f>
        <v>0</v>
      </c>
      <c r="AX763">
        <f>VII_Model_PKZ!AX66</f>
        <v>53</v>
      </c>
      <c r="AY763">
        <f>VII_Model_PKZ!AY66</f>
        <v>0.33124999999999999</v>
      </c>
      <c r="AZ763" t="e">
        <f>VII_Model_PKZ!AZ66</f>
        <v>#N/A</v>
      </c>
      <c r="BA763" t="e">
        <f>VII_Model_PKZ!BA66</f>
        <v>#N/A</v>
      </c>
      <c r="BB763" t="e">
        <f>VII_Model_PKZ!BB66</f>
        <v>#N/A</v>
      </c>
      <c r="BC763">
        <f>VII_Model_PKZ!BC66</f>
        <v>0</v>
      </c>
      <c r="BD763">
        <f>VII_Model_PKZ!BD66</f>
        <v>0</v>
      </c>
      <c r="BE763">
        <f>VII_Model_PKZ!BE66</f>
        <v>0</v>
      </c>
      <c r="BF763">
        <f>VII_Model_PKZ!BF66</f>
        <v>0</v>
      </c>
      <c r="BG763">
        <f>VII_Model_PKZ!BG66</f>
        <v>0</v>
      </c>
      <c r="BH763">
        <f>VII_Model_PKZ!BH66</f>
        <v>0</v>
      </c>
      <c r="BI763">
        <f>VII_Model_PKZ!BI66</f>
        <v>0</v>
      </c>
      <c r="BJ763">
        <f t="shared" si="46"/>
        <v>160</v>
      </c>
      <c r="BK763">
        <f t="shared" si="47"/>
        <v>159</v>
      </c>
      <c r="BL763" s="531">
        <f t="shared" si="48"/>
        <v>1</v>
      </c>
      <c r="BM763" s="201"/>
    </row>
    <row r="764" spans="1:65" hidden="1" outlineLevel="1" x14ac:dyDescent="0.3">
      <c r="A764">
        <f>VII_Model_PKZ!A67</f>
        <v>9</v>
      </c>
      <c r="B764" t="str">
        <f>VII_Model_PKZ!B67</f>
        <v>d</v>
      </c>
      <c r="C764">
        <f>VII_Model_PKZ!C67</f>
        <v>1</v>
      </c>
      <c r="D764" t="str">
        <f>VII_Model_PKZ!D67</f>
        <v>_9_d_1</v>
      </c>
      <c r="E764" t="str">
        <f>VII_Model_PKZ!E67</f>
        <v>gwarancja bezpieczeństwa współpracy ludzi z przenośnikami i systemami automatycznymi</v>
      </c>
      <c r="F764">
        <f>VII_Model_PKZ!F67</f>
        <v>0</v>
      </c>
      <c r="G764">
        <f>VII_Model_PKZ!G67</f>
        <v>0</v>
      </c>
      <c r="H764">
        <f>VII_Model_PKZ!H67</f>
        <v>29</v>
      </c>
      <c r="I764" t="str">
        <f>VII_Model_PKZ!I67</f>
        <v>ACT</v>
      </c>
      <c r="J764">
        <f>VII_Model_PKZ!J67</f>
        <v>142</v>
      </c>
      <c r="K764" s="284">
        <f>VII_Model_PKZ!K67</f>
        <v>47375</v>
      </c>
      <c r="L764" s="284">
        <f>VII_Model_PKZ!L67</f>
        <v>47377</v>
      </c>
      <c r="M764">
        <f>VII_Model_PKZ!M67</f>
        <v>143</v>
      </c>
      <c r="N764">
        <f>VII_Model_PKZ!N67</f>
        <v>2</v>
      </c>
      <c r="O764">
        <f>VII_Model_PKZ!O67</f>
        <v>80</v>
      </c>
      <c r="P764" s="628">
        <f>VII_Model_PKZ!P67</f>
        <v>0</v>
      </c>
      <c r="Q764" s="628">
        <f>VII_Model_PKZ!Q67</f>
        <v>0</v>
      </c>
      <c r="R764" s="628">
        <f>VII_Model_PKZ!R67</f>
        <v>0.5</v>
      </c>
      <c r="S764" s="628">
        <f>VII_Model_PKZ!S67</f>
        <v>0.5</v>
      </c>
      <c r="T764" s="628">
        <f>VII_Model_PKZ!T67</f>
        <v>0</v>
      </c>
      <c r="U764" s="628">
        <f>VII_Model_PKZ!U67</f>
        <v>0</v>
      </c>
      <c r="V764" s="628">
        <f>VII_Model_PKZ!V67</f>
        <v>0</v>
      </c>
      <c r="W764" s="628">
        <f>VII_Model_PKZ!W67</f>
        <v>0</v>
      </c>
      <c r="X764" s="628">
        <f>VII_Model_PKZ!X67</f>
        <v>0</v>
      </c>
      <c r="Y764" s="650">
        <f>VII_Model_PKZ!Y67</f>
        <v>0</v>
      </c>
      <c r="Z764" s="650">
        <f>VII_Model_PKZ!Z67</f>
        <v>0</v>
      </c>
      <c r="AA764" s="650">
        <f>VII_Model_PKZ!AA67</f>
        <v>0</v>
      </c>
      <c r="AB764" s="650">
        <f>VII_Model_PKZ!AB67</f>
        <v>0</v>
      </c>
      <c r="AC764" s="613">
        <f>VII_Model_PKZ!AC67</f>
        <v>0</v>
      </c>
      <c r="AD764" s="613">
        <f>VII_Model_PKZ!AD67</f>
        <v>0</v>
      </c>
      <c r="AE764" s="613">
        <f>VII_Model_PKZ!AE67</f>
        <v>0</v>
      </c>
      <c r="AF764" s="613">
        <f>VII_Model_PKZ!AF67</f>
        <v>0</v>
      </c>
      <c r="AG764" s="626">
        <f>VII_Model_PKZ!AG67</f>
        <v>0</v>
      </c>
      <c r="AH764" s="626">
        <f>VII_Model_PKZ!AH67</f>
        <v>0</v>
      </c>
      <c r="AI764" s="626">
        <f>VII_Model_PKZ!AI67</f>
        <v>40</v>
      </c>
      <c r="AJ764" s="626">
        <f>VII_Model_PKZ!AJ67</f>
        <v>40</v>
      </c>
      <c r="AK764" s="626">
        <f>VII_Model_PKZ!AK67</f>
        <v>0</v>
      </c>
      <c r="AL764" s="626">
        <f>VII_Model_PKZ!AL67</f>
        <v>0</v>
      </c>
      <c r="AM764" s="626">
        <f>VII_Model_PKZ!AM67</f>
        <v>0</v>
      </c>
      <c r="AN764" s="626">
        <f>VII_Model_PKZ!AN67</f>
        <v>0</v>
      </c>
      <c r="AO764" s="626">
        <f>VII_Model_PKZ!AO67</f>
        <v>0</v>
      </c>
      <c r="AP764" s="369">
        <f>VII_Model_PKZ!AP67</f>
        <v>0</v>
      </c>
      <c r="AQ764" s="369">
        <f>VII_Model_PKZ!AQ67</f>
        <v>0</v>
      </c>
      <c r="AR764" s="369">
        <f>VII_Model_PKZ!AR67</f>
        <v>0</v>
      </c>
      <c r="AS764" s="369">
        <f>VII_Model_PKZ!AS67</f>
        <v>0</v>
      </c>
      <c r="AT764" s="370">
        <f>VII_Model_PKZ!AT67</f>
        <v>0</v>
      </c>
      <c r="AU764" s="370">
        <f>VII_Model_PKZ!AU67</f>
        <v>0</v>
      </c>
      <c r="AV764" s="370">
        <f>VII_Model_PKZ!AV67</f>
        <v>0</v>
      </c>
      <c r="AW764" s="370">
        <f>VII_Model_PKZ!AW67</f>
        <v>0</v>
      </c>
      <c r="AX764">
        <f>VII_Model_PKZ!AX67</f>
        <v>80</v>
      </c>
      <c r="AY764">
        <f>VII_Model_PKZ!AY67</f>
        <v>0.5</v>
      </c>
      <c r="AZ764" t="e">
        <f>VII_Model_PKZ!AZ67</f>
        <v>#N/A</v>
      </c>
      <c r="BA764" t="e">
        <f>VII_Model_PKZ!BA67</f>
        <v>#N/A</v>
      </c>
      <c r="BB764" t="e">
        <f>VII_Model_PKZ!BB67</f>
        <v>#N/A</v>
      </c>
      <c r="BC764">
        <f>VII_Model_PKZ!BC67</f>
        <v>0</v>
      </c>
      <c r="BD764">
        <f>VII_Model_PKZ!BD67</f>
        <v>0</v>
      </c>
      <c r="BE764">
        <f>VII_Model_PKZ!BE67</f>
        <v>0</v>
      </c>
      <c r="BF764">
        <f>VII_Model_PKZ!BF67</f>
        <v>0</v>
      </c>
      <c r="BG764">
        <f>VII_Model_PKZ!BG67</f>
        <v>0</v>
      </c>
      <c r="BH764">
        <f>VII_Model_PKZ!BH67</f>
        <v>0</v>
      </c>
      <c r="BI764">
        <f>VII_Model_PKZ!BI67</f>
        <v>0</v>
      </c>
      <c r="BJ764">
        <f t="shared" si="46"/>
        <v>80</v>
      </c>
      <c r="BK764">
        <f t="shared" si="47"/>
        <v>80</v>
      </c>
      <c r="BL764" s="531">
        <f t="shared" si="48"/>
        <v>0</v>
      </c>
      <c r="BM764" s="201"/>
    </row>
    <row r="765" spans="1:65" hidden="1" outlineLevel="1" x14ac:dyDescent="0.3">
      <c r="A765">
        <f>VII_Model_PKZ!A68</f>
        <v>9</v>
      </c>
      <c r="B765" t="str">
        <f>VII_Model_PKZ!B68</f>
        <v>e</v>
      </c>
      <c r="C765">
        <f>VII_Model_PKZ!C68</f>
        <v>1</v>
      </c>
      <c r="D765" t="str">
        <f>VII_Model_PKZ!D68</f>
        <v>_9_e_1</v>
      </c>
      <c r="E765" t="str">
        <f>VII_Model_PKZ!E68</f>
        <v>automatyzacji procesu aktualizacji modelu (procesy CI/CD)</v>
      </c>
      <c r="F765">
        <f>VII_Model_PKZ!F68</f>
        <v>0</v>
      </c>
      <c r="G765">
        <f>VII_Model_PKZ!G68</f>
        <v>0</v>
      </c>
      <c r="H765">
        <f>VII_Model_PKZ!H68</f>
        <v>29</v>
      </c>
      <c r="I765" t="str">
        <f>VII_Model_PKZ!I68</f>
        <v>END</v>
      </c>
      <c r="J765">
        <f>VII_Model_PKZ!J68</f>
        <v>144</v>
      </c>
      <c r="K765" s="284">
        <f>VII_Model_PKZ!K68</f>
        <v>47389</v>
      </c>
      <c r="L765" s="284">
        <f>VII_Model_PKZ!L68</f>
        <v>47389</v>
      </c>
      <c r="M765">
        <f>VII_Model_PKZ!M68</f>
        <v>143</v>
      </c>
      <c r="N765">
        <f>VII_Model_PKZ!N68</f>
        <v>0</v>
      </c>
      <c r="O765">
        <f>VII_Model_PKZ!O68</f>
        <v>160</v>
      </c>
      <c r="P765" s="628">
        <f>VII_Model_PKZ!P68</f>
        <v>0</v>
      </c>
      <c r="Q765" s="628">
        <f>VII_Model_PKZ!Q68</f>
        <v>0.25</v>
      </c>
      <c r="R765" s="628">
        <f>VII_Model_PKZ!R68</f>
        <v>0</v>
      </c>
      <c r="S765" s="628">
        <f>VII_Model_PKZ!S68</f>
        <v>0</v>
      </c>
      <c r="T765" s="628">
        <f>VII_Model_PKZ!T68</f>
        <v>0</v>
      </c>
      <c r="U765" s="628">
        <f>VII_Model_PKZ!U68</f>
        <v>0</v>
      </c>
      <c r="V765" s="628">
        <f>VII_Model_PKZ!V68</f>
        <v>0</v>
      </c>
      <c r="W765" s="628">
        <f>VII_Model_PKZ!W68</f>
        <v>0</v>
      </c>
      <c r="X765" s="628">
        <f>VII_Model_PKZ!X68</f>
        <v>0</v>
      </c>
      <c r="Y765" s="650">
        <f>VII_Model_PKZ!Y68</f>
        <v>0</v>
      </c>
      <c r="Z765" s="650">
        <f>VII_Model_PKZ!Z68</f>
        <v>0</v>
      </c>
      <c r="AA765" s="650">
        <f>VII_Model_PKZ!AA68</f>
        <v>0</v>
      </c>
      <c r="AB765" s="650">
        <f>VII_Model_PKZ!AB68</f>
        <v>0.75</v>
      </c>
      <c r="AC765" s="613">
        <f>VII_Model_PKZ!AC68</f>
        <v>0</v>
      </c>
      <c r="AD765" s="613">
        <f>VII_Model_PKZ!AD68</f>
        <v>0</v>
      </c>
      <c r="AE765" s="613">
        <f>VII_Model_PKZ!AE68</f>
        <v>0</v>
      </c>
      <c r="AF765" s="613">
        <f>VII_Model_PKZ!AF68</f>
        <v>0</v>
      </c>
      <c r="AG765" s="626">
        <f>VII_Model_PKZ!AG68</f>
        <v>0</v>
      </c>
      <c r="AH765" s="626">
        <f>VII_Model_PKZ!AH68</f>
        <v>40</v>
      </c>
      <c r="AI765" s="626">
        <f>VII_Model_PKZ!AI68</f>
        <v>0</v>
      </c>
      <c r="AJ765" s="626">
        <f>VII_Model_PKZ!AJ68</f>
        <v>0</v>
      </c>
      <c r="AK765" s="626">
        <f>VII_Model_PKZ!AK68</f>
        <v>0</v>
      </c>
      <c r="AL765" s="626">
        <f>VII_Model_PKZ!AL68</f>
        <v>0</v>
      </c>
      <c r="AM765" s="626">
        <f>VII_Model_PKZ!AM68</f>
        <v>0</v>
      </c>
      <c r="AN765" s="626">
        <f>VII_Model_PKZ!AN68</f>
        <v>0</v>
      </c>
      <c r="AO765" s="626">
        <f>VII_Model_PKZ!AO68</f>
        <v>0</v>
      </c>
      <c r="AP765" s="369">
        <f>VII_Model_PKZ!AP68</f>
        <v>0</v>
      </c>
      <c r="AQ765" s="369">
        <f>VII_Model_PKZ!AQ68</f>
        <v>0</v>
      </c>
      <c r="AR765" s="369">
        <f>VII_Model_PKZ!AR68</f>
        <v>0</v>
      </c>
      <c r="AS765" s="369">
        <f>VII_Model_PKZ!AS68</f>
        <v>120</v>
      </c>
      <c r="AT765" s="370">
        <f>VII_Model_PKZ!AT68</f>
        <v>0</v>
      </c>
      <c r="AU765" s="370">
        <f>VII_Model_PKZ!AU68</f>
        <v>0</v>
      </c>
      <c r="AV765" s="370">
        <f>VII_Model_PKZ!AV68</f>
        <v>0</v>
      </c>
      <c r="AW765" s="370">
        <f>VII_Model_PKZ!AW68</f>
        <v>0</v>
      </c>
      <c r="AX765">
        <f>VII_Model_PKZ!AX68</f>
        <v>40</v>
      </c>
      <c r="AY765">
        <f>VII_Model_PKZ!AY68</f>
        <v>0.25</v>
      </c>
      <c r="AZ765" t="e">
        <f>VII_Model_PKZ!AZ68</f>
        <v>#N/A</v>
      </c>
      <c r="BA765" t="e">
        <f>VII_Model_PKZ!BA68</f>
        <v>#N/A</v>
      </c>
      <c r="BB765" t="e">
        <f>VII_Model_PKZ!BB68</f>
        <v>#N/A</v>
      </c>
      <c r="BC765">
        <f>VII_Model_PKZ!BC68</f>
        <v>0</v>
      </c>
      <c r="BD765">
        <f>VII_Model_PKZ!BD68</f>
        <v>0</v>
      </c>
      <c r="BE765">
        <f>VII_Model_PKZ!BE68</f>
        <v>0</v>
      </c>
      <c r="BF765">
        <f>VII_Model_PKZ!BF68</f>
        <v>0</v>
      </c>
      <c r="BG765">
        <f>VII_Model_PKZ!BG68</f>
        <v>0</v>
      </c>
      <c r="BH765">
        <f>VII_Model_PKZ!BH68</f>
        <v>0</v>
      </c>
      <c r="BI765">
        <f>VII_Model_PKZ!BI68</f>
        <v>0</v>
      </c>
      <c r="BJ765">
        <f t="shared" si="46"/>
        <v>160</v>
      </c>
      <c r="BK765">
        <f t="shared" si="47"/>
        <v>160</v>
      </c>
      <c r="BL765" s="531">
        <f t="shared" si="48"/>
        <v>0</v>
      </c>
      <c r="BM765" s="201"/>
    </row>
    <row r="766" spans="1:65" hidden="1" outlineLevel="1" x14ac:dyDescent="0.3">
      <c r="A766">
        <f>VII_Model_PKZ!A69</f>
        <v>10</v>
      </c>
      <c r="B766" t="str">
        <f>VII_Model_PKZ!B69</f>
        <v>a</v>
      </c>
      <c r="C766">
        <f>VII_Model_PKZ!C69</f>
        <v>0</v>
      </c>
      <c r="D766" t="str">
        <f>VII_Model_PKZ!D69</f>
        <v>_10_a_0</v>
      </c>
      <c r="E766" t="str">
        <f>VII_Model_PKZ!E69</f>
        <v>10.Raportowanie i analizy</v>
      </c>
      <c r="F766">
        <f>VII_Model_PKZ!F69</f>
        <v>0</v>
      </c>
      <c r="G766">
        <f>VII_Model_PKZ!G69</f>
        <v>0</v>
      </c>
      <c r="H766">
        <f>VII_Model_PKZ!H69</f>
        <v>0</v>
      </c>
      <c r="I766">
        <f>VII_Model_PKZ!I69</f>
        <v>0</v>
      </c>
      <c r="J766">
        <f>VII_Model_PKZ!J69</f>
        <v>144</v>
      </c>
      <c r="K766" s="284">
        <f>VII_Model_PKZ!K69</f>
        <v>47389</v>
      </c>
      <c r="L766" s="284">
        <f>VII_Model_PKZ!L69</f>
        <v>47389</v>
      </c>
      <c r="M766">
        <f>VII_Model_PKZ!M69</f>
        <v>143</v>
      </c>
      <c r="N766">
        <f>VII_Model_PKZ!N69</f>
        <v>0</v>
      </c>
      <c r="O766">
        <f>VII_Model_PKZ!O69</f>
        <v>0</v>
      </c>
      <c r="P766" s="628">
        <f>VII_Model_PKZ!P69</f>
        <v>0</v>
      </c>
      <c r="Q766" s="628">
        <f>VII_Model_PKZ!Q69</f>
        <v>0</v>
      </c>
      <c r="R766" s="628">
        <f>VII_Model_PKZ!R69</f>
        <v>0</v>
      </c>
      <c r="S766" s="628">
        <f>VII_Model_PKZ!S69</f>
        <v>0</v>
      </c>
      <c r="T766" s="628">
        <f>VII_Model_PKZ!T69</f>
        <v>0</v>
      </c>
      <c r="U766" s="628">
        <f>VII_Model_PKZ!U69</f>
        <v>0</v>
      </c>
      <c r="V766" s="628">
        <f>VII_Model_PKZ!V69</f>
        <v>0</v>
      </c>
      <c r="W766" s="628">
        <f>VII_Model_PKZ!W69</f>
        <v>0</v>
      </c>
      <c r="X766" s="628">
        <f>VII_Model_PKZ!X69</f>
        <v>0</v>
      </c>
      <c r="Y766" s="650">
        <f>VII_Model_PKZ!Y69</f>
        <v>0</v>
      </c>
      <c r="Z766" s="650">
        <f>VII_Model_PKZ!Z69</f>
        <v>0</v>
      </c>
      <c r="AA766" s="650">
        <f>VII_Model_PKZ!AA69</f>
        <v>0</v>
      </c>
      <c r="AB766" s="650">
        <f>VII_Model_PKZ!AB69</f>
        <v>0</v>
      </c>
      <c r="AC766" s="613">
        <f>VII_Model_PKZ!AC69</f>
        <v>0</v>
      </c>
      <c r="AD766" s="613">
        <f>VII_Model_PKZ!AD69</f>
        <v>0</v>
      </c>
      <c r="AE766" s="613">
        <f>VII_Model_PKZ!AE69</f>
        <v>0</v>
      </c>
      <c r="AF766" s="613">
        <f>VII_Model_PKZ!AF69</f>
        <v>0</v>
      </c>
      <c r="AG766" s="626">
        <f>VII_Model_PKZ!AG69</f>
        <v>0</v>
      </c>
      <c r="AH766" s="626">
        <f>VII_Model_PKZ!AH69</f>
        <v>0</v>
      </c>
      <c r="AI766" s="626">
        <f>VII_Model_PKZ!AI69</f>
        <v>0</v>
      </c>
      <c r="AJ766" s="626">
        <f>VII_Model_PKZ!AJ69</f>
        <v>0</v>
      </c>
      <c r="AK766" s="626">
        <f>VII_Model_PKZ!AK69</f>
        <v>0</v>
      </c>
      <c r="AL766" s="626">
        <f>VII_Model_PKZ!AL69</f>
        <v>0</v>
      </c>
      <c r="AM766" s="626">
        <f>VII_Model_PKZ!AM69</f>
        <v>0</v>
      </c>
      <c r="AN766" s="626">
        <f>VII_Model_PKZ!AN69</f>
        <v>0</v>
      </c>
      <c r="AO766" s="626">
        <f>VII_Model_PKZ!AO69</f>
        <v>0</v>
      </c>
      <c r="AP766" s="369">
        <f>VII_Model_PKZ!AP69</f>
        <v>0</v>
      </c>
      <c r="AQ766" s="369">
        <f>VII_Model_PKZ!AQ69</f>
        <v>0</v>
      </c>
      <c r="AR766" s="369">
        <f>VII_Model_PKZ!AR69</f>
        <v>0</v>
      </c>
      <c r="AS766" s="369">
        <f>VII_Model_PKZ!AS69</f>
        <v>0</v>
      </c>
      <c r="AT766" s="370">
        <f>VII_Model_PKZ!AT69</f>
        <v>0</v>
      </c>
      <c r="AU766" s="370">
        <f>VII_Model_PKZ!AU69</f>
        <v>0</v>
      </c>
      <c r="AV766" s="370">
        <f>VII_Model_PKZ!AV69</f>
        <v>0</v>
      </c>
      <c r="AW766" s="370">
        <f>VII_Model_PKZ!AW69</f>
        <v>0</v>
      </c>
      <c r="AX766">
        <f>VII_Model_PKZ!AX69</f>
        <v>0</v>
      </c>
      <c r="AY766">
        <f>VII_Model_PKZ!AY69</f>
        <v>0</v>
      </c>
      <c r="AZ766">
        <f>VII_Model_PKZ!AZ69</f>
        <v>0</v>
      </c>
      <c r="BA766">
        <f>VII_Model_PKZ!BA69</f>
        <v>0</v>
      </c>
      <c r="BB766">
        <f>VII_Model_PKZ!BB69</f>
        <v>0</v>
      </c>
      <c r="BC766">
        <f>VII_Model_PKZ!BC69</f>
        <v>0</v>
      </c>
      <c r="BD766">
        <f>VII_Model_PKZ!BD69</f>
        <v>0</v>
      </c>
      <c r="BE766">
        <f>VII_Model_PKZ!BE69</f>
        <v>0</v>
      </c>
      <c r="BF766">
        <f>VII_Model_PKZ!BF69</f>
        <v>0</v>
      </c>
      <c r="BG766">
        <f>VII_Model_PKZ!BG69</f>
        <v>0</v>
      </c>
      <c r="BH766">
        <f>VII_Model_PKZ!BH69</f>
        <v>0</v>
      </c>
      <c r="BI766">
        <f>VII_Model_PKZ!BI69</f>
        <v>0</v>
      </c>
      <c r="BJ766">
        <f t="shared" si="46"/>
        <v>0</v>
      </c>
      <c r="BK766">
        <f t="shared" si="47"/>
        <v>0</v>
      </c>
      <c r="BL766" s="531">
        <f t="shared" si="48"/>
        <v>0</v>
      </c>
      <c r="BM766" s="201"/>
    </row>
    <row r="767" spans="1:65" hidden="1" outlineLevel="1" x14ac:dyDescent="0.3">
      <c r="A767">
        <f>VII_Model_PKZ!A70</f>
        <v>10</v>
      </c>
      <c r="B767" t="str">
        <f>VII_Model_PKZ!B70</f>
        <v>a</v>
      </c>
      <c r="C767">
        <f>VII_Model_PKZ!C70</f>
        <v>1</v>
      </c>
      <c r="D767" t="str">
        <f>VII_Model_PKZ!D70</f>
        <v>_10_a_1</v>
      </c>
      <c r="E767" t="str">
        <f>VII_Model_PKZ!E70</f>
        <v>Przygotowywanie regularnych raportów dotyczących efektywności modelu i jego wpływu na PKZ</v>
      </c>
      <c r="F767">
        <f>VII_Model_PKZ!F70</f>
        <v>0</v>
      </c>
      <c r="G767">
        <f>VII_Model_PKZ!G70</f>
        <v>0</v>
      </c>
      <c r="H767">
        <f>VII_Model_PKZ!H70</f>
        <v>30</v>
      </c>
      <c r="I767" t="str">
        <f>VII_Model_PKZ!I70</f>
        <v>END/ACT</v>
      </c>
      <c r="J767">
        <f>VII_Model_PKZ!J70</f>
        <v>144</v>
      </c>
      <c r="K767" s="284">
        <f>VII_Model_PKZ!K70</f>
        <v>47389</v>
      </c>
      <c r="L767" s="284">
        <f>VII_Model_PKZ!L70</f>
        <v>47392</v>
      </c>
      <c r="M767">
        <f>VII_Model_PKZ!M70</f>
        <v>146</v>
      </c>
      <c r="N767">
        <f>VII_Model_PKZ!N70</f>
        <v>3</v>
      </c>
      <c r="O767">
        <f>VII_Model_PKZ!O70</f>
        <v>120</v>
      </c>
      <c r="P767" s="628">
        <f>VII_Model_PKZ!P70</f>
        <v>0.5</v>
      </c>
      <c r="Q767" s="628">
        <f>VII_Model_PKZ!Q70</f>
        <v>0</v>
      </c>
      <c r="R767" s="628">
        <f>VII_Model_PKZ!R70</f>
        <v>0</v>
      </c>
      <c r="S767" s="628">
        <f>VII_Model_PKZ!S70</f>
        <v>0</v>
      </c>
      <c r="T767" s="628">
        <f>VII_Model_PKZ!T70</f>
        <v>0</v>
      </c>
      <c r="U767" s="628">
        <f>VII_Model_PKZ!U70</f>
        <v>0</v>
      </c>
      <c r="V767" s="628">
        <f>VII_Model_PKZ!V70</f>
        <v>0</v>
      </c>
      <c r="W767" s="628">
        <f>VII_Model_PKZ!W70</f>
        <v>0</v>
      </c>
      <c r="X767" s="628">
        <f>VII_Model_PKZ!X70</f>
        <v>0</v>
      </c>
      <c r="Y767" s="650">
        <f>VII_Model_PKZ!Y70</f>
        <v>0</v>
      </c>
      <c r="Z767" s="650">
        <f>VII_Model_PKZ!Z70</f>
        <v>0</v>
      </c>
      <c r="AA767" s="650">
        <f>VII_Model_PKZ!AA70</f>
        <v>0</v>
      </c>
      <c r="AB767" s="650">
        <f>VII_Model_PKZ!AB70</f>
        <v>0.5</v>
      </c>
      <c r="AC767" s="613">
        <f>VII_Model_PKZ!AC70</f>
        <v>0</v>
      </c>
      <c r="AD767" s="613">
        <f>VII_Model_PKZ!AD70</f>
        <v>0</v>
      </c>
      <c r="AE767" s="613">
        <f>VII_Model_PKZ!AE70</f>
        <v>0</v>
      </c>
      <c r="AF767" s="613">
        <f>VII_Model_PKZ!AF70</f>
        <v>0</v>
      </c>
      <c r="AG767" s="626">
        <f>VII_Model_PKZ!AG70</f>
        <v>60</v>
      </c>
      <c r="AH767" s="626">
        <f>VII_Model_PKZ!AH70</f>
        <v>0</v>
      </c>
      <c r="AI767" s="626">
        <f>VII_Model_PKZ!AI70</f>
        <v>0</v>
      </c>
      <c r="AJ767" s="626">
        <f>VII_Model_PKZ!AJ70</f>
        <v>0</v>
      </c>
      <c r="AK767" s="626">
        <f>VII_Model_PKZ!AK70</f>
        <v>0</v>
      </c>
      <c r="AL767" s="626">
        <f>VII_Model_PKZ!AL70</f>
        <v>0</v>
      </c>
      <c r="AM767" s="626">
        <f>VII_Model_PKZ!AM70</f>
        <v>0</v>
      </c>
      <c r="AN767" s="626">
        <f>VII_Model_PKZ!AN70</f>
        <v>0</v>
      </c>
      <c r="AO767" s="626">
        <f>VII_Model_PKZ!AO70</f>
        <v>0</v>
      </c>
      <c r="AP767" s="369">
        <f>VII_Model_PKZ!AP70</f>
        <v>0</v>
      </c>
      <c r="AQ767" s="369">
        <f>VII_Model_PKZ!AQ70</f>
        <v>0</v>
      </c>
      <c r="AR767" s="369">
        <f>VII_Model_PKZ!AR70</f>
        <v>0</v>
      </c>
      <c r="AS767" s="369">
        <f>VII_Model_PKZ!AS70</f>
        <v>60</v>
      </c>
      <c r="AT767" s="370">
        <f>VII_Model_PKZ!AT70</f>
        <v>0</v>
      </c>
      <c r="AU767" s="370">
        <f>VII_Model_PKZ!AU70</f>
        <v>0</v>
      </c>
      <c r="AV767" s="370">
        <f>VII_Model_PKZ!AV70</f>
        <v>0</v>
      </c>
      <c r="AW767" s="370">
        <f>VII_Model_PKZ!AW70</f>
        <v>0</v>
      </c>
      <c r="AX767">
        <f>VII_Model_PKZ!AX70</f>
        <v>60</v>
      </c>
      <c r="AY767">
        <f>VII_Model_PKZ!AY70</f>
        <v>0.375</v>
      </c>
      <c r="AZ767" t="e">
        <f>VII_Model_PKZ!AZ70</f>
        <v>#N/A</v>
      </c>
      <c r="BA767" t="e">
        <f>VII_Model_PKZ!BA70</f>
        <v>#N/A</v>
      </c>
      <c r="BB767" t="e">
        <f>VII_Model_PKZ!BB70</f>
        <v>#N/A</v>
      </c>
      <c r="BC767">
        <f>VII_Model_PKZ!BC70</f>
        <v>0</v>
      </c>
      <c r="BD767">
        <f>VII_Model_PKZ!BD70</f>
        <v>0</v>
      </c>
      <c r="BE767">
        <f>VII_Model_PKZ!BE70</f>
        <v>0</v>
      </c>
      <c r="BF767">
        <f>VII_Model_PKZ!BF70</f>
        <v>0</v>
      </c>
      <c r="BG767">
        <f>VII_Model_PKZ!BG70</f>
        <v>0</v>
      </c>
      <c r="BH767">
        <f>VII_Model_PKZ!BH70</f>
        <v>0</v>
      </c>
      <c r="BI767">
        <f>VII_Model_PKZ!BI70</f>
        <v>0</v>
      </c>
      <c r="BJ767">
        <f t="shared" si="46"/>
        <v>120</v>
      </c>
      <c r="BK767">
        <f t="shared" si="47"/>
        <v>120</v>
      </c>
      <c r="BL767" s="531">
        <f t="shared" si="48"/>
        <v>0</v>
      </c>
      <c r="BM767" s="201"/>
    </row>
    <row r="768" spans="1:65" hidden="1" outlineLevel="1" x14ac:dyDescent="0.3">
      <c r="A768">
        <f>VII_Model_PKZ!A71</f>
        <v>10</v>
      </c>
      <c r="B768" t="str">
        <f>VII_Model_PKZ!B71</f>
        <v>b</v>
      </c>
      <c r="C768">
        <f>VII_Model_PKZ!C71</f>
        <v>1</v>
      </c>
      <c r="D768" t="str">
        <f>VII_Model_PKZ!D71</f>
        <v>_10_b_1</v>
      </c>
      <c r="E768" t="str">
        <f>VII_Model_PKZ!E71</f>
        <v>Analizowanie wyników działania Modelu i ich wpływu na KPI</v>
      </c>
      <c r="F768">
        <f>VII_Model_PKZ!F71</f>
        <v>0</v>
      </c>
      <c r="G768">
        <f>VII_Model_PKZ!G71</f>
        <v>0</v>
      </c>
      <c r="H768">
        <f>VII_Model_PKZ!H71</f>
        <v>30</v>
      </c>
      <c r="I768" t="str">
        <f>VII_Model_PKZ!I71</f>
        <v>ACT</v>
      </c>
      <c r="J768">
        <f>VII_Model_PKZ!J71</f>
        <v>147</v>
      </c>
      <c r="K768" s="284">
        <f>VII_Model_PKZ!K71</f>
        <v>47410</v>
      </c>
      <c r="L768" s="284">
        <f>VII_Model_PKZ!L71</f>
        <v>47410</v>
      </c>
      <c r="M768">
        <f>VII_Model_PKZ!M71</f>
        <v>146</v>
      </c>
      <c r="N768">
        <f>VII_Model_PKZ!N71</f>
        <v>0</v>
      </c>
      <c r="O768">
        <f>VII_Model_PKZ!O71</f>
        <v>120</v>
      </c>
      <c r="P768" s="628">
        <f>VII_Model_PKZ!P71</f>
        <v>0</v>
      </c>
      <c r="Q768" s="628">
        <f>VII_Model_PKZ!Q71</f>
        <v>0.33300000000000002</v>
      </c>
      <c r="R768" s="628">
        <f>VII_Model_PKZ!R71</f>
        <v>0.33300000000000002</v>
      </c>
      <c r="S768" s="628">
        <f>VII_Model_PKZ!S71</f>
        <v>0.33300000000000002</v>
      </c>
      <c r="T768" s="628">
        <f>VII_Model_PKZ!T71</f>
        <v>0</v>
      </c>
      <c r="U768" s="628">
        <f>VII_Model_PKZ!U71</f>
        <v>0</v>
      </c>
      <c r="V768" s="628">
        <f>VII_Model_PKZ!V71</f>
        <v>0</v>
      </c>
      <c r="W768" s="628">
        <f>VII_Model_PKZ!W71</f>
        <v>0</v>
      </c>
      <c r="X768" s="628">
        <f>VII_Model_PKZ!X71</f>
        <v>0</v>
      </c>
      <c r="Y768" s="650">
        <f>VII_Model_PKZ!Y71</f>
        <v>0</v>
      </c>
      <c r="Z768" s="650">
        <f>VII_Model_PKZ!Z71</f>
        <v>0</v>
      </c>
      <c r="AA768" s="650">
        <f>VII_Model_PKZ!AA71</f>
        <v>0</v>
      </c>
      <c r="AB768" s="650">
        <f>VII_Model_PKZ!AB71</f>
        <v>0</v>
      </c>
      <c r="AC768" s="613">
        <f>VII_Model_PKZ!AC71</f>
        <v>0</v>
      </c>
      <c r="AD768" s="613">
        <f>VII_Model_PKZ!AD71</f>
        <v>0</v>
      </c>
      <c r="AE768" s="613">
        <f>VII_Model_PKZ!AE71</f>
        <v>0</v>
      </c>
      <c r="AF768" s="613">
        <f>VII_Model_PKZ!AF71</f>
        <v>0</v>
      </c>
      <c r="AG768" s="626">
        <f>VII_Model_PKZ!AG71</f>
        <v>0</v>
      </c>
      <c r="AH768" s="626">
        <f>VII_Model_PKZ!AH71</f>
        <v>40</v>
      </c>
      <c r="AI768" s="626">
        <f>VII_Model_PKZ!AI71</f>
        <v>40</v>
      </c>
      <c r="AJ768" s="626">
        <f>VII_Model_PKZ!AJ71</f>
        <v>40</v>
      </c>
      <c r="AK768" s="626">
        <f>VII_Model_PKZ!AK71</f>
        <v>0</v>
      </c>
      <c r="AL768" s="626">
        <f>VII_Model_PKZ!AL71</f>
        <v>0</v>
      </c>
      <c r="AM768" s="626">
        <f>VII_Model_PKZ!AM71</f>
        <v>0</v>
      </c>
      <c r="AN768" s="626">
        <f>VII_Model_PKZ!AN71</f>
        <v>0</v>
      </c>
      <c r="AO768" s="626">
        <f>VII_Model_PKZ!AO71</f>
        <v>0</v>
      </c>
      <c r="AP768" s="369">
        <f>VII_Model_PKZ!AP71</f>
        <v>0</v>
      </c>
      <c r="AQ768" s="369">
        <f>VII_Model_PKZ!AQ71</f>
        <v>0</v>
      </c>
      <c r="AR768" s="369">
        <f>VII_Model_PKZ!AR71</f>
        <v>0</v>
      </c>
      <c r="AS768" s="369">
        <f>VII_Model_PKZ!AS71</f>
        <v>0</v>
      </c>
      <c r="AT768" s="370">
        <f>VII_Model_PKZ!AT71</f>
        <v>0</v>
      </c>
      <c r="AU768" s="370">
        <f>VII_Model_PKZ!AU71</f>
        <v>0</v>
      </c>
      <c r="AV768" s="370">
        <f>VII_Model_PKZ!AV71</f>
        <v>0</v>
      </c>
      <c r="AW768" s="370">
        <f>VII_Model_PKZ!AW71</f>
        <v>0</v>
      </c>
      <c r="AX768">
        <f>VII_Model_PKZ!AX71</f>
        <v>120</v>
      </c>
      <c r="AY768">
        <f>VII_Model_PKZ!AY71</f>
        <v>0.75</v>
      </c>
      <c r="AZ768" t="e">
        <f>VII_Model_PKZ!AZ71</f>
        <v>#N/A</v>
      </c>
      <c r="BA768" t="e">
        <f>VII_Model_PKZ!BA71</f>
        <v>#N/A</v>
      </c>
      <c r="BB768" t="e">
        <f>VII_Model_PKZ!BB71</f>
        <v>#N/A</v>
      </c>
      <c r="BC768">
        <f>VII_Model_PKZ!BC71</f>
        <v>0</v>
      </c>
      <c r="BD768">
        <f>VII_Model_PKZ!BD71</f>
        <v>0</v>
      </c>
      <c r="BE768">
        <f>VII_Model_PKZ!BE71</f>
        <v>0</v>
      </c>
      <c r="BF768">
        <f>VII_Model_PKZ!BF71</f>
        <v>0</v>
      </c>
      <c r="BG768">
        <f>VII_Model_PKZ!BG71</f>
        <v>0</v>
      </c>
      <c r="BH768">
        <f>VII_Model_PKZ!BH71</f>
        <v>0</v>
      </c>
      <c r="BI768">
        <f>VII_Model_PKZ!BI71</f>
        <v>0</v>
      </c>
      <c r="BJ768">
        <f t="shared" si="46"/>
        <v>120</v>
      </c>
      <c r="BK768">
        <f t="shared" si="47"/>
        <v>120</v>
      </c>
      <c r="BL768" s="531">
        <f t="shared" si="48"/>
        <v>0</v>
      </c>
      <c r="BM768" s="201"/>
    </row>
    <row r="769" spans="1:65" hidden="1" outlineLevel="1" x14ac:dyDescent="0.3">
      <c r="A769">
        <f>VII_Model_PKZ!A72</f>
        <v>11</v>
      </c>
      <c r="B769" t="str">
        <f>VII_Model_PKZ!B72</f>
        <v>a</v>
      </c>
      <c r="C769">
        <f>VII_Model_PKZ!C72</f>
        <v>0</v>
      </c>
      <c r="D769" t="str">
        <f>VII_Model_PKZ!D72</f>
        <v>_11_a_0</v>
      </c>
      <c r="E769" t="str">
        <f>VII_Model_PKZ!E72</f>
        <v xml:space="preserve">11.Monitorowanie </v>
      </c>
      <c r="F769">
        <f>VII_Model_PKZ!F72</f>
        <v>0</v>
      </c>
      <c r="G769">
        <f>VII_Model_PKZ!G72</f>
        <v>0</v>
      </c>
      <c r="H769">
        <f>VII_Model_PKZ!H72</f>
        <v>0</v>
      </c>
      <c r="I769">
        <f>VII_Model_PKZ!I72</f>
        <v>0</v>
      </c>
      <c r="J769">
        <f>VII_Model_PKZ!J72</f>
        <v>147</v>
      </c>
      <c r="K769" s="284">
        <f>VII_Model_PKZ!K72</f>
        <v>47410</v>
      </c>
      <c r="L769" s="284">
        <f>VII_Model_PKZ!L72</f>
        <v>47410</v>
      </c>
      <c r="M769">
        <f>VII_Model_PKZ!M72</f>
        <v>146</v>
      </c>
      <c r="N769">
        <f>VII_Model_PKZ!N72</f>
        <v>0</v>
      </c>
      <c r="O769">
        <f>VII_Model_PKZ!O72</f>
        <v>0</v>
      </c>
      <c r="P769" s="628">
        <f>VII_Model_PKZ!P72</f>
        <v>0</v>
      </c>
      <c r="Q769" s="628">
        <f>VII_Model_PKZ!Q72</f>
        <v>0</v>
      </c>
      <c r="R769" s="628">
        <f>VII_Model_PKZ!R72</f>
        <v>0</v>
      </c>
      <c r="S769" s="628">
        <f>VII_Model_PKZ!S72</f>
        <v>0</v>
      </c>
      <c r="T769" s="628">
        <f>VII_Model_PKZ!T72</f>
        <v>0</v>
      </c>
      <c r="U769" s="628">
        <f>VII_Model_PKZ!U72</f>
        <v>0</v>
      </c>
      <c r="V769" s="628">
        <f>VII_Model_PKZ!V72</f>
        <v>0</v>
      </c>
      <c r="W769" s="628">
        <f>VII_Model_PKZ!W72</f>
        <v>0</v>
      </c>
      <c r="X769" s="628">
        <f>VII_Model_PKZ!X72</f>
        <v>0</v>
      </c>
      <c r="Y769" s="650">
        <f>VII_Model_PKZ!Y72</f>
        <v>0</v>
      </c>
      <c r="Z769" s="650">
        <f>VII_Model_PKZ!Z72</f>
        <v>0</v>
      </c>
      <c r="AA769" s="650">
        <f>VII_Model_PKZ!AA72</f>
        <v>0</v>
      </c>
      <c r="AB769" s="650">
        <f>VII_Model_PKZ!AB72</f>
        <v>0</v>
      </c>
      <c r="AC769" s="613">
        <f>VII_Model_PKZ!AC72</f>
        <v>0</v>
      </c>
      <c r="AD769" s="613">
        <f>VII_Model_PKZ!AD72</f>
        <v>0</v>
      </c>
      <c r="AE769" s="613">
        <f>VII_Model_PKZ!AE72</f>
        <v>0</v>
      </c>
      <c r="AF769" s="613">
        <f>VII_Model_PKZ!AF72</f>
        <v>0</v>
      </c>
      <c r="AG769" s="626">
        <f>VII_Model_PKZ!AG72</f>
        <v>0</v>
      </c>
      <c r="AH769" s="626">
        <f>VII_Model_PKZ!AH72</f>
        <v>0</v>
      </c>
      <c r="AI769" s="626">
        <f>VII_Model_PKZ!AI72</f>
        <v>0</v>
      </c>
      <c r="AJ769" s="626">
        <f>VII_Model_PKZ!AJ72</f>
        <v>0</v>
      </c>
      <c r="AK769" s="626">
        <f>VII_Model_PKZ!AK72</f>
        <v>0</v>
      </c>
      <c r="AL769" s="626">
        <f>VII_Model_PKZ!AL72</f>
        <v>0</v>
      </c>
      <c r="AM769" s="626">
        <f>VII_Model_PKZ!AM72</f>
        <v>0</v>
      </c>
      <c r="AN769" s="626">
        <f>VII_Model_PKZ!AN72</f>
        <v>0</v>
      </c>
      <c r="AO769" s="626">
        <f>VII_Model_PKZ!AO72</f>
        <v>0</v>
      </c>
      <c r="AP769" s="369">
        <f>VII_Model_PKZ!AP72</f>
        <v>0</v>
      </c>
      <c r="AQ769" s="369">
        <f>VII_Model_PKZ!AQ72</f>
        <v>0</v>
      </c>
      <c r="AR769" s="369">
        <f>VII_Model_PKZ!AR72</f>
        <v>0</v>
      </c>
      <c r="AS769" s="369">
        <f>VII_Model_PKZ!AS72</f>
        <v>0</v>
      </c>
      <c r="AT769" s="370">
        <f>VII_Model_PKZ!AT72</f>
        <v>0</v>
      </c>
      <c r="AU769" s="370">
        <f>VII_Model_PKZ!AU72</f>
        <v>0</v>
      </c>
      <c r="AV769" s="370">
        <f>VII_Model_PKZ!AV72</f>
        <v>0</v>
      </c>
      <c r="AW769" s="370">
        <f>VII_Model_PKZ!AW72</f>
        <v>0</v>
      </c>
      <c r="AX769">
        <f>VII_Model_PKZ!AX72</f>
        <v>0</v>
      </c>
      <c r="AY769">
        <f>VII_Model_PKZ!AY72</f>
        <v>0</v>
      </c>
      <c r="AZ769">
        <f>VII_Model_PKZ!AZ72</f>
        <v>0</v>
      </c>
      <c r="BA769">
        <f>VII_Model_PKZ!BA72</f>
        <v>0</v>
      </c>
      <c r="BB769">
        <f>VII_Model_PKZ!BB72</f>
        <v>0</v>
      </c>
      <c r="BC769">
        <f>VII_Model_PKZ!BC72</f>
        <v>0</v>
      </c>
      <c r="BD769">
        <f>VII_Model_PKZ!BD72</f>
        <v>0</v>
      </c>
      <c r="BE769">
        <f>VII_Model_PKZ!BE72</f>
        <v>0</v>
      </c>
      <c r="BF769">
        <f>VII_Model_PKZ!BF72</f>
        <v>0</v>
      </c>
      <c r="BG769">
        <f>VII_Model_PKZ!BG72</f>
        <v>0</v>
      </c>
      <c r="BH769">
        <f>VII_Model_PKZ!BH72</f>
        <v>0</v>
      </c>
      <c r="BI769">
        <f>VII_Model_PKZ!BI72</f>
        <v>0</v>
      </c>
      <c r="BJ769">
        <f t="shared" si="46"/>
        <v>0</v>
      </c>
      <c r="BK769">
        <f t="shared" si="47"/>
        <v>0</v>
      </c>
      <c r="BL769" s="531">
        <f t="shared" si="48"/>
        <v>0</v>
      </c>
      <c r="BM769" s="201"/>
    </row>
    <row r="770" spans="1:65" hidden="1" outlineLevel="1" x14ac:dyDescent="0.3">
      <c r="A770">
        <f>VII_Model_PKZ!A73</f>
        <v>11</v>
      </c>
      <c r="B770" t="str">
        <f>VII_Model_PKZ!B73</f>
        <v>a</v>
      </c>
      <c r="C770">
        <f>VII_Model_PKZ!C73</f>
        <v>1</v>
      </c>
      <c r="D770" t="str">
        <f>VII_Model_PKZ!D73</f>
        <v>_11_a_1</v>
      </c>
      <c r="E770" t="str">
        <f>VII_Model_PKZ!E73</f>
        <v>Regularne śledzenie wydajności Modelu</v>
      </c>
      <c r="F770">
        <f>VII_Model_PKZ!F73</f>
        <v>0</v>
      </c>
      <c r="G770">
        <f>VII_Model_PKZ!G73</f>
        <v>0</v>
      </c>
      <c r="H770">
        <f>VII_Model_PKZ!H73</f>
        <v>31</v>
      </c>
      <c r="I770" t="str">
        <f>VII_Model_PKZ!I73</f>
        <v>END</v>
      </c>
      <c r="J770">
        <f>VII_Model_PKZ!J73</f>
        <v>147</v>
      </c>
      <c r="K770" s="284">
        <f>VII_Model_PKZ!K73</f>
        <v>47410</v>
      </c>
      <c r="L770" s="284">
        <f>VII_Model_PKZ!L73</f>
        <v>47412</v>
      </c>
      <c r="M770">
        <f>VII_Model_PKZ!M73</f>
        <v>148</v>
      </c>
      <c r="N770">
        <f>VII_Model_PKZ!N73</f>
        <v>2</v>
      </c>
      <c r="O770">
        <f>VII_Model_PKZ!O73</f>
        <v>120</v>
      </c>
      <c r="P770" s="628">
        <f>VII_Model_PKZ!P73</f>
        <v>0.25</v>
      </c>
      <c r="Q770" s="628">
        <f>VII_Model_PKZ!Q73</f>
        <v>0</v>
      </c>
      <c r="R770" s="628">
        <f>VII_Model_PKZ!R73</f>
        <v>0</v>
      </c>
      <c r="S770" s="628">
        <f>VII_Model_PKZ!S73</f>
        <v>0</v>
      </c>
      <c r="T770" s="628">
        <f>VII_Model_PKZ!T73</f>
        <v>0</v>
      </c>
      <c r="U770" s="628">
        <f>VII_Model_PKZ!U73</f>
        <v>0</v>
      </c>
      <c r="V770" s="628">
        <f>VII_Model_PKZ!V73</f>
        <v>0</v>
      </c>
      <c r="W770" s="628">
        <f>VII_Model_PKZ!W73</f>
        <v>0</v>
      </c>
      <c r="X770" s="628">
        <f>VII_Model_PKZ!X73</f>
        <v>0</v>
      </c>
      <c r="Y770" s="650">
        <f>VII_Model_PKZ!Y73</f>
        <v>0</v>
      </c>
      <c r="Z770" s="650">
        <f>VII_Model_PKZ!Z73</f>
        <v>0</v>
      </c>
      <c r="AA770" s="650">
        <f>VII_Model_PKZ!AA73</f>
        <v>0</v>
      </c>
      <c r="AB770" s="650">
        <f>VII_Model_PKZ!AB73</f>
        <v>0.75</v>
      </c>
      <c r="AC770" s="613">
        <f>VII_Model_PKZ!AC73</f>
        <v>0</v>
      </c>
      <c r="AD770" s="613">
        <f>VII_Model_PKZ!AD73</f>
        <v>0</v>
      </c>
      <c r="AE770" s="613">
        <f>VII_Model_PKZ!AE73</f>
        <v>0</v>
      </c>
      <c r="AF770" s="613">
        <f>VII_Model_PKZ!AF73</f>
        <v>0</v>
      </c>
      <c r="AG770" s="626">
        <f>VII_Model_PKZ!AG73</f>
        <v>30</v>
      </c>
      <c r="AH770" s="626">
        <f>VII_Model_PKZ!AH73</f>
        <v>0</v>
      </c>
      <c r="AI770" s="626">
        <f>VII_Model_PKZ!AI73</f>
        <v>0</v>
      </c>
      <c r="AJ770" s="626">
        <f>VII_Model_PKZ!AJ73</f>
        <v>0</v>
      </c>
      <c r="AK770" s="626">
        <f>VII_Model_PKZ!AK73</f>
        <v>0</v>
      </c>
      <c r="AL770" s="626">
        <f>VII_Model_PKZ!AL73</f>
        <v>0</v>
      </c>
      <c r="AM770" s="626">
        <f>VII_Model_PKZ!AM73</f>
        <v>0</v>
      </c>
      <c r="AN770" s="626">
        <f>VII_Model_PKZ!AN73</f>
        <v>0</v>
      </c>
      <c r="AO770" s="626">
        <f>VII_Model_PKZ!AO73</f>
        <v>0</v>
      </c>
      <c r="AP770" s="369">
        <f>VII_Model_PKZ!AP73</f>
        <v>0</v>
      </c>
      <c r="AQ770" s="369">
        <f>VII_Model_PKZ!AQ73</f>
        <v>0</v>
      </c>
      <c r="AR770" s="369">
        <f>VII_Model_PKZ!AR73</f>
        <v>0</v>
      </c>
      <c r="AS770" s="369">
        <f>VII_Model_PKZ!AS73</f>
        <v>90</v>
      </c>
      <c r="AT770" s="370">
        <f>VII_Model_PKZ!AT73</f>
        <v>0</v>
      </c>
      <c r="AU770" s="370">
        <f>VII_Model_PKZ!AU73</f>
        <v>0</v>
      </c>
      <c r="AV770" s="370">
        <f>VII_Model_PKZ!AV73</f>
        <v>0</v>
      </c>
      <c r="AW770" s="370">
        <f>VII_Model_PKZ!AW73</f>
        <v>0</v>
      </c>
      <c r="AX770">
        <f>VII_Model_PKZ!AX73</f>
        <v>30</v>
      </c>
      <c r="AY770">
        <f>VII_Model_PKZ!AY73</f>
        <v>0.1875</v>
      </c>
      <c r="AZ770" t="e">
        <f>VII_Model_PKZ!AZ73</f>
        <v>#N/A</v>
      </c>
      <c r="BA770" t="e">
        <f>VII_Model_PKZ!BA73</f>
        <v>#N/A</v>
      </c>
      <c r="BB770" t="e">
        <f>VII_Model_PKZ!BB73</f>
        <v>#N/A</v>
      </c>
      <c r="BC770">
        <f>VII_Model_PKZ!BC73</f>
        <v>0</v>
      </c>
      <c r="BD770">
        <f>VII_Model_PKZ!BD73</f>
        <v>0</v>
      </c>
      <c r="BE770">
        <f>VII_Model_PKZ!BE73</f>
        <v>0</v>
      </c>
      <c r="BF770">
        <f>VII_Model_PKZ!BF73</f>
        <v>0</v>
      </c>
      <c r="BG770">
        <f>VII_Model_PKZ!BG73</f>
        <v>0</v>
      </c>
      <c r="BH770">
        <f>VII_Model_PKZ!BH73</f>
        <v>0</v>
      </c>
      <c r="BI770">
        <f>VII_Model_PKZ!BI73</f>
        <v>0</v>
      </c>
      <c r="BJ770">
        <f t="shared" si="46"/>
        <v>120</v>
      </c>
      <c r="BK770">
        <f t="shared" si="47"/>
        <v>120</v>
      </c>
      <c r="BL770" s="531">
        <f t="shared" si="48"/>
        <v>0</v>
      </c>
      <c r="BM770" s="201"/>
    </row>
    <row r="771" spans="1:65" hidden="1" outlineLevel="1" x14ac:dyDescent="0.3">
      <c r="A771">
        <f>VII_Model_PKZ!A74</f>
        <v>11</v>
      </c>
      <c r="B771" t="str">
        <f>VII_Model_PKZ!B74</f>
        <v>b</v>
      </c>
      <c r="C771">
        <f>VII_Model_PKZ!C74</f>
        <v>1</v>
      </c>
      <c r="D771" t="str">
        <f>VII_Model_PKZ!D74</f>
        <v>_11_b_1</v>
      </c>
      <c r="E771" t="str">
        <f>VII_Model_PKZ!E74</f>
        <v>Wprowadzanie poprawek do Modelu, aktualizacje na podstawie nowych danych i zmieniających się warun-ków operacyjnych</v>
      </c>
      <c r="F771">
        <f>VII_Model_PKZ!F74</f>
        <v>0</v>
      </c>
      <c r="G771">
        <f>VII_Model_PKZ!G74</f>
        <v>0</v>
      </c>
      <c r="H771">
        <f>VII_Model_PKZ!H74</f>
        <v>31</v>
      </c>
      <c r="I771" t="str">
        <f>VII_Model_PKZ!I74</f>
        <v>END/ACT</v>
      </c>
      <c r="J771">
        <f>VII_Model_PKZ!J74</f>
        <v>149</v>
      </c>
      <c r="K771" s="284">
        <f>VII_Model_PKZ!K74</f>
        <v>47424</v>
      </c>
      <c r="L771" s="284">
        <f>VII_Model_PKZ!L74</f>
        <v>47424</v>
      </c>
      <c r="M771">
        <f>VII_Model_PKZ!M74</f>
        <v>148</v>
      </c>
      <c r="N771">
        <f>VII_Model_PKZ!N74</f>
        <v>0</v>
      </c>
      <c r="O771">
        <f>VII_Model_PKZ!O74</f>
        <v>80</v>
      </c>
      <c r="P771" s="628">
        <f>VII_Model_PKZ!P74</f>
        <v>0</v>
      </c>
      <c r="Q771" s="628">
        <f>VII_Model_PKZ!Q74</f>
        <v>0.25</v>
      </c>
      <c r="R771" s="628">
        <f>VII_Model_PKZ!R74</f>
        <v>0</v>
      </c>
      <c r="S771" s="628">
        <f>VII_Model_PKZ!S74</f>
        <v>0</v>
      </c>
      <c r="T771" s="628">
        <f>VII_Model_PKZ!T74</f>
        <v>0</v>
      </c>
      <c r="U771" s="628">
        <f>VII_Model_PKZ!U74</f>
        <v>0</v>
      </c>
      <c r="V771" s="628">
        <f>VII_Model_PKZ!V74</f>
        <v>0</v>
      </c>
      <c r="W771" s="628">
        <f>VII_Model_PKZ!W74</f>
        <v>0</v>
      </c>
      <c r="X771" s="628">
        <f>VII_Model_PKZ!X74</f>
        <v>0</v>
      </c>
      <c r="Y771" s="650">
        <f>VII_Model_PKZ!Y74</f>
        <v>0</v>
      </c>
      <c r="Z771" s="650">
        <f>VII_Model_PKZ!Z74</f>
        <v>0</v>
      </c>
      <c r="AA771" s="650">
        <f>VII_Model_PKZ!AA74</f>
        <v>0.25</v>
      </c>
      <c r="AB771" s="650">
        <f>VII_Model_PKZ!AB74</f>
        <v>0.5</v>
      </c>
      <c r="AC771" s="613">
        <f>VII_Model_PKZ!AC74</f>
        <v>0</v>
      </c>
      <c r="AD771" s="613">
        <f>VII_Model_PKZ!AD74</f>
        <v>0</v>
      </c>
      <c r="AE771" s="613">
        <f>VII_Model_PKZ!AE74</f>
        <v>0</v>
      </c>
      <c r="AF771" s="613">
        <f>VII_Model_PKZ!AF74</f>
        <v>0</v>
      </c>
      <c r="AG771" s="626">
        <f>VII_Model_PKZ!AG74</f>
        <v>0</v>
      </c>
      <c r="AH771" s="626">
        <f>VII_Model_PKZ!AH74</f>
        <v>20</v>
      </c>
      <c r="AI771" s="626">
        <f>VII_Model_PKZ!AI74</f>
        <v>0</v>
      </c>
      <c r="AJ771" s="626">
        <f>VII_Model_PKZ!AJ74</f>
        <v>0</v>
      </c>
      <c r="AK771" s="626">
        <f>VII_Model_PKZ!AK74</f>
        <v>0</v>
      </c>
      <c r="AL771" s="626">
        <f>VII_Model_PKZ!AL74</f>
        <v>0</v>
      </c>
      <c r="AM771" s="626">
        <f>VII_Model_PKZ!AM74</f>
        <v>0</v>
      </c>
      <c r="AN771" s="626">
        <f>VII_Model_PKZ!AN74</f>
        <v>0</v>
      </c>
      <c r="AO771" s="626">
        <f>VII_Model_PKZ!AO74</f>
        <v>0</v>
      </c>
      <c r="AP771" s="369">
        <f>VII_Model_PKZ!AP74</f>
        <v>0</v>
      </c>
      <c r="AQ771" s="369">
        <f>VII_Model_PKZ!AQ74</f>
        <v>0</v>
      </c>
      <c r="AR771" s="369">
        <f>VII_Model_PKZ!AR74</f>
        <v>20</v>
      </c>
      <c r="AS771" s="369">
        <f>VII_Model_PKZ!AS74</f>
        <v>40</v>
      </c>
      <c r="AT771" s="370">
        <f>VII_Model_PKZ!AT74</f>
        <v>0</v>
      </c>
      <c r="AU771" s="370">
        <f>VII_Model_PKZ!AU74</f>
        <v>0</v>
      </c>
      <c r="AV771" s="370">
        <f>VII_Model_PKZ!AV74</f>
        <v>0</v>
      </c>
      <c r="AW771" s="370">
        <f>VII_Model_PKZ!AW74</f>
        <v>0</v>
      </c>
      <c r="AX771">
        <f>VII_Model_PKZ!AX74</f>
        <v>20</v>
      </c>
      <c r="AY771">
        <f>VII_Model_PKZ!AY74</f>
        <v>0.125</v>
      </c>
      <c r="AZ771" t="e">
        <f>VII_Model_PKZ!AZ74</f>
        <v>#N/A</v>
      </c>
      <c r="BA771" t="e">
        <f>VII_Model_PKZ!BA74</f>
        <v>#N/A</v>
      </c>
      <c r="BB771" t="e">
        <f>VII_Model_PKZ!BB74</f>
        <v>#N/A</v>
      </c>
      <c r="BC771">
        <f>VII_Model_PKZ!BC74</f>
        <v>0</v>
      </c>
      <c r="BD771">
        <f>VII_Model_PKZ!BD74</f>
        <v>0</v>
      </c>
      <c r="BE771">
        <f>VII_Model_PKZ!BE74</f>
        <v>0</v>
      </c>
      <c r="BF771">
        <f>VII_Model_PKZ!BF74</f>
        <v>0</v>
      </c>
      <c r="BG771">
        <f>VII_Model_PKZ!BG74</f>
        <v>0</v>
      </c>
      <c r="BH771">
        <f>VII_Model_PKZ!BH74</f>
        <v>0</v>
      </c>
      <c r="BI771">
        <f>VII_Model_PKZ!BI74</f>
        <v>0</v>
      </c>
      <c r="BJ771">
        <f t="shared" si="46"/>
        <v>80</v>
      </c>
      <c r="BK771">
        <f t="shared" si="47"/>
        <v>80</v>
      </c>
      <c r="BL771" s="531">
        <f t="shared" si="48"/>
        <v>0</v>
      </c>
      <c r="BM771" s="201"/>
    </row>
    <row r="772" spans="1:65" hidden="1" outlineLevel="1" x14ac:dyDescent="0.3">
      <c r="A772">
        <f>VII_Model_PKZ!A75</f>
        <v>12</v>
      </c>
      <c r="B772" t="str">
        <f>VII_Model_PKZ!B75</f>
        <v>a</v>
      </c>
      <c r="C772">
        <f>VII_Model_PKZ!C75</f>
        <v>1</v>
      </c>
      <c r="D772" t="str">
        <f>VII_Model_PKZ!D75</f>
        <v>_12_a_1</v>
      </c>
      <c r="E772" t="str">
        <f>VII_Model_PKZ!E75</f>
        <v>12.Dokumentacja i szkolenie</v>
      </c>
      <c r="F772">
        <f>VII_Model_PKZ!F75</f>
        <v>0</v>
      </c>
      <c r="G772">
        <f>VII_Model_PKZ!G75</f>
        <v>0</v>
      </c>
      <c r="H772">
        <f>VII_Model_PKZ!H75</f>
        <v>32</v>
      </c>
      <c r="I772" t="str">
        <f>VII_Model_PKZ!I75</f>
        <v>ACT</v>
      </c>
      <c r="J772">
        <f>VII_Model_PKZ!J75</f>
        <v>149</v>
      </c>
      <c r="K772" s="284">
        <f>VII_Model_PKZ!K75</f>
        <v>47424</v>
      </c>
      <c r="L772" s="284">
        <f>VII_Model_PKZ!L75</f>
        <v>47424</v>
      </c>
      <c r="M772">
        <f>VII_Model_PKZ!M75</f>
        <v>148</v>
      </c>
      <c r="N772">
        <f>VII_Model_PKZ!N75</f>
        <v>0</v>
      </c>
      <c r="O772">
        <f>VII_Model_PKZ!O75</f>
        <v>200</v>
      </c>
      <c r="P772" s="628">
        <f>VII_Model_PKZ!P75</f>
        <v>0</v>
      </c>
      <c r="Q772" s="628">
        <f>VII_Model_PKZ!Q75</f>
        <v>0</v>
      </c>
      <c r="R772" s="628">
        <f>VII_Model_PKZ!R75</f>
        <v>0.1</v>
      </c>
      <c r="S772" s="628">
        <f>VII_Model_PKZ!S75</f>
        <v>0.1</v>
      </c>
      <c r="T772" s="628">
        <f>VII_Model_PKZ!T75</f>
        <v>0</v>
      </c>
      <c r="U772" s="628">
        <f>VII_Model_PKZ!U75</f>
        <v>0</v>
      </c>
      <c r="V772" s="628">
        <f>VII_Model_PKZ!V75</f>
        <v>0</v>
      </c>
      <c r="W772" s="628">
        <f>VII_Model_PKZ!W75</f>
        <v>0</v>
      </c>
      <c r="X772" s="628">
        <f>VII_Model_PKZ!X75</f>
        <v>0</v>
      </c>
      <c r="Y772" s="650">
        <f>VII_Model_PKZ!Y75</f>
        <v>0.2</v>
      </c>
      <c r="Z772" s="650">
        <f>VII_Model_PKZ!Z75</f>
        <v>0.2</v>
      </c>
      <c r="AA772" s="650">
        <f>VII_Model_PKZ!AA75</f>
        <v>0.2</v>
      </c>
      <c r="AB772" s="650">
        <f>VII_Model_PKZ!AB75</f>
        <v>0.2</v>
      </c>
      <c r="AC772" s="613">
        <f>VII_Model_PKZ!AC75</f>
        <v>0</v>
      </c>
      <c r="AD772" s="613">
        <f>VII_Model_PKZ!AD75</f>
        <v>0</v>
      </c>
      <c r="AE772" s="613">
        <f>VII_Model_PKZ!AE75</f>
        <v>0</v>
      </c>
      <c r="AF772" s="613">
        <f>VII_Model_PKZ!AF75</f>
        <v>0</v>
      </c>
      <c r="AG772" s="626">
        <f>VII_Model_PKZ!AG75</f>
        <v>0</v>
      </c>
      <c r="AH772" s="626">
        <f>VII_Model_PKZ!AH75</f>
        <v>0</v>
      </c>
      <c r="AI772" s="626">
        <f>VII_Model_PKZ!AI75</f>
        <v>20</v>
      </c>
      <c r="AJ772" s="626">
        <f>VII_Model_PKZ!AJ75</f>
        <v>20</v>
      </c>
      <c r="AK772" s="626">
        <f>VII_Model_PKZ!AK75</f>
        <v>0</v>
      </c>
      <c r="AL772" s="626">
        <f>VII_Model_PKZ!AL75</f>
        <v>0</v>
      </c>
      <c r="AM772" s="626">
        <f>VII_Model_PKZ!AM75</f>
        <v>0</v>
      </c>
      <c r="AN772" s="626">
        <f>VII_Model_PKZ!AN75</f>
        <v>0</v>
      </c>
      <c r="AO772" s="626">
        <f>VII_Model_PKZ!AO75</f>
        <v>0</v>
      </c>
      <c r="AP772" s="369">
        <f>VII_Model_PKZ!AP75</f>
        <v>40</v>
      </c>
      <c r="AQ772" s="369">
        <f>VII_Model_PKZ!AQ75</f>
        <v>40</v>
      </c>
      <c r="AR772" s="369">
        <f>VII_Model_PKZ!AR75</f>
        <v>40</v>
      </c>
      <c r="AS772" s="369">
        <f>VII_Model_PKZ!AS75</f>
        <v>40</v>
      </c>
      <c r="AT772" s="370">
        <f>VII_Model_PKZ!AT75</f>
        <v>0</v>
      </c>
      <c r="AU772" s="370">
        <f>VII_Model_PKZ!AU75</f>
        <v>0</v>
      </c>
      <c r="AV772" s="370">
        <f>VII_Model_PKZ!AV75</f>
        <v>0</v>
      </c>
      <c r="AW772" s="370">
        <f>VII_Model_PKZ!AW75</f>
        <v>0</v>
      </c>
      <c r="AX772">
        <f>VII_Model_PKZ!AX75</f>
        <v>40</v>
      </c>
      <c r="AY772">
        <f>VII_Model_PKZ!AY75</f>
        <v>0.25</v>
      </c>
      <c r="AZ772" t="e">
        <f>VII_Model_PKZ!AZ75</f>
        <v>#N/A</v>
      </c>
      <c r="BA772" t="e">
        <f>VII_Model_PKZ!BA75</f>
        <v>#N/A</v>
      </c>
      <c r="BB772" t="e">
        <f>VII_Model_PKZ!BB75</f>
        <v>#N/A</v>
      </c>
      <c r="BC772">
        <f>VII_Model_PKZ!BC75</f>
        <v>0</v>
      </c>
      <c r="BD772">
        <f>VII_Model_PKZ!BD75</f>
        <v>0</v>
      </c>
      <c r="BE772">
        <f>VII_Model_PKZ!BE75</f>
        <v>0</v>
      </c>
      <c r="BF772">
        <f>VII_Model_PKZ!BF75</f>
        <v>0</v>
      </c>
      <c r="BG772">
        <f>VII_Model_PKZ!BG75</f>
        <v>0</v>
      </c>
      <c r="BH772">
        <f>VII_Model_PKZ!BH75</f>
        <v>0</v>
      </c>
      <c r="BI772">
        <f>VII_Model_PKZ!BI75</f>
        <v>0</v>
      </c>
      <c r="BJ772">
        <f t="shared" si="46"/>
        <v>200</v>
      </c>
      <c r="BK772">
        <f t="shared" si="47"/>
        <v>200</v>
      </c>
      <c r="BL772" s="531">
        <f t="shared" si="48"/>
        <v>0</v>
      </c>
      <c r="BM772" s="201"/>
    </row>
    <row r="773" spans="1:65" hidden="1" outlineLevel="1" x14ac:dyDescent="0.3">
      <c r="P773" s="628"/>
      <c r="Q773" s="628"/>
      <c r="R773" s="628"/>
      <c r="S773" s="628"/>
      <c r="T773" s="628"/>
      <c r="U773" s="628"/>
      <c r="V773" s="628"/>
      <c r="W773" s="628"/>
      <c r="X773" s="628"/>
      <c r="Y773" s="650"/>
      <c r="Z773" s="650"/>
      <c r="AA773" s="650"/>
      <c r="AB773" s="650"/>
      <c r="AC773" s="613"/>
      <c r="AD773" s="613"/>
      <c r="AE773" s="613"/>
      <c r="AF773" s="613"/>
      <c r="AG773" s="626"/>
      <c r="AH773" s="626"/>
      <c r="AI773" s="626"/>
      <c r="AJ773" s="626"/>
      <c r="AK773" s="626"/>
      <c r="AL773" s="626"/>
      <c r="AM773" s="626"/>
      <c r="AN773" s="626"/>
      <c r="AO773" s="626"/>
      <c r="AP773" s="369"/>
      <c r="AQ773" s="369"/>
      <c r="AR773" s="369"/>
      <c r="AS773" s="369"/>
      <c r="AT773" s="370"/>
      <c r="AU773" s="370"/>
      <c r="AV773" s="370"/>
      <c r="AW773" s="370"/>
      <c r="BJ773">
        <f t="shared" si="46"/>
        <v>0</v>
      </c>
      <c r="BK773">
        <f t="shared" si="47"/>
        <v>0</v>
      </c>
      <c r="BL773" s="531">
        <f t="shared" si="48"/>
        <v>0</v>
      </c>
      <c r="BM773" s="201"/>
    </row>
    <row r="774" spans="1:65" hidden="1" outlineLevel="1" x14ac:dyDescent="0.3">
      <c r="P774" s="628"/>
      <c r="Q774" s="628"/>
      <c r="R774" s="628"/>
      <c r="S774" s="628"/>
      <c r="T774" s="628"/>
      <c r="U774" s="628"/>
      <c r="V774" s="628"/>
      <c r="W774" s="628"/>
      <c r="X774" s="628"/>
      <c r="Y774" s="650"/>
      <c r="Z774" s="650"/>
      <c r="AA774" s="650"/>
      <c r="AB774" s="650"/>
      <c r="AC774" s="613"/>
      <c r="AD774" s="613"/>
      <c r="AE774" s="613"/>
      <c r="AF774" s="613"/>
      <c r="AG774" s="626"/>
      <c r="AH774" s="626"/>
      <c r="AI774" s="626"/>
      <c r="AJ774" s="626"/>
      <c r="AK774" s="626"/>
      <c r="AL774" s="626"/>
      <c r="AM774" s="626"/>
      <c r="AN774" s="626"/>
      <c r="AO774" s="626"/>
      <c r="AP774" s="369"/>
      <c r="AQ774" s="369"/>
      <c r="AR774" s="369"/>
      <c r="AS774" s="369"/>
      <c r="AT774" s="370"/>
      <c r="AU774" s="370"/>
      <c r="AV774" s="370"/>
      <c r="AW774" s="370"/>
      <c r="BJ774">
        <f t="shared" si="46"/>
        <v>0</v>
      </c>
      <c r="BK774">
        <f t="shared" si="47"/>
        <v>0</v>
      </c>
      <c r="BL774" s="531">
        <f t="shared" si="48"/>
        <v>0</v>
      </c>
      <c r="BM774" s="201"/>
    </row>
    <row r="775" spans="1:65" hidden="1" outlineLevel="1" x14ac:dyDescent="0.3">
      <c r="P775" s="628"/>
      <c r="Q775" s="628"/>
      <c r="R775" s="628"/>
      <c r="S775" s="628"/>
      <c r="T775" s="628"/>
      <c r="U775" s="628"/>
      <c r="V775" s="628"/>
      <c r="W775" s="628"/>
      <c r="X775" s="628"/>
      <c r="Y775" s="650"/>
      <c r="Z775" s="650"/>
      <c r="AA775" s="650"/>
      <c r="AB775" s="650"/>
      <c r="AC775" s="613"/>
      <c r="AD775" s="613"/>
      <c r="AE775" s="613"/>
      <c r="AF775" s="613"/>
      <c r="AG775" s="626"/>
      <c r="AH775" s="626"/>
      <c r="AI775" s="626"/>
      <c r="AJ775" s="626"/>
      <c r="AK775" s="626"/>
      <c r="AL775" s="626"/>
      <c r="AM775" s="626"/>
      <c r="AN775" s="626"/>
      <c r="AO775" s="626"/>
      <c r="AP775" s="369"/>
      <c r="AQ775" s="369"/>
      <c r="AR775" s="369"/>
      <c r="AS775" s="369"/>
      <c r="AT775" s="370"/>
      <c r="AU775" s="370"/>
      <c r="AV775" s="370"/>
      <c r="AW775" s="370"/>
      <c r="BJ775">
        <f t="shared" si="46"/>
        <v>0</v>
      </c>
      <c r="BK775">
        <f t="shared" si="47"/>
        <v>0</v>
      </c>
      <c r="BL775" s="531">
        <f t="shared" si="48"/>
        <v>0</v>
      </c>
      <c r="BM775" s="201"/>
    </row>
    <row r="776" spans="1:65" hidden="1" outlineLevel="1" x14ac:dyDescent="0.3">
      <c r="P776" s="628"/>
      <c r="Q776" s="628"/>
      <c r="R776" s="628"/>
      <c r="S776" s="628"/>
      <c r="T776" s="628"/>
      <c r="U776" s="628"/>
      <c r="V776" s="628"/>
      <c r="W776" s="628"/>
      <c r="X776" s="628"/>
      <c r="Y776" s="650"/>
      <c r="Z776" s="650"/>
      <c r="AA776" s="650"/>
      <c r="AB776" s="650"/>
      <c r="AC776" s="613"/>
      <c r="AD776" s="613"/>
      <c r="AE776" s="613"/>
      <c r="AF776" s="613"/>
      <c r="AG776" s="626"/>
      <c r="AH776" s="626"/>
      <c r="AI776" s="626"/>
      <c r="AJ776" s="626"/>
      <c r="AK776" s="626"/>
      <c r="AL776" s="626"/>
      <c r="AM776" s="626"/>
      <c r="AN776" s="626"/>
      <c r="AO776" s="626"/>
      <c r="AP776" s="369"/>
      <c r="AQ776" s="369"/>
      <c r="AR776" s="369"/>
      <c r="AS776" s="369"/>
      <c r="AT776" s="370"/>
      <c r="AU776" s="370"/>
      <c r="AV776" s="370"/>
      <c r="AW776" s="370"/>
      <c r="BJ776">
        <f t="shared" si="46"/>
        <v>0</v>
      </c>
      <c r="BK776">
        <f t="shared" si="47"/>
        <v>0</v>
      </c>
      <c r="BL776" s="531">
        <f t="shared" si="48"/>
        <v>0</v>
      </c>
      <c r="BM776" s="201"/>
    </row>
    <row r="777" spans="1:65" hidden="1" outlineLevel="1" x14ac:dyDescent="0.3">
      <c r="P777" s="628"/>
      <c r="Q777" s="628"/>
      <c r="R777" s="628"/>
      <c r="S777" s="628"/>
      <c r="T777" s="628"/>
      <c r="U777" s="628"/>
      <c r="V777" s="628"/>
      <c r="W777" s="628"/>
      <c r="X777" s="628"/>
      <c r="Y777" s="650"/>
      <c r="Z777" s="650"/>
      <c r="AA777" s="650"/>
      <c r="AB777" s="650"/>
      <c r="AC777" s="613"/>
      <c r="AD777" s="613"/>
      <c r="AE777" s="613"/>
      <c r="AF777" s="613"/>
      <c r="AG777" s="626"/>
      <c r="AH777" s="626"/>
      <c r="AI777" s="626"/>
      <c r="AJ777" s="626"/>
      <c r="AK777" s="626"/>
      <c r="AL777" s="626"/>
      <c r="AM777" s="626"/>
      <c r="AN777" s="626"/>
      <c r="AO777" s="626"/>
      <c r="AP777" s="369"/>
      <c r="AQ777" s="369"/>
      <c r="AR777" s="369"/>
      <c r="AS777" s="369"/>
      <c r="AT777" s="370"/>
      <c r="AU777" s="370"/>
      <c r="AV777" s="370"/>
      <c r="AW777" s="370"/>
      <c r="BJ777">
        <f t="shared" si="46"/>
        <v>0</v>
      </c>
      <c r="BK777">
        <f t="shared" si="47"/>
        <v>0</v>
      </c>
      <c r="BL777" s="531">
        <f t="shared" si="48"/>
        <v>0</v>
      </c>
      <c r="BM777" s="201"/>
    </row>
    <row r="778" spans="1:65" hidden="1" outlineLevel="1" x14ac:dyDescent="0.3">
      <c r="P778" s="628"/>
      <c r="Q778" s="628"/>
      <c r="R778" s="628"/>
      <c r="S778" s="628"/>
      <c r="T778" s="628"/>
      <c r="U778" s="628"/>
      <c r="V778" s="628"/>
      <c r="W778" s="628"/>
      <c r="X778" s="628"/>
      <c r="Y778" s="650"/>
      <c r="Z778" s="650"/>
      <c r="AA778" s="650"/>
      <c r="AB778" s="650"/>
      <c r="AC778" s="613"/>
      <c r="AD778" s="613"/>
      <c r="AE778" s="613"/>
      <c r="AF778" s="613"/>
      <c r="AG778" s="626"/>
      <c r="AH778" s="626"/>
      <c r="AI778" s="626"/>
      <c r="AJ778" s="626"/>
      <c r="AK778" s="626"/>
      <c r="AL778" s="626"/>
      <c r="AM778" s="626"/>
      <c r="AN778" s="626"/>
      <c r="AO778" s="626"/>
      <c r="AP778" s="369"/>
      <c r="AQ778" s="369"/>
      <c r="AR778" s="369"/>
      <c r="AS778" s="369"/>
      <c r="AT778" s="370"/>
      <c r="AU778" s="370"/>
      <c r="AV778" s="370"/>
      <c r="AW778" s="370"/>
      <c r="BJ778">
        <f t="shared" si="46"/>
        <v>0</v>
      </c>
      <c r="BK778">
        <f t="shared" si="47"/>
        <v>0</v>
      </c>
      <c r="BL778" s="531">
        <f t="shared" si="48"/>
        <v>0</v>
      </c>
      <c r="BM778" s="201"/>
    </row>
    <row r="779" spans="1:65" hidden="1" outlineLevel="1" x14ac:dyDescent="0.3">
      <c r="P779" s="628"/>
      <c r="Q779" s="628"/>
      <c r="R779" s="628"/>
      <c r="S779" s="628"/>
      <c r="T779" s="628"/>
      <c r="U779" s="628"/>
      <c r="V779" s="628"/>
      <c r="W779" s="628"/>
      <c r="X779" s="628"/>
      <c r="Y779" s="650"/>
      <c r="Z779" s="650"/>
      <c r="AA779" s="650"/>
      <c r="AB779" s="650"/>
      <c r="AC779" s="613"/>
      <c r="AD779" s="613"/>
      <c r="AE779" s="613"/>
      <c r="AF779" s="613"/>
      <c r="AG779" s="626"/>
      <c r="AH779" s="626"/>
      <c r="AI779" s="626"/>
      <c r="AJ779" s="626"/>
      <c r="AK779" s="626"/>
      <c r="AL779" s="626"/>
      <c r="AM779" s="626"/>
      <c r="AN779" s="626"/>
      <c r="AO779" s="626"/>
      <c r="AP779" s="369"/>
      <c r="AQ779" s="369"/>
      <c r="AR779" s="369"/>
      <c r="AS779" s="369"/>
      <c r="AT779" s="370"/>
      <c r="AU779" s="370"/>
      <c r="AV779" s="370"/>
      <c r="AW779" s="370"/>
      <c r="BJ779">
        <f t="shared" si="46"/>
        <v>0</v>
      </c>
      <c r="BK779">
        <f t="shared" si="47"/>
        <v>0</v>
      </c>
      <c r="BL779" s="531">
        <f t="shared" si="48"/>
        <v>0</v>
      </c>
      <c r="BM779" s="201"/>
    </row>
    <row r="780" spans="1:65" hidden="1" outlineLevel="1" x14ac:dyDescent="0.3">
      <c r="P780" s="628"/>
      <c r="Q780" s="628"/>
      <c r="R780" s="628"/>
      <c r="S780" s="628"/>
      <c r="T780" s="628"/>
      <c r="U780" s="628"/>
      <c r="V780" s="628"/>
      <c r="W780" s="628"/>
      <c r="X780" s="628"/>
      <c r="Y780" s="650"/>
      <c r="Z780" s="650"/>
      <c r="AA780" s="650"/>
      <c r="AB780" s="650"/>
      <c r="AC780" s="613"/>
      <c r="AD780" s="613"/>
      <c r="AE780" s="613"/>
      <c r="AF780" s="613"/>
      <c r="AG780" s="626"/>
      <c r="AH780" s="626"/>
      <c r="AI780" s="626"/>
      <c r="AJ780" s="626"/>
      <c r="AK780" s="626"/>
      <c r="AL780" s="626"/>
      <c r="AM780" s="626"/>
      <c r="AN780" s="626"/>
      <c r="AO780" s="626"/>
      <c r="AP780" s="369"/>
      <c r="AQ780" s="369"/>
      <c r="AR780" s="369"/>
      <c r="AS780" s="369"/>
      <c r="AT780" s="370"/>
      <c r="AU780" s="370"/>
      <c r="AV780" s="370"/>
      <c r="AW780" s="370"/>
      <c r="BJ780">
        <f t="shared" si="46"/>
        <v>0</v>
      </c>
      <c r="BK780">
        <f t="shared" si="47"/>
        <v>0</v>
      </c>
      <c r="BL780" s="531">
        <f t="shared" si="48"/>
        <v>0</v>
      </c>
      <c r="BM780" s="201"/>
    </row>
    <row r="781" spans="1:65" hidden="1" outlineLevel="1" x14ac:dyDescent="0.3">
      <c r="P781" s="628"/>
      <c r="Q781" s="628"/>
      <c r="R781" s="628"/>
      <c r="S781" s="628"/>
      <c r="T781" s="628"/>
      <c r="U781" s="628"/>
      <c r="V781" s="628"/>
      <c r="W781" s="628"/>
      <c r="X781" s="628"/>
      <c r="Y781" s="650"/>
      <c r="Z781" s="650"/>
      <c r="AA781" s="650"/>
      <c r="AB781" s="650"/>
      <c r="AC781" s="613"/>
      <c r="AD781" s="613"/>
      <c r="AE781" s="613"/>
      <c r="AF781" s="613"/>
      <c r="AG781" s="626"/>
      <c r="AH781" s="626"/>
      <c r="AI781" s="626"/>
      <c r="AJ781" s="626"/>
      <c r="AK781" s="626"/>
      <c r="AL781" s="626"/>
      <c r="AM781" s="626"/>
      <c r="AN781" s="626"/>
      <c r="AO781" s="626"/>
      <c r="AP781" s="369"/>
      <c r="AQ781" s="369"/>
      <c r="AR781" s="369"/>
      <c r="AS781" s="369"/>
      <c r="AT781" s="370"/>
      <c r="AU781" s="370"/>
      <c r="AV781" s="370"/>
      <c r="AW781" s="370"/>
      <c r="BJ781">
        <f t="shared" si="46"/>
        <v>0</v>
      </c>
      <c r="BK781">
        <f t="shared" si="47"/>
        <v>0</v>
      </c>
      <c r="BL781" s="531">
        <f t="shared" si="48"/>
        <v>0</v>
      </c>
      <c r="BM781" s="201"/>
    </row>
    <row r="782" spans="1:65" hidden="1" outlineLevel="1" x14ac:dyDescent="0.3">
      <c r="P782" s="628"/>
      <c r="Q782" s="628"/>
      <c r="R782" s="628"/>
      <c r="S782" s="628"/>
      <c r="T782" s="628"/>
      <c r="U782" s="628"/>
      <c r="V782" s="628"/>
      <c r="W782" s="628"/>
      <c r="X782" s="628"/>
      <c r="Y782" s="650"/>
      <c r="Z782" s="650"/>
      <c r="AA782" s="650"/>
      <c r="AB782" s="650"/>
      <c r="AC782" s="613"/>
      <c r="AD782" s="613"/>
      <c r="AE782" s="613"/>
      <c r="AF782" s="613"/>
      <c r="AG782" s="626"/>
      <c r="AH782" s="626"/>
      <c r="AI782" s="626"/>
      <c r="AJ782" s="626"/>
      <c r="AK782" s="626"/>
      <c r="AL782" s="626"/>
      <c r="AM782" s="626"/>
      <c r="AN782" s="626"/>
      <c r="AO782" s="626"/>
      <c r="AP782" s="369"/>
      <c r="AQ782" s="369"/>
      <c r="AR782" s="369"/>
      <c r="AS782" s="369"/>
      <c r="AT782" s="370"/>
      <c r="AU782" s="370"/>
      <c r="AV782" s="370"/>
      <c r="AW782" s="370"/>
      <c r="BJ782">
        <f t="shared" si="46"/>
        <v>0</v>
      </c>
      <c r="BK782">
        <f t="shared" si="47"/>
        <v>0</v>
      </c>
      <c r="BL782" s="531">
        <f t="shared" si="48"/>
        <v>0</v>
      </c>
      <c r="BM782" s="201"/>
    </row>
    <row r="783" spans="1:65" hidden="1" outlineLevel="1" x14ac:dyDescent="0.3">
      <c r="P783" s="628"/>
      <c r="Q783" s="628"/>
      <c r="R783" s="628"/>
      <c r="S783" s="628"/>
      <c r="T783" s="628"/>
      <c r="U783" s="628"/>
      <c r="V783" s="628"/>
      <c r="W783" s="628"/>
      <c r="X783" s="628"/>
      <c r="Y783" s="650"/>
      <c r="Z783" s="650"/>
      <c r="AA783" s="650"/>
      <c r="AB783" s="650"/>
      <c r="AC783" s="613"/>
      <c r="AD783" s="613"/>
      <c r="AE783" s="613"/>
      <c r="AF783" s="613"/>
      <c r="AG783" s="626"/>
      <c r="AH783" s="626"/>
      <c r="AI783" s="626"/>
      <c r="AJ783" s="626"/>
      <c r="AK783" s="626"/>
      <c r="AL783" s="626"/>
      <c r="AM783" s="626"/>
      <c r="AN783" s="626"/>
      <c r="AO783" s="626"/>
      <c r="AP783" s="369"/>
      <c r="AQ783" s="369"/>
      <c r="AR783" s="369"/>
      <c r="AS783" s="369"/>
      <c r="AT783" s="370"/>
      <c r="AU783" s="370"/>
      <c r="AV783" s="370"/>
      <c r="AW783" s="370"/>
      <c r="BJ783">
        <f t="shared" si="46"/>
        <v>0</v>
      </c>
      <c r="BK783">
        <f t="shared" si="47"/>
        <v>0</v>
      </c>
      <c r="BL783" s="531">
        <f t="shared" si="48"/>
        <v>0</v>
      </c>
      <c r="BM783" s="201"/>
    </row>
    <row r="784" spans="1:65" hidden="1" outlineLevel="1" x14ac:dyDescent="0.3">
      <c r="P784" s="628"/>
      <c r="Q784" s="628"/>
      <c r="R784" s="628"/>
      <c r="S784" s="628"/>
      <c r="T784" s="628"/>
      <c r="U784" s="628"/>
      <c r="V784" s="628"/>
      <c r="W784" s="628"/>
      <c r="X784" s="628"/>
      <c r="Y784" s="650"/>
      <c r="Z784" s="650"/>
      <c r="AA784" s="650"/>
      <c r="AB784" s="650"/>
      <c r="AC784" s="613"/>
      <c r="AD784" s="613"/>
      <c r="AE784" s="613"/>
      <c r="AF784" s="613"/>
      <c r="AG784" s="626"/>
      <c r="AH784" s="626"/>
      <c r="AI784" s="626"/>
      <c r="AJ784" s="626"/>
      <c r="AK784" s="626"/>
      <c r="AL784" s="626"/>
      <c r="AM784" s="626"/>
      <c r="AN784" s="626"/>
      <c r="AO784" s="626"/>
      <c r="AP784" s="369"/>
      <c r="AQ784" s="369"/>
      <c r="AR784" s="369"/>
      <c r="AS784" s="369"/>
      <c r="AT784" s="370"/>
      <c r="AU784" s="370"/>
      <c r="AV784" s="370"/>
      <c r="AW784" s="370"/>
      <c r="BJ784">
        <f t="shared" si="46"/>
        <v>0</v>
      </c>
      <c r="BK784">
        <f t="shared" si="47"/>
        <v>0</v>
      </c>
      <c r="BL784" s="531">
        <f t="shared" si="48"/>
        <v>0</v>
      </c>
      <c r="BM784" s="201"/>
    </row>
    <row r="785" spans="1:65" hidden="1" outlineLevel="1" x14ac:dyDescent="0.3">
      <c r="P785" s="628"/>
      <c r="Q785" s="628"/>
      <c r="R785" s="628"/>
      <c r="S785" s="628"/>
      <c r="T785" s="628"/>
      <c r="U785" s="628"/>
      <c r="V785" s="628"/>
      <c r="W785" s="628"/>
      <c r="X785" s="628"/>
      <c r="Y785" s="650"/>
      <c r="Z785" s="650"/>
      <c r="AA785" s="650"/>
      <c r="AB785" s="650"/>
      <c r="AC785" s="613"/>
      <c r="AD785" s="613"/>
      <c r="AE785" s="613"/>
      <c r="AF785" s="613"/>
      <c r="AG785" s="626"/>
      <c r="AH785" s="626"/>
      <c r="AI785" s="626"/>
      <c r="AJ785" s="626"/>
      <c r="AK785" s="626"/>
      <c r="AL785" s="626"/>
      <c r="AM785" s="626"/>
      <c r="AN785" s="626"/>
      <c r="AO785" s="626"/>
      <c r="AP785" s="369"/>
      <c r="AQ785" s="369"/>
      <c r="AR785" s="369"/>
      <c r="AS785" s="369"/>
      <c r="AT785" s="370"/>
      <c r="AU785" s="370"/>
      <c r="AV785" s="370"/>
      <c r="AW785" s="370"/>
      <c r="BJ785">
        <f t="shared" si="46"/>
        <v>0</v>
      </c>
      <c r="BK785">
        <f t="shared" si="47"/>
        <v>0</v>
      </c>
      <c r="BL785" s="531">
        <f t="shared" si="48"/>
        <v>0</v>
      </c>
      <c r="BM785" s="201"/>
    </row>
    <row r="786" spans="1:65" hidden="1" outlineLevel="1" x14ac:dyDescent="0.3">
      <c r="P786" s="628"/>
      <c r="Q786" s="628"/>
      <c r="R786" s="628"/>
      <c r="S786" s="628"/>
      <c r="T786" s="628"/>
      <c r="U786" s="628"/>
      <c r="V786" s="628"/>
      <c r="W786" s="628"/>
      <c r="X786" s="628"/>
      <c r="Y786" s="650"/>
      <c r="Z786" s="650"/>
      <c r="AA786" s="650"/>
      <c r="AB786" s="650"/>
      <c r="AC786" s="613"/>
      <c r="AD786" s="613"/>
      <c r="AE786" s="613"/>
      <c r="AF786" s="613"/>
      <c r="AG786" s="626"/>
      <c r="AH786" s="626"/>
      <c r="AI786" s="626"/>
      <c r="AJ786" s="626"/>
      <c r="AK786" s="626"/>
      <c r="AL786" s="626"/>
      <c r="AM786" s="626"/>
      <c r="AN786" s="626"/>
      <c r="AO786" s="626"/>
      <c r="AP786" s="369"/>
      <c r="AQ786" s="369"/>
      <c r="AR786" s="369"/>
      <c r="AS786" s="369"/>
      <c r="AT786" s="370"/>
      <c r="AU786" s="370"/>
      <c r="AV786" s="370"/>
      <c r="AW786" s="370"/>
      <c r="BJ786">
        <f t="shared" si="46"/>
        <v>0</v>
      </c>
      <c r="BK786">
        <f t="shared" si="47"/>
        <v>0</v>
      </c>
      <c r="BL786" s="531">
        <f t="shared" si="48"/>
        <v>0</v>
      </c>
      <c r="BM786" s="201"/>
    </row>
    <row r="787" spans="1:65" hidden="1" outlineLevel="1" x14ac:dyDescent="0.3">
      <c r="P787" s="628"/>
      <c r="Q787" s="628"/>
      <c r="R787" s="628"/>
      <c r="S787" s="628"/>
      <c r="T787" s="628"/>
      <c r="U787" s="628"/>
      <c r="V787" s="628"/>
      <c r="W787" s="628"/>
      <c r="X787" s="628"/>
      <c r="Y787" s="650"/>
      <c r="Z787" s="650"/>
      <c r="AA787" s="650"/>
      <c r="AB787" s="650"/>
      <c r="AC787" s="613"/>
      <c r="AD787" s="613"/>
      <c r="AE787" s="613"/>
      <c r="AF787" s="613"/>
      <c r="AG787" s="626"/>
      <c r="AH787" s="626"/>
      <c r="AI787" s="626"/>
      <c r="AJ787" s="626"/>
      <c r="AK787" s="626"/>
      <c r="AL787" s="626"/>
      <c r="AM787" s="626"/>
      <c r="AN787" s="626"/>
      <c r="AO787" s="626"/>
      <c r="AP787" s="369"/>
      <c r="AQ787" s="369"/>
      <c r="AR787" s="369"/>
      <c r="AS787" s="369"/>
      <c r="AT787" s="370"/>
      <c r="AU787" s="370"/>
      <c r="AV787" s="370"/>
      <c r="AW787" s="370"/>
      <c r="BJ787">
        <f t="shared" si="46"/>
        <v>0</v>
      </c>
      <c r="BK787">
        <f t="shared" si="47"/>
        <v>0</v>
      </c>
      <c r="BL787" s="531">
        <f t="shared" si="48"/>
        <v>0</v>
      </c>
      <c r="BM787" s="201"/>
    </row>
    <row r="788" spans="1:65" hidden="1" outlineLevel="1" x14ac:dyDescent="0.3">
      <c r="P788" s="628"/>
      <c r="Q788" s="628"/>
      <c r="R788" s="628"/>
      <c r="S788" s="628"/>
      <c r="T788" s="628"/>
      <c r="U788" s="628"/>
      <c r="V788" s="628"/>
      <c r="W788" s="628"/>
      <c r="X788" s="628"/>
      <c r="Y788" s="650"/>
      <c r="Z788" s="650"/>
      <c r="AA788" s="650"/>
      <c r="AB788" s="650"/>
      <c r="AC788" s="613"/>
      <c r="AD788" s="613"/>
      <c r="AE788" s="613"/>
      <c r="AF788" s="613"/>
      <c r="AG788" s="626"/>
      <c r="AH788" s="626"/>
      <c r="AI788" s="626"/>
      <c r="AJ788" s="626"/>
      <c r="AK788" s="626"/>
      <c r="AL788" s="626"/>
      <c r="AM788" s="626"/>
      <c r="AN788" s="626"/>
      <c r="AO788" s="626"/>
      <c r="AP788" s="369"/>
      <c r="AQ788" s="369"/>
      <c r="AR788" s="369"/>
      <c r="AS788" s="369"/>
      <c r="AT788" s="370"/>
      <c r="AU788" s="370"/>
      <c r="AV788" s="370"/>
      <c r="AW788" s="370"/>
      <c r="BJ788">
        <f t="shared" si="46"/>
        <v>0</v>
      </c>
      <c r="BK788">
        <f t="shared" si="47"/>
        <v>0</v>
      </c>
      <c r="BL788" s="531">
        <f t="shared" si="48"/>
        <v>0</v>
      </c>
      <c r="BM788" s="201"/>
    </row>
    <row r="789" spans="1:65" hidden="1" outlineLevel="1" x14ac:dyDescent="0.3">
      <c r="P789" s="628"/>
      <c r="Q789" s="628"/>
      <c r="R789" s="628"/>
      <c r="S789" s="628"/>
      <c r="T789" s="628"/>
      <c r="U789" s="628"/>
      <c r="V789" s="628"/>
      <c r="W789" s="628"/>
      <c r="X789" s="628"/>
      <c r="Y789" s="650"/>
      <c r="Z789" s="650"/>
      <c r="AA789" s="650"/>
      <c r="AB789" s="650"/>
      <c r="AC789" s="613"/>
      <c r="AD789" s="613"/>
      <c r="AE789" s="613"/>
      <c r="AF789" s="613"/>
      <c r="AG789" s="626"/>
      <c r="AH789" s="626"/>
      <c r="AI789" s="626"/>
      <c r="AJ789" s="626"/>
      <c r="AK789" s="626"/>
      <c r="AL789" s="626"/>
      <c r="AM789" s="626"/>
      <c r="AN789" s="626"/>
      <c r="AO789" s="626"/>
      <c r="AP789" s="369"/>
      <c r="AQ789" s="369"/>
      <c r="AR789" s="369"/>
      <c r="AS789" s="369"/>
      <c r="AT789" s="370"/>
      <c r="AU789" s="370"/>
      <c r="AV789" s="370"/>
      <c r="AW789" s="370"/>
      <c r="BJ789">
        <f t="shared" si="46"/>
        <v>0</v>
      </c>
      <c r="BK789">
        <f t="shared" si="47"/>
        <v>0</v>
      </c>
      <c r="BL789" s="531">
        <f t="shared" si="48"/>
        <v>0</v>
      </c>
      <c r="BM789" s="201"/>
    </row>
    <row r="790" spans="1:65" hidden="1" outlineLevel="1" x14ac:dyDescent="0.3">
      <c r="P790" s="628"/>
      <c r="Q790" s="628"/>
      <c r="R790" s="628"/>
      <c r="S790" s="628"/>
      <c r="T790" s="628"/>
      <c r="U790" s="628"/>
      <c r="V790" s="628"/>
      <c r="W790" s="628"/>
      <c r="X790" s="628"/>
      <c r="Y790" s="650"/>
      <c r="Z790" s="650"/>
      <c r="AA790" s="650"/>
      <c r="AB790" s="650"/>
      <c r="AC790" s="613"/>
      <c r="AD790" s="613"/>
      <c r="AE790" s="613"/>
      <c r="AF790" s="613"/>
      <c r="AG790" s="626"/>
      <c r="AH790" s="626"/>
      <c r="AI790" s="626"/>
      <c r="AJ790" s="626"/>
      <c r="AK790" s="626"/>
      <c r="AL790" s="626"/>
      <c r="AM790" s="626"/>
      <c r="AN790" s="626"/>
      <c r="AO790" s="626"/>
      <c r="AP790" s="369"/>
      <c r="AQ790" s="369"/>
      <c r="AR790" s="369"/>
      <c r="AS790" s="369"/>
      <c r="AT790" s="370"/>
      <c r="AU790" s="370"/>
      <c r="AV790" s="370"/>
      <c r="AW790" s="370"/>
      <c r="BJ790">
        <f t="shared" si="46"/>
        <v>0</v>
      </c>
      <c r="BK790">
        <f t="shared" si="47"/>
        <v>0</v>
      </c>
      <c r="BL790" s="531">
        <f t="shared" si="48"/>
        <v>0</v>
      </c>
      <c r="BM790" s="201"/>
    </row>
    <row r="791" spans="1:65" hidden="1" outlineLevel="1" x14ac:dyDescent="0.3">
      <c r="P791" s="628"/>
      <c r="Q791" s="628"/>
      <c r="R791" s="628"/>
      <c r="S791" s="628"/>
      <c r="T791" s="628"/>
      <c r="U791" s="628"/>
      <c r="V791" s="628"/>
      <c r="W791" s="628"/>
      <c r="X791" s="628"/>
      <c r="Y791" s="650"/>
      <c r="Z791" s="650"/>
      <c r="AA791" s="650"/>
      <c r="AB791" s="650"/>
      <c r="AC791" s="613"/>
      <c r="AD791" s="613"/>
      <c r="AE791" s="613"/>
      <c r="AF791" s="613"/>
      <c r="AG791" s="626"/>
      <c r="AH791" s="626"/>
      <c r="AI791" s="626"/>
      <c r="AJ791" s="626"/>
      <c r="AK791" s="626"/>
      <c r="AL791" s="626"/>
      <c r="AM791" s="626"/>
      <c r="AN791" s="626"/>
      <c r="AO791" s="626"/>
      <c r="AP791" s="369"/>
      <c r="AQ791" s="369"/>
      <c r="AR791" s="369"/>
      <c r="AS791" s="369"/>
      <c r="AT791" s="370"/>
      <c r="AU791" s="370"/>
      <c r="AV791" s="370"/>
      <c r="AW791" s="370"/>
      <c r="BJ791">
        <f t="shared" si="46"/>
        <v>0</v>
      </c>
      <c r="BK791">
        <f t="shared" si="47"/>
        <v>0</v>
      </c>
      <c r="BL791" s="531">
        <f t="shared" si="48"/>
        <v>0</v>
      </c>
      <c r="BM791" s="201"/>
    </row>
    <row r="792" spans="1:65" hidden="1" outlineLevel="1" x14ac:dyDescent="0.3">
      <c r="P792" s="628"/>
      <c r="Q792" s="628"/>
      <c r="R792" s="628"/>
      <c r="S792" s="628"/>
      <c r="T792" s="628"/>
      <c r="U792" s="628"/>
      <c r="V792" s="628"/>
      <c r="W792" s="628"/>
      <c r="X792" s="628"/>
      <c r="Y792" s="650"/>
      <c r="Z792" s="650"/>
      <c r="AA792" s="650"/>
      <c r="AB792" s="650"/>
      <c r="AC792" s="613"/>
      <c r="AD792" s="613"/>
      <c r="AE792" s="613"/>
      <c r="AF792" s="613"/>
      <c r="AG792" s="626"/>
      <c r="AH792" s="626"/>
      <c r="AI792" s="626"/>
      <c r="AJ792" s="626"/>
      <c r="AK792" s="626"/>
      <c r="AL792" s="626"/>
      <c r="AM792" s="626"/>
      <c r="AN792" s="626"/>
      <c r="AO792" s="626"/>
      <c r="AP792" s="369"/>
      <c r="AQ792" s="369"/>
      <c r="AR792" s="369"/>
      <c r="AS792" s="369"/>
      <c r="AT792" s="370"/>
      <c r="AU792" s="370"/>
      <c r="AV792" s="370"/>
      <c r="AW792" s="370"/>
      <c r="BJ792">
        <f t="shared" si="46"/>
        <v>0</v>
      </c>
      <c r="BK792">
        <f t="shared" si="47"/>
        <v>0</v>
      </c>
      <c r="BL792" s="531">
        <f t="shared" si="48"/>
        <v>0</v>
      </c>
      <c r="BM792" s="201"/>
    </row>
    <row r="793" spans="1:65" hidden="1" outlineLevel="1" x14ac:dyDescent="0.3">
      <c r="P793" s="628"/>
      <c r="Q793" s="628"/>
      <c r="R793" s="628"/>
      <c r="S793" s="628"/>
      <c r="T793" s="628"/>
      <c r="U793" s="628"/>
      <c r="V793" s="628"/>
      <c r="W793" s="628"/>
      <c r="X793" s="628"/>
      <c r="Y793" s="650"/>
      <c r="Z793" s="650"/>
      <c r="AA793" s="650"/>
      <c r="AB793" s="650"/>
      <c r="AC793" s="613"/>
      <c r="AD793" s="613"/>
      <c r="AE793" s="613"/>
      <c r="AF793" s="613"/>
      <c r="AG793" s="626"/>
      <c r="AH793" s="626"/>
      <c r="AI793" s="626"/>
      <c r="AJ793" s="626"/>
      <c r="AK793" s="626"/>
      <c r="AL793" s="626"/>
      <c r="AM793" s="626"/>
      <c r="AN793" s="626"/>
      <c r="AO793" s="626"/>
      <c r="AP793" s="369"/>
      <c r="AQ793" s="369"/>
      <c r="AR793" s="369"/>
      <c r="AS793" s="369"/>
      <c r="AT793" s="370"/>
      <c r="AU793" s="370"/>
      <c r="AV793" s="370"/>
      <c r="AW793" s="370"/>
      <c r="BJ793">
        <f t="shared" si="46"/>
        <v>0</v>
      </c>
      <c r="BK793">
        <f t="shared" si="47"/>
        <v>0</v>
      </c>
      <c r="BL793" s="531">
        <f t="shared" si="48"/>
        <v>0</v>
      </c>
      <c r="BM793" s="201"/>
    </row>
    <row r="794" spans="1:65" hidden="1" outlineLevel="1" x14ac:dyDescent="0.3">
      <c r="P794" s="628"/>
      <c r="Q794" s="628"/>
      <c r="R794" s="628"/>
      <c r="S794" s="628"/>
      <c r="T794" s="628"/>
      <c r="U794" s="628"/>
      <c r="V794" s="628"/>
      <c r="W794" s="628"/>
      <c r="X794" s="628"/>
      <c r="Y794" s="650"/>
      <c r="Z794" s="650"/>
      <c r="AA794" s="650"/>
      <c r="AB794" s="650"/>
      <c r="AC794" s="613"/>
      <c r="AD794" s="613"/>
      <c r="AE794" s="613"/>
      <c r="AF794" s="613"/>
      <c r="AG794" s="626"/>
      <c r="AH794" s="626"/>
      <c r="AI794" s="626"/>
      <c r="AJ794" s="626"/>
      <c r="AK794" s="626"/>
      <c r="AL794" s="626"/>
      <c r="AM794" s="626"/>
      <c r="AN794" s="626"/>
      <c r="AO794" s="626"/>
      <c r="AP794" s="369"/>
      <c r="AQ794" s="369"/>
      <c r="AR794" s="369"/>
      <c r="AS794" s="369"/>
      <c r="AT794" s="370"/>
      <c r="AU794" s="370"/>
      <c r="AV794" s="370"/>
      <c r="AW794" s="370"/>
      <c r="BJ794">
        <f t="shared" si="46"/>
        <v>0</v>
      </c>
      <c r="BK794">
        <f t="shared" si="47"/>
        <v>0</v>
      </c>
      <c r="BL794" s="531">
        <f t="shared" si="48"/>
        <v>0</v>
      </c>
      <c r="BM794" s="201"/>
    </row>
    <row r="795" spans="1:65" hidden="1" outlineLevel="1" x14ac:dyDescent="0.3">
      <c r="P795" s="628"/>
      <c r="Q795" s="628"/>
      <c r="R795" s="628"/>
      <c r="S795" s="628"/>
      <c r="T795" s="628"/>
      <c r="U795" s="628"/>
      <c r="V795" s="628"/>
      <c r="W795" s="628"/>
      <c r="X795" s="628"/>
      <c r="Y795" s="650"/>
      <c r="Z795" s="650"/>
      <c r="AA795" s="650"/>
      <c r="AB795" s="650"/>
      <c r="AC795" s="613"/>
      <c r="AD795" s="613"/>
      <c r="AE795" s="613"/>
      <c r="AF795" s="613"/>
      <c r="AG795" s="626"/>
      <c r="AH795" s="626"/>
      <c r="AI795" s="626"/>
      <c r="AJ795" s="626"/>
      <c r="AK795" s="626"/>
      <c r="AL795" s="626"/>
      <c r="AM795" s="626"/>
      <c r="AN795" s="626"/>
      <c r="AO795" s="626"/>
      <c r="AP795" s="369"/>
      <c r="AQ795" s="369"/>
      <c r="AR795" s="369"/>
      <c r="AS795" s="369"/>
      <c r="AT795" s="370"/>
      <c r="AU795" s="370"/>
      <c r="AV795" s="370"/>
      <c r="AW795" s="370"/>
      <c r="BJ795">
        <f t="shared" si="46"/>
        <v>0</v>
      </c>
      <c r="BK795">
        <f t="shared" si="47"/>
        <v>0</v>
      </c>
      <c r="BL795" s="531">
        <f t="shared" si="48"/>
        <v>0</v>
      </c>
      <c r="BM795" s="201"/>
    </row>
    <row r="796" spans="1:65" hidden="1" outlineLevel="1" x14ac:dyDescent="0.3">
      <c r="P796" s="628"/>
      <c r="Q796" s="628"/>
      <c r="R796" s="628"/>
      <c r="S796" s="628"/>
      <c r="T796" s="628"/>
      <c r="U796" s="628"/>
      <c r="V796" s="628"/>
      <c r="W796" s="628"/>
      <c r="X796" s="628"/>
      <c r="Y796" s="650"/>
      <c r="Z796" s="650"/>
      <c r="AA796" s="650"/>
      <c r="AB796" s="650"/>
      <c r="AC796" s="613"/>
      <c r="AD796" s="613"/>
      <c r="AE796" s="613"/>
      <c r="AF796" s="613"/>
      <c r="AG796" s="626"/>
      <c r="AH796" s="626"/>
      <c r="AI796" s="626"/>
      <c r="AJ796" s="626"/>
      <c r="AK796" s="626"/>
      <c r="AL796" s="626"/>
      <c r="AM796" s="626"/>
      <c r="AN796" s="626"/>
      <c r="AO796" s="626"/>
      <c r="AP796" s="369"/>
      <c r="AQ796" s="369"/>
      <c r="AR796" s="369"/>
      <c r="AS796" s="369"/>
      <c r="AT796" s="370"/>
      <c r="AU796" s="370"/>
      <c r="AV796" s="370"/>
      <c r="AW796" s="370"/>
      <c r="BJ796">
        <f t="shared" si="46"/>
        <v>0</v>
      </c>
      <c r="BK796">
        <f t="shared" si="47"/>
        <v>0</v>
      </c>
      <c r="BL796" s="531">
        <f t="shared" si="48"/>
        <v>0</v>
      </c>
      <c r="BM796" s="201"/>
    </row>
    <row r="797" spans="1:65" hidden="1" outlineLevel="1" x14ac:dyDescent="0.3">
      <c r="P797" s="628"/>
      <c r="Q797" s="628"/>
      <c r="R797" s="628"/>
      <c r="S797" s="628"/>
      <c r="T797" s="628"/>
      <c r="U797" s="628"/>
      <c r="V797" s="628"/>
      <c r="W797" s="628"/>
      <c r="X797" s="628"/>
      <c r="Y797" s="650"/>
      <c r="Z797" s="650"/>
      <c r="AA797" s="650"/>
      <c r="AB797" s="650"/>
      <c r="AC797" s="613"/>
      <c r="AD797" s="613"/>
      <c r="AE797" s="613"/>
      <c r="AF797" s="613"/>
      <c r="AG797" s="626"/>
      <c r="AH797" s="626"/>
      <c r="AI797" s="626"/>
      <c r="AJ797" s="626"/>
      <c r="AK797" s="626"/>
      <c r="AL797" s="626"/>
      <c r="AM797" s="626"/>
      <c r="AN797" s="626"/>
      <c r="AO797" s="626"/>
      <c r="AP797" s="369"/>
      <c r="AQ797" s="369"/>
      <c r="AR797" s="369"/>
      <c r="AS797" s="369"/>
      <c r="AT797" s="370"/>
      <c r="AU797" s="370"/>
      <c r="AV797" s="370"/>
      <c r="AW797" s="370"/>
      <c r="BJ797">
        <f t="shared" si="46"/>
        <v>0</v>
      </c>
      <c r="BK797">
        <f t="shared" si="47"/>
        <v>0</v>
      </c>
      <c r="BL797" s="531">
        <f t="shared" si="48"/>
        <v>0</v>
      </c>
      <c r="BM797" s="201"/>
    </row>
    <row r="798" spans="1:65" hidden="1" outlineLevel="1" x14ac:dyDescent="0.3">
      <c r="A798" s="264" t="str">
        <f>A700</f>
        <v>.z07</v>
      </c>
      <c r="P798" s="628"/>
      <c r="Q798" s="628"/>
      <c r="R798" s="628"/>
      <c r="S798" s="628"/>
      <c r="T798" s="628"/>
      <c r="U798" s="628"/>
      <c r="V798" s="628"/>
      <c r="W798" s="628"/>
      <c r="X798" s="628"/>
      <c r="Y798" s="650"/>
      <c r="Z798" s="650"/>
      <c r="AA798" s="650"/>
      <c r="AB798" s="650"/>
      <c r="AC798" s="613"/>
      <c r="AD798" s="613"/>
      <c r="AE798" s="613"/>
      <c r="AF798" s="613"/>
      <c r="AG798" s="626"/>
      <c r="AH798" s="626"/>
      <c r="AI798" s="626"/>
      <c r="AJ798" s="626"/>
      <c r="AK798" s="626"/>
      <c r="AL798" s="626"/>
      <c r="AM798" s="626"/>
      <c r="AN798" s="626"/>
      <c r="AO798" s="626"/>
      <c r="AP798" s="369"/>
      <c r="AQ798" s="369"/>
      <c r="AR798" s="369"/>
      <c r="AS798" s="369"/>
      <c r="AT798" s="370"/>
      <c r="AU798" s="370"/>
      <c r="AV798" s="370"/>
      <c r="AW798" s="370"/>
      <c r="BJ798">
        <f t="shared" si="46"/>
        <v>0</v>
      </c>
      <c r="BK798">
        <f t="shared" si="47"/>
        <v>0</v>
      </c>
      <c r="BL798" s="531">
        <f t="shared" si="48"/>
        <v>0</v>
      </c>
      <c r="BM798" s="201"/>
    </row>
    <row r="799" spans="1:65" collapsed="1" x14ac:dyDescent="0.3">
      <c r="P799" s="628"/>
      <c r="Q799" s="628"/>
      <c r="R799" s="628"/>
      <c r="S799" s="628"/>
      <c r="T799" s="628"/>
      <c r="U799" s="628"/>
      <c r="V799" s="628"/>
      <c r="W799" s="628"/>
      <c r="X799" s="628"/>
      <c r="Y799" s="650"/>
      <c r="Z799" s="650"/>
      <c r="AA799" s="650"/>
      <c r="AB799" s="650"/>
      <c r="AC799" s="613"/>
      <c r="AD799" s="613"/>
      <c r="AE799" s="613"/>
      <c r="AF799" s="613"/>
      <c r="AG799" s="626"/>
      <c r="AH799" s="626"/>
      <c r="AI799" s="626"/>
      <c r="AJ799" s="626"/>
      <c r="AK799" s="626"/>
      <c r="AL799" s="626"/>
      <c r="AM799" s="626"/>
      <c r="AN799" s="626"/>
      <c r="AO799" s="626"/>
      <c r="AP799" s="369"/>
      <c r="AQ799" s="369"/>
      <c r="AR799" s="369"/>
      <c r="AS799" s="369"/>
      <c r="AT799" s="370"/>
      <c r="AU799" s="370"/>
      <c r="AV799" s="370"/>
      <c r="AW799" s="370"/>
      <c r="BJ799">
        <f t="shared" si="46"/>
        <v>0</v>
      </c>
      <c r="BK799">
        <f t="shared" si="47"/>
        <v>0</v>
      </c>
      <c r="BL799" s="531">
        <f t="shared" si="48"/>
        <v>0</v>
      </c>
      <c r="BM799" s="201">
        <f>SUM(BL800:BL898)</f>
        <v>-4</v>
      </c>
    </row>
    <row r="800" spans="1:65" ht="15.6" x14ac:dyDescent="0.3">
      <c r="A800" s="259" t="str">
        <f>VIII_Baza_BDWMS!A3</f>
        <v>.z08</v>
      </c>
      <c r="B800" s="260"/>
      <c r="C800" s="261"/>
      <c r="D800" s="262"/>
      <c r="E800" s="263" t="str">
        <f>VLOOKUP(A800,Listy!A:C,2,FALSE) &amp; "   :  " &amp; VLOOKUP(A800,Listy!A:C,3,FALSE)</f>
        <v>Zadanie_VIII   :  Opracowanie autorskiej bazy danych dla magazynu wysokiego składowania (BDMWS) z wykorzystaniem mechanizmów AI i ML</v>
      </c>
      <c r="F800" s="178"/>
      <c r="P800" s="628"/>
      <c r="Q800" s="628"/>
      <c r="R800" s="628"/>
      <c r="S800" s="628"/>
      <c r="T800" s="628"/>
      <c r="U800" s="628"/>
      <c r="V800" s="628"/>
      <c r="W800" s="628"/>
      <c r="X800" s="628"/>
      <c r="Y800" s="650"/>
      <c r="Z800" s="650"/>
      <c r="AA800" s="650"/>
      <c r="AB800" s="650"/>
      <c r="AC800" s="613"/>
      <c r="AD800" s="613"/>
      <c r="AE800" s="613"/>
      <c r="AF800" s="613"/>
      <c r="AG800" s="626"/>
      <c r="AH800" s="626"/>
      <c r="AI800" s="626"/>
      <c r="AJ800" s="626"/>
      <c r="AK800" s="626"/>
      <c r="AL800" s="626"/>
      <c r="AM800" s="626"/>
      <c r="AN800" s="626"/>
      <c r="AO800" s="626"/>
      <c r="AP800" s="369"/>
      <c r="AQ800" s="369"/>
      <c r="AR800" s="369"/>
      <c r="AS800" s="369"/>
      <c r="AT800" s="370"/>
      <c r="AU800" s="370"/>
      <c r="AV800" s="370"/>
      <c r="AW800" s="370"/>
      <c r="BJ800">
        <f t="shared" si="46"/>
        <v>0</v>
      </c>
      <c r="BK800">
        <f t="shared" si="47"/>
        <v>0</v>
      </c>
      <c r="BL800" s="531">
        <f t="shared" si="48"/>
        <v>0</v>
      </c>
      <c r="BM800" s="201">
        <f>SUM(BL801:BL899)</f>
        <v>-4</v>
      </c>
    </row>
    <row r="801" spans="1:65" s="191" customFormat="1" hidden="1" outlineLevel="1" x14ac:dyDescent="0.3">
      <c r="A801" s="275">
        <f>VIII_Baza_BDWMS!A4</f>
        <v>1</v>
      </c>
      <c r="B801" s="275" t="str">
        <f>VIII_Baza_BDWMS!B4</f>
        <v>a</v>
      </c>
      <c r="C801" s="275">
        <f>VIII_Baza_BDWMS!C4</f>
        <v>-1</v>
      </c>
      <c r="D801" s="275" t="str">
        <f>VIII_Baza_BDWMS!D4</f>
        <v>.z08_1_a_-1</v>
      </c>
      <c r="E801" s="275" t="str">
        <f>VIII_Baza_BDWMS!E4</f>
        <v>1.Opracowanie koncepcji standaryzowanej bazy danych wejściowych dla MWS</v>
      </c>
      <c r="F801" s="275">
        <f>VIII_Baza_BDWMS!F4</f>
        <v>0</v>
      </c>
      <c r="G801" s="275">
        <f>VIII_Baza_BDWMS!G4</f>
        <v>0</v>
      </c>
      <c r="H801" s="275">
        <f>VIII_Baza_BDWMS!H4</f>
        <v>0</v>
      </c>
      <c r="I801" s="275">
        <f>VIII_Baza_BDWMS!I4</f>
        <v>0</v>
      </c>
      <c r="J801" s="275">
        <f>VIII_Baza_BDWMS!J4</f>
        <v>83</v>
      </c>
      <c r="K801" s="284">
        <f>VIII_Baza_BDWMS!K4</f>
        <v>46962</v>
      </c>
      <c r="L801" s="284">
        <f>VIII_Baza_BDWMS!L4</f>
        <v>46962</v>
      </c>
      <c r="M801" s="275">
        <f>VIII_Baza_BDWMS!M4</f>
        <v>82</v>
      </c>
      <c r="N801" s="275">
        <f>VIII_Baza_BDWMS!N4</f>
        <v>0</v>
      </c>
      <c r="O801" s="275">
        <f>VIII_Baza_BDWMS!O4</f>
        <v>0</v>
      </c>
      <c r="P801" s="632">
        <f>VIII_Baza_BDWMS!P4</f>
        <v>0</v>
      </c>
      <c r="Q801" s="632">
        <f>VIII_Baza_BDWMS!Q4</f>
        <v>0</v>
      </c>
      <c r="R801" s="632">
        <f>VIII_Baza_BDWMS!R4</f>
        <v>0</v>
      </c>
      <c r="S801" s="632">
        <f>VIII_Baza_BDWMS!S4</f>
        <v>0</v>
      </c>
      <c r="T801" s="632">
        <f>VIII_Baza_BDWMS!T4</f>
        <v>0</v>
      </c>
      <c r="U801" s="632">
        <f>VIII_Baza_BDWMS!U4</f>
        <v>0</v>
      </c>
      <c r="V801" s="632">
        <f>VIII_Baza_BDWMS!V4</f>
        <v>0</v>
      </c>
      <c r="W801" s="632">
        <f>VIII_Baza_BDWMS!W4</f>
        <v>0</v>
      </c>
      <c r="X801" s="632">
        <f>VIII_Baza_BDWMS!X4</f>
        <v>0</v>
      </c>
      <c r="Y801" s="654">
        <f>VIII_Baza_BDWMS!Y4</f>
        <v>0</v>
      </c>
      <c r="Z801" s="654">
        <f>VIII_Baza_BDWMS!Z4</f>
        <v>0</v>
      </c>
      <c r="AA801" s="654">
        <f>VIII_Baza_BDWMS!AA4</f>
        <v>0</v>
      </c>
      <c r="AB801" s="654">
        <f>VIII_Baza_BDWMS!AB4</f>
        <v>0</v>
      </c>
      <c r="AC801" s="617">
        <f>VIII_Baza_BDWMS!AC4</f>
        <v>0</v>
      </c>
      <c r="AD801" s="617">
        <f>VIII_Baza_BDWMS!AD4</f>
        <v>0</v>
      </c>
      <c r="AE801" s="617">
        <f>VIII_Baza_BDWMS!AE4</f>
        <v>0</v>
      </c>
      <c r="AF801" s="617">
        <f>VIII_Baza_BDWMS!AF4</f>
        <v>0</v>
      </c>
      <c r="AG801" s="259">
        <f>VIII_Baza_BDWMS!AG4</f>
        <v>0</v>
      </c>
      <c r="AH801" s="259">
        <f>VIII_Baza_BDWMS!AH4</f>
        <v>0</v>
      </c>
      <c r="AI801" s="259">
        <f>VIII_Baza_BDWMS!AI4</f>
        <v>0</v>
      </c>
      <c r="AJ801" s="259">
        <f>VIII_Baza_BDWMS!AJ4</f>
        <v>0</v>
      </c>
      <c r="AK801" s="259">
        <f>VIII_Baza_BDWMS!AK4</f>
        <v>0</v>
      </c>
      <c r="AL801" s="259">
        <f>VIII_Baza_BDWMS!AL4</f>
        <v>0</v>
      </c>
      <c r="AM801" s="259">
        <f>VIII_Baza_BDWMS!AM4</f>
        <v>0</v>
      </c>
      <c r="AN801" s="259">
        <f>VIII_Baza_BDWMS!AN4</f>
        <v>0</v>
      </c>
      <c r="AO801" s="259">
        <f>VIII_Baza_BDWMS!AO4</f>
        <v>0</v>
      </c>
      <c r="AP801" s="647">
        <f>VIII_Baza_BDWMS!AP4</f>
        <v>0</v>
      </c>
      <c r="AQ801" s="647">
        <f>VIII_Baza_BDWMS!AQ4</f>
        <v>0</v>
      </c>
      <c r="AR801" s="647">
        <f>VIII_Baza_BDWMS!AR4</f>
        <v>0</v>
      </c>
      <c r="AS801" s="647">
        <f>VIII_Baza_BDWMS!AS4</f>
        <v>0</v>
      </c>
      <c r="AT801" s="623">
        <f>VIII_Baza_BDWMS!AT4</f>
        <v>0</v>
      </c>
      <c r="AU801" s="623">
        <f>VIII_Baza_BDWMS!AU4</f>
        <v>0</v>
      </c>
      <c r="AV801" s="623">
        <f>VIII_Baza_BDWMS!AV4</f>
        <v>0</v>
      </c>
      <c r="AW801" s="623">
        <f>VIII_Baza_BDWMS!AW4</f>
        <v>0</v>
      </c>
      <c r="AX801" s="275">
        <f>VIII_Baza_BDWMS!AX4</f>
        <v>0</v>
      </c>
      <c r="AY801" s="275">
        <f>VIII_Baza_BDWMS!AY4</f>
        <v>0</v>
      </c>
      <c r="AZ801" s="275">
        <f>VIII_Baza_BDWMS!AZ4</f>
        <v>0</v>
      </c>
      <c r="BA801" s="275">
        <f>VIII_Baza_BDWMS!BA4</f>
        <v>0</v>
      </c>
      <c r="BB801" s="275">
        <f>VIII_Baza_BDWMS!BB4</f>
        <v>0</v>
      </c>
      <c r="BC801" s="275">
        <f>VIII_Baza_BDWMS!BC4</f>
        <v>0</v>
      </c>
      <c r="BD801" s="275">
        <f>VIII_Baza_BDWMS!BD4</f>
        <v>0</v>
      </c>
      <c r="BE801" s="275">
        <f>VIII_Baza_BDWMS!BE4</f>
        <v>0</v>
      </c>
      <c r="BF801" s="275">
        <f>VIII_Baza_BDWMS!BF4</f>
        <v>0</v>
      </c>
      <c r="BG801" s="275">
        <f>VIII_Baza_BDWMS!BG4</f>
        <v>0</v>
      </c>
      <c r="BH801" s="275">
        <f>VIII_Baza_BDWMS!BH4</f>
        <v>0</v>
      </c>
      <c r="BI801" s="275">
        <f>VIII_Baza_BDWMS!BI4</f>
        <v>0</v>
      </c>
      <c r="BJ801">
        <f t="shared" si="46"/>
        <v>0</v>
      </c>
      <c r="BK801">
        <f t="shared" si="47"/>
        <v>0</v>
      </c>
      <c r="BL801" s="531">
        <f t="shared" si="48"/>
        <v>0</v>
      </c>
      <c r="BM801" s="201"/>
    </row>
    <row r="802" spans="1:65" s="191" customFormat="1" hidden="1" outlineLevel="1" x14ac:dyDescent="0.3">
      <c r="A802" s="275">
        <f>VIII_Baza_BDWMS!A5</f>
        <v>1</v>
      </c>
      <c r="B802" s="275" t="str">
        <f>VIII_Baza_BDWMS!B5</f>
        <v>a</v>
      </c>
      <c r="C802" s="275">
        <f>VIII_Baza_BDWMS!C5</f>
        <v>0</v>
      </c>
      <c r="D802" s="275" t="str">
        <f>VIII_Baza_BDWMS!D5</f>
        <v>.z08_1_a_0</v>
      </c>
      <c r="E802" s="275" t="str">
        <f>VIII_Baza_BDWMS!E5</f>
        <v>Projektowanie struktury bazy danych, która zapewni jej wydajność, spójność i skalowalność</v>
      </c>
      <c r="F802" s="275">
        <f>VIII_Baza_BDWMS!F5</f>
        <v>0</v>
      </c>
      <c r="G802" s="275">
        <f>VIII_Baza_BDWMS!G5</f>
        <v>0</v>
      </c>
      <c r="H802" s="275">
        <f>VIII_Baza_BDWMS!H5</f>
        <v>0</v>
      </c>
      <c r="I802" s="275">
        <f>VIII_Baza_BDWMS!I5</f>
        <v>0</v>
      </c>
      <c r="J802" s="275">
        <f>VIII_Baza_BDWMS!J5</f>
        <v>83</v>
      </c>
      <c r="K802" s="284">
        <f>VIII_Baza_BDWMS!K5</f>
        <v>46962</v>
      </c>
      <c r="L802" s="284">
        <f>VIII_Baza_BDWMS!L5</f>
        <v>46962</v>
      </c>
      <c r="M802" s="275">
        <f>VIII_Baza_BDWMS!M5</f>
        <v>82</v>
      </c>
      <c r="N802" s="275">
        <f>VIII_Baza_BDWMS!N5</f>
        <v>0</v>
      </c>
      <c r="O802" s="275">
        <f>VIII_Baza_BDWMS!O5</f>
        <v>0</v>
      </c>
      <c r="P802" s="632">
        <f>VIII_Baza_BDWMS!P5</f>
        <v>0</v>
      </c>
      <c r="Q802" s="632">
        <f>VIII_Baza_BDWMS!Q5</f>
        <v>0</v>
      </c>
      <c r="R802" s="632">
        <f>VIII_Baza_BDWMS!R5</f>
        <v>0</v>
      </c>
      <c r="S802" s="632">
        <f>VIII_Baza_BDWMS!S5</f>
        <v>0</v>
      </c>
      <c r="T802" s="632">
        <f>VIII_Baza_BDWMS!T5</f>
        <v>0</v>
      </c>
      <c r="U802" s="632">
        <f>VIII_Baza_BDWMS!U5</f>
        <v>0</v>
      </c>
      <c r="V802" s="632">
        <f>VIII_Baza_BDWMS!V5</f>
        <v>0</v>
      </c>
      <c r="W802" s="632">
        <f>VIII_Baza_BDWMS!W5</f>
        <v>0</v>
      </c>
      <c r="X802" s="632">
        <f>VIII_Baza_BDWMS!X5</f>
        <v>0</v>
      </c>
      <c r="Y802" s="654">
        <f>VIII_Baza_BDWMS!Y5</f>
        <v>0</v>
      </c>
      <c r="Z802" s="654">
        <f>VIII_Baza_BDWMS!Z5</f>
        <v>0</v>
      </c>
      <c r="AA802" s="654">
        <f>VIII_Baza_BDWMS!AA5</f>
        <v>0</v>
      </c>
      <c r="AB802" s="654">
        <f>VIII_Baza_BDWMS!AB5</f>
        <v>0</v>
      </c>
      <c r="AC802" s="617">
        <f>VIII_Baza_BDWMS!AC5</f>
        <v>0</v>
      </c>
      <c r="AD802" s="617">
        <f>VIII_Baza_BDWMS!AD5</f>
        <v>0</v>
      </c>
      <c r="AE802" s="617">
        <f>VIII_Baza_BDWMS!AE5</f>
        <v>0</v>
      </c>
      <c r="AF802" s="617">
        <f>VIII_Baza_BDWMS!AF5</f>
        <v>0</v>
      </c>
      <c r="AG802" s="259">
        <f>VIII_Baza_BDWMS!AG5</f>
        <v>0</v>
      </c>
      <c r="AH802" s="259">
        <f>VIII_Baza_BDWMS!AH5</f>
        <v>0</v>
      </c>
      <c r="AI802" s="259">
        <f>VIII_Baza_BDWMS!AI5</f>
        <v>0</v>
      </c>
      <c r="AJ802" s="259">
        <f>VIII_Baza_BDWMS!AJ5</f>
        <v>0</v>
      </c>
      <c r="AK802" s="259">
        <f>VIII_Baza_BDWMS!AK5</f>
        <v>0</v>
      </c>
      <c r="AL802" s="259">
        <f>VIII_Baza_BDWMS!AL5</f>
        <v>0</v>
      </c>
      <c r="AM802" s="259">
        <f>VIII_Baza_BDWMS!AM5</f>
        <v>0</v>
      </c>
      <c r="AN802" s="259">
        <f>VIII_Baza_BDWMS!AN5</f>
        <v>0</v>
      </c>
      <c r="AO802" s="259">
        <f>VIII_Baza_BDWMS!AO5</f>
        <v>0</v>
      </c>
      <c r="AP802" s="647">
        <f>VIII_Baza_BDWMS!AP5</f>
        <v>0</v>
      </c>
      <c r="AQ802" s="647">
        <f>VIII_Baza_BDWMS!AQ5</f>
        <v>0</v>
      </c>
      <c r="AR802" s="647">
        <f>VIII_Baza_BDWMS!AR5</f>
        <v>0</v>
      </c>
      <c r="AS802" s="647">
        <f>VIII_Baza_BDWMS!AS5</f>
        <v>0</v>
      </c>
      <c r="AT802" s="623">
        <f>VIII_Baza_BDWMS!AT5</f>
        <v>0</v>
      </c>
      <c r="AU802" s="623">
        <f>VIII_Baza_BDWMS!AU5</f>
        <v>0</v>
      </c>
      <c r="AV802" s="623">
        <f>VIII_Baza_BDWMS!AV5</f>
        <v>0</v>
      </c>
      <c r="AW802" s="623">
        <f>VIII_Baza_BDWMS!AW5</f>
        <v>0</v>
      </c>
      <c r="AX802" s="275">
        <f>VIII_Baza_BDWMS!AX5</f>
        <v>0</v>
      </c>
      <c r="AY802" s="275">
        <f>VIII_Baza_BDWMS!AY5</f>
        <v>0</v>
      </c>
      <c r="AZ802" s="275">
        <f>VIII_Baza_BDWMS!AZ5</f>
        <v>0</v>
      </c>
      <c r="BA802" s="275">
        <f>VIII_Baza_BDWMS!BA5</f>
        <v>0</v>
      </c>
      <c r="BB802" s="275">
        <f>VIII_Baza_BDWMS!BB5</f>
        <v>0</v>
      </c>
      <c r="BC802" s="275">
        <f>VIII_Baza_BDWMS!BC5</f>
        <v>0</v>
      </c>
      <c r="BD802" s="275">
        <f>VIII_Baza_BDWMS!BD5</f>
        <v>0</v>
      </c>
      <c r="BE802" s="275">
        <f>VIII_Baza_BDWMS!BE5</f>
        <v>0</v>
      </c>
      <c r="BF802" s="275">
        <f>VIII_Baza_BDWMS!BF5</f>
        <v>0</v>
      </c>
      <c r="BG802" s="275">
        <f>VIII_Baza_BDWMS!BG5</f>
        <v>0</v>
      </c>
      <c r="BH802" s="275">
        <f>VIII_Baza_BDWMS!BH5</f>
        <v>0</v>
      </c>
      <c r="BI802" s="275">
        <f>VIII_Baza_BDWMS!BI5</f>
        <v>0</v>
      </c>
      <c r="BJ802">
        <f t="shared" si="46"/>
        <v>0</v>
      </c>
      <c r="BK802">
        <f t="shared" si="47"/>
        <v>0</v>
      </c>
      <c r="BL802" s="531">
        <f t="shared" si="48"/>
        <v>0</v>
      </c>
      <c r="BM802" s="201"/>
    </row>
    <row r="803" spans="1:65" s="191" customFormat="1" hidden="1" outlineLevel="1" x14ac:dyDescent="0.3">
      <c r="A803" s="275">
        <f>VIII_Baza_BDWMS!A6</f>
        <v>1</v>
      </c>
      <c r="B803" s="275" t="str">
        <f>VIII_Baza_BDWMS!B6</f>
        <v>a</v>
      </c>
      <c r="C803" s="275">
        <f>VIII_Baza_BDWMS!C6</f>
        <v>1</v>
      </c>
      <c r="D803" s="275" t="str">
        <f>VIII_Baza_BDWMS!D6</f>
        <v>.z08_1_a_1</v>
      </c>
      <c r="E803" s="275" t="str">
        <f>VIII_Baza_BDWMS!E6</f>
        <v>Opracowanie logicznego i fizycznego modelu bazy danych, uwzględniającego wszystkie kluczowe ele-menty (np. tabele, relacje, indeksy i klucze)</v>
      </c>
      <c r="F803" s="275" t="str">
        <f>VIII_Baza_BDWMS!F6</f>
        <v>Imię02</v>
      </c>
      <c r="G803" s="275" t="str">
        <f>VIII_Baza_BDWMS!G6</f>
        <v>Nazwisko02</v>
      </c>
      <c r="H803" s="275">
        <f>VIII_Baza_BDWMS!H6</f>
        <v>1</v>
      </c>
      <c r="I803" s="275" t="str">
        <f>VIII_Baza_BDWMS!I6</f>
        <v>.a02</v>
      </c>
      <c r="J803" s="275">
        <f>VIII_Baza_BDWMS!J6</f>
        <v>83</v>
      </c>
      <c r="K803" s="284">
        <f>VIII_Baza_BDWMS!K6</f>
        <v>46962</v>
      </c>
      <c r="L803" s="284">
        <f>VIII_Baza_BDWMS!L6</f>
        <v>46964</v>
      </c>
      <c r="M803" s="275">
        <f>VIII_Baza_BDWMS!M6</f>
        <v>84</v>
      </c>
      <c r="N803" s="275">
        <f>VIII_Baza_BDWMS!N6</f>
        <v>2</v>
      </c>
      <c r="O803" s="275">
        <f>VIII_Baza_BDWMS!O6</f>
        <v>160</v>
      </c>
      <c r="P803" s="632">
        <f>VIII_Baza_BDWMS!P6</f>
        <v>0</v>
      </c>
      <c r="Q803" s="632">
        <f>VIII_Baza_BDWMS!Q6</f>
        <v>0</v>
      </c>
      <c r="R803" s="632">
        <f>VIII_Baza_BDWMS!R6</f>
        <v>0</v>
      </c>
      <c r="S803" s="632">
        <f>VIII_Baza_BDWMS!S6</f>
        <v>0</v>
      </c>
      <c r="T803" s="632">
        <f>VIII_Baza_BDWMS!T6</f>
        <v>0.2</v>
      </c>
      <c r="U803" s="632">
        <f>VIII_Baza_BDWMS!U6</f>
        <v>0.2</v>
      </c>
      <c r="V803" s="632">
        <f>VIII_Baza_BDWMS!V6</f>
        <v>0.2</v>
      </c>
      <c r="W803" s="632">
        <f>VIII_Baza_BDWMS!W6</f>
        <v>0.2</v>
      </c>
      <c r="X803" s="632">
        <f>VIII_Baza_BDWMS!X6</f>
        <v>0.2</v>
      </c>
      <c r="Y803" s="654">
        <f>VIII_Baza_BDWMS!Y6</f>
        <v>0</v>
      </c>
      <c r="Z803" s="654">
        <f>VIII_Baza_BDWMS!Z6</f>
        <v>0</v>
      </c>
      <c r="AA803" s="654">
        <f>VIII_Baza_BDWMS!AA6</f>
        <v>0</v>
      </c>
      <c r="AB803" s="654">
        <f>VIII_Baza_BDWMS!AB6</f>
        <v>0</v>
      </c>
      <c r="AC803" s="617">
        <f>VIII_Baza_BDWMS!AC6</f>
        <v>0</v>
      </c>
      <c r="AD803" s="617">
        <f>VIII_Baza_BDWMS!AD6</f>
        <v>0</v>
      </c>
      <c r="AE803" s="617">
        <f>VIII_Baza_BDWMS!AE6</f>
        <v>0</v>
      </c>
      <c r="AF803" s="617">
        <f>VIII_Baza_BDWMS!AF6</f>
        <v>0</v>
      </c>
      <c r="AG803" s="259">
        <f>VIII_Baza_BDWMS!AG6</f>
        <v>0</v>
      </c>
      <c r="AH803" s="259">
        <f>VIII_Baza_BDWMS!AH6</f>
        <v>0</v>
      </c>
      <c r="AI803" s="259">
        <f>VIII_Baza_BDWMS!AI6</f>
        <v>0</v>
      </c>
      <c r="AJ803" s="259">
        <f>VIII_Baza_BDWMS!AJ6</f>
        <v>0</v>
      </c>
      <c r="AK803" s="259">
        <f>VIII_Baza_BDWMS!AK6</f>
        <v>32</v>
      </c>
      <c r="AL803" s="259">
        <f>VIII_Baza_BDWMS!AL6</f>
        <v>32</v>
      </c>
      <c r="AM803" s="259">
        <f>VIII_Baza_BDWMS!AM6</f>
        <v>32</v>
      </c>
      <c r="AN803" s="259">
        <f>VIII_Baza_BDWMS!AN6</f>
        <v>32</v>
      </c>
      <c r="AO803" s="259">
        <f>VIII_Baza_BDWMS!AO6</f>
        <v>32</v>
      </c>
      <c r="AP803" s="647">
        <f>VIII_Baza_BDWMS!AP6</f>
        <v>0</v>
      </c>
      <c r="AQ803" s="647">
        <f>VIII_Baza_BDWMS!AQ6</f>
        <v>0</v>
      </c>
      <c r="AR803" s="647">
        <f>VIII_Baza_BDWMS!AR6</f>
        <v>0</v>
      </c>
      <c r="AS803" s="647">
        <f>VIII_Baza_BDWMS!AS6</f>
        <v>0</v>
      </c>
      <c r="AT803" s="623">
        <f>VIII_Baza_BDWMS!AT6</f>
        <v>0</v>
      </c>
      <c r="AU803" s="623">
        <f>VIII_Baza_BDWMS!AU6</f>
        <v>0</v>
      </c>
      <c r="AV803" s="623">
        <f>VIII_Baza_BDWMS!AV6</f>
        <v>0</v>
      </c>
      <c r="AW803" s="623">
        <f>VIII_Baza_BDWMS!AW6</f>
        <v>0</v>
      </c>
      <c r="AX803" s="275">
        <f>VIII_Baza_BDWMS!AX6</f>
        <v>160</v>
      </c>
      <c r="AY803" s="275">
        <f>VIII_Baza_BDWMS!AY6</f>
        <v>1</v>
      </c>
      <c r="AZ803" s="275">
        <f>VIII_Baza_BDWMS!AZ6</f>
        <v>5002</v>
      </c>
      <c r="BA803" s="275">
        <f>VIII_Baza_BDWMS!BA6</f>
        <v>5002</v>
      </c>
      <c r="BB803" s="275">
        <f>VIII_Baza_BDWMS!BB6</f>
        <v>5002</v>
      </c>
      <c r="BC803" s="275">
        <f>VIII_Baza_BDWMS!BC6</f>
        <v>0</v>
      </c>
      <c r="BD803" s="275">
        <f>VIII_Baza_BDWMS!BD6</f>
        <v>0</v>
      </c>
      <c r="BE803" s="275">
        <f>VIII_Baza_BDWMS!BE6</f>
        <v>0</v>
      </c>
      <c r="BF803" s="275">
        <f>VIII_Baza_BDWMS!BF6</f>
        <v>0</v>
      </c>
      <c r="BG803" s="275">
        <f>VIII_Baza_BDWMS!BG6</f>
        <v>0</v>
      </c>
      <c r="BH803" s="275">
        <f>VIII_Baza_BDWMS!BH6</f>
        <v>0</v>
      </c>
      <c r="BI803" s="275">
        <f>VIII_Baza_BDWMS!BI6</f>
        <v>0</v>
      </c>
      <c r="BJ803">
        <f t="shared" si="46"/>
        <v>160</v>
      </c>
      <c r="BK803">
        <f t="shared" si="47"/>
        <v>160</v>
      </c>
      <c r="BL803" s="531">
        <f t="shared" si="48"/>
        <v>0</v>
      </c>
      <c r="BM803" s="201"/>
    </row>
    <row r="804" spans="1:65" s="191" customFormat="1" hidden="1" outlineLevel="1" x14ac:dyDescent="0.3">
      <c r="A804" s="275">
        <f>VIII_Baza_BDWMS!A7</f>
        <v>1</v>
      </c>
      <c r="B804" s="275" t="str">
        <f>VIII_Baza_BDWMS!B7</f>
        <v>a</v>
      </c>
      <c r="C804" s="275">
        <f>VIII_Baza_BDWMS!C7</f>
        <v>1</v>
      </c>
      <c r="D804" s="275" t="str">
        <f>VIII_Baza_BDWMS!D7</f>
        <v>.z08_1_a_1</v>
      </c>
      <c r="E804" s="275" t="str">
        <f>VIII_Baza_BDWMS!E7</f>
        <v>Opracowanie architektury systemu, zapewniającą obsługę rosnącej ilości danych celem szybkiego i efektywnego ich przetwarzania</v>
      </c>
      <c r="F804" s="275" t="str">
        <f>VIII_Baza_BDWMS!F7</f>
        <v>B2B_Dariusz</v>
      </c>
      <c r="G804" s="275">
        <f>VIII_Baza_BDWMS!G7</f>
        <v>0</v>
      </c>
      <c r="H804" s="275">
        <f>VIII_Baza_BDWMS!H7</f>
        <v>1</v>
      </c>
      <c r="I804" s="275" t="str">
        <f>VIII_Baza_BDWMS!I7</f>
        <v>.b03</v>
      </c>
      <c r="J804" s="275">
        <f>VIII_Baza_BDWMS!J7</f>
        <v>85</v>
      </c>
      <c r="K804" s="284">
        <f>VIII_Baza_BDWMS!K7</f>
        <v>46976</v>
      </c>
      <c r="L804" s="284">
        <f>VIII_Baza_BDWMS!L7</f>
        <v>46976</v>
      </c>
      <c r="M804" s="275">
        <f>VIII_Baza_BDWMS!M7</f>
        <v>84</v>
      </c>
      <c r="N804" s="275">
        <f>VIII_Baza_BDWMS!N7</f>
        <v>0</v>
      </c>
      <c r="O804" s="275">
        <f>VIII_Baza_BDWMS!O7</f>
        <v>20</v>
      </c>
      <c r="P804" s="632">
        <f>VIII_Baza_BDWMS!P7</f>
        <v>0</v>
      </c>
      <c r="Q804" s="632">
        <f>VIII_Baza_BDWMS!Q7</f>
        <v>0</v>
      </c>
      <c r="R804" s="632">
        <f>VIII_Baza_BDWMS!R7</f>
        <v>0</v>
      </c>
      <c r="S804" s="632">
        <f>VIII_Baza_BDWMS!S7</f>
        <v>0</v>
      </c>
      <c r="T804" s="632">
        <f>VIII_Baza_BDWMS!T7</f>
        <v>0.2</v>
      </c>
      <c r="U804" s="632">
        <f>VIII_Baza_BDWMS!U7</f>
        <v>0.2</v>
      </c>
      <c r="V804" s="632">
        <f>VIII_Baza_BDWMS!V7</f>
        <v>0.2</v>
      </c>
      <c r="W804" s="632">
        <f>VIII_Baza_BDWMS!W7</f>
        <v>0.2</v>
      </c>
      <c r="X804" s="632">
        <f>VIII_Baza_BDWMS!X7</f>
        <v>0.2</v>
      </c>
      <c r="Y804" s="654">
        <f>VIII_Baza_BDWMS!Y7</f>
        <v>0</v>
      </c>
      <c r="Z804" s="654">
        <f>VIII_Baza_BDWMS!Z7</f>
        <v>0</v>
      </c>
      <c r="AA804" s="654">
        <f>VIII_Baza_BDWMS!AA7</f>
        <v>0</v>
      </c>
      <c r="AB804" s="654">
        <f>VIII_Baza_BDWMS!AB7</f>
        <v>0</v>
      </c>
      <c r="AC804" s="617">
        <f>VIII_Baza_BDWMS!AC7</f>
        <v>0</v>
      </c>
      <c r="AD804" s="617">
        <f>VIII_Baza_BDWMS!AD7</f>
        <v>0</v>
      </c>
      <c r="AE804" s="617">
        <f>VIII_Baza_BDWMS!AE7</f>
        <v>0</v>
      </c>
      <c r="AF804" s="617">
        <f>VIII_Baza_BDWMS!AF7</f>
        <v>0</v>
      </c>
      <c r="AG804" s="259">
        <f>VIII_Baza_BDWMS!AG7</f>
        <v>0</v>
      </c>
      <c r="AH804" s="259">
        <f>VIII_Baza_BDWMS!AH7</f>
        <v>0</v>
      </c>
      <c r="AI804" s="259">
        <f>VIII_Baza_BDWMS!AI7</f>
        <v>0</v>
      </c>
      <c r="AJ804" s="259">
        <f>VIII_Baza_BDWMS!AJ7</f>
        <v>0</v>
      </c>
      <c r="AK804" s="259">
        <f>VIII_Baza_BDWMS!AK7</f>
        <v>4</v>
      </c>
      <c r="AL804" s="259">
        <f>VIII_Baza_BDWMS!AL7</f>
        <v>4</v>
      </c>
      <c r="AM804" s="259">
        <f>VIII_Baza_BDWMS!AM7</f>
        <v>4</v>
      </c>
      <c r="AN804" s="259">
        <f>VIII_Baza_BDWMS!AN7</f>
        <v>4</v>
      </c>
      <c r="AO804" s="259">
        <f>VIII_Baza_BDWMS!AO7</f>
        <v>4</v>
      </c>
      <c r="AP804" s="647">
        <f>VIII_Baza_BDWMS!AP7</f>
        <v>0</v>
      </c>
      <c r="AQ804" s="647">
        <f>VIII_Baza_BDWMS!AQ7</f>
        <v>0</v>
      </c>
      <c r="AR804" s="647">
        <f>VIII_Baza_BDWMS!AR7</f>
        <v>0</v>
      </c>
      <c r="AS804" s="647">
        <f>VIII_Baza_BDWMS!AS7</f>
        <v>0</v>
      </c>
      <c r="AT804" s="623">
        <f>VIII_Baza_BDWMS!AT7</f>
        <v>0</v>
      </c>
      <c r="AU804" s="623">
        <f>VIII_Baza_BDWMS!AU7</f>
        <v>0</v>
      </c>
      <c r="AV804" s="623">
        <f>VIII_Baza_BDWMS!AV7</f>
        <v>0</v>
      </c>
      <c r="AW804" s="623">
        <f>VIII_Baza_BDWMS!AW7</f>
        <v>0</v>
      </c>
      <c r="AX804" s="275">
        <f>VIII_Baza_BDWMS!AX7</f>
        <v>20</v>
      </c>
      <c r="AY804" s="275">
        <f>VIII_Baza_BDWMS!AY7</f>
        <v>0.125</v>
      </c>
      <c r="AZ804" s="275" t="e">
        <f>VIII_Baza_BDWMS!AZ7</f>
        <v>#N/A</v>
      </c>
      <c r="BA804" s="275" t="e">
        <f>VIII_Baza_BDWMS!BA7</f>
        <v>#N/A</v>
      </c>
      <c r="BB804" s="275" t="e">
        <f>VIII_Baza_BDWMS!BB7</f>
        <v>#N/A</v>
      </c>
      <c r="BC804" s="275">
        <f>VIII_Baza_BDWMS!BC7</f>
        <v>0</v>
      </c>
      <c r="BD804" s="275">
        <f>VIII_Baza_BDWMS!BD7</f>
        <v>0</v>
      </c>
      <c r="BE804" s="275">
        <f>VIII_Baza_BDWMS!BE7</f>
        <v>0</v>
      </c>
      <c r="BF804" s="275">
        <f>VIII_Baza_BDWMS!BF7</f>
        <v>0</v>
      </c>
      <c r="BG804" s="275">
        <f>VIII_Baza_BDWMS!BG7</f>
        <v>0</v>
      </c>
      <c r="BH804" s="275">
        <f>VIII_Baza_BDWMS!BH7</f>
        <v>0</v>
      </c>
      <c r="BI804" s="275">
        <f>VIII_Baza_BDWMS!BI7</f>
        <v>0</v>
      </c>
      <c r="BJ804">
        <f t="shared" si="46"/>
        <v>20</v>
      </c>
      <c r="BK804">
        <f t="shared" si="47"/>
        <v>20</v>
      </c>
      <c r="BL804" s="531">
        <f t="shared" si="48"/>
        <v>0</v>
      </c>
      <c r="BM804" s="201"/>
    </row>
    <row r="805" spans="1:65" s="191" customFormat="1" hidden="1" outlineLevel="1" x14ac:dyDescent="0.3">
      <c r="A805" s="275">
        <f>VIII_Baza_BDWMS!A8</f>
        <v>1</v>
      </c>
      <c r="B805" s="275" t="str">
        <f>VIII_Baza_BDWMS!B8</f>
        <v>a</v>
      </c>
      <c r="C805" s="275">
        <f>VIII_Baza_BDWMS!C8</f>
        <v>1</v>
      </c>
      <c r="D805" s="275" t="str">
        <f>VIII_Baza_BDWMS!D8</f>
        <v>.z08_1_a_1</v>
      </c>
      <c r="E805" s="275" t="str">
        <f>VIII_Baza_BDWMS!E8</f>
        <v>Opracowanie mechanizmów do administrowania, eksploatacji i monitorowania bazy danych oraz współ-pracy z modułami planowanej platformy ICT</v>
      </c>
      <c r="F805" s="275" t="str">
        <f>VIII_Baza_BDWMS!F8</f>
        <v>Imię01</v>
      </c>
      <c r="G805" s="275" t="str">
        <f>VIII_Baza_BDWMS!G8</f>
        <v>Nazwisko01</v>
      </c>
      <c r="H805" s="275">
        <f>VIII_Baza_BDWMS!H8</f>
        <v>1</v>
      </c>
      <c r="I805" s="275" t="str">
        <f>VIII_Baza_BDWMS!I8</f>
        <v>.a01</v>
      </c>
      <c r="J805" s="275">
        <f>VIII_Baza_BDWMS!J8</f>
        <v>85</v>
      </c>
      <c r="K805" s="284">
        <f>VIII_Baza_BDWMS!K8</f>
        <v>46976</v>
      </c>
      <c r="L805" s="284">
        <f>VIII_Baza_BDWMS!L8</f>
        <v>46976</v>
      </c>
      <c r="M805" s="275">
        <f>VIII_Baza_BDWMS!M8</f>
        <v>84</v>
      </c>
      <c r="N805" s="275">
        <f>VIII_Baza_BDWMS!N8</f>
        <v>0</v>
      </c>
      <c r="O805" s="275">
        <f>VIII_Baza_BDWMS!O8</f>
        <v>20</v>
      </c>
      <c r="P805" s="632">
        <f>VIII_Baza_BDWMS!P8</f>
        <v>0</v>
      </c>
      <c r="Q805" s="632">
        <f>VIII_Baza_BDWMS!Q8</f>
        <v>0</v>
      </c>
      <c r="R805" s="632">
        <f>VIII_Baza_BDWMS!R8</f>
        <v>0</v>
      </c>
      <c r="S805" s="632">
        <f>VIII_Baza_BDWMS!S8</f>
        <v>0</v>
      </c>
      <c r="T805" s="632">
        <f>VIII_Baza_BDWMS!T8</f>
        <v>0.2</v>
      </c>
      <c r="U805" s="632">
        <f>VIII_Baza_BDWMS!U8</f>
        <v>0.2</v>
      </c>
      <c r="V805" s="632">
        <f>VIII_Baza_BDWMS!V8</f>
        <v>0.2</v>
      </c>
      <c r="W805" s="632">
        <f>VIII_Baza_BDWMS!W8</f>
        <v>0.2</v>
      </c>
      <c r="X805" s="632">
        <f>VIII_Baza_BDWMS!X8</f>
        <v>0.2</v>
      </c>
      <c r="Y805" s="654">
        <f>VIII_Baza_BDWMS!Y8</f>
        <v>0</v>
      </c>
      <c r="Z805" s="654">
        <f>VIII_Baza_BDWMS!Z8</f>
        <v>0</v>
      </c>
      <c r="AA805" s="654">
        <f>VIII_Baza_BDWMS!AA8</f>
        <v>0</v>
      </c>
      <c r="AB805" s="654">
        <f>VIII_Baza_BDWMS!AB8</f>
        <v>0</v>
      </c>
      <c r="AC805" s="617">
        <f>VIII_Baza_BDWMS!AC8</f>
        <v>0</v>
      </c>
      <c r="AD805" s="617">
        <f>VIII_Baza_BDWMS!AD8</f>
        <v>0</v>
      </c>
      <c r="AE805" s="617">
        <f>VIII_Baza_BDWMS!AE8</f>
        <v>0</v>
      </c>
      <c r="AF805" s="617">
        <f>VIII_Baza_BDWMS!AF8</f>
        <v>0</v>
      </c>
      <c r="AG805" s="259">
        <f>VIII_Baza_BDWMS!AG8</f>
        <v>0</v>
      </c>
      <c r="AH805" s="259">
        <f>VIII_Baza_BDWMS!AH8</f>
        <v>0</v>
      </c>
      <c r="AI805" s="259">
        <f>VIII_Baza_BDWMS!AI8</f>
        <v>0</v>
      </c>
      <c r="AJ805" s="259">
        <f>VIII_Baza_BDWMS!AJ8</f>
        <v>0</v>
      </c>
      <c r="AK805" s="259">
        <f>VIII_Baza_BDWMS!AK8</f>
        <v>4</v>
      </c>
      <c r="AL805" s="259">
        <f>VIII_Baza_BDWMS!AL8</f>
        <v>4</v>
      </c>
      <c r="AM805" s="259">
        <f>VIII_Baza_BDWMS!AM8</f>
        <v>4</v>
      </c>
      <c r="AN805" s="259">
        <f>VIII_Baza_BDWMS!AN8</f>
        <v>4</v>
      </c>
      <c r="AO805" s="259">
        <f>VIII_Baza_BDWMS!AO8</f>
        <v>4</v>
      </c>
      <c r="AP805" s="647">
        <f>VIII_Baza_BDWMS!AP8</f>
        <v>0</v>
      </c>
      <c r="AQ805" s="647">
        <f>VIII_Baza_BDWMS!AQ8</f>
        <v>0</v>
      </c>
      <c r="AR805" s="647">
        <f>VIII_Baza_BDWMS!AR8</f>
        <v>0</v>
      </c>
      <c r="AS805" s="647">
        <f>VIII_Baza_BDWMS!AS8</f>
        <v>0</v>
      </c>
      <c r="AT805" s="623">
        <f>VIII_Baza_BDWMS!AT8</f>
        <v>0</v>
      </c>
      <c r="AU805" s="623">
        <f>VIII_Baza_BDWMS!AU8</f>
        <v>0</v>
      </c>
      <c r="AV805" s="623">
        <f>VIII_Baza_BDWMS!AV8</f>
        <v>0</v>
      </c>
      <c r="AW805" s="623">
        <f>VIII_Baza_BDWMS!AW8</f>
        <v>0</v>
      </c>
      <c r="AX805" s="275">
        <f>VIII_Baza_BDWMS!AX8</f>
        <v>20</v>
      </c>
      <c r="AY805" s="275">
        <f>VIII_Baza_BDWMS!AY8</f>
        <v>0.125</v>
      </c>
      <c r="AZ805" s="275">
        <f>VIII_Baza_BDWMS!AZ8</f>
        <v>5001</v>
      </c>
      <c r="BA805" s="275">
        <f>VIII_Baza_BDWMS!BA8</f>
        <v>625.125</v>
      </c>
      <c r="BB805" s="275">
        <f>VIII_Baza_BDWMS!BB8</f>
        <v>78.140625</v>
      </c>
      <c r="BC805" s="275">
        <f>VIII_Baza_BDWMS!BC8</f>
        <v>0</v>
      </c>
      <c r="BD805" s="275">
        <f>VIII_Baza_BDWMS!BD8</f>
        <v>0</v>
      </c>
      <c r="BE805" s="275">
        <f>VIII_Baza_BDWMS!BE8</f>
        <v>0</v>
      </c>
      <c r="BF805" s="275">
        <f>VIII_Baza_BDWMS!BF8</f>
        <v>0</v>
      </c>
      <c r="BG805" s="275">
        <f>VIII_Baza_BDWMS!BG8</f>
        <v>0</v>
      </c>
      <c r="BH805" s="275">
        <f>VIII_Baza_BDWMS!BH8</f>
        <v>0</v>
      </c>
      <c r="BI805" s="275">
        <f>VIII_Baza_BDWMS!BI8</f>
        <v>0</v>
      </c>
      <c r="BJ805">
        <f t="shared" si="46"/>
        <v>20</v>
      </c>
      <c r="BK805">
        <f t="shared" si="47"/>
        <v>20</v>
      </c>
      <c r="BL805" s="531">
        <f t="shared" si="48"/>
        <v>0</v>
      </c>
      <c r="BM805" s="201"/>
    </row>
    <row r="806" spans="1:65" s="191" customFormat="1" hidden="1" outlineLevel="1" x14ac:dyDescent="0.3">
      <c r="A806" s="275">
        <f>VIII_Baza_BDWMS!A9</f>
        <v>1</v>
      </c>
      <c r="B806" s="275" t="str">
        <f>VIII_Baza_BDWMS!B9</f>
        <v>a</v>
      </c>
      <c r="C806" s="275">
        <f>VIII_Baza_BDWMS!C9</f>
        <v>1</v>
      </c>
      <c r="D806" s="275" t="str">
        <f>VIII_Baza_BDWMS!D9</f>
        <v>.z08_1_a_1</v>
      </c>
      <c r="E806" s="275" t="str">
        <f>VIII_Baza_BDWMS!E9</f>
        <v>Testowanie, walidacja i optymalizacja projektu struktury bazy danych</v>
      </c>
      <c r="F806" s="275" t="str">
        <f>VIII_Baza_BDWMS!F9</f>
        <v>Imię03</v>
      </c>
      <c r="G806" s="275" t="str">
        <f>VIII_Baza_BDWMS!G9</f>
        <v>Nazwisko03</v>
      </c>
      <c r="H806" s="275">
        <f>VIII_Baza_BDWMS!H9</f>
        <v>1</v>
      </c>
      <c r="I806" s="275" t="str">
        <f>VIII_Baza_BDWMS!I9</f>
        <v>.a03</v>
      </c>
      <c r="J806" s="275">
        <f>VIII_Baza_BDWMS!J9</f>
        <v>85</v>
      </c>
      <c r="K806" s="284">
        <f>VIII_Baza_BDWMS!K9</f>
        <v>46976</v>
      </c>
      <c r="L806" s="284">
        <f>VIII_Baza_BDWMS!L9</f>
        <v>46976</v>
      </c>
      <c r="M806" s="275">
        <f>VIII_Baza_BDWMS!M9</f>
        <v>84</v>
      </c>
      <c r="N806" s="275">
        <f>VIII_Baza_BDWMS!N9</f>
        <v>0</v>
      </c>
      <c r="O806" s="275">
        <f>VIII_Baza_BDWMS!O9</f>
        <v>20</v>
      </c>
      <c r="P806" s="632">
        <f>VIII_Baza_BDWMS!P9</f>
        <v>0</v>
      </c>
      <c r="Q806" s="632">
        <f>VIII_Baza_BDWMS!Q9</f>
        <v>0</v>
      </c>
      <c r="R806" s="632">
        <f>VIII_Baza_BDWMS!R9</f>
        <v>0</v>
      </c>
      <c r="S806" s="632">
        <f>VIII_Baza_BDWMS!S9</f>
        <v>0</v>
      </c>
      <c r="T806" s="632">
        <f>VIII_Baza_BDWMS!T9</f>
        <v>0.2</v>
      </c>
      <c r="U806" s="632">
        <f>VIII_Baza_BDWMS!U9</f>
        <v>0.2</v>
      </c>
      <c r="V806" s="632">
        <f>VIII_Baza_BDWMS!V9</f>
        <v>0.2</v>
      </c>
      <c r="W806" s="632">
        <f>VIII_Baza_BDWMS!W9</f>
        <v>0.2</v>
      </c>
      <c r="X806" s="632">
        <f>VIII_Baza_BDWMS!X9</f>
        <v>0.2</v>
      </c>
      <c r="Y806" s="654">
        <f>VIII_Baza_BDWMS!Y9</f>
        <v>0</v>
      </c>
      <c r="Z806" s="654">
        <f>VIII_Baza_BDWMS!Z9</f>
        <v>0</v>
      </c>
      <c r="AA806" s="654">
        <f>VIII_Baza_BDWMS!AA9</f>
        <v>0</v>
      </c>
      <c r="AB806" s="654">
        <f>VIII_Baza_BDWMS!AB9</f>
        <v>0</v>
      </c>
      <c r="AC806" s="617">
        <f>VIII_Baza_BDWMS!AC9</f>
        <v>0</v>
      </c>
      <c r="AD806" s="617">
        <f>VIII_Baza_BDWMS!AD9</f>
        <v>0</v>
      </c>
      <c r="AE806" s="617">
        <f>VIII_Baza_BDWMS!AE9</f>
        <v>0</v>
      </c>
      <c r="AF806" s="617">
        <f>VIII_Baza_BDWMS!AF9</f>
        <v>0</v>
      </c>
      <c r="AG806" s="259">
        <f>VIII_Baza_BDWMS!AG9</f>
        <v>0</v>
      </c>
      <c r="AH806" s="259">
        <f>VIII_Baza_BDWMS!AH9</f>
        <v>0</v>
      </c>
      <c r="AI806" s="259">
        <f>VIII_Baza_BDWMS!AI9</f>
        <v>0</v>
      </c>
      <c r="AJ806" s="259">
        <f>VIII_Baza_BDWMS!AJ9</f>
        <v>0</v>
      </c>
      <c r="AK806" s="259">
        <f>VIII_Baza_BDWMS!AK9</f>
        <v>4</v>
      </c>
      <c r="AL806" s="259">
        <f>VIII_Baza_BDWMS!AL9</f>
        <v>4</v>
      </c>
      <c r="AM806" s="259">
        <f>VIII_Baza_BDWMS!AM9</f>
        <v>4</v>
      </c>
      <c r="AN806" s="259">
        <f>VIII_Baza_BDWMS!AN9</f>
        <v>4</v>
      </c>
      <c r="AO806" s="259">
        <f>VIII_Baza_BDWMS!AO9</f>
        <v>4</v>
      </c>
      <c r="AP806" s="647">
        <f>VIII_Baza_BDWMS!AP9</f>
        <v>0</v>
      </c>
      <c r="AQ806" s="647">
        <f>VIII_Baza_BDWMS!AQ9</f>
        <v>0</v>
      </c>
      <c r="AR806" s="647">
        <f>VIII_Baza_BDWMS!AR9</f>
        <v>0</v>
      </c>
      <c r="AS806" s="647">
        <f>VIII_Baza_BDWMS!AS9</f>
        <v>0</v>
      </c>
      <c r="AT806" s="623">
        <f>VIII_Baza_BDWMS!AT9</f>
        <v>0</v>
      </c>
      <c r="AU806" s="623">
        <f>VIII_Baza_BDWMS!AU9</f>
        <v>0</v>
      </c>
      <c r="AV806" s="623">
        <f>VIII_Baza_BDWMS!AV9</f>
        <v>0</v>
      </c>
      <c r="AW806" s="623">
        <f>VIII_Baza_BDWMS!AW9</f>
        <v>0</v>
      </c>
      <c r="AX806" s="275">
        <f>VIII_Baza_BDWMS!AX9</f>
        <v>20</v>
      </c>
      <c r="AY806" s="275">
        <f>VIII_Baza_BDWMS!AY9</f>
        <v>0.125</v>
      </c>
      <c r="AZ806" s="275">
        <f>VIII_Baza_BDWMS!AZ9</f>
        <v>5003</v>
      </c>
      <c r="BA806" s="275">
        <f>VIII_Baza_BDWMS!BA9</f>
        <v>625.375</v>
      </c>
      <c r="BB806" s="275">
        <f>VIII_Baza_BDWMS!BB9</f>
        <v>78.171875</v>
      </c>
      <c r="BC806" s="275">
        <f>VIII_Baza_BDWMS!BC9</f>
        <v>0</v>
      </c>
      <c r="BD806" s="275">
        <f>VIII_Baza_BDWMS!BD9</f>
        <v>0</v>
      </c>
      <c r="BE806" s="275">
        <f>VIII_Baza_BDWMS!BE9</f>
        <v>0</v>
      </c>
      <c r="BF806" s="275">
        <f>VIII_Baza_BDWMS!BF9</f>
        <v>0</v>
      </c>
      <c r="BG806" s="275">
        <f>VIII_Baza_BDWMS!BG9</f>
        <v>0</v>
      </c>
      <c r="BH806" s="275">
        <f>VIII_Baza_BDWMS!BH9</f>
        <v>0</v>
      </c>
      <c r="BI806" s="275">
        <f>VIII_Baza_BDWMS!BI9</f>
        <v>0</v>
      </c>
      <c r="BJ806">
        <f t="shared" si="46"/>
        <v>20</v>
      </c>
      <c r="BK806">
        <f t="shared" si="47"/>
        <v>20</v>
      </c>
      <c r="BL806" s="531">
        <f t="shared" si="48"/>
        <v>0</v>
      </c>
      <c r="BM806" s="201"/>
    </row>
    <row r="807" spans="1:65" s="191" customFormat="1" hidden="1" outlineLevel="1" x14ac:dyDescent="0.3">
      <c r="A807" s="275">
        <f>VIII_Baza_BDWMS!A10</f>
        <v>1</v>
      </c>
      <c r="B807" s="275" t="str">
        <f>VIII_Baza_BDWMS!B10</f>
        <v>b</v>
      </c>
      <c r="C807" s="275">
        <f>VIII_Baza_BDWMS!C10</f>
        <v>0</v>
      </c>
      <c r="D807" s="275" t="str">
        <f>VIII_Baza_BDWMS!D10</f>
        <v>.z08_1_b_0</v>
      </c>
      <c r="E807" s="275" t="str">
        <f>VIII_Baza_BDWMS!E10</f>
        <v>Zbieranie i przygotowanie danych w celu  uzyskania pełnego obrazu operacji w MWS i umożliwienia komplek-sowych analiz</v>
      </c>
      <c r="F807" s="275">
        <f>VIII_Baza_BDWMS!F10</f>
        <v>0</v>
      </c>
      <c r="G807" s="275">
        <f>VIII_Baza_BDWMS!G10</f>
        <v>0</v>
      </c>
      <c r="H807" s="275">
        <f>VIII_Baza_BDWMS!H10</f>
        <v>0</v>
      </c>
      <c r="I807" s="275">
        <f>VIII_Baza_BDWMS!I10</f>
        <v>0</v>
      </c>
      <c r="J807" s="275">
        <f>VIII_Baza_BDWMS!J10</f>
        <v>85</v>
      </c>
      <c r="K807" s="284">
        <f>VIII_Baza_BDWMS!K10</f>
        <v>46976</v>
      </c>
      <c r="L807" s="284">
        <f>VIII_Baza_BDWMS!L10</f>
        <v>46976</v>
      </c>
      <c r="M807" s="275">
        <f>VIII_Baza_BDWMS!M10</f>
        <v>84</v>
      </c>
      <c r="N807" s="275">
        <f>VIII_Baza_BDWMS!N10</f>
        <v>0</v>
      </c>
      <c r="O807" s="275">
        <f>VIII_Baza_BDWMS!O10</f>
        <v>0</v>
      </c>
      <c r="P807" s="632">
        <f>VIII_Baza_BDWMS!P10</f>
        <v>0</v>
      </c>
      <c r="Q807" s="632">
        <f>VIII_Baza_BDWMS!Q10</f>
        <v>0</v>
      </c>
      <c r="R807" s="632">
        <f>VIII_Baza_BDWMS!R10</f>
        <v>0</v>
      </c>
      <c r="S807" s="632">
        <f>VIII_Baza_BDWMS!S10</f>
        <v>0</v>
      </c>
      <c r="T807" s="632">
        <f>VIII_Baza_BDWMS!T10</f>
        <v>0</v>
      </c>
      <c r="U807" s="632">
        <f>VIII_Baza_BDWMS!U10</f>
        <v>0</v>
      </c>
      <c r="V807" s="632">
        <f>VIII_Baza_BDWMS!V10</f>
        <v>0</v>
      </c>
      <c r="W807" s="632">
        <f>VIII_Baza_BDWMS!W10</f>
        <v>0</v>
      </c>
      <c r="X807" s="632">
        <f>VIII_Baza_BDWMS!X10</f>
        <v>0</v>
      </c>
      <c r="Y807" s="654">
        <f>VIII_Baza_BDWMS!Y10</f>
        <v>0</v>
      </c>
      <c r="Z807" s="654">
        <f>VIII_Baza_BDWMS!Z10</f>
        <v>0</v>
      </c>
      <c r="AA807" s="654">
        <f>VIII_Baza_BDWMS!AA10</f>
        <v>0</v>
      </c>
      <c r="AB807" s="654">
        <f>VIII_Baza_BDWMS!AB10</f>
        <v>0</v>
      </c>
      <c r="AC807" s="617">
        <f>VIII_Baza_BDWMS!AC10</f>
        <v>0</v>
      </c>
      <c r="AD807" s="617">
        <f>VIII_Baza_BDWMS!AD10</f>
        <v>0</v>
      </c>
      <c r="AE807" s="617">
        <f>VIII_Baza_BDWMS!AE10</f>
        <v>0</v>
      </c>
      <c r="AF807" s="617">
        <f>VIII_Baza_BDWMS!AF10</f>
        <v>0</v>
      </c>
      <c r="AG807" s="259">
        <f>VIII_Baza_BDWMS!AG10</f>
        <v>0</v>
      </c>
      <c r="AH807" s="259">
        <f>VIII_Baza_BDWMS!AH10</f>
        <v>0</v>
      </c>
      <c r="AI807" s="259">
        <f>VIII_Baza_BDWMS!AI10</f>
        <v>0</v>
      </c>
      <c r="AJ807" s="259">
        <f>VIII_Baza_BDWMS!AJ10</f>
        <v>0</v>
      </c>
      <c r="AK807" s="259">
        <f>VIII_Baza_BDWMS!AK10</f>
        <v>0</v>
      </c>
      <c r="AL807" s="259">
        <f>VIII_Baza_BDWMS!AL10</f>
        <v>0</v>
      </c>
      <c r="AM807" s="259">
        <f>VIII_Baza_BDWMS!AM10</f>
        <v>0</v>
      </c>
      <c r="AN807" s="259">
        <f>VIII_Baza_BDWMS!AN10</f>
        <v>0</v>
      </c>
      <c r="AO807" s="259">
        <f>VIII_Baza_BDWMS!AO10</f>
        <v>0</v>
      </c>
      <c r="AP807" s="647">
        <f>VIII_Baza_BDWMS!AP10</f>
        <v>0</v>
      </c>
      <c r="AQ807" s="647">
        <f>VIII_Baza_BDWMS!AQ10</f>
        <v>0</v>
      </c>
      <c r="AR807" s="647">
        <f>VIII_Baza_BDWMS!AR10</f>
        <v>0</v>
      </c>
      <c r="AS807" s="647">
        <f>VIII_Baza_BDWMS!AS10</f>
        <v>0</v>
      </c>
      <c r="AT807" s="623">
        <f>VIII_Baza_BDWMS!AT10</f>
        <v>0</v>
      </c>
      <c r="AU807" s="623">
        <f>VIII_Baza_BDWMS!AU10</f>
        <v>0</v>
      </c>
      <c r="AV807" s="623">
        <f>VIII_Baza_BDWMS!AV10</f>
        <v>0</v>
      </c>
      <c r="AW807" s="623">
        <f>VIII_Baza_BDWMS!AW10</f>
        <v>0</v>
      </c>
      <c r="AX807" s="275">
        <f>VIII_Baza_BDWMS!AX10</f>
        <v>0</v>
      </c>
      <c r="AY807" s="275">
        <f>VIII_Baza_BDWMS!AY10</f>
        <v>0</v>
      </c>
      <c r="AZ807" s="275">
        <f>VIII_Baza_BDWMS!AZ10</f>
        <v>0</v>
      </c>
      <c r="BA807" s="275">
        <f>VIII_Baza_BDWMS!BA10</f>
        <v>0</v>
      </c>
      <c r="BB807" s="275">
        <f>VIII_Baza_BDWMS!BB10</f>
        <v>0</v>
      </c>
      <c r="BC807" s="275">
        <f>VIII_Baza_BDWMS!BC10</f>
        <v>0</v>
      </c>
      <c r="BD807" s="275">
        <f>VIII_Baza_BDWMS!BD10</f>
        <v>0</v>
      </c>
      <c r="BE807" s="275">
        <f>VIII_Baza_BDWMS!BE10</f>
        <v>0</v>
      </c>
      <c r="BF807" s="275">
        <f>VIII_Baza_BDWMS!BF10</f>
        <v>0</v>
      </c>
      <c r="BG807" s="275">
        <f>VIII_Baza_BDWMS!BG10</f>
        <v>0</v>
      </c>
      <c r="BH807" s="275">
        <f>VIII_Baza_BDWMS!BH10</f>
        <v>0</v>
      </c>
      <c r="BI807" s="275">
        <f>VIII_Baza_BDWMS!BI10</f>
        <v>0</v>
      </c>
      <c r="BJ807">
        <f t="shared" si="46"/>
        <v>0</v>
      </c>
      <c r="BK807">
        <f t="shared" si="47"/>
        <v>0</v>
      </c>
      <c r="BL807" s="531">
        <f t="shared" si="48"/>
        <v>0</v>
      </c>
      <c r="BM807" s="201"/>
    </row>
    <row r="808" spans="1:65" s="191" customFormat="1" hidden="1" outlineLevel="1" x14ac:dyDescent="0.3">
      <c r="A808" s="275">
        <f>VIII_Baza_BDWMS!A11</f>
        <v>1</v>
      </c>
      <c r="B808" s="275" t="str">
        <f>VIII_Baza_BDWMS!B11</f>
        <v>b</v>
      </c>
      <c r="C808" s="275">
        <f>VIII_Baza_BDWMS!C11</f>
        <v>1</v>
      </c>
      <c r="D808" s="275" t="str">
        <f>VIII_Baza_BDWMS!D11</f>
        <v>.z08_1_b_1</v>
      </c>
      <c r="E808" s="275" t="str">
        <f>VIII_Baza_BDWMS!E11</f>
        <v>Stworzenie procedur zbierania, analizy i przetwarzania danych</v>
      </c>
      <c r="F808" s="275" t="str">
        <f>VIII_Baza_BDWMS!F11</f>
        <v>Imię05</v>
      </c>
      <c r="G808" s="275" t="str">
        <f>VIII_Baza_BDWMS!G11</f>
        <v>Nazwisko05</v>
      </c>
      <c r="H808" s="275">
        <f>VIII_Baza_BDWMS!H11</f>
        <v>2</v>
      </c>
      <c r="I808" s="275" t="str">
        <f>VIII_Baza_BDWMS!I11</f>
        <v>.a05</v>
      </c>
      <c r="J808" s="275">
        <f>VIII_Baza_BDWMS!J11</f>
        <v>85</v>
      </c>
      <c r="K808" s="284">
        <f>VIII_Baza_BDWMS!K11</f>
        <v>46976</v>
      </c>
      <c r="L808" s="284">
        <f>VIII_Baza_BDWMS!L11</f>
        <v>46976</v>
      </c>
      <c r="M808" s="275">
        <f>VIII_Baza_BDWMS!M11</f>
        <v>84</v>
      </c>
      <c r="N808" s="275">
        <f>VIII_Baza_BDWMS!N11</f>
        <v>0</v>
      </c>
      <c r="O808" s="275">
        <f>VIII_Baza_BDWMS!O11</f>
        <v>40</v>
      </c>
      <c r="P808" s="632">
        <f>VIII_Baza_BDWMS!P11</f>
        <v>0</v>
      </c>
      <c r="Q808" s="632">
        <f>VIII_Baza_BDWMS!Q11</f>
        <v>0</v>
      </c>
      <c r="R808" s="632">
        <f>VIII_Baza_BDWMS!R11</f>
        <v>0</v>
      </c>
      <c r="S808" s="632">
        <f>VIII_Baza_BDWMS!S11</f>
        <v>0</v>
      </c>
      <c r="T808" s="632">
        <f>VIII_Baza_BDWMS!T11</f>
        <v>0.2</v>
      </c>
      <c r="U808" s="632">
        <f>VIII_Baza_BDWMS!U11</f>
        <v>0.2</v>
      </c>
      <c r="V808" s="632">
        <f>VIII_Baza_BDWMS!V11</f>
        <v>0.2</v>
      </c>
      <c r="W808" s="632">
        <f>VIII_Baza_BDWMS!W11</f>
        <v>0.2</v>
      </c>
      <c r="X808" s="632">
        <f>VIII_Baza_BDWMS!X11</f>
        <v>0.2</v>
      </c>
      <c r="Y808" s="654">
        <f>VIII_Baza_BDWMS!Y11</f>
        <v>0</v>
      </c>
      <c r="Z808" s="654">
        <f>VIII_Baza_BDWMS!Z11</f>
        <v>0</v>
      </c>
      <c r="AA808" s="654">
        <f>VIII_Baza_BDWMS!AA11</f>
        <v>0</v>
      </c>
      <c r="AB808" s="654">
        <f>VIII_Baza_BDWMS!AB11</f>
        <v>0</v>
      </c>
      <c r="AC808" s="617">
        <f>VIII_Baza_BDWMS!AC11</f>
        <v>0</v>
      </c>
      <c r="AD808" s="617">
        <f>VIII_Baza_BDWMS!AD11</f>
        <v>0</v>
      </c>
      <c r="AE808" s="617">
        <f>VIII_Baza_BDWMS!AE11</f>
        <v>0</v>
      </c>
      <c r="AF808" s="617">
        <f>VIII_Baza_BDWMS!AF11</f>
        <v>0</v>
      </c>
      <c r="AG808" s="259">
        <f>VIII_Baza_BDWMS!AG11</f>
        <v>0</v>
      </c>
      <c r="AH808" s="259">
        <f>VIII_Baza_BDWMS!AH11</f>
        <v>0</v>
      </c>
      <c r="AI808" s="259">
        <f>VIII_Baza_BDWMS!AI11</f>
        <v>0</v>
      </c>
      <c r="AJ808" s="259">
        <f>VIII_Baza_BDWMS!AJ11</f>
        <v>0</v>
      </c>
      <c r="AK808" s="259">
        <f>VIII_Baza_BDWMS!AK11</f>
        <v>8</v>
      </c>
      <c r="AL808" s="259">
        <f>VIII_Baza_BDWMS!AL11</f>
        <v>8</v>
      </c>
      <c r="AM808" s="259">
        <f>VIII_Baza_BDWMS!AM11</f>
        <v>8</v>
      </c>
      <c r="AN808" s="259">
        <f>VIII_Baza_BDWMS!AN11</f>
        <v>8</v>
      </c>
      <c r="AO808" s="259">
        <f>VIII_Baza_BDWMS!AO11</f>
        <v>8</v>
      </c>
      <c r="AP808" s="647">
        <f>VIII_Baza_BDWMS!AP11</f>
        <v>0</v>
      </c>
      <c r="AQ808" s="647">
        <f>VIII_Baza_BDWMS!AQ11</f>
        <v>0</v>
      </c>
      <c r="AR808" s="647">
        <f>VIII_Baza_BDWMS!AR11</f>
        <v>0</v>
      </c>
      <c r="AS808" s="647">
        <f>VIII_Baza_BDWMS!AS11</f>
        <v>0</v>
      </c>
      <c r="AT808" s="623">
        <f>VIII_Baza_BDWMS!AT11</f>
        <v>0</v>
      </c>
      <c r="AU808" s="623">
        <f>VIII_Baza_BDWMS!AU11</f>
        <v>0</v>
      </c>
      <c r="AV808" s="623">
        <f>VIII_Baza_BDWMS!AV11</f>
        <v>0</v>
      </c>
      <c r="AW808" s="623">
        <f>VIII_Baza_BDWMS!AW11</f>
        <v>0</v>
      </c>
      <c r="AX808" s="275">
        <f>VIII_Baza_BDWMS!AX11</f>
        <v>40</v>
      </c>
      <c r="AY808" s="275">
        <f>VIII_Baza_BDWMS!AY11</f>
        <v>0.25</v>
      </c>
      <c r="AZ808" s="275">
        <f>VIII_Baza_BDWMS!AZ11</f>
        <v>5005</v>
      </c>
      <c r="BA808" s="275">
        <f>VIII_Baza_BDWMS!BA11</f>
        <v>1251.25</v>
      </c>
      <c r="BB808" s="275">
        <f>VIII_Baza_BDWMS!BB11</f>
        <v>312.8125</v>
      </c>
      <c r="BC808" s="275">
        <f>VIII_Baza_BDWMS!BC11</f>
        <v>0</v>
      </c>
      <c r="BD808" s="275">
        <f>VIII_Baza_BDWMS!BD11</f>
        <v>0</v>
      </c>
      <c r="BE808" s="275">
        <f>VIII_Baza_BDWMS!BE11</f>
        <v>0</v>
      </c>
      <c r="BF808" s="275">
        <f>VIII_Baza_BDWMS!BF11</f>
        <v>0</v>
      </c>
      <c r="BG808" s="275">
        <f>VIII_Baza_BDWMS!BG11</f>
        <v>0</v>
      </c>
      <c r="BH808" s="275">
        <f>VIII_Baza_BDWMS!BH11</f>
        <v>0</v>
      </c>
      <c r="BI808" s="275">
        <f>VIII_Baza_BDWMS!BI11</f>
        <v>0</v>
      </c>
      <c r="BJ808">
        <f t="shared" si="46"/>
        <v>40</v>
      </c>
      <c r="BK808">
        <f t="shared" si="47"/>
        <v>40</v>
      </c>
      <c r="BL808" s="531">
        <f t="shared" si="48"/>
        <v>0</v>
      </c>
      <c r="BM808" s="201"/>
    </row>
    <row r="809" spans="1:65" s="191" customFormat="1" hidden="1" outlineLevel="1" x14ac:dyDescent="0.3">
      <c r="A809" s="275">
        <f>VIII_Baza_BDWMS!A12</f>
        <v>1</v>
      </c>
      <c r="B809" s="275" t="str">
        <f>VIII_Baza_BDWMS!B12</f>
        <v>b</v>
      </c>
      <c r="C809" s="275">
        <f>VIII_Baza_BDWMS!C12</f>
        <v>2</v>
      </c>
      <c r="D809" s="275" t="str">
        <f>VIII_Baza_BDWMS!D12</f>
        <v>.z08_1_b_2</v>
      </c>
      <c r="E809" s="275" t="str">
        <f>VIII_Baza_BDWMS!E12</f>
        <v xml:space="preserve">Pozyskanie danych z różnych źródeł, np. systemy WMS, ERP </v>
      </c>
      <c r="F809" s="275" t="str">
        <f>VIII_Baza_BDWMS!F12</f>
        <v>Imię04</v>
      </c>
      <c r="G809" s="275" t="str">
        <f>VIII_Baza_BDWMS!G12</f>
        <v>Nazwisko04</v>
      </c>
      <c r="H809" s="275">
        <f>VIII_Baza_BDWMS!H12</f>
        <v>2</v>
      </c>
      <c r="I809" s="275" t="str">
        <f>VIII_Baza_BDWMS!I12</f>
        <v>.a04</v>
      </c>
      <c r="J809" s="275">
        <f>VIII_Baza_BDWMS!J12</f>
        <v>85</v>
      </c>
      <c r="K809" s="284">
        <f>VIII_Baza_BDWMS!K12</f>
        <v>46976</v>
      </c>
      <c r="L809" s="284">
        <f>VIII_Baza_BDWMS!L12</f>
        <v>46977</v>
      </c>
      <c r="M809" s="275">
        <f>VIII_Baza_BDWMS!M12</f>
        <v>85</v>
      </c>
      <c r="N809" s="275">
        <f>VIII_Baza_BDWMS!N12</f>
        <v>1</v>
      </c>
      <c r="O809" s="275">
        <f>VIII_Baza_BDWMS!O12</f>
        <v>80</v>
      </c>
      <c r="P809" s="632">
        <f>VIII_Baza_BDWMS!P12</f>
        <v>0</v>
      </c>
      <c r="Q809" s="632">
        <f>VIII_Baza_BDWMS!Q12</f>
        <v>0</v>
      </c>
      <c r="R809" s="632">
        <f>VIII_Baza_BDWMS!R12</f>
        <v>0</v>
      </c>
      <c r="S809" s="632">
        <f>VIII_Baza_BDWMS!S12</f>
        <v>0</v>
      </c>
      <c r="T809" s="632">
        <f>VIII_Baza_BDWMS!T12</f>
        <v>0.2</v>
      </c>
      <c r="U809" s="632">
        <f>VIII_Baza_BDWMS!U12</f>
        <v>0.2</v>
      </c>
      <c r="V809" s="632">
        <f>VIII_Baza_BDWMS!V12</f>
        <v>0.2</v>
      </c>
      <c r="W809" s="632">
        <f>VIII_Baza_BDWMS!W12</f>
        <v>0.2</v>
      </c>
      <c r="X809" s="632">
        <f>VIII_Baza_BDWMS!X12</f>
        <v>0.2</v>
      </c>
      <c r="Y809" s="654">
        <f>VIII_Baza_BDWMS!Y12</f>
        <v>0</v>
      </c>
      <c r="Z809" s="654">
        <f>VIII_Baza_BDWMS!Z12</f>
        <v>0</v>
      </c>
      <c r="AA809" s="654">
        <f>VIII_Baza_BDWMS!AA12</f>
        <v>0</v>
      </c>
      <c r="AB809" s="654">
        <f>VIII_Baza_BDWMS!AB12</f>
        <v>0</v>
      </c>
      <c r="AC809" s="617">
        <f>VIII_Baza_BDWMS!AC12</f>
        <v>0</v>
      </c>
      <c r="AD809" s="617">
        <f>VIII_Baza_BDWMS!AD12</f>
        <v>0</v>
      </c>
      <c r="AE809" s="617">
        <f>VIII_Baza_BDWMS!AE12</f>
        <v>0</v>
      </c>
      <c r="AF809" s="617">
        <f>VIII_Baza_BDWMS!AF12</f>
        <v>0</v>
      </c>
      <c r="AG809" s="259">
        <f>VIII_Baza_BDWMS!AG12</f>
        <v>0</v>
      </c>
      <c r="AH809" s="259">
        <f>VIII_Baza_BDWMS!AH12</f>
        <v>0</v>
      </c>
      <c r="AI809" s="259">
        <f>VIII_Baza_BDWMS!AI12</f>
        <v>0</v>
      </c>
      <c r="AJ809" s="259">
        <f>VIII_Baza_BDWMS!AJ12</f>
        <v>0</v>
      </c>
      <c r="AK809" s="259">
        <f>VIII_Baza_BDWMS!AK12</f>
        <v>16</v>
      </c>
      <c r="AL809" s="259">
        <f>VIII_Baza_BDWMS!AL12</f>
        <v>16</v>
      </c>
      <c r="AM809" s="259">
        <f>VIII_Baza_BDWMS!AM12</f>
        <v>16</v>
      </c>
      <c r="AN809" s="259">
        <f>VIII_Baza_BDWMS!AN12</f>
        <v>16</v>
      </c>
      <c r="AO809" s="259">
        <f>VIII_Baza_BDWMS!AO12</f>
        <v>16</v>
      </c>
      <c r="AP809" s="647">
        <f>VIII_Baza_BDWMS!AP12</f>
        <v>0</v>
      </c>
      <c r="AQ809" s="647">
        <f>VIII_Baza_BDWMS!AQ12</f>
        <v>0</v>
      </c>
      <c r="AR809" s="647">
        <f>VIII_Baza_BDWMS!AR12</f>
        <v>0</v>
      </c>
      <c r="AS809" s="647">
        <f>VIII_Baza_BDWMS!AS12</f>
        <v>0</v>
      </c>
      <c r="AT809" s="623">
        <f>VIII_Baza_BDWMS!AT12</f>
        <v>0</v>
      </c>
      <c r="AU809" s="623">
        <f>VIII_Baza_BDWMS!AU12</f>
        <v>0</v>
      </c>
      <c r="AV809" s="623">
        <f>VIII_Baza_BDWMS!AV12</f>
        <v>0</v>
      </c>
      <c r="AW809" s="623">
        <f>VIII_Baza_BDWMS!AW12</f>
        <v>0</v>
      </c>
      <c r="AX809" s="275">
        <f>VIII_Baza_BDWMS!AX12</f>
        <v>80</v>
      </c>
      <c r="AY809" s="275">
        <f>VIII_Baza_BDWMS!AY12</f>
        <v>0.5</v>
      </c>
      <c r="AZ809" s="275">
        <f>VIII_Baza_BDWMS!AZ12</f>
        <v>5004</v>
      </c>
      <c r="BA809" s="275">
        <f>VIII_Baza_BDWMS!BA12</f>
        <v>2502</v>
      </c>
      <c r="BB809" s="275">
        <f>VIII_Baza_BDWMS!BB12</f>
        <v>1251</v>
      </c>
      <c r="BC809" s="275">
        <f>VIII_Baza_BDWMS!BC12</f>
        <v>0</v>
      </c>
      <c r="BD809" s="275">
        <f>VIII_Baza_BDWMS!BD12</f>
        <v>0</v>
      </c>
      <c r="BE809" s="275">
        <f>VIII_Baza_BDWMS!BE12</f>
        <v>0</v>
      </c>
      <c r="BF809" s="275">
        <f>VIII_Baza_BDWMS!BF12</f>
        <v>0</v>
      </c>
      <c r="BG809" s="275">
        <f>VIII_Baza_BDWMS!BG12</f>
        <v>0</v>
      </c>
      <c r="BH809" s="275">
        <f>VIII_Baza_BDWMS!BH12</f>
        <v>0</v>
      </c>
      <c r="BI809" s="275">
        <f>VIII_Baza_BDWMS!BI12</f>
        <v>0</v>
      </c>
      <c r="BJ809">
        <f t="shared" si="46"/>
        <v>80</v>
      </c>
      <c r="BK809">
        <f t="shared" si="47"/>
        <v>80</v>
      </c>
      <c r="BL809" s="531">
        <f t="shared" si="48"/>
        <v>0</v>
      </c>
      <c r="BM809" s="201"/>
    </row>
    <row r="810" spans="1:65" s="191" customFormat="1" hidden="1" outlineLevel="1" x14ac:dyDescent="0.3">
      <c r="A810" s="275">
        <f>VIII_Baza_BDWMS!A13</f>
        <v>1</v>
      </c>
      <c r="B810" s="275" t="str">
        <f>VIII_Baza_BDWMS!B13</f>
        <v>b</v>
      </c>
      <c r="C810" s="275">
        <f>VIII_Baza_BDWMS!C13</f>
        <v>3</v>
      </c>
      <c r="D810" s="275" t="str">
        <f>VIII_Baza_BDWMS!D13</f>
        <v>.z08_1_b_3</v>
      </c>
      <c r="E810" s="275" t="str">
        <f>VIII_Baza_BDWMS!E13</f>
        <v>Identyfikacja aktualnie przypisywanych atrybutów do rekordów/obiektów w WMS/ERP</v>
      </c>
      <c r="F810" s="275" t="str">
        <f>VIII_Baza_BDWMS!F13</f>
        <v>Imię05</v>
      </c>
      <c r="G810" s="275" t="str">
        <f>VIII_Baza_BDWMS!G13</f>
        <v>Nazwisko05</v>
      </c>
      <c r="H810" s="275">
        <f>VIII_Baza_BDWMS!H13</f>
        <v>2</v>
      </c>
      <c r="I810" s="275" t="str">
        <f>VIII_Baza_BDWMS!I13</f>
        <v>.a05</v>
      </c>
      <c r="J810" s="275">
        <f>VIII_Baza_BDWMS!J13</f>
        <v>86</v>
      </c>
      <c r="K810" s="284">
        <f>VIII_Baza_BDWMS!K13</f>
        <v>46983</v>
      </c>
      <c r="L810" s="284">
        <f>VIII_Baza_BDWMS!L13</f>
        <v>46984</v>
      </c>
      <c r="M810" s="275">
        <f>VIII_Baza_BDWMS!M13</f>
        <v>86</v>
      </c>
      <c r="N810" s="275">
        <f>VIII_Baza_BDWMS!N13</f>
        <v>1</v>
      </c>
      <c r="O810" s="275">
        <f>VIII_Baza_BDWMS!O13</f>
        <v>60</v>
      </c>
      <c r="P810" s="632">
        <f>VIII_Baza_BDWMS!P13</f>
        <v>0</v>
      </c>
      <c r="Q810" s="632">
        <f>VIII_Baza_BDWMS!Q13</f>
        <v>0</v>
      </c>
      <c r="R810" s="632">
        <f>VIII_Baza_BDWMS!R13</f>
        <v>0</v>
      </c>
      <c r="S810" s="632">
        <f>VIII_Baza_BDWMS!S13</f>
        <v>0</v>
      </c>
      <c r="T810" s="632">
        <f>VIII_Baza_BDWMS!T13</f>
        <v>0.2</v>
      </c>
      <c r="U810" s="632">
        <f>VIII_Baza_BDWMS!U13</f>
        <v>0.2</v>
      </c>
      <c r="V810" s="632">
        <f>VIII_Baza_BDWMS!V13</f>
        <v>0.2</v>
      </c>
      <c r="W810" s="632">
        <f>VIII_Baza_BDWMS!W13</f>
        <v>0.2</v>
      </c>
      <c r="X810" s="632">
        <f>VIII_Baza_BDWMS!X13</f>
        <v>0.2</v>
      </c>
      <c r="Y810" s="654">
        <f>VIII_Baza_BDWMS!Y13</f>
        <v>0</v>
      </c>
      <c r="Z810" s="654">
        <f>VIII_Baza_BDWMS!Z13</f>
        <v>0</v>
      </c>
      <c r="AA810" s="654">
        <f>VIII_Baza_BDWMS!AA13</f>
        <v>0</v>
      </c>
      <c r="AB810" s="654">
        <f>VIII_Baza_BDWMS!AB13</f>
        <v>0</v>
      </c>
      <c r="AC810" s="617">
        <f>VIII_Baza_BDWMS!AC13</f>
        <v>0</v>
      </c>
      <c r="AD810" s="617">
        <f>VIII_Baza_BDWMS!AD13</f>
        <v>0</v>
      </c>
      <c r="AE810" s="617">
        <f>VIII_Baza_BDWMS!AE13</f>
        <v>0</v>
      </c>
      <c r="AF810" s="617">
        <f>VIII_Baza_BDWMS!AF13</f>
        <v>0</v>
      </c>
      <c r="AG810" s="259">
        <f>VIII_Baza_BDWMS!AG13</f>
        <v>0</v>
      </c>
      <c r="AH810" s="259">
        <f>VIII_Baza_BDWMS!AH13</f>
        <v>0</v>
      </c>
      <c r="AI810" s="259">
        <f>VIII_Baza_BDWMS!AI13</f>
        <v>0</v>
      </c>
      <c r="AJ810" s="259">
        <f>VIII_Baza_BDWMS!AJ13</f>
        <v>0</v>
      </c>
      <c r="AK810" s="259">
        <f>VIII_Baza_BDWMS!AK13</f>
        <v>12</v>
      </c>
      <c r="AL810" s="259">
        <f>VIII_Baza_BDWMS!AL13</f>
        <v>12</v>
      </c>
      <c r="AM810" s="259">
        <f>VIII_Baza_BDWMS!AM13</f>
        <v>12</v>
      </c>
      <c r="AN810" s="259">
        <f>VIII_Baza_BDWMS!AN13</f>
        <v>12</v>
      </c>
      <c r="AO810" s="259">
        <f>VIII_Baza_BDWMS!AO13</f>
        <v>12</v>
      </c>
      <c r="AP810" s="647">
        <f>VIII_Baza_BDWMS!AP13</f>
        <v>0</v>
      </c>
      <c r="AQ810" s="647">
        <f>VIII_Baza_BDWMS!AQ13</f>
        <v>0</v>
      </c>
      <c r="AR810" s="647">
        <f>VIII_Baza_BDWMS!AR13</f>
        <v>0</v>
      </c>
      <c r="AS810" s="647">
        <f>VIII_Baza_BDWMS!AS13</f>
        <v>0</v>
      </c>
      <c r="AT810" s="623">
        <f>VIII_Baza_BDWMS!AT13</f>
        <v>0</v>
      </c>
      <c r="AU810" s="623">
        <f>VIII_Baza_BDWMS!AU13</f>
        <v>0</v>
      </c>
      <c r="AV810" s="623">
        <f>VIII_Baza_BDWMS!AV13</f>
        <v>0</v>
      </c>
      <c r="AW810" s="623">
        <f>VIII_Baza_BDWMS!AW13</f>
        <v>0</v>
      </c>
      <c r="AX810" s="275">
        <f>VIII_Baza_BDWMS!AX13</f>
        <v>60</v>
      </c>
      <c r="AY810" s="275">
        <f>VIII_Baza_BDWMS!AY13</f>
        <v>0.375</v>
      </c>
      <c r="AZ810" s="275">
        <f>VIII_Baza_BDWMS!AZ13</f>
        <v>5005</v>
      </c>
      <c r="BA810" s="275">
        <f>VIII_Baza_BDWMS!BA13</f>
        <v>1876.875</v>
      </c>
      <c r="BB810" s="275">
        <f>VIII_Baza_BDWMS!BB13</f>
        <v>703.828125</v>
      </c>
      <c r="BC810" s="275">
        <f>VIII_Baza_BDWMS!BC13</f>
        <v>0</v>
      </c>
      <c r="BD810" s="275">
        <f>VIII_Baza_BDWMS!BD13</f>
        <v>0</v>
      </c>
      <c r="BE810" s="275">
        <f>VIII_Baza_BDWMS!BE13</f>
        <v>0</v>
      </c>
      <c r="BF810" s="275">
        <f>VIII_Baza_BDWMS!BF13</f>
        <v>0</v>
      </c>
      <c r="BG810" s="275">
        <f>VIII_Baza_BDWMS!BG13</f>
        <v>0</v>
      </c>
      <c r="BH810" s="275">
        <f>VIII_Baza_BDWMS!BH13</f>
        <v>0</v>
      </c>
      <c r="BI810" s="275">
        <f>VIII_Baza_BDWMS!BI13</f>
        <v>0</v>
      </c>
      <c r="BJ810">
        <f t="shared" si="46"/>
        <v>60</v>
      </c>
      <c r="BK810">
        <f t="shared" si="47"/>
        <v>60</v>
      </c>
      <c r="BL810" s="531">
        <f t="shared" si="48"/>
        <v>0</v>
      </c>
      <c r="BM810" s="201"/>
    </row>
    <row r="811" spans="1:65" s="191" customFormat="1" hidden="1" outlineLevel="1" x14ac:dyDescent="0.3">
      <c r="A811" s="275">
        <f>VIII_Baza_BDWMS!A14</f>
        <v>1</v>
      </c>
      <c r="B811" s="275" t="str">
        <f>VIII_Baza_BDWMS!B14</f>
        <v>b</v>
      </c>
      <c r="C811" s="275">
        <f>VIII_Baza_BDWMS!C14</f>
        <v>4</v>
      </c>
      <c r="D811" s="275" t="str">
        <f>VIII_Baza_BDWMS!D14</f>
        <v>.z08_1_b_4</v>
      </c>
      <c r="E811" s="275" t="str">
        <f>VIII_Baza_BDWMS!E14</f>
        <v>Opracowanie założeń modeli, schematów, organizacji i prezentacji danych wejściowych</v>
      </c>
      <c r="F811" s="275" t="str">
        <f>VIII_Baza_BDWMS!F14</f>
        <v>Imię04</v>
      </c>
      <c r="G811" s="275" t="str">
        <f>VIII_Baza_BDWMS!G14</f>
        <v>Nazwisko04</v>
      </c>
      <c r="H811" s="275">
        <f>VIII_Baza_BDWMS!H14</f>
        <v>2</v>
      </c>
      <c r="I811" s="275" t="str">
        <f>VIII_Baza_BDWMS!I14</f>
        <v>.a04</v>
      </c>
      <c r="J811" s="275">
        <f>VIII_Baza_BDWMS!J14</f>
        <v>87</v>
      </c>
      <c r="K811" s="284">
        <f>VIII_Baza_BDWMS!K14</f>
        <v>46990</v>
      </c>
      <c r="L811" s="284">
        <f>VIII_Baza_BDWMS!L14</f>
        <v>46991</v>
      </c>
      <c r="M811" s="275">
        <f>VIII_Baza_BDWMS!M14</f>
        <v>87</v>
      </c>
      <c r="N811" s="275">
        <f>VIII_Baza_BDWMS!N14</f>
        <v>1</v>
      </c>
      <c r="O811" s="275">
        <f>VIII_Baza_BDWMS!O14</f>
        <v>80</v>
      </c>
      <c r="P811" s="632">
        <f>VIII_Baza_BDWMS!P14</f>
        <v>0</v>
      </c>
      <c r="Q811" s="632">
        <f>VIII_Baza_BDWMS!Q14</f>
        <v>0</v>
      </c>
      <c r="R811" s="632">
        <f>VIII_Baza_BDWMS!R14</f>
        <v>0</v>
      </c>
      <c r="S811" s="632">
        <f>VIII_Baza_BDWMS!S14</f>
        <v>0</v>
      </c>
      <c r="T811" s="632">
        <f>VIII_Baza_BDWMS!T14</f>
        <v>0.2</v>
      </c>
      <c r="U811" s="632">
        <f>VIII_Baza_BDWMS!U14</f>
        <v>0.2</v>
      </c>
      <c r="V811" s="632">
        <f>VIII_Baza_BDWMS!V14</f>
        <v>0.2</v>
      </c>
      <c r="W811" s="632">
        <f>VIII_Baza_BDWMS!W14</f>
        <v>0.2</v>
      </c>
      <c r="X811" s="632">
        <f>VIII_Baza_BDWMS!X14</f>
        <v>0.2</v>
      </c>
      <c r="Y811" s="654">
        <f>VIII_Baza_BDWMS!Y14</f>
        <v>0</v>
      </c>
      <c r="Z811" s="654">
        <f>VIII_Baza_BDWMS!Z14</f>
        <v>0</v>
      </c>
      <c r="AA811" s="654">
        <f>VIII_Baza_BDWMS!AA14</f>
        <v>0</v>
      </c>
      <c r="AB811" s="654">
        <f>VIII_Baza_BDWMS!AB14</f>
        <v>0</v>
      </c>
      <c r="AC811" s="617">
        <f>VIII_Baza_BDWMS!AC14</f>
        <v>0</v>
      </c>
      <c r="AD811" s="617">
        <f>VIII_Baza_BDWMS!AD14</f>
        <v>0</v>
      </c>
      <c r="AE811" s="617">
        <f>VIII_Baza_BDWMS!AE14</f>
        <v>0</v>
      </c>
      <c r="AF811" s="617">
        <f>VIII_Baza_BDWMS!AF14</f>
        <v>0</v>
      </c>
      <c r="AG811" s="259">
        <f>VIII_Baza_BDWMS!AG14</f>
        <v>0</v>
      </c>
      <c r="AH811" s="259">
        <f>VIII_Baza_BDWMS!AH14</f>
        <v>0</v>
      </c>
      <c r="AI811" s="259">
        <f>VIII_Baza_BDWMS!AI14</f>
        <v>0</v>
      </c>
      <c r="AJ811" s="259">
        <f>VIII_Baza_BDWMS!AJ14</f>
        <v>0</v>
      </c>
      <c r="AK811" s="259">
        <f>VIII_Baza_BDWMS!AK14</f>
        <v>16</v>
      </c>
      <c r="AL811" s="259">
        <f>VIII_Baza_BDWMS!AL14</f>
        <v>16</v>
      </c>
      <c r="AM811" s="259">
        <f>VIII_Baza_BDWMS!AM14</f>
        <v>16</v>
      </c>
      <c r="AN811" s="259">
        <f>VIII_Baza_BDWMS!AN14</f>
        <v>16</v>
      </c>
      <c r="AO811" s="259">
        <f>VIII_Baza_BDWMS!AO14</f>
        <v>16</v>
      </c>
      <c r="AP811" s="647">
        <f>VIII_Baza_BDWMS!AP14</f>
        <v>0</v>
      </c>
      <c r="AQ811" s="647">
        <f>VIII_Baza_BDWMS!AQ14</f>
        <v>0</v>
      </c>
      <c r="AR811" s="647">
        <f>VIII_Baza_BDWMS!AR14</f>
        <v>0</v>
      </c>
      <c r="AS811" s="647">
        <f>VIII_Baza_BDWMS!AS14</f>
        <v>0</v>
      </c>
      <c r="AT811" s="623">
        <f>VIII_Baza_BDWMS!AT14</f>
        <v>0</v>
      </c>
      <c r="AU811" s="623">
        <f>VIII_Baza_BDWMS!AU14</f>
        <v>0</v>
      </c>
      <c r="AV811" s="623">
        <f>VIII_Baza_BDWMS!AV14</f>
        <v>0</v>
      </c>
      <c r="AW811" s="623">
        <f>VIII_Baza_BDWMS!AW14</f>
        <v>0</v>
      </c>
      <c r="AX811" s="275">
        <f>VIII_Baza_BDWMS!AX14</f>
        <v>80</v>
      </c>
      <c r="AY811" s="275">
        <f>VIII_Baza_BDWMS!AY14</f>
        <v>0.5</v>
      </c>
      <c r="AZ811" s="275">
        <f>VIII_Baza_BDWMS!AZ14</f>
        <v>5004</v>
      </c>
      <c r="BA811" s="275">
        <f>VIII_Baza_BDWMS!BA14</f>
        <v>2502</v>
      </c>
      <c r="BB811" s="275">
        <f>VIII_Baza_BDWMS!BB14</f>
        <v>1251</v>
      </c>
      <c r="BC811" s="275">
        <f>VIII_Baza_BDWMS!BC14</f>
        <v>0</v>
      </c>
      <c r="BD811" s="275">
        <f>VIII_Baza_BDWMS!BD14</f>
        <v>0</v>
      </c>
      <c r="BE811" s="275">
        <f>VIII_Baza_BDWMS!BE14</f>
        <v>0</v>
      </c>
      <c r="BF811" s="275">
        <f>VIII_Baza_BDWMS!BF14</f>
        <v>0</v>
      </c>
      <c r="BG811" s="275">
        <f>VIII_Baza_BDWMS!BG14</f>
        <v>0</v>
      </c>
      <c r="BH811" s="275">
        <f>VIII_Baza_BDWMS!BH14</f>
        <v>0</v>
      </c>
      <c r="BI811" s="275">
        <f>VIII_Baza_BDWMS!BI14</f>
        <v>0</v>
      </c>
      <c r="BJ811">
        <f t="shared" si="46"/>
        <v>80</v>
      </c>
      <c r="BK811">
        <f t="shared" si="47"/>
        <v>80</v>
      </c>
      <c r="BL811" s="531">
        <f t="shared" si="48"/>
        <v>0</v>
      </c>
      <c r="BM811" s="201"/>
    </row>
    <row r="812" spans="1:65" s="191" customFormat="1" hidden="1" outlineLevel="1" x14ac:dyDescent="0.3">
      <c r="A812" s="275">
        <f>VIII_Baza_BDWMS!A15</f>
        <v>1</v>
      </c>
      <c r="B812" s="275" t="str">
        <f>VIII_Baza_BDWMS!B15</f>
        <v>c</v>
      </c>
      <c r="C812" s="275">
        <f>VIII_Baza_BDWMS!C15</f>
        <v>0</v>
      </c>
      <c r="D812" s="275" t="str">
        <f>VIII_Baza_BDWMS!D15</f>
        <v>.z08_1_c_0</v>
      </c>
      <c r="E812" s="275" t="str">
        <f>VIII_Baza_BDWMS!E15</f>
        <v>Zgromadzenie danych historycznych (ostatnie 3 lata), dot.</v>
      </c>
      <c r="F812" s="275">
        <f>VIII_Baza_BDWMS!F15</f>
        <v>0</v>
      </c>
      <c r="G812" s="275">
        <f>VIII_Baza_BDWMS!G15</f>
        <v>0</v>
      </c>
      <c r="H812" s="275">
        <f>VIII_Baza_BDWMS!H15</f>
        <v>0</v>
      </c>
      <c r="I812" s="275">
        <f>VIII_Baza_BDWMS!I15</f>
        <v>0</v>
      </c>
      <c r="J812" s="275">
        <f>VIII_Baza_BDWMS!J15</f>
        <v>88</v>
      </c>
      <c r="K812" s="284">
        <f>VIII_Baza_BDWMS!K15</f>
        <v>46997</v>
      </c>
      <c r="L812" s="284">
        <f>VIII_Baza_BDWMS!L15</f>
        <v>46997</v>
      </c>
      <c r="M812" s="275">
        <f>VIII_Baza_BDWMS!M15</f>
        <v>87</v>
      </c>
      <c r="N812" s="275">
        <f>VIII_Baza_BDWMS!N15</f>
        <v>0</v>
      </c>
      <c r="O812" s="275">
        <f>VIII_Baza_BDWMS!O15</f>
        <v>0</v>
      </c>
      <c r="P812" s="632">
        <f>VIII_Baza_BDWMS!P15</f>
        <v>0</v>
      </c>
      <c r="Q812" s="632">
        <f>VIII_Baza_BDWMS!Q15</f>
        <v>0</v>
      </c>
      <c r="R812" s="632">
        <f>VIII_Baza_BDWMS!R15</f>
        <v>0</v>
      </c>
      <c r="S812" s="632">
        <f>VIII_Baza_BDWMS!S15</f>
        <v>0</v>
      </c>
      <c r="T812" s="632">
        <f>VIII_Baza_BDWMS!T15</f>
        <v>0</v>
      </c>
      <c r="U812" s="632">
        <f>VIII_Baza_BDWMS!U15</f>
        <v>0</v>
      </c>
      <c r="V812" s="632">
        <f>VIII_Baza_BDWMS!V15</f>
        <v>0</v>
      </c>
      <c r="W812" s="632">
        <f>VIII_Baza_BDWMS!W15</f>
        <v>0</v>
      </c>
      <c r="X812" s="632">
        <f>VIII_Baza_BDWMS!X15</f>
        <v>0</v>
      </c>
      <c r="Y812" s="654">
        <f>VIII_Baza_BDWMS!Y15</f>
        <v>0</v>
      </c>
      <c r="Z812" s="654">
        <f>VIII_Baza_BDWMS!Z15</f>
        <v>0</v>
      </c>
      <c r="AA812" s="654">
        <f>VIII_Baza_BDWMS!AA15</f>
        <v>0</v>
      </c>
      <c r="AB812" s="654">
        <f>VIII_Baza_BDWMS!AB15</f>
        <v>0</v>
      </c>
      <c r="AC812" s="617">
        <f>VIII_Baza_BDWMS!AC15</f>
        <v>0</v>
      </c>
      <c r="AD812" s="617">
        <f>VIII_Baza_BDWMS!AD15</f>
        <v>0</v>
      </c>
      <c r="AE812" s="617">
        <f>VIII_Baza_BDWMS!AE15</f>
        <v>0</v>
      </c>
      <c r="AF812" s="617">
        <f>VIII_Baza_BDWMS!AF15</f>
        <v>0</v>
      </c>
      <c r="AG812" s="259">
        <f>VIII_Baza_BDWMS!AG15</f>
        <v>0</v>
      </c>
      <c r="AH812" s="259">
        <f>VIII_Baza_BDWMS!AH15</f>
        <v>0</v>
      </c>
      <c r="AI812" s="259">
        <f>VIII_Baza_BDWMS!AI15</f>
        <v>0</v>
      </c>
      <c r="AJ812" s="259">
        <f>VIII_Baza_BDWMS!AJ15</f>
        <v>0</v>
      </c>
      <c r="AK812" s="259">
        <f>VIII_Baza_BDWMS!AK15</f>
        <v>0</v>
      </c>
      <c r="AL812" s="259">
        <f>VIII_Baza_BDWMS!AL15</f>
        <v>0</v>
      </c>
      <c r="AM812" s="259">
        <f>VIII_Baza_BDWMS!AM15</f>
        <v>0</v>
      </c>
      <c r="AN812" s="259">
        <f>VIII_Baza_BDWMS!AN15</f>
        <v>0</v>
      </c>
      <c r="AO812" s="259">
        <f>VIII_Baza_BDWMS!AO15</f>
        <v>0</v>
      </c>
      <c r="AP812" s="647">
        <f>VIII_Baza_BDWMS!AP15</f>
        <v>0</v>
      </c>
      <c r="AQ812" s="647">
        <f>VIII_Baza_BDWMS!AQ15</f>
        <v>0</v>
      </c>
      <c r="AR812" s="647">
        <f>VIII_Baza_BDWMS!AR15</f>
        <v>0</v>
      </c>
      <c r="AS812" s="647">
        <f>VIII_Baza_BDWMS!AS15</f>
        <v>0</v>
      </c>
      <c r="AT812" s="623">
        <f>VIII_Baza_BDWMS!AT15</f>
        <v>0</v>
      </c>
      <c r="AU812" s="623">
        <f>VIII_Baza_BDWMS!AU15</f>
        <v>0</v>
      </c>
      <c r="AV812" s="623">
        <f>VIII_Baza_BDWMS!AV15</f>
        <v>0</v>
      </c>
      <c r="AW812" s="623">
        <f>VIII_Baza_BDWMS!AW15</f>
        <v>0</v>
      </c>
      <c r="AX812" s="275">
        <f>VIII_Baza_BDWMS!AX15</f>
        <v>0</v>
      </c>
      <c r="AY812" s="275">
        <f>VIII_Baza_BDWMS!AY15</f>
        <v>0</v>
      </c>
      <c r="AZ812" s="275">
        <f>VIII_Baza_BDWMS!AZ15</f>
        <v>0</v>
      </c>
      <c r="BA812" s="275">
        <f>VIII_Baza_BDWMS!BA15</f>
        <v>0</v>
      </c>
      <c r="BB812" s="275">
        <f>VIII_Baza_BDWMS!BB15</f>
        <v>0</v>
      </c>
      <c r="BC812" s="275">
        <f>VIII_Baza_BDWMS!BC15</f>
        <v>0</v>
      </c>
      <c r="BD812" s="275">
        <f>VIII_Baza_BDWMS!BD15</f>
        <v>0</v>
      </c>
      <c r="BE812" s="275">
        <f>VIII_Baza_BDWMS!BE15</f>
        <v>0</v>
      </c>
      <c r="BF812" s="275">
        <f>VIII_Baza_BDWMS!BF15</f>
        <v>0</v>
      </c>
      <c r="BG812" s="275">
        <f>VIII_Baza_BDWMS!BG15</f>
        <v>0</v>
      </c>
      <c r="BH812" s="275">
        <f>VIII_Baza_BDWMS!BH15</f>
        <v>0</v>
      </c>
      <c r="BI812" s="275">
        <f>VIII_Baza_BDWMS!BI15</f>
        <v>0</v>
      </c>
      <c r="BJ812">
        <f t="shared" si="46"/>
        <v>0</v>
      </c>
      <c r="BK812">
        <f t="shared" si="47"/>
        <v>0</v>
      </c>
      <c r="BL812" s="531">
        <f t="shared" si="48"/>
        <v>0</v>
      </c>
      <c r="BM812" s="201"/>
    </row>
    <row r="813" spans="1:65" s="191" customFormat="1" hidden="1" outlineLevel="1" x14ac:dyDescent="0.3">
      <c r="A813" s="275">
        <f>VIII_Baza_BDWMS!A16</f>
        <v>1</v>
      </c>
      <c r="B813" s="275" t="str">
        <f>VIII_Baza_BDWMS!B16</f>
        <v>c</v>
      </c>
      <c r="C813" s="275">
        <f>VIII_Baza_BDWMS!C16</f>
        <v>1</v>
      </c>
      <c r="D813" s="275" t="str">
        <f>VIII_Baza_BDWMS!D16</f>
        <v>.z08_1_c_1</v>
      </c>
      <c r="E813" s="275" t="str">
        <f>VIII_Baza_BDWMS!E16</f>
        <v>Ruchu wózków widłowych (trasy, czas przejazdu, częstotliwość)</v>
      </c>
      <c r="F813" s="275" t="str">
        <f>VIII_Baza_BDWMS!F16</f>
        <v>Imię04</v>
      </c>
      <c r="G813" s="275" t="str">
        <f>VIII_Baza_BDWMS!G16</f>
        <v>Nazwisko04</v>
      </c>
      <c r="H813" s="275">
        <f>VIII_Baza_BDWMS!H16</f>
        <v>3</v>
      </c>
      <c r="I813" s="275" t="str">
        <f>VIII_Baza_BDWMS!I16</f>
        <v>.a04</v>
      </c>
      <c r="J813" s="275">
        <f>VIII_Baza_BDWMS!J16</f>
        <v>88</v>
      </c>
      <c r="K813" s="284">
        <f>VIII_Baza_BDWMS!K16</f>
        <v>46997</v>
      </c>
      <c r="L813" s="284">
        <f>VIII_Baza_BDWMS!L16</f>
        <v>46997</v>
      </c>
      <c r="M813" s="275">
        <f>VIII_Baza_BDWMS!M16</f>
        <v>87</v>
      </c>
      <c r="N813" s="275">
        <f>VIII_Baza_BDWMS!N16</f>
        <v>0</v>
      </c>
      <c r="O813" s="275">
        <f>VIII_Baza_BDWMS!O16</f>
        <v>30</v>
      </c>
      <c r="P813" s="632">
        <f>VIII_Baza_BDWMS!P16</f>
        <v>0</v>
      </c>
      <c r="Q813" s="632">
        <f>VIII_Baza_BDWMS!Q16</f>
        <v>0</v>
      </c>
      <c r="R813" s="632">
        <f>VIII_Baza_BDWMS!R16</f>
        <v>0</v>
      </c>
      <c r="S813" s="632">
        <f>VIII_Baza_BDWMS!S16</f>
        <v>0</v>
      </c>
      <c r="T813" s="632">
        <f>VIII_Baza_BDWMS!T16</f>
        <v>0.2</v>
      </c>
      <c r="U813" s="632">
        <f>VIII_Baza_BDWMS!U16</f>
        <v>0.2</v>
      </c>
      <c r="V813" s="632">
        <f>VIII_Baza_BDWMS!V16</f>
        <v>0.2</v>
      </c>
      <c r="W813" s="632">
        <f>VIII_Baza_BDWMS!W16</f>
        <v>0.2</v>
      </c>
      <c r="X813" s="632">
        <f>VIII_Baza_BDWMS!X16</f>
        <v>0.2</v>
      </c>
      <c r="Y813" s="654">
        <f>VIII_Baza_BDWMS!Y16</f>
        <v>0</v>
      </c>
      <c r="Z813" s="654">
        <f>VIII_Baza_BDWMS!Z16</f>
        <v>0</v>
      </c>
      <c r="AA813" s="654">
        <f>VIII_Baza_BDWMS!AA16</f>
        <v>0</v>
      </c>
      <c r="AB813" s="654">
        <f>VIII_Baza_BDWMS!AB16</f>
        <v>0</v>
      </c>
      <c r="AC813" s="617">
        <f>VIII_Baza_BDWMS!AC16</f>
        <v>0</v>
      </c>
      <c r="AD813" s="617">
        <f>VIII_Baza_BDWMS!AD16</f>
        <v>0</v>
      </c>
      <c r="AE813" s="617">
        <f>VIII_Baza_BDWMS!AE16</f>
        <v>0</v>
      </c>
      <c r="AF813" s="617">
        <f>VIII_Baza_BDWMS!AF16</f>
        <v>0</v>
      </c>
      <c r="AG813" s="259">
        <f>VIII_Baza_BDWMS!AG16</f>
        <v>0</v>
      </c>
      <c r="AH813" s="259">
        <f>VIII_Baza_BDWMS!AH16</f>
        <v>0</v>
      </c>
      <c r="AI813" s="259">
        <f>VIII_Baza_BDWMS!AI16</f>
        <v>0</v>
      </c>
      <c r="AJ813" s="259">
        <f>VIII_Baza_BDWMS!AJ16</f>
        <v>0</v>
      </c>
      <c r="AK813" s="259">
        <f>VIII_Baza_BDWMS!AK16</f>
        <v>6</v>
      </c>
      <c r="AL813" s="259">
        <f>VIII_Baza_BDWMS!AL16</f>
        <v>6</v>
      </c>
      <c r="AM813" s="259">
        <f>VIII_Baza_BDWMS!AM16</f>
        <v>6</v>
      </c>
      <c r="AN813" s="259">
        <f>VIII_Baza_BDWMS!AN16</f>
        <v>6</v>
      </c>
      <c r="AO813" s="259">
        <f>VIII_Baza_BDWMS!AO16</f>
        <v>6</v>
      </c>
      <c r="AP813" s="647">
        <f>VIII_Baza_BDWMS!AP16</f>
        <v>0</v>
      </c>
      <c r="AQ813" s="647">
        <f>VIII_Baza_BDWMS!AQ16</f>
        <v>0</v>
      </c>
      <c r="AR813" s="647">
        <f>VIII_Baza_BDWMS!AR16</f>
        <v>0</v>
      </c>
      <c r="AS813" s="647">
        <f>VIII_Baza_BDWMS!AS16</f>
        <v>0</v>
      </c>
      <c r="AT813" s="623">
        <f>VIII_Baza_BDWMS!AT16</f>
        <v>0</v>
      </c>
      <c r="AU813" s="623">
        <f>VIII_Baza_BDWMS!AU16</f>
        <v>0</v>
      </c>
      <c r="AV813" s="623">
        <f>VIII_Baza_BDWMS!AV16</f>
        <v>0</v>
      </c>
      <c r="AW813" s="623">
        <f>VIII_Baza_BDWMS!AW16</f>
        <v>0</v>
      </c>
      <c r="AX813" s="275">
        <f>VIII_Baza_BDWMS!AX16</f>
        <v>30</v>
      </c>
      <c r="AY813" s="275">
        <f>VIII_Baza_BDWMS!AY16</f>
        <v>0.1875</v>
      </c>
      <c r="AZ813" s="275">
        <f>VIII_Baza_BDWMS!AZ16</f>
        <v>5004</v>
      </c>
      <c r="BA813" s="275">
        <f>VIII_Baza_BDWMS!BA16</f>
        <v>938.25</v>
      </c>
      <c r="BB813" s="275">
        <f>VIII_Baza_BDWMS!BB16</f>
        <v>175.921875</v>
      </c>
      <c r="BC813" s="275">
        <f>VIII_Baza_BDWMS!BC16</f>
        <v>0</v>
      </c>
      <c r="BD813" s="275">
        <f>VIII_Baza_BDWMS!BD16</f>
        <v>0</v>
      </c>
      <c r="BE813" s="275">
        <f>VIII_Baza_BDWMS!BE16</f>
        <v>0</v>
      </c>
      <c r="BF813" s="275">
        <f>VIII_Baza_BDWMS!BF16</f>
        <v>0</v>
      </c>
      <c r="BG813" s="275">
        <f>VIII_Baza_BDWMS!BG16</f>
        <v>0</v>
      </c>
      <c r="BH813" s="275">
        <f>VIII_Baza_BDWMS!BH16</f>
        <v>0</v>
      </c>
      <c r="BI813" s="275">
        <f>VIII_Baza_BDWMS!BI16</f>
        <v>0</v>
      </c>
      <c r="BJ813">
        <f t="shared" si="46"/>
        <v>30</v>
      </c>
      <c r="BK813">
        <f t="shared" si="47"/>
        <v>30</v>
      </c>
      <c r="BL813" s="531">
        <f t="shared" si="48"/>
        <v>0</v>
      </c>
      <c r="BM813" s="201"/>
    </row>
    <row r="814" spans="1:65" s="191" customFormat="1" hidden="1" outlineLevel="1" x14ac:dyDescent="0.3">
      <c r="A814" s="275">
        <f>VIII_Baza_BDWMS!A17</f>
        <v>1</v>
      </c>
      <c r="B814" s="275" t="str">
        <f>VIII_Baza_BDWMS!B17</f>
        <v>c</v>
      </c>
      <c r="C814" s="275">
        <f>VIII_Baza_BDWMS!C17</f>
        <v>2</v>
      </c>
      <c r="D814" s="275" t="str">
        <f>VIII_Baza_BDWMS!D17</f>
        <v>.z08_1_c_2</v>
      </c>
      <c r="E814" s="275" t="str">
        <f>VIII_Baza_BDWMS!E17</f>
        <v>Umieszczania i pobierania palet z półek regałów</v>
      </c>
      <c r="F814" s="275" t="str">
        <f>VIII_Baza_BDWMS!F17</f>
        <v>Imię05</v>
      </c>
      <c r="G814" s="275" t="str">
        <f>VIII_Baza_BDWMS!G17</f>
        <v>Nazwisko05</v>
      </c>
      <c r="H814" s="275">
        <f>VIII_Baza_BDWMS!H17</f>
        <v>3</v>
      </c>
      <c r="I814" s="275" t="str">
        <f>VIII_Baza_BDWMS!I17</f>
        <v>.a05</v>
      </c>
      <c r="J814" s="275">
        <f>VIII_Baza_BDWMS!J17</f>
        <v>88</v>
      </c>
      <c r="K814" s="284">
        <f>VIII_Baza_BDWMS!K17</f>
        <v>46997</v>
      </c>
      <c r="L814" s="284">
        <f>VIII_Baza_BDWMS!L17</f>
        <v>46997</v>
      </c>
      <c r="M814" s="275">
        <f>VIII_Baza_BDWMS!M17</f>
        <v>87</v>
      </c>
      <c r="N814" s="275">
        <f>VIII_Baza_BDWMS!N17</f>
        <v>0</v>
      </c>
      <c r="O814" s="275">
        <f>VIII_Baza_BDWMS!O17</f>
        <v>25</v>
      </c>
      <c r="P814" s="632">
        <f>VIII_Baza_BDWMS!P17</f>
        <v>0</v>
      </c>
      <c r="Q814" s="632">
        <f>VIII_Baza_BDWMS!Q17</f>
        <v>0</v>
      </c>
      <c r="R814" s="632">
        <f>VIII_Baza_BDWMS!R17</f>
        <v>0</v>
      </c>
      <c r="S814" s="632">
        <f>VIII_Baza_BDWMS!S17</f>
        <v>0</v>
      </c>
      <c r="T814" s="632">
        <f>VIII_Baza_BDWMS!T17</f>
        <v>0.2</v>
      </c>
      <c r="U814" s="632">
        <f>VIII_Baza_BDWMS!U17</f>
        <v>0.2</v>
      </c>
      <c r="V814" s="632">
        <f>VIII_Baza_BDWMS!V17</f>
        <v>0.2</v>
      </c>
      <c r="W814" s="632">
        <f>VIII_Baza_BDWMS!W17</f>
        <v>0.2</v>
      </c>
      <c r="X814" s="632">
        <f>VIII_Baza_BDWMS!X17</f>
        <v>0.2</v>
      </c>
      <c r="Y814" s="654">
        <f>VIII_Baza_BDWMS!Y17</f>
        <v>0</v>
      </c>
      <c r="Z814" s="654">
        <f>VIII_Baza_BDWMS!Z17</f>
        <v>0</v>
      </c>
      <c r="AA814" s="654">
        <f>VIII_Baza_BDWMS!AA17</f>
        <v>0</v>
      </c>
      <c r="AB814" s="654">
        <f>VIII_Baza_BDWMS!AB17</f>
        <v>0</v>
      </c>
      <c r="AC814" s="617">
        <f>VIII_Baza_BDWMS!AC17</f>
        <v>0</v>
      </c>
      <c r="AD814" s="617">
        <f>VIII_Baza_BDWMS!AD17</f>
        <v>0</v>
      </c>
      <c r="AE814" s="617">
        <f>VIII_Baza_BDWMS!AE17</f>
        <v>0</v>
      </c>
      <c r="AF814" s="617">
        <f>VIII_Baza_BDWMS!AF17</f>
        <v>0</v>
      </c>
      <c r="AG814" s="259">
        <f>VIII_Baza_BDWMS!AG17</f>
        <v>0</v>
      </c>
      <c r="AH814" s="259">
        <f>VIII_Baza_BDWMS!AH17</f>
        <v>0</v>
      </c>
      <c r="AI814" s="259">
        <f>VIII_Baza_BDWMS!AI17</f>
        <v>0</v>
      </c>
      <c r="AJ814" s="259">
        <f>VIII_Baza_BDWMS!AJ17</f>
        <v>0</v>
      </c>
      <c r="AK814" s="259">
        <f>VIII_Baza_BDWMS!AK17</f>
        <v>5</v>
      </c>
      <c r="AL814" s="259">
        <f>VIII_Baza_BDWMS!AL17</f>
        <v>5</v>
      </c>
      <c r="AM814" s="259">
        <f>VIII_Baza_BDWMS!AM17</f>
        <v>5</v>
      </c>
      <c r="AN814" s="259">
        <f>VIII_Baza_BDWMS!AN17</f>
        <v>5</v>
      </c>
      <c r="AO814" s="259">
        <f>VIII_Baza_BDWMS!AO17</f>
        <v>5</v>
      </c>
      <c r="AP814" s="647">
        <f>VIII_Baza_BDWMS!AP17</f>
        <v>0</v>
      </c>
      <c r="AQ814" s="647">
        <f>VIII_Baza_BDWMS!AQ17</f>
        <v>0</v>
      </c>
      <c r="AR814" s="647">
        <f>VIII_Baza_BDWMS!AR17</f>
        <v>0</v>
      </c>
      <c r="AS814" s="647">
        <f>VIII_Baza_BDWMS!AS17</f>
        <v>0</v>
      </c>
      <c r="AT814" s="623">
        <f>VIII_Baza_BDWMS!AT17</f>
        <v>0</v>
      </c>
      <c r="AU814" s="623">
        <f>VIII_Baza_BDWMS!AU17</f>
        <v>0</v>
      </c>
      <c r="AV814" s="623">
        <f>VIII_Baza_BDWMS!AV17</f>
        <v>0</v>
      </c>
      <c r="AW814" s="623">
        <f>VIII_Baza_BDWMS!AW17</f>
        <v>0</v>
      </c>
      <c r="AX814" s="275">
        <f>VIII_Baza_BDWMS!AX17</f>
        <v>25</v>
      </c>
      <c r="AY814" s="275">
        <f>VIII_Baza_BDWMS!AY17</f>
        <v>0.15625</v>
      </c>
      <c r="AZ814" s="275">
        <f>VIII_Baza_BDWMS!AZ17</f>
        <v>5005</v>
      </c>
      <c r="BA814" s="275">
        <f>VIII_Baza_BDWMS!BA17</f>
        <v>782.03125</v>
      </c>
      <c r="BB814" s="275">
        <f>VIII_Baza_BDWMS!BB17</f>
        <v>122.1923828125</v>
      </c>
      <c r="BC814" s="275">
        <f>VIII_Baza_BDWMS!BC17</f>
        <v>0</v>
      </c>
      <c r="BD814" s="275">
        <f>VIII_Baza_BDWMS!BD17</f>
        <v>0</v>
      </c>
      <c r="BE814" s="275">
        <f>VIII_Baza_BDWMS!BE17</f>
        <v>0</v>
      </c>
      <c r="BF814" s="275">
        <f>VIII_Baza_BDWMS!BF17</f>
        <v>0</v>
      </c>
      <c r="BG814" s="275">
        <f>VIII_Baza_BDWMS!BG17</f>
        <v>0</v>
      </c>
      <c r="BH814" s="275">
        <f>VIII_Baza_BDWMS!BH17</f>
        <v>0</v>
      </c>
      <c r="BI814" s="275">
        <f>VIII_Baza_BDWMS!BI17</f>
        <v>0</v>
      </c>
      <c r="BJ814">
        <f t="shared" si="46"/>
        <v>25</v>
      </c>
      <c r="BK814">
        <f t="shared" si="47"/>
        <v>25</v>
      </c>
      <c r="BL814" s="531">
        <f t="shared" si="48"/>
        <v>0</v>
      </c>
      <c r="BM814" s="201"/>
    </row>
    <row r="815" spans="1:65" s="191" customFormat="1" hidden="1" outlineLevel="1" x14ac:dyDescent="0.3">
      <c r="A815" s="275">
        <f>VIII_Baza_BDWMS!A18</f>
        <v>1</v>
      </c>
      <c r="B815" s="275" t="str">
        <f>VIII_Baza_BDWMS!B18</f>
        <v>c</v>
      </c>
      <c r="C815" s="275">
        <f>VIII_Baza_BDWMS!C18</f>
        <v>3</v>
      </c>
      <c r="D815" s="275" t="str">
        <f>VIII_Baza_BDWMS!D18</f>
        <v>.z08_1_c_3</v>
      </c>
      <c r="E815" s="275" t="str">
        <f>VIII_Baza_BDWMS!E18</f>
        <v>Parametrów operacyjnych (np. załadunki, rozładunki, czas spędzony na poszczególnych operacjach)</v>
      </c>
      <c r="F815" s="275" t="str">
        <f>VIII_Baza_BDWMS!F18</f>
        <v>Imię04</v>
      </c>
      <c r="G815" s="275" t="str">
        <f>VIII_Baza_BDWMS!G18</f>
        <v>Nazwisko04</v>
      </c>
      <c r="H815" s="275">
        <f>VIII_Baza_BDWMS!H18</f>
        <v>3</v>
      </c>
      <c r="I815" s="275" t="str">
        <f>VIII_Baza_BDWMS!I18</f>
        <v>.a04</v>
      </c>
      <c r="J815" s="275">
        <f>VIII_Baza_BDWMS!J18</f>
        <v>88</v>
      </c>
      <c r="K815" s="284">
        <f>VIII_Baza_BDWMS!K18</f>
        <v>46997</v>
      </c>
      <c r="L815" s="284">
        <f>VIII_Baza_BDWMS!L18</f>
        <v>46997</v>
      </c>
      <c r="M815" s="275">
        <f>VIII_Baza_BDWMS!M18</f>
        <v>87</v>
      </c>
      <c r="N815" s="275">
        <f>VIII_Baza_BDWMS!N18</f>
        <v>0</v>
      </c>
      <c r="O815" s="275">
        <f>VIII_Baza_BDWMS!O18</f>
        <v>25</v>
      </c>
      <c r="P815" s="632">
        <f>VIII_Baza_BDWMS!P18</f>
        <v>0</v>
      </c>
      <c r="Q815" s="632">
        <f>VIII_Baza_BDWMS!Q18</f>
        <v>0</v>
      </c>
      <c r="R815" s="632">
        <f>VIII_Baza_BDWMS!R18</f>
        <v>0</v>
      </c>
      <c r="S815" s="632">
        <f>VIII_Baza_BDWMS!S18</f>
        <v>0</v>
      </c>
      <c r="T815" s="632">
        <f>VIII_Baza_BDWMS!T18</f>
        <v>0.2</v>
      </c>
      <c r="U815" s="632">
        <f>VIII_Baza_BDWMS!U18</f>
        <v>0.2</v>
      </c>
      <c r="V815" s="632">
        <f>VIII_Baza_BDWMS!V18</f>
        <v>0.2</v>
      </c>
      <c r="W815" s="632">
        <f>VIII_Baza_BDWMS!W18</f>
        <v>0.2</v>
      </c>
      <c r="X815" s="632">
        <f>VIII_Baza_BDWMS!X18</f>
        <v>0.2</v>
      </c>
      <c r="Y815" s="654">
        <f>VIII_Baza_BDWMS!Y18</f>
        <v>0</v>
      </c>
      <c r="Z815" s="654">
        <f>VIII_Baza_BDWMS!Z18</f>
        <v>0</v>
      </c>
      <c r="AA815" s="654">
        <f>VIII_Baza_BDWMS!AA18</f>
        <v>0</v>
      </c>
      <c r="AB815" s="654">
        <f>VIII_Baza_BDWMS!AB18</f>
        <v>0</v>
      </c>
      <c r="AC815" s="617">
        <f>VIII_Baza_BDWMS!AC18</f>
        <v>0</v>
      </c>
      <c r="AD815" s="617">
        <f>VIII_Baza_BDWMS!AD18</f>
        <v>0</v>
      </c>
      <c r="AE815" s="617">
        <f>VIII_Baza_BDWMS!AE18</f>
        <v>0</v>
      </c>
      <c r="AF815" s="617">
        <f>VIII_Baza_BDWMS!AF18</f>
        <v>0</v>
      </c>
      <c r="AG815" s="259">
        <f>VIII_Baza_BDWMS!AG18</f>
        <v>0</v>
      </c>
      <c r="AH815" s="259">
        <f>VIII_Baza_BDWMS!AH18</f>
        <v>0</v>
      </c>
      <c r="AI815" s="259">
        <f>VIII_Baza_BDWMS!AI18</f>
        <v>0</v>
      </c>
      <c r="AJ815" s="259">
        <f>VIII_Baza_BDWMS!AJ18</f>
        <v>0</v>
      </c>
      <c r="AK815" s="259">
        <f>VIII_Baza_BDWMS!AK18</f>
        <v>5</v>
      </c>
      <c r="AL815" s="259">
        <f>VIII_Baza_BDWMS!AL18</f>
        <v>5</v>
      </c>
      <c r="AM815" s="259">
        <f>VIII_Baza_BDWMS!AM18</f>
        <v>5</v>
      </c>
      <c r="AN815" s="259">
        <f>VIII_Baza_BDWMS!AN18</f>
        <v>5</v>
      </c>
      <c r="AO815" s="259">
        <f>VIII_Baza_BDWMS!AO18</f>
        <v>5</v>
      </c>
      <c r="AP815" s="647">
        <f>VIII_Baza_BDWMS!AP18</f>
        <v>0</v>
      </c>
      <c r="AQ815" s="647">
        <f>VIII_Baza_BDWMS!AQ18</f>
        <v>0</v>
      </c>
      <c r="AR815" s="647">
        <f>VIII_Baza_BDWMS!AR18</f>
        <v>0</v>
      </c>
      <c r="AS815" s="647">
        <f>VIII_Baza_BDWMS!AS18</f>
        <v>0</v>
      </c>
      <c r="AT815" s="623">
        <f>VIII_Baza_BDWMS!AT18</f>
        <v>0</v>
      </c>
      <c r="AU815" s="623">
        <f>VIII_Baza_BDWMS!AU18</f>
        <v>0</v>
      </c>
      <c r="AV815" s="623">
        <f>VIII_Baza_BDWMS!AV18</f>
        <v>0</v>
      </c>
      <c r="AW815" s="623">
        <f>VIII_Baza_BDWMS!AW18</f>
        <v>0</v>
      </c>
      <c r="AX815" s="275">
        <f>VIII_Baza_BDWMS!AX18</f>
        <v>25</v>
      </c>
      <c r="AY815" s="275">
        <f>VIII_Baza_BDWMS!AY18</f>
        <v>0.15625</v>
      </c>
      <c r="AZ815" s="275">
        <f>VIII_Baza_BDWMS!AZ18</f>
        <v>5004</v>
      </c>
      <c r="BA815" s="275">
        <f>VIII_Baza_BDWMS!BA18</f>
        <v>781.875</v>
      </c>
      <c r="BB815" s="275">
        <f>VIII_Baza_BDWMS!BB18</f>
        <v>122.16796875</v>
      </c>
      <c r="BC815" s="275">
        <f>VIII_Baza_BDWMS!BC18</f>
        <v>0</v>
      </c>
      <c r="BD815" s="275">
        <f>VIII_Baza_BDWMS!BD18</f>
        <v>0</v>
      </c>
      <c r="BE815" s="275">
        <f>VIII_Baza_BDWMS!BE18</f>
        <v>0</v>
      </c>
      <c r="BF815" s="275">
        <f>VIII_Baza_BDWMS!BF18</f>
        <v>0</v>
      </c>
      <c r="BG815" s="275">
        <f>VIII_Baza_BDWMS!BG18</f>
        <v>0</v>
      </c>
      <c r="BH815" s="275">
        <f>VIII_Baza_BDWMS!BH18</f>
        <v>0</v>
      </c>
      <c r="BI815" s="275">
        <f>VIII_Baza_BDWMS!BI18</f>
        <v>0</v>
      </c>
      <c r="BJ815">
        <f t="shared" ref="BJ815:BJ878" si="49">O815</f>
        <v>25</v>
      </c>
      <c r="BK815">
        <f t="shared" ref="BK815:BK878" si="50">SUM(AG815:AW815)</f>
        <v>25</v>
      </c>
      <c r="BL815" s="531">
        <f t="shared" ref="BL815:BL878" si="51">BJ815-BK815</f>
        <v>0</v>
      </c>
      <c r="BM815" s="201"/>
    </row>
    <row r="816" spans="1:65" s="191" customFormat="1" hidden="1" outlineLevel="1" x14ac:dyDescent="0.3">
      <c r="A816" s="275">
        <f>VIII_Baza_BDWMS!A19</f>
        <v>1</v>
      </c>
      <c r="B816" s="275" t="str">
        <f>VIII_Baza_BDWMS!B19</f>
        <v>d</v>
      </c>
      <c r="C816" s="275">
        <f>VIII_Baza_BDWMS!C19</f>
        <v>1</v>
      </c>
      <c r="D816" s="275" t="str">
        <f>VIII_Baza_BDWMS!D19</f>
        <v>.z08_1_d_1</v>
      </c>
      <c r="E816" s="275" t="str">
        <f>VIII_Baza_BDWMS!E19</f>
        <v>Oczyszczanie, normalizacja, konwersja i standaryzacja danych (procedury ETL), w tym usuwanie duplikatów i korekcji błędów, do jednolitego formatu na potrzeby dokładności analiz i predykcji, spójności i możliwość ła-twego przetwarzania,</v>
      </c>
      <c r="F816" s="275" t="str">
        <f>VIII_Baza_BDWMS!F19</f>
        <v>Imię05</v>
      </c>
      <c r="G816" s="275" t="str">
        <f>VIII_Baza_BDWMS!G19</f>
        <v>Nazwisko05</v>
      </c>
      <c r="H816" s="275">
        <f>VIII_Baza_BDWMS!H19</f>
        <v>4</v>
      </c>
      <c r="I816" s="275" t="str">
        <f>VIII_Baza_BDWMS!I19</f>
        <v>.a05</v>
      </c>
      <c r="J816" s="275">
        <f>VIII_Baza_BDWMS!J19</f>
        <v>88</v>
      </c>
      <c r="K816" s="284">
        <f>VIII_Baza_BDWMS!K19</f>
        <v>46997</v>
      </c>
      <c r="L816" s="284">
        <f>VIII_Baza_BDWMS!L19</f>
        <v>46998</v>
      </c>
      <c r="M816" s="275">
        <f>VIII_Baza_BDWMS!M19</f>
        <v>88</v>
      </c>
      <c r="N816" s="275">
        <f>VIII_Baza_BDWMS!N19</f>
        <v>1</v>
      </c>
      <c r="O816" s="275">
        <f>VIII_Baza_BDWMS!O19</f>
        <v>80</v>
      </c>
      <c r="P816" s="632">
        <f>VIII_Baza_BDWMS!P19</f>
        <v>0</v>
      </c>
      <c r="Q816" s="632">
        <f>VIII_Baza_BDWMS!Q19</f>
        <v>0</v>
      </c>
      <c r="R816" s="632">
        <f>VIII_Baza_BDWMS!R19</f>
        <v>0</v>
      </c>
      <c r="S816" s="632">
        <f>VIII_Baza_BDWMS!S19</f>
        <v>0</v>
      </c>
      <c r="T816" s="632">
        <f>VIII_Baza_BDWMS!T19</f>
        <v>0.2</v>
      </c>
      <c r="U816" s="632">
        <f>VIII_Baza_BDWMS!U19</f>
        <v>0.2</v>
      </c>
      <c r="V816" s="632">
        <f>VIII_Baza_BDWMS!V19</f>
        <v>0.2</v>
      </c>
      <c r="W816" s="632">
        <f>VIII_Baza_BDWMS!W19</f>
        <v>0.2</v>
      </c>
      <c r="X816" s="632">
        <f>VIII_Baza_BDWMS!X19</f>
        <v>0.2</v>
      </c>
      <c r="Y816" s="654">
        <f>VIII_Baza_BDWMS!Y19</f>
        <v>0</v>
      </c>
      <c r="Z816" s="654">
        <f>VIII_Baza_BDWMS!Z19</f>
        <v>0</v>
      </c>
      <c r="AA816" s="654">
        <f>VIII_Baza_BDWMS!AA19</f>
        <v>0</v>
      </c>
      <c r="AB816" s="654">
        <f>VIII_Baza_BDWMS!AB19</f>
        <v>0</v>
      </c>
      <c r="AC816" s="617">
        <f>VIII_Baza_BDWMS!AC19</f>
        <v>0</v>
      </c>
      <c r="AD816" s="617">
        <f>VIII_Baza_BDWMS!AD19</f>
        <v>0</v>
      </c>
      <c r="AE816" s="617">
        <f>VIII_Baza_BDWMS!AE19</f>
        <v>0</v>
      </c>
      <c r="AF816" s="617">
        <f>VIII_Baza_BDWMS!AF19</f>
        <v>0</v>
      </c>
      <c r="AG816" s="259">
        <f>VIII_Baza_BDWMS!AG19</f>
        <v>0</v>
      </c>
      <c r="AH816" s="259">
        <f>VIII_Baza_BDWMS!AH19</f>
        <v>0</v>
      </c>
      <c r="AI816" s="259">
        <f>VIII_Baza_BDWMS!AI19</f>
        <v>0</v>
      </c>
      <c r="AJ816" s="259">
        <f>VIII_Baza_BDWMS!AJ19</f>
        <v>0</v>
      </c>
      <c r="AK816" s="259">
        <f>VIII_Baza_BDWMS!AK19</f>
        <v>16</v>
      </c>
      <c r="AL816" s="259">
        <f>VIII_Baza_BDWMS!AL19</f>
        <v>16</v>
      </c>
      <c r="AM816" s="259">
        <f>VIII_Baza_BDWMS!AM19</f>
        <v>16</v>
      </c>
      <c r="AN816" s="259">
        <f>VIII_Baza_BDWMS!AN19</f>
        <v>16</v>
      </c>
      <c r="AO816" s="259">
        <f>VIII_Baza_BDWMS!AO19</f>
        <v>16</v>
      </c>
      <c r="AP816" s="647">
        <f>VIII_Baza_BDWMS!AP19</f>
        <v>0</v>
      </c>
      <c r="AQ816" s="647">
        <f>VIII_Baza_BDWMS!AQ19</f>
        <v>0</v>
      </c>
      <c r="AR816" s="647">
        <f>VIII_Baza_BDWMS!AR19</f>
        <v>0</v>
      </c>
      <c r="AS816" s="647">
        <f>VIII_Baza_BDWMS!AS19</f>
        <v>0</v>
      </c>
      <c r="AT816" s="623">
        <f>VIII_Baza_BDWMS!AT19</f>
        <v>0</v>
      </c>
      <c r="AU816" s="623">
        <f>VIII_Baza_BDWMS!AU19</f>
        <v>0</v>
      </c>
      <c r="AV816" s="623">
        <f>VIII_Baza_BDWMS!AV19</f>
        <v>0</v>
      </c>
      <c r="AW816" s="623">
        <f>VIII_Baza_BDWMS!AW19</f>
        <v>0</v>
      </c>
      <c r="AX816" s="275">
        <f>VIII_Baza_BDWMS!AX19</f>
        <v>80</v>
      </c>
      <c r="AY816" s="275">
        <f>VIII_Baza_BDWMS!AY19</f>
        <v>0.5</v>
      </c>
      <c r="AZ816" s="275">
        <f>VIII_Baza_BDWMS!AZ19</f>
        <v>5005</v>
      </c>
      <c r="BA816" s="275">
        <f>VIII_Baza_BDWMS!BA19</f>
        <v>2502.5</v>
      </c>
      <c r="BB816" s="275">
        <f>VIII_Baza_BDWMS!BB19</f>
        <v>1251.25</v>
      </c>
      <c r="BC816" s="275">
        <f>VIII_Baza_BDWMS!BC19</f>
        <v>0</v>
      </c>
      <c r="BD816" s="275">
        <f>VIII_Baza_BDWMS!BD19</f>
        <v>0</v>
      </c>
      <c r="BE816" s="275">
        <f>VIII_Baza_BDWMS!BE19</f>
        <v>0</v>
      </c>
      <c r="BF816" s="275">
        <f>VIII_Baza_BDWMS!BF19</f>
        <v>0</v>
      </c>
      <c r="BG816" s="275">
        <f>VIII_Baza_BDWMS!BG19</f>
        <v>0</v>
      </c>
      <c r="BH816" s="275">
        <f>VIII_Baza_BDWMS!BH19</f>
        <v>0</v>
      </c>
      <c r="BI816" s="275">
        <f>VIII_Baza_BDWMS!BI19</f>
        <v>0</v>
      </c>
      <c r="BJ816">
        <f t="shared" si="49"/>
        <v>80</v>
      </c>
      <c r="BK816">
        <f t="shared" si="50"/>
        <v>80</v>
      </c>
      <c r="BL816" s="531">
        <f t="shared" si="51"/>
        <v>0</v>
      </c>
      <c r="BM816" s="201"/>
    </row>
    <row r="817" spans="1:65" s="191" customFormat="1" hidden="1" outlineLevel="1" x14ac:dyDescent="0.3">
      <c r="A817" s="275">
        <f>VIII_Baza_BDWMS!A20</f>
        <v>2</v>
      </c>
      <c r="B817" s="275" t="str">
        <f>VIII_Baza_BDWMS!B20</f>
        <v>a</v>
      </c>
      <c r="C817" s="275">
        <f>VIII_Baza_BDWMS!C20</f>
        <v>1</v>
      </c>
      <c r="D817" s="275" t="str">
        <f>VIII_Baza_BDWMS!D20</f>
        <v>.z08_2_a_1</v>
      </c>
      <c r="E817" s="275" t="str">
        <f>VIII_Baza_BDWMS!E20</f>
        <v>2.Badanie technologii do śledzenia ruchu wózków widłowych i lokalizacji palet (np. GPS i RFID) pod kątem przechowywania inffromacjiw bazie danych. Przeprowadzenie analiz w celu optymalizacji tras wózków widłowych i efektywności składowania</v>
      </c>
      <c r="F817" s="275" t="str">
        <f>VIII_Baza_BDWMS!F20</f>
        <v>Imię04</v>
      </c>
      <c r="G817" s="275" t="str">
        <f>VIII_Baza_BDWMS!G20</f>
        <v>Nazwisko04</v>
      </c>
      <c r="H817" s="275">
        <f>VIII_Baza_BDWMS!H20</f>
        <v>5</v>
      </c>
      <c r="I817" s="275" t="str">
        <f>VIII_Baza_BDWMS!I20</f>
        <v>.a04</v>
      </c>
      <c r="J817" s="275">
        <f>VIII_Baza_BDWMS!J20</f>
        <v>89</v>
      </c>
      <c r="K817" s="284">
        <f>VIII_Baza_BDWMS!K20</f>
        <v>47004</v>
      </c>
      <c r="L817" s="284">
        <f>VIII_Baza_BDWMS!L20</f>
        <v>47006</v>
      </c>
      <c r="M817" s="275">
        <f>VIII_Baza_BDWMS!M20</f>
        <v>90</v>
      </c>
      <c r="N817" s="275">
        <f>VIII_Baza_BDWMS!N20</f>
        <v>2</v>
      </c>
      <c r="O817" s="275">
        <f>VIII_Baza_BDWMS!O20</f>
        <v>160</v>
      </c>
      <c r="P817" s="632">
        <f>VIII_Baza_BDWMS!P20</f>
        <v>0</v>
      </c>
      <c r="Q817" s="632">
        <f>VIII_Baza_BDWMS!Q20</f>
        <v>0</v>
      </c>
      <c r="R817" s="632">
        <f>VIII_Baza_BDWMS!R20</f>
        <v>0</v>
      </c>
      <c r="S817" s="632">
        <f>VIII_Baza_BDWMS!S20</f>
        <v>0</v>
      </c>
      <c r="T817" s="632">
        <f>VIII_Baza_BDWMS!T20</f>
        <v>0.2</v>
      </c>
      <c r="U817" s="632">
        <f>VIII_Baza_BDWMS!U20</f>
        <v>0.2</v>
      </c>
      <c r="V817" s="632">
        <f>VIII_Baza_BDWMS!V20</f>
        <v>0.2</v>
      </c>
      <c r="W817" s="632">
        <f>VIII_Baza_BDWMS!W20</f>
        <v>0.2</v>
      </c>
      <c r="X817" s="632">
        <f>VIII_Baza_BDWMS!X20</f>
        <v>0.2</v>
      </c>
      <c r="Y817" s="654">
        <f>VIII_Baza_BDWMS!Y20</f>
        <v>0</v>
      </c>
      <c r="Z817" s="654">
        <f>VIII_Baza_BDWMS!Z20</f>
        <v>0</v>
      </c>
      <c r="AA817" s="654">
        <f>VIII_Baza_BDWMS!AA20</f>
        <v>0</v>
      </c>
      <c r="AB817" s="654">
        <f>VIII_Baza_BDWMS!AB20</f>
        <v>0</v>
      </c>
      <c r="AC817" s="617">
        <f>VIII_Baza_BDWMS!AC20</f>
        <v>0</v>
      </c>
      <c r="AD817" s="617">
        <f>VIII_Baza_BDWMS!AD20</f>
        <v>0</v>
      </c>
      <c r="AE817" s="617">
        <f>VIII_Baza_BDWMS!AE20</f>
        <v>0</v>
      </c>
      <c r="AF817" s="617">
        <f>VIII_Baza_BDWMS!AF20</f>
        <v>0</v>
      </c>
      <c r="AG817" s="259">
        <f>VIII_Baza_BDWMS!AG20</f>
        <v>0</v>
      </c>
      <c r="AH817" s="259">
        <f>VIII_Baza_BDWMS!AH20</f>
        <v>0</v>
      </c>
      <c r="AI817" s="259">
        <f>VIII_Baza_BDWMS!AI20</f>
        <v>0</v>
      </c>
      <c r="AJ817" s="259">
        <f>VIII_Baza_BDWMS!AJ20</f>
        <v>0</v>
      </c>
      <c r="AK817" s="259">
        <f>VIII_Baza_BDWMS!AK20</f>
        <v>32</v>
      </c>
      <c r="AL817" s="259">
        <f>VIII_Baza_BDWMS!AL20</f>
        <v>32</v>
      </c>
      <c r="AM817" s="259">
        <f>VIII_Baza_BDWMS!AM20</f>
        <v>32</v>
      </c>
      <c r="AN817" s="259">
        <f>VIII_Baza_BDWMS!AN20</f>
        <v>32</v>
      </c>
      <c r="AO817" s="259">
        <f>VIII_Baza_BDWMS!AO20</f>
        <v>32</v>
      </c>
      <c r="AP817" s="647">
        <f>VIII_Baza_BDWMS!AP20</f>
        <v>0</v>
      </c>
      <c r="AQ817" s="647">
        <f>VIII_Baza_BDWMS!AQ20</f>
        <v>0</v>
      </c>
      <c r="AR817" s="647">
        <f>VIII_Baza_BDWMS!AR20</f>
        <v>0</v>
      </c>
      <c r="AS817" s="647">
        <f>VIII_Baza_BDWMS!AS20</f>
        <v>0</v>
      </c>
      <c r="AT817" s="623">
        <f>VIII_Baza_BDWMS!AT20</f>
        <v>0</v>
      </c>
      <c r="AU817" s="623">
        <f>VIII_Baza_BDWMS!AU20</f>
        <v>0</v>
      </c>
      <c r="AV817" s="623">
        <f>VIII_Baza_BDWMS!AV20</f>
        <v>0</v>
      </c>
      <c r="AW817" s="623">
        <f>VIII_Baza_BDWMS!AW20</f>
        <v>0</v>
      </c>
      <c r="AX817" s="275">
        <f>VIII_Baza_BDWMS!AX20</f>
        <v>160</v>
      </c>
      <c r="AY817" s="275">
        <f>VIII_Baza_BDWMS!AY20</f>
        <v>1</v>
      </c>
      <c r="AZ817" s="275">
        <f>VIII_Baza_BDWMS!AZ20</f>
        <v>5004</v>
      </c>
      <c r="BA817" s="275">
        <f>VIII_Baza_BDWMS!BA20</f>
        <v>5004</v>
      </c>
      <c r="BB817" s="275">
        <f>VIII_Baza_BDWMS!BB20</f>
        <v>5004</v>
      </c>
      <c r="BC817" s="275">
        <f>VIII_Baza_BDWMS!BC20</f>
        <v>0</v>
      </c>
      <c r="BD817" s="275">
        <f>VIII_Baza_BDWMS!BD20</f>
        <v>0</v>
      </c>
      <c r="BE817" s="275">
        <f>VIII_Baza_BDWMS!BE20</f>
        <v>0</v>
      </c>
      <c r="BF817" s="275">
        <f>VIII_Baza_BDWMS!BF20</f>
        <v>0</v>
      </c>
      <c r="BG817" s="275">
        <f>VIII_Baza_BDWMS!BG20</f>
        <v>0</v>
      </c>
      <c r="BH817" s="275">
        <f>VIII_Baza_BDWMS!BH20</f>
        <v>0</v>
      </c>
      <c r="BI817" s="275">
        <f>VIII_Baza_BDWMS!BI20</f>
        <v>0</v>
      </c>
      <c r="BJ817">
        <f t="shared" si="49"/>
        <v>160</v>
      </c>
      <c r="BK817">
        <f t="shared" si="50"/>
        <v>160</v>
      </c>
      <c r="BL817" s="531">
        <f t="shared" si="51"/>
        <v>0</v>
      </c>
      <c r="BM817" s="201"/>
    </row>
    <row r="818" spans="1:65" s="191" customFormat="1" hidden="1" outlineLevel="1" x14ac:dyDescent="0.3">
      <c r="A818" s="275">
        <f>VIII_Baza_BDWMS!A21</f>
        <v>3</v>
      </c>
      <c r="B818" s="275" t="str">
        <f>VIII_Baza_BDWMS!B21</f>
        <v>a</v>
      </c>
      <c r="C818" s="275">
        <f>VIII_Baza_BDWMS!C21</f>
        <v>0</v>
      </c>
      <c r="D818" s="275" t="str">
        <f>VIII_Baza_BDWMS!D21</f>
        <v>.z08_3_a_0</v>
      </c>
      <c r="E818" s="275" t="str">
        <f>VIII_Baza_BDWMS!E21</f>
        <v>3.Implementacja BDMWS w infrastrukturze Wnioskodawcy w oparciu o wybrane platformy bazodanowe, np. Oracle, MSSQL, MySQL</v>
      </c>
      <c r="F818" s="275">
        <f>VIII_Baza_BDWMS!F21</f>
        <v>0</v>
      </c>
      <c r="G818" s="275">
        <f>VIII_Baza_BDWMS!G21</f>
        <v>0</v>
      </c>
      <c r="H818" s="275">
        <f>VIII_Baza_BDWMS!H21</f>
        <v>0</v>
      </c>
      <c r="I818" s="275">
        <f>VIII_Baza_BDWMS!I21</f>
        <v>0</v>
      </c>
      <c r="J818" s="275">
        <f>VIII_Baza_BDWMS!J21</f>
        <v>91</v>
      </c>
      <c r="K818" s="284">
        <f>VIII_Baza_BDWMS!K21</f>
        <v>47018</v>
      </c>
      <c r="L818" s="284">
        <f>VIII_Baza_BDWMS!L21</f>
        <v>47018</v>
      </c>
      <c r="M818" s="275">
        <f>VIII_Baza_BDWMS!M21</f>
        <v>90</v>
      </c>
      <c r="N818" s="275">
        <f>VIII_Baza_BDWMS!N21</f>
        <v>0</v>
      </c>
      <c r="O818" s="275">
        <f>VIII_Baza_BDWMS!O21</f>
        <v>0</v>
      </c>
      <c r="P818" s="632">
        <f>VIII_Baza_BDWMS!P21</f>
        <v>0</v>
      </c>
      <c r="Q818" s="632">
        <f>VIII_Baza_BDWMS!Q21</f>
        <v>0</v>
      </c>
      <c r="R818" s="632">
        <f>VIII_Baza_BDWMS!R21</f>
        <v>0</v>
      </c>
      <c r="S818" s="632">
        <f>VIII_Baza_BDWMS!S21</f>
        <v>0</v>
      </c>
      <c r="T818" s="632">
        <f>VIII_Baza_BDWMS!T21</f>
        <v>0</v>
      </c>
      <c r="U818" s="632">
        <f>VIII_Baza_BDWMS!U21</f>
        <v>0</v>
      </c>
      <c r="V818" s="632">
        <f>VIII_Baza_BDWMS!V21</f>
        <v>0</v>
      </c>
      <c r="W818" s="632">
        <f>VIII_Baza_BDWMS!W21</f>
        <v>0</v>
      </c>
      <c r="X818" s="632">
        <f>VIII_Baza_BDWMS!X21</f>
        <v>0</v>
      </c>
      <c r="Y818" s="654">
        <f>VIII_Baza_BDWMS!Y21</f>
        <v>0</v>
      </c>
      <c r="Z818" s="654">
        <f>VIII_Baza_BDWMS!Z21</f>
        <v>0</v>
      </c>
      <c r="AA818" s="654">
        <f>VIII_Baza_BDWMS!AA21</f>
        <v>0</v>
      </c>
      <c r="AB818" s="654">
        <f>VIII_Baza_BDWMS!AB21</f>
        <v>0</v>
      </c>
      <c r="AC818" s="617">
        <f>VIII_Baza_BDWMS!AC21</f>
        <v>0</v>
      </c>
      <c r="AD818" s="617">
        <f>VIII_Baza_BDWMS!AD21</f>
        <v>0</v>
      </c>
      <c r="AE818" s="617">
        <f>VIII_Baza_BDWMS!AE21</f>
        <v>0</v>
      </c>
      <c r="AF818" s="617">
        <f>VIII_Baza_BDWMS!AF21</f>
        <v>0</v>
      </c>
      <c r="AG818" s="259">
        <f>VIII_Baza_BDWMS!AG21</f>
        <v>0</v>
      </c>
      <c r="AH818" s="259">
        <f>VIII_Baza_BDWMS!AH21</f>
        <v>0</v>
      </c>
      <c r="AI818" s="259">
        <f>VIII_Baza_BDWMS!AI21</f>
        <v>0</v>
      </c>
      <c r="AJ818" s="259">
        <f>VIII_Baza_BDWMS!AJ21</f>
        <v>0</v>
      </c>
      <c r="AK818" s="259">
        <f>VIII_Baza_BDWMS!AK21</f>
        <v>0</v>
      </c>
      <c r="AL818" s="259">
        <f>VIII_Baza_BDWMS!AL21</f>
        <v>0</v>
      </c>
      <c r="AM818" s="259">
        <f>VIII_Baza_BDWMS!AM21</f>
        <v>0</v>
      </c>
      <c r="AN818" s="259">
        <f>VIII_Baza_BDWMS!AN21</f>
        <v>0</v>
      </c>
      <c r="AO818" s="259">
        <f>VIII_Baza_BDWMS!AO21</f>
        <v>0</v>
      </c>
      <c r="AP818" s="647">
        <f>VIII_Baza_BDWMS!AP21</f>
        <v>0</v>
      </c>
      <c r="AQ818" s="647">
        <f>VIII_Baza_BDWMS!AQ21</f>
        <v>0</v>
      </c>
      <c r="AR818" s="647">
        <f>VIII_Baza_BDWMS!AR21</f>
        <v>0</v>
      </c>
      <c r="AS818" s="647">
        <f>VIII_Baza_BDWMS!AS21</f>
        <v>0</v>
      </c>
      <c r="AT818" s="623">
        <f>VIII_Baza_BDWMS!AT21</f>
        <v>0</v>
      </c>
      <c r="AU818" s="623">
        <f>VIII_Baza_BDWMS!AU21</f>
        <v>0</v>
      </c>
      <c r="AV818" s="623">
        <f>VIII_Baza_BDWMS!AV21</f>
        <v>0</v>
      </c>
      <c r="AW818" s="623">
        <f>VIII_Baza_BDWMS!AW21</f>
        <v>0</v>
      </c>
      <c r="AX818" s="275">
        <f>VIII_Baza_BDWMS!AX21</f>
        <v>0</v>
      </c>
      <c r="AY818" s="275">
        <f>VIII_Baza_BDWMS!AY21</f>
        <v>0</v>
      </c>
      <c r="AZ818" s="275">
        <f>VIII_Baza_BDWMS!AZ21</f>
        <v>0</v>
      </c>
      <c r="BA818" s="275">
        <f>VIII_Baza_BDWMS!BA21</f>
        <v>0</v>
      </c>
      <c r="BB818" s="275">
        <f>VIII_Baza_BDWMS!BB21</f>
        <v>0</v>
      </c>
      <c r="BC818" s="275">
        <f>VIII_Baza_BDWMS!BC21</f>
        <v>0</v>
      </c>
      <c r="BD818" s="275">
        <f>VIII_Baza_BDWMS!BD21</f>
        <v>0</v>
      </c>
      <c r="BE818" s="275">
        <f>VIII_Baza_BDWMS!BE21</f>
        <v>0</v>
      </c>
      <c r="BF818" s="275">
        <f>VIII_Baza_BDWMS!BF21</f>
        <v>0</v>
      </c>
      <c r="BG818" s="275">
        <f>VIII_Baza_BDWMS!BG21</f>
        <v>0</v>
      </c>
      <c r="BH818" s="275">
        <f>VIII_Baza_BDWMS!BH21</f>
        <v>0</v>
      </c>
      <c r="BI818" s="275">
        <f>VIII_Baza_BDWMS!BI21</f>
        <v>0</v>
      </c>
      <c r="BJ818">
        <f t="shared" si="49"/>
        <v>0</v>
      </c>
      <c r="BK818">
        <f t="shared" si="50"/>
        <v>0</v>
      </c>
      <c r="BL818" s="531">
        <f t="shared" si="51"/>
        <v>0</v>
      </c>
      <c r="BM818" s="201"/>
    </row>
    <row r="819" spans="1:65" s="191" customFormat="1" hidden="1" outlineLevel="1" x14ac:dyDescent="0.3">
      <c r="A819" s="275">
        <f>VIII_Baza_BDWMS!A22</f>
        <v>3</v>
      </c>
      <c r="B819" s="275" t="str">
        <f>VIII_Baza_BDWMS!B22</f>
        <v>a</v>
      </c>
      <c r="C819" s="275">
        <f>VIII_Baza_BDWMS!C22</f>
        <v>1</v>
      </c>
      <c r="D819" s="275" t="str">
        <f>VIII_Baza_BDWMS!D22</f>
        <v>.z08_3_a_1</v>
      </c>
      <c r="E819" s="275" t="str">
        <f>VIII_Baza_BDWMS!E22</f>
        <v>Testowanie i walidacja platform bazodanowych (testy funkcjonalne i wydajnościowe, w tym obciążeniowe i regresyjne) jest kluczowe dla zapewnienia, że baza danych działa zgodnie z wymaganiami i jest gotowa do użycia</v>
      </c>
      <c r="F819" s="275" t="str">
        <f>VIII_Baza_BDWMS!F22</f>
        <v>Imię04</v>
      </c>
      <c r="G819" s="275" t="str">
        <f>VIII_Baza_BDWMS!G22</f>
        <v>Nazwisko04</v>
      </c>
      <c r="H819" s="275">
        <f>VIII_Baza_BDWMS!H22</f>
        <v>6</v>
      </c>
      <c r="I819" s="275" t="str">
        <f>VIII_Baza_BDWMS!I22</f>
        <v>.a04</v>
      </c>
      <c r="J819" s="275">
        <f>VIII_Baza_BDWMS!J22</f>
        <v>91</v>
      </c>
      <c r="K819" s="284">
        <f>VIII_Baza_BDWMS!K22</f>
        <v>47018</v>
      </c>
      <c r="L819" s="284">
        <f>VIII_Baza_BDWMS!L22</f>
        <v>47019</v>
      </c>
      <c r="M819" s="275">
        <f>VIII_Baza_BDWMS!M22</f>
        <v>91</v>
      </c>
      <c r="N819" s="275">
        <f>VIII_Baza_BDWMS!N22</f>
        <v>1</v>
      </c>
      <c r="O819" s="275">
        <f>VIII_Baza_BDWMS!O22</f>
        <v>80</v>
      </c>
      <c r="P819" s="632">
        <f>VIII_Baza_BDWMS!P22</f>
        <v>0</v>
      </c>
      <c r="Q819" s="632">
        <f>VIII_Baza_BDWMS!Q22</f>
        <v>0</v>
      </c>
      <c r="R819" s="632">
        <f>VIII_Baza_BDWMS!R22</f>
        <v>0</v>
      </c>
      <c r="S819" s="632">
        <f>VIII_Baza_BDWMS!S22</f>
        <v>0</v>
      </c>
      <c r="T819" s="632">
        <f>VIII_Baza_BDWMS!T22</f>
        <v>0.2</v>
      </c>
      <c r="U819" s="632">
        <f>VIII_Baza_BDWMS!U22</f>
        <v>0.2</v>
      </c>
      <c r="V819" s="632">
        <f>VIII_Baza_BDWMS!V22</f>
        <v>0.2</v>
      </c>
      <c r="W819" s="632">
        <f>VIII_Baza_BDWMS!W22</f>
        <v>0.2</v>
      </c>
      <c r="X819" s="632">
        <f>VIII_Baza_BDWMS!X22</f>
        <v>0.2</v>
      </c>
      <c r="Y819" s="654">
        <f>VIII_Baza_BDWMS!Y22</f>
        <v>0</v>
      </c>
      <c r="Z819" s="654">
        <f>VIII_Baza_BDWMS!Z22</f>
        <v>0</v>
      </c>
      <c r="AA819" s="654">
        <f>VIII_Baza_BDWMS!AA22</f>
        <v>0</v>
      </c>
      <c r="AB819" s="654">
        <f>VIII_Baza_BDWMS!AB22</f>
        <v>0</v>
      </c>
      <c r="AC819" s="617">
        <f>VIII_Baza_BDWMS!AC22</f>
        <v>0</v>
      </c>
      <c r="AD819" s="617">
        <f>VIII_Baza_BDWMS!AD22</f>
        <v>0</v>
      </c>
      <c r="AE819" s="617">
        <f>VIII_Baza_BDWMS!AE22</f>
        <v>0</v>
      </c>
      <c r="AF819" s="617">
        <f>VIII_Baza_BDWMS!AF22</f>
        <v>0</v>
      </c>
      <c r="AG819" s="259">
        <f>VIII_Baza_BDWMS!AG22</f>
        <v>0</v>
      </c>
      <c r="AH819" s="259">
        <f>VIII_Baza_BDWMS!AH22</f>
        <v>0</v>
      </c>
      <c r="AI819" s="259">
        <f>VIII_Baza_BDWMS!AI22</f>
        <v>0</v>
      </c>
      <c r="AJ819" s="259">
        <f>VIII_Baza_BDWMS!AJ22</f>
        <v>0</v>
      </c>
      <c r="AK819" s="259">
        <f>VIII_Baza_BDWMS!AK22</f>
        <v>16</v>
      </c>
      <c r="AL819" s="259">
        <f>VIII_Baza_BDWMS!AL22</f>
        <v>16</v>
      </c>
      <c r="AM819" s="259">
        <f>VIII_Baza_BDWMS!AM22</f>
        <v>16</v>
      </c>
      <c r="AN819" s="259">
        <f>VIII_Baza_BDWMS!AN22</f>
        <v>16</v>
      </c>
      <c r="AO819" s="259">
        <f>VIII_Baza_BDWMS!AO22</f>
        <v>16</v>
      </c>
      <c r="AP819" s="647">
        <f>VIII_Baza_BDWMS!AP22</f>
        <v>0</v>
      </c>
      <c r="AQ819" s="647">
        <f>VIII_Baza_BDWMS!AQ22</f>
        <v>0</v>
      </c>
      <c r="AR819" s="647">
        <f>VIII_Baza_BDWMS!AR22</f>
        <v>0</v>
      </c>
      <c r="AS819" s="647">
        <f>VIII_Baza_BDWMS!AS22</f>
        <v>0</v>
      </c>
      <c r="AT819" s="623">
        <f>VIII_Baza_BDWMS!AT22</f>
        <v>0</v>
      </c>
      <c r="AU819" s="623">
        <f>VIII_Baza_BDWMS!AU22</f>
        <v>0</v>
      </c>
      <c r="AV819" s="623">
        <f>VIII_Baza_BDWMS!AV22</f>
        <v>0</v>
      </c>
      <c r="AW819" s="623">
        <f>VIII_Baza_BDWMS!AW22</f>
        <v>0</v>
      </c>
      <c r="AX819" s="275">
        <f>VIII_Baza_BDWMS!AX22</f>
        <v>80</v>
      </c>
      <c r="AY819" s="275">
        <f>VIII_Baza_BDWMS!AY22</f>
        <v>0.5</v>
      </c>
      <c r="AZ819" s="275">
        <f>VIII_Baza_BDWMS!AZ22</f>
        <v>5004</v>
      </c>
      <c r="BA819" s="275">
        <f>VIII_Baza_BDWMS!BA22</f>
        <v>2502</v>
      </c>
      <c r="BB819" s="275">
        <f>VIII_Baza_BDWMS!BB22</f>
        <v>1251</v>
      </c>
      <c r="BC819" s="275">
        <f>VIII_Baza_BDWMS!BC22</f>
        <v>0</v>
      </c>
      <c r="BD819" s="275">
        <f>VIII_Baza_BDWMS!BD22</f>
        <v>0</v>
      </c>
      <c r="BE819" s="275">
        <f>VIII_Baza_BDWMS!BE22</f>
        <v>0</v>
      </c>
      <c r="BF819" s="275">
        <f>VIII_Baza_BDWMS!BF22</f>
        <v>0</v>
      </c>
      <c r="BG819" s="275">
        <f>VIII_Baza_BDWMS!BG22</f>
        <v>0</v>
      </c>
      <c r="BH819" s="275">
        <f>VIII_Baza_BDWMS!BH22</f>
        <v>0</v>
      </c>
      <c r="BI819" s="275">
        <f>VIII_Baza_BDWMS!BI22</f>
        <v>0</v>
      </c>
      <c r="BJ819">
        <f t="shared" si="49"/>
        <v>80</v>
      </c>
      <c r="BK819">
        <f t="shared" si="50"/>
        <v>80</v>
      </c>
      <c r="BL819" s="531">
        <f t="shared" si="51"/>
        <v>0</v>
      </c>
      <c r="BM819" s="201"/>
    </row>
    <row r="820" spans="1:65" s="191" customFormat="1" hidden="1" outlineLevel="1" x14ac:dyDescent="0.3">
      <c r="A820" s="275">
        <f>VIII_Baza_BDWMS!A23</f>
        <v>3</v>
      </c>
      <c r="B820" s="275" t="str">
        <f>VIII_Baza_BDWMS!B23</f>
        <v>b</v>
      </c>
      <c r="C820" s="275">
        <f>VIII_Baza_BDWMS!C23</f>
        <v>1</v>
      </c>
      <c r="D820" s="275" t="str">
        <f>VIII_Baza_BDWMS!D23</f>
        <v>.z08_3_b_1</v>
      </c>
      <c r="E820" s="275" t="str">
        <f>VIII_Baza_BDWMS!E23</f>
        <v>Wybór platformy bazodanowej na podstawie testów wydajnościowych BDMWS</v>
      </c>
      <c r="F820" s="275" t="str">
        <f>VIII_Baza_BDWMS!F23</f>
        <v>Imię05</v>
      </c>
      <c r="G820" s="275" t="str">
        <f>VIII_Baza_BDWMS!G23</f>
        <v>Nazwisko05</v>
      </c>
      <c r="H820" s="275">
        <f>VIII_Baza_BDWMS!H23</f>
        <v>6</v>
      </c>
      <c r="I820" s="275" t="str">
        <f>VIII_Baza_BDWMS!I23</f>
        <v>.a05</v>
      </c>
      <c r="J820" s="275">
        <f>VIII_Baza_BDWMS!J23</f>
        <v>92</v>
      </c>
      <c r="K820" s="284">
        <f>VIII_Baza_BDWMS!K23</f>
        <v>47025</v>
      </c>
      <c r="L820" s="284">
        <f>VIII_Baza_BDWMS!L23</f>
        <v>47025</v>
      </c>
      <c r="M820" s="275">
        <f>VIII_Baza_BDWMS!M23</f>
        <v>91</v>
      </c>
      <c r="N820" s="275">
        <f>VIII_Baza_BDWMS!N23</f>
        <v>0</v>
      </c>
      <c r="O820" s="275">
        <f>VIII_Baza_BDWMS!O23</f>
        <v>8</v>
      </c>
      <c r="P820" s="632">
        <f>VIII_Baza_BDWMS!P23</f>
        <v>0</v>
      </c>
      <c r="Q820" s="632">
        <f>VIII_Baza_BDWMS!Q23</f>
        <v>0</v>
      </c>
      <c r="R820" s="632">
        <f>VIII_Baza_BDWMS!R23</f>
        <v>0</v>
      </c>
      <c r="S820" s="632">
        <f>VIII_Baza_BDWMS!S23</f>
        <v>0</v>
      </c>
      <c r="T820" s="632">
        <f>VIII_Baza_BDWMS!T23</f>
        <v>0.2</v>
      </c>
      <c r="U820" s="632">
        <f>VIII_Baza_BDWMS!U23</f>
        <v>0.2</v>
      </c>
      <c r="V820" s="632">
        <f>VIII_Baza_BDWMS!V23</f>
        <v>0.2</v>
      </c>
      <c r="W820" s="632">
        <f>VIII_Baza_BDWMS!W23</f>
        <v>0.2</v>
      </c>
      <c r="X820" s="632">
        <f>VIII_Baza_BDWMS!X23</f>
        <v>0.2</v>
      </c>
      <c r="Y820" s="654">
        <f>VIII_Baza_BDWMS!Y23</f>
        <v>0</v>
      </c>
      <c r="Z820" s="654">
        <f>VIII_Baza_BDWMS!Z23</f>
        <v>0</v>
      </c>
      <c r="AA820" s="654">
        <f>VIII_Baza_BDWMS!AA23</f>
        <v>0</v>
      </c>
      <c r="AB820" s="654">
        <f>VIII_Baza_BDWMS!AB23</f>
        <v>0</v>
      </c>
      <c r="AC820" s="617">
        <f>VIII_Baza_BDWMS!AC23</f>
        <v>0</v>
      </c>
      <c r="AD820" s="617">
        <f>VIII_Baza_BDWMS!AD23</f>
        <v>0</v>
      </c>
      <c r="AE820" s="617">
        <f>VIII_Baza_BDWMS!AE23</f>
        <v>0</v>
      </c>
      <c r="AF820" s="617">
        <f>VIII_Baza_BDWMS!AF23</f>
        <v>0</v>
      </c>
      <c r="AG820" s="259">
        <f>VIII_Baza_BDWMS!AG23</f>
        <v>0</v>
      </c>
      <c r="AH820" s="259">
        <f>VIII_Baza_BDWMS!AH23</f>
        <v>0</v>
      </c>
      <c r="AI820" s="259">
        <f>VIII_Baza_BDWMS!AI23</f>
        <v>0</v>
      </c>
      <c r="AJ820" s="259">
        <f>VIII_Baza_BDWMS!AJ23</f>
        <v>0</v>
      </c>
      <c r="AK820" s="259">
        <f>VIII_Baza_BDWMS!AK23</f>
        <v>2</v>
      </c>
      <c r="AL820" s="259">
        <f>VIII_Baza_BDWMS!AL23</f>
        <v>2</v>
      </c>
      <c r="AM820" s="259">
        <f>VIII_Baza_BDWMS!AM23</f>
        <v>2</v>
      </c>
      <c r="AN820" s="259">
        <f>VIII_Baza_BDWMS!AN23</f>
        <v>2</v>
      </c>
      <c r="AO820" s="259">
        <f>VIII_Baza_BDWMS!AO23</f>
        <v>2</v>
      </c>
      <c r="AP820" s="647">
        <f>VIII_Baza_BDWMS!AP23</f>
        <v>0</v>
      </c>
      <c r="AQ820" s="647">
        <f>VIII_Baza_BDWMS!AQ23</f>
        <v>0</v>
      </c>
      <c r="AR820" s="647">
        <f>VIII_Baza_BDWMS!AR23</f>
        <v>0</v>
      </c>
      <c r="AS820" s="647">
        <f>VIII_Baza_BDWMS!AS23</f>
        <v>0</v>
      </c>
      <c r="AT820" s="623">
        <f>VIII_Baza_BDWMS!AT23</f>
        <v>0</v>
      </c>
      <c r="AU820" s="623">
        <f>VIII_Baza_BDWMS!AU23</f>
        <v>0</v>
      </c>
      <c r="AV820" s="623">
        <f>VIII_Baza_BDWMS!AV23</f>
        <v>0</v>
      </c>
      <c r="AW820" s="623">
        <f>VIII_Baza_BDWMS!AW23</f>
        <v>0</v>
      </c>
      <c r="AX820" s="275">
        <f>VIII_Baza_BDWMS!AX23</f>
        <v>10</v>
      </c>
      <c r="AY820" s="275">
        <f>VIII_Baza_BDWMS!AY23</f>
        <v>6.25E-2</v>
      </c>
      <c r="AZ820" s="275">
        <f>VIII_Baza_BDWMS!AZ23</f>
        <v>5005</v>
      </c>
      <c r="BA820" s="275">
        <f>VIII_Baza_BDWMS!BA23</f>
        <v>312.8125</v>
      </c>
      <c r="BB820" s="275">
        <f>VIII_Baza_BDWMS!BB23</f>
        <v>19.55078125</v>
      </c>
      <c r="BC820" s="275">
        <f>VIII_Baza_BDWMS!BC23</f>
        <v>0</v>
      </c>
      <c r="BD820" s="275">
        <f>VIII_Baza_BDWMS!BD23</f>
        <v>0</v>
      </c>
      <c r="BE820" s="275">
        <f>VIII_Baza_BDWMS!BE23</f>
        <v>0</v>
      </c>
      <c r="BF820" s="275">
        <f>VIII_Baza_BDWMS!BF23</f>
        <v>0</v>
      </c>
      <c r="BG820" s="275">
        <f>VIII_Baza_BDWMS!BG23</f>
        <v>0</v>
      </c>
      <c r="BH820" s="275">
        <f>VIII_Baza_BDWMS!BH23</f>
        <v>0</v>
      </c>
      <c r="BI820" s="275">
        <f>VIII_Baza_BDWMS!BI23</f>
        <v>0</v>
      </c>
      <c r="BJ820">
        <f t="shared" si="49"/>
        <v>8</v>
      </c>
      <c r="BK820">
        <f t="shared" si="50"/>
        <v>10</v>
      </c>
      <c r="BL820" s="531">
        <f t="shared" si="51"/>
        <v>-2</v>
      </c>
      <c r="BM820" s="201"/>
    </row>
    <row r="821" spans="1:65" s="191" customFormat="1" hidden="1" outlineLevel="1" x14ac:dyDescent="0.3">
      <c r="A821" s="275">
        <f>VIII_Baza_BDWMS!A24</f>
        <v>3</v>
      </c>
      <c r="B821" s="275" t="str">
        <f>VIII_Baza_BDWMS!B24</f>
        <v>c</v>
      </c>
      <c r="C821" s="275">
        <f>VIII_Baza_BDWMS!C24</f>
        <v>1</v>
      </c>
      <c r="D821" s="275" t="str">
        <f>VIII_Baza_BDWMS!D24</f>
        <v>.z08_3_c_1</v>
      </c>
      <c r="E821" s="275" t="str">
        <f>VIII_Baza_BDWMS!E24</f>
        <v>Wybór odpowiedniej platformy technologicznej zapewniającej skalowalność, bezpieczeństwo i wydajność analiz AI/ML</v>
      </c>
      <c r="F821" s="275" t="str">
        <f>VIII_Baza_BDWMS!F24</f>
        <v>Imię04</v>
      </c>
      <c r="G821" s="275" t="str">
        <f>VIII_Baza_BDWMS!G24</f>
        <v>Nazwisko04</v>
      </c>
      <c r="H821" s="275">
        <f>VIII_Baza_BDWMS!H24</f>
        <v>6</v>
      </c>
      <c r="I821" s="275" t="str">
        <f>VIII_Baza_BDWMS!I24</f>
        <v>.a04</v>
      </c>
      <c r="J821" s="275">
        <f>VIII_Baza_BDWMS!J24</f>
        <v>92</v>
      </c>
      <c r="K821" s="284">
        <f>VIII_Baza_BDWMS!K24</f>
        <v>47025</v>
      </c>
      <c r="L821" s="284">
        <f>VIII_Baza_BDWMS!L24</f>
        <v>47025</v>
      </c>
      <c r="M821" s="275">
        <f>VIII_Baza_BDWMS!M24</f>
        <v>91</v>
      </c>
      <c r="N821" s="275">
        <f>VIII_Baza_BDWMS!N24</f>
        <v>0</v>
      </c>
      <c r="O821" s="275">
        <f>VIII_Baza_BDWMS!O24</f>
        <v>8</v>
      </c>
      <c r="P821" s="632">
        <f>VIII_Baza_BDWMS!P24</f>
        <v>0</v>
      </c>
      <c r="Q821" s="632">
        <f>VIII_Baza_BDWMS!Q24</f>
        <v>0</v>
      </c>
      <c r="R821" s="632">
        <f>VIII_Baza_BDWMS!R24</f>
        <v>0</v>
      </c>
      <c r="S821" s="632">
        <f>VIII_Baza_BDWMS!S24</f>
        <v>0</v>
      </c>
      <c r="T821" s="632">
        <f>VIII_Baza_BDWMS!T24</f>
        <v>0.2</v>
      </c>
      <c r="U821" s="632">
        <f>VIII_Baza_BDWMS!U24</f>
        <v>0.2</v>
      </c>
      <c r="V821" s="632">
        <f>VIII_Baza_BDWMS!V24</f>
        <v>0.2</v>
      </c>
      <c r="W821" s="632">
        <f>VIII_Baza_BDWMS!W24</f>
        <v>0.2</v>
      </c>
      <c r="X821" s="632">
        <f>VIII_Baza_BDWMS!X24</f>
        <v>0.2</v>
      </c>
      <c r="Y821" s="654">
        <f>VIII_Baza_BDWMS!Y24</f>
        <v>0</v>
      </c>
      <c r="Z821" s="654">
        <f>VIII_Baza_BDWMS!Z24</f>
        <v>0</v>
      </c>
      <c r="AA821" s="654">
        <f>VIII_Baza_BDWMS!AA24</f>
        <v>0</v>
      </c>
      <c r="AB821" s="654">
        <f>VIII_Baza_BDWMS!AB24</f>
        <v>0</v>
      </c>
      <c r="AC821" s="617">
        <f>VIII_Baza_BDWMS!AC24</f>
        <v>0</v>
      </c>
      <c r="AD821" s="617">
        <f>VIII_Baza_BDWMS!AD24</f>
        <v>0</v>
      </c>
      <c r="AE821" s="617">
        <f>VIII_Baza_BDWMS!AE24</f>
        <v>0</v>
      </c>
      <c r="AF821" s="617">
        <f>VIII_Baza_BDWMS!AF24</f>
        <v>0</v>
      </c>
      <c r="AG821" s="259">
        <f>VIII_Baza_BDWMS!AG24</f>
        <v>0</v>
      </c>
      <c r="AH821" s="259">
        <f>VIII_Baza_BDWMS!AH24</f>
        <v>0</v>
      </c>
      <c r="AI821" s="259">
        <f>VIII_Baza_BDWMS!AI24</f>
        <v>0</v>
      </c>
      <c r="AJ821" s="259">
        <f>VIII_Baza_BDWMS!AJ24</f>
        <v>0</v>
      </c>
      <c r="AK821" s="259">
        <f>VIII_Baza_BDWMS!AK24</f>
        <v>2</v>
      </c>
      <c r="AL821" s="259">
        <f>VIII_Baza_BDWMS!AL24</f>
        <v>2</v>
      </c>
      <c r="AM821" s="259">
        <f>VIII_Baza_BDWMS!AM24</f>
        <v>2</v>
      </c>
      <c r="AN821" s="259">
        <f>VIII_Baza_BDWMS!AN24</f>
        <v>2</v>
      </c>
      <c r="AO821" s="259">
        <f>VIII_Baza_BDWMS!AO24</f>
        <v>2</v>
      </c>
      <c r="AP821" s="647">
        <f>VIII_Baza_BDWMS!AP24</f>
        <v>0</v>
      </c>
      <c r="AQ821" s="647">
        <f>VIII_Baza_BDWMS!AQ24</f>
        <v>0</v>
      </c>
      <c r="AR821" s="647">
        <f>VIII_Baza_BDWMS!AR24</f>
        <v>0</v>
      </c>
      <c r="AS821" s="647">
        <f>VIII_Baza_BDWMS!AS24</f>
        <v>0</v>
      </c>
      <c r="AT821" s="623">
        <f>VIII_Baza_BDWMS!AT24</f>
        <v>0</v>
      </c>
      <c r="AU821" s="623">
        <f>VIII_Baza_BDWMS!AU24</f>
        <v>0</v>
      </c>
      <c r="AV821" s="623">
        <f>VIII_Baza_BDWMS!AV24</f>
        <v>0</v>
      </c>
      <c r="AW821" s="623">
        <f>VIII_Baza_BDWMS!AW24</f>
        <v>0</v>
      </c>
      <c r="AX821" s="275">
        <f>VIII_Baza_BDWMS!AX24</f>
        <v>10</v>
      </c>
      <c r="AY821" s="275">
        <f>VIII_Baza_BDWMS!AY24</f>
        <v>6.25E-2</v>
      </c>
      <c r="AZ821" s="275">
        <f>VIII_Baza_BDWMS!AZ24</f>
        <v>5004</v>
      </c>
      <c r="BA821" s="275">
        <f>VIII_Baza_BDWMS!BA24</f>
        <v>312.75</v>
      </c>
      <c r="BB821" s="275">
        <f>VIII_Baza_BDWMS!BB24</f>
        <v>19.546875</v>
      </c>
      <c r="BC821" s="275">
        <f>VIII_Baza_BDWMS!BC24</f>
        <v>0</v>
      </c>
      <c r="BD821" s="275">
        <f>VIII_Baza_BDWMS!BD24</f>
        <v>0</v>
      </c>
      <c r="BE821" s="275">
        <f>VIII_Baza_BDWMS!BE24</f>
        <v>0</v>
      </c>
      <c r="BF821" s="275">
        <f>VIII_Baza_BDWMS!BF24</f>
        <v>0</v>
      </c>
      <c r="BG821" s="275">
        <f>VIII_Baza_BDWMS!BG24</f>
        <v>0</v>
      </c>
      <c r="BH821" s="275">
        <f>VIII_Baza_BDWMS!BH24</f>
        <v>0</v>
      </c>
      <c r="BI821" s="275">
        <f>VIII_Baza_BDWMS!BI24</f>
        <v>0</v>
      </c>
      <c r="BJ821">
        <f t="shared" si="49"/>
        <v>8</v>
      </c>
      <c r="BK821">
        <f t="shared" si="50"/>
        <v>10</v>
      </c>
      <c r="BL821" s="531">
        <f t="shared" si="51"/>
        <v>-2</v>
      </c>
      <c r="BM821" s="201"/>
    </row>
    <row r="822" spans="1:65" s="191" customFormat="1" hidden="1" outlineLevel="1" x14ac:dyDescent="0.3">
      <c r="A822" s="275">
        <f>VIII_Baza_BDWMS!A25</f>
        <v>3</v>
      </c>
      <c r="B822" s="275" t="str">
        <f>VIII_Baza_BDWMS!B25</f>
        <v>d</v>
      </c>
      <c r="C822" s="275">
        <f>VIII_Baza_BDWMS!C25</f>
        <v>1</v>
      </c>
      <c r="D822" s="275" t="str">
        <f>VIII_Baza_BDWMS!D25</f>
        <v>.z08_3_d_1</v>
      </c>
      <c r="E822" s="275" t="str">
        <f>VIII_Baza_BDWMS!E25</f>
        <v>Fizyczna implementacja BDMWS na platformach technologicznych (np. Google Cloud, Microsoft Azure, NVidia AI)</v>
      </c>
      <c r="F822" s="275" t="str">
        <f>VIII_Baza_BDWMS!F25</f>
        <v>Imię05</v>
      </c>
      <c r="G822" s="275" t="str">
        <f>VIII_Baza_BDWMS!G25</f>
        <v>Nazwisko05</v>
      </c>
      <c r="H822" s="275">
        <f>VIII_Baza_BDWMS!H25</f>
        <v>7</v>
      </c>
      <c r="I822" s="275" t="str">
        <f>VIII_Baza_BDWMS!I25</f>
        <v>.a05</v>
      </c>
      <c r="J822" s="275">
        <f>VIII_Baza_BDWMS!J25</f>
        <v>92</v>
      </c>
      <c r="K822" s="284">
        <f>VIII_Baza_BDWMS!K25</f>
        <v>47025</v>
      </c>
      <c r="L822" s="284">
        <f>VIII_Baza_BDWMS!L25</f>
        <v>47026</v>
      </c>
      <c r="M822" s="275">
        <f>VIII_Baza_BDWMS!M25</f>
        <v>92</v>
      </c>
      <c r="N822" s="275">
        <f>VIII_Baza_BDWMS!N25</f>
        <v>1</v>
      </c>
      <c r="O822" s="275">
        <f>VIII_Baza_BDWMS!O25</f>
        <v>100</v>
      </c>
      <c r="P822" s="632">
        <f>VIII_Baza_BDWMS!P25</f>
        <v>0</v>
      </c>
      <c r="Q822" s="632">
        <f>VIII_Baza_BDWMS!Q25</f>
        <v>0</v>
      </c>
      <c r="R822" s="632">
        <f>VIII_Baza_BDWMS!R25</f>
        <v>0</v>
      </c>
      <c r="S822" s="632">
        <f>VIII_Baza_BDWMS!S25</f>
        <v>0</v>
      </c>
      <c r="T822" s="632">
        <f>VIII_Baza_BDWMS!T25</f>
        <v>0.2</v>
      </c>
      <c r="U822" s="632">
        <f>VIII_Baza_BDWMS!U25</f>
        <v>0.2</v>
      </c>
      <c r="V822" s="632">
        <f>VIII_Baza_BDWMS!V25</f>
        <v>0.2</v>
      </c>
      <c r="W822" s="632">
        <f>VIII_Baza_BDWMS!W25</f>
        <v>0.2</v>
      </c>
      <c r="X822" s="632">
        <f>VIII_Baza_BDWMS!X25</f>
        <v>0.2</v>
      </c>
      <c r="Y822" s="654">
        <f>VIII_Baza_BDWMS!Y25</f>
        <v>0</v>
      </c>
      <c r="Z822" s="654">
        <f>VIII_Baza_BDWMS!Z25</f>
        <v>0</v>
      </c>
      <c r="AA822" s="654">
        <f>VIII_Baza_BDWMS!AA25</f>
        <v>0</v>
      </c>
      <c r="AB822" s="654">
        <f>VIII_Baza_BDWMS!AB25</f>
        <v>0</v>
      </c>
      <c r="AC822" s="617">
        <f>VIII_Baza_BDWMS!AC25</f>
        <v>0</v>
      </c>
      <c r="AD822" s="617">
        <f>VIII_Baza_BDWMS!AD25</f>
        <v>0</v>
      </c>
      <c r="AE822" s="617">
        <f>VIII_Baza_BDWMS!AE25</f>
        <v>0</v>
      </c>
      <c r="AF822" s="617">
        <f>VIII_Baza_BDWMS!AF25</f>
        <v>0</v>
      </c>
      <c r="AG822" s="259">
        <f>VIII_Baza_BDWMS!AG25</f>
        <v>0</v>
      </c>
      <c r="AH822" s="259">
        <f>VIII_Baza_BDWMS!AH25</f>
        <v>0</v>
      </c>
      <c r="AI822" s="259">
        <f>VIII_Baza_BDWMS!AI25</f>
        <v>0</v>
      </c>
      <c r="AJ822" s="259">
        <f>VIII_Baza_BDWMS!AJ25</f>
        <v>0</v>
      </c>
      <c r="AK822" s="259">
        <f>VIII_Baza_BDWMS!AK25</f>
        <v>20</v>
      </c>
      <c r="AL822" s="259">
        <f>VIII_Baza_BDWMS!AL25</f>
        <v>20</v>
      </c>
      <c r="AM822" s="259">
        <f>VIII_Baza_BDWMS!AM25</f>
        <v>20</v>
      </c>
      <c r="AN822" s="259">
        <f>VIII_Baza_BDWMS!AN25</f>
        <v>20</v>
      </c>
      <c r="AO822" s="259">
        <f>VIII_Baza_BDWMS!AO25</f>
        <v>20</v>
      </c>
      <c r="AP822" s="647">
        <f>VIII_Baza_BDWMS!AP25</f>
        <v>0</v>
      </c>
      <c r="AQ822" s="647">
        <f>VIII_Baza_BDWMS!AQ25</f>
        <v>0</v>
      </c>
      <c r="AR822" s="647">
        <f>VIII_Baza_BDWMS!AR25</f>
        <v>0</v>
      </c>
      <c r="AS822" s="647">
        <f>VIII_Baza_BDWMS!AS25</f>
        <v>0</v>
      </c>
      <c r="AT822" s="623">
        <f>VIII_Baza_BDWMS!AT25</f>
        <v>0</v>
      </c>
      <c r="AU822" s="623">
        <f>VIII_Baza_BDWMS!AU25</f>
        <v>0</v>
      </c>
      <c r="AV822" s="623">
        <f>VIII_Baza_BDWMS!AV25</f>
        <v>0</v>
      </c>
      <c r="AW822" s="623">
        <f>VIII_Baza_BDWMS!AW25</f>
        <v>0</v>
      </c>
      <c r="AX822" s="275">
        <f>VIII_Baza_BDWMS!AX25</f>
        <v>100</v>
      </c>
      <c r="AY822" s="275">
        <f>VIII_Baza_BDWMS!AY25</f>
        <v>0.625</v>
      </c>
      <c r="AZ822" s="275">
        <f>VIII_Baza_BDWMS!AZ25</f>
        <v>5005</v>
      </c>
      <c r="BA822" s="275">
        <f>VIII_Baza_BDWMS!BA25</f>
        <v>3128.125</v>
      </c>
      <c r="BB822" s="275">
        <f>VIII_Baza_BDWMS!BB25</f>
        <v>1955.078125</v>
      </c>
      <c r="BC822" s="275">
        <f>VIII_Baza_BDWMS!BC25</f>
        <v>0</v>
      </c>
      <c r="BD822" s="275">
        <f>VIII_Baza_BDWMS!BD25</f>
        <v>0</v>
      </c>
      <c r="BE822" s="275">
        <f>VIII_Baza_BDWMS!BE25</f>
        <v>0</v>
      </c>
      <c r="BF822" s="275">
        <f>VIII_Baza_BDWMS!BF25</f>
        <v>0</v>
      </c>
      <c r="BG822" s="275">
        <f>VIII_Baza_BDWMS!BG25</f>
        <v>0</v>
      </c>
      <c r="BH822" s="275">
        <f>VIII_Baza_BDWMS!BH25</f>
        <v>0</v>
      </c>
      <c r="BI822" s="275">
        <f>VIII_Baza_BDWMS!BI25</f>
        <v>0</v>
      </c>
      <c r="BJ822">
        <f t="shared" si="49"/>
        <v>100</v>
      </c>
      <c r="BK822">
        <f t="shared" si="50"/>
        <v>100</v>
      </c>
      <c r="BL822" s="531">
        <f t="shared" si="51"/>
        <v>0</v>
      </c>
      <c r="BM822" s="201"/>
    </row>
    <row r="823" spans="1:65" s="191" customFormat="1" hidden="1" outlineLevel="1" x14ac:dyDescent="0.3">
      <c r="A823" s="275">
        <f>VIII_Baza_BDWMS!A26</f>
        <v>3</v>
      </c>
      <c r="B823" s="275" t="str">
        <f>VIII_Baza_BDWMS!B26</f>
        <v>e</v>
      </c>
      <c r="C823" s="275">
        <f>VIII_Baza_BDWMS!C26</f>
        <v>1</v>
      </c>
      <c r="D823" s="275" t="str">
        <f>VIII_Baza_BDWMS!D26</f>
        <v>.z08_3_e_1</v>
      </c>
      <c r="E823" s="275" t="str">
        <f>VIII_Baza_BDWMS!E26</f>
        <v>Utworzenie mechanizmu do transferu danych między infrastrukturą Wnioskodawcy a platformami technologicznymi (np. Google Cloud, Microsoft Azure, NVidia AI)</v>
      </c>
      <c r="F823" s="275" t="str">
        <f>VIII_Baza_BDWMS!F26</f>
        <v>ENDAWA_01</v>
      </c>
      <c r="G823" s="275">
        <f>VIII_Baza_BDWMS!G26</f>
        <v>0</v>
      </c>
      <c r="H823" s="275">
        <f>VIII_Baza_BDWMS!H26</f>
        <v>8</v>
      </c>
      <c r="I823" s="275" t="str">
        <f>VIII_Baza_BDWMS!I26</f>
        <v>.e01</v>
      </c>
      <c r="J823" s="275">
        <f>VIII_Baza_BDWMS!J26</f>
        <v>93</v>
      </c>
      <c r="K823" s="284">
        <f>VIII_Baza_BDWMS!K26</f>
        <v>47032</v>
      </c>
      <c r="L823" s="284">
        <f>VIII_Baza_BDWMS!L26</f>
        <v>47033</v>
      </c>
      <c r="M823" s="275">
        <f>VIII_Baza_BDWMS!M26</f>
        <v>93</v>
      </c>
      <c r="N823" s="275">
        <f>VIII_Baza_BDWMS!N26</f>
        <v>1</v>
      </c>
      <c r="O823" s="275">
        <f>VIII_Baza_BDWMS!O26</f>
        <v>200</v>
      </c>
      <c r="P823" s="632">
        <f>VIII_Baza_BDWMS!P26</f>
        <v>0</v>
      </c>
      <c r="Q823" s="632">
        <f>VIII_Baza_BDWMS!Q26</f>
        <v>0</v>
      </c>
      <c r="R823" s="632">
        <f>VIII_Baza_BDWMS!R26</f>
        <v>0</v>
      </c>
      <c r="S823" s="632">
        <f>VIII_Baza_BDWMS!S26</f>
        <v>0</v>
      </c>
      <c r="T823" s="632">
        <f>VIII_Baza_BDWMS!T26</f>
        <v>0.12</v>
      </c>
      <c r="U823" s="632">
        <f>VIII_Baza_BDWMS!U26</f>
        <v>0.12</v>
      </c>
      <c r="V823" s="632">
        <f>VIII_Baza_BDWMS!V26</f>
        <v>0.12</v>
      </c>
      <c r="W823" s="632">
        <f>VIII_Baza_BDWMS!W26</f>
        <v>0.12</v>
      </c>
      <c r="X823" s="632">
        <f>VIII_Baza_BDWMS!X26</f>
        <v>0.12</v>
      </c>
      <c r="Y823" s="654">
        <f>VIII_Baza_BDWMS!Y26</f>
        <v>0.4</v>
      </c>
      <c r="Z823" s="654">
        <f>VIII_Baza_BDWMS!Z26</f>
        <v>0</v>
      </c>
      <c r="AA823" s="654">
        <f>VIII_Baza_BDWMS!AA26</f>
        <v>0</v>
      </c>
      <c r="AB823" s="654">
        <f>VIII_Baza_BDWMS!AB26</f>
        <v>0</v>
      </c>
      <c r="AC823" s="617">
        <f>VIII_Baza_BDWMS!AC26</f>
        <v>0</v>
      </c>
      <c r="AD823" s="617">
        <f>VIII_Baza_BDWMS!AD26</f>
        <v>0</v>
      </c>
      <c r="AE823" s="617">
        <f>VIII_Baza_BDWMS!AE26</f>
        <v>0</v>
      </c>
      <c r="AF823" s="617">
        <f>VIII_Baza_BDWMS!AF26</f>
        <v>0</v>
      </c>
      <c r="AG823" s="259">
        <f>VIII_Baza_BDWMS!AG26</f>
        <v>0</v>
      </c>
      <c r="AH823" s="259">
        <f>VIII_Baza_BDWMS!AH26</f>
        <v>0</v>
      </c>
      <c r="AI823" s="259">
        <f>VIII_Baza_BDWMS!AI26</f>
        <v>0</v>
      </c>
      <c r="AJ823" s="259">
        <f>VIII_Baza_BDWMS!AJ26</f>
        <v>0</v>
      </c>
      <c r="AK823" s="259">
        <f>VIII_Baza_BDWMS!AK26</f>
        <v>24</v>
      </c>
      <c r="AL823" s="259">
        <f>VIII_Baza_BDWMS!AL26</f>
        <v>24</v>
      </c>
      <c r="AM823" s="259">
        <f>VIII_Baza_BDWMS!AM26</f>
        <v>24</v>
      </c>
      <c r="AN823" s="259">
        <f>VIII_Baza_BDWMS!AN26</f>
        <v>24</v>
      </c>
      <c r="AO823" s="259">
        <f>VIII_Baza_BDWMS!AO26</f>
        <v>24</v>
      </c>
      <c r="AP823" s="647">
        <f>VIII_Baza_BDWMS!AP26</f>
        <v>80</v>
      </c>
      <c r="AQ823" s="647">
        <f>VIII_Baza_BDWMS!AQ26</f>
        <v>0</v>
      </c>
      <c r="AR823" s="647">
        <f>VIII_Baza_BDWMS!AR26</f>
        <v>0</v>
      </c>
      <c r="AS823" s="647">
        <f>VIII_Baza_BDWMS!AS26</f>
        <v>0</v>
      </c>
      <c r="AT823" s="623">
        <f>VIII_Baza_BDWMS!AT26</f>
        <v>0</v>
      </c>
      <c r="AU823" s="623">
        <f>VIII_Baza_BDWMS!AU26</f>
        <v>0</v>
      </c>
      <c r="AV823" s="623">
        <f>VIII_Baza_BDWMS!AV26</f>
        <v>0</v>
      </c>
      <c r="AW823" s="623">
        <f>VIII_Baza_BDWMS!AW26</f>
        <v>0</v>
      </c>
      <c r="AX823" s="275">
        <f>VIII_Baza_BDWMS!AX26</f>
        <v>120</v>
      </c>
      <c r="AY823" s="275">
        <f>VIII_Baza_BDWMS!AY26</f>
        <v>0.75</v>
      </c>
      <c r="AZ823" s="275" t="e">
        <f>VIII_Baza_BDWMS!AZ26</f>
        <v>#N/A</v>
      </c>
      <c r="BA823" s="275" t="e">
        <f>VIII_Baza_BDWMS!BA26</f>
        <v>#N/A</v>
      </c>
      <c r="BB823" s="275" t="e">
        <f>VIII_Baza_BDWMS!BB26</f>
        <v>#N/A</v>
      </c>
      <c r="BC823" s="275">
        <f>VIII_Baza_BDWMS!BC26</f>
        <v>0</v>
      </c>
      <c r="BD823" s="275">
        <f>VIII_Baza_BDWMS!BD26</f>
        <v>0</v>
      </c>
      <c r="BE823" s="275">
        <f>VIII_Baza_BDWMS!BE26</f>
        <v>0</v>
      </c>
      <c r="BF823" s="275">
        <f>VIII_Baza_BDWMS!BF26</f>
        <v>0</v>
      </c>
      <c r="BG823" s="275">
        <f>VIII_Baza_BDWMS!BG26</f>
        <v>0</v>
      </c>
      <c r="BH823" s="275">
        <f>VIII_Baza_BDWMS!BH26</f>
        <v>0</v>
      </c>
      <c r="BI823" s="275">
        <f>VIII_Baza_BDWMS!BI26</f>
        <v>0</v>
      </c>
      <c r="BJ823">
        <f t="shared" si="49"/>
        <v>200</v>
      </c>
      <c r="BK823">
        <f t="shared" si="50"/>
        <v>200</v>
      </c>
      <c r="BL823" s="531">
        <f t="shared" si="51"/>
        <v>0</v>
      </c>
      <c r="BM823" s="201"/>
    </row>
    <row r="824" spans="1:65" s="191" customFormat="1" hidden="1" outlineLevel="1" x14ac:dyDescent="0.3">
      <c r="A824" s="275">
        <f>VIII_Baza_BDWMS!A27</f>
        <v>4</v>
      </c>
      <c r="B824" s="275" t="str">
        <f>VIII_Baza_BDWMS!B27</f>
        <v>a</v>
      </c>
      <c r="C824" s="275">
        <f>VIII_Baza_BDWMS!C27</f>
        <v>1</v>
      </c>
      <c r="D824" s="275" t="str">
        <f>VIII_Baza_BDWMS!D27</f>
        <v>.z08_4_a_1</v>
      </c>
      <c r="E824" s="275" t="str">
        <f>VIII_Baza_BDWMS!E27</f>
        <v>4.Opracowanie narzędzi do automatycznego monitorowania, wykrywających anomalie i nieprawidłowości w danych w czasie rzeczywistym, współpracujących z wybraną platformą bazodanową, przeprowadzających au-tomatyczne sprawdzanie kompletności rekordów. Flagowane będą rekordy z brakującymi danymi natychmiast po ich wprowadzeniu/aktualizacji i wysyłane powiadomienia do administratorów, gdy liczba tych rekordów przekro-czy próg 10 rekordów. Będą śledzić czas ostatniej aktualizacji każdego rekordu, flagując te, które nie były aktua-lizowane zgodnie z ustalonym harmonogramem (co 24h i generować odpowiednie alerty.</v>
      </c>
      <c r="F824" s="275">
        <f>VIII_Baza_BDWMS!F27</f>
        <v>0</v>
      </c>
      <c r="G824" s="275" t="str">
        <f>VIII_Baza_BDWMS!G27</f>
        <v>Nazwisko05</v>
      </c>
      <c r="H824" s="275">
        <f>VIII_Baza_BDWMS!H27</f>
        <v>9</v>
      </c>
      <c r="I824" s="275" t="str">
        <f>VIII_Baza_BDWMS!I27</f>
        <v>.a05</v>
      </c>
      <c r="J824" s="275">
        <f>VIII_Baza_BDWMS!J27</f>
        <v>94</v>
      </c>
      <c r="K824" s="284">
        <f>VIII_Baza_BDWMS!K27</f>
        <v>47039</v>
      </c>
      <c r="L824" s="284">
        <f>VIII_Baza_BDWMS!L27</f>
        <v>47039</v>
      </c>
      <c r="M824" s="275">
        <f>VIII_Baza_BDWMS!M27</f>
        <v>93</v>
      </c>
      <c r="N824" s="275">
        <f>VIII_Baza_BDWMS!N27</f>
        <v>0</v>
      </c>
      <c r="O824" s="275">
        <f>VIII_Baza_BDWMS!O27</f>
        <v>30</v>
      </c>
      <c r="P824" s="632">
        <f>VIII_Baza_BDWMS!P27</f>
        <v>0</v>
      </c>
      <c r="Q824" s="632">
        <f>VIII_Baza_BDWMS!Q27</f>
        <v>0</v>
      </c>
      <c r="R824" s="632">
        <f>VIII_Baza_BDWMS!R27</f>
        <v>0</v>
      </c>
      <c r="S824" s="632">
        <f>VIII_Baza_BDWMS!S27</f>
        <v>0</v>
      </c>
      <c r="T824" s="632">
        <f>VIII_Baza_BDWMS!T27</f>
        <v>0.2</v>
      </c>
      <c r="U824" s="632">
        <f>VIII_Baza_BDWMS!U27</f>
        <v>0.2</v>
      </c>
      <c r="V824" s="632">
        <f>VIII_Baza_BDWMS!V27</f>
        <v>0.2</v>
      </c>
      <c r="W824" s="632">
        <f>VIII_Baza_BDWMS!W27</f>
        <v>0.2</v>
      </c>
      <c r="X824" s="632">
        <f>VIII_Baza_BDWMS!X27</f>
        <v>0.2</v>
      </c>
      <c r="Y824" s="654">
        <f>VIII_Baza_BDWMS!Y27</f>
        <v>0</v>
      </c>
      <c r="Z824" s="654">
        <f>VIII_Baza_BDWMS!Z27</f>
        <v>0</v>
      </c>
      <c r="AA824" s="654">
        <f>VIII_Baza_BDWMS!AA27</f>
        <v>0</v>
      </c>
      <c r="AB824" s="654">
        <f>VIII_Baza_BDWMS!AB27</f>
        <v>0</v>
      </c>
      <c r="AC824" s="617">
        <f>VIII_Baza_BDWMS!AC27</f>
        <v>0</v>
      </c>
      <c r="AD824" s="617">
        <f>VIII_Baza_BDWMS!AD27</f>
        <v>0</v>
      </c>
      <c r="AE824" s="617">
        <f>VIII_Baza_BDWMS!AE27</f>
        <v>0</v>
      </c>
      <c r="AF824" s="617">
        <f>VIII_Baza_BDWMS!AF27</f>
        <v>0</v>
      </c>
      <c r="AG824" s="259">
        <f>VIII_Baza_BDWMS!AG27</f>
        <v>0</v>
      </c>
      <c r="AH824" s="259">
        <f>VIII_Baza_BDWMS!AH27</f>
        <v>0</v>
      </c>
      <c r="AI824" s="259">
        <f>VIII_Baza_BDWMS!AI27</f>
        <v>0</v>
      </c>
      <c r="AJ824" s="259">
        <f>VIII_Baza_BDWMS!AJ27</f>
        <v>0</v>
      </c>
      <c r="AK824" s="259">
        <f>VIII_Baza_BDWMS!AK27</f>
        <v>6</v>
      </c>
      <c r="AL824" s="259">
        <f>VIII_Baza_BDWMS!AL27</f>
        <v>6</v>
      </c>
      <c r="AM824" s="259">
        <f>VIII_Baza_BDWMS!AM27</f>
        <v>6</v>
      </c>
      <c r="AN824" s="259">
        <f>VIII_Baza_BDWMS!AN27</f>
        <v>6</v>
      </c>
      <c r="AO824" s="259">
        <f>VIII_Baza_BDWMS!AO27</f>
        <v>6</v>
      </c>
      <c r="AP824" s="647">
        <f>VIII_Baza_BDWMS!AP27</f>
        <v>0</v>
      </c>
      <c r="AQ824" s="647">
        <f>VIII_Baza_BDWMS!AQ27</f>
        <v>0</v>
      </c>
      <c r="AR824" s="647">
        <f>VIII_Baza_BDWMS!AR27</f>
        <v>0</v>
      </c>
      <c r="AS824" s="647">
        <f>VIII_Baza_BDWMS!AS27</f>
        <v>0</v>
      </c>
      <c r="AT824" s="623">
        <f>VIII_Baza_BDWMS!AT27</f>
        <v>0</v>
      </c>
      <c r="AU824" s="623">
        <f>VIII_Baza_BDWMS!AU27</f>
        <v>0</v>
      </c>
      <c r="AV824" s="623">
        <f>VIII_Baza_BDWMS!AV27</f>
        <v>0</v>
      </c>
      <c r="AW824" s="623">
        <f>VIII_Baza_BDWMS!AW27</f>
        <v>0</v>
      </c>
      <c r="AX824" s="275">
        <f>VIII_Baza_BDWMS!AX27</f>
        <v>30</v>
      </c>
      <c r="AY824" s="275">
        <f>VIII_Baza_BDWMS!AY27</f>
        <v>0.1875</v>
      </c>
      <c r="AZ824" s="275">
        <f>VIII_Baza_BDWMS!AZ27</f>
        <v>5005</v>
      </c>
      <c r="BA824" s="275">
        <f>VIII_Baza_BDWMS!BA27</f>
        <v>938.4375</v>
      </c>
      <c r="BB824" s="275">
        <f>VIII_Baza_BDWMS!BB27</f>
        <v>175.95703125</v>
      </c>
      <c r="BC824" s="275">
        <f>VIII_Baza_BDWMS!BC27</f>
        <v>0</v>
      </c>
      <c r="BD824" s="275">
        <f>VIII_Baza_BDWMS!BD27</f>
        <v>0</v>
      </c>
      <c r="BE824" s="275">
        <f>VIII_Baza_BDWMS!BE27</f>
        <v>0</v>
      </c>
      <c r="BF824" s="275">
        <f>VIII_Baza_BDWMS!BF27</f>
        <v>0</v>
      </c>
      <c r="BG824" s="275">
        <f>VIII_Baza_BDWMS!BG27</f>
        <v>0</v>
      </c>
      <c r="BH824" s="275">
        <f>VIII_Baza_BDWMS!BH27</f>
        <v>0</v>
      </c>
      <c r="BI824" s="275">
        <f>VIII_Baza_BDWMS!BI27</f>
        <v>0</v>
      </c>
      <c r="BJ824">
        <f t="shared" si="49"/>
        <v>30</v>
      </c>
      <c r="BK824">
        <f t="shared" si="50"/>
        <v>30</v>
      </c>
      <c r="BL824" s="531">
        <f t="shared" si="51"/>
        <v>0</v>
      </c>
      <c r="BM824" s="201"/>
    </row>
    <row r="825" spans="1:65" s="191" customFormat="1" hidden="1" outlineLevel="1" x14ac:dyDescent="0.3">
      <c r="A825" s="275">
        <f>VIII_Baza_BDWMS!A28</f>
        <v>5</v>
      </c>
      <c r="B825" s="275" t="str">
        <f>VIII_Baza_BDWMS!B28</f>
        <v>a</v>
      </c>
      <c r="C825" s="275">
        <f>VIII_Baza_BDWMS!C28</f>
        <v>0</v>
      </c>
      <c r="D825" s="275" t="str">
        <f>VIII_Baza_BDWMS!D28</f>
        <v>.z08_5_a_0</v>
      </c>
      <c r="E825" s="275" t="str">
        <f>VIII_Baza_BDWMS!E28</f>
        <v>5.Połączenie BDMWS z wybranym systemem AI/ML, co pozwoli na zbadanie potencjału zaawansowanych me-tod analitycznych AI/ML w celu zwiększenia wydajności procesów magazynowych.</v>
      </c>
      <c r="F825" s="275">
        <f>VIII_Baza_BDWMS!F28</f>
        <v>0</v>
      </c>
      <c r="G825" s="275">
        <f>VIII_Baza_BDWMS!G28</f>
        <v>0</v>
      </c>
      <c r="H825" s="275">
        <f>VIII_Baza_BDWMS!H28</f>
        <v>0</v>
      </c>
      <c r="I825" s="275">
        <f>VIII_Baza_BDWMS!I28</f>
        <v>0</v>
      </c>
      <c r="J825" s="275">
        <f>VIII_Baza_BDWMS!J28</f>
        <v>94</v>
      </c>
      <c r="K825" s="284">
        <f>VIII_Baza_BDWMS!K28</f>
        <v>0</v>
      </c>
      <c r="L825" s="284">
        <f>VIII_Baza_BDWMS!L28</f>
        <v>0</v>
      </c>
      <c r="M825" s="275">
        <f>VIII_Baza_BDWMS!M28</f>
        <v>93</v>
      </c>
      <c r="N825" s="275">
        <f>VIII_Baza_BDWMS!N28</f>
        <v>0</v>
      </c>
      <c r="O825" s="275">
        <f>VIII_Baza_BDWMS!O28</f>
        <v>0</v>
      </c>
      <c r="P825" s="632">
        <f>VIII_Baza_BDWMS!P28</f>
        <v>0</v>
      </c>
      <c r="Q825" s="632">
        <f>VIII_Baza_BDWMS!Q28</f>
        <v>0</v>
      </c>
      <c r="R825" s="632">
        <f>VIII_Baza_BDWMS!R28</f>
        <v>0</v>
      </c>
      <c r="S825" s="632">
        <f>VIII_Baza_BDWMS!S28</f>
        <v>0</v>
      </c>
      <c r="T825" s="632">
        <f>VIII_Baza_BDWMS!T28</f>
        <v>0</v>
      </c>
      <c r="U825" s="632">
        <f>VIII_Baza_BDWMS!U28</f>
        <v>0</v>
      </c>
      <c r="V825" s="632">
        <f>VIII_Baza_BDWMS!V28</f>
        <v>0</v>
      </c>
      <c r="W825" s="632">
        <f>VIII_Baza_BDWMS!W28</f>
        <v>0</v>
      </c>
      <c r="X825" s="632">
        <f>VIII_Baza_BDWMS!X28</f>
        <v>0</v>
      </c>
      <c r="Y825" s="654">
        <f>VIII_Baza_BDWMS!Y28</f>
        <v>0</v>
      </c>
      <c r="Z825" s="654">
        <f>VIII_Baza_BDWMS!Z28</f>
        <v>0</v>
      </c>
      <c r="AA825" s="654">
        <f>VIII_Baza_BDWMS!AA28</f>
        <v>0</v>
      </c>
      <c r="AB825" s="654">
        <f>VIII_Baza_BDWMS!AB28</f>
        <v>0</v>
      </c>
      <c r="AC825" s="617">
        <f>VIII_Baza_BDWMS!AC28</f>
        <v>0</v>
      </c>
      <c r="AD825" s="617">
        <f>VIII_Baza_BDWMS!AD28</f>
        <v>0</v>
      </c>
      <c r="AE825" s="617">
        <f>VIII_Baza_BDWMS!AE28</f>
        <v>0</v>
      </c>
      <c r="AF825" s="617">
        <f>VIII_Baza_BDWMS!AF28</f>
        <v>0</v>
      </c>
      <c r="AG825" s="259">
        <f>VIII_Baza_BDWMS!AG28</f>
        <v>0</v>
      </c>
      <c r="AH825" s="259">
        <f>VIII_Baza_BDWMS!AH28</f>
        <v>0</v>
      </c>
      <c r="AI825" s="259">
        <f>VIII_Baza_BDWMS!AI28</f>
        <v>0</v>
      </c>
      <c r="AJ825" s="259">
        <f>VIII_Baza_BDWMS!AJ28</f>
        <v>0</v>
      </c>
      <c r="AK825" s="259">
        <f>VIII_Baza_BDWMS!AK28</f>
        <v>0</v>
      </c>
      <c r="AL825" s="259">
        <f>VIII_Baza_BDWMS!AL28</f>
        <v>0</v>
      </c>
      <c r="AM825" s="259">
        <f>VIII_Baza_BDWMS!AM28</f>
        <v>0</v>
      </c>
      <c r="AN825" s="259">
        <f>VIII_Baza_BDWMS!AN28</f>
        <v>0</v>
      </c>
      <c r="AO825" s="259">
        <f>VIII_Baza_BDWMS!AO28</f>
        <v>0</v>
      </c>
      <c r="AP825" s="647">
        <f>VIII_Baza_BDWMS!AP28</f>
        <v>0</v>
      </c>
      <c r="AQ825" s="647">
        <f>VIII_Baza_BDWMS!AQ28</f>
        <v>0</v>
      </c>
      <c r="AR825" s="647">
        <f>VIII_Baza_BDWMS!AR28</f>
        <v>0</v>
      </c>
      <c r="AS825" s="647">
        <f>VIII_Baza_BDWMS!AS28</f>
        <v>0</v>
      </c>
      <c r="AT825" s="623">
        <f>VIII_Baza_BDWMS!AT28</f>
        <v>0</v>
      </c>
      <c r="AU825" s="623">
        <f>VIII_Baza_BDWMS!AU28</f>
        <v>0</v>
      </c>
      <c r="AV825" s="623">
        <f>VIII_Baza_BDWMS!AV28</f>
        <v>0</v>
      </c>
      <c r="AW825" s="623">
        <f>VIII_Baza_BDWMS!AW28</f>
        <v>0</v>
      </c>
      <c r="AX825" s="275">
        <f>VIII_Baza_BDWMS!AX28</f>
        <v>0</v>
      </c>
      <c r="AY825" s="275">
        <f>VIII_Baza_BDWMS!AY28</f>
        <v>0</v>
      </c>
      <c r="AZ825" s="275">
        <f>VIII_Baza_BDWMS!AZ28</f>
        <v>0</v>
      </c>
      <c r="BA825" s="275">
        <f>VIII_Baza_BDWMS!BA28</f>
        <v>0</v>
      </c>
      <c r="BB825" s="275">
        <f>VIII_Baza_BDWMS!BB28</f>
        <v>0</v>
      </c>
      <c r="BC825" s="275">
        <f>VIII_Baza_BDWMS!BC28</f>
        <v>0</v>
      </c>
      <c r="BD825" s="275">
        <f>VIII_Baza_BDWMS!BD28</f>
        <v>0</v>
      </c>
      <c r="BE825" s="275">
        <f>VIII_Baza_BDWMS!BE28</f>
        <v>0</v>
      </c>
      <c r="BF825" s="275">
        <f>VIII_Baza_BDWMS!BF28</f>
        <v>0</v>
      </c>
      <c r="BG825" s="275">
        <f>VIII_Baza_BDWMS!BG28</f>
        <v>0</v>
      </c>
      <c r="BH825" s="275">
        <f>VIII_Baza_BDWMS!BH28</f>
        <v>0</v>
      </c>
      <c r="BI825" s="275">
        <f>VIII_Baza_BDWMS!BI28</f>
        <v>0</v>
      </c>
      <c r="BJ825">
        <f t="shared" si="49"/>
        <v>0</v>
      </c>
      <c r="BK825">
        <f t="shared" si="50"/>
        <v>0</v>
      </c>
      <c r="BL825" s="531">
        <f t="shared" si="51"/>
        <v>0</v>
      </c>
      <c r="BM825" s="201"/>
    </row>
    <row r="826" spans="1:65" s="191" customFormat="1" hidden="1" outlineLevel="1" x14ac:dyDescent="0.3">
      <c r="A826" s="275">
        <f>VIII_Baza_BDWMS!A29</f>
        <v>5</v>
      </c>
      <c r="B826" s="275" t="str">
        <f>VIII_Baza_BDWMS!B29</f>
        <v>a</v>
      </c>
      <c r="C826" s="275">
        <f>VIII_Baza_BDWMS!C29</f>
        <v>1</v>
      </c>
      <c r="D826" s="275" t="str">
        <f>VIII_Baza_BDWMS!D29</f>
        <v>.z08_5_a_1</v>
      </c>
      <c r="E826" s="275" t="str">
        <f>VIII_Baza_BDWMS!E29</f>
        <v xml:space="preserve">Zaimportowanie BDMWS w środowisku wybranej platformy AI/ML </v>
      </c>
      <c r="F826" s="275" t="str">
        <f>VIII_Baza_BDWMS!F29</f>
        <v>Imię05</v>
      </c>
      <c r="G826" s="275" t="str">
        <f>VIII_Baza_BDWMS!G29</f>
        <v>Nazwisko05</v>
      </c>
      <c r="H826" s="275">
        <f>VIII_Baza_BDWMS!H29</f>
        <v>9</v>
      </c>
      <c r="I826" s="275" t="str">
        <f>VIII_Baza_BDWMS!I29</f>
        <v>.a05</v>
      </c>
      <c r="J826" s="275">
        <f>VIII_Baza_BDWMS!J29</f>
        <v>94</v>
      </c>
      <c r="K826" s="284">
        <f>VIII_Baza_BDWMS!K29</f>
        <v>47039</v>
      </c>
      <c r="L826" s="284">
        <f>VIII_Baza_BDWMS!L29</f>
        <v>47039</v>
      </c>
      <c r="M826" s="275">
        <f>VIII_Baza_BDWMS!M29</f>
        <v>93</v>
      </c>
      <c r="N826" s="275">
        <f>VIII_Baza_BDWMS!N29</f>
        <v>0</v>
      </c>
      <c r="O826" s="275">
        <f>VIII_Baza_BDWMS!O29</f>
        <v>40</v>
      </c>
      <c r="P826" s="632">
        <f>VIII_Baza_BDWMS!P29</f>
        <v>0</v>
      </c>
      <c r="Q826" s="632">
        <f>VIII_Baza_BDWMS!Q29</f>
        <v>0</v>
      </c>
      <c r="R826" s="632">
        <f>VIII_Baza_BDWMS!R29</f>
        <v>0</v>
      </c>
      <c r="S826" s="632">
        <f>VIII_Baza_BDWMS!S29</f>
        <v>0</v>
      </c>
      <c r="T826" s="632">
        <f>VIII_Baza_BDWMS!T29</f>
        <v>0.2</v>
      </c>
      <c r="U826" s="632">
        <f>VIII_Baza_BDWMS!U29</f>
        <v>0.2</v>
      </c>
      <c r="V826" s="632">
        <f>VIII_Baza_BDWMS!V29</f>
        <v>0.2</v>
      </c>
      <c r="W826" s="632">
        <f>VIII_Baza_BDWMS!W29</f>
        <v>0.2</v>
      </c>
      <c r="X826" s="632">
        <f>VIII_Baza_BDWMS!X29</f>
        <v>0.2</v>
      </c>
      <c r="Y826" s="654">
        <f>VIII_Baza_BDWMS!Y29</f>
        <v>0</v>
      </c>
      <c r="Z826" s="654">
        <f>VIII_Baza_BDWMS!Z29</f>
        <v>0</v>
      </c>
      <c r="AA826" s="654">
        <f>VIII_Baza_BDWMS!AA29</f>
        <v>0</v>
      </c>
      <c r="AB826" s="654">
        <f>VIII_Baza_BDWMS!AB29</f>
        <v>0</v>
      </c>
      <c r="AC826" s="617">
        <f>VIII_Baza_BDWMS!AC29</f>
        <v>0</v>
      </c>
      <c r="AD826" s="617">
        <f>VIII_Baza_BDWMS!AD29</f>
        <v>0</v>
      </c>
      <c r="AE826" s="617">
        <f>VIII_Baza_BDWMS!AE29</f>
        <v>0</v>
      </c>
      <c r="AF826" s="617">
        <f>VIII_Baza_BDWMS!AF29</f>
        <v>0</v>
      </c>
      <c r="AG826" s="259">
        <f>VIII_Baza_BDWMS!AG29</f>
        <v>0</v>
      </c>
      <c r="AH826" s="259">
        <f>VIII_Baza_BDWMS!AH29</f>
        <v>0</v>
      </c>
      <c r="AI826" s="259">
        <f>VIII_Baza_BDWMS!AI29</f>
        <v>0</v>
      </c>
      <c r="AJ826" s="259">
        <f>VIII_Baza_BDWMS!AJ29</f>
        <v>0</v>
      </c>
      <c r="AK826" s="259">
        <f>VIII_Baza_BDWMS!AK29</f>
        <v>8</v>
      </c>
      <c r="AL826" s="259">
        <f>VIII_Baza_BDWMS!AL29</f>
        <v>8</v>
      </c>
      <c r="AM826" s="259">
        <f>VIII_Baza_BDWMS!AM29</f>
        <v>8</v>
      </c>
      <c r="AN826" s="259">
        <f>VIII_Baza_BDWMS!AN29</f>
        <v>8</v>
      </c>
      <c r="AO826" s="259">
        <f>VIII_Baza_BDWMS!AO29</f>
        <v>8</v>
      </c>
      <c r="AP826" s="647">
        <f>VIII_Baza_BDWMS!AP29</f>
        <v>0</v>
      </c>
      <c r="AQ826" s="647">
        <f>VIII_Baza_BDWMS!AQ29</f>
        <v>0</v>
      </c>
      <c r="AR826" s="647">
        <f>VIII_Baza_BDWMS!AR29</f>
        <v>0</v>
      </c>
      <c r="AS826" s="647">
        <f>VIII_Baza_BDWMS!AS29</f>
        <v>0</v>
      </c>
      <c r="AT826" s="623">
        <f>VIII_Baza_BDWMS!AT29</f>
        <v>0</v>
      </c>
      <c r="AU826" s="623">
        <f>VIII_Baza_BDWMS!AU29</f>
        <v>0</v>
      </c>
      <c r="AV826" s="623">
        <f>VIII_Baza_BDWMS!AV29</f>
        <v>0</v>
      </c>
      <c r="AW826" s="623">
        <f>VIII_Baza_BDWMS!AW29</f>
        <v>0</v>
      </c>
      <c r="AX826" s="275">
        <f>VIII_Baza_BDWMS!AX29</f>
        <v>40</v>
      </c>
      <c r="AY826" s="275">
        <f>VIII_Baza_BDWMS!AY29</f>
        <v>0.25</v>
      </c>
      <c r="AZ826" s="275">
        <f>VIII_Baza_BDWMS!AZ29</f>
        <v>5005</v>
      </c>
      <c r="BA826" s="275">
        <f>VIII_Baza_BDWMS!BA29</f>
        <v>1251.25</v>
      </c>
      <c r="BB826" s="275">
        <f>VIII_Baza_BDWMS!BB29</f>
        <v>312.8125</v>
      </c>
      <c r="BC826" s="275">
        <f>VIII_Baza_BDWMS!BC29</f>
        <v>0</v>
      </c>
      <c r="BD826" s="275">
        <f>VIII_Baza_BDWMS!BD29</f>
        <v>0</v>
      </c>
      <c r="BE826" s="275">
        <f>VIII_Baza_BDWMS!BE29</f>
        <v>0</v>
      </c>
      <c r="BF826" s="275">
        <f>VIII_Baza_BDWMS!BF29</f>
        <v>0</v>
      </c>
      <c r="BG826" s="275">
        <f>VIII_Baza_BDWMS!BG29</f>
        <v>0</v>
      </c>
      <c r="BH826" s="275">
        <f>VIII_Baza_BDWMS!BH29</f>
        <v>0</v>
      </c>
      <c r="BI826" s="275">
        <f>VIII_Baza_BDWMS!BI29</f>
        <v>0</v>
      </c>
      <c r="BJ826">
        <f t="shared" si="49"/>
        <v>40</v>
      </c>
      <c r="BK826">
        <f t="shared" si="50"/>
        <v>40</v>
      </c>
      <c r="BL826" s="531">
        <f t="shared" si="51"/>
        <v>0</v>
      </c>
      <c r="BM826" s="201"/>
    </row>
    <row r="827" spans="1:65" s="191" customFormat="1" hidden="1" outlineLevel="1" x14ac:dyDescent="0.3">
      <c r="A827" s="275">
        <f>VIII_Baza_BDWMS!A30</f>
        <v>5</v>
      </c>
      <c r="B827" s="275" t="str">
        <f>VIII_Baza_BDWMS!B30</f>
        <v>b</v>
      </c>
      <c r="C827" s="275">
        <f>VIII_Baza_BDWMS!C30</f>
        <v>1</v>
      </c>
      <c r="D827" s="275" t="str">
        <f>VIII_Baza_BDWMS!D30</f>
        <v>.z08_5_b_1</v>
      </c>
      <c r="E827" s="275" t="str">
        <f>VIII_Baza_BDWMS!E30</f>
        <v>Sprawdzenie i potwierdzenie poprawności zaimplementowanych danych. Określenie zestawu danych testowych i referencyjnych do dalszych analiz</v>
      </c>
      <c r="F827" s="275" t="str">
        <f>VIII_Baza_BDWMS!F30</f>
        <v>Imię04</v>
      </c>
      <c r="G827" s="275" t="str">
        <f>VIII_Baza_BDWMS!G30</f>
        <v>Nazwisko04</v>
      </c>
      <c r="H827" s="275">
        <f>VIII_Baza_BDWMS!H30</f>
        <v>9</v>
      </c>
      <c r="I827" s="275" t="str">
        <f>VIII_Baza_BDWMS!I30</f>
        <v>.a04</v>
      </c>
      <c r="J827" s="275">
        <f>VIII_Baza_BDWMS!J30</f>
        <v>94</v>
      </c>
      <c r="K827" s="284">
        <f>VIII_Baza_BDWMS!K30</f>
        <v>47039</v>
      </c>
      <c r="L827" s="284">
        <f>VIII_Baza_BDWMS!L30</f>
        <v>47039</v>
      </c>
      <c r="M827" s="275">
        <f>VIII_Baza_BDWMS!M30</f>
        <v>93</v>
      </c>
      <c r="N827" s="275">
        <f>VIII_Baza_BDWMS!N30</f>
        <v>0</v>
      </c>
      <c r="O827" s="275">
        <f>VIII_Baza_BDWMS!O30</f>
        <v>40</v>
      </c>
      <c r="P827" s="632">
        <f>VIII_Baza_BDWMS!P30</f>
        <v>0</v>
      </c>
      <c r="Q827" s="632">
        <f>VIII_Baza_BDWMS!Q30</f>
        <v>0</v>
      </c>
      <c r="R827" s="632">
        <f>VIII_Baza_BDWMS!R30</f>
        <v>0</v>
      </c>
      <c r="S827" s="632">
        <f>VIII_Baza_BDWMS!S30</f>
        <v>0</v>
      </c>
      <c r="T827" s="632">
        <f>VIII_Baza_BDWMS!T30</f>
        <v>0.2</v>
      </c>
      <c r="U827" s="632">
        <f>VIII_Baza_BDWMS!U30</f>
        <v>0.2</v>
      </c>
      <c r="V827" s="632">
        <f>VIII_Baza_BDWMS!V30</f>
        <v>0.2</v>
      </c>
      <c r="W827" s="632">
        <f>VIII_Baza_BDWMS!W30</f>
        <v>0.2</v>
      </c>
      <c r="X827" s="632">
        <f>VIII_Baza_BDWMS!X30</f>
        <v>0.2</v>
      </c>
      <c r="Y827" s="654">
        <f>VIII_Baza_BDWMS!Y30</f>
        <v>0</v>
      </c>
      <c r="Z827" s="654">
        <f>VIII_Baza_BDWMS!Z30</f>
        <v>0</v>
      </c>
      <c r="AA827" s="654">
        <f>VIII_Baza_BDWMS!AA30</f>
        <v>0</v>
      </c>
      <c r="AB827" s="654">
        <f>VIII_Baza_BDWMS!AB30</f>
        <v>0</v>
      </c>
      <c r="AC827" s="617">
        <f>VIII_Baza_BDWMS!AC30</f>
        <v>0</v>
      </c>
      <c r="AD827" s="617">
        <f>VIII_Baza_BDWMS!AD30</f>
        <v>0</v>
      </c>
      <c r="AE827" s="617">
        <f>VIII_Baza_BDWMS!AE30</f>
        <v>0</v>
      </c>
      <c r="AF827" s="617">
        <f>VIII_Baza_BDWMS!AF30</f>
        <v>0</v>
      </c>
      <c r="AG827" s="259">
        <f>VIII_Baza_BDWMS!AG30</f>
        <v>0</v>
      </c>
      <c r="AH827" s="259">
        <f>VIII_Baza_BDWMS!AH30</f>
        <v>0</v>
      </c>
      <c r="AI827" s="259">
        <f>VIII_Baza_BDWMS!AI30</f>
        <v>0</v>
      </c>
      <c r="AJ827" s="259">
        <f>VIII_Baza_BDWMS!AJ30</f>
        <v>0</v>
      </c>
      <c r="AK827" s="259">
        <f>VIII_Baza_BDWMS!AK30</f>
        <v>8</v>
      </c>
      <c r="AL827" s="259">
        <f>VIII_Baza_BDWMS!AL30</f>
        <v>8</v>
      </c>
      <c r="AM827" s="259">
        <f>VIII_Baza_BDWMS!AM30</f>
        <v>8</v>
      </c>
      <c r="AN827" s="259">
        <f>VIII_Baza_BDWMS!AN30</f>
        <v>8</v>
      </c>
      <c r="AO827" s="259">
        <f>VIII_Baza_BDWMS!AO30</f>
        <v>8</v>
      </c>
      <c r="AP827" s="647">
        <f>VIII_Baza_BDWMS!AP30</f>
        <v>0</v>
      </c>
      <c r="AQ827" s="647">
        <f>VIII_Baza_BDWMS!AQ30</f>
        <v>0</v>
      </c>
      <c r="AR827" s="647">
        <f>VIII_Baza_BDWMS!AR30</f>
        <v>0</v>
      </c>
      <c r="AS827" s="647">
        <f>VIII_Baza_BDWMS!AS30</f>
        <v>0</v>
      </c>
      <c r="AT827" s="623">
        <f>VIII_Baza_BDWMS!AT30</f>
        <v>0</v>
      </c>
      <c r="AU827" s="623">
        <f>VIII_Baza_BDWMS!AU30</f>
        <v>0</v>
      </c>
      <c r="AV827" s="623">
        <f>VIII_Baza_BDWMS!AV30</f>
        <v>0</v>
      </c>
      <c r="AW827" s="623">
        <f>VIII_Baza_BDWMS!AW30</f>
        <v>0</v>
      </c>
      <c r="AX827" s="275">
        <f>VIII_Baza_BDWMS!AX30</f>
        <v>40</v>
      </c>
      <c r="AY827" s="275">
        <f>VIII_Baza_BDWMS!AY30</f>
        <v>0.25</v>
      </c>
      <c r="AZ827" s="275">
        <f>VIII_Baza_BDWMS!AZ30</f>
        <v>5004</v>
      </c>
      <c r="BA827" s="275">
        <f>VIII_Baza_BDWMS!BA30</f>
        <v>1251</v>
      </c>
      <c r="BB827" s="275">
        <f>VIII_Baza_BDWMS!BB30</f>
        <v>312.75</v>
      </c>
      <c r="BC827" s="275">
        <f>VIII_Baza_BDWMS!BC30</f>
        <v>0</v>
      </c>
      <c r="BD827" s="275">
        <f>VIII_Baza_BDWMS!BD30</f>
        <v>0</v>
      </c>
      <c r="BE827" s="275">
        <f>VIII_Baza_BDWMS!BE30</f>
        <v>0</v>
      </c>
      <c r="BF827" s="275">
        <f>VIII_Baza_BDWMS!BF30</f>
        <v>0</v>
      </c>
      <c r="BG827" s="275">
        <f>VIII_Baza_BDWMS!BG30</f>
        <v>0</v>
      </c>
      <c r="BH827" s="275">
        <f>VIII_Baza_BDWMS!BH30</f>
        <v>0</v>
      </c>
      <c r="BI827" s="275">
        <f>VIII_Baza_BDWMS!BI30</f>
        <v>0</v>
      </c>
      <c r="BJ827">
        <f t="shared" si="49"/>
        <v>40</v>
      </c>
      <c r="BK827">
        <f t="shared" si="50"/>
        <v>40</v>
      </c>
      <c r="BL827" s="531">
        <f t="shared" si="51"/>
        <v>0</v>
      </c>
      <c r="BM827" s="201"/>
    </row>
    <row r="828" spans="1:65" s="191" customFormat="1" hidden="1" outlineLevel="1" x14ac:dyDescent="0.3">
      <c r="A828" s="275">
        <f>VIII_Baza_BDWMS!A31</f>
        <v>5</v>
      </c>
      <c r="B828" s="275" t="str">
        <f>VIII_Baza_BDWMS!B31</f>
        <v>c</v>
      </c>
      <c r="C828" s="275">
        <f>VIII_Baza_BDWMS!C31</f>
        <v>1</v>
      </c>
      <c r="D828" s="275" t="str">
        <f>VIII_Baza_BDWMS!D31</f>
        <v>.z08_5_c_1</v>
      </c>
      <c r="E828" s="275" t="str">
        <f>VIII_Baza_BDWMS!E31</f>
        <v xml:space="preserve">Stworzenie zautomatyzowanego systemu aktualizacji danych BDMWS zintegrowanej z platformą. </v>
      </c>
      <c r="F828" s="275" t="str">
        <f>VIII_Baza_BDWMS!F31</f>
        <v>Imię05</v>
      </c>
      <c r="G828" s="275" t="str">
        <f>VIII_Baza_BDWMS!G31</f>
        <v>Nazwisko05</v>
      </c>
      <c r="H828" s="275">
        <f>VIII_Baza_BDWMS!H31</f>
        <v>9</v>
      </c>
      <c r="I828" s="275" t="str">
        <f>VIII_Baza_BDWMS!I31</f>
        <v>.a05</v>
      </c>
      <c r="J828" s="275">
        <f>VIII_Baza_BDWMS!J31</f>
        <v>94</v>
      </c>
      <c r="K828" s="284">
        <f>VIII_Baza_BDWMS!K31</f>
        <v>47039</v>
      </c>
      <c r="L828" s="284">
        <f>VIII_Baza_BDWMS!L31</f>
        <v>47040</v>
      </c>
      <c r="M828" s="275">
        <f>VIII_Baza_BDWMS!M31</f>
        <v>94</v>
      </c>
      <c r="N828" s="275">
        <f>VIII_Baza_BDWMS!N31</f>
        <v>1</v>
      </c>
      <c r="O828" s="275">
        <f>VIII_Baza_BDWMS!O31</f>
        <v>80</v>
      </c>
      <c r="P828" s="632">
        <f>VIII_Baza_BDWMS!P31</f>
        <v>0</v>
      </c>
      <c r="Q828" s="632">
        <f>VIII_Baza_BDWMS!Q31</f>
        <v>0</v>
      </c>
      <c r="R828" s="632">
        <f>VIII_Baza_BDWMS!R31</f>
        <v>0</v>
      </c>
      <c r="S828" s="632">
        <f>VIII_Baza_BDWMS!S31</f>
        <v>0</v>
      </c>
      <c r="T828" s="632">
        <f>VIII_Baza_BDWMS!T31</f>
        <v>0.2</v>
      </c>
      <c r="U828" s="632">
        <f>VIII_Baza_BDWMS!U31</f>
        <v>0.2</v>
      </c>
      <c r="V828" s="632">
        <f>VIII_Baza_BDWMS!V31</f>
        <v>0.2</v>
      </c>
      <c r="W828" s="632">
        <f>VIII_Baza_BDWMS!W31</f>
        <v>0.2</v>
      </c>
      <c r="X828" s="632">
        <f>VIII_Baza_BDWMS!X31</f>
        <v>0.2</v>
      </c>
      <c r="Y828" s="654">
        <f>VIII_Baza_BDWMS!Y31</f>
        <v>0</v>
      </c>
      <c r="Z828" s="654">
        <f>VIII_Baza_BDWMS!Z31</f>
        <v>0</v>
      </c>
      <c r="AA828" s="654">
        <f>VIII_Baza_BDWMS!AA31</f>
        <v>0</v>
      </c>
      <c r="AB828" s="654">
        <f>VIII_Baza_BDWMS!AB31</f>
        <v>0</v>
      </c>
      <c r="AC828" s="617">
        <f>VIII_Baza_BDWMS!AC31</f>
        <v>0</v>
      </c>
      <c r="AD828" s="617">
        <f>VIII_Baza_BDWMS!AD31</f>
        <v>0</v>
      </c>
      <c r="AE828" s="617">
        <f>VIII_Baza_BDWMS!AE31</f>
        <v>0</v>
      </c>
      <c r="AF828" s="617">
        <f>VIII_Baza_BDWMS!AF31</f>
        <v>0</v>
      </c>
      <c r="AG828" s="259">
        <f>VIII_Baza_BDWMS!AG31</f>
        <v>0</v>
      </c>
      <c r="AH828" s="259">
        <f>VIII_Baza_BDWMS!AH31</f>
        <v>0</v>
      </c>
      <c r="AI828" s="259">
        <f>VIII_Baza_BDWMS!AI31</f>
        <v>0</v>
      </c>
      <c r="AJ828" s="259">
        <f>VIII_Baza_BDWMS!AJ31</f>
        <v>0</v>
      </c>
      <c r="AK828" s="259">
        <f>VIII_Baza_BDWMS!AK31</f>
        <v>16</v>
      </c>
      <c r="AL828" s="259">
        <f>VIII_Baza_BDWMS!AL31</f>
        <v>16</v>
      </c>
      <c r="AM828" s="259">
        <f>VIII_Baza_BDWMS!AM31</f>
        <v>16</v>
      </c>
      <c r="AN828" s="259">
        <f>VIII_Baza_BDWMS!AN31</f>
        <v>16</v>
      </c>
      <c r="AO828" s="259">
        <f>VIII_Baza_BDWMS!AO31</f>
        <v>16</v>
      </c>
      <c r="AP828" s="647">
        <f>VIII_Baza_BDWMS!AP31</f>
        <v>0</v>
      </c>
      <c r="AQ828" s="647">
        <f>VIII_Baza_BDWMS!AQ31</f>
        <v>0</v>
      </c>
      <c r="AR828" s="647">
        <f>VIII_Baza_BDWMS!AR31</f>
        <v>0</v>
      </c>
      <c r="AS828" s="647">
        <f>VIII_Baza_BDWMS!AS31</f>
        <v>0</v>
      </c>
      <c r="AT828" s="623">
        <f>VIII_Baza_BDWMS!AT31</f>
        <v>0</v>
      </c>
      <c r="AU828" s="623">
        <f>VIII_Baza_BDWMS!AU31</f>
        <v>0</v>
      </c>
      <c r="AV828" s="623">
        <f>VIII_Baza_BDWMS!AV31</f>
        <v>0</v>
      </c>
      <c r="AW828" s="623">
        <f>VIII_Baza_BDWMS!AW31</f>
        <v>0</v>
      </c>
      <c r="AX828" s="275">
        <f>VIII_Baza_BDWMS!AX31</f>
        <v>80</v>
      </c>
      <c r="AY828" s="275">
        <f>VIII_Baza_BDWMS!AY31</f>
        <v>0.5</v>
      </c>
      <c r="AZ828" s="275">
        <f>VIII_Baza_BDWMS!AZ31</f>
        <v>5005</v>
      </c>
      <c r="BA828" s="275">
        <f>VIII_Baza_BDWMS!BA31</f>
        <v>2502.5</v>
      </c>
      <c r="BB828" s="275">
        <f>VIII_Baza_BDWMS!BB31</f>
        <v>1251.25</v>
      </c>
      <c r="BC828" s="275">
        <f>VIII_Baza_BDWMS!BC31</f>
        <v>0</v>
      </c>
      <c r="BD828" s="275">
        <f>VIII_Baza_BDWMS!BD31</f>
        <v>0</v>
      </c>
      <c r="BE828" s="275">
        <f>VIII_Baza_BDWMS!BE31</f>
        <v>0</v>
      </c>
      <c r="BF828" s="275">
        <f>VIII_Baza_BDWMS!BF31</f>
        <v>0</v>
      </c>
      <c r="BG828" s="275">
        <f>VIII_Baza_BDWMS!BG31</f>
        <v>0</v>
      </c>
      <c r="BH828" s="275">
        <f>VIII_Baza_BDWMS!BH31</f>
        <v>0</v>
      </c>
      <c r="BI828" s="275">
        <f>VIII_Baza_BDWMS!BI31</f>
        <v>0</v>
      </c>
      <c r="BJ828">
        <f t="shared" si="49"/>
        <v>80</v>
      </c>
      <c r="BK828">
        <f t="shared" si="50"/>
        <v>80</v>
      </c>
      <c r="BL828" s="531">
        <f t="shared" si="51"/>
        <v>0</v>
      </c>
      <c r="BM828" s="201"/>
    </row>
    <row r="829" spans="1:65" s="191" customFormat="1" hidden="1" outlineLevel="1" x14ac:dyDescent="0.3">
      <c r="A829" s="275">
        <f>VIII_Baza_BDWMS!A32</f>
        <v>6</v>
      </c>
      <c r="B829" s="275" t="str">
        <f>VIII_Baza_BDWMS!B32</f>
        <v>a</v>
      </c>
      <c r="C829" s="275">
        <f>VIII_Baza_BDWMS!C32</f>
        <v>1</v>
      </c>
      <c r="D829" s="275" t="str">
        <f>VIII_Baza_BDWMS!D32</f>
        <v>.z08_6_a_1</v>
      </c>
      <c r="E829" s="275" t="str">
        <f>VIII_Baza_BDWMS!E32</f>
        <v>6.Opracowanie procedur/strategii bezpieczeństwa i zarządzania BDMWS</v>
      </c>
      <c r="F829" s="275" t="str">
        <f>VIII_Baza_BDWMS!F32</f>
        <v>Imię04</v>
      </c>
      <c r="G829" s="275" t="str">
        <f>VIII_Baza_BDWMS!G32</f>
        <v>Nazwisko04</v>
      </c>
      <c r="H829" s="275">
        <f>VIII_Baza_BDWMS!H32</f>
        <v>10</v>
      </c>
      <c r="I829" s="275" t="str">
        <f>VIII_Baza_BDWMS!I32</f>
        <v>.a04</v>
      </c>
      <c r="J829" s="275">
        <f>VIII_Baza_BDWMS!J32</f>
        <v>95</v>
      </c>
      <c r="K829" s="284">
        <f>VIII_Baza_BDWMS!K32</f>
        <v>47046</v>
      </c>
      <c r="L829" s="284">
        <f>VIII_Baza_BDWMS!L32</f>
        <v>47046</v>
      </c>
      <c r="M829" s="275">
        <f>VIII_Baza_BDWMS!M32</f>
        <v>94</v>
      </c>
      <c r="N829" s="275">
        <f>VIII_Baza_BDWMS!N32</f>
        <v>0</v>
      </c>
      <c r="O829" s="275">
        <f>VIII_Baza_BDWMS!O32</f>
        <v>20</v>
      </c>
      <c r="P829" s="632">
        <f>VIII_Baza_BDWMS!P32</f>
        <v>0</v>
      </c>
      <c r="Q829" s="632">
        <f>VIII_Baza_BDWMS!Q32</f>
        <v>0</v>
      </c>
      <c r="R829" s="632">
        <f>VIII_Baza_BDWMS!R32</f>
        <v>0</v>
      </c>
      <c r="S829" s="632">
        <f>VIII_Baza_BDWMS!S32</f>
        <v>0</v>
      </c>
      <c r="T829" s="632">
        <f>VIII_Baza_BDWMS!T32</f>
        <v>0.2</v>
      </c>
      <c r="U829" s="632">
        <f>VIII_Baza_BDWMS!U32</f>
        <v>0.2</v>
      </c>
      <c r="V829" s="632">
        <f>VIII_Baza_BDWMS!V32</f>
        <v>0.2</v>
      </c>
      <c r="W829" s="632">
        <f>VIII_Baza_BDWMS!W32</f>
        <v>0.2</v>
      </c>
      <c r="X829" s="632">
        <f>VIII_Baza_BDWMS!X32</f>
        <v>0.2</v>
      </c>
      <c r="Y829" s="654">
        <f>VIII_Baza_BDWMS!Y32</f>
        <v>0</v>
      </c>
      <c r="Z829" s="654">
        <f>VIII_Baza_BDWMS!Z32</f>
        <v>0</v>
      </c>
      <c r="AA829" s="654">
        <f>VIII_Baza_BDWMS!AA32</f>
        <v>0</v>
      </c>
      <c r="AB829" s="654">
        <f>VIII_Baza_BDWMS!AB32</f>
        <v>0</v>
      </c>
      <c r="AC829" s="617">
        <f>VIII_Baza_BDWMS!AC32</f>
        <v>0</v>
      </c>
      <c r="AD829" s="617">
        <f>VIII_Baza_BDWMS!AD32</f>
        <v>0</v>
      </c>
      <c r="AE829" s="617">
        <f>VIII_Baza_BDWMS!AE32</f>
        <v>0</v>
      </c>
      <c r="AF829" s="617">
        <f>VIII_Baza_BDWMS!AF32</f>
        <v>0</v>
      </c>
      <c r="AG829" s="259">
        <f>VIII_Baza_BDWMS!AG32</f>
        <v>0</v>
      </c>
      <c r="AH829" s="259">
        <f>VIII_Baza_BDWMS!AH32</f>
        <v>0</v>
      </c>
      <c r="AI829" s="259">
        <f>VIII_Baza_BDWMS!AI32</f>
        <v>0</v>
      </c>
      <c r="AJ829" s="259">
        <f>VIII_Baza_BDWMS!AJ32</f>
        <v>0</v>
      </c>
      <c r="AK829" s="259">
        <f>VIII_Baza_BDWMS!AK32</f>
        <v>4</v>
      </c>
      <c r="AL829" s="259">
        <f>VIII_Baza_BDWMS!AL32</f>
        <v>4</v>
      </c>
      <c r="AM829" s="259">
        <f>VIII_Baza_BDWMS!AM32</f>
        <v>4</v>
      </c>
      <c r="AN829" s="259">
        <f>VIII_Baza_BDWMS!AN32</f>
        <v>4</v>
      </c>
      <c r="AO829" s="259">
        <f>VIII_Baza_BDWMS!AO32</f>
        <v>4</v>
      </c>
      <c r="AP829" s="647">
        <f>VIII_Baza_BDWMS!AP32</f>
        <v>0</v>
      </c>
      <c r="AQ829" s="647">
        <f>VIII_Baza_BDWMS!AQ32</f>
        <v>0</v>
      </c>
      <c r="AR829" s="647">
        <f>VIII_Baza_BDWMS!AR32</f>
        <v>0</v>
      </c>
      <c r="AS829" s="647">
        <f>VIII_Baza_BDWMS!AS32</f>
        <v>0</v>
      </c>
      <c r="AT829" s="623">
        <f>VIII_Baza_BDWMS!AT32</f>
        <v>0</v>
      </c>
      <c r="AU829" s="623">
        <f>VIII_Baza_BDWMS!AU32</f>
        <v>0</v>
      </c>
      <c r="AV829" s="623">
        <f>VIII_Baza_BDWMS!AV32</f>
        <v>0</v>
      </c>
      <c r="AW829" s="623">
        <f>VIII_Baza_BDWMS!AW32</f>
        <v>0</v>
      </c>
      <c r="AX829" s="275">
        <f>VIII_Baza_BDWMS!AX32</f>
        <v>20</v>
      </c>
      <c r="AY829" s="275">
        <f>VIII_Baza_BDWMS!AY32</f>
        <v>0.125</v>
      </c>
      <c r="AZ829" s="275">
        <f>VIII_Baza_BDWMS!AZ32</f>
        <v>5004</v>
      </c>
      <c r="BA829" s="275">
        <f>VIII_Baza_BDWMS!BA32</f>
        <v>625.5</v>
      </c>
      <c r="BB829" s="275">
        <f>VIII_Baza_BDWMS!BB32</f>
        <v>78.1875</v>
      </c>
      <c r="BC829" s="275">
        <f>VIII_Baza_BDWMS!BC32</f>
        <v>0</v>
      </c>
      <c r="BD829" s="275">
        <f>VIII_Baza_BDWMS!BD32</f>
        <v>0</v>
      </c>
      <c r="BE829" s="275">
        <f>VIII_Baza_BDWMS!BE32</f>
        <v>0</v>
      </c>
      <c r="BF829" s="275">
        <f>VIII_Baza_BDWMS!BF32</f>
        <v>0</v>
      </c>
      <c r="BG829" s="275">
        <f>VIII_Baza_BDWMS!BG32</f>
        <v>0</v>
      </c>
      <c r="BH829" s="275">
        <f>VIII_Baza_BDWMS!BH32</f>
        <v>0</v>
      </c>
      <c r="BI829" s="275">
        <f>VIII_Baza_BDWMS!BI32</f>
        <v>0</v>
      </c>
      <c r="BJ829">
        <f t="shared" si="49"/>
        <v>20</v>
      </c>
      <c r="BK829">
        <f t="shared" si="50"/>
        <v>20</v>
      </c>
      <c r="BL829" s="531">
        <f t="shared" si="51"/>
        <v>0</v>
      </c>
      <c r="BM829" s="201"/>
    </row>
    <row r="830" spans="1:65" s="191" customFormat="1" hidden="1" outlineLevel="1" x14ac:dyDescent="0.3">
      <c r="A830" s="275">
        <f>VIII_Baza_BDWMS!A33</f>
        <v>7</v>
      </c>
      <c r="B830" s="275" t="str">
        <f>VIII_Baza_BDWMS!B33</f>
        <v>a</v>
      </c>
      <c r="C830" s="275">
        <f>VIII_Baza_BDWMS!C33</f>
        <v>1</v>
      </c>
      <c r="D830" s="275" t="str">
        <f>VIII_Baza_BDWMS!D33</f>
        <v>.z08_7_a_1</v>
      </c>
      <c r="E830" s="275" t="str">
        <f>VIII_Baza_BDWMS!E33</f>
        <v>7.Opracowanie dokumentacji BDMWS</v>
      </c>
      <c r="F830" s="275" t="str">
        <f>VIII_Baza_BDWMS!F33</f>
        <v>Imię05</v>
      </c>
      <c r="G830" s="275" t="str">
        <f>VIII_Baza_BDWMS!G33</f>
        <v>Nazwisko05</v>
      </c>
      <c r="H830" s="275">
        <f>VIII_Baza_BDWMS!H33</f>
        <v>11</v>
      </c>
      <c r="I830" s="275" t="str">
        <f>VIII_Baza_BDWMS!I33</f>
        <v>.a05</v>
      </c>
      <c r="J830" s="275">
        <f>VIII_Baza_BDWMS!J33</f>
        <v>95</v>
      </c>
      <c r="K830" s="284">
        <f>VIII_Baza_BDWMS!K33</f>
        <v>47046</v>
      </c>
      <c r="L830" s="284">
        <f>VIII_Baza_BDWMS!L33</f>
        <v>47047</v>
      </c>
      <c r="M830" s="275">
        <f>VIII_Baza_BDWMS!M33</f>
        <v>95</v>
      </c>
      <c r="N830" s="275">
        <f>VIII_Baza_BDWMS!N33</f>
        <v>1</v>
      </c>
      <c r="O830" s="275">
        <f>VIII_Baza_BDWMS!O33</f>
        <v>60</v>
      </c>
      <c r="P830" s="632">
        <f>VIII_Baza_BDWMS!P33</f>
        <v>0</v>
      </c>
      <c r="Q830" s="632">
        <f>VIII_Baza_BDWMS!Q33</f>
        <v>0</v>
      </c>
      <c r="R830" s="632">
        <f>VIII_Baza_BDWMS!R33</f>
        <v>0</v>
      </c>
      <c r="S830" s="632">
        <f>VIII_Baza_BDWMS!S33</f>
        <v>0</v>
      </c>
      <c r="T830" s="632">
        <f>VIII_Baza_BDWMS!T33</f>
        <v>0.2</v>
      </c>
      <c r="U830" s="632">
        <f>VIII_Baza_BDWMS!U33</f>
        <v>0.2</v>
      </c>
      <c r="V830" s="632">
        <f>VIII_Baza_BDWMS!V33</f>
        <v>0.2</v>
      </c>
      <c r="W830" s="632">
        <f>VIII_Baza_BDWMS!W33</f>
        <v>0.2</v>
      </c>
      <c r="X830" s="632">
        <f>VIII_Baza_BDWMS!X33</f>
        <v>0.2</v>
      </c>
      <c r="Y830" s="654">
        <f>VIII_Baza_BDWMS!Y33</f>
        <v>0</v>
      </c>
      <c r="Z830" s="654">
        <f>VIII_Baza_BDWMS!Z33</f>
        <v>0</v>
      </c>
      <c r="AA830" s="654">
        <f>VIII_Baza_BDWMS!AA33</f>
        <v>0</v>
      </c>
      <c r="AB830" s="654">
        <f>VIII_Baza_BDWMS!AB33</f>
        <v>0</v>
      </c>
      <c r="AC830" s="617">
        <f>VIII_Baza_BDWMS!AC33</f>
        <v>0</v>
      </c>
      <c r="AD830" s="617">
        <f>VIII_Baza_BDWMS!AD33</f>
        <v>0</v>
      </c>
      <c r="AE830" s="617">
        <f>VIII_Baza_BDWMS!AE33</f>
        <v>0</v>
      </c>
      <c r="AF830" s="617">
        <f>VIII_Baza_BDWMS!AF33</f>
        <v>0</v>
      </c>
      <c r="AG830" s="259">
        <f>VIII_Baza_BDWMS!AG33</f>
        <v>0</v>
      </c>
      <c r="AH830" s="259">
        <f>VIII_Baza_BDWMS!AH33</f>
        <v>0</v>
      </c>
      <c r="AI830" s="259">
        <f>VIII_Baza_BDWMS!AI33</f>
        <v>0</v>
      </c>
      <c r="AJ830" s="259">
        <f>VIII_Baza_BDWMS!AJ33</f>
        <v>0</v>
      </c>
      <c r="AK830" s="259">
        <f>VIII_Baza_BDWMS!AK33</f>
        <v>12</v>
      </c>
      <c r="AL830" s="259">
        <f>VIII_Baza_BDWMS!AL33</f>
        <v>12</v>
      </c>
      <c r="AM830" s="259">
        <f>VIII_Baza_BDWMS!AM33</f>
        <v>12</v>
      </c>
      <c r="AN830" s="259">
        <f>VIII_Baza_BDWMS!AN33</f>
        <v>12</v>
      </c>
      <c r="AO830" s="259">
        <f>VIII_Baza_BDWMS!AO33</f>
        <v>12</v>
      </c>
      <c r="AP830" s="647">
        <f>VIII_Baza_BDWMS!AP33</f>
        <v>0</v>
      </c>
      <c r="AQ830" s="647">
        <f>VIII_Baza_BDWMS!AQ33</f>
        <v>0</v>
      </c>
      <c r="AR830" s="647">
        <f>VIII_Baza_BDWMS!AR33</f>
        <v>0</v>
      </c>
      <c r="AS830" s="647">
        <f>VIII_Baza_BDWMS!AS33</f>
        <v>0</v>
      </c>
      <c r="AT830" s="623">
        <f>VIII_Baza_BDWMS!AT33</f>
        <v>0</v>
      </c>
      <c r="AU830" s="623">
        <f>VIII_Baza_BDWMS!AU33</f>
        <v>0</v>
      </c>
      <c r="AV830" s="623">
        <f>VIII_Baza_BDWMS!AV33</f>
        <v>0</v>
      </c>
      <c r="AW830" s="623">
        <f>VIII_Baza_BDWMS!AW33</f>
        <v>0</v>
      </c>
      <c r="AX830" s="275">
        <f>VIII_Baza_BDWMS!AX33</f>
        <v>60</v>
      </c>
      <c r="AY830" s="275">
        <f>VIII_Baza_BDWMS!AY33</f>
        <v>0.375</v>
      </c>
      <c r="AZ830" s="275">
        <f>VIII_Baza_BDWMS!AZ33</f>
        <v>5005</v>
      </c>
      <c r="BA830" s="275">
        <f>VIII_Baza_BDWMS!BA33</f>
        <v>1876.875</v>
      </c>
      <c r="BB830" s="275">
        <f>VIII_Baza_BDWMS!BB33</f>
        <v>703.828125</v>
      </c>
      <c r="BC830" s="275">
        <f>VIII_Baza_BDWMS!BC33</f>
        <v>0</v>
      </c>
      <c r="BD830" s="275">
        <f>VIII_Baza_BDWMS!BD33</f>
        <v>0</v>
      </c>
      <c r="BE830" s="275">
        <f>VIII_Baza_BDWMS!BE33</f>
        <v>0</v>
      </c>
      <c r="BF830" s="275">
        <f>VIII_Baza_BDWMS!BF33</f>
        <v>0</v>
      </c>
      <c r="BG830" s="275">
        <f>VIII_Baza_BDWMS!BG33</f>
        <v>0</v>
      </c>
      <c r="BH830" s="275">
        <f>VIII_Baza_BDWMS!BH33</f>
        <v>0</v>
      </c>
      <c r="BI830" s="275">
        <f>VIII_Baza_BDWMS!BI33</f>
        <v>0</v>
      </c>
      <c r="BJ830">
        <f t="shared" si="49"/>
        <v>60</v>
      </c>
      <c r="BK830">
        <f t="shared" si="50"/>
        <v>60</v>
      </c>
      <c r="BL830" s="531">
        <f t="shared" si="51"/>
        <v>0</v>
      </c>
      <c r="BM830" s="201"/>
    </row>
    <row r="831" spans="1:65" s="191" customFormat="1" ht="15.6" hidden="1" outlineLevel="1" x14ac:dyDescent="0.3">
      <c r="A831" s="275"/>
      <c r="B831" s="260"/>
      <c r="C831" s="261"/>
      <c r="D831" s="276"/>
      <c r="E831" s="277"/>
      <c r="F831" s="278"/>
      <c r="P831" s="628"/>
      <c r="Q831" s="628"/>
      <c r="R831" s="628"/>
      <c r="S831" s="628"/>
      <c r="T831" s="628"/>
      <c r="U831" s="628"/>
      <c r="V831" s="628"/>
      <c r="W831" s="628"/>
      <c r="X831" s="628"/>
      <c r="Y831" s="650"/>
      <c r="Z831" s="650"/>
      <c r="AA831" s="650"/>
      <c r="AB831" s="650"/>
      <c r="AC831" s="613"/>
      <c r="AD831" s="613"/>
      <c r="AE831" s="613"/>
      <c r="AF831" s="613"/>
      <c r="AG831" s="626"/>
      <c r="AH831" s="626"/>
      <c r="AI831" s="626"/>
      <c r="AJ831" s="626"/>
      <c r="AK831" s="626"/>
      <c r="AL831" s="626"/>
      <c r="AM831" s="626"/>
      <c r="AN831" s="626"/>
      <c r="AO831" s="626"/>
      <c r="AP831" s="369"/>
      <c r="AQ831" s="369"/>
      <c r="AR831" s="369"/>
      <c r="AS831" s="369"/>
      <c r="AT831" s="370"/>
      <c r="AU831" s="370"/>
      <c r="AV831" s="370"/>
      <c r="AW831" s="370"/>
      <c r="BJ831">
        <f t="shared" si="49"/>
        <v>0</v>
      </c>
      <c r="BK831">
        <f t="shared" si="50"/>
        <v>0</v>
      </c>
      <c r="BL831" s="531">
        <f t="shared" si="51"/>
        <v>0</v>
      </c>
      <c r="BM831" s="201"/>
    </row>
    <row r="832" spans="1:65" s="191" customFormat="1" ht="15.6" hidden="1" outlineLevel="1" x14ac:dyDescent="0.3">
      <c r="A832" s="275"/>
      <c r="B832" s="260"/>
      <c r="C832" s="261"/>
      <c r="D832" s="276"/>
      <c r="E832" s="277"/>
      <c r="F832" s="278"/>
      <c r="P832" s="628"/>
      <c r="Q832" s="628"/>
      <c r="R832" s="628"/>
      <c r="S832" s="628"/>
      <c r="T832" s="628"/>
      <c r="U832" s="628"/>
      <c r="V832" s="628"/>
      <c r="W832" s="628"/>
      <c r="X832" s="628"/>
      <c r="Y832" s="650"/>
      <c r="Z832" s="650"/>
      <c r="AA832" s="650"/>
      <c r="AB832" s="650"/>
      <c r="AC832" s="613"/>
      <c r="AD832" s="613"/>
      <c r="AE832" s="613"/>
      <c r="AF832" s="613"/>
      <c r="AG832" s="626"/>
      <c r="AH832" s="626"/>
      <c r="AI832" s="626"/>
      <c r="AJ832" s="626"/>
      <c r="AK832" s="626"/>
      <c r="AL832" s="626"/>
      <c r="AM832" s="626"/>
      <c r="AN832" s="626"/>
      <c r="AO832" s="626"/>
      <c r="AP832" s="369"/>
      <c r="AQ832" s="369"/>
      <c r="AR832" s="369"/>
      <c r="AS832" s="369"/>
      <c r="AT832" s="370"/>
      <c r="AU832" s="370"/>
      <c r="AV832" s="370"/>
      <c r="AW832" s="370"/>
      <c r="BJ832">
        <f t="shared" si="49"/>
        <v>0</v>
      </c>
      <c r="BK832">
        <f t="shared" si="50"/>
        <v>0</v>
      </c>
      <c r="BL832" s="531">
        <f t="shared" si="51"/>
        <v>0</v>
      </c>
      <c r="BM832" s="201"/>
    </row>
    <row r="833" spans="1:65" s="191" customFormat="1" ht="15.6" hidden="1" outlineLevel="1" x14ac:dyDescent="0.3">
      <c r="A833" s="275"/>
      <c r="B833" s="260"/>
      <c r="C833" s="261"/>
      <c r="D833" s="276"/>
      <c r="E833" s="277"/>
      <c r="F833" s="278"/>
      <c r="P833" s="628"/>
      <c r="Q833" s="628"/>
      <c r="R833" s="628"/>
      <c r="S833" s="628"/>
      <c r="T833" s="628"/>
      <c r="U833" s="628"/>
      <c r="V833" s="628"/>
      <c r="W833" s="628"/>
      <c r="X833" s="628"/>
      <c r="Y833" s="650"/>
      <c r="Z833" s="650"/>
      <c r="AA833" s="650"/>
      <c r="AB833" s="650"/>
      <c r="AC833" s="613"/>
      <c r="AD833" s="613"/>
      <c r="AE833" s="613"/>
      <c r="AF833" s="613"/>
      <c r="AG833" s="626"/>
      <c r="AH833" s="626"/>
      <c r="AI833" s="626"/>
      <c r="AJ833" s="626"/>
      <c r="AK833" s="626"/>
      <c r="AL833" s="626"/>
      <c r="AM833" s="626"/>
      <c r="AN833" s="626"/>
      <c r="AO833" s="626"/>
      <c r="AP833" s="369"/>
      <c r="AQ833" s="369"/>
      <c r="AR833" s="369"/>
      <c r="AS833" s="369"/>
      <c r="AT833" s="370"/>
      <c r="AU833" s="370"/>
      <c r="AV833" s="370"/>
      <c r="AW833" s="370"/>
      <c r="BJ833">
        <f t="shared" si="49"/>
        <v>0</v>
      </c>
      <c r="BK833">
        <f t="shared" si="50"/>
        <v>0</v>
      </c>
      <c r="BL833" s="531">
        <f t="shared" si="51"/>
        <v>0</v>
      </c>
      <c r="BM833" s="201"/>
    </row>
    <row r="834" spans="1:65" s="191" customFormat="1" ht="15.6" hidden="1" outlineLevel="1" x14ac:dyDescent="0.3">
      <c r="A834" s="275"/>
      <c r="B834" s="260"/>
      <c r="C834" s="261"/>
      <c r="D834" s="276"/>
      <c r="E834" s="277"/>
      <c r="F834" s="278"/>
      <c r="P834" s="628"/>
      <c r="Q834" s="628"/>
      <c r="R834" s="628"/>
      <c r="S834" s="628"/>
      <c r="T834" s="628"/>
      <c r="U834" s="628"/>
      <c r="V834" s="628"/>
      <c r="W834" s="628"/>
      <c r="X834" s="628"/>
      <c r="Y834" s="650"/>
      <c r="Z834" s="650"/>
      <c r="AA834" s="650"/>
      <c r="AB834" s="650"/>
      <c r="AC834" s="613"/>
      <c r="AD834" s="613"/>
      <c r="AE834" s="613"/>
      <c r="AF834" s="613"/>
      <c r="AG834" s="626"/>
      <c r="AH834" s="626"/>
      <c r="AI834" s="626"/>
      <c r="AJ834" s="626"/>
      <c r="AK834" s="626"/>
      <c r="AL834" s="626"/>
      <c r="AM834" s="626"/>
      <c r="AN834" s="626"/>
      <c r="AO834" s="626"/>
      <c r="AP834" s="369"/>
      <c r="AQ834" s="369"/>
      <c r="AR834" s="369"/>
      <c r="AS834" s="369"/>
      <c r="AT834" s="370"/>
      <c r="AU834" s="370"/>
      <c r="AV834" s="370"/>
      <c r="AW834" s="370"/>
      <c r="BJ834">
        <f t="shared" si="49"/>
        <v>0</v>
      </c>
      <c r="BK834">
        <f t="shared" si="50"/>
        <v>0</v>
      </c>
      <c r="BL834" s="531">
        <f t="shared" si="51"/>
        <v>0</v>
      </c>
      <c r="BM834" s="201"/>
    </row>
    <row r="835" spans="1:65" s="191" customFormat="1" ht="15.6" hidden="1" outlineLevel="1" x14ac:dyDescent="0.3">
      <c r="A835" s="275"/>
      <c r="B835" s="260"/>
      <c r="C835" s="261"/>
      <c r="D835" s="276"/>
      <c r="E835" s="277"/>
      <c r="F835" s="278"/>
      <c r="P835" s="628"/>
      <c r="Q835" s="628"/>
      <c r="R835" s="628"/>
      <c r="S835" s="628"/>
      <c r="T835" s="628"/>
      <c r="U835" s="628"/>
      <c r="V835" s="628"/>
      <c r="W835" s="628"/>
      <c r="X835" s="628"/>
      <c r="Y835" s="650"/>
      <c r="Z835" s="650"/>
      <c r="AA835" s="650"/>
      <c r="AB835" s="650"/>
      <c r="AC835" s="613"/>
      <c r="AD835" s="613"/>
      <c r="AE835" s="613"/>
      <c r="AF835" s="613"/>
      <c r="AG835" s="626"/>
      <c r="AH835" s="626"/>
      <c r="AI835" s="626"/>
      <c r="AJ835" s="626"/>
      <c r="AK835" s="626"/>
      <c r="AL835" s="626"/>
      <c r="AM835" s="626"/>
      <c r="AN835" s="626"/>
      <c r="AO835" s="626"/>
      <c r="AP835" s="369"/>
      <c r="AQ835" s="369"/>
      <c r="AR835" s="369"/>
      <c r="AS835" s="369"/>
      <c r="AT835" s="370"/>
      <c r="AU835" s="370"/>
      <c r="AV835" s="370"/>
      <c r="AW835" s="370"/>
      <c r="BJ835">
        <f t="shared" si="49"/>
        <v>0</v>
      </c>
      <c r="BK835">
        <f t="shared" si="50"/>
        <v>0</v>
      </c>
      <c r="BL835" s="531">
        <f t="shared" si="51"/>
        <v>0</v>
      </c>
      <c r="BM835" s="201"/>
    </row>
    <row r="836" spans="1:65" s="191" customFormat="1" ht="15.6" hidden="1" outlineLevel="1" x14ac:dyDescent="0.3">
      <c r="A836" s="275"/>
      <c r="B836" s="260"/>
      <c r="C836" s="261"/>
      <c r="D836" s="276"/>
      <c r="E836" s="277"/>
      <c r="F836" s="278"/>
      <c r="P836" s="628"/>
      <c r="Q836" s="628"/>
      <c r="R836" s="628"/>
      <c r="S836" s="628"/>
      <c r="T836" s="628"/>
      <c r="U836" s="628"/>
      <c r="V836" s="628"/>
      <c r="W836" s="628"/>
      <c r="X836" s="628"/>
      <c r="Y836" s="650"/>
      <c r="Z836" s="650"/>
      <c r="AA836" s="650"/>
      <c r="AB836" s="650"/>
      <c r="AC836" s="613"/>
      <c r="AD836" s="613"/>
      <c r="AE836" s="613"/>
      <c r="AF836" s="613"/>
      <c r="AG836" s="626"/>
      <c r="AH836" s="626"/>
      <c r="AI836" s="626"/>
      <c r="AJ836" s="626"/>
      <c r="AK836" s="626"/>
      <c r="AL836" s="626"/>
      <c r="AM836" s="626"/>
      <c r="AN836" s="626"/>
      <c r="AO836" s="626"/>
      <c r="AP836" s="369"/>
      <c r="AQ836" s="369"/>
      <c r="AR836" s="369"/>
      <c r="AS836" s="369"/>
      <c r="AT836" s="370"/>
      <c r="AU836" s="370"/>
      <c r="AV836" s="370"/>
      <c r="AW836" s="370"/>
      <c r="BJ836">
        <f t="shared" si="49"/>
        <v>0</v>
      </c>
      <c r="BK836">
        <f t="shared" si="50"/>
        <v>0</v>
      </c>
      <c r="BL836" s="531">
        <f t="shared" si="51"/>
        <v>0</v>
      </c>
      <c r="BM836" s="201"/>
    </row>
    <row r="837" spans="1:65" s="191" customFormat="1" ht="15.6" hidden="1" outlineLevel="1" x14ac:dyDescent="0.3">
      <c r="A837" s="275"/>
      <c r="B837" s="260"/>
      <c r="C837" s="261"/>
      <c r="D837" s="276"/>
      <c r="E837" s="277"/>
      <c r="F837" s="278"/>
      <c r="P837" s="628"/>
      <c r="Q837" s="628"/>
      <c r="R837" s="628"/>
      <c r="S837" s="628"/>
      <c r="T837" s="628"/>
      <c r="U837" s="628"/>
      <c r="V837" s="628"/>
      <c r="W837" s="628"/>
      <c r="X837" s="628"/>
      <c r="Y837" s="650"/>
      <c r="Z837" s="650"/>
      <c r="AA837" s="650"/>
      <c r="AB837" s="650"/>
      <c r="AC837" s="613"/>
      <c r="AD837" s="613"/>
      <c r="AE837" s="613"/>
      <c r="AF837" s="613"/>
      <c r="AG837" s="626"/>
      <c r="AH837" s="626"/>
      <c r="AI837" s="626"/>
      <c r="AJ837" s="626"/>
      <c r="AK837" s="626"/>
      <c r="AL837" s="626"/>
      <c r="AM837" s="626"/>
      <c r="AN837" s="626"/>
      <c r="AO837" s="626"/>
      <c r="AP837" s="369"/>
      <c r="AQ837" s="369"/>
      <c r="AR837" s="369"/>
      <c r="AS837" s="369"/>
      <c r="AT837" s="370"/>
      <c r="AU837" s="370"/>
      <c r="AV837" s="370"/>
      <c r="AW837" s="370"/>
      <c r="BJ837">
        <f t="shared" si="49"/>
        <v>0</v>
      </c>
      <c r="BK837">
        <f t="shared" si="50"/>
        <v>0</v>
      </c>
      <c r="BL837" s="531">
        <f t="shared" si="51"/>
        <v>0</v>
      </c>
      <c r="BM837" s="201"/>
    </row>
    <row r="838" spans="1:65" s="191" customFormat="1" ht="15.6" hidden="1" outlineLevel="1" x14ac:dyDescent="0.3">
      <c r="A838" s="275"/>
      <c r="B838" s="260"/>
      <c r="C838" s="261"/>
      <c r="D838" s="276"/>
      <c r="E838" s="277"/>
      <c r="F838" s="278"/>
      <c r="P838" s="628"/>
      <c r="Q838" s="628"/>
      <c r="R838" s="628"/>
      <c r="S838" s="628"/>
      <c r="T838" s="628"/>
      <c r="U838" s="628"/>
      <c r="V838" s="628"/>
      <c r="W838" s="628"/>
      <c r="X838" s="628"/>
      <c r="Y838" s="650"/>
      <c r="Z838" s="650"/>
      <c r="AA838" s="650"/>
      <c r="AB838" s="650"/>
      <c r="AC838" s="613"/>
      <c r="AD838" s="613"/>
      <c r="AE838" s="613"/>
      <c r="AF838" s="613"/>
      <c r="AG838" s="626"/>
      <c r="AH838" s="626"/>
      <c r="AI838" s="626"/>
      <c r="AJ838" s="626"/>
      <c r="AK838" s="626"/>
      <c r="AL838" s="626"/>
      <c r="AM838" s="626"/>
      <c r="AN838" s="626"/>
      <c r="AO838" s="626"/>
      <c r="AP838" s="369"/>
      <c r="AQ838" s="369"/>
      <c r="AR838" s="369"/>
      <c r="AS838" s="369"/>
      <c r="AT838" s="370"/>
      <c r="AU838" s="370"/>
      <c r="AV838" s="370"/>
      <c r="AW838" s="370"/>
      <c r="BJ838">
        <f t="shared" si="49"/>
        <v>0</v>
      </c>
      <c r="BK838">
        <f t="shared" si="50"/>
        <v>0</v>
      </c>
      <c r="BL838" s="531">
        <f t="shared" si="51"/>
        <v>0</v>
      </c>
      <c r="BM838" s="201"/>
    </row>
    <row r="839" spans="1:65" s="191" customFormat="1" ht="15.6" hidden="1" outlineLevel="1" x14ac:dyDescent="0.3">
      <c r="A839" s="275"/>
      <c r="B839" s="260"/>
      <c r="C839" s="261"/>
      <c r="D839" s="276"/>
      <c r="E839" s="277"/>
      <c r="F839" s="278"/>
      <c r="P839" s="628"/>
      <c r="Q839" s="628"/>
      <c r="R839" s="628"/>
      <c r="S839" s="628"/>
      <c r="T839" s="628"/>
      <c r="U839" s="628"/>
      <c r="V839" s="628"/>
      <c r="W839" s="628"/>
      <c r="X839" s="628"/>
      <c r="Y839" s="650"/>
      <c r="Z839" s="650"/>
      <c r="AA839" s="650"/>
      <c r="AB839" s="650"/>
      <c r="AC839" s="613"/>
      <c r="AD839" s="613"/>
      <c r="AE839" s="613"/>
      <c r="AF839" s="613"/>
      <c r="AG839" s="626"/>
      <c r="AH839" s="626"/>
      <c r="AI839" s="626"/>
      <c r="AJ839" s="626"/>
      <c r="AK839" s="626"/>
      <c r="AL839" s="626"/>
      <c r="AM839" s="626"/>
      <c r="AN839" s="626"/>
      <c r="AO839" s="626"/>
      <c r="AP839" s="369"/>
      <c r="AQ839" s="369"/>
      <c r="AR839" s="369"/>
      <c r="AS839" s="369"/>
      <c r="AT839" s="370"/>
      <c r="AU839" s="370"/>
      <c r="AV839" s="370"/>
      <c r="AW839" s="370"/>
      <c r="BJ839">
        <f t="shared" si="49"/>
        <v>0</v>
      </c>
      <c r="BK839">
        <f t="shared" si="50"/>
        <v>0</v>
      </c>
      <c r="BL839" s="531">
        <f t="shared" si="51"/>
        <v>0</v>
      </c>
      <c r="BM839" s="201"/>
    </row>
    <row r="840" spans="1:65" s="191" customFormat="1" ht="15.6" hidden="1" outlineLevel="1" x14ac:dyDescent="0.3">
      <c r="A840" s="275"/>
      <c r="B840" s="260"/>
      <c r="C840" s="261"/>
      <c r="D840" s="276"/>
      <c r="E840" s="277"/>
      <c r="F840" s="278"/>
      <c r="P840" s="628"/>
      <c r="Q840" s="628"/>
      <c r="R840" s="628"/>
      <c r="S840" s="628"/>
      <c r="T840" s="628"/>
      <c r="U840" s="628"/>
      <c r="V840" s="628"/>
      <c r="W840" s="628"/>
      <c r="X840" s="628"/>
      <c r="Y840" s="650"/>
      <c r="Z840" s="650"/>
      <c r="AA840" s="650"/>
      <c r="AB840" s="650"/>
      <c r="AC840" s="613"/>
      <c r="AD840" s="613"/>
      <c r="AE840" s="613"/>
      <c r="AF840" s="613"/>
      <c r="AG840" s="626"/>
      <c r="AH840" s="626"/>
      <c r="AI840" s="626"/>
      <c r="AJ840" s="626"/>
      <c r="AK840" s="626"/>
      <c r="AL840" s="626"/>
      <c r="AM840" s="626"/>
      <c r="AN840" s="626"/>
      <c r="AO840" s="626"/>
      <c r="AP840" s="369"/>
      <c r="AQ840" s="369"/>
      <c r="AR840" s="369"/>
      <c r="AS840" s="369"/>
      <c r="AT840" s="370"/>
      <c r="AU840" s="370"/>
      <c r="AV840" s="370"/>
      <c r="AW840" s="370"/>
      <c r="BJ840">
        <f t="shared" si="49"/>
        <v>0</v>
      </c>
      <c r="BK840">
        <f t="shared" si="50"/>
        <v>0</v>
      </c>
      <c r="BL840" s="531">
        <f t="shared" si="51"/>
        <v>0</v>
      </c>
      <c r="BM840" s="201"/>
    </row>
    <row r="841" spans="1:65" s="191" customFormat="1" ht="15.6" hidden="1" outlineLevel="1" x14ac:dyDescent="0.3">
      <c r="A841" s="275"/>
      <c r="B841" s="260"/>
      <c r="C841" s="261"/>
      <c r="D841" s="276"/>
      <c r="E841" s="277"/>
      <c r="F841" s="278"/>
      <c r="P841" s="628"/>
      <c r="Q841" s="628"/>
      <c r="R841" s="628"/>
      <c r="S841" s="628"/>
      <c r="T841" s="628"/>
      <c r="U841" s="628"/>
      <c r="V841" s="628"/>
      <c r="W841" s="628"/>
      <c r="X841" s="628"/>
      <c r="Y841" s="650"/>
      <c r="Z841" s="650"/>
      <c r="AA841" s="650"/>
      <c r="AB841" s="650"/>
      <c r="AC841" s="613"/>
      <c r="AD841" s="613"/>
      <c r="AE841" s="613"/>
      <c r="AF841" s="613"/>
      <c r="AG841" s="626"/>
      <c r="AH841" s="626"/>
      <c r="AI841" s="626"/>
      <c r="AJ841" s="626"/>
      <c r="AK841" s="626"/>
      <c r="AL841" s="626"/>
      <c r="AM841" s="626"/>
      <c r="AN841" s="626"/>
      <c r="AO841" s="626"/>
      <c r="AP841" s="369"/>
      <c r="AQ841" s="369"/>
      <c r="AR841" s="369"/>
      <c r="AS841" s="369"/>
      <c r="AT841" s="370"/>
      <c r="AU841" s="370"/>
      <c r="AV841" s="370"/>
      <c r="AW841" s="370"/>
      <c r="BJ841">
        <f t="shared" si="49"/>
        <v>0</v>
      </c>
      <c r="BK841">
        <f t="shared" si="50"/>
        <v>0</v>
      </c>
      <c r="BL841" s="531">
        <f t="shared" si="51"/>
        <v>0</v>
      </c>
      <c r="BM841" s="201"/>
    </row>
    <row r="842" spans="1:65" s="191" customFormat="1" ht="15.6" hidden="1" outlineLevel="1" x14ac:dyDescent="0.3">
      <c r="A842" s="275"/>
      <c r="B842" s="260"/>
      <c r="C842" s="261"/>
      <c r="D842" s="276"/>
      <c r="E842" s="277"/>
      <c r="F842" s="278"/>
      <c r="P842" s="628"/>
      <c r="Q842" s="628"/>
      <c r="R842" s="628"/>
      <c r="S842" s="628"/>
      <c r="T842" s="628"/>
      <c r="U842" s="628"/>
      <c r="V842" s="628"/>
      <c r="W842" s="628"/>
      <c r="X842" s="628"/>
      <c r="Y842" s="650"/>
      <c r="Z842" s="650"/>
      <c r="AA842" s="650"/>
      <c r="AB842" s="650"/>
      <c r="AC842" s="613"/>
      <c r="AD842" s="613"/>
      <c r="AE842" s="613"/>
      <c r="AF842" s="613"/>
      <c r="AG842" s="626"/>
      <c r="AH842" s="626"/>
      <c r="AI842" s="626"/>
      <c r="AJ842" s="626"/>
      <c r="AK842" s="626"/>
      <c r="AL842" s="626"/>
      <c r="AM842" s="626"/>
      <c r="AN842" s="626"/>
      <c r="AO842" s="626"/>
      <c r="AP842" s="369"/>
      <c r="AQ842" s="369"/>
      <c r="AR842" s="369"/>
      <c r="AS842" s="369"/>
      <c r="AT842" s="370"/>
      <c r="AU842" s="370"/>
      <c r="AV842" s="370"/>
      <c r="AW842" s="370"/>
      <c r="BJ842">
        <f t="shared" si="49"/>
        <v>0</v>
      </c>
      <c r="BK842">
        <f t="shared" si="50"/>
        <v>0</v>
      </c>
      <c r="BL842" s="531">
        <f t="shared" si="51"/>
        <v>0</v>
      </c>
      <c r="BM842" s="201"/>
    </row>
    <row r="843" spans="1:65" s="191" customFormat="1" ht="15.6" hidden="1" outlineLevel="1" x14ac:dyDescent="0.3">
      <c r="A843" s="275"/>
      <c r="B843" s="260"/>
      <c r="C843" s="261"/>
      <c r="D843" s="276"/>
      <c r="E843" s="277"/>
      <c r="F843" s="278"/>
      <c r="P843" s="628"/>
      <c r="Q843" s="628"/>
      <c r="R843" s="628"/>
      <c r="S843" s="628"/>
      <c r="T843" s="628"/>
      <c r="U843" s="628"/>
      <c r="V843" s="628"/>
      <c r="W843" s="628"/>
      <c r="X843" s="628"/>
      <c r="Y843" s="650"/>
      <c r="Z843" s="650"/>
      <c r="AA843" s="650"/>
      <c r="AB843" s="650"/>
      <c r="AC843" s="613"/>
      <c r="AD843" s="613"/>
      <c r="AE843" s="613"/>
      <c r="AF843" s="613"/>
      <c r="AG843" s="626"/>
      <c r="AH843" s="626"/>
      <c r="AI843" s="626"/>
      <c r="AJ843" s="626"/>
      <c r="AK843" s="626"/>
      <c r="AL843" s="626"/>
      <c r="AM843" s="626"/>
      <c r="AN843" s="626"/>
      <c r="AO843" s="626"/>
      <c r="AP843" s="369"/>
      <c r="AQ843" s="369"/>
      <c r="AR843" s="369"/>
      <c r="AS843" s="369"/>
      <c r="AT843" s="370"/>
      <c r="AU843" s="370"/>
      <c r="AV843" s="370"/>
      <c r="AW843" s="370"/>
      <c r="BJ843">
        <f t="shared" si="49"/>
        <v>0</v>
      </c>
      <c r="BK843">
        <f t="shared" si="50"/>
        <v>0</v>
      </c>
      <c r="BL843" s="531">
        <f t="shared" si="51"/>
        <v>0</v>
      </c>
      <c r="BM843" s="201"/>
    </row>
    <row r="844" spans="1:65" s="191" customFormat="1" ht="15.6" hidden="1" outlineLevel="1" x14ac:dyDescent="0.3">
      <c r="A844" s="275"/>
      <c r="B844" s="260"/>
      <c r="C844" s="261"/>
      <c r="D844" s="276"/>
      <c r="E844" s="277"/>
      <c r="F844" s="278"/>
      <c r="P844" s="628"/>
      <c r="Q844" s="628"/>
      <c r="R844" s="628"/>
      <c r="S844" s="628"/>
      <c r="T844" s="628"/>
      <c r="U844" s="628"/>
      <c r="V844" s="628"/>
      <c r="W844" s="628"/>
      <c r="X844" s="628"/>
      <c r="Y844" s="650"/>
      <c r="Z844" s="650"/>
      <c r="AA844" s="650"/>
      <c r="AB844" s="650"/>
      <c r="AC844" s="613"/>
      <c r="AD844" s="613"/>
      <c r="AE844" s="613"/>
      <c r="AF844" s="613"/>
      <c r="AG844" s="626"/>
      <c r="AH844" s="626"/>
      <c r="AI844" s="626"/>
      <c r="AJ844" s="626"/>
      <c r="AK844" s="626"/>
      <c r="AL844" s="626"/>
      <c r="AM844" s="626"/>
      <c r="AN844" s="626"/>
      <c r="AO844" s="626"/>
      <c r="AP844" s="369"/>
      <c r="AQ844" s="369"/>
      <c r="AR844" s="369"/>
      <c r="AS844" s="369"/>
      <c r="AT844" s="370"/>
      <c r="AU844" s="370"/>
      <c r="AV844" s="370"/>
      <c r="AW844" s="370"/>
      <c r="BJ844">
        <f t="shared" si="49"/>
        <v>0</v>
      </c>
      <c r="BK844">
        <f t="shared" si="50"/>
        <v>0</v>
      </c>
      <c r="BL844" s="531">
        <f t="shared" si="51"/>
        <v>0</v>
      </c>
      <c r="BM844" s="201"/>
    </row>
    <row r="845" spans="1:65" s="191" customFormat="1" ht="15.6" hidden="1" outlineLevel="1" x14ac:dyDescent="0.3">
      <c r="A845" s="275"/>
      <c r="B845" s="260"/>
      <c r="C845" s="261"/>
      <c r="D845" s="276"/>
      <c r="E845" s="277"/>
      <c r="F845" s="278"/>
      <c r="P845" s="628"/>
      <c r="Q845" s="628"/>
      <c r="R845" s="628"/>
      <c r="S845" s="628"/>
      <c r="T845" s="628"/>
      <c r="U845" s="628"/>
      <c r="V845" s="628"/>
      <c r="W845" s="628"/>
      <c r="X845" s="628"/>
      <c r="Y845" s="650"/>
      <c r="Z845" s="650"/>
      <c r="AA845" s="650"/>
      <c r="AB845" s="650"/>
      <c r="AC845" s="613"/>
      <c r="AD845" s="613"/>
      <c r="AE845" s="613"/>
      <c r="AF845" s="613"/>
      <c r="AG845" s="626"/>
      <c r="AH845" s="626"/>
      <c r="AI845" s="626"/>
      <c r="AJ845" s="626"/>
      <c r="AK845" s="626"/>
      <c r="AL845" s="626"/>
      <c r="AM845" s="626"/>
      <c r="AN845" s="626"/>
      <c r="AO845" s="626"/>
      <c r="AP845" s="369"/>
      <c r="AQ845" s="369"/>
      <c r="AR845" s="369"/>
      <c r="AS845" s="369"/>
      <c r="AT845" s="370"/>
      <c r="AU845" s="370"/>
      <c r="AV845" s="370"/>
      <c r="AW845" s="370"/>
      <c r="BJ845">
        <f t="shared" si="49"/>
        <v>0</v>
      </c>
      <c r="BK845">
        <f t="shared" si="50"/>
        <v>0</v>
      </c>
      <c r="BL845" s="531">
        <f t="shared" si="51"/>
        <v>0</v>
      </c>
      <c r="BM845" s="201"/>
    </row>
    <row r="846" spans="1:65" s="191" customFormat="1" ht="15.6" hidden="1" outlineLevel="1" x14ac:dyDescent="0.3">
      <c r="A846" s="275"/>
      <c r="B846" s="260"/>
      <c r="C846" s="261"/>
      <c r="D846" s="276"/>
      <c r="E846" s="277"/>
      <c r="F846" s="278"/>
      <c r="P846" s="628"/>
      <c r="Q846" s="628"/>
      <c r="R846" s="628"/>
      <c r="S846" s="628"/>
      <c r="T846" s="628"/>
      <c r="U846" s="628"/>
      <c r="V846" s="628"/>
      <c r="W846" s="628"/>
      <c r="X846" s="628"/>
      <c r="Y846" s="650"/>
      <c r="Z846" s="650"/>
      <c r="AA846" s="650"/>
      <c r="AB846" s="650"/>
      <c r="AC846" s="613"/>
      <c r="AD846" s="613"/>
      <c r="AE846" s="613"/>
      <c r="AF846" s="613"/>
      <c r="AG846" s="626"/>
      <c r="AH846" s="626"/>
      <c r="AI846" s="626"/>
      <c r="AJ846" s="626"/>
      <c r="AK846" s="626"/>
      <c r="AL846" s="626"/>
      <c r="AM846" s="626"/>
      <c r="AN846" s="626"/>
      <c r="AO846" s="626"/>
      <c r="AP846" s="369"/>
      <c r="AQ846" s="369"/>
      <c r="AR846" s="369"/>
      <c r="AS846" s="369"/>
      <c r="AT846" s="370"/>
      <c r="AU846" s="370"/>
      <c r="AV846" s="370"/>
      <c r="AW846" s="370"/>
      <c r="BJ846">
        <f t="shared" si="49"/>
        <v>0</v>
      </c>
      <c r="BK846">
        <f t="shared" si="50"/>
        <v>0</v>
      </c>
      <c r="BL846" s="531">
        <f t="shared" si="51"/>
        <v>0</v>
      </c>
      <c r="BM846" s="201"/>
    </row>
    <row r="847" spans="1:65" s="191" customFormat="1" ht="15.6" hidden="1" outlineLevel="1" x14ac:dyDescent="0.3">
      <c r="A847" s="275"/>
      <c r="B847" s="260"/>
      <c r="C847" s="261"/>
      <c r="D847" s="276"/>
      <c r="E847" s="277"/>
      <c r="F847" s="278"/>
      <c r="P847" s="628"/>
      <c r="Q847" s="628"/>
      <c r="R847" s="628"/>
      <c r="S847" s="628"/>
      <c r="T847" s="628"/>
      <c r="U847" s="628"/>
      <c r="V847" s="628"/>
      <c r="W847" s="628"/>
      <c r="X847" s="628"/>
      <c r="Y847" s="650"/>
      <c r="Z847" s="650"/>
      <c r="AA847" s="650"/>
      <c r="AB847" s="650"/>
      <c r="AC847" s="613"/>
      <c r="AD847" s="613"/>
      <c r="AE847" s="613"/>
      <c r="AF847" s="613"/>
      <c r="AG847" s="626"/>
      <c r="AH847" s="626"/>
      <c r="AI847" s="626"/>
      <c r="AJ847" s="626"/>
      <c r="AK847" s="626"/>
      <c r="AL847" s="626"/>
      <c r="AM847" s="626"/>
      <c r="AN847" s="626"/>
      <c r="AO847" s="626"/>
      <c r="AP847" s="369"/>
      <c r="AQ847" s="369"/>
      <c r="AR847" s="369"/>
      <c r="AS847" s="369"/>
      <c r="AT847" s="370"/>
      <c r="AU847" s="370"/>
      <c r="AV847" s="370"/>
      <c r="AW847" s="370"/>
      <c r="BJ847">
        <f t="shared" si="49"/>
        <v>0</v>
      </c>
      <c r="BK847">
        <f t="shared" si="50"/>
        <v>0</v>
      </c>
      <c r="BL847" s="531">
        <f t="shared" si="51"/>
        <v>0</v>
      </c>
      <c r="BM847" s="201"/>
    </row>
    <row r="848" spans="1:65" s="191" customFormat="1" ht="15.6" hidden="1" outlineLevel="1" x14ac:dyDescent="0.3">
      <c r="A848" s="275"/>
      <c r="B848" s="260"/>
      <c r="C848" s="261"/>
      <c r="D848" s="276"/>
      <c r="E848" s="277"/>
      <c r="F848" s="278"/>
      <c r="P848" s="628"/>
      <c r="Q848" s="628"/>
      <c r="R848" s="628"/>
      <c r="S848" s="628"/>
      <c r="T848" s="628"/>
      <c r="U848" s="628"/>
      <c r="V848" s="628"/>
      <c r="W848" s="628"/>
      <c r="X848" s="628"/>
      <c r="Y848" s="650"/>
      <c r="Z848" s="650"/>
      <c r="AA848" s="650"/>
      <c r="AB848" s="650"/>
      <c r="AC848" s="613"/>
      <c r="AD848" s="613"/>
      <c r="AE848" s="613"/>
      <c r="AF848" s="613"/>
      <c r="AG848" s="626"/>
      <c r="AH848" s="626"/>
      <c r="AI848" s="626"/>
      <c r="AJ848" s="626"/>
      <c r="AK848" s="626"/>
      <c r="AL848" s="626"/>
      <c r="AM848" s="626"/>
      <c r="AN848" s="626"/>
      <c r="AO848" s="626"/>
      <c r="AP848" s="369"/>
      <c r="AQ848" s="369"/>
      <c r="AR848" s="369"/>
      <c r="AS848" s="369"/>
      <c r="AT848" s="370"/>
      <c r="AU848" s="370"/>
      <c r="AV848" s="370"/>
      <c r="AW848" s="370"/>
      <c r="BJ848">
        <f t="shared" si="49"/>
        <v>0</v>
      </c>
      <c r="BK848">
        <f t="shared" si="50"/>
        <v>0</v>
      </c>
      <c r="BL848" s="531">
        <f t="shared" si="51"/>
        <v>0</v>
      </c>
      <c r="BM848" s="201"/>
    </row>
    <row r="849" spans="1:65" s="191" customFormat="1" ht="15.6" hidden="1" outlineLevel="1" x14ac:dyDescent="0.3">
      <c r="A849" s="275"/>
      <c r="B849" s="260"/>
      <c r="C849" s="261"/>
      <c r="D849" s="276"/>
      <c r="E849" s="277"/>
      <c r="F849" s="278"/>
      <c r="P849" s="628"/>
      <c r="Q849" s="628"/>
      <c r="R849" s="628"/>
      <c r="S849" s="628"/>
      <c r="T849" s="628"/>
      <c r="U849" s="628"/>
      <c r="V849" s="628"/>
      <c r="W849" s="628"/>
      <c r="X849" s="628"/>
      <c r="Y849" s="650"/>
      <c r="Z849" s="650"/>
      <c r="AA849" s="650"/>
      <c r="AB849" s="650"/>
      <c r="AC849" s="613"/>
      <c r="AD849" s="613"/>
      <c r="AE849" s="613"/>
      <c r="AF849" s="613"/>
      <c r="AG849" s="626"/>
      <c r="AH849" s="626"/>
      <c r="AI849" s="626"/>
      <c r="AJ849" s="626"/>
      <c r="AK849" s="626"/>
      <c r="AL849" s="626"/>
      <c r="AM849" s="626"/>
      <c r="AN849" s="626"/>
      <c r="AO849" s="626"/>
      <c r="AP849" s="369"/>
      <c r="AQ849" s="369"/>
      <c r="AR849" s="369"/>
      <c r="AS849" s="369"/>
      <c r="AT849" s="370"/>
      <c r="AU849" s="370"/>
      <c r="AV849" s="370"/>
      <c r="AW849" s="370"/>
      <c r="BJ849">
        <f t="shared" si="49"/>
        <v>0</v>
      </c>
      <c r="BK849">
        <f t="shared" si="50"/>
        <v>0</v>
      </c>
      <c r="BL849" s="531">
        <f t="shared" si="51"/>
        <v>0</v>
      </c>
      <c r="BM849" s="201"/>
    </row>
    <row r="850" spans="1:65" s="191" customFormat="1" ht="15.6" hidden="1" outlineLevel="1" x14ac:dyDescent="0.3">
      <c r="A850" s="275"/>
      <c r="B850" s="260"/>
      <c r="C850" s="261"/>
      <c r="D850" s="276"/>
      <c r="E850" s="277"/>
      <c r="F850" s="278"/>
      <c r="P850" s="628"/>
      <c r="Q850" s="628"/>
      <c r="R850" s="628"/>
      <c r="S850" s="628"/>
      <c r="T850" s="628"/>
      <c r="U850" s="628"/>
      <c r="V850" s="628"/>
      <c r="W850" s="628"/>
      <c r="X850" s="628"/>
      <c r="Y850" s="650"/>
      <c r="Z850" s="650"/>
      <c r="AA850" s="650"/>
      <c r="AB850" s="650"/>
      <c r="AC850" s="613"/>
      <c r="AD850" s="613"/>
      <c r="AE850" s="613"/>
      <c r="AF850" s="613"/>
      <c r="AG850" s="626"/>
      <c r="AH850" s="626"/>
      <c r="AI850" s="626"/>
      <c r="AJ850" s="626"/>
      <c r="AK850" s="626"/>
      <c r="AL850" s="626"/>
      <c r="AM850" s="626"/>
      <c r="AN850" s="626"/>
      <c r="AO850" s="626"/>
      <c r="AP850" s="369"/>
      <c r="AQ850" s="369"/>
      <c r="AR850" s="369"/>
      <c r="AS850" s="369"/>
      <c r="AT850" s="370"/>
      <c r="AU850" s="370"/>
      <c r="AV850" s="370"/>
      <c r="AW850" s="370"/>
      <c r="BJ850">
        <f t="shared" si="49"/>
        <v>0</v>
      </c>
      <c r="BK850">
        <f t="shared" si="50"/>
        <v>0</v>
      </c>
      <c r="BL850" s="531">
        <f t="shared" si="51"/>
        <v>0</v>
      </c>
      <c r="BM850" s="201"/>
    </row>
    <row r="851" spans="1:65" s="191" customFormat="1" ht="15.6" hidden="1" outlineLevel="1" x14ac:dyDescent="0.3">
      <c r="A851" s="275"/>
      <c r="B851" s="260"/>
      <c r="C851" s="261"/>
      <c r="D851" s="276"/>
      <c r="E851" s="277"/>
      <c r="F851" s="278"/>
      <c r="P851" s="628"/>
      <c r="Q851" s="628"/>
      <c r="R851" s="628"/>
      <c r="S851" s="628"/>
      <c r="T851" s="628"/>
      <c r="U851" s="628"/>
      <c r="V851" s="628"/>
      <c r="W851" s="628"/>
      <c r="X851" s="628"/>
      <c r="Y851" s="650"/>
      <c r="Z851" s="650"/>
      <c r="AA851" s="650"/>
      <c r="AB851" s="650"/>
      <c r="AC851" s="613"/>
      <c r="AD851" s="613"/>
      <c r="AE851" s="613"/>
      <c r="AF851" s="613"/>
      <c r="AG851" s="626"/>
      <c r="AH851" s="626"/>
      <c r="AI851" s="626"/>
      <c r="AJ851" s="626"/>
      <c r="AK851" s="626"/>
      <c r="AL851" s="626"/>
      <c r="AM851" s="626"/>
      <c r="AN851" s="626"/>
      <c r="AO851" s="626"/>
      <c r="AP851" s="369"/>
      <c r="AQ851" s="369"/>
      <c r="AR851" s="369"/>
      <c r="AS851" s="369"/>
      <c r="AT851" s="370"/>
      <c r="AU851" s="370"/>
      <c r="AV851" s="370"/>
      <c r="AW851" s="370"/>
      <c r="BJ851">
        <f t="shared" si="49"/>
        <v>0</v>
      </c>
      <c r="BK851">
        <f t="shared" si="50"/>
        <v>0</v>
      </c>
      <c r="BL851" s="531">
        <f t="shared" si="51"/>
        <v>0</v>
      </c>
      <c r="BM851" s="201"/>
    </row>
    <row r="852" spans="1:65" s="191" customFormat="1" ht="15.6" hidden="1" outlineLevel="1" x14ac:dyDescent="0.3">
      <c r="A852" s="275"/>
      <c r="B852" s="260"/>
      <c r="C852" s="261"/>
      <c r="D852" s="276"/>
      <c r="E852" s="277"/>
      <c r="F852" s="278"/>
      <c r="P852" s="628"/>
      <c r="Q852" s="628"/>
      <c r="R852" s="628"/>
      <c r="S852" s="628"/>
      <c r="T852" s="628"/>
      <c r="U852" s="628"/>
      <c r="V852" s="628"/>
      <c r="W852" s="628"/>
      <c r="X852" s="628"/>
      <c r="Y852" s="650"/>
      <c r="Z852" s="650"/>
      <c r="AA852" s="650"/>
      <c r="AB852" s="650"/>
      <c r="AC852" s="613"/>
      <c r="AD852" s="613"/>
      <c r="AE852" s="613"/>
      <c r="AF852" s="613"/>
      <c r="AG852" s="626"/>
      <c r="AH852" s="626"/>
      <c r="AI852" s="626"/>
      <c r="AJ852" s="626"/>
      <c r="AK852" s="626"/>
      <c r="AL852" s="626"/>
      <c r="AM852" s="626"/>
      <c r="AN852" s="626"/>
      <c r="AO852" s="626"/>
      <c r="AP852" s="369"/>
      <c r="AQ852" s="369"/>
      <c r="AR852" s="369"/>
      <c r="AS852" s="369"/>
      <c r="AT852" s="370"/>
      <c r="AU852" s="370"/>
      <c r="AV852" s="370"/>
      <c r="AW852" s="370"/>
      <c r="BJ852">
        <f t="shared" si="49"/>
        <v>0</v>
      </c>
      <c r="BK852">
        <f t="shared" si="50"/>
        <v>0</v>
      </c>
      <c r="BL852" s="531">
        <f t="shared" si="51"/>
        <v>0</v>
      </c>
      <c r="BM852" s="201"/>
    </row>
    <row r="853" spans="1:65" s="191" customFormat="1" ht="15.6" hidden="1" outlineLevel="1" x14ac:dyDescent="0.3">
      <c r="A853" s="275"/>
      <c r="B853" s="260"/>
      <c r="C853" s="261"/>
      <c r="D853" s="276"/>
      <c r="E853" s="277"/>
      <c r="F853" s="278"/>
      <c r="P853" s="628"/>
      <c r="Q853" s="628"/>
      <c r="R853" s="628"/>
      <c r="S853" s="628"/>
      <c r="T853" s="628"/>
      <c r="U853" s="628"/>
      <c r="V853" s="628"/>
      <c r="W853" s="628"/>
      <c r="X853" s="628"/>
      <c r="Y853" s="650"/>
      <c r="Z853" s="650"/>
      <c r="AA853" s="650"/>
      <c r="AB853" s="650"/>
      <c r="AC853" s="613"/>
      <c r="AD853" s="613"/>
      <c r="AE853" s="613"/>
      <c r="AF853" s="613"/>
      <c r="AG853" s="626"/>
      <c r="AH853" s="626"/>
      <c r="AI853" s="626"/>
      <c r="AJ853" s="626"/>
      <c r="AK853" s="626"/>
      <c r="AL853" s="626"/>
      <c r="AM853" s="626"/>
      <c r="AN853" s="626"/>
      <c r="AO853" s="626"/>
      <c r="AP853" s="369"/>
      <c r="AQ853" s="369"/>
      <c r="AR853" s="369"/>
      <c r="AS853" s="369"/>
      <c r="AT853" s="370"/>
      <c r="AU853" s="370"/>
      <c r="AV853" s="370"/>
      <c r="AW853" s="370"/>
      <c r="BJ853">
        <f t="shared" si="49"/>
        <v>0</v>
      </c>
      <c r="BK853">
        <f t="shared" si="50"/>
        <v>0</v>
      </c>
      <c r="BL853" s="531">
        <f t="shared" si="51"/>
        <v>0</v>
      </c>
      <c r="BM853" s="201"/>
    </row>
    <row r="854" spans="1:65" s="191" customFormat="1" ht="15.6" hidden="1" outlineLevel="1" x14ac:dyDescent="0.3">
      <c r="A854" s="275"/>
      <c r="B854" s="260"/>
      <c r="C854" s="261"/>
      <c r="D854" s="276"/>
      <c r="E854" s="277"/>
      <c r="F854" s="278"/>
      <c r="P854" s="628"/>
      <c r="Q854" s="628"/>
      <c r="R854" s="628"/>
      <c r="S854" s="628"/>
      <c r="T854" s="628"/>
      <c r="U854" s="628"/>
      <c r="V854" s="628"/>
      <c r="W854" s="628"/>
      <c r="X854" s="628"/>
      <c r="Y854" s="650"/>
      <c r="Z854" s="650"/>
      <c r="AA854" s="650"/>
      <c r="AB854" s="650"/>
      <c r="AC854" s="613"/>
      <c r="AD854" s="613"/>
      <c r="AE854" s="613"/>
      <c r="AF854" s="613"/>
      <c r="AG854" s="626"/>
      <c r="AH854" s="626"/>
      <c r="AI854" s="626"/>
      <c r="AJ854" s="626"/>
      <c r="AK854" s="626"/>
      <c r="AL854" s="626"/>
      <c r="AM854" s="626"/>
      <c r="AN854" s="626"/>
      <c r="AO854" s="626"/>
      <c r="AP854" s="369"/>
      <c r="AQ854" s="369"/>
      <c r="AR854" s="369"/>
      <c r="AS854" s="369"/>
      <c r="AT854" s="370"/>
      <c r="AU854" s="370"/>
      <c r="AV854" s="370"/>
      <c r="AW854" s="370"/>
      <c r="BJ854">
        <f t="shared" si="49"/>
        <v>0</v>
      </c>
      <c r="BK854">
        <f t="shared" si="50"/>
        <v>0</v>
      </c>
      <c r="BL854" s="531">
        <f t="shared" si="51"/>
        <v>0</v>
      </c>
      <c r="BM854" s="201"/>
    </row>
    <row r="855" spans="1:65" s="191" customFormat="1" ht="15.6" hidden="1" outlineLevel="1" x14ac:dyDescent="0.3">
      <c r="A855" s="275"/>
      <c r="B855" s="260"/>
      <c r="C855" s="261"/>
      <c r="D855" s="276"/>
      <c r="E855" s="277"/>
      <c r="F855" s="278"/>
      <c r="P855" s="628"/>
      <c r="Q855" s="628"/>
      <c r="R855" s="628"/>
      <c r="S855" s="628"/>
      <c r="T855" s="628"/>
      <c r="U855" s="628"/>
      <c r="V855" s="628"/>
      <c r="W855" s="628"/>
      <c r="X855" s="628"/>
      <c r="Y855" s="650"/>
      <c r="Z855" s="650"/>
      <c r="AA855" s="650"/>
      <c r="AB855" s="650"/>
      <c r="AC855" s="613"/>
      <c r="AD855" s="613"/>
      <c r="AE855" s="613"/>
      <c r="AF855" s="613"/>
      <c r="AG855" s="626"/>
      <c r="AH855" s="626"/>
      <c r="AI855" s="626"/>
      <c r="AJ855" s="626"/>
      <c r="AK855" s="626"/>
      <c r="AL855" s="626"/>
      <c r="AM855" s="626"/>
      <c r="AN855" s="626"/>
      <c r="AO855" s="626"/>
      <c r="AP855" s="369"/>
      <c r="AQ855" s="369"/>
      <c r="AR855" s="369"/>
      <c r="AS855" s="369"/>
      <c r="AT855" s="370"/>
      <c r="AU855" s="370"/>
      <c r="AV855" s="370"/>
      <c r="AW855" s="370"/>
      <c r="BJ855">
        <f t="shared" si="49"/>
        <v>0</v>
      </c>
      <c r="BK855">
        <f t="shared" si="50"/>
        <v>0</v>
      </c>
      <c r="BL855" s="531">
        <f t="shared" si="51"/>
        <v>0</v>
      </c>
      <c r="BM855" s="201"/>
    </row>
    <row r="856" spans="1:65" s="191" customFormat="1" ht="15.6" hidden="1" outlineLevel="1" x14ac:dyDescent="0.3">
      <c r="A856" s="275"/>
      <c r="B856" s="260"/>
      <c r="C856" s="261"/>
      <c r="D856" s="276"/>
      <c r="E856" s="277"/>
      <c r="F856" s="278"/>
      <c r="P856" s="628"/>
      <c r="Q856" s="628"/>
      <c r="R856" s="628"/>
      <c r="S856" s="628"/>
      <c r="T856" s="628"/>
      <c r="U856" s="628"/>
      <c r="V856" s="628"/>
      <c r="W856" s="628"/>
      <c r="X856" s="628"/>
      <c r="Y856" s="650"/>
      <c r="Z856" s="650"/>
      <c r="AA856" s="650"/>
      <c r="AB856" s="650"/>
      <c r="AC856" s="613"/>
      <c r="AD856" s="613"/>
      <c r="AE856" s="613"/>
      <c r="AF856" s="613"/>
      <c r="AG856" s="626"/>
      <c r="AH856" s="626"/>
      <c r="AI856" s="626"/>
      <c r="AJ856" s="626"/>
      <c r="AK856" s="626"/>
      <c r="AL856" s="626"/>
      <c r="AM856" s="626"/>
      <c r="AN856" s="626"/>
      <c r="AO856" s="626"/>
      <c r="AP856" s="369"/>
      <c r="AQ856" s="369"/>
      <c r="AR856" s="369"/>
      <c r="AS856" s="369"/>
      <c r="AT856" s="370"/>
      <c r="AU856" s="370"/>
      <c r="AV856" s="370"/>
      <c r="AW856" s="370"/>
      <c r="BJ856">
        <f t="shared" si="49"/>
        <v>0</v>
      </c>
      <c r="BK856">
        <f t="shared" si="50"/>
        <v>0</v>
      </c>
      <c r="BL856" s="531">
        <f t="shared" si="51"/>
        <v>0</v>
      </c>
      <c r="BM856" s="201"/>
    </row>
    <row r="857" spans="1:65" s="191" customFormat="1" ht="15.6" hidden="1" outlineLevel="1" x14ac:dyDescent="0.3">
      <c r="A857" s="275"/>
      <c r="B857" s="260"/>
      <c r="C857" s="261"/>
      <c r="D857" s="276"/>
      <c r="E857" s="277"/>
      <c r="F857" s="278"/>
      <c r="P857" s="628"/>
      <c r="Q857" s="628"/>
      <c r="R857" s="628"/>
      <c r="S857" s="628"/>
      <c r="T857" s="628"/>
      <c r="U857" s="628"/>
      <c r="V857" s="628"/>
      <c r="W857" s="628"/>
      <c r="X857" s="628"/>
      <c r="Y857" s="650"/>
      <c r="Z857" s="650"/>
      <c r="AA857" s="650"/>
      <c r="AB857" s="650"/>
      <c r="AC857" s="613"/>
      <c r="AD857" s="613"/>
      <c r="AE857" s="613"/>
      <c r="AF857" s="613"/>
      <c r="AG857" s="626"/>
      <c r="AH857" s="626"/>
      <c r="AI857" s="626"/>
      <c r="AJ857" s="626"/>
      <c r="AK857" s="626"/>
      <c r="AL857" s="626"/>
      <c r="AM857" s="626"/>
      <c r="AN857" s="626"/>
      <c r="AO857" s="626"/>
      <c r="AP857" s="369"/>
      <c r="AQ857" s="369"/>
      <c r="AR857" s="369"/>
      <c r="AS857" s="369"/>
      <c r="AT857" s="370"/>
      <c r="AU857" s="370"/>
      <c r="AV857" s="370"/>
      <c r="AW857" s="370"/>
      <c r="BJ857">
        <f t="shared" si="49"/>
        <v>0</v>
      </c>
      <c r="BK857">
        <f t="shared" si="50"/>
        <v>0</v>
      </c>
      <c r="BL857" s="531">
        <f t="shared" si="51"/>
        <v>0</v>
      </c>
      <c r="BM857" s="201"/>
    </row>
    <row r="858" spans="1:65" s="191" customFormat="1" ht="15.6" hidden="1" outlineLevel="1" x14ac:dyDescent="0.3">
      <c r="A858" s="275"/>
      <c r="B858" s="260"/>
      <c r="C858" s="261"/>
      <c r="D858" s="276"/>
      <c r="E858" s="277"/>
      <c r="F858" s="278"/>
      <c r="P858" s="628"/>
      <c r="Q858" s="628"/>
      <c r="R858" s="628"/>
      <c r="S858" s="628"/>
      <c r="T858" s="628"/>
      <c r="U858" s="628"/>
      <c r="V858" s="628"/>
      <c r="W858" s="628"/>
      <c r="X858" s="628"/>
      <c r="Y858" s="650"/>
      <c r="Z858" s="650"/>
      <c r="AA858" s="650"/>
      <c r="AB858" s="650"/>
      <c r="AC858" s="613"/>
      <c r="AD858" s="613"/>
      <c r="AE858" s="613"/>
      <c r="AF858" s="613"/>
      <c r="AG858" s="626"/>
      <c r="AH858" s="626"/>
      <c r="AI858" s="626"/>
      <c r="AJ858" s="626"/>
      <c r="AK858" s="626"/>
      <c r="AL858" s="626"/>
      <c r="AM858" s="626"/>
      <c r="AN858" s="626"/>
      <c r="AO858" s="626"/>
      <c r="AP858" s="369"/>
      <c r="AQ858" s="369"/>
      <c r="AR858" s="369"/>
      <c r="AS858" s="369"/>
      <c r="AT858" s="370"/>
      <c r="AU858" s="370"/>
      <c r="AV858" s="370"/>
      <c r="AW858" s="370"/>
      <c r="BJ858">
        <f t="shared" si="49"/>
        <v>0</v>
      </c>
      <c r="BK858">
        <f t="shared" si="50"/>
        <v>0</v>
      </c>
      <c r="BL858" s="531">
        <f t="shared" si="51"/>
        <v>0</v>
      </c>
      <c r="BM858" s="201"/>
    </row>
    <row r="859" spans="1:65" s="191" customFormat="1" ht="15.6" hidden="1" outlineLevel="1" x14ac:dyDescent="0.3">
      <c r="A859" s="275"/>
      <c r="B859" s="260"/>
      <c r="C859" s="261"/>
      <c r="D859" s="276"/>
      <c r="E859" s="277"/>
      <c r="F859" s="278"/>
      <c r="P859" s="628"/>
      <c r="Q859" s="628"/>
      <c r="R859" s="628"/>
      <c r="S859" s="628"/>
      <c r="T859" s="628"/>
      <c r="U859" s="628"/>
      <c r="V859" s="628"/>
      <c r="W859" s="628"/>
      <c r="X859" s="628"/>
      <c r="Y859" s="650"/>
      <c r="Z859" s="650"/>
      <c r="AA859" s="650"/>
      <c r="AB859" s="650"/>
      <c r="AC859" s="613"/>
      <c r="AD859" s="613"/>
      <c r="AE859" s="613"/>
      <c r="AF859" s="613"/>
      <c r="AG859" s="626"/>
      <c r="AH859" s="626"/>
      <c r="AI859" s="626"/>
      <c r="AJ859" s="626"/>
      <c r="AK859" s="626"/>
      <c r="AL859" s="626"/>
      <c r="AM859" s="626"/>
      <c r="AN859" s="626"/>
      <c r="AO859" s="626"/>
      <c r="AP859" s="369"/>
      <c r="AQ859" s="369"/>
      <c r="AR859" s="369"/>
      <c r="AS859" s="369"/>
      <c r="AT859" s="370"/>
      <c r="AU859" s="370"/>
      <c r="AV859" s="370"/>
      <c r="AW859" s="370"/>
      <c r="BJ859">
        <f t="shared" si="49"/>
        <v>0</v>
      </c>
      <c r="BK859">
        <f t="shared" si="50"/>
        <v>0</v>
      </c>
      <c r="BL859" s="531">
        <f t="shared" si="51"/>
        <v>0</v>
      </c>
      <c r="BM859" s="201"/>
    </row>
    <row r="860" spans="1:65" s="191" customFormat="1" ht="15.6" hidden="1" outlineLevel="1" x14ac:dyDescent="0.3">
      <c r="A860" s="275"/>
      <c r="B860" s="260"/>
      <c r="C860" s="261"/>
      <c r="D860" s="276"/>
      <c r="E860" s="277"/>
      <c r="F860" s="278"/>
      <c r="P860" s="628"/>
      <c r="Q860" s="628"/>
      <c r="R860" s="628"/>
      <c r="S860" s="628"/>
      <c r="T860" s="628"/>
      <c r="U860" s="628"/>
      <c r="V860" s="628"/>
      <c r="W860" s="628"/>
      <c r="X860" s="628"/>
      <c r="Y860" s="650"/>
      <c r="Z860" s="650"/>
      <c r="AA860" s="650"/>
      <c r="AB860" s="650"/>
      <c r="AC860" s="613"/>
      <c r="AD860" s="613"/>
      <c r="AE860" s="613"/>
      <c r="AF860" s="613"/>
      <c r="AG860" s="626"/>
      <c r="AH860" s="626"/>
      <c r="AI860" s="626"/>
      <c r="AJ860" s="626"/>
      <c r="AK860" s="626"/>
      <c r="AL860" s="626"/>
      <c r="AM860" s="626"/>
      <c r="AN860" s="626"/>
      <c r="AO860" s="626"/>
      <c r="AP860" s="369"/>
      <c r="AQ860" s="369"/>
      <c r="AR860" s="369"/>
      <c r="AS860" s="369"/>
      <c r="AT860" s="370"/>
      <c r="AU860" s="370"/>
      <c r="AV860" s="370"/>
      <c r="AW860" s="370"/>
      <c r="BJ860">
        <f t="shared" si="49"/>
        <v>0</v>
      </c>
      <c r="BK860">
        <f t="shared" si="50"/>
        <v>0</v>
      </c>
      <c r="BL860" s="531">
        <f t="shared" si="51"/>
        <v>0</v>
      </c>
      <c r="BM860" s="201"/>
    </row>
    <row r="861" spans="1:65" s="191" customFormat="1" ht="15.6" hidden="1" outlineLevel="1" x14ac:dyDescent="0.3">
      <c r="A861" s="275"/>
      <c r="B861" s="260"/>
      <c r="C861" s="261"/>
      <c r="D861" s="276"/>
      <c r="E861" s="277"/>
      <c r="F861" s="278"/>
      <c r="P861" s="628"/>
      <c r="Q861" s="628"/>
      <c r="R861" s="628"/>
      <c r="S861" s="628"/>
      <c r="T861" s="628"/>
      <c r="U861" s="628"/>
      <c r="V861" s="628"/>
      <c r="W861" s="628"/>
      <c r="X861" s="628"/>
      <c r="Y861" s="650"/>
      <c r="Z861" s="650"/>
      <c r="AA861" s="650"/>
      <c r="AB861" s="650"/>
      <c r="AC861" s="613"/>
      <c r="AD861" s="613"/>
      <c r="AE861" s="613"/>
      <c r="AF861" s="613"/>
      <c r="AG861" s="626"/>
      <c r="AH861" s="626"/>
      <c r="AI861" s="626"/>
      <c r="AJ861" s="626"/>
      <c r="AK861" s="626"/>
      <c r="AL861" s="626"/>
      <c r="AM861" s="626"/>
      <c r="AN861" s="626"/>
      <c r="AO861" s="626"/>
      <c r="AP861" s="369"/>
      <c r="AQ861" s="369"/>
      <c r="AR861" s="369"/>
      <c r="AS861" s="369"/>
      <c r="AT861" s="370"/>
      <c r="AU861" s="370"/>
      <c r="AV861" s="370"/>
      <c r="AW861" s="370"/>
      <c r="BJ861">
        <f t="shared" si="49"/>
        <v>0</v>
      </c>
      <c r="BK861">
        <f t="shared" si="50"/>
        <v>0</v>
      </c>
      <c r="BL861" s="531">
        <f t="shared" si="51"/>
        <v>0</v>
      </c>
      <c r="BM861" s="201"/>
    </row>
    <row r="862" spans="1:65" s="191" customFormat="1" ht="15.6" hidden="1" outlineLevel="1" x14ac:dyDescent="0.3">
      <c r="A862" s="275"/>
      <c r="B862" s="260"/>
      <c r="C862" s="261"/>
      <c r="D862" s="276"/>
      <c r="E862" s="277"/>
      <c r="F862" s="278"/>
      <c r="P862" s="628"/>
      <c r="Q862" s="628"/>
      <c r="R862" s="628"/>
      <c r="S862" s="628"/>
      <c r="T862" s="628"/>
      <c r="U862" s="628"/>
      <c r="V862" s="628"/>
      <c r="W862" s="628"/>
      <c r="X862" s="628"/>
      <c r="Y862" s="650"/>
      <c r="Z862" s="650"/>
      <c r="AA862" s="650"/>
      <c r="AB862" s="650"/>
      <c r="AC862" s="613"/>
      <c r="AD862" s="613"/>
      <c r="AE862" s="613"/>
      <c r="AF862" s="613"/>
      <c r="AG862" s="626"/>
      <c r="AH862" s="626"/>
      <c r="AI862" s="626"/>
      <c r="AJ862" s="626"/>
      <c r="AK862" s="626"/>
      <c r="AL862" s="626"/>
      <c r="AM862" s="626"/>
      <c r="AN862" s="626"/>
      <c r="AO862" s="626"/>
      <c r="AP862" s="369"/>
      <c r="AQ862" s="369"/>
      <c r="AR862" s="369"/>
      <c r="AS862" s="369"/>
      <c r="AT862" s="370"/>
      <c r="AU862" s="370"/>
      <c r="AV862" s="370"/>
      <c r="AW862" s="370"/>
      <c r="BJ862">
        <f t="shared" si="49"/>
        <v>0</v>
      </c>
      <c r="BK862">
        <f t="shared" si="50"/>
        <v>0</v>
      </c>
      <c r="BL862" s="531">
        <f t="shared" si="51"/>
        <v>0</v>
      </c>
      <c r="BM862" s="201"/>
    </row>
    <row r="863" spans="1:65" s="191" customFormat="1" ht="15.6" hidden="1" outlineLevel="1" x14ac:dyDescent="0.3">
      <c r="A863" s="275"/>
      <c r="B863" s="260"/>
      <c r="C863" s="261"/>
      <c r="D863" s="276"/>
      <c r="E863" s="277"/>
      <c r="F863" s="278"/>
      <c r="P863" s="628"/>
      <c r="Q863" s="628"/>
      <c r="R863" s="628"/>
      <c r="S863" s="628"/>
      <c r="T863" s="628"/>
      <c r="U863" s="628"/>
      <c r="V863" s="628"/>
      <c r="W863" s="628"/>
      <c r="X863" s="628"/>
      <c r="Y863" s="650"/>
      <c r="Z863" s="650"/>
      <c r="AA863" s="650"/>
      <c r="AB863" s="650"/>
      <c r="AC863" s="613"/>
      <c r="AD863" s="613"/>
      <c r="AE863" s="613"/>
      <c r="AF863" s="613"/>
      <c r="AG863" s="626"/>
      <c r="AH863" s="626"/>
      <c r="AI863" s="626"/>
      <c r="AJ863" s="626"/>
      <c r="AK863" s="626"/>
      <c r="AL863" s="626"/>
      <c r="AM863" s="626"/>
      <c r="AN863" s="626"/>
      <c r="AO863" s="626"/>
      <c r="AP863" s="369"/>
      <c r="AQ863" s="369"/>
      <c r="AR863" s="369"/>
      <c r="AS863" s="369"/>
      <c r="AT863" s="370"/>
      <c r="AU863" s="370"/>
      <c r="AV863" s="370"/>
      <c r="AW863" s="370"/>
      <c r="BJ863">
        <f t="shared" si="49"/>
        <v>0</v>
      </c>
      <c r="BK863">
        <f t="shared" si="50"/>
        <v>0</v>
      </c>
      <c r="BL863" s="531">
        <f t="shared" si="51"/>
        <v>0</v>
      </c>
      <c r="BM863" s="201"/>
    </row>
    <row r="864" spans="1:65" s="191" customFormat="1" ht="15.6" hidden="1" outlineLevel="1" x14ac:dyDescent="0.3">
      <c r="A864" s="275"/>
      <c r="B864" s="260"/>
      <c r="C864" s="261"/>
      <c r="D864" s="276"/>
      <c r="E864" s="277"/>
      <c r="F864" s="278"/>
      <c r="P864" s="628"/>
      <c r="Q864" s="628"/>
      <c r="R864" s="628"/>
      <c r="S864" s="628"/>
      <c r="T864" s="628"/>
      <c r="U864" s="628"/>
      <c r="V864" s="628"/>
      <c r="W864" s="628"/>
      <c r="X864" s="628"/>
      <c r="Y864" s="650"/>
      <c r="Z864" s="650"/>
      <c r="AA864" s="650"/>
      <c r="AB864" s="650"/>
      <c r="AC864" s="613"/>
      <c r="AD864" s="613"/>
      <c r="AE864" s="613"/>
      <c r="AF864" s="613"/>
      <c r="AG864" s="626"/>
      <c r="AH864" s="626"/>
      <c r="AI864" s="626"/>
      <c r="AJ864" s="626"/>
      <c r="AK864" s="626"/>
      <c r="AL864" s="626"/>
      <c r="AM864" s="626"/>
      <c r="AN864" s="626"/>
      <c r="AO864" s="626"/>
      <c r="AP864" s="369"/>
      <c r="AQ864" s="369"/>
      <c r="AR864" s="369"/>
      <c r="AS864" s="369"/>
      <c r="AT864" s="370"/>
      <c r="AU864" s="370"/>
      <c r="AV864" s="370"/>
      <c r="AW864" s="370"/>
      <c r="BJ864">
        <f t="shared" si="49"/>
        <v>0</v>
      </c>
      <c r="BK864">
        <f t="shared" si="50"/>
        <v>0</v>
      </c>
      <c r="BL864" s="531">
        <f t="shared" si="51"/>
        <v>0</v>
      </c>
      <c r="BM864" s="201"/>
    </row>
    <row r="865" spans="1:65" s="191" customFormat="1" ht="15.6" hidden="1" outlineLevel="1" x14ac:dyDescent="0.3">
      <c r="A865" s="275"/>
      <c r="B865" s="260"/>
      <c r="C865" s="261"/>
      <c r="D865" s="276"/>
      <c r="E865" s="277"/>
      <c r="F865" s="278"/>
      <c r="P865" s="628"/>
      <c r="Q865" s="628"/>
      <c r="R865" s="628"/>
      <c r="S865" s="628"/>
      <c r="T865" s="628"/>
      <c r="U865" s="628"/>
      <c r="V865" s="628"/>
      <c r="W865" s="628"/>
      <c r="X865" s="628"/>
      <c r="Y865" s="650"/>
      <c r="Z865" s="650"/>
      <c r="AA865" s="650"/>
      <c r="AB865" s="650"/>
      <c r="AC865" s="613"/>
      <c r="AD865" s="613"/>
      <c r="AE865" s="613"/>
      <c r="AF865" s="613"/>
      <c r="AG865" s="626"/>
      <c r="AH865" s="626"/>
      <c r="AI865" s="626"/>
      <c r="AJ865" s="626"/>
      <c r="AK865" s="626"/>
      <c r="AL865" s="626"/>
      <c r="AM865" s="626"/>
      <c r="AN865" s="626"/>
      <c r="AO865" s="626"/>
      <c r="AP865" s="369"/>
      <c r="AQ865" s="369"/>
      <c r="AR865" s="369"/>
      <c r="AS865" s="369"/>
      <c r="AT865" s="370"/>
      <c r="AU865" s="370"/>
      <c r="AV865" s="370"/>
      <c r="AW865" s="370"/>
      <c r="BJ865">
        <f t="shared" si="49"/>
        <v>0</v>
      </c>
      <c r="BK865">
        <f t="shared" si="50"/>
        <v>0</v>
      </c>
      <c r="BL865" s="531">
        <f t="shared" si="51"/>
        <v>0</v>
      </c>
      <c r="BM865" s="201"/>
    </row>
    <row r="866" spans="1:65" s="191" customFormat="1" ht="15.6" hidden="1" outlineLevel="1" x14ac:dyDescent="0.3">
      <c r="A866" s="275"/>
      <c r="B866" s="260"/>
      <c r="C866" s="261"/>
      <c r="D866" s="276"/>
      <c r="E866" s="277"/>
      <c r="F866" s="278"/>
      <c r="P866" s="628"/>
      <c r="Q866" s="628"/>
      <c r="R866" s="628"/>
      <c r="S866" s="628"/>
      <c r="T866" s="628"/>
      <c r="U866" s="628"/>
      <c r="V866" s="628"/>
      <c r="W866" s="628"/>
      <c r="X866" s="628"/>
      <c r="Y866" s="650"/>
      <c r="Z866" s="650"/>
      <c r="AA866" s="650"/>
      <c r="AB866" s="650"/>
      <c r="AC866" s="613"/>
      <c r="AD866" s="613"/>
      <c r="AE866" s="613"/>
      <c r="AF866" s="613"/>
      <c r="AG866" s="626"/>
      <c r="AH866" s="626"/>
      <c r="AI866" s="626"/>
      <c r="AJ866" s="626"/>
      <c r="AK866" s="626"/>
      <c r="AL866" s="626"/>
      <c r="AM866" s="626"/>
      <c r="AN866" s="626"/>
      <c r="AO866" s="626"/>
      <c r="AP866" s="369"/>
      <c r="AQ866" s="369"/>
      <c r="AR866" s="369"/>
      <c r="AS866" s="369"/>
      <c r="AT866" s="370"/>
      <c r="AU866" s="370"/>
      <c r="AV866" s="370"/>
      <c r="AW866" s="370"/>
      <c r="BJ866">
        <f t="shared" si="49"/>
        <v>0</v>
      </c>
      <c r="BK866">
        <f t="shared" si="50"/>
        <v>0</v>
      </c>
      <c r="BL866" s="531">
        <f t="shared" si="51"/>
        <v>0</v>
      </c>
      <c r="BM866" s="201"/>
    </row>
    <row r="867" spans="1:65" s="191" customFormat="1" ht="15.6" hidden="1" outlineLevel="1" x14ac:dyDescent="0.3">
      <c r="A867" s="275"/>
      <c r="B867" s="260"/>
      <c r="C867" s="261"/>
      <c r="D867" s="276"/>
      <c r="E867" s="277"/>
      <c r="F867" s="278"/>
      <c r="P867" s="628"/>
      <c r="Q867" s="628"/>
      <c r="R867" s="628"/>
      <c r="S867" s="628"/>
      <c r="T867" s="628"/>
      <c r="U867" s="628"/>
      <c r="V867" s="628"/>
      <c r="W867" s="628"/>
      <c r="X867" s="628"/>
      <c r="Y867" s="650"/>
      <c r="Z867" s="650"/>
      <c r="AA867" s="650"/>
      <c r="AB867" s="650"/>
      <c r="AC867" s="613"/>
      <c r="AD867" s="613"/>
      <c r="AE867" s="613"/>
      <c r="AF867" s="613"/>
      <c r="AG867" s="626"/>
      <c r="AH867" s="626"/>
      <c r="AI867" s="626"/>
      <c r="AJ867" s="626"/>
      <c r="AK867" s="626"/>
      <c r="AL867" s="626"/>
      <c r="AM867" s="626"/>
      <c r="AN867" s="626"/>
      <c r="AO867" s="626"/>
      <c r="AP867" s="369"/>
      <c r="AQ867" s="369"/>
      <c r="AR867" s="369"/>
      <c r="AS867" s="369"/>
      <c r="AT867" s="370"/>
      <c r="AU867" s="370"/>
      <c r="AV867" s="370"/>
      <c r="AW867" s="370"/>
      <c r="BJ867">
        <f t="shared" si="49"/>
        <v>0</v>
      </c>
      <c r="BK867">
        <f t="shared" si="50"/>
        <v>0</v>
      </c>
      <c r="BL867" s="531">
        <f t="shared" si="51"/>
        <v>0</v>
      </c>
      <c r="BM867" s="201"/>
    </row>
    <row r="868" spans="1:65" s="191" customFormat="1" ht="15.6" hidden="1" outlineLevel="1" x14ac:dyDescent="0.3">
      <c r="A868" s="275"/>
      <c r="B868" s="260"/>
      <c r="C868" s="261"/>
      <c r="D868" s="276"/>
      <c r="E868" s="277"/>
      <c r="F868" s="278"/>
      <c r="P868" s="628"/>
      <c r="Q868" s="628"/>
      <c r="R868" s="628"/>
      <c r="S868" s="628"/>
      <c r="T868" s="628"/>
      <c r="U868" s="628"/>
      <c r="V868" s="628"/>
      <c r="W868" s="628"/>
      <c r="X868" s="628"/>
      <c r="Y868" s="650"/>
      <c r="Z868" s="650"/>
      <c r="AA868" s="650"/>
      <c r="AB868" s="650"/>
      <c r="AC868" s="613"/>
      <c r="AD868" s="613"/>
      <c r="AE868" s="613"/>
      <c r="AF868" s="613"/>
      <c r="AG868" s="626"/>
      <c r="AH868" s="626"/>
      <c r="AI868" s="626"/>
      <c r="AJ868" s="626"/>
      <c r="AK868" s="626"/>
      <c r="AL868" s="626"/>
      <c r="AM868" s="626"/>
      <c r="AN868" s="626"/>
      <c r="AO868" s="626"/>
      <c r="AP868" s="369"/>
      <c r="AQ868" s="369"/>
      <c r="AR868" s="369"/>
      <c r="AS868" s="369"/>
      <c r="AT868" s="370"/>
      <c r="AU868" s="370"/>
      <c r="AV868" s="370"/>
      <c r="AW868" s="370"/>
      <c r="BJ868">
        <f t="shared" si="49"/>
        <v>0</v>
      </c>
      <c r="BK868">
        <f t="shared" si="50"/>
        <v>0</v>
      </c>
      <c r="BL868" s="531">
        <f t="shared" si="51"/>
        <v>0</v>
      </c>
      <c r="BM868" s="201"/>
    </row>
    <row r="869" spans="1:65" s="191" customFormat="1" ht="15.6" hidden="1" outlineLevel="1" x14ac:dyDescent="0.3">
      <c r="A869" s="275"/>
      <c r="B869" s="260"/>
      <c r="C869" s="261"/>
      <c r="D869" s="276"/>
      <c r="E869" s="277"/>
      <c r="F869" s="278"/>
      <c r="P869" s="628"/>
      <c r="Q869" s="628"/>
      <c r="R869" s="628"/>
      <c r="S869" s="628"/>
      <c r="T869" s="628"/>
      <c r="U869" s="628"/>
      <c r="V869" s="628"/>
      <c r="W869" s="628"/>
      <c r="X869" s="628"/>
      <c r="Y869" s="650"/>
      <c r="Z869" s="650"/>
      <c r="AA869" s="650"/>
      <c r="AB869" s="650"/>
      <c r="AC869" s="613"/>
      <c r="AD869" s="613"/>
      <c r="AE869" s="613"/>
      <c r="AF869" s="613"/>
      <c r="AG869" s="626"/>
      <c r="AH869" s="626"/>
      <c r="AI869" s="626"/>
      <c r="AJ869" s="626"/>
      <c r="AK869" s="626"/>
      <c r="AL869" s="626"/>
      <c r="AM869" s="626"/>
      <c r="AN869" s="626"/>
      <c r="AO869" s="626"/>
      <c r="AP869" s="369"/>
      <c r="AQ869" s="369"/>
      <c r="AR869" s="369"/>
      <c r="AS869" s="369"/>
      <c r="AT869" s="370"/>
      <c r="AU869" s="370"/>
      <c r="AV869" s="370"/>
      <c r="AW869" s="370"/>
      <c r="BJ869">
        <f t="shared" si="49"/>
        <v>0</v>
      </c>
      <c r="BK869">
        <f t="shared" si="50"/>
        <v>0</v>
      </c>
      <c r="BL869" s="531">
        <f t="shared" si="51"/>
        <v>0</v>
      </c>
      <c r="BM869" s="201"/>
    </row>
    <row r="870" spans="1:65" s="191" customFormat="1" ht="15.6" hidden="1" outlineLevel="1" x14ac:dyDescent="0.3">
      <c r="A870" s="275"/>
      <c r="B870" s="260"/>
      <c r="C870" s="261"/>
      <c r="D870" s="276"/>
      <c r="E870" s="277"/>
      <c r="F870" s="278"/>
      <c r="P870" s="628"/>
      <c r="Q870" s="628"/>
      <c r="R870" s="628"/>
      <c r="S870" s="628"/>
      <c r="T870" s="628"/>
      <c r="U870" s="628"/>
      <c r="V870" s="628"/>
      <c r="W870" s="628"/>
      <c r="X870" s="628"/>
      <c r="Y870" s="650"/>
      <c r="Z870" s="650"/>
      <c r="AA870" s="650"/>
      <c r="AB870" s="650"/>
      <c r="AC870" s="613"/>
      <c r="AD870" s="613"/>
      <c r="AE870" s="613"/>
      <c r="AF870" s="613"/>
      <c r="AG870" s="626"/>
      <c r="AH870" s="626"/>
      <c r="AI870" s="626"/>
      <c r="AJ870" s="626"/>
      <c r="AK870" s="626"/>
      <c r="AL870" s="626"/>
      <c r="AM870" s="626"/>
      <c r="AN870" s="626"/>
      <c r="AO870" s="626"/>
      <c r="AP870" s="369"/>
      <c r="AQ870" s="369"/>
      <c r="AR870" s="369"/>
      <c r="AS870" s="369"/>
      <c r="AT870" s="370"/>
      <c r="AU870" s="370"/>
      <c r="AV870" s="370"/>
      <c r="AW870" s="370"/>
      <c r="BJ870">
        <f t="shared" si="49"/>
        <v>0</v>
      </c>
      <c r="BK870">
        <f t="shared" si="50"/>
        <v>0</v>
      </c>
      <c r="BL870" s="531">
        <f t="shared" si="51"/>
        <v>0</v>
      </c>
      <c r="BM870" s="201"/>
    </row>
    <row r="871" spans="1:65" s="191" customFormat="1" ht="15.6" hidden="1" outlineLevel="1" x14ac:dyDescent="0.3">
      <c r="A871" s="275"/>
      <c r="B871" s="260"/>
      <c r="C871" s="261"/>
      <c r="D871" s="276"/>
      <c r="E871" s="277"/>
      <c r="F871" s="278"/>
      <c r="P871" s="628"/>
      <c r="Q871" s="628"/>
      <c r="R871" s="628"/>
      <c r="S871" s="628"/>
      <c r="T871" s="628"/>
      <c r="U871" s="628"/>
      <c r="V871" s="628"/>
      <c r="W871" s="628"/>
      <c r="X871" s="628"/>
      <c r="Y871" s="650"/>
      <c r="Z871" s="650"/>
      <c r="AA871" s="650"/>
      <c r="AB871" s="650"/>
      <c r="AC871" s="613"/>
      <c r="AD871" s="613"/>
      <c r="AE871" s="613"/>
      <c r="AF871" s="613"/>
      <c r="AG871" s="626"/>
      <c r="AH871" s="626"/>
      <c r="AI871" s="626"/>
      <c r="AJ871" s="626"/>
      <c r="AK871" s="626"/>
      <c r="AL871" s="626"/>
      <c r="AM871" s="626"/>
      <c r="AN871" s="626"/>
      <c r="AO871" s="626"/>
      <c r="AP871" s="369"/>
      <c r="AQ871" s="369"/>
      <c r="AR871" s="369"/>
      <c r="AS871" s="369"/>
      <c r="AT871" s="370"/>
      <c r="AU871" s="370"/>
      <c r="AV871" s="370"/>
      <c r="AW871" s="370"/>
      <c r="BJ871">
        <f t="shared" si="49"/>
        <v>0</v>
      </c>
      <c r="BK871">
        <f t="shared" si="50"/>
        <v>0</v>
      </c>
      <c r="BL871" s="531">
        <f t="shared" si="51"/>
        <v>0</v>
      </c>
      <c r="BM871" s="201"/>
    </row>
    <row r="872" spans="1:65" s="191" customFormat="1" ht="15.6" hidden="1" outlineLevel="1" x14ac:dyDescent="0.3">
      <c r="A872" s="275"/>
      <c r="B872" s="260"/>
      <c r="C872" s="261"/>
      <c r="D872" s="276"/>
      <c r="E872" s="277"/>
      <c r="F872" s="278"/>
      <c r="P872" s="628"/>
      <c r="Q872" s="628"/>
      <c r="R872" s="628"/>
      <c r="S872" s="628"/>
      <c r="T872" s="628"/>
      <c r="U872" s="628"/>
      <c r="V872" s="628"/>
      <c r="W872" s="628"/>
      <c r="X872" s="628"/>
      <c r="Y872" s="650"/>
      <c r="Z872" s="650"/>
      <c r="AA872" s="650"/>
      <c r="AB872" s="650"/>
      <c r="AC872" s="613"/>
      <c r="AD872" s="613"/>
      <c r="AE872" s="613"/>
      <c r="AF872" s="613"/>
      <c r="AG872" s="626"/>
      <c r="AH872" s="626"/>
      <c r="AI872" s="626"/>
      <c r="AJ872" s="626"/>
      <c r="AK872" s="626"/>
      <c r="AL872" s="626"/>
      <c r="AM872" s="626"/>
      <c r="AN872" s="626"/>
      <c r="AO872" s="626"/>
      <c r="AP872" s="369"/>
      <c r="AQ872" s="369"/>
      <c r="AR872" s="369"/>
      <c r="AS872" s="369"/>
      <c r="AT872" s="370"/>
      <c r="AU872" s="370"/>
      <c r="AV872" s="370"/>
      <c r="AW872" s="370"/>
      <c r="BJ872">
        <f t="shared" si="49"/>
        <v>0</v>
      </c>
      <c r="BK872">
        <f t="shared" si="50"/>
        <v>0</v>
      </c>
      <c r="BL872" s="531">
        <f t="shared" si="51"/>
        <v>0</v>
      </c>
      <c r="BM872" s="201"/>
    </row>
    <row r="873" spans="1:65" s="191" customFormat="1" ht="15.6" hidden="1" outlineLevel="1" x14ac:dyDescent="0.3">
      <c r="A873" s="275"/>
      <c r="B873" s="260"/>
      <c r="C873" s="261"/>
      <c r="D873" s="276"/>
      <c r="E873" s="277"/>
      <c r="F873" s="278"/>
      <c r="P873" s="628"/>
      <c r="Q873" s="628"/>
      <c r="R873" s="628"/>
      <c r="S873" s="628"/>
      <c r="T873" s="628"/>
      <c r="U873" s="628"/>
      <c r="V873" s="628"/>
      <c r="W873" s="628"/>
      <c r="X873" s="628"/>
      <c r="Y873" s="650"/>
      <c r="Z873" s="650"/>
      <c r="AA873" s="650"/>
      <c r="AB873" s="650"/>
      <c r="AC873" s="613"/>
      <c r="AD873" s="613"/>
      <c r="AE873" s="613"/>
      <c r="AF873" s="613"/>
      <c r="AG873" s="626"/>
      <c r="AH873" s="626"/>
      <c r="AI873" s="626"/>
      <c r="AJ873" s="626"/>
      <c r="AK873" s="626"/>
      <c r="AL873" s="626"/>
      <c r="AM873" s="626"/>
      <c r="AN873" s="626"/>
      <c r="AO873" s="626"/>
      <c r="AP873" s="369"/>
      <c r="AQ873" s="369"/>
      <c r="AR873" s="369"/>
      <c r="AS873" s="369"/>
      <c r="AT873" s="370"/>
      <c r="AU873" s="370"/>
      <c r="AV873" s="370"/>
      <c r="AW873" s="370"/>
      <c r="BJ873">
        <f t="shared" si="49"/>
        <v>0</v>
      </c>
      <c r="BK873">
        <f t="shared" si="50"/>
        <v>0</v>
      </c>
      <c r="BL873" s="531">
        <f t="shared" si="51"/>
        <v>0</v>
      </c>
      <c r="BM873" s="201"/>
    </row>
    <row r="874" spans="1:65" s="191" customFormat="1" ht="15.6" hidden="1" outlineLevel="1" x14ac:dyDescent="0.3">
      <c r="A874" s="275"/>
      <c r="B874" s="260"/>
      <c r="C874" s="261"/>
      <c r="D874" s="276"/>
      <c r="E874" s="277"/>
      <c r="F874" s="278"/>
      <c r="P874" s="628"/>
      <c r="Q874" s="628"/>
      <c r="R874" s="628"/>
      <c r="S874" s="628"/>
      <c r="T874" s="628"/>
      <c r="U874" s="628"/>
      <c r="V874" s="628"/>
      <c r="W874" s="628"/>
      <c r="X874" s="628"/>
      <c r="Y874" s="650"/>
      <c r="Z874" s="650"/>
      <c r="AA874" s="650"/>
      <c r="AB874" s="650"/>
      <c r="AC874" s="613"/>
      <c r="AD874" s="613"/>
      <c r="AE874" s="613"/>
      <c r="AF874" s="613"/>
      <c r="AG874" s="626"/>
      <c r="AH874" s="626"/>
      <c r="AI874" s="626"/>
      <c r="AJ874" s="626"/>
      <c r="AK874" s="626"/>
      <c r="AL874" s="626"/>
      <c r="AM874" s="626"/>
      <c r="AN874" s="626"/>
      <c r="AO874" s="626"/>
      <c r="AP874" s="369"/>
      <c r="AQ874" s="369"/>
      <c r="AR874" s="369"/>
      <c r="AS874" s="369"/>
      <c r="AT874" s="370"/>
      <c r="AU874" s="370"/>
      <c r="AV874" s="370"/>
      <c r="AW874" s="370"/>
      <c r="BJ874">
        <f t="shared" si="49"/>
        <v>0</v>
      </c>
      <c r="BK874">
        <f t="shared" si="50"/>
        <v>0</v>
      </c>
      <c r="BL874" s="531">
        <f t="shared" si="51"/>
        <v>0</v>
      </c>
      <c r="BM874" s="201"/>
    </row>
    <row r="875" spans="1:65" s="191" customFormat="1" ht="15.6" hidden="1" outlineLevel="1" x14ac:dyDescent="0.3">
      <c r="A875" s="275"/>
      <c r="B875" s="260"/>
      <c r="C875" s="261"/>
      <c r="D875" s="276"/>
      <c r="E875" s="277"/>
      <c r="F875" s="278"/>
      <c r="P875" s="628"/>
      <c r="Q875" s="628"/>
      <c r="R875" s="628"/>
      <c r="S875" s="628"/>
      <c r="T875" s="628"/>
      <c r="U875" s="628"/>
      <c r="V875" s="628"/>
      <c r="W875" s="628"/>
      <c r="X875" s="628"/>
      <c r="Y875" s="650"/>
      <c r="Z875" s="650"/>
      <c r="AA875" s="650"/>
      <c r="AB875" s="650"/>
      <c r="AC875" s="613"/>
      <c r="AD875" s="613"/>
      <c r="AE875" s="613"/>
      <c r="AF875" s="613"/>
      <c r="AG875" s="626"/>
      <c r="AH875" s="626"/>
      <c r="AI875" s="626"/>
      <c r="AJ875" s="626"/>
      <c r="AK875" s="626"/>
      <c r="AL875" s="626"/>
      <c r="AM875" s="626"/>
      <c r="AN875" s="626"/>
      <c r="AO875" s="626"/>
      <c r="AP875" s="369"/>
      <c r="AQ875" s="369"/>
      <c r="AR875" s="369"/>
      <c r="AS875" s="369"/>
      <c r="AT875" s="370"/>
      <c r="AU875" s="370"/>
      <c r="AV875" s="370"/>
      <c r="AW875" s="370"/>
      <c r="BJ875">
        <f t="shared" si="49"/>
        <v>0</v>
      </c>
      <c r="BK875">
        <f t="shared" si="50"/>
        <v>0</v>
      </c>
      <c r="BL875" s="531">
        <f t="shared" si="51"/>
        <v>0</v>
      </c>
      <c r="BM875" s="201"/>
    </row>
    <row r="876" spans="1:65" s="191" customFormat="1" ht="15.6" hidden="1" outlineLevel="1" x14ac:dyDescent="0.3">
      <c r="A876" s="275"/>
      <c r="B876" s="260"/>
      <c r="C876" s="261"/>
      <c r="D876" s="276"/>
      <c r="E876" s="277"/>
      <c r="F876" s="278"/>
      <c r="P876" s="628"/>
      <c r="Q876" s="628"/>
      <c r="R876" s="628"/>
      <c r="S876" s="628"/>
      <c r="T876" s="628"/>
      <c r="U876" s="628"/>
      <c r="V876" s="628"/>
      <c r="W876" s="628"/>
      <c r="X876" s="628"/>
      <c r="Y876" s="650"/>
      <c r="Z876" s="650"/>
      <c r="AA876" s="650"/>
      <c r="AB876" s="650"/>
      <c r="AC876" s="613"/>
      <c r="AD876" s="613"/>
      <c r="AE876" s="613"/>
      <c r="AF876" s="613"/>
      <c r="AG876" s="626"/>
      <c r="AH876" s="626"/>
      <c r="AI876" s="626"/>
      <c r="AJ876" s="626"/>
      <c r="AK876" s="626"/>
      <c r="AL876" s="626"/>
      <c r="AM876" s="626"/>
      <c r="AN876" s="626"/>
      <c r="AO876" s="626"/>
      <c r="AP876" s="369"/>
      <c r="AQ876" s="369"/>
      <c r="AR876" s="369"/>
      <c r="AS876" s="369"/>
      <c r="AT876" s="370"/>
      <c r="AU876" s="370"/>
      <c r="AV876" s="370"/>
      <c r="AW876" s="370"/>
      <c r="BJ876">
        <f t="shared" si="49"/>
        <v>0</v>
      </c>
      <c r="BK876">
        <f t="shared" si="50"/>
        <v>0</v>
      </c>
      <c r="BL876" s="531">
        <f t="shared" si="51"/>
        <v>0</v>
      </c>
      <c r="BM876" s="201"/>
    </row>
    <row r="877" spans="1:65" s="191" customFormat="1" ht="15.6" hidden="1" outlineLevel="1" x14ac:dyDescent="0.3">
      <c r="A877" s="275"/>
      <c r="B877" s="260"/>
      <c r="C877" s="261"/>
      <c r="D877" s="276"/>
      <c r="E877" s="277"/>
      <c r="F877" s="278"/>
      <c r="P877" s="628"/>
      <c r="Q877" s="628"/>
      <c r="R877" s="628"/>
      <c r="S877" s="628"/>
      <c r="T877" s="628"/>
      <c r="U877" s="628"/>
      <c r="V877" s="628"/>
      <c r="W877" s="628"/>
      <c r="X877" s="628"/>
      <c r="Y877" s="650"/>
      <c r="Z877" s="650"/>
      <c r="AA877" s="650"/>
      <c r="AB877" s="650"/>
      <c r="AC877" s="613"/>
      <c r="AD877" s="613"/>
      <c r="AE877" s="613"/>
      <c r="AF877" s="613"/>
      <c r="AG877" s="626"/>
      <c r="AH877" s="626"/>
      <c r="AI877" s="626"/>
      <c r="AJ877" s="626"/>
      <c r="AK877" s="626"/>
      <c r="AL877" s="626"/>
      <c r="AM877" s="626"/>
      <c r="AN877" s="626"/>
      <c r="AO877" s="626"/>
      <c r="AP877" s="369"/>
      <c r="AQ877" s="369"/>
      <c r="AR877" s="369"/>
      <c r="AS877" s="369"/>
      <c r="AT877" s="370"/>
      <c r="AU877" s="370"/>
      <c r="AV877" s="370"/>
      <c r="AW877" s="370"/>
      <c r="BJ877">
        <f t="shared" si="49"/>
        <v>0</v>
      </c>
      <c r="BK877">
        <f t="shared" si="50"/>
        <v>0</v>
      </c>
      <c r="BL877" s="531">
        <f t="shared" si="51"/>
        <v>0</v>
      </c>
      <c r="BM877" s="201"/>
    </row>
    <row r="878" spans="1:65" s="191" customFormat="1" ht="15.6" hidden="1" outlineLevel="1" x14ac:dyDescent="0.3">
      <c r="A878" s="275"/>
      <c r="B878" s="260"/>
      <c r="C878" s="261"/>
      <c r="D878" s="276"/>
      <c r="E878" s="277"/>
      <c r="F878" s="278"/>
      <c r="P878" s="628"/>
      <c r="Q878" s="628"/>
      <c r="R878" s="628"/>
      <c r="S878" s="628"/>
      <c r="T878" s="628"/>
      <c r="U878" s="628"/>
      <c r="V878" s="628"/>
      <c r="W878" s="628"/>
      <c r="X878" s="628"/>
      <c r="Y878" s="650"/>
      <c r="Z878" s="650"/>
      <c r="AA878" s="650"/>
      <c r="AB878" s="650"/>
      <c r="AC878" s="613"/>
      <c r="AD878" s="613"/>
      <c r="AE878" s="613"/>
      <c r="AF878" s="613"/>
      <c r="AG878" s="626"/>
      <c r="AH878" s="626"/>
      <c r="AI878" s="626"/>
      <c r="AJ878" s="626"/>
      <c r="AK878" s="626"/>
      <c r="AL878" s="626"/>
      <c r="AM878" s="626"/>
      <c r="AN878" s="626"/>
      <c r="AO878" s="626"/>
      <c r="AP878" s="369"/>
      <c r="AQ878" s="369"/>
      <c r="AR878" s="369"/>
      <c r="AS878" s="369"/>
      <c r="AT878" s="370"/>
      <c r="AU878" s="370"/>
      <c r="AV878" s="370"/>
      <c r="AW878" s="370"/>
      <c r="BJ878">
        <f t="shared" si="49"/>
        <v>0</v>
      </c>
      <c r="BK878">
        <f t="shared" si="50"/>
        <v>0</v>
      </c>
      <c r="BL878" s="531">
        <f t="shared" si="51"/>
        <v>0</v>
      </c>
      <c r="BM878" s="201"/>
    </row>
    <row r="879" spans="1:65" s="191" customFormat="1" ht="15.6" hidden="1" outlineLevel="1" x14ac:dyDescent="0.3">
      <c r="A879" s="275"/>
      <c r="B879" s="260"/>
      <c r="C879" s="261"/>
      <c r="D879" s="276"/>
      <c r="E879" s="277"/>
      <c r="F879" s="278"/>
      <c r="P879" s="628"/>
      <c r="Q879" s="628"/>
      <c r="R879" s="628"/>
      <c r="S879" s="628"/>
      <c r="T879" s="628"/>
      <c r="U879" s="628"/>
      <c r="V879" s="628"/>
      <c r="W879" s="628"/>
      <c r="X879" s="628"/>
      <c r="Y879" s="650"/>
      <c r="Z879" s="650"/>
      <c r="AA879" s="650"/>
      <c r="AB879" s="650"/>
      <c r="AC879" s="613"/>
      <c r="AD879" s="613"/>
      <c r="AE879" s="613"/>
      <c r="AF879" s="613"/>
      <c r="AG879" s="626"/>
      <c r="AH879" s="626"/>
      <c r="AI879" s="626"/>
      <c r="AJ879" s="626"/>
      <c r="AK879" s="626"/>
      <c r="AL879" s="626"/>
      <c r="AM879" s="626"/>
      <c r="AN879" s="626"/>
      <c r="AO879" s="626"/>
      <c r="AP879" s="369"/>
      <c r="AQ879" s="369"/>
      <c r="AR879" s="369"/>
      <c r="AS879" s="369"/>
      <c r="AT879" s="370"/>
      <c r="AU879" s="370"/>
      <c r="AV879" s="370"/>
      <c r="AW879" s="370"/>
      <c r="BJ879">
        <f t="shared" ref="BJ879:BJ942" si="52">O879</f>
        <v>0</v>
      </c>
      <c r="BK879">
        <f t="shared" ref="BK879:BK942" si="53">SUM(AG879:AW879)</f>
        <v>0</v>
      </c>
      <c r="BL879" s="531">
        <f t="shared" ref="BL879:BL942" si="54">BJ879-BK879</f>
        <v>0</v>
      </c>
      <c r="BM879" s="201"/>
    </row>
    <row r="880" spans="1:65" s="191" customFormat="1" ht="15.6" hidden="1" outlineLevel="1" x14ac:dyDescent="0.3">
      <c r="A880" s="275"/>
      <c r="B880" s="260"/>
      <c r="C880" s="261"/>
      <c r="D880" s="276"/>
      <c r="E880" s="277"/>
      <c r="F880" s="278"/>
      <c r="P880" s="628"/>
      <c r="Q880" s="628"/>
      <c r="R880" s="628"/>
      <c r="S880" s="628"/>
      <c r="T880" s="628"/>
      <c r="U880" s="628"/>
      <c r="V880" s="628"/>
      <c r="W880" s="628"/>
      <c r="X880" s="628"/>
      <c r="Y880" s="650"/>
      <c r="Z880" s="650"/>
      <c r="AA880" s="650"/>
      <c r="AB880" s="650"/>
      <c r="AC880" s="613"/>
      <c r="AD880" s="613"/>
      <c r="AE880" s="613"/>
      <c r="AF880" s="613"/>
      <c r="AG880" s="626"/>
      <c r="AH880" s="626"/>
      <c r="AI880" s="626"/>
      <c r="AJ880" s="626"/>
      <c r="AK880" s="626"/>
      <c r="AL880" s="626"/>
      <c r="AM880" s="626"/>
      <c r="AN880" s="626"/>
      <c r="AO880" s="626"/>
      <c r="AP880" s="369"/>
      <c r="AQ880" s="369"/>
      <c r="AR880" s="369"/>
      <c r="AS880" s="369"/>
      <c r="AT880" s="370"/>
      <c r="AU880" s="370"/>
      <c r="AV880" s="370"/>
      <c r="AW880" s="370"/>
      <c r="BJ880">
        <f t="shared" si="52"/>
        <v>0</v>
      </c>
      <c r="BK880">
        <f t="shared" si="53"/>
        <v>0</v>
      </c>
      <c r="BL880" s="531">
        <f t="shared" si="54"/>
        <v>0</v>
      </c>
      <c r="BM880" s="201"/>
    </row>
    <row r="881" spans="1:65" s="191" customFormat="1" ht="15.6" hidden="1" outlineLevel="1" x14ac:dyDescent="0.3">
      <c r="A881" s="275"/>
      <c r="B881" s="260"/>
      <c r="C881" s="261"/>
      <c r="D881" s="276"/>
      <c r="E881" s="277"/>
      <c r="F881" s="278"/>
      <c r="P881" s="628"/>
      <c r="Q881" s="628"/>
      <c r="R881" s="628"/>
      <c r="S881" s="628"/>
      <c r="T881" s="628"/>
      <c r="U881" s="628"/>
      <c r="V881" s="628"/>
      <c r="W881" s="628"/>
      <c r="X881" s="628"/>
      <c r="Y881" s="650"/>
      <c r="Z881" s="650"/>
      <c r="AA881" s="650"/>
      <c r="AB881" s="650"/>
      <c r="AC881" s="613"/>
      <c r="AD881" s="613"/>
      <c r="AE881" s="613"/>
      <c r="AF881" s="613"/>
      <c r="AG881" s="626"/>
      <c r="AH881" s="626"/>
      <c r="AI881" s="626"/>
      <c r="AJ881" s="626"/>
      <c r="AK881" s="626"/>
      <c r="AL881" s="626"/>
      <c r="AM881" s="626"/>
      <c r="AN881" s="626"/>
      <c r="AO881" s="626"/>
      <c r="AP881" s="369"/>
      <c r="AQ881" s="369"/>
      <c r="AR881" s="369"/>
      <c r="AS881" s="369"/>
      <c r="AT881" s="370"/>
      <c r="AU881" s="370"/>
      <c r="AV881" s="370"/>
      <c r="AW881" s="370"/>
      <c r="BJ881">
        <f t="shared" si="52"/>
        <v>0</v>
      </c>
      <c r="BK881">
        <f t="shared" si="53"/>
        <v>0</v>
      </c>
      <c r="BL881" s="531">
        <f t="shared" si="54"/>
        <v>0</v>
      </c>
      <c r="BM881" s="201"/>
    </row>
    <row r="882" spans="1:65" s="191" customFormat="1" ht="15.6" hidden="1" outlineLevel="1" x14ac:dyDescent="0.3">
      <c r="A882" s="275"/>
      <c r="B882" s="260"/>
      <c r="C882" s="261"/>
      <c r="D882" s="276"/>
      <c r="E882" s="277"/>
      <c r="F882" s="278"/>
      <c r="P882" s="628"/>
      <c r="Q882" s="628"/>
      <c r="R882" s="628"/>
      <c r="S882" s="628"/>
      <c r="T882" s="628"/>
      <c r="U882" s="628"/>
      <c r="V882" s="628"/>
      <c r="W882" s="628"/>
      <c r="X882" s="628"/>
      <c r="Y882" s="650"/>
      <c r="Z882" s="650"/>
      <c r="AA882" s="650"/>
      <c r="AB882" s="650"/>
      <c r="AC882" s="613"/>
      <c r="AD882" s="613"/>
      <c r="AE882" s="613"/>
      <c r="AF882" s="613"/>
      <c r="AG882" s="626"/>
      <c r="AH882" s="626"/>
      <c r="AI882" s="626"/>
      <c r="AJ882" s="626"/>
      <c r="AK882" s="626"/>
      <c r="AL882" s="626"/>
      <c r="AM882" s="626"/>
      <c r="AN882" s="626"/>
      <c r="AO882" s="626"/>
      <c r="AP882" s="369"/>
      <c r="AQ882" s="369"/>
      <c r="AR882" s="369"/>
      <c r="AS882" s="369"/>
      <c r="AT882" s="370"/>
      <c r="AU882" s="370"/>
      <c r="AV882" s="370"/>
      <c r="AW882" s="370"/>
      <c r="BJ882">
        <f t="shared" si="52"/>
        <v>0</v>
      </c>
      <c r="BK882">
        <f t="shared" si="53"/>
        <v>0</v>
      </c>
      <c r="BL882" s="531">
        <f t="shared" si="54"/>
        <v>0</v>
      </c>
      <c r="BM882" s="201"/>
    </row>
    <row r="883" spans="1:65" s="191" customFormat="1" ht="15.6" hidden="1" outlineLevel="1" x14ac:dyDescent="0.3">
      <c r="A883" s="275"/>
      <c r="B883" s="260"/>
      <c r="C883" s="261"/>
      <c r="D883" s="276"/>
      <c r="E883" s="277"/>
      <c r="F883" s="278"/>
      <c r="P883" s="628"/>
      <c r="Q883" s="628"/>
      <c r="R883" s="628"/>
      <c r="S883" s="628"/>
      <c r="T883" s="628"/>
      <c r="U883" s="628"/>
      <c r="V883" s="628"/>
      <c r="W883" s="628"/>
      <c r="X883" s="628"/>
      <c r="Y883" s="650"/>
      <c r="Z883" s="650"/>
      <c r="AA883" s="650"/>
      <c r="AB883" s="650"/>
      <c r="AC883" s="613"/>
      <c r="AD883" s="613"/>
      <c r="AE883" s="613"/>
      <c r="AF883" s="613"/>
      <c r="AG883" s="626"/>
      <c r="AH883" s="626"/>
      <c r="AI883" s="626"/>
      <c r="AJ883" s="626"/>
      <c r="AK883" s="626"/>
      <c r="AL883" s="626"/>
      <c r="AM883" s="626"/>
      <c r="AN883" s="626"/>
      <c r="AO883" s="626"/>
      <c r="AP883" s="369"/>
      <c r="AQ883" s="369"/>
      <c r="AR883" s="369"/>
      <c r="AS883" s="369"/>
      <c r="AT883" s="370"/>
      <c r="AU883" s="370"/>
      <c r="AV883" s="370"/>
      <c r="AW883" s="370"/>
      <c r="BJ883">
        <f t="shared" si="52"/>
        <v>0</v>
      </c>
      <c r="BK883">
        <f t="shared" si="53"/>
        <v>0</v>
      </c>
      <c r="BL883" s="531">
        <f t="shared" si="54"/>
        <v>0</v>
      </c>
      <c r="BM883" s="201"/>
    </row>
    <row r="884" spans="1:65" s="191" customFormat="1" ht="15.6" hidden="1" outlineLevel="1" x14ac:dyDescent="0.3">
      <c r="A884" s="275"/>
      <c r="B884" s="260"/>
      <c r="C884" s="261"/>
      <c r="D884" s="276"/>
      <c r="E884" s="277"/>
      <c r="F884" s="278"/>
      <c r="P884" s="628"/>
      <c r="Q884" s="628"/>
      <c r="R884" s="628"/>
      <c r="S884" s="628"/>
      <c r="T884" s="628"/>
      <c r="U884" s="628"/>
      <c r="V884" s="628"/>
      <c r="W884" s="628"/>
      <c r="X884" s="628"/>
      <c r="Y884" s="650"/>
      <c r="Z884" s="650"/>
      <c r="AA884" s="650"/>
      <c r="AB884" s="650"/>
      <c r="AC884" s="613"/>
      <c r="AD884" s="613"/>
      <c r="AE884" s="613"/>
      <c r="AF884" s="613"/>
      <c r="AG884" s="626"/>
      <c r="AH884" s="626"/>
      <c r="AI884" s="626"/>
      <c r="AJ884" s="626"/>
      <c r="AK884" s="626"/>
      <c r="AL884" s="626"/>
      <c r="AM884" s="626"/>
      <c r="AN884" s="626"/>
      <c r="AO884" s="626"/>
      <c r="AP884" s="369"/>
      <c r="AQ884" s="369"/>
      <c r="AR884" s="369"/>
      <c r="AS884" s="369"/>
      <c r="AT884" s="370"/>
      <c r="AU884" s="370"/>
      <c r="AV884" s="370"/>
      <c r="AW884" s="370"/>
      <c r="BJ884">
        <f t="shared" si="52"/>
        <v>0</v>
      </c>
      <c r="BK884">
        <f t="shared" si="53"/>
        <v>0</v>
      </c>
      <c r="BL884" s="531">
        <f t="shared" si="54"/>
        <v>0</v>
      </c>
      <c r="BM884" s="201"/>
    </row>
    <row r="885" spans="1:65" s="191" customFormat="1" ht="15.6" hidden="1" outlineLevel="1" x14ac:dyDescent="0.3">
      <c r="A885" s="275"/>
      <c r="B885" s="260"/>
      <c r="C885" s="261"/>
      <c r="D885" s="276"/>
      <c r="E885" s="277"/>
      <c r="F885" s="278"/>
      <c r="P885" s="628"/>
      <c r="Q885" s="628"/>
      <c r="R885" s="628"/>
      <c r="S885" s="628"/>
      <c r="T885" s="628"/>
      <c r="U885" s="628"/>
      <c r="V885" s="628"/>
      <c r="W885" s="628"/>
      <c r="X885" s="628"/>
      <c r="Y885" s="650"/>
      <c r="Z885" s="650"/>
      <c r="AA885" s="650"/>
      <c r="AB885" s="650"/>
      <c r="AC885" s="613"/>
      <c r="AD885" s="613"/>
      <c r="AE885" s="613"/>
      <c r="AF885" s="613"/>
      <c r="AG885" s="626"/>
      <c r="AH885" s="626"/>
      <c r="AI885" s="626"/>
      <c r="AJ885" s="626"/>
      <c r="AK885" s="626"/>
      <c r="AL885" s="626"/>
      <c r="AM885" s="626"/>
      <c r="AN885" s="626"/>
      <c r="AO885" s="626"/>
      <c r="AP885" s="369"/>
      <c r="AQ885" s="369"/>
      <c r="AR885" s="369"/>
      <c r="AS885" s="369"/>
      <c r="AT885" s="370"/>
      <c r="AU885" s="370"/>
      <c r="AV885" s="370"/>
      <c r="AW885" s="370"/>
      <c r="BJ885">
        <f t="shared" si="52"/>
        <v>0</v>
      </c>
      <c r="BK885">
        <f t="shared" si="53"/>
        <v>0</v>
      </c>
      <c r="BL885" s="531">
        <f t="shared" si="54"/>
        <v>0</v>
      </c>
      <c r="BM885" s="201"/>
    </row>
    <row r="886" spans="1:65" s="191" customFormat="1" ht="15.6" hidden="1" outlineLevel="1" x14ac:dyDescent="0.3">
      <c r="A886" s="275"/>
      <c r="B886" s="260"/>
      <c r="C886" s="261"/>
      <c r="D886" s="276"/>
      <c r="E886" s="277"/>
      <c r="F886" s="278"/>
      <c r="P886" s="628"/>
      <c r="Q886" s="628"/>
      <c r="R886" s="628"/>
      <c r="S886" s="628"/>
      <c r="T886" s="628"/>
      <c r="U886" s="628"/>
      <c r="V886" s="628"/>
      <c r="W886" s="628"/>
      <c r="X886" s="628"/>
      <c r="Y886" s="650"/>
      <c r="Z886" s="650"/>
      <c r="AA886" s="650"/>
      <c r="AB886" s="650"/>
      <c r="AC886" s="613"/>
      <c r="AD886" s="613"/>
      <c r="AE886" s="613"/>
      <c r="AF886" s="613"/>
      <c r="AG886" s="626"/>
      <c r="AH886" s="626"/>
      <c r="AI886" s="626"/>
      <c r="AJ886" s="626"/>
      <c r="AK886" s="626"/>
      <c r="AL886" s="626"/>
      <c r="AM886" s="626"/>
      <c r="AN886" s="626"/>
      <c r="AO886" s="626"/>
      <c r="AP886" s="369"/>
      <c r="AQ886" s="369"/>
      <c r="AR886" s="369"/>
      <c r="AS886" s="369"/>
      <c r="AT886" s="370"/>
      <c r="AU886" s="370"/>
      <c r="AV886" s="370"/>
      <c r="AW886" s="370"/>
      <c r="BJ886">
        <f t="shared" si="52"/>
        <v>0</v>
      </c>
      <c r="BK886">
        <f t="shared" si="53"/>
        <v>0</v>
      </c>
      <c r="BL886" s="531">
        <f t="shared" si="54"/>
        <v>0</v>
      </c>
      <c r="BM886" s="201"/>
    </row>
    <row r="887" spans="1:65" s="191" customFormat="1" ht="15.6" hidden="1" outlineLevel="1" x14ac:dyDescent="0.3">
      <c r="A887" s="275"/>
      <c r="B887" s="260"/>
      <c r="C887" s="261"/>
      <c r="D887" s="276"/>
      <c r="E887" s="277"/>
      <c r="F887" s="278"/>
      <c r="P887" s="628"/>
      <c r="Q887" s="628"/>
      <c r="R887" s="628"/>
      <c r="S887" s="628"/>
      <c r="T887" s="628"/>
      <c r="U887" s="628"/>
      <c r="V887" s="628"/>
      <c r="W887" s="628"/>
      <c r="X887" s="628"/>
      <c r="Y887" s="650"/>
      <c r="Z887" s="650"/>
      <c r="AA887" s="650"/>
      <c r="AB887" s="650"/>
      <c r="AC887" s="613"/>
      <c r="AD887" s="613"/>
      <c r="AE887" s="613"/>
      <c r="AF887" s="613"/>
      <c r="AG887" s="626"/>
      <c r="AH887" s="626"/>
      <c r="AI887" s="626"/>
      <c r="AJ887" s="626"/>
      <c r="AK887" s="626"/>
      <c r="AL887" s="626"/>
      <c r="AM887" s="626"/>
      <c r="AN887" s="626"/>
      <c r="AO887" s="626"/>
      <c r="AP887" s="369"/>
      <c r="AQ887" s="369"/>
      <c r="AR887" s="369"/>
      <c r="AS887" s="369"/>
      <c r="AT887" s="370"/>
      <c r="AU887" s="370"/>
      <c r="AV887" s="370"/>
      <c r="AW887" s="370"/>
      <c r="BJ887">
        <f t="shared" si="52"/>
        <v>0</v>
      </c>
      <c r="BK887">
        <f t="shared" si="53"/>
        <v>0</v>
      </c>
      <c r="BL887" s="531">
        <f t="shared" si="54"/>
        <v>0</v>
      </c>
      <c r="BM887" s="201"/>
    </row>
    <row r="888" spans="1:65" s="191" customFormat="1" ht="15.6" hidden="1" outlineLevel="1" x14ac:dyDescent="0.3">
      <c r="A888" s="275"/>
      <c r="B888" s="260"/>
      <c r="C888" s="261"/>
      <c r="D888" s="276"/>
      <c r="E888" s="277"/>
      <c r="F888" s="278"/>
      <c r="P888" s="628"/>
      <c r="Q888" s="628"/>
      <c r="R888" s="628"/>
      <c r="S888" s="628"/>
      <c r="T888" s="628"/>
      <c r="U888" s="628"/>
      <c r="V888" s="628"/>
      <c r="W888" s="628"/>
      <c r="X888" s="628"/>
      <c r="Y888" s="650"/>
      <c r="Z888" s="650"/>
      <c r="AA888" s="650"/>
      <c r="AB888" s="650"/>
      <c r="AC888" s="613"/>
      <c r="AD888" s="613"/>
      <c r="AE888" s="613"/>
      <c r="AF888" s="613"/>
      <c r="AG888" s="626"/>
      <c r="AH888" s="626"/>
      <c r="AI888" s="626"/>
      <c r="AJ888" s="626"/>
      <c r="AK888" s="626"/>
      <c r="AL888" s="626"/>
      <c r="AM888" s="626"/>
      <c r="AN888" s="626"/>
      <c r="AO888" s="626"/>
      <c r="AP888" s="369"/>
      <c r="AQ888" s="369"/>
      <c r="AR888" s="369"/>
      <c r="AS888" s="369"/>
      <c r="AT888" s="370"/>
      <c r="AU888" s="370"/>
      <c r="AV888" s="370"/>
      <c r="AW888" s="370"/>
      <c r="BJ888">
        <f t="shared" si="52"/>
        <v>0</v>
      </c>
      <c r="BK888">
        <f t="shared" si="53"/>
        <v>0</v>
      </c>
      <c r="BL888" s="531">
        <f t="shared" si="54"/>
        <v>0</v>
      </c>
      <c r="BM888" s="201"/>
    </row>
    <row r="889" spans="1:65" s="191" customFormat="1" ht="15.6" hidden="1" outlineLevel="1" x14ac:dyDescent="0.3">
      <c r="A889" s="275"/>
      <c r="B889" s="260"/>
      <c r="C889" s="261"/>
      <c r="D889" s="276"/>
      <c r="E889" s="277"/>
      <c r="F889" s="278"/>
      <c r="P889" s="628"/>
      <c r="Q889" s="628"/>
      <c r="R889" s="628"/>
      <c r="S889" s="628"/>
      <c r="T889" s="628"/>
      <c r="U889" s="628"/>
      <c r="V889" s="628"/>
      <c r="W889" s="628"/>
      <c r="X889" s="628"/>
      <c r="Y889" s="650"/>
      <c r="Z889" s="650"/>
      <c r="AA889" s="650"/>
      <c r="AB889" s="650"/>
      <c r="AC889" s="613"/>
      <c r="AD889" s="613"/>
      <c r="AE889" s="613"/>
      <c r="AF889" s="613"/>
      <c r="AG889" s="626"/>
      <c r="AH889" s="626"/>
      <c r="AI889" s="626"/>
      <c r="AJ889" s="626"/>
      <c r="AK889" s="626"/>
      <c r="AL889" s="626"/>
      <c r="AM889" s="626"/>
      <c r="AN889" s="626"/>
      <c r="AO889" s="626"/>
      <c r="AP889" s="369"/>
      <c r="AQ889" s="369"/>
      <c r="AR889" s="369"/>
      <c r="AS889" s="369"/>
      <c r="AT889" s="370"/>
      <c r="AU889" s="370"/>
      <c r="AV889" s="370"/>
      <c r="AW889" s="370"/>
      <c r="BJ889">
        <f t="shared" si="52"/>
        <v>0</v>
      </c>
      <c r="BK889">
        <f t="shared" si="53"/>
        <v>0</v>
      </c>
      <c r="BL889" s="531">
        <f t="shared" si="54"/>
        <v>0</v>
      </c>
      <c r="BM889" s="201"/>
    </row>
    <row r="890" spans="1:65" s="191" customFormat="1" ht="15.6" hidden="1" outlineLevel="1" x14ac:dyDescent="0.3">
      <c r="A890" s="275"/>
      <c r="B890" s="260"/>
      <c r="C890" s="261"/>
      <c r="D890" s="276"/>
      <c r="E890" s="277"/>
      <c r="F890" s="278"/>
      <c r="P890" s="628"/>
      <c r="Q890" s="628"/>
      <c r="R890" s="628"/>
      <c r="S890" s="628"/>
      <c r="T890" s="628"/>
      <c r="U890" s="628"/>
      <c r="V890" s="628"/>
      <c r="W890" s="628"/>
      <c r="X890" s="628"/>
      <c r="Y890" s="650"/>
      <c r="Z890" s="650"/>
      <c r="AA890" s="650"/>
      <c r="AB890" s="650"/>
      <c r="AC890" s="613"/>
      <c r="AD890" s="613"/>
      <c r="AE890" s="613"/>
      <c r="AF890" s="613"/>
      <c r="AG890" s="626"/>
      <c r="AH890" s="626"/>
      <c r="AI890" s="626"/>
      <c r="AJ890" s="626"/>
      <c r="AK890" s="626"/>
      <c r="AL890" s="626"/>
      <c r="AM890" s="626"/>
      <c r="AN890" s="626"/>
      <c r="AO890" s="626"/>
      <c r="AP890" s="369"/>
      <c r="AQ890" s="369"/>
      <c r="AR890" s="369"/>
      <c r="AS890" s="369"/>
      <c r="AT890" s="370"/>
      <c r="AU890" s="370"/>
      <c r="AV890" s="370"/>
      <c r="AW890" s="370"/>
      <c r="BJ890">
        <f t="shared" si="52"/>
        <v>0</v>
      </c>
      <c r="BK890">
        <f t="shared" si="53"/>
        <v>0</v>
      </c>
      <c r="BL890" s="531">
        <f t="shared" si="54"/>
        <v>0</v>
      </c>
      <c r="BM890" s="201"/>
    </row>
    <row r="891" spans="1:65" s="191" customFormat="1" ht="15.6" hidden="1" outlineLevel="1" x14ac:dyDescent="0.3">
      <c r="A891" s="275"/>
      <c r="B891" s="260"/>
      <c r="C891" s="261"/>
      <c r="D891" s="276"/>
      <c r="E891" s="277"/>
      <c r="F891" s="278"/>
      <c r="P891" s="628"/>
      <c r="Q891" s="628"/>
      <c r="R891" s="628"/>
      <c r="S891" s="628"/>
      <c r="T891" s="628"/>
      <c r="U891" s="628"/>
      <c r="V891" s="628"/>
      <c r="W891" s="628"/>
      <c r="X891" s="628"/>
      <c r="Y891" s="650"/>
      <c r="Z891" s="650"/>
      <c r="AA891" s="650"/>
      <c r="AB891" s="650"/>
      <c r="AC891" s="613"/>
      <c r="AD891" s="613"/>
      <c r="AE891" s="613"/>
      <c r="AF891" s="613"/>
      <c r="AG891" s="626"/>
      <c r="AH891" s="626"/>
      <c r="AI891" s="626"/>
      <c r="AJ891" s="626"/>
      <c r="AK891" s="626"/>
      <c r="AL891" s="626"/>
      <c r="AM891" s="626"/>
      <c r="AN891" s="626"/>
      <c r="AO891" s="626"/>
      <c r="AP891" s="369"/>
      <c r="AQ891" s="369"/>
      <c r="AR891" s="369"/>
      <c r="AS891" s="369"/>
      <c r="AT891" s="370"/>
      <c r="AU891" s="370"/>
      <c r="AV891" s="370"/>
      <c r="AW891" s="370"/>
      <c r="BJ891">
        <f t="shared" si="52"/>
        <v>0</v>
      </c>
      <c r="BK891">
        <f t="shared" si="53"/>
        <v>0</v>
      </c>
      <c r="BL891" s="531">
        <f t="shared" si="54"/>
        <v>0</v>
      </c>
      <c r="BM891" s="201"/>
    </row>
    <row r="892" spans="1:65" s="191" customFormat="1" ht="15.6" hidden="1" outlineLevel="1" x14ac:dyDescent="0.3">
      <c r="A892" s="275"/>
      <c r="B892" s="260"/>
      <c r="C892" s="261"/>
      <c r="D892" s="276"/>
      <c r="E892" s="277"/>
      <c r="F892" s="278"/>
      <c r="P892" s="628"/>
      <c r="Q892" s="628"/>
      <c r="R892" s="628"/>
      <c r="S892" s="628"/>
      <c r="T892" s="628"/>
      <c r="U892" s="628"/>
      <c r="V892" s="628"/>
      <c r="W892" s="628"/>
      <c r="X892" s="628"/>
      <c r="Y892" s="650"/>
      <c r="Z892" s="650"/>
      <c r="AA892" s="650"/>
      <c r="AB892" s="650"/>
      <c r="AC892" s="613"/>
      <c r="AD892" s="613"/>
      <c r="AE892" s="613"/>
      <c r="AF892" s="613"/>
      <c r="AG892" s="626"/>
      <c r="AH892" s="626"/>
      <c r="AI892" s="626"/>
      <c r="AJ892" s="626"/>
      <c r="AK892" s="626"/>
      <c r="AL892" s="626"/>
      <c r="AM892" s="626"/>
      <c r="AN892" s="626"/>
      <c r="AO892" s="626"/>
      <c r="AP892" s="369"/>
      <c r="AQ892" s="369"/>
      <c r="AR892" s="369"/>
      <c r="AS892" s="369"/>
      <c r="AT892" s="370"/>
      <c r="AU892" s="370"/>
      <c r="AV892" s="370"/>
      <c r="AW892" s="370"/>
      <c r="BJ892">
        <f t="shared" si="52"/>
        <v>0</v>
      </c>
      <c r="BK892">
        <f t="shared" si="53"/>
        <v>0</v>
      </c>
      <c r="BL892" s="531">
        <f t="shared" si="54"/>
        <v>0</v>
      </c>
      <c r="BM892" s="201"/>
    </row>
    <row r="893" spans="1:65" s="191" customFormat="1" ht="15.6" hidden="1" outlineLevel="1" x14ac:dyDescent="0.3">
      <c r="A893" s="275"/>
      <c r="B893" s="260"/>
      <c r="C893" s="261"/>
      <c r="D893" s="276"/>
      <c r="E893" s="277"/>
      <c r="F893" s="278"/>
      <c r="P893" s="628"/>
      <c r="Q893" s="628"/>
      <c r="R893" s="628"/>
      <c r="S893" s="628"/>
      <c r="T893" s="628"/>
      <c r="U893" s="628"/>
      <c r="V893" s="628"/>
      <c r="W893" s="628"/>
      <c r="X893" s="628"/>
      <c r="Y893" s="650"/>
      <c r="Z893" s="650"/>
      <c r="AA893" s="650"/>
      <c r="AB893" s="650"/>
      <c r="AC893" s="613"/>
      <c r="AD893" s="613"/>
      <c r="AE893" s="613"/>
      <c r="AF893" s="613"/>
      <c r="AG893" s="626"/>
      <c r="AH893" s="626"/>
      <c r="AI893" s="626"/>
      <c r="AJ893" s="626"/>
      <c r="AK893" s="626"/>
      <c r="AL893" s="626"/>
      <c r="AM893" s="626"/>
      <c r="AN893" s="626"/>
      <c r="AO893" s="626"/>
      <c r="AP893" s="369"/>
      <c r="AQ893" s="369"/>
      <c r="AR893" s="369"/>
      <c r="AS893" s="369"/>
      <c r="AT893" s="370"/>
      <c r="AU893" s="370"/>
      <c r="AV893" s="370"/>
      <c r="AW893" s="370"/>
      <c r="BJ893">
        <f t="shared" si="52"/>
        <v>0</v>
      </c>
      <c r="BK893">
        <f t="shared" si="53"/>
        <v>0</v>
      </c>
      <c r="BL893" s="531">
        <f t="shared" si="54"/>
        <v>0</v>
      </c>
      <c r="BM893" s="201"/>
    </row>
    <row r="894" spans="1:65" s="191" customFormat="1" ht="15.6" hidden="1" outlineLevel="1" x14ac:dyDescent="0.3">
      <c r="A894" s="275"/>
      <c r="B894" s="260"/>
      <c r="C894" s="261"/>
      <c r="D894" s="276"/>
      <c r="E894" s="277"/>
      <c r="F894" s="278"/>
      <c r="P894" s="628"/>
      <c r="Q894" s="628"/>
      <c r="R894" s="628"/>
      <c r="S894" s="628"/>
      <c r="T894" s="628"/>
      <c r="U894" s="628"/>
      <c r="V894" s="628"/>
      <c r="W894" s="628"/>
      <c r="X894" s="628"/>
      <c r="Y894" s="650"/>
      <c r="Z894" s="650"/>
      <c r="AA894" s="650"/>
      <c r="AB894" s="650"/>
      <c r="AC894" s="613"/>
      <c r="AD894" s="613"/>
      <c r="AE894" s="613"/>
      <c r="AF894" s="613"/>
      <c r="AG894" s="626"/>
      <c r="AH894" s="626"/>
      <c r="AI894" s="626"/>
      <c r="AJ894" s="626"/>
      <c r="AK894" s="626"/>
      <c r="AL894" s="626"/>
      <c r="AM894" s="626"/>
      <c r="AN894" s="626"/>
      <c r="AO894" s="626"/>
      <c r="AP894" s="369"/>
      <c r="AQ894" s="369"/>
      <c r="AR894" s="369"/>
      <c r="AS894" s="369"/>
      <c r="AT894" s="370"/>
      <c r="AU894" s="370"/>
      <c r="AV894" s="370"/>
      <c r="AW894" s="370"/>
      <c r="BJ894">
        <f t="shared" si="52"/>
        <v>0</v>
      </c>
      <c r="BK894">
        <f t="shared" si="53"/>
        <v>0</v>
      </c>
      <c r="BL894" s="531">
        <f t="shared" si="54"/>
        <v>0</v>
      </c>
      <c r="BM894" s="201"/>
    </row>
    <row r="895" spans="1:65" s="191" customFormat="1" ht="15.6" hidden="1" outlineLevel="1" x14ac:dyDescent="0.3">
      <c r="A895" s="275"/>
      <c r="B895" s="260"/>
      <c r="C895" s="261"/>
      <c r="D895" s="276"/>
      <c r="E895" s="277"/>
      <c r="F895" s="278"/>
      <c r="P895" s="628"/>
      <c r="Q895" s="628"/>
      <c r="R895" s="628"/>
      <c r="S895" s="628"/>
      <c r="T895" s="628"/>
      <c r="U895" s="628"/>
      <c r="V895" s="628"/>
      <c r="W895" s="628"/>
      <c r="X895" s="628"/>
      <c r="Y895" s="650"/>
      <c r="Z895" s="650"/>
      <c r="AA895" s="650"/>
      <c r="AB895" s="650"/>
      <c r="AC895" s="613"/>
      <c r="AD895" s="613"/>
      <c r="AE895" s="613"/>
      <c r="AF895" s="613"/>
      <c r="AG895" s="626"/>
      <c r="AH895" s="626"/>
      <c r="AI895" s="626"/>
      <c r="AJ895" s="626"/>
      <c r="AK895" s="626"/>
      <c r="AL895" s="626"/>
      <c r="AM895" s="626"/>
      <c r="AN895" s="626"/>
      <c r="AO895" s="626"/>
      <c r="AP895" s="369"/>
      <c r="AQ895" s="369"/>
      <c r="AR895" s="369"/>
      <c r="AS895" s="369"/>
      <c r="AT895" s="370"/>
      <c r="AU895" s="370"/>
      <c r="AV895" s="370"/>
      <c r="AW895" s="370"/>
      <c r="BJ895">
        <f t="shared" si="52"/>
        <v>0</v>
      </c>
      <c r="BK895">
        <f t="shared" si="53"/>
        <v>0</v>
      </c>
      <c r="BL895" s="531">
        <f t="shared" si="54"/>
        <v>0</v>
      </c>
      <c r="BM895" s="201"/>
    </row>
    <row r="896" spans="1:65" s="191" customFormat="1" ht="15.6" hidden="1" outlineLevel="1" x14ac:dyDescent="0.3">
      <c r="A896" s="275"/>
      <c r="B896" s="260"/>
      <c r="C896" s="261"/>
      <c r="D896" s="276"/>
      <c r="E896" s="277"/>
      <c r="F896" s="278"/>
      <c r="P896" s="628"/>
      <c r="Q896" s="628"/>
      <c r="R896" s="628"/>
      <c r="S896" s="628"/>
      <c r="T896" s="628"/>
      <c r="U896" s="628"/>
      <c r="V896" s="628"/>
      <c r="W896" s="628"/>
      <c r="X896" s="628"/>
      <c r="Y896" s="650"/>
      <c r="Z896" s="650"/>
      <c r="AA896" s="650"/>
      <c r="AB896" s="650"/>
      <c r="AC896" s="613"/>
      <c r="AD896" s="613"/>
      <c r="AE896" s="613"/>
      <c r="AF896" s="613"/>
      <c r="AG896" s="626"/>
      <c r="AH896" s="626"/>
      <c r="AI896" s="626"/>
      <c r="AJ896" s="626"/>
      <c r="AK896" s="626"/>
      <c r="AL896" s="626"/>
      <c r="AM896" s="626"/>
      <c r="AN896" s="626"/>
      <c r="AO896" s="626"/>
      <c r="AP896" s="369"/>
      <c r="AQ896" s="369"/>
      <c r="AR896" s="369"/>
      <c r="AS896" s="369"/>
      <c r="AT896" s="370"/>
      <c r="AU896" s="370"/>
      <c r="AV896" s="370"/>
      <c r="AW896" s="370"/>
      <c r="BJ896">
        <f t="shared" si="52"/>
        <v>0</v>
      </c>
      <c r="BK896">
        <f t="shared" si="53"/>
        <v>0</v>
      </c>
      <c r="BL896" s="531">
        <f t="shared" si="54"/>
        <v>0</v>
      </c>
      <c r="BM896" s="201"/>
    </row>
    <row r="897" spans="1:65" s="191" customFormat="1" ht="15.6" hidden="1" outlineLevel="1" x14ac:dyDescent="0.3">
      <c r="A897" s="275"/>
      <c r="B897" s="260"/>
      <c r="C897" s="261"/>
      <c r="D897" s="276"/>
      <c r="E897" s="277"/>
      <c r="F897" s="278"/>
      <c r="P897" s="628"/>
      <c r="Q897" s="628"/>
      <c r="R897" s="628"/>
      <c r="S897" s="628"/>
      <c r="T897" s="628"/>
      <c r="U897" s="628"/>
      <c r="V897" s="628"/>
      <c r="W897" s="628"/>
      <c r="X897" s="628"/>
      <c r="Y897" s="650"/>
      <c r="Z897" s="650"/>
      <c r="AA897" s="650"/>
      <c r="AB897" s="650"/>
      <c r="AC897" s="613"/>
      <c r="AD897" s="613"/>
      <c r="AE897" s="613"/>
      <c r="AF897" s="613"/>
      <c r="AG897" s="626"/>
      <c r="AH897" s="626"/>
      <c r="AI897" s="626"/>
      <c r="AJ897" s="626"/>
      <c r="AK897" s="626"/>
      <c r="AL897" s="626"/>
      <c r="AM897" s="626"/>
      <c r="AN897" s="626"/>
      <c r="AO897" s="626"/>
      <c r="AP897" s="369"/>
      <c r="AQ897" s="369"/>
      <c r="AR897" s="369"/>
      <c r="AS897" s="369"/>
      <c r="AT897" s="370"/>
      <c r="AU897" s="370"/>
      <c r="AV897" s="370"/>
      <c r="AW897" s="370"/>
      <c r="BJ897">
        <f t="shared" si="52"/>
        <v>0</v>
      </c>
      <c r="BK897">
        <f t="shared" si="53"/>
        <v>0</v>
      </c>
      <c r="BL897" s="531">
        <f t="shared" si="54"/>
        <v>0</v>
      </c>
      <c r="BM897" s="201"/>
    </row>
    <row r="898" spans="1:65" s="191" customFormat="1" ht="15.6" hidden="1" outlineLevel="1" x14ac:dyDescent="0.3">
      <c r="A898" s="279" t="str">
        <f>A800</f>
        <v>.z08</v>
      </c>
      <c r="B898" s="260"/>
      <c r="C898" s="261"/>
      <c r="D898" s="276"/>
      <c r="E898" s="277"/>
      <c r="F898" s="278"/>
      <c r="P898" s="628"/>
      <c r="Q898" s="628"/>
      <c r="R898" s="628"/>
      <c r="S898" s="628"/>
      <c r="T898" s="628"/>
      <c r="U898" s="628"/>
      <c r="V898" s="628"/>
      <c r="W898" s="628"/>
      <c r="X898" s="628"/>
      <c r="Y898" s="650"/>
      <c r="Z898" s="650"/>
      <c r="AA898" s="650"/>
      <c r="AB898" s="650"/>
      <c r="AC898" s="613"/>
      <c r="AD898" s="613"/>
      <c r="AE898" s="613"/>
      <c r="AF898" s="613"/>
      <c r="AG898" s="626"/>
      <c r="AH898" s="626"/>
      <c r="AI898" s="626"/>
      <c r="AJ898" s="626"/>
      <c r="AK898" s="626"/>
      <c r="AL898" s="626"/>
      <c r="AM898" s="626"/>
      <c r="AN898" s="626"/>
      <c r="AO898" s="626"/>
      <c r="AP898" s="369"/>
      <c r="AQ898" s="369"/>
      <c r="AR898" s="369"/>
      <c r="AS898" s="369"/>
      <c r="AT898" s="370"/>
      <c r="AU898" s="370"/>
      <c r="AV898" s="370"/>
      <c r="AW898" s="370"/>
      <c r="BJ898">
        <f t="shared" si="52"/>
        <v>0</v>
      </c>
      <c r="BK898">
        <f t="shared" si="53"/>
        <v>0</v>
      </c>
      <c r="BL898" s="531">
        <f t="shared" si="54"/>
        <v>0</v>
      </c>
      <c r="BM898" s="201"/>
    </row>
    <row r="899" spans="1:65" ht="15.6" collapsed="1" x14ac:dyDescent="0.3">
      <c r="A899" s="260"/>
      <c r="B899" s="260"/>
      <c r="C899" s="261"/>
      <c r="D899" s="262"/>
      <c r="E899" s="263"/>
      <c r="F899" s="178"/>
      <c r="P899" s="628"/>
      <c r="Q899" s="628"/>
      <c r="R899" s="628"/>
      <c r="S899" s="628"/>
      <c r="T899" s="628"/>
      <c r="U899" s="628"/>
      <c r="V899" s="628"/>
      <c r="W899" s="628"/>
      <c r="X899" s="628"/>
      <c r="Y899" s="650"/>
      <c r="Z899" s="650"/>
      <c r="AA899" s="650"/>
      <c r="AB899" s="650"/>
      <c r="AC899" s="613"/>
      <c r="AD899" s="613"/>
      <c r="AE899" s="613"/>
      <c r="AF899" s="613"/>
      <c r="AG899" s="626"/>
      <c r="AH899" s="626"/>
      <c r="AI899" s="626"/>
      <c r="AJ899" s="626"/>
      <c r="AK899" s="626"/>
      <c r="AL899" s="626"/>
      <c r="AM899" s="626"/>
      <c r="AN899" s="626"/>
      <c r="AO899" s="626"/>
      <c r="AP899" s="369"/>
      <c r="AQ899" s="369"/>
      <c r="AR899" s="369"/>
      <c r="AS899" s="369"/>
      <c r="AT899" s="370"/>
      <c r="AU899" s="370"/>
      <c r="AV899" s="370"/>
      <c r="AW899" s="370"/>
      <c r="BJ899">
        <f t="shared" si="52"/>
        <v>0</v>
      </c>
      <c r="BK899">
        <f t="shared" si="53"/>
        <v>0</v>
      </c>
      <c r="BL899" s="531">
        <f t="shared" si="54"/>
        <v>0</v>
      </c>
      <c r="BM899" s="201">
        <f>SUM(BL900:BL998)</f>
        <v>-3</v>
      </c>
    </row>
    <row r="900" spans="1:65" ht="15.6" x14ac:dyDescent="0.3">
      <c r="A900" s="259" t="str">
        <f>IX_Model_MWS!A3</f>
        <v>.z09</v>
      </c>
      <c r="B900" s="260"/>
      <c r="C900" s="261"/>
      <c r="D900" s="262"/>
      <c r="E900" s="263" t="str">
        <f>VLOOKUP(A900,Listy!A:C,2,FALSE) &amp; "   :  " &amp; VLOOKUP(A900,Listy!A:C,3,FALSE)</f>
        <v>Zadanie_IX   :  Opracowanie matematycznego modelu operacji w magazynie wysokiego składowania (MWS) z wykorzystaniem mechanizmów AI i ML</v>
      </c>
      <c r="F900" s="178"/>
      <c r="P900" s="628"/>
      <c r="Q900" s="628"/>
      <c r="R900" s="628"/>
      <c r="S900" s="628"/>
      <c r="T900" s="628"/>
      <c r="U900" s="628"/>
      <c r="V900" s="628"/>
      <c r="W900" s="628"/>
      <c r="X900" s="628"/>
      <c r="Y900" s="650"/>
      <c r="Z900" s="650"/>
      <c r="AA900" s="650"/>
      <c r="AB900" s="650"/>
      <c r="AC900" s="613"/>
      <c r="AD900" s="613"/>
      <c r="AE900" s="613"/>
      <c r="AF900" s="613"/>
      <c r="AG900" s="626"/>
      <c r="AH900" s="626"/>
      <c r="AI900" s="626"/>
      <c r="AJ900" s="626"/>
      <c r="AK900" s="626"/>
      <c r="AL900" s="626"/>
      <c r="AM900" s="626"/>
      <c r="AN900" s="626"/>
      <c r="AO900" s="626"/>
      <c r="AP900" s="369"/>
      <c r="AQ900" s="369"/>
      <c r="AR900" s="369"/>
      <c r="AS900" s="369"/>
      <c r="AT900" s="370"/>
      <c r="AU900" s="370"/>
      <c r="AV900" s="370"/>
      <c r="AW900" s="370"/>
      <c r="BJ900">
        <f t="shared" si="52"/>
        <v>0</v>
      </c>
      <c r="BK900">
        <f t="shared" si="53"/>
        <v>0</v>
      </c>
      <c r="BL900" s="531">
        <f t="shared" si="54"/>
        <v>0</v>
      </c>
      <c r="BM900" s="201">
        <f>SUM(BL901:BL999)</f>
        <v>-3</v>
      </c>
    </row>
    <row r="901" spans="1:65" hidden="1" outlineLevel="1" x14ac:dyDescent="0.3">
      <c r="A901">
        <f>IX_Model_MWS!A4</f>
        <v>1</v>
      </c>
      <c r="B901" t="str">
        <f>IX_Model_MWS!B4</f>
        <v>a</v>
      </c>
      <c r="C901">
        <f>IX_Model_MWS!C4</f>
        <v>0</v>
      </c>
      <c r="D901" t="str">
        <f>IX_Model_MWS!D4</f>
        <v>.z09_1_a_0</v>
      </c>
      <c r="E901" t="str">
        <f>IX_Model_MWS!E4</f>
        <v>1.Identyfikacja, analiza i mapowanie operacji w MWS</v>
      </c>
      <c r="F901">
        <f>IX_Model_MWS!F4</f>
        <v>0</v>
      </c>
      <c r="G901">
        <f>IX_Model_MWS!G4</f>
        <v>0</v>
      </c>
      <c r="H901">
        <f>IX_Model_MWS!H4</f>
        <v>0</v>
      </c>
      <c r="I901" t="str">
        <f>IX_Model_MWS!I4</f>
        <v>ACT</v>
      </c>
      <c r="J901">
        <f>IX_Model_MWS!J4</f>
        <v>0</v>
      </c>
      <c r="K901">
        <f>IX_Model_MWS!K4</f>
        <v>0</v>
      </c>
      <c r="L901">
        <f>IX_Model_MWS!L4</f>
        <v>0</v>
      </c>
      <c r="M901">
        <f>IX_Model_MWS!M4</f>
        <v>0</v>
      </c>
      <c r="N901">
        <f>IX_Model_MWS!N4</f>
        <v>0</v>
      </c>
      <c r="O901">
        <f>IX_Model_MWS!O4</f>
        <v>0</v>
      </c>
      <c r="P901" s="628">
        <f>IX_Model_MWS!P4</f>
        <v>0</v>
      </c>
      <c r="Q901" s="628">
        <f>IX_Model_MWS!Q4</f>
        <v>0</v>
      </c>
      <c r="R901" s="628">
        <f>IX_Model_MWS!R4</f>
        <v>0</v>
      </c>
      <c r="S901" s="628">
        <f>IX_Model_MWS!S4</f>
        <v>0</v>
      </c>
      <c r="T901" s="628">
        <f>IX_Model_MWS!T4</f>
        <v>0</v>
      </c>
      <c r="U901" s="628">
        <f>IX_Model_MWS!U4</f>
        <v>0</v>
      </c>
      <c r="V901" s="628">
        <f>IX_Model_MWS!V4</f>
        <v>0</v>
      </c>
      <c r="W901" s="628">
        <f>IX_Model_MWS!W4</f>
        <v>0</v>
      </c>
      <c r="X901" s="628">
        <f>IX_Model_MWS!X4</f>
        <v>0</v>
      </c>
      <c r="Y901" s="650">
        <f>IX_Model_MWS!Y4</f>
        <v>0</v>
      </c>
      <c r="Z901" s="650">
        <f>IX_Model_MWS!Z4</f>
        <v>0</v>
      </c>
      <c r="AA901" s="650">
        <f>IX_Model_MWS!AA4</f>
        <v>0</v>
      </c>
      <c r="AB901" s="650">
        <f>IX_Model_MWS!AB4</f>
        <v>0</v>
      </c>
      <c r="AC901" s="613">
        <f>IX_Model_MWS!AC4</f>
        <v>0</v>
      </c>
      <c r="AD901" s="613">
        <f>IX_Model_MWS!AD4</f>
        <v>0</v>
      </c>
      <c r="AE901" s="613">
        <f>IX_Model_MWS!AE4</f>
        <v>0</v>
      </c>
      <c r="AF901" s="613">
        <f>IX_Model_MWS!AF4</f>
        <v>0</v>
      </c>
      <c r="AG901" s="626">
        <f>IX_Model_MWS!AG4</f>
        <v>0</v>
      </c>
      <c r="AH901" s="626">
        <f>IX_Model_MWS!AH4</f>
        <v>0</v>
      </c>
      <c r="AI901" s="626">
        <f>IX_Model_MWS!AI4</f>
        <v>0</v>
      </c>
      <c r="AJ901" s="626">
        <f>IX_Model_MWS!AJ4</f>
        <v>0</v>
      </c>
      <c r="AK901" s="626">
        <f>IX_Model_MWS!AK4</f>
        <v>0</v>
      </c>
      <c r="AL901" s="626">
        <f>IX_Model_MWS!AL4</f>
        <v>0</v>
      </c>
      <c r="AM901" s="626">
        <f>IX_Model_MWS!AM4</f>
        <v>0</v>
      </c>
      <c r="AN901" s="626">
        <f>IX_Model_MWS!AN4</f>
        <v>0</v>
      </c>
      <c r="AO901" s="626">
        <f>IX_Model_MWS!AO4</f>
        <v>0</v>
      </c>
      <c r="AP901" s="369">
        <f>IX_Model_MWS!AP4</f>
        <v>0</v>
      </c>
      <c r="AQ901" s="369">
        <f>IX_Model_MWS!AQ4</f>
        <v>0</v>
      </c>
      <c r="AR901" s="369">
        <f>IX_Model_MWS!AR4</f>
        <v>0</v>
      </c>
      <c r="AS901" s="369">
        <f>IX_Model_MWS!AS4</f>
        <v>0</v>
      </c>
      <c r="AT901" s="370">
        <f>IX_Model_MWS!AT4</f>
        <v>0</v>
      </c>
      <c r="AU901" s="370">
        <f>IX_Model_MWS!AU4</f>
        <v>0</v>
      </c>
      <c r="AV901" s="370">
        <f>IX_Model_MWS!AV4</f>
        <v>0</v>
      </c>
      <c r="AW901" s="370">
        <f>IX_Model_MWS!AW4</f>
        <v>0</v>
      </c>
      <c r="AX901">
        <f>IX_Model_MWS!AX4</f>
        <v>0</v>
      </c>
      <c r="AY901">
        <f>IX_Model_MWS!AY4</f>
        <v>0</v>
      </c>
      <c r="AZ901">
        <f>IX_Model_MWS!AZ4</f>
        <v>0</v>
      </c>
      <c r="BA901">
        <f>IX_Model_MWS!BA4</f>
        <v>0</v>
      </c>
      <c r="BB901">
        <f>IX_Model_MWS!BB4</f>
        <v>0</v>
      </c>
      <c r="BC901">
        <f>IX_Model_MWS!BC4</f>
        <v>0</v>
      </c>
      <c r="BD901">
        <f>IX_Model_MWS!BD4</f>
        <v>0</v>
      </c>
      <c r="BE901">
        <f>IX_Model_MWS!BE4</f>
        <v>0</v>
      </c>
      <c r="BF901">
        <f>IX_Model_MWS!BF4</f>
        <v>0</v>
      </c>
      <c r="BG901">
        <f>IX_Model_MWS!BG4</f>
        <v>0</v>
      </c>
      <c r="BH901">
        <f>IX_Model_MWS!BH4</f>
        <v>0</v>
      </c>
      <c r="BI901">
        <f>IX_Model_MWS!BI4</f>
        <v>0</v>
      </c>
      <c r="BJ901">
        <f t="shared" si="52"/>
        <v>0</v>
      </c>
      <c r="BK901">
        <f t="shared" si="53"/>
        <v>0</v>
      </c>
      <c r="BL901" s="531">
        <f t="shared" si="54"/>
        <v>0</v>
      </c>
      <c r="BM901" s="201"/>
    </row>
    <row r="902" spans="1:65" hidden="1" outlineLevel="1" x14ac:dyDescent="0.3">
      <c r="A902">
        <f>IX_Model_MWS!A5</f>
        <v>1</v>
      </c>
      <c r="B902" t="str">
        <f>IX_Model_MWS!B5</f>
        <v>a</v>
      </c>
      <c r="C902">
        <f>IX_Model_MWS!C5</f>
        <v>1</v>
      </c>
      <c r="D902" t="str">
        <f>IX_Model_MWS!D5</f>
        <v>.z09_1_a_1</v>
      </c>
      <c r="E902" t="str">
        <f>IX_Model_MWS!E5</f>
        <v>Identyfikacja i analiza kluczowych operacji w MWS i ich interakcji</v>
      </c>
      <c r="F902" t="str">
        <f>IX_Model_MWS!F5</f>
        <v>Imię01</v>
      </c>
      <c r="G902" t="str">
        <f>IX_Model_MWS!G5</f>
        <v>Nazwisko01</v>
      </c>
      <c r="H902">
        <f>IX_Model_MWS!H5</f>
        <v>1</v>
      </c>
      <c r="I902" t="str">
        <f>IX_Model_MWS!I5</f>
        <v>.a01</v>
      </c>
      <c r="J902">
        <f>IX_Model_MWS!J5</f>
        <v>96</v>
      </c>
      <c r="K902" s="284">
        <f>IX_Model_MWS!K5</f>
        <v>47053</v>
      </c>
      <c r="L902" s="284">
        <f>IX_Model_MWS!L5</f>
        <v>47059</v>
      </c>
      <c r="M902">
        <f>IX_Model_MWS!M5</f>
        <v>101</v>
      </c>
      <c r="N902">
        <f>IX_Model_MWS!N5</f>
        <v>6</v>
      </c>
      <c r="O902">
        <f>IX_Model_MWS!O5</f>
        <v>120</v>
      </c>
      <c r="P902" s="628">
        <f>IX_Model_MWS!P5</f>
        <v>0</v>
      </c>
      <c r="Q902" s="628">
        <f>IX_Model_MWS!Q5</f>
        <v>0</v>
      </c>
      <c r="R902" s="628">
        <f>IX_Model_MWS!R5</f>
        <v>0</v>
      </c>
      <c r="S902" s="628">
        <f>IX_Model_MWS!S5</f>
        <v>0</v>
      </c>
      <c r="T902" s="628">
        <f>IX_Model_MWS!T5</f>
        <v>1</v>
      </c>
      <c r="U902" s="628">
        <f>IX_Model_MWS!U5</f>
        <v>0</v>
      </c>
      <c r="V902" s="628">
        <f>IX_Model_MWS!V5</f>
        <v>0</v>
      </c>
      <c r="W902" s="628">
        <f>IX_Model_MWS!W5</f>
        <v>0</v>
      </c>
      <c r="X902" s="628">
        <f>IX_Model_MWS!X5</f>
        <v>0</v>
      </c>
      <c r="Y902" s="650">
        <f>IX_Model_MWS!Y5</f>
        <v>0</v>
      </c>
      <c r="Z902" s="650">
        <f>IX_Model_MWS!Z5</f>
        <v>0</v>
      </c>
      <c r="AA902" s="650">
        <f>IX_Model_MWS!AA5</f>
        <v>0</v>
      </c>
      <c r="AB902" s="650">
        <f>IX_Model_MWS!AB5</f>
        <v>0</v>
      </c>
      <c r="AC902" s="613">
        <f>IX_Model_MWS!AC5</f>
        <v>0</v>
      </c>
      <c r="AD902" s="613">
        <f>IX_Model_MWS!AD5</f>
        <v>0</v>
      </c>
      <c r="AE902" s="613">
        <f>IX_Model_MWS!AE5</f>
        <v>0</v>
      </c>
      <c r="AF902" s="613">
        <f>IX_Model_MWS!AF5</f>
        <v>0</v>
      </c>
      <c r="AG902" s="626">
        <f>IX_Model_MWS!AG5</f>
        <v>0</v>
      </c>
      <c r="AH902" s="626">
        <f>IX_Model_MWS!AH5</f>
        <v>0</v>
      </c>
      <c r="AI902" s="626">
        <f>IX_Model_MWS!AI5</f>
        <v>0</v>
      </c>
      <c r="AJ902" s="626">
        <f>IX_Model_MWS!AJ5</f>
        <v>0</v>
      </c>
      <c r="AK902" s="626">
        <f>IX_Model_MWS!AK5</f>
        <v>120</v>
      </c>
      <c r="AL902" s="626">
        <f>IX_Model_MWS!AL5</f>
        <v>0</v>
      </c>
      <c r="AM902" s="626">
        <f>IX_Model_MWS!AM5</f>
        <v>0</v>
      </c>
      <c r="AN902" s="626">
        <f>IX_Model_MWS!AN5</f>
        <v>0</v>
      </c>
      <c r="AO902" s="626">
        <f>IX_Model_MWS!AO5</f>
        <v>0</v>
      </c>
      <c r="AP902" s="369">
        <f>IX_Model_MWS!AP5</f>
        <v>0</v>
      </c>
      <c r="AQ902" s="369">
        <f>IX_Model_MWS!AQ5</f>
        <v>0</v>
      </c>
      <c r="AR902" s="369">
        <f>IX_Model_MWS!AR5</f>
        <v>0</v>
      </c>
      <c r="AS902" s="369">
        <f>IX_Model_MWS!AS5</f>
        <v>0</v>
      </c>
      <c r="AT902" s="370">
        <f>IX_Model_MWS!AT5</f>
        <v>0</v>
      </c>
      <c r="AU902" s="370">
        <f>IX_Model_MWS!AU5</f>
        <v>0</v>
      </c>
      <c r="AV902" s="370">
        <f>IX_Model_MWS!AV5</f>
        <v>0</v>
      </c>
      <c r="AW902" s="370">
        <f>IX_Model_MWS!AW5</f>
        <v>0</v>
      </c>
      <c r="AX902">
        <f>IX_Model_MWS!AX5</f>
        <v>0</v>
      </c>
      <c r="AY902">
        <f>IX_Model_MWS!AY5</f>
        <v>0</v>
      </c>
      <c r="AZ902">
        <f>IX_Model_MWS!AZ5</f>
        <v>0</v>
      </c>
      <c r="BA902">
        <f>IX_Model_MWS!BA5</f>
        <v>0</v>
      </c>
      <c r="BB902">
        <f>IX_Model_MWS!BB5</f>
        <v>0</v>
      </c>
      <c r="BC902">
        <f>IX_Model_MWS!BC5</f>
        <v>0</v>
      </c>
      <c r="BD902">
        <f>IX_Model_MWS!BD5</f>
        <v>0</v>
      </c>
      <c r="BE902">
        <f>IX_Model_MWS!BE5</f>
        <v>0</v>
      </c>
      <c r="BF902">
        <f>IX_Model_MWS!BF5</f>
        <v>0</v>
      </c>
      <c r="BG902">
        <f>IX_Model_MWS!BG5</f>
        <v>0</v>
      </c>
      <c r="BH902">
        <f>IX_Model_MWS!BH5</f>
        <v>0</v>
      </c>
      <c r="BI902">
        <f>IX_Model_MWS!BI5</f>
        <v>0</v>
      </c>
      <c r="BJ902">
        <f t="shared" si="52"/>
        <v>120</v>
      </c>
      <c r="BK902">
        <f t="shared" si="53"/>
        <v>120</v>
      </c>
      <c r="BL902" s="531">
        <f t="shared" si="54"/>
        <v>0</v>
      </c>
      <c r="BM902" s="201"/>
    </row>
    <row r="903" spans="1:65" hidden="1" outlineLevel="1" x14ac:dyDescent="0.3">
      <c r="A903">
        <f>IX_Model_MWS!A6</f>
        <v>1</v>
      </c>
      <c r="B903" t="str">
        <f>IX_Model_MWS!B6</f>
        <v>b</v>
      </c>
      <c r="C903">
        <f>IX_Model_MWS!C6</f>
        <v>1</v>
      </c>
      <c r="D903" t="str">
        <f>IX_Model_MWS!D6</f>
        <v>.z09_1_b_1</v>
      </c>
      <c r="E903" t="str">
        <f>IX_Model_MWS!E6</f>
        <v>Określenie wskaźników KPI do oceny efektywności symulacji</v>
      </c>
      <c r="F903" t="str">
        <f>IX_Model_MWS!F6</f>
        <v>Imię02</v>
      </c>
      <c r="G903" t="str">
        <f>IX_Model_MWS!G6</f>
        <v>Nazwisko02</v>
      </c>
      <c r="H903">
        <f>IX_Model_MWS!H6</f>
        <v>1</v>
      </c>
      <c r="I903" t="str">
        <f>IX_Model_MWS!I6</f>
        <v>.a02</v>
      </c>
      <c r="J903">
        <f>IX_Model_MWS!J6</f>
        <v>102</v>
      </c>
      <c r="K903" s="284">
        <f>IX_Model_MWS!K6</f>
        <v>47095</v>
      </c>
      <c r="L903" s="284">
        <f>IX_Model_MWS!L6</f>
        <v>47095</v>
      </c>
      <c r="M903">
        <f>IX_Model_MWS!M6</f>
        <v>101</v>
      </c>
      <c r="N903">
        <f>IX_Model_MWS!N6</f>
        <v>0</v>
      </c>
      <c r="O903">
        <f>IX_Model_MWS!O6</f>
        <v>120</v>
      </c>
      <c r="P903" s="628">
        <f>IX_Model_MWS!P6</f>
        <v>0</v>
      </c>
      <c r="Q903" s="628">
        <f>IX_Model_MWS!Q6</f>
        <v>0</v>
      </c>
      <c r="R903" s="628">
        <f>IX_Model_MWS!R6</f>
        <v>0</v>
      </c>
      <c r="S903" s="628">
        <f>IX_Model_MWS!S6</f>
        <v>0</v>
      </c>
      <c r="T903" s="628">
        <f>IX_Model_MWS!T6</f>
        <v>0</v>
      </c>
      <c r="U903" s="628">
        <f>IX_Model_MWS!U6</f>
        <v>1</v>
      </c>
      <c r="V903" s="628">
        <f>IX_Model_MWS!V6</f>
        <v>0</v>
      </c>
      <c r="W903" s="628">
        <f>IX_Model_MWS!W6</f>
        <v>0</v>
      </c>
      <c r="X903" s="628">
        <f>IX_Model_MWS!X6</f>
        <v>0</v>
      </c>
      <c r="Y903" s="650">
        <f>IX_Model_MWS!Y6</f>
        <v>0</v>
      </c>
      <c r="Z903" s="650">
        <f>IX_Model_MWS!Z6</f>
        <v>0</v>
      </c>
      <c r="AA903" s="650">
        <f>IX_Model_MWS!AA6</f>
        <v>0</v>
      </c>
      <c r="AB903" s="650">
        <f>IX_Model_MWS!AB6</f>
        <v>0</v>
      </c>
      <c r="AC903" s="613">
        <f>IX_Model_MWS!AC6</f>
        <v>0</v>
      </c>
      <c r="AD903" s="613">
        <f>IX_Model_MWS!AD6</f>
        <v>0</v>
      </c>
      <c r="AE903" s="613">
        <f>IX_Model_MWS!AE6</f>
        <v>0</v>
      </c>
      <c r="AF903" s="613">
        <f>IX_Model_MWS!AF6</f>
        <v>0</v>
      </c>
      <c r="AG903" s="626">
        <f>IX_Model_MWS!AG6</f>
        <v>0</v>
      </c>
      <c r="AH903" s="626">
        <f>IX_Model_MWS!AH6</f>
        <v>0</v>
      </c>
      <c r="AI903" s="626">
        <f>IX_Model_MWS!AI6</f>
        <v>0</v>
      </c>
      <c r="AJ903" s="626">
        <f>IX_Model_MWS!AJ6</f>
        <v>0</v>
      </c>
      <c r="AK903" s="626">
        <f>IX_Model_MWS!AK6</f>
        <v>0</v>
      </c>
      <c r="AL903" s="626">
        <f>IX_Model_MWS!AL6</f>
        <v>120</v>
      </c>
      <c r="AM903" s="626">
        <f>IX_Model_MWS!AM6</f>
        <v>0</v>
      </c>
      <c r="AN903" s="626">
        <f>IX_Model_MWS!AN6</f>
        <v>0</v>
      </c>
      <c r="AO903" s="626">
        <f>IX_Model_MWS!AO6</f>
        <v>0</v>
      </c>
      <c r="AP903" s="369">
        <f>IX_Model_MWS!AP6</f>
        <v>0</v>
      </c>
      <c r="AQ903" s="369">
        <f>IX_Model_MWS!AQ6</f>
        <v>0</v>
      </c>
      <c r="AR903" s="369">
        <f>IX_Model_MWS!AR6</f>
        <v>0</v>
      </c>
      <c r="AS903" s="369">
        <f>IX_Model_MWS!AS6</f>
        <v>0</v>
      </c>
      <c r="AT903" s="370">
        <f>IX_Model_MWS!AT6</f>
        <v>0</v>
      </c>
      <c r="AU903" s="370">
        <f>IX_Model_MWS!AU6</f>
        <v>0</v>
      </c>
      <c r="AV903" s="370">
        <f>IX_Model_MWS!AV6</f>
        <v>0</v>
      </c>
      <c r="AW903" s="370">
        <f>IX_Model_MWS!AW6</f>
        <v>0</v>
      </c>
      <c r="AX903">
        <f>IX_Model_MWS!AX6</f>
        <v>0</v>
      </c>
      <c r="AY903">
        <f>IX_Model_MWS!AY6</f>
        <v>0</v>
      </c>
      <c r="AZ903">
        <f>IX_Model_MWS!AZ6</f>
        <v>0</v>
      </c>
      <c r="BA903">
        <f>IX_Model_MWS!BA6</f>
        <v>0</v>
      </c>
      <c r="BB903">
        <f>IX_Model_MWS!BB6</f>
        <v>0</v>
      </c>
      <c r="BC903">
        <f>IX_Model_MWS!BC6</f>
        <v>0</v>
      </c>
      <c r="BD903">
        <f>IX_Model_MWS!BD6</f>
        <v>0</v>
      </c>
      <c r="BE903">
        <f>IX_Model_MWS!BE6</f>
        <v>0</v>
      </c>
      <c r="BF903">
        <f>IX_Model_MWS!BF6</f>
        <v>0</v>
      </c>
      <c r="BG903">
        <f>IX_Model_MWS!BG6</f>
        <v>0</v>
      </c>
      <c r="BH903">
        <f>IX_Model_MWS!BH6</f>
        <v>0</v>
      </c>
      <c r="BI903">
        <f>IX_Model_MWS!BI6</f>
        <v>0</v>
      </c>
      <c r="BJ903">
        <f t="shared" si="52"/>
        <v>120</v>
      </c>
      <c r="BK903">
        <f t="shared" si="53"/>
        <v>120</v>
      </c>
      <c r="BL903" s="531">
        <f t="shared" si="54"/>
        <v>0</v>
      </c>
      <c r="BM903" s="201"/>
    </row>
    <row r="904" spans="1:65" hidden="1" outlineLevel="1" x14ac:dyDescent="0.3">
      <c r="A904">
        <f>IX_Model_MWS!A7</f>
        <v>1</v>
      </c>
      <c r="B904" t="str">
        <f>IX_Model_MWS!B7</f>
        <v>c</v>
      </c>
      <c r="C904">
        <f>IX_Model_MWS!C7</f>
        <v>1</v>
      </c>
      <c r="D904" t="str">
        <f>IX_Model_MWS!D7</f>
        <v>.z09_1_c_1</v>
      </c>
      <c r="E904" t="str">
        <f>IX_Model_MWS!E7</f>
        <v>Analiza wydajności</v>
      </c>
      <c r="F904" t="str">
        <f>IX_Model_MWS!F7</f>
        <v>Imię03</v>
      </c>
      <c r="G904" t="str">
        <f>IX_Model_MWS!G7</f>
        <v>Nazwisko03</v>
      </c>
      <c r="H904">
        <f>IX_Model_MWS!H7</f>
        <v>2</v>
      </c>
      <c r="I904" t="str">
        <f>IX_Model_MWS!I7</f>
        <v>.a03</v>
      </c>
      <c r="J904">
        <f>IX_Model_MWS!J7</f>
        <v>102</v>
      </c>
      <c r="K904" s="284">
        <f>IX_Model_MWS!K7</f>
        <v>47095</v>
      </c>
      <c r="L904" s="284">
        <f>IX_Model_MWS!L7</f>
        <v>47095</v>
      </c>
      <c r="M904">
        <f>IX_Model_MWS!M7</f>
        <v>101</v>
      </c>
      <c r="N904">
        <f>IX_Model_MWS!N7</f>
        <v>0</v>
      </c>
      <c r="O904">
        <f>IX_Model_MWS!O7</f>
        <v>120</v>
      </c>
      <c r="P904" s="628">
        <f>IX_Model_MWS!P7</f>
        <v>0</v>
      </c>
      <c r="Q904" s="628">
        <f>IX_Model_MWS!Q7</f>
        <v>0</v>
      </c>
      <c r="R904" s="628">
        <f>IX_Model_MWS!R7</f>
        <v>0</v>
      </c>
      <c r="S904" s="628">
        <f>IX_Model_MWS!S7</f>
        <v>0</v>
      </c>
      <c r="T904" s="628">
        <f>IX_Model_MWS!T7</f>
        <v>0</v>
      </c>
      <c r="U904" s="628">
        <f>IX_Model_MWS!U7</f>
        <v>0</v>
      </c>
      <c r="V904" s="628">
        <f>IX_Model_MWS!V7</f>
        <v>1</v>
      </c>
      <c r="W904" s="628">
        <f>IX_Model_MWS!W7</f>
        <v>0</v>
      </c>
      <c r="X904" s="628">
        <f>IX_Model_MWS!X7</f>
        <v>0</v>
      </c>
      <c r="Y904" s="650">
        <f>IX_Model_MWS!Y7</f>
        <v>0</v>
      </c>
      <c r="Z904" s="650">
        <f>IX_Model_MWS!Z7</f>
        <v>0</v>
      </c>
      <c r="AA904" s="650">
        <f>IX_Model_MWS!AA7</f>
        <v>0</v>
      </c>
      <c r="AB904" s="650">
        <f>IX_Model_MWS!AB7</f>
        <v>0</v>
      </c>
      <c r="AC904" s="613">
        <f>IX_Model_MWS!AC7</f>
        <v>0</v>
      </c>
      <c r="AD904" s="613">
        <f>IX_Model_MWS!AD7</f>
        <v>0</v>
      </c>
      <c r="AE904" s="613">
        <f>IX_Model_MWS!AE7</f>
        <v>0</v>
      </c>
      <c r="AF904" s="613">
        <f>IX_Model_MWS!AF7</f>
        <v>0</v>
      </c>
      <c r="AG904" s="626">
        <f>IX_Model_MWS!AG7</f>
        <v>0</v>
      </c>
      <c r="AH904" s="626">
        <f>IX_Model_MWS!AH7</f>
        <v>0</v>
      </c>
      <c r="AI904" s="626">
        <f>IX_Model_MWS!AI7</f>
        <v>0</v>
      </c>
      <c r="AJ904" s="626">
        <f>IX_Model_MWS!AJ7</f>
        <v>0</v>
      </c>
      <c r="AK904" s="626">
        <f>IX_Model_MWS!AK7</f>
        <v>0</v>
      </c>
      <c r="AL904" s="626">
        <f>IX_Model_MWS!AL7</f>
        <v>0</v>
      </c>
      <c r="AM904" s="626">
        <f>IX_Model_MWS!AM7</f>
        <v>120</v>
      </c>
      <c r="AN904" s="626">
        <f>IX_Model_MWS!AN7</f>
        <v>0</v>
      </c>
      <c r="AO904" s="626">
        <f>IX_Model_MWS!AO7</f>
        <v>0</v>
      </c>
      <c r="AP904" s="369">
        <f>IX_Model_MWS!AP7</f>
        <v>0</v>
      </c>
      <c r="AQ904" s="369">
        <f>IX_Model_MWS!AQ7</f>
        <v>0</v>
      </c>
      <c r="AR904" s="369">
        <f>IX_Model_MWS!AR7</f>
        <v>0</v>
      </c>
      <c r="AS904" s="369">
        <f>IX_Model_MWS!AS7</f>
        <v>0</v>
      </c>
      <c r="AT904" s="370">
        <f>IX_Model_MWS!AT7</f>
        <v>0</v>
      </c>
      <c r="AU904" s="370">
        <f>IX_Model_MWS!AU7</f>
        <v>0</v>
      </c>
      <c r="AV904" s="370">
        <f>IX_Model_MWS!AV7</f>
        <v>0</v>
      </c>
      <c r="AW904" s="370">
        <f>IX_Model_MWS!AW7</f>
        <v>0</v>
      </c>
      <c r="AX904">
        <f>IX_Model_MWS!AX7</f>
        <v>0</v>
      </c>
      <c r="AY904">
        <f>IX_Model_MWS!AY7</f>
        <v>0</v>
      </c>
      <c r="AZ904">
        <f>IX_Model_MWS!AZ7</f>
        <v>0</v>
      </c>
      <c r="BA904">
        <f>IX_Model_MWS!BA7</f>
        <v>0</v>
      </c>
      <c r="BB904">
        <f>IX_Model_MWS!BB7</f>
        <v>0</v>
      </c>
      <c r="BC904">
        <f>IX_Model_MWS!BC7</f>
        <v>0</v>
      </c>
      <c r="BD904">
        <f>IX_Model_MWS!BD7</f>
        <v>0</v>
      </c>
      <c r="BE904">
        <f>IX_Model_MWS!BE7</f>
        <v>0</v>
      </c>
      <c r="BF904">
        <f>IX_Model_MWS!BF7</f>
        <v>0</v>
      </c>
      <c r="BG904">
        <f>IX_Model_MWS!BG7</f>
        <v>0</v>
      </c>
      <c r="BH904">
        <f>IX_Model_MWS!BH7</f>
        <v>0</v>
      </c>
      <c r="BI904">
        <f>IX_Model_MWS!BI7</f>
        <v>0</v>
      </c>
      <c r="BJ904">
        <f t="shared" si="52"/>
        <v>120</v>
      </c>
      <c r="BK904">
        <f t="shared" si="53"/>
        <v>120</v>
      </c>
      <c r="BL904" s="531">
        <f t="shared" si="54"/>
        <v>0</v>
      </c>
      <c r="BM904" s="201"/>
    </row>
    <row r="905" spans="1:65" hidden="1" outlineLevel="1" x14ac:dyDescent="0.3">
      <c r="A905">
        <f>IX_Model_MWS!A8</f>
        <v>1</v>
      </c>
      <c r="B905" t="str">
        <f>IX_Model_MWS!B8</f>
        <v>d</v>
      </c>
      <c r="C905">
        <f>IX_Model_MWS!C8</f>
        <v>1</v>
      </c>
      <c r="D905" t="str">
        <f>IX_Model_MWS!D8</f>
        <v>.z09_1_d_1</v>
      </c>
      <c r="E905" t="str">
        <f>IX_Model_MWS!E8</f>
        <v>Identyfikacja wyzwań/„wąskich gardeł”</v>
      </c>
      <c r="F905" t="str">
        <f>IX_Model_MWS!F8</f>
        <v>Imię04</v>
      </c>
      <c r="G905" t="str">
        <f>IX_Model_MWS!G8</f>
        <v>Nazwisko04</v>
      </c>
      <c r="H905">
        <f>IX_Model_MWS!H8</f>
        <v>1</v>
      </c>
      <c r="I905" t="str">
        <f>IX_Model_MWS!I8</f>
        <v>.a04</v>
      </c>
      <c r="J905">
        <f>IX_Model_MWS!J8</f>
        <v>102</v>
      </c>
      <c r="K905" s="284">
        <f>IX_Model_MWS!K8</f>
        <v>47095</v>
      </c>
      <c r="L905" s="284">
        <f>IX_Model_MWS!L8</f>
        <v>47095</v>
      </c>
      <c r="M905">
        <f>IX_Model_MWS!M8</f>
        <v>101</v>
      </c>
      <c r="N905">
        <f>IX_Model_MWS!N8</f>
        <v>0</v>
      </c>
      <c r="O905">
        <f>IX_Model_MWS!O8</f>
        <v>120</v>
      </c>
      <c r="P905" s="628">
        <f>IX_Model_MWS!P8</f>
        <v>0</v>
      </c>
      <c r="Q905" s="628">
        <f>IX_Model_MWS!Q8</f>
        <v>0</v>
      </c>
      <c r="R905" s="628">
        <f>IX_Model_MWS!R8</f>
        <v>0</v>
      </c>
      <c r="S905" s="628">
        <f>IX_Model_MWS!S8</f>
        <v>0</v>
      </c>
      <c r="T905" s="628">
        <f>IX_Model_MWS!T8</f>
        <v>0</v>
      </c>
      <c r="U905" s="628">
        <f>IX_Model_MWS!U8</f>
        <v>0</v>
      </c>
      <c r="V905" s="628">
        <f>IX_Model_MWS!V8</f>
        <v>0</v>
      </c>
      <c r="W905" s="628">
        <f>IX_Model_MWS!W8</f>
        <v>0.5</v>
      </c>
      <c r="X905" s="628">
        <f>IX_Model_MWS!X8</f>
        <v>0.5</v>
      </c>
      <c r="Y905" s="650">
        <f>IX_Model_MWS!Y8</f>
        <v>0</v>
      </c>
      <c r="Z905" s="650">
        <f>IX_Model_MWS!Z8</f>
        <v>0</v>
      </c>
      <c r="AA905" s="650">
        <f>IX_Model_MWS!AA8</f>
        <v>0</v>
      </c>
      <c r="AB905" s="650">
        <f>IX_Model_MWS!AB8</f>
        <v>0</v>
      </c>
      <c r="AC905" s="613">
        <f>IX_Model_MWS!AC8</f>
        <v>0</v>
      </c>
      <c r="AD905" s="613">
        <f>IX_Model_MWS!AD8</f>
        <v>0</v>
      </c>
      <c r="AE905" s="613">
        <f>IX_Model_MWS!AE8</f>
        <v>0</v>
      </c>
      <c r="AF905" s="613">
        <f>IX_Model_MWS!AF8</f>
        <v>0</v>
      </c>
      <c r="AG905" s="626">
        <f>IX_Model_MWS!AG8</f>
        <v>0</v>
      </c>
      <c r="AH905" s="626">
        <f>IX_Model_MWS!AH8</f>
        <v>0</v>
      </c>
      <c r="AI905" s="626">
        <f>IX_Model_MWS!AI8</f>
        <v>0</v>
      </c>
      <c r="AJ905" s="626">
        <f>IX_Model_MWS!AJ8</f>
        <v>0</v>
      </c>
      <c r="AK905" s="626">
        <f>IX_Model_MWS!AK8</f>
        <v>0</v>
      </c>
      <c r="AL905" s="626">
        <f>IX_Model_MWS!AL8</f>
        <v>0</v>
      </c>
      <c r="AM905" s="626">
        <f>IX_Model_MWS!AM8</f>
        <v>0</v>
      </c>
      <c r="AN905" s="626">
        <f>IX_Model_MWS!AN8</f>
        <v>60</v>
      </c>
      <c r="AO905" s="626">
        <f>IX_Model_MWS!AO8</f>
        <v>60</v>
      </c>
      <c r="AP905" s="369">
        <f>IX_Model_MWS!AP8</f>
        <v>0</v>
      </c>
      <c r="AQ905" s="369">
        <f>IX_Model_MWS!AQ8</f>
        <v>0</v>
      </c>
      <c r="AR905" s="369">
        <f>IX_Model_MWS!AR8</f>
        <v>0</v>
      </c>
      <c r="AS905" s="369">
        <f>IX_Model_MWS!AS8</f>
        <v>0</v>
      </c>
      <c r="AT905" s="370">
        <f>IX_Model_MWS!AT8</f>
        <v>0</v>
      </c>
      <c r="AU905" s="370">
        <f>IX_Model_MWS!AU8</f>
        <v>0</v>
      </c>
      <c r="AV905" s="370">
        <f>IX_Model_MWS!AV8</f>
        <v>0</v>
      </c>
      <c r="AW905" s="370">
        <f>IX_Model_MWS!AW8</f>
        <v>0</v>
      </c>
      <c r="AX905">
        <f>IX_Model_MWS!AX8</f>
        <v>0</v>
      </c>
      <c r="AY905">
        <f>IX_Model_MWS!AY8</f>
        <v>0</v>
      </c>
      <c r="AZ905">
        <f>IX_Model_MWS!AZ8</f>
        <v>0</v>
      </c>
      <c r="BA905">
        <f>IX_Model_MWS!BA8</f>
        <v>0</v>
      </c>
      <c r="BB905">
        <f>IX_Model_MWS!BB8</f>
        <v>0</v>
      </c>
      <c r="BC905">
        <f>IX_Model_MWS!BC8</f>
        <v>0</v>
      </c>
      <c r="BD905">
        <f>IX_Model_MWS!BD8</f>
        <v>0</v>
      </c>
      <c r="BE905">
        <f>IX_Model_MWS!BE8</f>
        <v>0</v>
      </c>
      <c r="BF905">
        <f>IX_Model_MWS!BF8</f>
        <v>0</v>
      </c>
      <c r="BG905">
        <f>IX_Model_MWS!BG8</f>
        <v>0</v>
      </c>
      <c r="BH905">
        <f>IX_Model_MWS!BH8</f>
        <v>0</v>
      </c>
      <c r="BI905">
        <f>IX_Model_MWS!BI8</f>
        <v>0</v>
      </c>
      <c r="BJ905">
        <f t="shared" si="52"/>
        <v>120</v>
      </c>
      <c r="BK905">
        <f t="shared" si="53"/>
        <v>120</v>
      </c>
      <c r="BL905" s="531">
        <f t="shared" si="54"/>
        <v>0</v>
      </c>
      <c r="BM905" s="201"/>
    </row>
    <row r="906" spans="1:65" hidden="1" outlineLevel="1" x14ac:dyDescent="0.3">
      <c r="A906">
        <f>IX_Model_MWS!A9</f>
        <v>1</v>
      </c>
      <c r="B906" t="str">
        <f>IX_Model_MWS!B9</f>
        <v>e</v>
      </c>
      <c r="C906">
        <f>IX_Model_MWS!C9</f>
        <v>1</v>
      </c>
      <c r="D906" t="str">
        <f>IX_Model_MWS!D9</f>
        <v>.z09_1_e_1</v>
      </c>
      <c r="E906" t="str">
        <f>IX_Model_MWS!E9</f>
        <v>Analiza wpływu zakłóceń dostępności infrastruktury technicznej</v>
      </c>
      <c r="F906" t="str">
        <f>IX_Model_MWS!F9</f>
        <v>Imię03</v>
      </c>
      <c r="G906" t="str">
        <f>IX_Model_MWS!G9</f>
        <v>Nazwisko03</v>
      </c>
      <c r="H906">
        <f>IX_Model_MWS!H9</f>
        <v>1</v>
      </c>
      <c r="I906" t="str">
        <f>IX_Model_MWS!I9</f>
        <v>.a03</v>
      </c>
      <c r="J906">
        <f>IX_Model_MWS!J9</f>
        <v>102</v>
      </c>
      <c r="K906" s="284">
        <f>IX_Model_MWS!K9</f>
        <v>47095</v>
      </c>
      <c r="L906" s="284">
        <f>IX_Model_MWS!L9</f>
        <v>47095</v>
      </c>
      <c r="M906">
        <f>IX_Model_MWS!M9</f>
        <v>101</v>
      </c>
      <c r="N906">
        <f>IX_Model_MWS!N9</f>
        <v>0</v>
      </c>
      <c r="O906">
        <f>IX_Model_MWS!O9</f>
        <v>120</v>
      </c>
      <c r="P906" s="628">
        <f>IX_Model_MWS!P9</f>
        <v>0</v>
      </c>
      <c r="Q906" s="628">
        <f>IX_Model_MWS!Q9</f>
        <v>0</v>
      </c>
      <c r="R906" s="628">
        <f>IX_Model_MWS!R9</f>
        <v>0</v>
      </c>
      <c r="S906" s="628">
        <f>IX_Model_MWS!S9</f>
        <v>0</v>
      </c>
      <c r="T906" s="628">
        <f>IX_Model_MWS!T9</f>
        <v>0</v>
      </c>
      <c r="U906" s="628">
        <f>IX_Model_MWS!U9</f>
        <v>0</v>
      </c>
      <c r="V906" s="628">
        <f>IX_Model_MWS!V9</f>
        <v>1</v>
      </c>
      <c r="W906" s="628">
        <f>IX_Model_MWS!W9</f>
        <v>0</v>
      </c>
      <c r="X906" s="628">
        <f>IX_Model_MWS!X9</f>
        <v>0</v>
      </c>
      <c r="Y906" s="650">
        <f>IX_Model_MWS!Y9</f>
        <v>0</v>
      </c>
      <c r="Z906" s="650">
        <f>IX_Model_MWS!Z9</f>
        <v>0</v>
      </c>
      <c r="AA906" s="650">
        <f>IX_Model_MWS!AA9</f>
        <v>0</v>
      </c>
      <c r="AB906" s="650">
        <f>IX_Model_MWS!AB9</f>
        <v>0</v>
      </c>
      <c r="AC906" s="613">
        <f>IX_Model_MWS!AC9</f>
        <v>0</v>
      </c>
      <c r="AD906" s="613">
        <f>IX_Model_MWS!AD9</f>
        <v>0</v>
      </c>
      <c r="AE906" s="613">
        <f>IX_Model_MWS!AE9</f>
        <v>0</v>
      </c>
      <c r="AF906" s="613">
        <f>IX_Model_MWS!AF9</f>
        <v>0</v>
      </c>
      <c r="AG906" s="626">
        <f>IX_Model_MWS!AG9</f>
        <v>0</v>
      </c>
      <c r="AH906" s="626">
        <f>IX_Model_MWS!AH9</f>
        <v>0</v>
      </c>
      <c r="AI906" s="626">
        <f>IX_Model_MWS!AI9</f>
        <v>0</v>
      </c>
      <c r="AJ906" s="626">
        <f>IX_Model_MWS!AJ9</f>
        <v>0</v>
      </c>
      <c r="AK906" s="626">
        <f>IX_Model_MWS!AK9</f>
        <v>0</v>
      </c>
      <c r="AL906" s="626">
        <f>IX_Model_MWS!AL9</f>
        <v>0</v>
      </c>
      <c r="AM906" s="626">
        <f>IX_Model_MWS!AM9</f>
        <v>120</v>
      </c>
      <c r="AN906" s="626">
        <f>IX_Model_MWS!AN9</f>
        <v>0</v>
      </c>
      <c r="AO906" s="626">
        <f>IX_Model_MWS!AO9</f>
        <v>0</v>
      </c>
      <c r="AP906" s="369">
        <f>IX_Model_MWS!AP9</f>
        <v>0</v>
      </c>
      <c r="AQ906" s="369">
        <f>IX_Model_MWS!AQ9</f>
        <v>0</v>
      </c>
      <c r="AR906" s="369">
        <f>IX_Model_MWS!AR9</f>
        <v>0</v>
      </c>
      <c r="AS906" s="369">
        <f>IX_Model_MWS!AS9</f>
        <v>0</v>
      </c>
      <c r="AT906" s="370">
        <f>IX_Model_MWS!AT9</f>
        <v>0</v>
      </c>
      <c r="AU906" s="370">
        <f>IX_Model_MWS!AU9</f>
        <v>0</v>
      </c>
      <c r="AV906" s="370">
        <f>IX_Model_MWS!AV9</f>
        <v>0</v>
      </c>
      <c r="AW906" s="370">
        <f>IX_Model_MWS!AW9</f>
        <v>0</v>
      </c>
      <c r="AX906">
        <f>IX_Model_MWS!AX9</f>
        <v>0</v>
      </c>
      <c r="AY906">
        <f>IX_Model_MWS!AY9</f>
        <v>0</v>
      </c>
      <c r="AZ906">
        <f>IX_Model_MWS!AZ9</f>
        <v>0</v>
      </c>
      <c r="BA906">
        <f>IX_Model_MWS!BA9</f>
        <v>0</v>
      </c>
      <c r="BB906">
        <f>IX_Model_MWS!BB9</f>
        <v>0</v>
      </c>
      <c r="BC906">
        <f>IX_Model_MWS!BC9</f>
        <v>0</v>
      </c>
      <c r="BD906">
        <f>IX_Model_MWS!BD9</f>
        <v>0</v>
      </c>
      <c r="BE906">
        <f>IX_Model_MWS!BE9</f>
        <v>0</v>
      </c>
      <c r="BF906">
        <f>IX_Model_MWS!BF9</f>
        <v>0</v>
      </c>
      <c r="BG906">
        <f>IX_Model_MWS!BG9</f>
        <v>0</v>
      </c>
      <c r="BH906">
        <f>IX_Model_MWS!BH9</f>
        <v>0</v>
      </c>
      <c r="BI906">
        <f>IX_Model_MWS!BI9</f>
        <v>0</v>
      </c>
      <c r="BJ906">
        <f t="shared" si="52"/>
        <v>120</v>
      </c>
      <c r="BK906">
        <f t="shared" si="53"/>
        <v>120</v>
      </c>
      <c r="BL906" s="531">
        <f t="shared" si="54"/>
        <v>0</v>
      </c>
      <c r="BM906" s="201"/>
    </row>
    <row r="907" spans="1:65" hidden="1" outlineLevel="1" x14ac:dyDescent="0.3">
      <c r="A907">
        <f>IX_Model_MWS!A10</f>
        <v>1</v>
      </c>
      <c r="B907" t="str">
        <f>IX_Model_MWS!B10</f>
        <v>f</v>
      </c>
      <c r="C907">
        <f>IX_Model_MWS!C10</f>
        <v>1</v>
      </c>
      <c r="D907" t="str">
        <f>IX_Model_MWS!D10</f>
        <v>.z09_1_f_1</v>
      </c>
      <c r="E907" t="str">
        <f>IX_Model_MWS!E10</f>
        <v xml:space="preserve">Stworzenie mapy zidentyfikowanych algorytmów/zjawisk/działań w MWS </v>
      </c>
      <c r="F907" t="str">
        <f>IX_Model_MWS!F10</f>
        <v>Imię04</v>
      </c>
      <c r="G907" t="str">
        <f>IX_Model_MWS!G10</f>
        <v>Nazwisko04</v>
      </c>
      <c r="H907">
        <f>IX_Model_MWS!H10</f>
        <v>2</v>
      </c>
      <c r="I907" t="str">
        <f>IX_Model_MWS!I10</f>
        <v>.a04</v>
      </c>
      <c r="J907">
        <f>IX_Model_MWS!J10</f>
        <v>102</v>
      </c>
      <c r="K907" s="284">
        <f>IX_Model_MWS!K10</f>
        <v>47095</v>
      </c>
      <c r="L907" s="284">
        <f>IX_Model_MWS!L10</f>
        <v>47095</v>
      </c>
      <c r="M907">
        <f>IX_Model_MWS!M10</f>
        <v>101</v>
      </c>
      <c r="N907">
        <f>IX_Model_MWS!N10</f>
        <v>0</v>
      </c>
      <c r="O907">
        <f>IX_Model_MWS!O10</f>
        <v>120</v>
      </c>
      <c r="P907" s="628">
        <f>IX_Model_MWS!P10</f>
        <v>0</v>
      </c>
      <c r="Q907" s="628">
        <f>IX_Model_MWS!Q10</f>
        <v>0</v>
      </c>
      <c r="R907" s="628">
        <f>IX_Model_MWS!R10</f>
        <v>0</v>
      </c>
      <c r="S907" s="628">
        <f>IX_Model_MWS!S10</f>
        <v>0</v>
      </c>
      <c r="T907" s="628">
        <f>IX_Model_MWS!T10</f>
        <v>0</v>
      </c>
      <c r="U907" s="628">
        <f>IX_Model_MWS!U10</f>
        <v>0</v>
      </c>
      <c r="V907" s="628">
        <f>IX_Model_MWS!V10</f>
        <v>0</v>
      </c>
      <c r="W907" s="628">
        <f>IX_Model_MWS!W10</f>
        <v>0.5</v>
      </c>
      <c r="X907" s="628">
        <f>IX_Model_MWS!X10</f>
        <v>0.5</v>
      </c>
      <c r="Y907" s="650">
        <f>IX_Model_MWS!Y10</f>
        <v>0</v>
      </c>
      <c r="Z907" s="650">
        <f>IX_Model_MWS!Z10</f>
        <v>0</v>
      </c>
      <c r="AA907" s="650">
        <f>IX_Model_MWS!AA10</f>
        <v>0</v>
      </c>
      <c r="AB907" s="650">
        <f>IX_Model_MWS!AB10</f>
        <v>0</v>
      </c>
      <c r="AC907" s="613">
        <f>IX_Model_MWS!AC10</f>
        <v>0</v>
      </c>
      <c r="AD907" s="613">
        <f>IX_Model_MWS!AD10</f>
        <v>0</v>
      </c>
      <c r="AE907" s="613">
        <f>IX_Model_MWS!AE10</f>
        <v>0</v>
      </c>
      <c r="AF907" s="613">
        <f>IX_Model_MWS!AF10</f>
        <v>0</v>
      </c>
      <c r="AG907" s="626">
        <f>IX_Model_MWS!AG10</f>
        <v>0</v>
      </c>
      <c r="AH907" s="626">
        <f>IX_Model_MWS!AH10</f>
        <v>0</v>
      </c>
      <c r="AI907" s="626">
        <f>IX_Model_MWS!AI10</f>
        <v>0</v>
      </c>
      <c r="AJ907" s="626">
        <f>IX_Model_MWS!AJ10</f>
        <v>0</v>
      </c>
      <c r="AK907" s="626">
        <f>IX_Model_MWS!AK10</f>
        <v>0</v>
      </c>
      <c r="AL907" s="626">
        <f>IX_Model_MWS!AL10</f>
        <v>0</v>
      </c>
      <c r="AM907" s="626">
        <f>IX_Model_MWS!AM10</f>
        <v>0</v>
      </c>
      <c r="AN907" s="626">
        <f>IX_Model_MWS!AN10</f>
        <v>60</v>
      </c>
      <c r="AO907" s="626">
        <f>IX_Model_MWS!AO10</f>
        <v>60</v>
      </c>
      <c r="AP907" s="369">
        <f>IX_Model_MWS!AP10</f>
        <v>0</v>
      </c>
      <c r="AQ907" s="369">
        <f>IX_Model_MWS!AQ10</f>
        <v>0</v>
      </c>
      <c r="AR907" s="369">
        <f>IX_Model_MWS!AR10</f>
        <v>0</v>
      </c>
      <c r="AS907" s="369">
        <f>IX_Model_MWS!AS10</f>
        <v>0</v>
      </c>
      <c r="AT907" s="370">
        <f>IX_Model_MWS!AT10</f>
        <v>0</v>
      </c>
      <c r="AU907" s="370">
        <f>IX_Model_MWS!AU10</f>
        <v>0</v>
      </c>
      <c r="AV907" s="370">
        <f>IX_Model_MWS!AV10</f>
        <v>0</v>
      </c>
      <c r="AW907" s="370">
        <f>IX_Model_MWS!AW10</f>
        <v>0</v>
      </c>
      <c r="AX907">
        <f>IX_Model_MWS!AX10</f>
        <v>0</v>
      </c>
      <c r="AY907">
        <f>IX_Model_MWS!AY10</f>
        <v>0</v>
      </c>
      <c r="AZ907">
        <f>IX_Model_MWS!AZ10</f>
        <v>0</v>
      </c>
      <c r="BA907">
        <f>IX_Model_MWS!BA10</f>
        <v>0</v>
      </c>
      <c r="BB907">
        <f>IX_Model_MWS!BB10</f>
        <v>0</v>
      </c>
      <c r="BC907">
        <f>IX_Model_MWS!BC10</f>
        <v>0</v>
      </c>
      <c r="BD907">
        <f>IX_Model_MWS!BD10</f>
        <v>0</v>
      </c>
      <c r="BE907">
        <f>IX_Model_MWS!BE10</f>
        <v>0</v>
      </c>
      <c r="BF907">
        <f>IX_Model_MWS!BF10</f>
        <v>0</v>
      </c>
      <c r="BG907">
        <f>IX_Model_MWS!BG10</f>
        <v>0</v>
      </c>
      <c r="BH907">
        <f>IX_Model_MWS!BH10</f>
        <v>0</v>
      </c>
      <c r="BI907">
        <f>IX_Model_MWS!BI10</f>
        <v>0</v>
      </c>
      <c r="BJ907">
        <f t="shared" si="52"/>
        <v>120</v>
      </c>
      <c r="BK907">
        <f t="shared" si="53"/>
        <v>120</v>
      </c>
      <c r="BL907" s="531">
        <f t="shared" si="54"/>
        <v>0</v>
      </c>
      <c r="BM907" s="201"/>
    </row>
    <row r="908" spans="1:65" hidden="1" outlineLevel="1" x14ac:dyDescent="0.3">
      <c r="A908">
        <f>IX_Model_MWS!A11</f>
        <v>2</v>
      </c>
      <c r="B908" t="str">
        <f>IX_Model_MWS!B11</f>
        <v>a</v>
      </c>
      <c r="C908">
        <f>IX_Model_MWS!C11</f>
        <v>-1</v>
      </c>
      <c r="D908" t="str">
        <f>IX_Model_MWS!D11</f>
        <v>.z09_2_a_-1</v>
      </c>
      <c r="E908" t="str">
        <f>IX_Model_MWS!E11</f>
        <v>2.Projektowanie i matematyczne modelowanie procesów w MWS</v>
      </c>
      <c r="F908">
        <f>IX_Model_MWS!F11</f>
        <v>0</v>
      </c>
      <c r="G908">
        <f>IX_Model_MWS!G11</f>
        <v>0</v>
      </c>
      <c r="H908">
        <f>IX_Model_MWS!H11</f>
        <v>0</v>
      </c>
      <c r="I908">
        <f>IX_Model_MWS!I11</f>
        <v>0</v>
      </c>
      <c r="J908">
        <f>IX_Model_MWS!J11</f>
        <v>102</v>
      </c>
      <c r="K908" s="284">
        <f>IX_Model_MWS!K11</f>
        <v>47095</v>
      </c>
      <c r="L908" s="284">
        <f>IX_Model_MWS!L11</f>
        <v>47095</v>
      </c>
      <c r="M908">
        <f>IX_Model_MWS!M11</f>
        <v>101</v>
      </c>
      <c r="N908">
        <f>IX_Model_MWS!N11</f>
        <v>0</v>
      </c>
      <c r="O908">
        <f>IX_Model_MWS!O11</f>
        <v>0</v>
      </c>
      <c r="P908" s="628">
        <f>IX_Model_MWS!P11</f>
        <v>0</v>
      </c>
      <c r="Q908" s="628">
        <f>IX_Model_MWS!Q11</f>
        <v>0</v>
      </c>
      <c r="R908" s="628">
        <f>IX_Model_MWS!R11</f>
        <v>0</v>
      </c>
      <c r="S908" s="628">
        <f>IX_Model_MWS!S11</f>
        <v>0</v>
      </c>
      <c r="T908" s="628">
        <f>IX_Model_MWS!T11</f>
        <v>0</v>
      </c>
      <c r="U908" s="628">
        <f>IX_Model_MWS!U11</f>
        <v>0</v>
      </c>
      <c r="V908" s="628">
        <f>IX_Model_MWS!V11</f>
        <v>0</v>
      </c>
      <c r="W908" s="628">
        <f>IX_Model_MWS!W11</f>
        <v>0</v>
      </c>
      <c r="X908" s="628">
        <f>IX_Model_MWS!X11</f>
        <v>0</v>
      </c>
      <c r="Y908" s="650">
        <f>IX_Model_MWS!Y11</f>
        <v>0</v>
      </c>
      <c r="Z908" s="650">
        <f>IX_Model_MWS!Z11</f>
        <v>0</v>
      </c>
      <c r="AA908" s="650">
        <f>IX_Model_MWS!AA11</f>
        <v>0</v>
      </c>
      <c r="AB908" s="650">
        <f>IX_Model_MWS!AB11</f>
        <v>0</v>
      </c>
      <c r="AC908" s="613">
        <f>IX_Model_MWS!AC11</f>
        <v>0</v>
      </c>
      <c r="AD908" s="613">
        <f>IX_Model_MWS!AD11</f>
        <v>0</v>
      </c>
      <c r="AE908" s="613">
        <f>IX_Model_MWS!AE11</f>
        <v>0</v>
      </c>
      <c r="AF908" s="613">
        <f>IX_Model_MWS!AF11</f>
        <v>0</v>
      </c>
      <c r="AG908" s="626">
        <f>IX_Model_MWS!AG11</f>
        <v>0</v>
      </c>
      <c r="AH908" s="626">
        <f>IX_Model_MWS!AH11</f>
        <v>0</v>
      </c>
      <c r="AI908" s="626">
        <f>IX_Model_MWS!AI11</f>
        <v>0</v>
      </c>
      <c r="AJ908" s="626">
        <f>IX_Model_MWS!AJ11</f>
        <v>0</v>
      </c>
      <c r="AK908" s="626">
        <f>IX_Model_MWS!AK11</f>
        <v>0</v>
      </c>
      <c r="AL908" s="626">
        <f>IX_Model_MWS!AL11</f>
        <v>0</v>
      </c>
      <c r="AM908" s="626">
        <f>IX_Model_MWS!AM11</f>
        <v>0</v>
      </c>
      <c r="AN908" s="626">
        <f>IX_Model_MWS!AN11</f>
        <v>0</v>
      </c>
      <c r="AO908" s="626">
        <f>IX_Model_MWS!AO11</f>
        <v>0</v>
      </c>
      <c r="AP908" s="369">
        <f>IX_Model_MWS!AP11</f>
        <v>0</v>
      </c>
      <c r="AQ908" s="369">
        <f>IX_Model_MWS!AQ11</f>
        <v>0</v>
      </c>
      <c r="AR908" s="369">
        <f>IX_Model_MWS!AR11</f>
        <v>0</v>
      </c>
      <c r="AS908" s="369">
        <f>IX_Model_MWS!AS11</f>
        <v>0</v>
      </c>
      <c r="AT908" s="370">
        <f>IX_Model_MWS!AT11</f>
        <v>0</v>
      </c>
      <c r="AU908" s="370">
        <f>IX_Model_MWS!AU11</f>
        <v>0</v>
      </c>
      <c r="AV908" s="370">
        <f>IX_Model_MWS!AV11</f>
        <v>0</v>
      </c>
      <c r="AW908" s="370">
        <f>IX_Model_MWS!AW11</f>
        <v>0</v>
      </c>
      <c r="AX908">
        <f>IX_Model_MWS!AX11</f>
        <v>0</v>
      </c>
      <c r="AY908">
        <f>IX_Model_MWS!AY11</f>
        <v>0</v>
      </c>
      <c r="AZ908">
        <f>IX_Model_MWS!AZ11</f>
        <v>0</v>
      </c>
      <c r="BA908">
        <f>IX_Model_MWS!BA11</f>
        <v>0</v>
      </c>
      <c r="BB908">
        <f>IX_Model_MWS!BB11</f>
        <v>0</v>
      </c>
      <c r="BC908">
        <f>IX_Model_MWS!BC11</f>
        <v>0</v>
      </c>
      <c r="BD908">
        <f>IX_Model_MWS!BD11</f>
        <v>0</v>
      </c>
      <c r="BE908">
        <f>IX_Model_MWS!BE11</f>
        <v>0</v>
      </c>
      <c r="BF908">
        <f>IX_Model_MWS!BF11</f>
        <v>0</v>
      </c>
      <c r="BG908">
        <f>IX_Model_MWS!BG11</f>
        <v>0</v>
      </c>
      <c r="BH908">
        <f>IX_Model_MWS!BH11</f>
        <v>0</v>
      </c>
      <c r="BI908">
        <f>IX_Model_MWS!BI11</f>
        <v>0</v>
      </c>
      <c r="BJ908">
        <f t="shared" si="52"/>
        <v>0</v>
      </c>
      <c r="BK908">
        <f t="shared" si="53"/>
        <v>0</v>
      </c>
      <c r="BL908" s="531">
        <f t="shared" si="54"/>
        <v>0</v>
      </c>
      <c r="BM908" s="201"/>
    </row>
    <row r="909" spans="1:65" hidden="1" outlineLevel="1" x14ac:dyDescent="0.3">
      <c r="A909">
        <f>IX_Model_MWS!A12</f>
        <v>2</v>
      </c>
      <c r="B909" t="str">
        <f>IX_Model_MWS!B12</f>
        <v>a</v>
      </c>
      <c r="C909">
        <f>IX_Model_MWS!C12</f>
        <v>0</v>
      </c>
      <c r="D909" t="str">
        <f>IX_Model_MWS!D12</f>
        <v>.z09_2_a_0</v>
      </c>
      <c r="E909" t="str">
        <f>IX_Model_MWS!E12</f>
        <v>Zdefiniowanie parametrów wej./wyj. i kluczowych zdarzeń dyskretnych</v>
      </c>
      <c r="F909">
        <f>IX_Model_MWS!F12</f>
        <v>0</v>
      </c>
      <c r="G909">
        <f>IX_Model_MWS!G12</f>
        <v>0</v>
      </c>
      <c r="H909">
        <f>IX_Model_MWS!H12</f>
        <v>0</v>
      </c>
      <c r="I909">
        <f>IX_Model_MWS!I12</f>
        <v>0</v>
      </c>
      <c r="J909">
        <f>IX_Model_MWS!J12</f>
        <v>102</v>
      </c>
      <c r="K909" s="284">
        <f>IX_Model_MWS!K12</f>
        <v>47095</v>
      </c>
      <c r="L909" s="284">
        <f>IX_Model_MWS!L12</f>
        <v>47095</v>
      </c>
      <c r="M909">
        <f>IX_Model_MWS!M12</f>
        <v>101</v>
      </c>
      <c r="N909">
        <f>IX_Model_MWS!N12</f>
        <v>0</v>
      </c>
      <c r="O909">
        <f>IX_Model_MWS!O12</f>
        <v>0</v>
      </c>
      <c r="P909" s="628">
        <f>IX_Model_MWS!P12</f>
        <v>0</v>
      </c>
      <c r="Q909" s="628">
        <f>IX_Model_MWS!Q12</f>
        <v>0</v>
      </c>
      <c r="R909" s="628">
        <f>IX_Model_MWS!R12</f>
        <v>0</v>
      </c>
      <c r="S909" s="628">
        <f>IX_Model_MWS!S12</f>
        <v>0</v>
      </c>
      <c r="T909" s="628">
        <f>IX_Model_MWS!T12</f>
        <v>0</v>
      </c>
      <c r="U909" s="628">
        <f>IX_Model_MWS!U12</f>
        <v>0</v>
      </c>
      <c r="V909" s="628">
        <f>IX_Model_MWS!V12</f>
        <v>0</v>
      </c>
      <c r="W909" s="628">
        <f>IX_Model_MWS!W12</f>
        <v>0</v>
      </c>
      <c r="X909" s="628">
        <f>IX_Model_MWS!X12</f>
        <v>0</v>
      </c>
      <c r="Y909" s="650">
        <f>IX_Model_MWS!Y12</f>
        <v>0</v>
      </c>
      <c r="Z909" s="650">
        <f>IX_Model_MWS!Z12</f>
        <v>0</v>
      </c>
      <c r="AA909" s="650">
        <f>IX_Model_MWS!AA12</f>
        <v>0</v>
      </c>
      <c r="AB909" s="650">
        <f>IX_Model_MWS!AB12</f>
        <v>0</v>
      </c>
      <c r="AC909" s="613">
        <f>IX_Model_MWS!AC12</f>
        <v>0</v>
      </c>
      <c r="AD909" s="613">
        <f>IX_Model_MWS!AD12</f>
        <v>0</v>
      </c>
      <c r="AE909" s="613">
        <f>IX_Model_MWS!AE12</f>
        <v>0</v>
      </c>
      <c r="AF909" s="613">
        <f>IX_Model_MWS!AF12</f>
        <v>0</v>
      </c>
      <c r="AG909" s="626">
        <f>IX_Model_MWS!AG12</f>
        <v>0</v>
      </c>
      <c r="AH909" s="626">
        <f>IX_Model_MWS!AH12</f>
        <v>0</v>
      </c>
      <c r="AI909" s="626">
        <f>IX_Model_MWS!AI12</f>
        <v>0</v>
      </c>
      <c r="AJ909" s="626">
        <f>IX_Model_MWS!AJ12</f>
        <v>0</v>
      </c>
      <c r="AK909" s="626">
        <f>IX_Model_MWS!AK12</f>
        <v>0</v>
      </c>
      <c r="AL909" s="626">
        <f>IX_Model_MWS!AL12</f>
        <v>0</v>
      </c>
      <c r="AM909" s="626">
        <f>IX_Model_MWS!AM12</f>
        <v>0</v>
      </c>
      <c r="AN909" s="626">
        <f>IX_Model_MWS!AN12</f>
        <v>0</v>
      </c>
      <c r="AO909" s="626">
        <f>IX_Model_MWS!AO12</f>
        <v>0</v>
      </c>
      <c r="AP909" s="369">
        <f>IX_Model_MWS!AP12</f>
        <v>0</v>
      </c>
      <c r="AQ909" s="369">
        <f>IX_Model_MWS!AQ12</f>
        <v>0</v>
      </c>
      <c r="AR909" s="369">
        <f>IX_Model_MWS!AR12</f>
        <v>0</v>
      </c>
      <c r="AS909" s="369">
        <f>IX_Model_MWS!AS12</f>
        <v>0</v>
      </c>
      <c r="AT909" s="370">
        <f>IX_Model_MWS!AT12</f>
        <v>0</v>
      </c>
      <c r="AU909" s="370">
        <f>IX_Model_MWS!AU12</f>
        <v>0</v>
      </c>
      <c r="AV909" s="370">
        <f>IX_Model_MWS!AV12</f>
        <v>0</v>
      </c>
      <c r="AW909" s="370">
        <f>IX_Model_MWS!AW12</f>
        <v>0</v>
      </c>
      <c r="AX909">
        <f>IX_Model_MWS!AX12</f>
        <v>0</v>
      </c>
      <c r="AY909">
        <f>IX_Model_MWS!AY12</f>
        <v>0</v>
      </c>
      <c r="AZ909">
        <f>IX_Model_MWS!AZ12</f>
        <v>0</v>
      </c>
      <c r="BA909">
        <f>IX_Model_MWS!BA12</f>
        <v>0</v>
      </c>
      <c r="BB909">
        <f>IX_Model_MWS!BB12</f>
        <v>0</v>
      </c>
      <c r="BC909">
        <f>IX_Model_MWS!BC12</f>
        <v>0</v>
      </c>
      <c r="BD909">
        <f>IX_Model_MWS!BD12</f>
        <v>0</v>
      </c>
      <c r="BE909">
        <f>IX_Model_MWS!BE12</f>
        <v>0</v>
      </c>
      <c r="BF909">
        <f>IX_Model_MWS!BF12</f>
        <v>0</v>
      </c>
      <c r="BG909">
        <f>IX_Model_MWS!BG12</f>
        <v>0</v>
      </c>
      <c r="BH909">
        <f>IX_Model_MWS!BH12</f>
        <v>0</v>
      </c>
      <c r="BI909">
        <f>IX_Model_MWS!BI12</f>
        <v>0</v>
      </c>
      <c r="BJ909">
        <f t="shared" si="52"/>
        <v>0</v>
      </c>
      <c r="BK909">
        <f t="shared" si="53"/>
        <v>0</v>
      </c>
      <c r="BL909" s="531">
        <f t="shared" si="54"/>
        <v>0</v>
      </c>
      <c r="BM909" s="201"/>
    </row>
    <row r="910" spans="1:65" hidden="1" outlineLevel="1" x14ac:dyDescent="0.3">
      <c r="A910">
        <f>IX_Model_MWS!A13</f>
        <v>2</v>
      </c>
      <c r="B910" t="str">
        <f>IX_Model_MWS!B13</f>
        <v>a</v>
      </c>
      <c r="C910">
        <f>IX_Model_MWS!C13</f>
        <v>1</v>
      </c>
      <c r="D910" t="str">
        <f>IX_Model_MWS!D13</f>
        <v>.z09_2_a_1</v>
      </c>
      <c r="E910" t="str">
        <f>IX_Model_MWS!E13</f>
        <v>Zdefiniowanie parametrów wejściowych</v>
      </c>
      <c r="F910">
        <f>IX_Model_MWS!F13</f>
        <v>0</v>
      </c>
      <c r="G910">
        <f>IX_Model_MWS!G13</f>
        <v>0</v>
      </c>
      <c r="H910">
        <f>IX_Model_MWS!H13</f>
        <v>3</v>
      </c>
      <c r="I910" t="str">
        <f>IX_Model_MWS!I13</f>
        <v>ACT/END</v>
      </c>
      <c r="J910">
        <f>IX_Model_MWS!J13</f>
        <v>102</v>
      </c>
      <c r="K910" s="284">
        <f>IX_Model_MWS!K13</f>
        <v>47095</v>
      </c>
      <c r="L910" s="284">
        <f>IX_Model_MWS!L13</f>
        <v>47097</v>
      </c>
      <c r="M910">
        <f>IX_Model_MWS!M13</f>
        <v>103</v>
      </c>
      <c r="N910">
        <f>IX_Model_MWS!N13</f>
        <v>2</v>
      </c>
      <c r="O910">
        <f>IX_Model_MWS!O13</f>
        <v>80</v>
      </c>
      <c r="P910" s="628">
        <f>IX_Model_MWS!P13</f>
        <v>0</v>
      </c>
      <c r="Q910" s="628">
        <f>IX_Model_MWS!Q13</f>
        <v>0</v>
      </c>
      <c r="R910" s="628">
        <f>IX_Model_MWS!R13</f>
        <v>0</v>
      </c>
      <c r="S910" s="628">
        <f>IX_Model_MWS!S13</f>
        <v>0</v>
      </c>
      <c r="T910" s="628">
        <f>IX_Model_MWS!T13</f>
        <v>0.5</v>
      </c>
      <c r="U910" s="628">
        <f>IX_Model_MWS!U13</f>
        <v>0</v>
      </c>
      <c r="V910" s="628">
        <f>IX_Model_MWS!V13</f>
        <v>0</v>
      </c>
      <c r="W910" s="628">
        <f>IX_Model_MWS!W13</f>
        <v>0</v>
      </c>
      <c r="X910" s="628">
        <f>IX_Model_MWS!X13</f>
        <v>0</v>
      </c>
      <c r="Y910" s="650">
        <f>IX_Model_MWS!Y13</f>
        <v>0.5</v>
      </c>
      <c r="Z910" s="650">
        <f>IX_Model_MWS!Z13</f>
        <v>0</v>
      </c>
      <c r="AA910" s="650">
        <f>IX_Model_MWS!AA13</f>
        <v>0</v>
      </c>
      <c r="AB910" s="650">
        <f>IX_Model_MWS!AB13</f>
        <v>0</v>
      </c>
      <c r="AC910" s="613">
        <f>IX_Model_MWS!AC13</f>
        <v>0</v>
      </c>
      <c r="AD910" s="613">
        <f>IX_Model_MWS!AD13</f>
        <v>0</v>
      </c>
      <c r="AE910" s="613">
        <f>IX_Model_MWS!AE13</f>
        <v>0</v>
      </c>
      <c r="AF910" s="613">
        <f>IX_Model_MWS!AF13</f>
        <v>0</v>
      </c>
      <c r="AG910" s="626">
        <f>IX_Model_MWS!AG13</f>
        <v>0</v>
      </c>
      <c r="AH910" s="626">
        <f>IX_Model_MWS!AH13</f>
        <v>0</v>
      </c>
      <c r="AI910" s="626">
        <f>IX_Model_MWS!AI13</f>
        <v>0</v>
      </c>
      <c r="AJ910" s="626">
        <f>IX_Model_MWS!AJ13</f>
        <v>0</v>
      </c>
      <c r="AK910" s="626">
        <f>IX_Model_MWS!AK13</f>
        <v>40</v>
      </c>
      <c r="AL910" s="626">
        <f>IX_Model_MWS!AL13</f>
        <v>0</v>
      </c>
      <c r="AM910" s="626">
        <f>IX_Model_MWS!AM13</f>
        <v>0</v>
      </c>
      <c r="AN910" s="626">
        <f>IX_Model_MWS!AN13</f>
        <v>0</v>
      </c>
      <c r="AO910" s="626">
        <f>IX_Model_MWS!AO13</f>
        <v>0</v>
      </c>
      <c r="AP910" s="369">
        <f>IX_Model_MWS!AP13</f>
        <v>40</v>
      </c>
      <c r="AQ910" s="369">
        <f>IX_Model_MWS!AQ13</f>
        <v>0</v>
      </c>
      <c r="AR910" s="369">
        <f>IX_Model_MWS!AR13</f>
        <v>0</v>
      </c>
      <c r="AS910" s="369">
        <f>IX_Model_MWS!AS13</f>
        <v>0</v>
      </c>
      <c r="AT910" s="370">
        <f>IX_Model_MWS!AT13</f>
        <v>0</v>
      </c>
      <c r="AU910" s="370">
        <f>IX_Model_MWS!AU13</f>
        <v>0</v>
      </c>
      <c r="AV910" s="370">
        <f>IX_Model_MWS!AV13</f>
        <v>0</v>
      </c>
      <c r="AW910" s="370">
        <f>IX_Model_MWS!AW13</f>
        <v>0</v>
      </c>
      <c r="AX910">
        <f>IX_Model_MWS!AX13</f>
        <v>0</v>
      </c>
      <c r="AY910">
        <f>IX_Model_MWS!AY13</f>
        <v>0</v>
      </c>
      <c r="AZ910">
        <f>IX_Model_MWS!AZ13</f>
        <v>0</v>
      </c>
      <c r="BA910">
        <f>IX_Model_MWS!BA13</f>
        <v>0</v>
      </c>
      <c r="BB910">
        <f>IX_Model_MWS!BB13</f>
        <v>0</v>
      </c>
      <c r="BC910">
        <f>IX_Model_MWS!BC13</f>
        <v>0</v>
      </c>
      <c r="BD910">
        <f>IX_Model_MWS!BD13</f>
        <v>0</v>
      </c>
      <c r="BE910">
        <f>IX_Model_MWS!BE13</f>
        <v>0</v>
      </c>
      <c r="BF910">
        <f>IX_Model_MWS!BF13</f>
        <v>0</v>
      </c>
      <c r="BG910">
        <f>IX_Model_MWS!BG13</f>
        <v>0</v>
      </c>
      <c r="BH910">
        <f>IX_Model_MWS!BH13</f>
        <v>0</v>
      </c>
      <c r="BI910">
        <f>IX_Model_MWS!BI13</f>
        <v>0</v>
      </c>
      <c r="BJ910">
        <f t="shared" si="52"/>
        <v>80</v>
      </c>
      <c r="BK910">
        <f t="shared" si="53"/>
        <v>80</v>
      </c>
      <c r="BL910" s="531">
        <f t="shared" si="54"/>
        <v>0</v>
      </c>
      <c r="BM910" s="201"/>
    </row>
    <row r="911" spans="1:65" hidden="1" outlineLevel="1" x14ac:dyDescent="0.3">
      <c r="A911">
        <f>IX_Model_MWS!A14</f>
        <v>2</v>
      </c>
      <c r="B911" t="str">
        <f>IX_Model_MWS!B14</f>
        <v>a</v>
      </c>
      <c r="C911">
        <f>IX_Model_MWS!C14</f>
        <v>2</v>
      </c>
      <c r="D911" t="str">
        <f>IX_Model_MWS!D14</f>
        <v>.z09_2_a_2</v>
      </c>
      <c r="E911" t="str">
        <f>IX_Model_MWS!E14</f>
        <v>Zdefiniowanie parametrów wyjściowych</v>
      </c>
      <c r="F911">
        <f>IX_Model_MWS!F14</f>
        <v>0</v>
      </c>
      <c r="G911">
        <f>IX_Model_MWS!G14</f>
        <v>0</v>
      </c>
      <c r="H911">
        <f>IX_Model_MWS!H14</f>
        <v>3</v>
      </c>
      <c r="I911" t="str">
        <f>IX_Model_MWS!I14</f>
        <v>ACT/END</v>
      </c>
      <c r="J911">
        <f>IX_Model_MWS!J14</f>
        <v>104</v>
      </c>
      <c r="K911" s="284">
        <f>IX_Model_MWS!K14</f>
        <v>47109</v>
      </c>
      <c r="L911" s="284">
        <f>IX_Model_MWS!L14</f>
        <v>47111</v>
      </c>
      <c r="M911">
        <f>IX_Model_MWS!M14</f>
        <v>105</v>
      </c>
      <c r="N911">
        <f>IX_Model_MWS!N14</f>
        <v>2</v>
      </c>
      <c r="O911">
        <f>IX_Model_MWS!O14</f>
        <v>80</v>
      </c>
      <c r="P911" s="628">
        <f>IX_Model_MWS!P14</f>
        <v>0</v>
      </c>
      <c r="Q911" s="628">
        <f>IX_Model_MWS!Q14</f>
        <v>0</v>
      </c>
      <c r="R911" s="628">
        <f>IX_Model_MWS!R14</f>
        <v>0</v>
      </c>
      <c r="S911" s="628">
        <f>IX_Model_MWS!S14</f>
        <v>0</v>
      </c>
      <c r="T911" s="628">
        <f>IX_Model_MWS!T14</f>
        <v>0</v>
      </c>
      <c r="U911" s="628">
        <f>IX_Model_MWS!U14</f>
        <v>0.5</v>
      </c>
      <c r="V911" s="628">
        <f>IX_Model_MWS!V14</f>
        <v>0</v>
      </c>
      <c r="W911" s="628">
        <f>IX_Model_MWS!W14</f>
        <v>0</v>
      </c>
      <c r="X911" s="628">
        <f>IX_Model_MWS!X14</f>
        <v>0</v>
      </c>
      <c r="Y911" s="650">
        <f>IX_Model_MWS!Y14</f>
        <v>0</v>
      </c>
      <c r="Z911" s="650">
        <f>IX_Model_MWS!Z14</f>
        <v>0.5</v>
      </c>
      <c r="AA911" s="650">
        <f>IX_Model_MWS!AA14</f>
        <v>0</v>
      </c>
      <c r="AB911" s="650">
        <f>IX_Model_MWS!AB14</f>
        <v>0</v>
      </c>
      <c r="AC911" s="613">
        <f>IX_Model_MWS!AC14</f>
        <v>0</v>
      </c>
      <c r="AD911" s="613">
        <f>IX_Model_MWS!AD14</f>
        <v>0</v>
      </c>
      <c r="AE911" s="613">
        <f>IX_Model_MWS!AE14</f>
        <v>0</v>
      </c>
      <c r="AF911" s="613">
        <f>IX_Model_MWS!AF14</f>
        <v>0</v>
      </c>
      <c r="AG911" s="626">
        <f>IX_Model_MWS!AG14</f>
        <v>0</v>
      </c>
      <c r="AH911" s="626">
        <f>IX_Model_MWS!AH14</f>
        <v>0</v>
      </c>
      <c r="AI911" s="626">
        <f>IX_Model_MWS!AI14</f>
        <v>0</v>
      </c>
      <c r="AJ911" s="626">
        <f>IX_Model_MWS!AJ14</f>
        <v>0</v>
      </c>
      <c r="AK911" s="626">
        <f>IX_Model_MWS!AK14</f>
        <v>0</v>
      </c>
      <c r="AL911" s="626">
        <f>IX_Model_MWS!AL14</f>
        <v>40</v>
      </c>
      <c r="AM911" s="626">
        <f>IX_Model_MWS!AM14</f>
        <v>0</v>
      </c>
      <c r="AN911" s="626">
        <f>IX_Model_MWS!AN14</f>
        <v>0</v>
      </c>
      <c r="AO911" s="626">
        <f>IX_Model_MWS!AO14</f>
        <v>0</v>
      </c>
      <c r="AP911" s="369">
        <f>IX_Model_MWS!AP14</f>
        <v>0</v>
      </c>
      <c r="AQ911" s="369">
        <f>IX_Model_MWS!AQ14</f>
        <v>40</v>
      </c>
      <c r="AR911" s="369">
        <f>IX_Model_MWS!AR14</f>
        <v>0</v>
      </c>
      <c r="AS911" s="369">
        <f>IX_Model_MWS!AS14</f>
        <v>0</v>
      </c>
      <c r="AT911" s="370">
        <f>IX_Model_MWS!AT14</f>
        <v>0</v>
      </c>
      <c r="AU911" s="370">
        <f>IX_Model_MWS!AU14</f>
        <v>0</v>
      </c>
      <c r="AV911" s="370">
        <f>IX_Model_MWS!AV14</f>
        <v>0</v>
      </c>
      <c r="AW911" s="370">
        <f>IX_Model_MWS!AW14</f>
        <v>0</v>
      </c>
      <c r="AX911">
        <f>IX_Model_MWS!AX14</f>
        <v>0</v>
      </c>
      <c r="AY911">
        <f>IX_Model_MWS!AY14</f>
        <v>0</v>
      </c>
      <c r="AZ911">
        <f>IX_Model_MWS!AZ14</f>
        <v>0</v>
      </c>
      <c r="BA911">
        <f>IX_Model_MWS!BA14</f>
        <v>0</v>
      </c>
      <c r="BB911">
        <f>IX_Model_MWS!BB14</f>
        <v>0</v>
      </c>
      <c r="BC911">
        <f>IX_Model_MWS!BC14</f>
        <v>0</v>
      </c>
      <c r="BD911">
        <f>IX_Model_MWS!BD14</f>
        <v>0</v>
      </c>
      <c r="BE911">
        <f>IX_Model_MWS!BE14</f>
        <v>0</v>
      </c>
      <c r="BF911">
        <f>IX_Model_MWS!BF14</f>
        <v>0</v>
      </c>
      <c r="BG911">
        <f>IX_Model_MWS!BG14</f>
        <v>0</v>
      </c>
      <c r="BH911">
        <f>IX_Model_MWS!BH14</f>
        <v>0</v>
      </c>
      <c r="BI911">
        <f>IX_Model_MWS!BI14</f>
        <v>0</v>
      </c>
      <c r="BJ911">
        <f t="shared" si="52"/>
        <v>80</v>
      </c>
      <c r="BK911">
        <f t="shared" si="53"/>
        <v>80</v>
      </c>
      <c r="BL911" s="531">
        <f t="shared" si="54"/>
        <v>0</v>
      </c>
      <c r="BM911" s="201"/>
    </row>
    <row r="912" spans="1:65" hidden="1" outlineLevel="1" x14ac:dyDescent="0.3">
      <c r="A912">
        <f>IX_Model_MWS!A15</f>
        <v>2</v>
      </c>
      <c r="B912" t="str">
        <f>IX_Model_MWS!B15</f>
        <v>a</v>
      </c>
      <c r="C912">
        <f>IX_Model_MWS!C15</f>
        <v>3</v>
      </c>
      <c r="D912" t="str">
        <f>IX_Model_MWS!D15</f>
        <v>.z09_2_a_3</v>
      </c>
      <c r="E912" t="str">
        <f>IX_Model_MWS!E15</f>
        <v>Badania eksploracyjne dostepnych danych</v>
      </c>
      <c r="F912">
        <f>IX_Model_MWS!F15</f>
        <v>0</v>
      </c>
      <c r="G912">
        <f>IX_Model_MWS!G15</f>
        <v>0</v>
      </c>
      <c r="H912">
        <f>IX_Model_MWS!H15</f>
        <v>3</v>
      </c>
      <c r="I912" t="str">
        <f>IX_Model_MWS!I15</f>
        <v>ACT/END</v>
      </c>
      <c r="J912">
        <f>IX_Model_MWS!J15</f>
        <v>106</v>
      </c>
      <c r="K912" s="284">
        <f>IX_Model_MWS!K15</f>
        <v>47123</v>
      </c>
      <c r="L912" s="284">
        <f>IX_Model_MWS!L15</f>
        <v>47125</v>
      </c>
      <c r="M912">
        <f>IX_Model_MWS!M15</f>
        <v>107</v>
      </c>
      <c r="N912">
        <f>IX_Model_MWS!N15</f>
        <v>2</v>
      </c>
      <c r="O912">
        <f>IX_Model_MWS!O15</f>
        <v>160</v>
      </c>
      <c r="P912" s="628">
        <f>IX_Model_MWS!P15</f>
        <v>0</v>
      </c>
      <c r="Q912" s="628">
        <f>IX_Model_MWS!Q15</f>
        <v>0</v>
      </c>
      <c r="R912" s="628">
        <f>IX_Model_MWS!R15</f>
        <v>0</v>
      </c>
      <c r="S912" s="628">
        <f>IX_Model_MWS!S15</f>
        <v>0</v>
      </c>
      <c r="T912" s="628">
        <f>IX_Model_MWS!T15</f>
        <v>0.25</v>
      </c>
      <c r="U912" s="628">
        <f>IX_Model_MWS!U15</f>
        <v>0</v>
      </c>
      <c r="V912" s="628">
        <f>IX_Model_MWS!V15</f>
        <v>0.25</v>
      </c>
      <c r="W912" s="628">
        <f>IX_Model_MWS!W15</f>
        <v>0</v>
      </c>
      <c r="X912" s="628">
        <f>IX_Model_MWS!X15</f>
        <v>0</v>
      </c>
      <c r="Y912" s="650">
        <f>IX_Model_MWS!Y15</f>
        <v>0</v>
      </c>
      <c r="Z912" s="650">
        <f>IX_Model_MWS!Z15</f>
        <v>0</v>
      </c>
      <c r="AA912" s="650">
        <f>IX_Model_MWS!AA15</f>
        <v>0.5</v>
      </c>
      <c r="AB912" s="650">
        <f>IX_Model_MWS!AB15</f>
        <v>0</v>
      </c>
      <c r="AC912" s="613">
        <f>IX_Model_MWS!AC15</f>
        <v>0</v>
      </c>
      <c r="AD912" s="613">
        <f>IX_Model_MWS!AD15</f>
        <v>0</v>
      </c>
      <c r="AE912" s="613">
        <f>IX_Model_MWS!AE15</f>
        <v>0</v>
      </c>
      <c r="AF912" s="613">
        <f>IX_Model_MWS!AF15</f>
        <v>0</v>
      </c>
      <c r="AG912" s="626">
        <f>IX_Model_MWS!AG15</f>
        <v>0</v>
      </c>
      <c r="AH912" s="626">
        <f>IX_Model_MWS!AH15</f>
        <v>0</v>
      </c>
      <c r="AI912" s="626">
        <f>IX_Model_MWS!AI15</f>
        <v>0</v>
      </c>
      <c r="AJ912" s="626">
        <f>IX_Model_MWS!AJ15</f>
        <v>0</v>
      </c>
      <c r="AK912" s="626">
        <f>IX_Model_MWS!AK15</f>
        <v>40</v>
      </c>
      <c r="AL912" s="626">
        <f>IX_Model_MWS!AL15</f>
        <v>0</v>
      </c>
      <c r="AM912" s="626">
        <f>IX_Model_MWS!AM15</f>
        <v>40</v>
      </c>
      <c r="AN912" s="626">
        <f>IX_Model_MWS!AN15</f>
        <v>0</v>
      </c>
      <c r="AO912" s="626">
        <f>IX_Model_MWS!AO15</f>
        <v>0</v>
      </c>
      <c r="AP912" s="369">
        <f>IX_Model_MWS!AP15</f>
        <v>0</v>
      </c>
      <c r="AQ912" s="369">
        <f>IX_Model_MWS!AQ15</f>
        <v>0</v>
      </c>
      <c r="AR912" s="369">
        <f>IX_Model_MWS!AR15</f>
        <v>80</v>
      </c>
      <c r="AS912" s="369">
        <f>IX_Model_MWS!AS15</f>
        <v>0</v>
      </c>
      <c r="AT912" s="370">
        <f>IX_Model_MWS!AT15</f>
        <v>0</v>
      </c>
      <c r="AU912" s="370">
        <f>IX_Model_MWS!AU15</f>
        <v>0</v>
      </c>
      <c r="AV912" s="370">
        <f>IX_Model_MWS!AV15</f>
        <v>0</v>
      </c>
      <c r="AW912" s="370">
        <f>IX_Model_MWS!AW15</f>
        <v>0</v>
      </c>
      <c r="AX912">
        <f>IX_Model_MWS!AX15</f>
        <v>0</v>
      </c>
      <c r="AY912">
        <f>IX_Model_MWS!AY15</f>
        <v>0</v>
      </c>
      <c r="AZ912">
        <f>IX_Model_MWS!AZ15</f>
        <v>0</v>
      </c>
      <c r="BA912">
        <f>IX_Model_MWS!BA15</f>
        <v>0</v>
      </c>
      <c r="BB912">
        <f>IX_Model_MWS!BB15</f>
        <v>0</v>
      </c>
      <c r="BC912">
        <f>IX_Model_MWS!BC15</f>
        <v>0</v>
      </c>
      <c r="BD912">
        <f>IX_Model_MWS!BD15</f>
        <v>0</v>
      </c>
      <c r="BE912">
        <f>IX_Model_MWS!BE15</f>
        <v>0</v>
      </c>
      <c r="BF912">
        <f>IX_Model_MWS!BF15</f>
        <v>0</v>
      </c>
      <c r="BG912">
        <f>IX_Model_MWS!BG15</f>
        <v>0</v>
      </c>
      <c r="BH912">
        <f>IX_Model_MWS!BH15</f>
        <v>0</v>
      </c>
      <c r="BI912">
        <f>IX_Model_MWS!BI15</f>
        <v>0</v>
      </c>
      <c r="BJ912">
        <f t="shared" si="52"/>
        <v>160</v>
      </c>
      <c r="BK912">
        <f t="shared" si="53"/>
        <v>160</v>
      </c>
      <c r="BL912" s="531">
        <f t="shared" si="54"/>
        <v>0</v>
      </c>
      <c r="BM912" s="201"/>
    </row>
    <row r="913" spans="1:65" hidden="1" outlineLevel="1" x14ac:dyDescent="0.3">
      <c r="A913">
        <f>IX_Model_MWS!A16</f>
        <v>2</v>
      </c>
      <c r="B913" t="str">
        <f>IX_Model_MWS!B16</f>
        <v>a</v>
      </c>
      <c r="C913">
        <f>IX_Model_MWS!C16</f>
        <v>4</v>
      </c>
      <c r="D913" t="str">
        <f>IX_Model_MWS!D16</f>
        <v>.z09_2_a_4</v>
      </c>
      <c r="E913" t="str">
        <f>IX_Model_MWS!E16</f>
        <v>Analiza jakościowa danych/określenie jakości danych</v>
      </c>
      <c r="F913">
        <f>IX_Model_MWS!F16</f>
        <v>0</v>
      </c>
      <c r="G913">
        <f>IX_Model_MWS!G16</f>
        <v>0</v>
      </c>
      <c r="H913">
        <f>IX_Model_MWS!H16</f>
        <v>3</v>
      </c>
      <c r="I913" t="str">
        <f>IX_Model_MWS!I16</f>
        <v>ACT/END</v>
      </c>
      <c r="J913">
        <f>IX_Model_MWS!J16</f>
        <v>108</v>
      </c>
      <c r="K913" s="284">
        <f>IX_Model_MWS!K16</f>
        <v>47137</v>
      </c>
      <c r="L913" s="284">
        <f>IX_Model_MWS!L16</f>
        <v>47139</v>
      </c>
      <c r="M913">
        <f>IX_Model_MWS!M16</f>
        <v>109</v>
      </c>
      <c r="N913">
        <f>IX_Model_MWS!N16</f>
        <v>2</v>
      </c>
      <c r="O913">
        <f>IX_Model_MWS!O16</f>
        <v>160</v>
      </c>
      <c r="P913" s="628">
        <f>IX_Model_MWS!P16</f>
        <v>0</v>
      </c>
      <c r="Q913" s="628">
        <f>IX_Model_MWS!Q16</f>
        <v>0</v>
      </c>
      <c r="R913" s="628">
        <f>IX_Model_MWS!R16</f>
        <v>0</v>
      </c>
      <c r="S913" s="628">
        <f>IX_Model_MWS!S16</f>
        <v>0</v>
      </c>
      <c r="T913" s="628">
        <f>IX_Model_MWS!T16</f>
        <v>0</v>
      </c>
      <c r="U913" s="628">
        <f>IX_Model_MWS!U16</f>
        <v>0.25</v>
      </c>
      <c r="V913" s="628">
        <f>IX_Model_MWS!V16</f>
        <v>0</v>
      </c>
      <c r="W913" s="628">
        <f>IX_Model_MWS!W16</f>
        <v>0.25</v>
      </c>
      <c r="X913" s="628">
        <f>IX_Model_MWS!X16</f>
        <v>0.25</v>
      </c>
      <c r="Y913" s="650">
        <f>IX_Model_MWS!Y16</f>
        <v>0.25</v>
      </c>
      <c r="Z913" s="650">
        <f>IX_Model_MWS!Z16</f>
        <v>0</v>
      </c>
      <c r="AA913" s="650">
        <f>IX_Model_MWS!AA16</f>
        <v>0</v>
      </c>
      <c r="AB913" s="650">
        <f>IX_Model_MWS!AB16</f>
        <v>0</v>
      </c>
      <c r="AC913" s="613">
        <f>IX_Model_MWS!AC16</f>
        <v>0</v>
      </c>
      <c r="AD913" s="613">
        <f>IX_Model_MWS!AD16</f>
        <v>0</v>
      </c>
      <c r="AE913" s="613">
        <f>IX_Model_MWS!AE16</f>
        <v>0</v>
      </c>
      <c r="AF913" s="613">
        <f>IX_Model_MWS!AF16</f>
        <v>0</v>
      </c>
      <c r="AG913" s="626">
        <f>IX_Model_MWS!AG16</f>
        <v>0</v>
      </c>
      <c r="AH913" s="626">
        <f>IX_Model_MWS!AH16</f>
        <v>0</v>
      </c>
      <c r="AI913" s="626">
        <f>IX_Model_MWS!AI16</f>
        <v>0</v>
      </c>
      <c r="AJ913" s="626">
        <f>IX_Model_MWS!AJ16</f>
        <v>0</v>
      </c>
      <c r="AK913" s="626">
        <f>IX_Model_MWS!AK16</f>
        <v>0</v>
      </c>
      <c r="AL913" s="626">
        <f>IX_Model_MWS!AL16</f>
        <v>40</v>
      </c>
      <c r="AM913" s="626">
        <f>IX_Model_MWS!AM16</f>
        <v>0</v>
      </c>
      <c r="AN913" s="626">
        <f>IX_Model_MWS!AN16</f>
        <v>40</v>
      </c>
      <c r="AO913" s="626">
        <f>IX_Model_MWS!AO16</f>
        <v>40</v>
      </c>
      <c r="AP913" s="369">
        <f>IX_Model_MWS!AP16</f>
        <v>40</v>
      </c>
      <c r="AQ913" s="369">
        <f>IX_Model_MWS!AQ16</f>
        <v>0</v>
      </c>
      <c r="AR913" s="369">
        <f>IX_Model_MWS!AR16</f>
        <v>0</v>
      </c>
      <c r="AS913" s="369">
        <f>IX_Model_MWS!AS16</f>
        <v>0</v>
      </c>
      <c r="AT913" s="370">
        <f>IX_Model_MWS!AT16</f>
        <v>0</v>
      </c>
      <c r="AU913" s="370">
        <f>IX_Model_MWS!AU16</f>
        <v>0</v>
      </c>
      <c r="AV913" s="370">
        <f>IX_Model_MWS!AV16</f>
        <v>0</v>
      </c>
      <c r="AW913" s="370">
        <f>IX_Model_MWS!AW16</f>
        <v>0</v>
      </c>
      <c r="AX913">
        <f>IX_Model_MWS!AX16</f>
        <v>0</v>
      </c>
      <c r="AY913">
        <f>IX_Model_MWS!AY16</f>
        <v>0</v>
      </c>
      <c r="AZ913">
        <f>IX_Model_MWS!AZ16</f>
        <v>0</v>
      </c>
      <c r="BA913">
        <f>IX_Model_MWS!BA16</f>
        <v>0</v>
      </c>
      <c r="BB913">
        <f>IX_Model_MWS!BB16</f>
        <v>0</v>
      </c>
      <c r="BC913">
        <f>IX_Model_MWS!BC16</f>
        <v>0</v>
      </c>
      <c r="BD913">
        <f>IX_Model_MWS!BD16</f>
        <v>0</v>
      </c>
      <c r="BE913">
        <f>IX_Model_MWS!BE16</f>
        <v>0</v>
      </c>
      <c r="BF913">
        <f>IX_Model_MWS!BF16</f>
        <v>0</v>
      </c>
      <c r="BG913">
        <f>IX_Model_MWS!BG16</f>
        <v>0</v>
      </c>
      <c r="BH913">
        <f>IX_Model_MWS!BH16</f>
        <v>0</v>
      </c>
      <c r="BI913">
        <f>IX_Model_MWS!BI16</f>
        <v>0</v>
      </c>
      <c r="BJ913">
        <f t="shared" si="52"/>
        <v>160</v>
      </c>
      <c r="BK913">
        <f t="shared" si="53"/>
        <v>160</v>
      </c>
      <c r="BL913" s="531">
        <f t="shared" si="54"/>
        <v>0</v>
      </c>
      <c r="BM913" s="201"/>
    </row>
    <row r="914" spans="1:65" hidden="1" outlineLevel="1" x14ac:dyDescent="0.3">
      <c r="A914">
        <f>IX_Model_MWS!A17</f>
        <v>2</v>
      </c>
      <c r="B914" t="str">
        <f>IX_Model_MWS!B17</f>
        <v>a</v>
      </c>
      <c r="C914">
        <f>IX_Model_MWS!C17</f>
        <v>5</v>
      </c>
      <c r="D914" t="str">
        <f>IX_Model_MWS!D17</f>
        <v>.z09_2_a_5</v>
      </c>
      <c r="E914" t="str">
        <f>IX_Model_MWS!E17</f>
        <v xml:space="preserve">Zdefiniowanie relacji i korelacji  danych </v>
      </c>
      <c r="F914">
        <f>IX_Model_MWS!F17</f>
        <v>0</v>
      </c>
      <c r="G914">
        <f>IX_Model_MWS!G17</f>
        <v>0</v>
      </c>
      <c r="H914">
        <f>IX_Model_MWS!H17</f>
        <v>4</v>
      </c>
      <c r="I914" t="str">
        <f>IX_Model_MWS!I17</f>
        <v>ACT/END</v>
      </c>
      <c r="J914">
        <f>IX_Model_MWS!J17</f>
        <v>110</v>
      </c>
      <c r="K914" s="284">
        <f>IX_Model_MWS!K17</f>
        <v>47151</v>
      </c>
      <c r="L914" s="284">
        <f>IX_Model_MWS!L17</f>
        <v>47153</v>
      </c>
      <c r="M914">
        <f>IX_Model_MWS!M17</f>
        <v>111</v>
      </c>
      <c r="N914">
        <f>IX_Model_MWS!N17</f>
        <v>2</v>
      </c>
      <c r="O914">
        <f>IX_Model_MWS!O17</f>
        <v>160</v>
      </c>
      <c r="P914" s="628">
        <f>IX_Model_MWS!P17</f>
        <v>0</v>
      </c>
      <c r="Q914" s="628">
        <f>IX_Model_MWS!Q17</f>
        <v>0</v>
      </c>
      <c r="R914" s="628">
        <f>IX_Model_MWS!R17</f>
        <v>0</v>
      </c>
      <c r="S914" s="628">
        <f>IX_Model_MWS!S17</f>
        <v>0</v>
      </c>
      <c r="T914" s="628">
        <f>IX_Model_MWS!T17</f>
        <v>0</v>
      </c>
      <c r="U914" s="628">
        <f>IX_Model_MWS!U17</f>
        <v>0.25</v>
      </c>
      <c r="V914" s="628">
        <f>IX_Model_MWS!V17</f>
        <v>0</v>
      </c>
      <c r="W914" s="628">
        <f>IX_Model_MWS!W17</f>
        <v>0.25</v>
      </c>
      <c r="X914" s="628">
        <f>IX_Model_MWS!X17</f>
        <v>0.25</v>
      </c>
      <c r="Y914" s="650">
        <f>IX_Model_MWS!Y17</f>
        <v>0</v>
      </c>
      <c r="Z914" s="650">
        <f>IX_Model_MWS!Z17</f>
        <v>0.25</v>
      </c>
      <c r="AA914" s="650">
        <f>IX_Model_MWS!AA17</f>
        <v>0</v>
      </c>
      <c r="AB914" s="650">
        <f>IX_Model_MWS!AB17</f>
        <v>0</v>
      </c>
      <c r="AC914" s="613">
        <f>IX_Model_MWS!AC17</f>
        <v>0</v>
      </c>
      <c r="AD914" s="613">
        <f>IX_Model_MWS!AD17</f>
        <v>0</v>
      </c>
      <c r="AE914" s="613">
        <f>IX_Model_MWS!AE17</f>
        <v>0</v>
      </c>
      <c r="AF914" s="613">
        <f>IX_Model_MWS!AF17</f>
        <v>0</v>
      </c>
      <c r="AG914" s="626">
        <f>IX_Model_MWS!AG17</f>
        <v>0</v>
      </c>
      <c r="AH914" s="626">
        <f>IX_Model_MWS!AH17</f>
        <v>0</v>
      </c>
      <c r="AI914" s="626">
        <f>IX_Model_MWS!AI17</f>
        <v>0</v>
      </c>
      <c r="AJ914" s="626">
        <f>IX_Model_MWS!AJ17</f>
        <v>0</v>
      </c>
      <c r="AK914" s="626">
        <f>IX_Model_MWS!AK17</f>
        <v>0</v>
      </c>
      <c r="AL914" s="626">
        <f>IX_Model_MWS!AL17</f>
        <v>40</v>
      </c>
      <c r="AM914" s="626">
        <f>IX_Model_MWS!AM17</f>
        <v>0</v>
      </c>
      <c r="AN914" s="626">
        <f>IX_Model_MWS!AN17</f>
        <v>40</v>
      </c>
      <c r="AO914" s="626">
        <f>IX_Model_MWS!AO17</f>
        <v>40</v>
      </c>
      <c r="AP914" s="369">
        <f>IX_Model_MWS!AP17</f>
        <v>0</v>
      </c>
      <c r="AQ914" s="369">
        <f>IX_Model_MWS!AQ17</f>
        <v>40</v>
      </c>
      <c r="AR914" s="369">
        <f>IX_Model_MWS!AR17</f>
        <v>0</v>
      </c>
      <c r="AS914" s="369">
        <f>IX_Model_MWS!AS17</f>
        <v>0</v>
      </c>
      <c r="AT914" s="370">
        <f>IX_Model_MWS!AT17</f>
        <v>0</v>
      </c>
      <c r="AU914" s="370">
        <f>IX_Model_MWS!AU17</f>
        <v>0</v>
      </c>
      <c r="AV914" s="370">
        <f>IX_Model_MWS!AV17</f>
        <v>0</v>
      </c>
      <c r="AW914" s="370">
        <f>IX_Model_MWS!AW17</f>
        <v>0</v>
      </c>
      <c r="AX914">
        <f>IX_Model_MWS!AX17</f>
        <v>0</v>
      </c>
      <c r="AY914">
        <f>IX_Model_MWS!AY17</f>
        <v>0</v>
      </c>
      <c r="AZ914">
        <f>IX_Model_MWS!AZ17</f>
        <v>0</v>
      </c>
      <c r="BA914">
        <f>IX_Model_MWS!BA17</f>
        <v>0</v>
      </c>
      <c r="BB914">
        <f>IX_Model_MWS!BB17</f>
        <v>0</v>
      </c>
      <c r="BC914">
        <f>IX_Model_MWS!BC17</f>
        <v>0</v>
      </c>
      <c r="BD914">
        <f>IX_Model_MWS!BD17</f>
        <v>0</v>
      </c>
      <c r="BE914">
        <f>IX_Model_MWS!BE17</f>
        <v>0</v>
      </c>
      <c r="BF914">
        <f>IX_Model_MWS!BF17</f>
        <v>0</v>
      </c>
      <c r="BG914">
        <f>IX_Model_MWS!BG17</f>
        <v>0</v>
      </c>
      <c r="BH914">
        <f>IX_Model_MWS!BH17</f>
        <v>0</v>
      </c>
      <c r="BI914">
        <f>IX_Model_MWS!BI17</f>
        <v>0</v>
      </c>
      <c r="BJ914">
        <f t="shared" si="52"/>
        <v>160</v>
      </c>
      <c r="BK914">
        <f t="shared" si="53"/>
        <v>160</v>
      </c>
      <c r="BL914" s="531">
        <f t="shared" si="54"/>
        <v>0</v>
      </c>
      <c r="BM914" s="201"/>
    </row>
    <row r="915" spans="1:65" hidden="1" outlineLevel="1" x14ac:dyDescent="0.3">
      <c r="A915">
        <f>IX_Model_MWS!A18</f>
        <v>2</v>
      </c>
      <c r="B915" t="str">
        <f>IX_Model_MWS!B18</f>
        <v>a</v>
      </c>
      <c r="C915">
        <f>IX_Model_MWS!C18</f>
        <v>6</v>
      </c>
      <c r="D915" t="str">
        <f>IX_Model_MWS!D18</f>
        <v>.z09_2_a_6</v>
      </c>
      <c r="E915" t="str">
        <f>IX_Model_MWS!E18</f>
        <v>Wybór danych do procesu tworzenia modelu</v>
      </c>
      <c r="F915">
        <f>IX_Model_MWS!F18</f>
        <v>0</v>
      </c>
      <c r="G915">
        <f>IX_Model_MWS!G18</f>
        <v>0</v>
      </c>
      <c r="H915">
        <f>IX_Model_MWS!H18</f>
        <v>4</v>
      </c>
      <c r="I915" t="str">
        <f>IX_Model_MWS!I18</f>
        <v>ACT/END</v>
      </c>
      <c r="J915">
        <f>IX_Model_MWS!J18</f>
        <v>112</v>
      </c>
      <c r="K915" s="284">
        <f>IX_Model_MWS!K18</f>
        <v>47165</v>
      </c>
      <c r="L915" s="284">
        <f>IX_Model_MWS!L18</f>
        <v>47169</v>
      </c>
      <c r="M915">
        <f>IX_Model_MWS!M18</f>
        <v>115</v>
      </c>
      <c r="N915">
        <f>IX_Model_MWS!N18</f>
        <v>4</v>
      </c>
      <c r="O915">
        <f>IX_Model_MWS!O18</f>
        <v>160</v>
      </c>
      <c r="P915" s="628">
        <f>IX_Model_MWS!P18</f>
        <v>0</v>
      </c>
      <c r="Q915" s="628">
        <f>IX_Model_MWS!Q18</f>
        <v>0</v>
      </c>
      <c r="R915" s="628">
        <f>IX_Model_MWS!R18</f>
        <v>0</v>
      </c>
      <c r="S915" s="628">
        <f>IX_Model_MWS!S18</f>
        <v>0</v>
      </c>
      <c r="T915" s="628">
        <f>IX_Model_MWS!T18</f>
        <v>0.5</v>
      </c>
      <c r="U915" s="628">
        <f>IX_Model_MWS!U18</f>
        <v>0</v>
      </c>
      <c r="V915" s="628">
        <f>IX_Model_MWS!V18</f>
        <v>0.25</v>
      </c>
      <c r="W915" s="628">
        <f>IX_Model_MWS!W18</f>
        <v>0</v>
      </c>
      <c r="X915" s="628">
        <f>IX_Model_MWS!X18</f>
        <v>0</v>
      </c>
      <c r="Y915" s="650">
        <f>IX_Model_MWS!Y18</f>
        <v>0.25</v>
      </c>
      <c r="Z915" s="650">
        <f>IX_Model_MWS!Z18</f>
        <v>0</v>
      </c>
      <c r="AA915" s="650">
        <f>IX_Model_MWS!AA18</f>
        <v>0</v>
      </c>
      <c r="AB915" s="650">
        <f>IX_Model_MWS!AB18</f>
        <v>0</v>
      </c>
      <c r="AC915" s="613">
        <f>IX_Model_MWS!AC18</f>
        <v>0</v>
      </c>
      <c r="AD915" s="613">
        <f>IX_Model_MWS!AD18</f>
        <v>0</v>
      </c>
      <c r="AE915" s="613">
        <f>IX_Model_MWS!AE18</f>
        <v>0</v>
      </c>
      <c r="AF915" s="613">
        <f>IX_Model_MWS!AF18</f>
        <v>0</v>
      </c>
      <c r="AG915" s="626">
        <f>IX_Model_MWS!AG18</f>
        <v>0</v>
      </c>
      <c r="AH915" s="626">
        <f>IX_Model_MWS!AH18</f>
        <v>0</v>
      </c>
      <c r="AI915" s="626">
        <f>IX_Model_MWS!AI18</f>
        <v>0</v>
      </c>
      <c r="AJ915" s="626">
        <f>IX_Model_MWS!AJ18</f>
        <v>0</v>
      </c>
      <c r="AK915" s="626">
        <f>IX_Model_MWS!AK18</f>
        <v>80</v>
      </c>
      <c r="AL915" s="626">
        <f>IX_Model_MWS!AL18</f>
        <v>0</v>
      </c>
      <c r="AM915" s="626">
        <f>IX_Model_MWS!AM18</f>
        <v>40</v>
      </c>
      <c r="AN915" s="626">
        <f>IX_Model_MWS!AN18</f>
        <v>0</v>
      </c>
      <c r="AO915" s="626">
        <f>IX_Model_MWS!AO18</f>
        <v>0</v>
      </c>
      <c r="AP915" s="369">
        <f>IX_Model_MWS!AP18</f>
        <v>40</v>
      </c>
      <c r="AQ915" s="369">
        <f>IX_Model_MWS!AQ18</f>
        <v>0</v>
      </c>
      <c r="AR915" s="369">
        <f>IX_Model_MWS!AR18</f>
        <v>0</v>
      </c>
      <c r="AS915" s="369">
        <f>IX_Model_MWS!AS18</f>
        <v>0</v>
      </c>
      <c r="AT915" s="370">
        <f>IX_Model_MWS!AT18</f>
        <v>0</v>
      </c>
      <c r="AU915" s="370">
        <f>IX_Model_MWS!AU18</f>
        <v>0</v>
      </c>
      <c r="AV915" s="370">
        <f>IX_Model_MWS!AV18</f>
        <v>0</v>
      </c>
      <c r="AW915" s="370">
        <f>IX_Model_MWS!AW18</f>
        <v>0</v>
      </c>
      <c r="AX915">
        <f>IX_Model_MWS!AX18</f>
        <v>0</v>
      </c>
      <c r="AY915">
        <f>IX_Model_MWS!AY18</f>
        <v>0</v>
      </c>
      <c r="AZ915">
        <f>IX_Model_MWS!AZ18</f>
        <v>0</v>
      </c>
      <c r="BA915">
        <f>IX_Model_MWS!BA18</f>
        <v>0</v>
      </c>
      <c r="BB915">
        <f>IX_Model_MWS!BB18</f>
        <v>0</v>
      </c>
      <c r="BC915">
        <f>IX_Model_MWS!BC18</f>
        <v>0</v>
      </c>
      <c r="BD915">
        <f>IX_Model_MWS!BD18</f>
        <v>0</v>
      </c>
      <c r="BE915">
        <f>IX_Model_MWS!BE18</f>
        <v>0</v>
      </c>
      <c r="BF915">
        <f>IX_Model_MWS!BF18</f>
        <v>0</v>
      </c>
      <c r="BG915">
        <f>IX_Model_MWS!BG18</f>
        <v>0</v>
      </c>
      <c r="BH915">
        <f>IX_Model_MWS!BH18</f>
        <v>0</v>
      </c>
      <c r="BI915">
        <f>IX_Model_MWS!BI18</f>
        <v>0</v>
      </c>
      <c r="BJ915">
        <f t="shared" si="52"/>
        <v>160</v>
      </c>
      <c r="BK915">
        <f t="shared" si="53"/>
        <v>160</v>
      </c>
      <c r="BL915" s="531">
        <f t="shared" si="54"/>
        <v>0</v>
      </c>
      <c r="BM915" s="201"/>
    </row>
    <row r="916" spans="1:65" hidden="1" outlineLevel="1" x14ac:dyDescent="0.3">
      <c r="A916">
        <f>IX_Model_MWS!A19</f>
        <v>2</v>
      </c>
      <c r="B916" t="str">
        <f>IX_Model_MWS!B19</f>
        <v>a</v>
      </c>
      <c r="C916">
        <f>IX_Model_MWS!C19</f>
        <v>7</v>
      </c>
      <c r="D916" t="str">
        <f>IX_Model_MWS!D19</f>
        <v>.z09_2_a_7</v>
      </c>
      <c r="E916" t="str">
        <f>IX_Model_MWS!E19</f>
        <v>Wybór danych do procesu ewaluacji modelu</v>
      </c>
      <c r="F916">
        <f>IX_Model_MWS!F19</f>
        <v>0</v>
      </c>
      <c r="G916">
        <f>IX_Model_MWS!G19</f>
        <v>0</v>
      </c>
      <c r="H916">
        <f>IX_Model_MWS!H19</f>
        <v>4</v>
      </c>
      <c r="I916" t="str">
        <f>IX_Model_MWS!I19</f>
        <v>ACT/END</v>
      </c>
      <c r="J916">
        <f>IX_Model_MWS!J19</f>
        <v>116</v>
      </c>
      <c r="K916" s="284">
        <f>IX_Model_MWS!K19</f>
        <v>47193</v>
      </c>
      <c r="L916" s="284">
        <f>IX_Model_MWS!L19</f>
        <v>47195</v>
      </c>
      <c r="M916">
        <f>IX_Model_MWS!M19</f>
        <v>117</v>
      </c>
      <c r="N916">
        <f>IX_Model_MWS!N19</f>
        <v>2</v>
      </c>
      <c r="O916">
        <f>IX_Model_MWS!O19</f>
        <v>160</v>
      </c>
      <c r="P916" s="628">
        <f>IX_Model_MWS!P19</f>
        <v>0</v>
      </c>
      <c r="Q916" s="628">
        <f>IX_Model_MWS!Q19</f>
        <v>0</v>
      </c>
      <c r="R916" s="628">
        <f>IX_Model_MWS!R19</f>
        <v>0</v>
      </c>
      <c r="S916" s="628">
        <f>IX_Model_MWS!S19</f>
        <v>0</v>
      </c>
      <c r="T916" s="628">
        <f>IX_Model_MWS!T19</f>
        <v>0</v>
      </c>
      <c r="U916" s="628">
        <f>IX_Model_MWS!U19</f>
        <v>0.25</v>
      </c>
      <c r="V916" s="628">
        <f>IX_Model_MWS!V19</f>
        <v>0.25</v>
      </c>
      <c r="W916" s="628">
        <f>IX_Model_MWS!W19</f>
        <v>0</v>
      </c>
      <c r="X916" s="628">
        <f>IX_Model_MWS!X19</f>
        <v>0.25</v>
      </c>
      <c r="Y916" s="650">
        <f>IX_Model_MWS!Y19</f>
        <v>0</v>
      </c>
      <c r="Z916" s="650">
        <f>IX_Model_MWS!Z19</f>
        <v>0.25</v>
      </c>
      <c r="AA916" s="650">
        <f>IX_Model_MWS!AA19</f>
        <v>0</v>
      </c>
      <c r="AB916" s="650">
        <f>IX_Model_MWS!AB19</f>
        <v>0</v>
      </c>
      <c r="AC916" s="613">
        <f>IX_Model_MWS!AC19</f>
        <v>0</v>
      </c>
      <c r="AD916" s="613">
        <f>IX_Model_MWS!AD19</f>
        <v>0</v>
      </c>
      <c r="AE916" s="613">
        <f>IX_Model_MWS!AE19</f>
        <v>0</v>
      </c>
      <c r="AF916" s="613">
        <f>IX_Model_MWS!AF19</f>
        <v>0</v>
      </c>
      <c r="AG916" s="626">
        <f>IX_Model_MWS!AG19</f>
        <v>0</v>
      </c>
      <c r="AH916" s="626">
        <f>IX_Model_MWS!AH19</f>
        <v>0</v>
      </c>
      <c r="AI916" s="626">
        <f>IX_Model_MWS!AI19</f>
        <v>0</v>
      </c>
      <c r="AJ916" s="626">
        <f>IX_Model_MWS!AJ19</f>
        <v>0</v>
      </c>
      <c r="AK916" s="626">
        <f>IX_Model_MWS!AK19</f>
        <v>0</v>
      </c>
      <c r="AL916" s="626">
        <f>IX_Model_MWS!AL19</f>
        <v>40</v>
      </c>
      <c r="AM916" s="626">
        <f>IX_Model_MWS!AM19</f>
        <v>40</v>
      </c>
      <c r="AN916" s="626">
        <f>IX_Model_MWS!AN19</f>
        <v>0</v>
      </c>
      <c r="AO916" s="626">
        <f>IX_Model_MWS!AO19</f>
        <v>40</v>
      </c>
      <c r="AP916" s="369">
        <f>IX_Model_MWS!AP19</f>
        <v>0</v>
      </c>
      <c r="AQ916" s="369">
        <f>IX_Model_MWS!AQ19</f>
        <v>40</v>
      </c>
      <c r="AR916" s="369">
        <f>IX_Model_MWS!AR19</f>
        <v>0</v>
      </c>
      <c r="AS916" s="369">
        <f>IX_Model_MWS!AS19</f>
        <v>0</v>
      </c>
      <c r="AT916" s="370">
        <f>IX_Model_MWS!AT19</f>
        <v>0</v>
      </c>
      <c r="AU916" s="370">
        <f>IX_Model_MWS!AU19</f>
        <v>0</v>
      </c>
      <c r="AV916" s="370">
        <f>IX_Model_MWS!AV19</f>
        <v>0</v>
      </c>
      <c r="AW916" s="370">
        <f>IX_Model_MWS!AW19</f>
        <v>0</v>
      </c>
      <c r="AX916">
        <f>IX_Model_MWS!AX19</f>
        <v>0</v>
      </c>
      <c r="AY916">
        <f>IX_Model_MWS!AY19</f>
        <v>0</v>
      </c>
      <c r="AZ916">
        <f>IX_Model_MWS!AZ19</f>
        <v>0</v>
      </c>
      <c r="BA916">
        <f>IX_Model_MWS!BA19</f>
        <v>0</v>
      </c>
      <c r="BB916">
        <f>IX_Model_MWS!BB19</f>
        <v>0</v>
      </c>
      <c r="BC916">
        <f>IX_Model_MWS!BC19</f>
        <v>0</v>
      </c>
      <c r="BD916">
        <f>IX_Model_MWS!BD19</f>
        <v>0</v>
      </c>
      <c r="BE916">
        <f>IX_Model_MWS!BE19</f>
        <v>0</v>
      </c>
      <c r="BF916">
        <f>IX_Model_MWS!BF19</f>
        <v>0</v>
      </c>
      <c r="BG916">
        <f>IX_Model_MWS!BG19</f>
        <v>0</v>
      </c>
      <c r="BH916">
        <f>IX_Model_MWS!BH19</f>
        <v>0</v>
      </c>
      <c r="BI916">
        <f>IX_Model_MWS!BI19</f>
        <v>0</v>
      </c>
      <c r="BJ916">
        <f t="shared" si="52"/>
        <v>160</v>
      </c>
      <c r="BK916">
        <f t="shared" si="53"/>
        <v>160</v>
      </c>
      <c r="BL916" s="531">
        <f t="shared" si="54"/>
        <v>0</v>
      </c>
      <c r="BM916" s="201"/>
    </row>
    <row r="917" spans="1:65" hidden="1" outlineLevel="1" x14ac:dyDescent="0.3">
      <c r="A917">
        <f>IX_Model_MWS!A20</f>
        <v>2</v>
      </c>
      <c r="B917" t="str">
        <f>IX_Model_MWS!B20</f>
        <v>a</v>
      </c>
      <c r="C917">
        <f>IX_Model_MWS!C20</f>
        <v>8</v>
      </c>
      <c r="D917" t="str">
        <f>IX_Model_MWS!D20</f>
        <v>.z09_2_a_8</v>
      </c>
      <c r="E917" t="str">
        <f>IX_Model_MWS!E20</f>
        <v>Modelowanie i przekształenie danych na potrzeby tworzenia modeli</v>
      </c>
      <c r="F917">
        <f>IX_Model_MWS!F20</f>
        <v>0</v>
      </c>
      <c r="G917">
        <f>IX_Model_MWS!G20</f>
        <v>0</v>
      </c>
      <c r="H917">
        <f>IX_Model_MWS!H20</f>
        <v>5</v>
      </c>
      <c r="I917" t="str">
        <f>IX_Model_MWS!I20</f>
        <v>ACT/END</v>
      </c>
      <c r="J917">
        <f>IX_Model_MWS!J20</f>
        <v>118</v>
      </c>
      <c r="K917" s="284">
        <f>IX_Model_MWS!K20</f>
        <v>47207</v>
      </c>
      <c r="L917" s="284">
        <f>IX_Model_MWS!L20</f>
        <v>47209</v>
      </c>
      <c r="M917">
        <f>IX_Model_MWS!M20</f>
        <v>119</v>
      </c>
      <c r="N917">
        <f>IX_Model_MWS!N20</f>
        <v>2</v>
      </c>
      <c r="O917">
        <f>IX_Model_MWS!O20</f>
        <v>80</v>
      </c>
      <c r="P917" s="628">
        <f>IX_Model_MWS!P20</f>
        <v>0</v>
      </c>
      <c r="Q917" s="628">
        <f>IX_Model_MWS!Q20</f>
        <v>0</v>
      </c>
      <c r="R917" s="628">
        <f>IX_Model_MWS!R20</f>
        <v>0</v>
      </c>
      <c r="S917" s="628">
        <f>IX_Model_MWS!S20</f>
        <v>0</v>
      </c>
      <c r="T917" s="628">
        <f>IX_Model_MWS!T20</f>
        <v>0</v>
      </c>
      <c r="U917" s="628">
        <f>IX_Model_MWS!U20</f>
        <v>0</v>
      </c>
      <c r="V917" s="628">
        <f>IX_Model_MWS!V20</f>
        <v>0.5</v>
      </c>
      <c r="W917" s="628">
        <f>IX_Model_MWS!W20</f>
        <v>0</v>
      </c>
      <c r="X917" s="628">
        <f>IX_Model_MWS!X20</f>
        <v>0</v>
      </c>
      <c r="Y917" s="650">
        <f>IX_Model_MWS!Y20</f>
        <v>0</v>
      </c>
      <c r="Z917" s="650">
        <f>IX_Model_MWS!Z20</f>
        <v>0</v>
      </c>
      <c r="AA917" s="650">
        <f>IX_Model_MWS!AA20</f>
        <v>0.5</v>
      </c>
      <c r="AB917" s="650">
        <f>IX_Model_MWS!AB20</f>
        <v>0</v>
      </c>
      <c r="AC917" s="613">
        <f>IX_Model_MWS!AC20</f>
        <v>0</v>
      </c>
      <c r="AD917" s="613">
        <f>IX_Model_MWS!AD20</f>
        <v>0</v>
      </c>
      <c r="AE917" s="613">
        <f>IX_Model_MWS!AE20</f>
        <v>0</v>
      </c>
      <c r="AF917" s="613">
        <f>IX_Model_MWS!AF20</f>
        <v>0</v>
      </c>
      <c r="AG917" s="626">
        <f>IX_Model_MWS!AG20</f>
        <v>0</v>
      </c>
      <c r="AH917" s="626">
        <f>IX_Model_MWS!AH20</f>
        <v>0</v>
      </c>
      <c r="AI917" s="626">
        <f>IX_Model_MWS!AI20</f>
        <v>0</v>
      </c>
      <c r="AJ917" s="626">
        <f>IX_Model_MWS!AJ20</f>
        <v>0</v>
      </c>
      <c r="AK917" s="626">
        <f>IX_Model_MWS!AK20</f>
        <v>0</v>
      </c>
      <c r="AL917" s="626">
        <f>IX_Model_MWS!AL20</f>
        <v>0</v>
      </c>
      <c r="AM917" s="626">
        <f>IX_Model_MWS!AM20</f>
        <v>40</v>
      </c>
      <c r="AN917" s="626">
        <f>IX_Model_MWS!AN20</f>
        <v>0</v>
      </c>
      <c r="AO917" s="626">
        <f>IX_Model_MWS!AO20</f>
        <v>0</v>
      </c>
      <c r="AP917" s="369">
        <f>IX_Model_MWS!AP20</f>
        <v>0</v>
      </c>
      <c r="AQ917" s="369">
        <f>IX_Model_MWS!AQ20</f>
        <v>0</v>
      </c>
      <c r="AR917" s="369">
        <f>IX_Model_MWS!AR20</f>
        <v>40</v>
      </c>
      <c r="AS917" s="369">
        <f>IX_Model_MWS!AS20</f>
        <v>0</v>
      </c>
      <c r="AT917" s="370">
        <f>IX_Model_MWS!AT20</f>
        <v>0</v>
      </c>
      <c r="AU917" s="370">
        <f>IX_Model_MWS!AU20</f>
        <v>0</v>
      </c>
      <c r="AV917" s="370">
        <f>IX_Model_MWS!AV20</f>
        <v>0</v>
      </c>
      <c r="AW917" s="370">
        <f>IX_Model_MWS!AW20</f>
        <v>0</v>
      </c>
      <c r="AX917">
        <f>IX_Model_MWS!AX20</f>
        <v>0</v>
      </c>
      <c r="AY917">
        <f>IX_Model_MWS!AY20</f>
        <v>0</v>
      </c>
      <c r="AZ917">
        <f>IX_Model_MWS!AZ20</f>
        <v>0</v>
      </c>
      <c r="BA917">
        <f>IX_Model_MWS!BA20</f>
        <v>0</v>
      </c>
      <c r="BB917">
        <f>IX_Model_MWS!BB20</f>
        <v>0</v>
      </c>
      <c r="BC917">
        <f>IX_Model_MWS!BC20</f>
        <v>0</v>
      </c>
      <c r="BD917">
        <f>IX_Model_MWS!BD20</f>
        <v>0</v>
      </c>
      <c r="BE917">
        <f>IX_Model_MWS!BE20</f>
        <v>0</v>
      </c>
      <c r="BF917">
        <f>IX_Model_MWS!BF20</f>
        <v>0</v>
      </c>
      <c r="BG917">
        <f>IX_Model_MWS!BG20</f>
        <v>0</v>
      </c>
      <c r="BH917">
        <f>IX_Model_MWS!BH20</f>
        <v>0</v>
      </c>
      <c r="BI917">
        <f>IX_Model_MWS!BI20</f>
        <v>0</v>
      </c>
      <c r="BJ917">
        <f t="shared" si="52"/>
        <v>80</v>
      </c>
      <c r="BK917">
        <f t="shared" si="53"/>
        <v>80</v>
      </c>
      <c r="BL917" s="531">
        <f t="shared" si="54"/>
        <v>0</v>
      </c>
      <c r="BM917" s="201"/>
    </row>
    <row r="918" spans="1:65" hidden="1" outlineLevel="1" x14ac:dyDescent="0.3">
      <c r="A918">
        <f>IX_Model_MWS!A21</f>
        <v>2</v>
      </c>
      <c r="B918" t="str">
        <f>IX_Model_MWS!B21</f>
        <v>b</v>
      </c>
      <c r="C918">
        <f>IX_Model_MWS!C21</f>
        <v>0</v>
      </c>
      <c r="D918" t="str">
        <f>IX_Model_MWS!D21</f>
        <v>.z09_2_b_0</v>
      </c>
      <c r="E918" t="str">
        <f>IX_Model_MWS!E21</f>
        <v>Zbadanie interakcji - MWS vs inne strefy magazynu</v>
      </c>
      <c r="F918">
        <f>IX_Model_MWS!F21</f>
        <v>0</v>
      </c>
      <c r="G918">
        <f>IX_Model_MWS!G21</f>
        <v>0</v>
      </c>
      <c r="H918">
        <f>IX_Model_MWS!H21</f>
        <v>4</v>
      </c>
      <c r="I918" t="str">
        <f>IX_Model_MWS!I21</f>
        <v>ACT</v>
      </c>
      <c r="J918">
        <f>IX_Model_MWS!J21</f>
        <v>120</v>
      </c>
      <c r="K918" s="284">
        <f>IX_Model_MWS!K21</f>
        <v>47221</v>
      </c>
      <c r="L918" s="284">
        <f>IX_Model_MWS!L21</f>
        <v>47225</v>
      </c>
      <c r="M918">
        <f>IX_Model_MWS!M21</f>
        <v>123</v>
      </c>
      <c r="N918">
        <f>IX_Model_MWS!N21</f>
        <v>4</v>
      </c>
      <c r="O918">
        <f>IX_Model_MWS!O21</f>
        <v>160</v>
      </c>
      <c r="P918" s="628">
        <f>IX_Model_MWS!P21</f>
        <v>0</v>
      </c>
      <c r="Q918" s="628">
        <f>IX_Model_MWS!Q21</f>
        <v>0</v>
      </c>
      <c r="R918" s="628">
        <f>IX_Model_MWS!R21</f>
        <v>0</v>
      </c>
      <c r="S918" s="628">
        <f>IX_Model_MWS!S21</f>
        <v>0</v>
      </c>
      <c r="T918" s="628">
        <f>IX_Model_MWS!T21</f>
        <v>0.5</v>
      </c>
      <c r="U918" s="628">
        <f>IX_Model_MWS!U21</f>
        <v>0</v>
      </c>
      <c r="V918" s="628">
        <f>IX_Model_MWS!V21</f>
        <v>0.5</v>
      </c>
      <c r="W918" s="628">
        <f>IX_Model_MWS!W21</f>
        <v>0</v>
      </c>
      <c r="X918" s="628">
        <f>IX_Model_MWS!X21</f>
        <v>0</v>
      </c>
      <c r="Y918" s="650">
        <f>IX_Model_MWS!Y21</f>
        <v>0</v>
      </c>
      <c r="Z918" s="650">
        <f>IX_Model_MWS!Z21</f>
        <v>0</v>
      </c>
      <c r="AA918" s="650">
        <f>IX_Model_MWS!AA21</f>
        <v>0</v>
      </c>
      <c r="AB918" s="650">
        <f>IX_Model_MWS!AB21</f>
        <v>0</v>
      </c>
      <c r="AC918" s="613">
        <f>IX_Model_MWS!AC21</f>
        <v>0</v>
      </c>
      <c r="AD918" s="613">
        <f>IX_Model_MWS!AD21</f>
        <v>0</v>
      </c>
      <c r="AE918" s="613">
        <f>IX_Model_MWS!AE21</f>
        <v>0</v>
      </c>
      <c r="AF918" s="613">
        <f>IX_Model_MWS!AF21</f>
        <v>0</v>
      </c>
      <c r="AG918" s="626">
        <f>IX_Model_MWS!AG21</f>
        <v>0</v>
      </c>
      <c r="AH918" s="626">
        <f>IX_Model_MWS!AH21</f>
        <v>0</v>
      </c>
      <c r="AI918" s="626">
        <f>IX_Model_MWS!AI21</f>
        <v>0</v>
      </c>
      <c r="AJ918" s="626">
        <f>IX_Model_MWS!AJ21</f>
        <v>0</v>
      </c>
      <c r="AK918" s="626">
        <f>IX_Model_MWS!AK21</f>
        <v>80</v>
      </c>
      <c r="AL918" s="626">
        <f>IX_Model_MWS!AL21</f>
        <v>0</v>
      </c>
      <c r="AM918" s="626">
        <f>IX_Model_MWS!AM21</f>
        <v>80</v>
      </c>
      <c r="AN918" s="626">
        <f>IX_Model_MWS!AN21</f>
        <v>0</v>
      </c>
      <c r="AO918" s="626">
        <f>IX_Model_MWS!AO21</f>
        <v>0</v>
      </c>
      <c r="AP918" s="369">
        <f>IX_Model_MWS!AP21</f>
        <v>0</v>
      </c>
      <c r="AQ918" s="369">
        <f>IX_Model_MWS!AQ21</f>
        <v>0</v>
      </c>
      <c r="AR918" s="369">
        <f>IX_Model_MWS!AR21</f>
        <v>0</v>
      </c>
      <c r="AS918" s="369">
        <f>IX_Model_MWS!AS21</f>
        <v>0</v>
      </c>
      <c r="AT918" s="370">
        <f>IX_Model_MWS!AT21</f>
        <v>0</v>
      </c>
      <c r="AU918" s="370">
        <f>IX_Model_MWS!AU21</f>
        <v>0</v>
      </c>
      <c r="AV918" s="370">
        <f>IX_Model_MWS!AV21</f>
        <v>0</v>
      </c>
      <c r="AW918" s="370">
        <f>IX_Model_MWS!AW21</f>
        <v>0</v>
      </c>
      <c r="AX918">
        <f>IX_Model_MWS!AX21</f>
        <v>0</v>
      </c>
      <c r="AY918">
        <f>IX_Model_MWS!AY21</f>
        <v>0</v>
      </c>
      <c r="AZ918">
        <f>IX_Model_MWS!AZ21</f>
        <v>0</v>
      </c>
      <c r="BA918">
        <f>IX_Model_MWS!BA21</f>
        <v>0</v>
      </c>
      <c r="BB918">
        <f>IX_Model_MWS!BB21</f>
        <v>0</v>
      </c>
      <c r="BC918">
        <f>IX_Model_MWS!BC21</f>
        <v>0</v>
      </c>
      <c r="BD918">
        <f>IX_Model_MWS!BD21</f>
        <v>0</v>
      </c>
      <c r="BE918">
        <f>IX_Model_MWS!BE21</f>
        <v>0</v>
      </c>
      <c r="BF918">
        <f>IX_Model_MWS!BF21</f>
        <v>0</v>
      </c>
      <c r="BG918">
        <f>IX_Model_MWS!BG21</f>
        <v>0</v>
      </c>
      <c r="BH918">
        <f>IX_Model_MWS!BH21</f>
        <v>0</v>
      </c>
      <c r="BI918">
        <f>IX_Model_MWS!BI21</f>
        <v>0</v>
      </c>
      <c r="BJ918">
        <f t="shared" si="52"/>
        <v>160</v>
      </c>
      <c r="BK918">
        <f t="shared" si="53"/>
        <v>160</v>
      </c>
      <c r="BL918" s="531">
        <f t="shared" si="54"/>
        <v>0</v>
      </c>
      <c r="BM918" s="201"/>
    </row>
    <row r="919" spans="1:65" hidden="1" outlineLevel="1" x14ac:dyDescent="0.3">
      <c r="A919">
        <f>IX_Model_MWS!A22</f>
        <v>2</v>
      </c>
      <c r="B919" t="str">
        <f>IX_Model_MWS!B22</f>
        <v>c</v>
      </c>
      <c r="C919">
        <f>IX_Model_MWS!C22</f>
        <v>0</v>
      </c>
      <c r="D919" t="str">
        <f>IX_Model_MWS!D22</f>
        <v>.z09_2_c_0</v>
      </c>
      <c r="E919" t="str">
        <f>IX_Model_MWS!E22</f>
        <v>Zbadanie wpływu ograniczeń zasobów i zmiennych dynamicznych na pracę MWS</v>
      </c>
      <c r="F919">
        <f>IX_Model_MWS!F22</f>
        <v>0</v>
      </c>
      <c r="G919">
        <f>IX_Model_MWS!G22</f>
        <v>0</v>
      </c>
      <c r="H919">
        <f>IX_Model_MWS!H22</f>
        <v>4</v>
      </c>
      <c r="I919" t="str">
        <f>IX_Model_MWS!I22</f>
        <v>ACT</v>
      </c>
      <c r="J919">
        <f>IX_Model_MWS!J22</f>
        <v>124</v>
      </c>
      <c r="K919" s="284">
        <f>IX_Model_MWS!K22</f>
        <v>47249</v>
      </c>
      <c r="L919" s="284">
        <f>IX_Model_MWS!L22</f>
        <v>47253</v>
      </c>
      <c r="M919">
        <f>IX_Model_MWS!M22</f>
        <v>127</v>
      </c>
      <c r="N919">
        <f>IX_Model_MWS!N22</f>
        <v>4</v>
      </c>
      <c r="O919">
        <f>IX_Model_MWS!O22</f>
        <v>160</v>
      </c>
      <c r="P919" s="628">
        <f>IX_Model_MWS!P22</f>
        <v>0</v>
      </c>
      <c r="Q919" s="628">
        <f>IX_Model_MWS!Q22</f>
        <v>0</v>
      </c>
      <c r="R919" s="628">
        <f>IX_Model_MWS!R22</f>
        <v>0</v>
      </c>
      <c r="S919" s="628">
        <f>IX_Model_MWS!S22</f>
        <v>0</v>
      </c>
      <c r="T919" s="628">
        <f>IX_Model_MWS!T22</f>
        <v>0</v>
      </c>
      <c r="U919" s="628">
        <f>IX_Model_MWS!U22</f>
        <v>0.5</v>
      </c>
      <c r="V919" s="628">
        <f>IX_Model_MWS!V22</f>
        <v>0</v>
      </c>
      <c r="W919" s="628">
        <f>IX_Model_MWS!W22</f>
        <v>0.25</v>
      </c>
      <c r="X919" s="628">
        <f>IX_Model_MWS!X22</f>
        <v>0.25</v>
      </c>
      <c r="Y919" s="650">
        <f>IX_Model_MWS!Y22</f>
        <v>0</v>
      </c>
      <c r="Z919" s="650">
        <f>IX_Model_MWS!Z22</f>
        <v>0</v>
      </c>
      <c r="AA919" s="650">
        <f>IX_Model_MWS!AA22</f>
        <v>0</v>
      </c>
      <c r="AB919" s="650">
        <f>IX_Model_MWS!AB22</f>
        <v>0</v>
      </c>
      <c r="AC919" s="613">
        <f>IX_Model_MWS!AC22</f>
        <v>0</v>
      </c>
      <c r="AD919" s="613">
        <f>IX_Model_MWS!AD22</f>
        <v>0</v>
      </c>
      <c r="AE919" s="613">
        <f>IX_Model_MWS!AE22</f>
        <v>0</v>
      </c>
      <c r="AF919" s="613">
        <f>IX_Model_MWS!AF22</f>
        <v>0</v>
      </c>
      <c r="AG919" s="626">
        <f>IX_Model_MWS!AG22</f>
        <v>0</v>
      </c>
      <c r="AH919" s="626">
        <f>IX_Model_MWS!AH22</f>
        <v>0</v>
      </c>
      <c r="AI919" s="626">
        <f>IX_Model_MWS!AI22</f>
        <v>0</v>
      </c>
      <c r="AJ919" s="626">
        <f>IX_Model_MWS!AJ22</f>
        <v>0</v>
      </c>
      <c r="AK919" s="626">
        <f>IX_Model_MWS!AK22</f>
        <v>0</v>
      </c>
      <c r="AL919" s="626">
        <f>IX_Model_MWS!AL22</f>
        <v>80</v>
      </c>
      <c r="AM919" s="626">
        <f>IX_Model_MWS!AM22</f>
        <v>0</v>
      </c>
      <c r="AN919" s="626">
        <f>IX_Model_MWS!AN22</f>
        <v>40</v>
      </c>
      <c r="AO919" s="626">
        <f>IX_Model_MWS!AO22</f>
        <v>40</v>
      </c>
      <c r="AP919" s="369">
        <f>IX_Model_MWS!AP22</f>
        <v>0</v>
      </c>
      <c r="AQ919" s="369">
        <f>IX_Model_MWS!AQ22</f>
        <v>0</v>
      </c>
      <c r="AR919" s="369">
        <f>IX_Model_MWS!AR22</f>
        <v>0</v>
      </c>
      <c r="AS919" s="369">
        <f>IX_Model_MWS!AS22</f>
        <v>0</v>
      </c>
      <c r="AT919" s="370">
        <f>IX_Model_MWS!AT22</f>
        <v>0</v>
      </c>
      <c r="AU919" s="370">
        <f>IX_Model_MWS!AU22</f>
        <v>0</v>
      </c>
      <c r="AV919" s="370">
        <f>IX_Model_MWS!AV22</f>
        <v>0</v>
      </c>
      <c r="AW919" s="370">
        <f>IX_Model_MWS!AW22</f>
        <v>0</v>
      </c>
      <c r="AX919">
        <f>IX_Model_MWS!AX22</f>
        <v>0</v>
      </c>
      <c r="AY919">
        <f>IX_Model_MWS!AY22</f>
        <v>0</v>
      </c>
      <c r="AZ919">
        <f>IX_Model_MWS!AZ22</f>
        <v>0</v>
      </c>
      <c r="BA919">
        <f>IX_Model_MWS!BA22</f>
        <v>0</v>
      </c>
      <c r="BB919">
        <f>IX_Model_MWS!BB22</f>
        <v>0</v>
      </c>
      <c r="BC919">
        <f>IX_Model_MWS!BC22</f>
        <v>0</v>
      </c>
      <c r="BD919">
        <f>IX_Model_MWS!BD22</f>
        <v>0</v>
      </c>
      <c r="BE919">
        <f>IX_Model_MWS!BE22</f>
        <v>0</v>
      </c>
      <c r="BF919">
        <f>IX_Model_MWS!BF22</f>
        <v>0</v>
      </c>
      <c r="BG919">
        <f>IX_Model_MWS!BG22</f>
        <v>0</v>
      </c>
      <c r="BH919">
        <f>IX_Model_MWS!BH22</f>
        <v>0</v>
      </c>
      <c r="BI919">
        <f>IX_Model_MWS!BI22</f>
        <v>0</v>
      </c>
      <c r="BJ919">
        <f t="shared" si="52"/>
        <v>160</v>
      </c>
      <c r="BK919">
        <f t="shared" si="53"/>
        <v>160</v>
      </c>
      <c r="BL919" s="531">
        <f t="shared" si="54"/>
        <v>0</v>
      </c>
      <c r="BM919" s="201"/>
    </row>
    <row r="920" spans="1:65" hidden="1" outlineLevel="1" x14ac:dyDescent="0.3">
      <c r="A920">
        <f>IX_Model_MWS!A23</f>
        <v>2</v>
      </c>
      <c r="B920" t="str">
        <f>IX_Model_MWS!B23</f>
        <v>d</v>
      </c>
      <c r="C920">
        <f>IX_Model_MWS!C23</f>
        <v>0</v>
      </c>
      <c r="D920" t="str">
        <f>IX_Model_MWS!D23</f>
        <v>.z09_2_d_0</v>
      </c>
      <c r="E920" t="str">
        <f>IX_Model_MWS!E23</f>
        <v xml:space="preserve">Opracowanie modeli matematycznych/algorytmów symulacyjnych operacji w MWS </v>
      </c>
      <c r="F920">
        <f>IX_Model_MWS!F23</f>
        <v>0</v>
      </c>
      <c r="G920">
        <f>IX_Model_MWS!G23</f>
        <v>0</v>
      </c>
      <c r="H920">
        <f>IX_Model_MWS!H23</f>
        <v>0</v>
      </c>
      <c r="I920">
        <f>IX_Model_MWS!I23</f>
        <v>0</v>
      </c>
      <c r="J920">
        <f>IX_Model_MWS!J23</f>
        <v>128</v>
      </c>
      <c r="K920" s="284">
        <f>IX_Model_MWS!K23</f>
        <v>47277</v>
      </c>
      <c r="L920" s="284">
        <f>IX_Model_MWS!L23</f>
        <v>47277</v>
      </c>
      <c r="M920">
        <f>IX_Model_MWS!M23</f>
        <v>127</v>
      </c>
      <c r="N920">
        <f>IX_Model_MWS!N23</f>
        <v>0</v>
      </c>
      <c r="O920">
        <f>IX_Model_MWS!O23</f>
        <v>0</v>
      </c>
      <c r="P920" s="628">
        <f>IX_Model_MWS!P23</f>
        <v>0</v>
      </c>
      <c r="Q920" s="628">
        <f>IX_Model_MWS!Q23</f>
        <v>0</v>
      </c>
      <c r="R920" s="628">
        <f>IX_Model_MWS!R23</f>
        <v>0</v>
      </c>
      <c r="S920" s="628">
        <f>IX_Model_MWS!S23</f>
        <v>0</v>
      </c>
      <c r="T920" s="628">
        <f>IX_Model_MWS!T23</f>
        <v>0</v>
      </c>
      <c r="U920" s="628">
        <f>IX_Model_MWS!U23</f>
        <v>0</v>
      </c>
      <c r="V920" s="628">
        <f>IX_Model_MWS!V23</f>
        <v>0</v>
      </c>
      <c r="W920" s="628">
        <f>IX_Model_MWS!W23</f>
        <v>0</v>
      </c>
      <c r="X920" s="628">
        <f>IX_Model_MWS!X23</f>
        <v>0</v>
      </c>
      <c r="Y920" s="650">
        <f>IX_Model_MWS!Y23</f>
        <v>0</v>
      </c>
      <c r="Z920" s="650">
        <f>IX_Model_MWS!Z23</f>
        <v>0</v>
      </c>
      <c r="AA920" s="650">
        <f>IX_Model_MWS!AA23</f>
        <v>0</v>
      </c>
      <c r="AB920" s="650">
        <f>IX_Model_MWS!AB23</f>
        <v>0</v>
      </c>
      <c r="AC920" s="613">
        <f>IX_Model_MWS!AC23</f>
        <v>0</v>
      </c>
      <c r="AD920" s="613">
        <f>IX_Model_MWS!AD23</f>
        <v>0</v>
      </c>
      <c r="AE920" s="613">
        <f>IX_Model_MWS!AE23</f>
        <v>0</v>
      </c>
      <c r="AF920" s="613">
        <f>IX_Model_MWS!AF23</f>
        <v>0</v>
      </c>
      <c r="AG920" s="626">
        <f>IX_Model_MWS!AG23</f>
        <v>0</v>
      </c>
      <c r="AH920" s="626">
        <f>IX_Model_MWS!AH23</f>
        <v>0</v>
      </c>
      <c r="AI920" s="626">
        <f>IX_Model_MWS!AI23</f>
        <v>0</v>
      </c>
      <c r="AJ920" s="626">
        <f>IX_Model_MWS!AJ23</f>
        <v>0</v>
      </c>
      <c r="AK920" s="626">
        <f>IX_Model_MWS!AK23</f>
        <v>0</v>
      </c>
      <c r="AL920" s="626">
        <f>IX_Model_MWS!AL23</f>
        <v>0</v>
      </c>
      <c r="AM920" s="626">
        <f>IX_Model_MWS!AM23</f>
        <v>0</v>
      </c>
      <c r="AN920" s="626">
        <f>IX_Model_MWS!AN23</f>
        <v>0</v>
      </c>
      <c r="AO920" s="626">
        <f>IX_Model_MWS!AO23</f>
        <v>0</v>
      </c>
      <c r="AP920" s="369">
        <f>IX_Model_MWS!AP23</f>
        <v>0</v>
      </c>
      <c r="AQ920" s="369">
        <f>IX_Model_MWS!AQ23</f>
        <v>0</v>
      </c>
      <c r="AR920" s="369">
        <f>IX_Model_MWS!AR23</f>
        <v>0</v>
      </c>
      <c r="AS920" s="369">
        <f>IX_Model_MWS!AS23</f>
        <v>0</v>
      </c>
      <c r="AT920" s="370">
        <f>IX_Model_MWS!AT23</f>
        <v>0</v>
      </c>
      <c r="AU920" s="370">
        <f>IX_Model_MWS!AU23</f>
        <v>0</v>
      </c>
      <c r="AV920" s="370">
        <f>IX_Model_MWS!AV23</f>
        <v>0</v>
      </c>
      <c r="AW920" s="370">
        <f>IX_Model_MWS!AW23</f>
        <v>0</v>
      </c>
      <c r="AX920">
        <f>IX_Model_MWS!AX23</f>
        <v>0</v>
      </c>
      <c r="AY920">
        <f>IX_Model_MWS!AY23</f>
        <v>0</v>
      </c>
      <c r="AZ920">
        <f>IX_Model_MWS!AZ23</f>
        <v>0</v>
      </c>
      <c r="BA920">
        <f>IX_Model_MWS!BA23</f>
        <v>0</v>
      </c>
      <c r="BB920">
        <f>IX_Model_MWS!BB23</f>
        <v>0</v>
      </c>
      <c r="BC920">
        <f>IX_Model_MWS!BC23</f>
        <v>0</v>
      </c>
      <c r="BD920">
        <f>IX_Model_MWS!BD23</f>
        <v>0</v>
      </c>
      <c r="BE920">
        <f>IX_Model_MWS!BE23</f>
        <v>0</v>
      </c>
      <c r="BF920">
        <f>IX_Model_MWS!BF23</f>
        <v>0</v>
      </c>
      <c r="BG920">
        <f>IX_Model_MWS!BG23</f>
        <v>0</v>
      </c>
      <c r="BH920">
        <f>IX_Model_MWS!BH23</f>
        <v>0</v>
      </c>
      <c r="BI920">
        <f>IX_Model_MWS!BI23</f>
        <v>0</v>
      </c>
      <c r="BJ920">
        <f t="shared" si="52"/>
        <v>0</v>
      </c>
      <c r="BK920">
        <f t="shared" si="53"/>
        <v>0</v>
      </c>
      <c r="BL920" s="531">
        <f t="shared" si="54"/>
        <v>0</v>
      </c>
      <c r="BM920" s="201"/>
    </row>
    <row r="921" spans="1:65" hidden="1" outlineLevel="1" x14ac:dyDescent="0.3">
      <c r="A921">
        <f>IX_Model_MWS!A24</f>
        <v>2</v>
      </c>
      <c r="B921" t="str">
        <f>IX_Model_MWS!B24</f>
        <v>d</v>
      </c>
      <c r="C921">
        <f>IX_Model_MWS!C24</f>
        <v>1</v>
      </c>
      <c r="D921" t="str">
        <f>IX_Model_MWS!D24</f>
        <v>.z09_2_d_1</v>
      </c>
      <c r="E921" t="str">
        <f>IX_Model_MWS!E24</f>
        <v>Opracowanie architektur modeli</v>
      </c>
      <c r="F921">
        <f>IX_Model_MWS!F24</f>
        <v>0</v>
      </c>
      <c r="G921">
        <f>IX_Model_MWS!G24</f>
        <v>0</v>
      </c>
      <c r="H921">
        <f>IX_Model_MWS!H24</f>
        <v>4</v>
      </c>
      <c r="I921" t="str">
        <f>IX_Model_MWS!I24</f>
        <v>END</v>
      </c>
      <c r="J921">
        <f>IX_Model_MWS!J24</f>
        <v>128</v>
      </c>
      <c r="K921" s="284">
        <f>IX_Model_MWS!K24</f>
        <v>47277</v>
      </c>
      <c r="L921" s="284">
        <f>IX_Model_MWS!L24</f>
        <v>47279</v>
      </c>
      <c r="M921">
        <f>IX_Model_MWS!M24</f>
        <v>129</v>
      </c>
      <c r="N921">
        <f>IX_Model_MWS!N24</f>
        <v>2</v>
      </c>
      <c r="O921">
        <f>IX_Model_MWS!O24</f>
        <v>160</v>
      </c>
      <c r="P921" s="628">
        <f>IX_Model_MWS!P24</f>
        <v>0</v>
      </c>
      <c r="Q921" s="628">
        <f>IX_Model_MWS!Q24</f>
        <v>0</v>
      </c>
      <c r="R921" s="628">
        <f>IX_Model_MWS!R24</f>
        <v>0</v>
      </c>
      <c r="S921" s="628">
        <f>IX_Model_MWS!S24</f>
        <v>0</v>
      </c>
      <c r="T921" s="628">
        <f>IX_Model_MWS!T24</f>
        <v>0</v>
      </c>
      <c r="U921" s="628">
        <f>IX_Model_MWS!U24</f>
        <v>0.25</v>
      </c>
      <c r="V921" s="628">
        <f>IX_Model_MWS!V24</f>
        <v>0</v>
      </c>
      <c r="W921" s="628">
        <f>IX_Model_MWS!W24</f>
        <v>0</v>
      </c>
      <c r="X921" s="628">
        <f>IX_Model_MWS!X24</f>
        <v>0</v>
      </c>
      <c r="Y921" s="650">
        <f>IX_Model_MWS!Y24</f>
        <v>0.25</v>
      </c>
      <c r="Z921" s="650">
        <f>IX_Model_MWS!Z24</f>
        <v>0.25</v>
      </c>
      <c r="AA921" s="650">
        <f>IX_Model_MWS!AA24</f>
        <v>0.25</v>
      </c>
      <c r="AB921" s="650">
        <f>IX_Model_MWS!AB24</f>
        <v>0</v>
      </c>
      <c r="AC921" s="613">
        <f>IX_Model_MWS!AC24</f>
        <v>0</v>
      </c>
      <c r="AD921" s="613">
        <f>IX_Model_MWS!AD24</f>
        <v>0</v>
      </c>
      <c r="AE921" s="613">
        <f>IX_Model_MWS!AE24</f>
        <v>0</v>
      </c>
      <c r="AF921" s="613">
        <f>IX_Model_MWS!AF24</f>
        <v>0</v>
      </c>
      <c r="AG921" s="626">
        <f>IX_Model_MWS!AG24</f>
        <v>0</v>
      </c>
      <c r="AH921" s="626">
        <f>IX_Model_MWS!AH24</f>
        <v>0</v>
      </c>
      <c r="AI921" s="626">
        <f>IX_Model_MWS!AI24</f>
        <v>0</v>
      </c>
      <c r="AJ921" s="626">
        <f>IX_Model_MWS!AJ24</f>
        <v>0</v>
      </c>
      <c r="AK921" s="626">
        <f>IX_Model_MWS!AK24</f>
        <v>0</v>
      </c>
      <c r="AL921" s="626">
        <f>IX_Model_MWS!AL24</f>
        <v>40</v>
      </c>
      <c r="AM921" s="626">
        <f>IX_Model_MWS!AM24</f>
        <v>0</v>
      </c>
      <c r="AN921" s="626">
        <f>IX_Model_MWS!AN24</f>
        <v>0</v>
      </c>
      <c r="AO921" s="626">
        <f>IX_Model_MWS!AO24</f>
        <v>0</v>
      </c>
      <c r="AP921" s="369">
        <f>IX_Model_MWS!AP24</f>
        <v>40</v>
      </c>
      <c r="AQ921" s="369">
        <f>IX_Model_MWS!AQ24</f>
        <v>40</v>
      </c>
      <c r="AR921" s="369">
        <f>IX_Model_MWS!AR24</f>
        <v>40</v>
      </c>
      <c r="AS921" s="369">
        <f>IX_Model_MWS!AS24</f>
        <v>0</v>
      </c>
      <c r="AT921" s="370">
        <f>IX_Model_MWS!AT24</f>
        <v>0</v>
      </c>
      <c r="AU921" s="370">
        <f>IX_Model_MWS!AU24</f>
        <v>0</v>
      </c>
      <c r="AV921" s="370">
        <f>IX_Model_MWS!AV24</f>
        <v>0</v>
      </c>
      <c r="AW921" s="370">
        <f>IX_Model_MWS!AW24</f>
        <v>0</v>
      </c>
      <c r="AX921">
        <f>IX_Model_MWS!AX24</f>
        <v>0</v>
      </c>
      <c r="AY921">
        <f>IX_Model_MWS!AY24</f>
        <v>0</v>
      </c>
      <c r="AZ921">
        <f>IX_Model_MWS!AZ24</f>
        <v>0</v>
      </c>
      <c r="BA921">
        <f>IX_Model_MWS!BA24</f>
        <v>0</v>
      </c>
      <c r="BB921">
        <f>IX_Model_MWS!BB24</f>
        <v>0</v>
      </c>
      <c r="BC921">
        <f>IX_Model_MWS!BC24</f>
        <v>0</v>
      </c>
      <c r="BD921">
        <f>IX_Model_MWS!BD24</f>
        <v>0</v>
      </c>
      <c r="BE921">
        <f>IX_Model_MWS!BE24</f>
        <v>0</v>
      </c>
      <c r="BF921">
        <f>IX_Model_MWS!BF24</f>
        <v>0</v>
      </c>
      <c r="BG921">
        <f>IX_Model_MWS!BG24</f>
        <v>0</v>
      </c>
      <c r="BH921">
        <f>IX_Model_MWS!BH24</f>
        <v>0</v>
      </c>
      <c r="BI921">
        <f>IX_Model_MWS!BI24</f>
        <v>0</v>
      </c>
      <c r="BJ921">
        <f t="shared" si="52"/>
        <v>160</v>
      </c>
      <c r="BK921">
        <f t="shared" si="53"/>
        <v>160</v>
      </c>
      <c r="BL921" s="531">
        <f t="shared" si="54"/>
        <v>0</v>
      </c>
      <c r="BM921" s="201"/>
    </row>
    <row r="922" spans="1:65" hidden="1" outlineLevel="1" x14ac:dyDescent="0.3">
      <c r="A922">
        <f>IX_Model_MWS!A25</f>
        <v>2</v>
      </c>
      <c r="B922" t="str">
        <f>IX_Model_MWS!B25</f>
        <v>d</v>
      </c>
      <c r="C922">
        <f>IX_Model_MWS!C25</f>
        <v>2</v>
      </c>
      <c r="D922" t="str">
        <f>IX_Model_MWS!D25</f>
        <v>.z09_2_d_2</v>
      </c>
      <c r="E922" t="str">
        <f>IX_Model_MWS!E25</f>
        <v xml:space="preserve">Implementacja opracowanych modeli </v>
      </c>
      <c r="F922">
        <f>IX_Model_MWS!F25</f>
        <v>0</v>
      </c>
      <c r="G922">
        <f>IX_Model_MWS!G25</f>
        <v>0</v>
      </c>
      <c r="H922">
        <f>IX_Model_MWS!H25</f>
        <v>5</v>
      </c>
      <c r="I922" t="str">
        <f>IX_Model_MWS!I25</f>
        <v>END</v>
      </c>
      <c r="J922">
        <f>IX_Model_MWS!J25</f>
        <v>130</v>
      </c>
      <c r="K922" s="284">
        <f>IX_Model_MWS!K25</f>
        <v>47291</v>
      </c>
      <c r="L922" s="284">
        <f>IX_Model_MWS!L25</f>
        <v>47295</v>
      </c>
      <c r="M922">
        <f>IX_Model_MWS!M25</f>
        <v>133</v>
      </c>
      <c r="N922">
        <f>IX_Model_MWS!N25</f>
        <v>4</v>
      </c>
      <c r="O922">
        <f>IX_Model_MWS!O25</f>
        <v>320</v>
      </c>
      <c r="P922" s="628">
        <f>IX_Model_MWS!P25</f>
        <v>0</v>
      </c>
      <c r="Q922" s="628">
        <f>IX_Model_MWS!Q25</f>
        <v>0</v>
      </c>
      <c r="R922" s="628">
        <f>IX_Model_MWS!R25</f>
        <v>0</v>
      </c>
      <c r="S922" s="628">
        <f>IX_Model_MWS!S25</f>
        <v>0</v>
      </c>
      <c r="T922" s="628">
        <f>IX_Model_MWS!T25</f>
        <v>0.25</v>
      </c>
      <c r="U922" s="628">
        <f>IX_Model_MWS!U25</f>
        <v>0</v>
      </c>
      <c r="V922" s="628">
        <f>IX_Model_MWS!V25</f>
        <v>0</v>
      </c>
      <c r="W922" s="628">
        <f>IX_Model_MWS!W25</f>
        <v>0</v>
      </c>
      <c r="X922" s="628">
        <f>IX_Model_MWS!X25</f>
        <v>0</v>
      </c>
      <c r="Y922" s="650">
        <f>IX_Model_MWS!Y25</f>
        <v>0.25</v>
      </c>
      <c r="Z922" s="650">
        <f>IX_Model_MWS!Z25</f>
        <v>0.25</v>
      </c>
      <c r="AA922" s="650">
        <f>IX_Model_MWS!AA25</f>
        <v>0.25</v>
      </c>
      <c r="AB922" s="650">
        <f>IX_Model_MWS!AB25</f>
        <v>0</v>
      </c>
      <c r="AC922" s="613">
        <f>IX_Model_MWS!AC25</f>
        <v>0</v>
      </c>
      <c r="AD922" s="613">
        <f>IX_Model_MWS!AD25</f>
        <v>0</v>
      </c>
      <c r="AE922" s="613">
        <f>IX_Model_MWS!AE25</f>
        <v>0</v>
      </c>
      <c r="AF922" s="613">
        <f>IX_Model_MWS!AF25</f>
        <v>0</v>
      </c>
      <c r="AG922" s="626">
        <f>IX_Model_MWS!AG25</f>
        <v>0</v>
      </c>
      <c r="AH922" s="626">
        <f>IX_Model_MWS!AH25</f>
        <v>0</v>
      </c>
      <c r="AI922" s="626">
        <f>IX_Model_MWS!AI25</f>
        <v>0</v>
      </c>
      <c r="AJ922" s="626">
        <f>IX_Model_MWS!AJ25</f>
        <v>0</v>
      </c>
      <c r="AK922" s="626">
        <f>IX_Model_MWS!AK25</f>
        <v>80</v>
      </c>
      <c r="AL922" s="626">
        <f>IX_Model_MWS!AL25</f>
        <v>0</v>
      </c>
      <c r="AM922" s="626">
        <f>IX_Model_MWS!AM25</f>
        <v>0</v>
      </c>
      <c r="AN922" s="626">
        <f>IX_Model_MWS!AN25</f>
        <v>0</v>
      </c>
      <c r="AO922" s="626">
        <f>IX_Model_MWS!AO25</f>
        <v>0</v>
      </c>
      <c r="AP922" s="369">
        <f>IX_Model_MWS!AP25</f>
        <v>80</v>
      </c>
      <c r="AQ922" s="369">
        <f>IX_Model_MWS!AQ25</f>
        <v>80</v>
      </c>
      <c r="AR922" s="369">
        <f>IX_Model_MWS!AR25</f>
        <v>80</v>
      </c>
      <c r="AS922" s="369">
        <f>IX_Model_MWS!AS25</f>
        <v>0</v>
      </c>
      <c r="AT922" s="370">
        <f>IX_Model_MWS!AT25</f>
        <v>0</v>
      </c>
      <c r="AU922" s="370">
        <f>IX_Model_MWS!AU25</f>
        <v>0</v>
      </c>
      <c r="AV922" s="370">
        <f>IX_Model_MWS!AV25</f>
        <v>0</v>
      </c>
      <c r="AW922" s="370">
        <f>IX_Model_MWS!AW25</f>
        <v>0</v>
      </c>
      <c r="AX922">
        <f>IX_Model_MWS!AX25</f>
        <v>0</v>
      </c>
      <c r="AY922">
        <f>IX_Model_MWS!AY25</f>
        <v>0</v>
      </c>
      <c r="AZ922">
        <f>IX_Model_MWS!AZ25</f>
        <v>0</v>
      </c>
      <c r="BA922">
        <f>IX_Model_MWS!BA25</f>
        <v>0</v>
      </c>
      <c r="BB922">
        <f>IX_Model_MWS!BB25</f>
        <v>0</v>
      </c>
      <c r="BC922">
        <f>IX_Model_MWS!BC25</f>
        <v>0</v>
      </c>
      <c r="BD922">
        <f>IX_Model_MWS!BD25</f>
        <v>0</v>
      </c>
      <c r="BE922">
        <f>IX_Model_MWS!BE25</f>
        <v>0</v>
      </c>
      <c r="BF922">
        <f>IX_Model_MWS!BF25</f>
        <v>0</v>
      </c>
      <c r="BG922">
        <f>IX_Model_MWS!BG25</f>
        <v>0</v>
      </c>
      <c r="BH922">
        <f>IX_Model_MWS!BH25</f>
        <v>0</v>
      </c>
      <c r="BI922">
        <f>IX_Model_MWS!BI25</f>
        <v>0</v>
      </c>
      <c r="BJ922">
        <f t="shared" si="52"/>
        <v>320</v>
      </c>
      <c r="BK922">
        <f t="shared" si="53"/>
        <v>320</v>
      </c>
      <c r="BL922" s="531">
        <f t="shared" si="54"/>
        <v>0</v>
      </c>
      <c r="BM922" s="201"/>
    </row>
    <row r="923" spans="1:65" hidden="1" outlineLevel="1" x14ac:dyDescent="0.3">
      <c r="A923">
        <f>IX_Model_MWS!A26</f>
        <v>2</v>
      </c>
      <c r="B923" t="str">
        <f>IX_Model_MWS!B26</f>
        <v>d</v>
      </c>
      <c r="C923">
        <f>IX_Model_MWS!C26</f>
        <v>3</v>
      </c>
      <c r="D923" t="str">
        <f>IX_Model_MWS!D26</f>
        <v>.z09_2_d_3</v>
      </c>
      <c r="E923" t="str">
        <f>IX_Model_MWS!E26</f>
        <v>Stworzenie procesu zasilania danymi</v>
      </c>
      <c r="F923">
        <f>IX_Model_MWS!F26</f>
        <v>0</v>
      </c>
      <c r="G923">
        <f>IX_Model_MWS!G26</f>
        <v>0</v>
      </c>
      <c r="H923">
        <f>IX_Model_MWS!H26</f>
        <v>5</v>
      </c>
      <c r="I923" t="str">
        <f>IX_Model_MWS!I26</f>
        <v>END</v>
      </c>
      <c r="J923">
        <f>IX_Model_MWS!J26</f>
        <v>134</v>
      </c>
      <c r="K923" s="284">
        <f>IX_Model_MWS!K26</f>
        <v>47319</v>
      </c>
      <c r="L923" s="284">
        <f>IX_Model_MWS!L26</f>
        <v>47321</v>
      </c>
      <c r="M923">
        <f>IX_Model_MWS!M26</f>
        <v>135</v>
      </c>
      <c r="N923">
        <f>IX_Model_MWS!N26</f>
        <v>2</v>
      </c>
      <c r="O923">
        <f>IX_Model_MWS!O26</f>
        <v>120</v>
      </c>
      <c r="P923" s="628">
        <f>IX_Model_MWS!P26</f>
        <v>0</v>
      </c>
      <c r="Q923" s="628">
        <f>IX_Model_MWS!Q26</f>
        <v>0</v>
      </c>
      <c r="R923" s="628">
        <f>IX_Model_MWS!R26</f>
        <v>0</v>
      </c>
      <c r="S923" s="628">
        <f>IX_Model_MWS!S26</f>
        <v>0</v>
      </c>
      <c r="T923" s="628">
        <f>IX_Model_MWS!T26</f>
        <v>0</v>
      </c>
      <c r="U923" s="628">
        <f>IX_Model_MWS!U26</f>
        <v>0</v>
      </c>
      <c r="V923" s="628">
        <f>IX_Model_MWS!V26</f>
        <v>0.33300000000000002</v>
      </c>
      <c r="W923" s="628">
        <f>IX_Model_MWS!W26</f>
        <v>0</v>
      </c>
      <c r="X923" s="628">
        <f>IX_Model_MWS!X26</f>
        <v>0</v>
      </c>
      <c r="Y923" s="650">
        <f>IX_Model_MWS!Y26</f>
        <v>0.33300000000000002</v>
      </c>
      <c r="Z923" s="650">
        <f>IX_Model_MWS!Z26</f>
        <v>0.33300000000000002</v>
      </c>
      <c r="AA923" s="650">
        <f>IX_Model_MWS!AA26</f>
        <v>0</v>
      </c>
      <c r="AB923" s="650">
        <f>IX_Model_MWS!AB26</f>
        <v>0</v>
      </c>
      <c r="AC923" s="613">
        <f>IX_Model_MWS!AC26</f>
        <v>0</v>
      </c>
      <c r="AD923" s="613">
        <f>IX_Model_MWS!AD26</f>
        <v>0</v>
      </c>
      <c r="AE923" s="613">
        <f>IX_Model_MWS!AE26</f>
        <v>0</v>
      </c>
      <c r="AF923" s="613">
        <f>IX_Model_MWS!AF26</f>
        <v>0</v>
      </c>
      <c r="AG923" s="626">
        <f>IX_Model_MWS!AG26</f>
        <v>0</v>
      </c>
      <c r="AH923" s="626">
        <f>IX_Model_MWS!AH26</f>
        <v>0</v>
      </c>
      <c r="AI923" s="626">
        <f>IX_Model_MWS!AI26</f>
        <v>0</v>
      </c>
      <c r="AJ923" s="626">
        <f>IX_Model_MWS!AJ26</f>
        <v>0</v>
      </c>
      <c r="AK923" s="626">
        <f>IX_Model_MWS!AK26</f>
        <v>0</v>
      </c>
      <c r="AL923" s="626">
        <f>IX_Model_MWS!AL26</f>
        <v>0</v>
      </c>
      <c r="AM923" s="626">
        <f>IX_Model_MWS!AM26</f>
        <v>40</v>
      </c>
      <c r="AN923" s="626">
        <f>IX_Model_MWS!AN26</f>
        <v>0</v>
      </c>
      <c r="AO923" s="626">
        <f>IX_Model_MWS!AO26</f>
        <v>0</v>
      </c>
      <c r="AP923" s="369">
        <f>IX_Model_MWS!AP26</f>
        <v>40</v>
      </c>
      <c r="AQ923" s="369">
        <f>IX_Model_MWS!AQ26</f>
        <v>40</v>
      </c>
      <c r="AR923" s="369">
        <f>IX_Model_MWS!AR26</f>
        <v>0</v>
      </c>
      <c r="AS923" s="369">
        <f>IX_Model_MWS!AS26</f>
        <v>0</v>
      </c>
      <c r="AT923" s="370">
        <f>IX_Model_MWS!AT26</f>
        <v>0</v>
      </c>
      <c r="AU923" s="370">
        <f>IX_Model_MWS!AU26</f>
        <v>0</v>
      </c>
      <c r="AV923" s="370">
        <f>IX_Model_MWS!AV26</f>
        <v>0</v>
      </c>
      <c r="AW923" s="370">
        <f>IX_Model_MWS!AW26</f>
        <v>0</v>
      </c>
      <c r="AX923">
        <f>IX_Model_MWS!AX26</f>
        <v>0</v>
      </c>
      <c r="AY923">
        <f>IX_Model_MWS!AY26</f>
        <v>0</v>
      </c>
      <c r="AZ923">
        <f>IX_Model_MWS!AZ26</f>
        <v>0</v>
      </c>
      <c r="BA923">
        <f>IX_Model_MWS!BA26</f>
        <v>0</v>
      </c>
      <c r="BB923">
        <f>IX_Model_MWS!BB26</f>
        <v>0</v>
      </c>
      <c r="BC923">
        <f>IX_Model_MWS!BC26</f>
        <v>0</v>
      </c>
      <c r="BD923">
        <f>IX_Model_MWS!BD26</f>
        <v>0</v>
      </c>
      <c r="BE923">
        <f>IX_Model_MWS!BE26</f>
        <v>0</v>
      </c>
      <c r="BF923">
        <f>IX_Model_MWS!BF26</f>
        <v>0</v>
      </c>
      <c r="BG923">
        <f>IX_Model_MWS!BG26</f>
        <v>0</v>
      </c>
      <c r="BH923">
        <f>IX_Model_MWS!BH26</f>
        <v>0</v>
      </c>
      <c r="BI923">
        <f>IX_Model_MWS!BI26</f>
        <v>0</v>
      </c>
      <c r="BJ923">
        <f t="shared" si="52"/>
        <v>120</v>
      </c>
      <c r="BK923">
        <f t="shared" si="53"/>
        <v>120</v>
      </c>
      <c r="BL923" s="531">
        <f t="shared" si="54"/>
        <v>0</v>
      </c>
      <c r="BM923" s="201"/>
    </row>
    <row r="924" spans="1:65" hidden="1" outlineLevel="1" x14ac:dyDescent="0.3">
      <c r="A924">
        <f>IX_Model_MWS!A27</f>
        <v>2</v>
      </c>
      <c r="B924" t="str">
        <f>IX_Model_MWS!B27</f>
        <v>d</v>
      </c>
      <c r="C924">
        <f>IX_Model_MWS!C27</f>
        <v>4</v>
      </c>
      <c r="D924" t="str">
        <f>IX_Model_MWS!D27</f>
        <v>.z09_2_d_4</v>
      </c>
      <c r="E924" t="str">
        <f>IX_Model_MWS!E27</f>
        <v>Stworzenie procesu  trenowania/uczenia modelu</v>
      </c>
      <c r="F924">
        <f>IX_Model_MWS!F27</f>
        <v>0</v>
      </c>
      <c r="G924">
        <f>IX_Model_MWS!G27</f>
        <v>0</v>
      </c>
      <c r="H924">
        <f>IX_Model_MWS!H27</f>
        <v>5</v>
      </c>
      <c r="I924" t="str">
        <f>IX_Model_MWS!I27</f>
        <v>END</v>
      </c>
      <c r="J924">
        <f>IX_Model_MWS!J27</f>
        <v>136</v>
      </c>
      <c r="K924" s="284">
        <f>IX_Model_MWS!K27</f>
        <v>47333</v>
      </c>
      <c r="L924" s="284">
        <f>IX_Model_MWS!L27</f>
        <v>47335</v>
      </c>
      <c r="M924">
        <f>IX_Model_MWS!M27</f>
        <v>137</v>
      </c>
      <c r="N924">
        <f>IX_Model_MWS!N27</f>
        <v>2</v>
      </c>
      <c r="O924">
        <f>IX_Model_MWS!O27</f>
        <v>120</v>
      </c>
      <c r="P924" s="628">
        <f>IX_Model_MWS!P27</f>
        <v>0</v>
      </c>
      <c r="Q924" s="628">
        <f>IX_Model_MWS!Q27</f>
        <v>0</v>
      </c>
      <c r="R924" s="628">
        <f>IX_Model_MWS!R27</f>
        <v>0</v>
      </c>
      <c r="S924" s="628">
        <f>IX_Model_MWS!S27</f>
        <v>0</v>
      </c>
      <c r="T924" s="628">
        <f>IX_Model_MWS!T27</f>
        <v>0</v>
      </c>
      <c r="U924" s="628">
        <f>IX_Model_MWS!U27</f>
        <v>0</v>
      </c>
      <c r="V924" s="628">
        <f>IX_Model_MWS!V27</f>
        <v>0</v>
      </c>
      <c r="W924" s="628">
        <f>IX_Model_MWS!W27</f>
        <v>0.33300000000000002</v>
      </c>
      <c r="X924" s="628">
        <f>IX_Model_MWS!X27</f>
        <v>0</v>
      </c>
      <c r="Y924" s="650">
        <f>IX_Model_MWS!Y27</f>
        <v>0</v>
      </c>
      <c r="Z924" s="650">
        <f>IX_Model_MWS!Z27</f>
        <v>0.33300000000000002</v>
      </c>
      <c r="AA924" s="650">
        <f>IX_Model_MWS!AA27</f>
        <v>0.33300000000000002</v>
      </c>
      <c r="AB924" s="650">
        <f>IX_Model_MWS!AB27</f>
        <v>0</v>
      </c>
      <c r="AC924" s="613">
        <f>IX_Model_MWS!AC27</f>
        <v>0</v>
      </c>
      <c r="AD924" s="613">
        <f>IX_Model_MWS!AD27</f>
        <v>0</v>
      </c>
      <c r="AE924" s="613">
        <f>IX_Model_MWS!AE27</f>
        <v>0</v>
      </c>
      <c r="AF924" s="613">
        <f>IX_Model_MWS!AF27</f>
        <v>0</v>
      </c>
      <c r="AG924" s="626">
        <f>IX_Model_MWS!AG27</f>
        <v>0</v>
      </c>
      <c r="AH924" s="626">
        <f>IX_Model_MWS!AH27</f>
        <v>0</v>
      </c>
      <c r="AI924" s="626">
        <f>IX_Model_MWS!AI27</f>
        <v>0</v>
      </c>
      <c r="AJ924" s="626">
        <f>IX_Model_MWS!AJ27</f>
        <v>0</v>
      </c>
      <c r="AK924" s="626">
        <f>IX_Model_MWS!AK27</f>
        <v>0</v>
      </c>
      <c r="AL924" s="626">
        <f>IX_Model_MWS!AL27</f>
        <v>0</v>
      </c>
      <c r="AM924" s="626">
        <f>IX_Model_MWS!AM27</f>
        <v>0</v>
      </c>
      <c r="AN924" s="626">
        <f>IX_Model_MWS!AN27</f>
        <v>40</v>
      </c>
      <c r="AO924" s="626">
        <f>IX_Model_MWS!AO27</f>
        <v>0</v>
      </c>
      <c r="AP924" s="369">
        <f>IX_Model_MWS!AP27</f>
        <v>0</v>
      </c>
      <c r="AQ924" s="369">
        <f>IX_Model_MWS!AQ27</f>
        <v>40</v>
      </c>
      <c r="AR924" s="369">
        <f>IX_Model_MWS!AR27</f>
        <v>40</v>
      </c>
      <c r="AS924" s="369">
        <f>IX_Model_MWS!AS27</f>
        <v>0</v>
      </c>
      <c r="AT924" s="370">
        <f>IX_Model_MWS!AT27</f>
        <v>0</v>
      </c>
      <c r="AU924" s="370">
        <f>IX_Model_MWS!AU27</f>
        <v>0</v>
      </c>
      <c r="AV924" s="370">
        <f>IX_Model_MWS!AV27</f>
        <v>0</v>
      </c>
      <c r="AW924" s="370">
        <f>IX_Model_MWS!AW27</f>
        <v>0</v>
      </c>
      <c r="AX924">
        <f>IX_Model_MWS!AX27</f>
        <v>0</v>
      </c>
      <c r="AY924">
        <f>IX_Model_MWS!AY27</f>
        <v>0</v>
      </c>
      <c r="AZ924">
        <f>IX_Model_MWS!AZ27</f>
        <v>0</v>
      </c>
      <c r="BA924">
        <f>IX_Model_MWS!BA27</f>
        <v>0</v>
      </c>
      <c r="BB924">
        <f>IX_Model_MWS!BB27</f>
        <v>0</v>
      </c>
      <c r="BC924">
        <f>IX_Model_MWS!BC27</f>
        <v>0</v>
      </c>
      <c r="BD924">
        <f>IX_Model_MWS!BD27</f>
        <v>0</v>
      </c>
      <c r="BE924">
        <f>IX_Model_MWS!BE27</f>
        <v>0</v>
      </c>
      <c r="BF924">
        <f>IX_Model_MWS!BF27</f>
        <v>0</v>
      </c>
      <c r="BG924">
        <f>IX_Model_MWS!BG27</f>
        <v>0</v>
      </c>
      <c r="BH924">
        <f>IX_Model_MWS!BH27</f>
        <v>0</v>
      </c>
      <c r="BI924">
        <f>IX_Model_MWS!BI27</f>
        <v>0</v>
      </c>
      <c r="BJ924">
        <f t="shared" si="52"/>
        <v>120</v>
      </c>
      <c r="BK924">
        <f t="shared" si="53"/>
        <v>120</v>
      </c>
      <c r="BL924" s="531">
        <f t="shared" si="54"/>
        <v>0</v>
      </c>
      <c r="BM924" s="201"/>
    </row>
    <row r="925" spans="1:65" hidden="1" outlineLevel="1" x14ac:dyDescent="0.3">
      <c r="A925">
        <f>IX_Model_MWS!A28</f>
        <v>2</v>
      </c>
      <c r="B925" t="str">
        <f>IX_Model_MWS!B28</f>
        <v>d</v>
      </c>
      <c r="C925">
        <f>IX_Model_MWS!C28</f>
        <v>5</v>
      </c>
      <c r="D925" t="str">
        <f>IX_Model_MWS!D28</f>
        <v>.z09_2_d_5</v>
      </c>
      <c r="E925" t="str">
        <f>IX_Model_MWS!E28</f>
        <v>Stworzenie procesu ewaluacji modelu</v>
      </c>
      <c r="F925">
        <f>IX_Model_MWS!F28</f>
        <v>0</v>
      </c>
      <c r="G925">
        <f>IX_Model_MWS!G28</f>
        <v>0</v>
      </c>
      <c r="H925">
        <f>IX_Model_MWS!H28</f>
        <v>6</v>
      </c>
      <c r="I925" t="str">
        <f>IX_Model_MWS!I28</f>
        <v>END</v>
      </c>
      <c r="J925">
        <f>IX_Model_MWS!J28</f>
        <v>138</v>
      </c>
      <c r="K925" s="284">
        <f>IX_Model_MWS!K28</f>
        <v>47347</v>
      </c>
      <c r="L925" s="284">
        <f>IX_Model_MWS!L28</f>
        <v>47347</v>
      </c>
      <c r="M925">
        <f>IX_Model_MWS!M28</f>
        <v>137</v>
      </c>
      <c r="N925">
        <f>IX_Model_MWS!N28</f>
        <v>0</v>
      </c>
      <c r="O925">
        <f>IX_Model_MWS!O28</f>
        <v>120</v>
      </c>
      <c r="P925" s="628">
        <f>IX_Model_MWS!P28</f>
        <v>0</v>
      </c>
      <c r="Q925" s="628">
        <f>IX_Model_MWS!Q28</f>
        <v>0</v>
      </c>
      <c r="R925" s="628">
        <f>IX_Model_MWS!R28</f>
        <v>0</v>
      </c>
      <c r="S925" s="628">
        <f>IX_Model_MWS!S28</f>
        <v>0</v>
      </c>
      <c r="T925" s="628">
        <f>IX_Model_MWS!T28</f>
        <v>0.33300000000000002</v>
      </c>
      <c r="U925" s="628">
        <f>IX_Model_MWS!U28</f>
        <v>0</v>
      </c>
      <c r="V925" s="628">
        <f>IX_Model_MWS!V28</f>
        <v>0</v>
      </c>
      <c r="W925" s="628">
        <f>IX_Model_MWS!W28</f>
        <v>0</v>
      </c>
      <c r="X925" s="628">
        <f>IX_Model_MWS!X28</f>
        <v>0</v>
      </c>
      <c r="Y925" s="650">
        <f>IX_Model_MWS!Y28</f>
        <v>0</v>
      </c>
      <c r="Z925" s="650">
        <f>IX_Model_MWS!Z28</f>
        <v>0.33300000000000002</v>
      </c>
      <c r="AA925" s="650">
        <f>IX_Model_MWS!AA28</f>
        <v>0.33300000000000002</v>
      </c>
      <c r="AB925" s="650">
        <f>IX_Model_MWS!AB28</f>
        <v>0</v>
      </c>
      <c r="AC925" s="613">
        <f>IX_Model_MWS!AC28</f>
        <v>0</v>
      </c>
      <c r="AD925" s="613">
        <f>IX_Model_MWS!AD28</f>
        <v>0</v>
      </c>
      <c r="AE925" s="613">
        <f>IX_Model_MWS!AE28</f>
        <v>0</v>
      </c>
      <c r="AF925" s="613">
        <f>IX_Model_MWS!AF28</f>
        <v>0</v>
      </c>
      <c r="AG925" s="626">
        <f>IX_Model_MWS!AG28</f>
        <v>0</v>
      </c>
      <c r="AH925" s="626">
        <f>IX_Model_MWS!AH28</f>
        <v>0</v>
      </c>
      <c r="AI925" s="626">
        <f>IX_Model_MWS!AI28</f>
        <v>0</v>
      </c>
      <c r="AJ925" s="626">
        <f>IX_Model_MWS!AJ28</f>
        <v>0</v>
      </c>
      <c r="AK925" s="626">
        <f>IX_Model_MWS!AK28</f>
        <v>40</v>
      </c>
      <c r="AL925" s="626">
        <f>IX_Model_MWS!AL28</f>
        <v>0</v>
      </c>
      <c r="AM925" s="626">
        <f>IX_Model_MWS!AM28</f>
        <v>0</v>
      </c>
      <c r="AN925" s="626">
        <f>IX_Model_MWS!AN28</f>
        <v>0</v>
      </c>
      <c r="AO925" s="626">
        <f>IX_Model_MWS!AO28</f>
        <v>0</v>
      </c>
      <c r="AP925" s="369">
        <f>IX_Model_MWS!AP28</f>
        <v>0</v>
      </c>
      <c r="AQ925" s="369">
        <f>IX_Model_MWS!AQ28</f>
        <v>40</v>
      </c>
      <c r="AR925" s="369">
        <f>IX_Model_MWS!AR28</f>
        <v>40</v>
      </c>
      <c r="AS925" s="369">
        <f>IX_Model_MWS!AS28</f>
        <v>0</v>
      </c>
      <c r="AT925" s="370">
        <f>IX_Model_MWS!AT28</f>
        <v>0</v>
      </c>
      <c r="AU925" s="370">
        <f>IX_Model_MWS!AU28</f>
        <v>0</v>
      </c>
      <c r="AV925" s="370">
        <f>IX_Model_MWS!AV28</f>
        <v>0</v>
      </c>
      <c r="AW925" s="370">
        <f>IX_Model_MWS!AW28</f>
        <v>0</v>
      </c>
      <c r="AX925">
        <f>IX_Model_MWS!AX28</f>
        <v>0</v>
      </c>
      <c r="AY925">
        <f>IX_Model_MWS!AY28</f>
        <v>0</v>
      </c>
      <c r="AZ925">
        <f>IX_Model_MWS!AZ28</f>
        <v>0</v>
      </c>
      <c r="BA925">
        <f>IX_Model_MWS!BA28</f>
        <v>0</v>
      </c>
      <c r="BB925">
        <f>IX_Model_MWS!BB28</f>
        <v>0</v>
      </c>
      <c r="BC925">
        <f>IX_Model_MWS!BC28</f>
        <v>0</v>
      </c>
      <c r="BD925">
        <f>IX_Model_MWS!BD28</f>
        <v>0</v>
      </c>
      <c r="BE925">
        <f>IX_Model_MWS!BE28</f>
        <v>0</v>
      </c>
      <c r="BF925">
        <f>IX_Model_MWS!BF28</f>
        <v>0</v>
      </c>
      <c r="BG925">
        <f>IX_Model_MWS!BG28</f>
        <v>0</v>
      </c>
      <c r="BH925">
        <f>IX_Model_MWS!BH28</f>
        <v>0</v>
      </c>
      <c r="BI925">
        <f>IX_Model_MWS!BI28</f>
        <v>0</v>
      </c>
      <c r="BJ925">
        <f t="shared" si="52"/>
        <v>120</v>
      </c>
      <c r="BK925">
        <f t="shared" si="53"/>
        <v>120</v>
      </c>
      <c r="BL925" s="531">
        <f t="shared" si="54"/>
        <v>0</v>
      </c>
      <c r="BM925" s="201"/>
    </row>
    <row r="926" spans="1:65" hidden="1" outlineLevel="1" x14ac:dyDescent="0.3">
      <c r="A926">
        <f>IX_Model_MWS!A29</f>
        <v>2</v>
      </c>
      <c r="B926" t="str">
        <f>IX_Model_MWS!B29</f>
        <v>d</v>
      </c>
      <c r="C926">
        <f>IX_Model_MWS!C29</f>
        <v>6</v>
      </c>
      <c r="D926" t="str">
        <f>IX_Model_MWS!D29</f>
        <v>.z09_2_d_6</v>
      </c>
      <c r="E926" t="str">
        <f>IX_Model_MWS!E29</f>
        <v>Stworzenie procesu monitorowania modelu</v>
      </c>
      <c r="F926">
        <f>IX_Model_MWS!F29</f>
        <v>0</v>
      </c>
      <c r="G926">
        <f>IX_Model_MWS!G29</f>
        <v>0</v>
      </c>
      <c r="H926">
        <f>IX_Model_MWS!H29</f>
        <v>6</v>
      </c>
      <c r="I926" t="str">
        <f>IX_Model_MWS!I29</f>
        <v>END</v>
      </c>
      <c r="J926">
        <f>IX_Model_MWS!J29</f>
        <v>138</v>
      </c>
      <c r="K926" s="284">
        <f>IX_Model_MWS!K29</f>
        <v>47347</v>
      </c>
      <c r="L926" s="284">
        <f>IX_Model_MWS!L29</f>
        <v>47349</v>
      </c>
      <c r="M926">
        <f>IX_Model_MWS!M29</f>
        <v>139</v>
      </c>
      <c r="N926">
        <f>IX_Model_MWS!N29</f>
        <v>2</v>
      </c>
      <c r="O926">
        <f>IX_Model_MWS!O29</f>
        <v>120</v>
      </c>
      <c r="P926" s="628">
        <f>IX_Model_MWS!P29</f>
        <v>0</v>
      </c>
      <c r="Q926" s="628">
        <f>IX_Model_MWS!Q29</f>
        <v>0</v>
      </c>
      <c r="R926" s="628">
        <f>IX_Model_MWS!R29</f>
        <v>0</v>
      </c>
      <c r="S926" s="628">
        <f>IX_Model_MWS!S29</f>
        <v>0</v>
      </c>
      <c r="T926" s="628">
        <f>IX_Model_MWS!T29</f>
        <v>0</v>
      </c>
      <c r="U926" s="628">
        <f>IX_Model_MWS!U29</f>
        <v>0</v>
      </c>
      <c r="V926" s="628">
        <f>IX_Model_MWS!V29</f>
        <v>0.33300000000000002</v>
      </c>
      <c r="W926" s="628">
        <f>IX_Model_MWS!W29</f>
        <v>0</v>
      </c>
      <c r="X926" s="628">
        <f>IX_Model_MWS!X29</f>
        <v>0</v>
      </c>
      <c r="Y926" s="650">
        <f>IX_Model_MWS!Y29</f>
        <v>0.33300000000000002</v>
      </c>
      <c r="Z926" s="650">
        <f>IX_Model_MWS!Z29</f>
        <v>0</v>
      </c>
      <c r="AA926" s="650">
        <f>IX_Model_MWS!AA29</f>
        <v>0</v>
      </c>
      <c r="AB926" s="650">
        <f>IX_Model_MWS!AB29</f>
        <v>0.33300000000000002</v>
      </c>
      <c r="AC926" s="613">
        <f>IX_Model_MWS!AC29</f>
        <v>0</v>
      </c>
      <c r="AD926" s="613">
        <f>IX_Model_MWS!AD29</f>
        <v>0</v>
      </c>
      <c r="AE926" s="613">
        <f>IX_Model_MWS!AE29</f>
        <v>0</v>
      </c>
      <c r="AF926" s="613">
        <f>IX_Model_MWS!AF29</f>
        <v>0</v>
      </c>
      <c r="AG926" s="626">
        <f>IX_Model_MWS!AG29</f>
        <v>0</v>
      </c>
      <c r="AH926" s="626">
        <f>IX_Model_MWS!AH29</f>
        <v>0</v>
      </c>
      <c r="AI926" s="626">
        <f>IX_Model_MWS!AI29</f>
        <v>0</v>
      </c>
      <c r="AJ926" s="626">
        <f>IX_Model_MWS!AJ29</f>
        <v>0</v>
      </c>
      <c r="AK926" s="626">
        <f>IX_Model_MWS!AK29</f>
        <v>0</v>
      </c>
      <c r="AL926" s="626">
        <f>IX_Model_MWS!AL29</f>
        <v>0</v>
      </c>
      <c r="AM926" s="626">
        <f>IX_Model_MWS!AM29</f>
        <v>40</v>
      </c>
      <c r="AN926" s="626">
        <f>IX_Model_MWS!AN29</f>
        <v>0</v>
      </c>
      <c r="AO926" s="626">
        <f>IX_Model_MWS!AO29</f>
        <v>0</v>
      </c>
      <c r="AP926" s="369">
        <f>IX_Model_MWS!AP29</f>
        <v>40</v>
      </c>
      <c r="AQ926" s="369">
        <f>IX_Model_MWS!AQ29</f>
        <v>0</v>
      </c>
      <c r="AR926" s="369">
        <f>IX_Model_MWS!AR29</f>
        <v>0</v>
      </c>
      <c r="AS926" s="369">
        <f>IX_Model_MWS!AS29</f>
        <v>40</v>
      </c>
      <c r="AT926" s="370">
        <f>IX_Model_MWS!AT29</f>
        <v>0</v>
      </c>
      <c r="AU926" s="370">
        <f>IX_Model_MWS!AU29</f>
        <v>0</v>
      </c>
      <c r="AV926" s="370">
        <f>IX_Model_MWS!AV29</f>
        <v>0</v>
      </c>
      <c r="AW926" s="370">
        <f>IX_Model_MWS!AW29</f>
        <v>0</v>
      </c>
      <c r="AX926">
        <f>IX_Model_MWS!AX29</f>
        <v>0</v>
      </c>
      <c r="AY926">
        <f>IX_Model_MWS!AY29</f>
        <v>0</v>
      </c>
      <c r="AZ926">
        <f>IX_Model_MWS!AZ29</f>
        <v>0</v>
      </c>
      <c r="BA926">
        <f>IX_Model_MWS!BA29</f>
        <v>0</v>
      </c>
      <c r="BB926">
        <f>IX_Model_MWS!BB29</f>
        <v>0</v>
      </c>
      <c r="BC926">
        <f>IX_Model_MWS!BC29</f>
        <v>0</v>
      </c>
      <c r="BD926">
        <f>IX_Model_MWS!BD29</f>
        <v>0</v>
      </c>
      <c r="BE926">
        <f>IX_Model_MWS!BE29</f>
        <v>0</v>
      </c>
      <c r="BF926">
        <f>IX_Model_MWS!BF29</f>
        <v>0</v>
      </c>
      <c r="BG926">
        <f>IX_Model_MWS!BG29</f>
        <v>0</v>
      </c>
      <c r="BH926">
        <f>IX_Model_MWS!BH29</f>
        <v>0</v>
      </c>
      <c r="BI926">
        <f>IX_Model_MWS!BI29</f>
        <v>0</v>
      </c>
      <c r="BJ926">
        <f t="shared" si="52"/>
        <v>120</v>
      </c>
      <c r="BK926">
        <f t="shared" si="53"/>
        <v>120</v>
      </c>
      <c r="BL926" s="531">
        <f t="shared" si="54"/>
        <v>0</v>
      </c>
      <c r="BM926" s="201"/>
    </row>
    <row r="927" spans="1:65" hidden="1" outlineLevel="1" x14ac:dyDescent="0.3">
      <c r="A927">
        <f>IX_Model_MWS!A30</f>
        <v>2</v>
      </c>
      <c r="B927" t="str">
        <f>IX_Model_MWS!B30</f>
        <v>e</v>
      </c>
      <c r="C927">
        <f>IX_Model_MWS!C30</f>
        <v>7</v>
      </c>
      <c r="D927" t="str">
        <f>IX_Model_MWS!D30</f>
        <v>.z09_2_e_7</v>
      </c>
      <c r="E927" t="str">
        <f>IX_Model_MWS!E30</f>
        <v>Testy, walidacje i wybór Modelu optymalnego</v>
      </c>
      <c r="F927">
        <f>IX_Model_MWS!F30</f>
        <v>0</v>
      </c>
      <c r="G927">
        <f>IX_Model_MWS!G30</f>
        <v>0</v>
      </c>
      <c r="H927">
        <f>IX_Model_MWS!H30</f>
        <v>7</v>
      </c>
      <c r="I927" t="str">
        <f>IX_Model_MWS!I30</f>
        <v>ACT/END</v>
      </c>
      <c r="J927">
        <f>IX_Model_MWS!J30</f>
        <v>140</v>
      </c>
      <c r="K927" s="284">
        <f>IX_Model_MWS!K30</f>
        <v>47361</v>
      </c>
      <c r="L927" s="284">
        <f>IX_Model_MWS!L30</f>
        <v>47363</v>
      </c>
      <c r="M927">
        <f>IX_Model_MWS!M30</f>
        <v>141</v>
      </c>
      <c r="N927">
        <f>IX_Model_MWS!N30</f>
        <v>2</v>
      </c>
      <c r="O927">
        <f>IX_Model_MWS!O30</f>
        <v>120</v>
      </c>
      <c r="P927" s="628">
        <f>IX_Model_MWS!P30</f>
        <v>0</v>
      </c>
      <c r="Q927" s="628">
        <f>IX_Model_MWS!Q30</f>
        <v>0</v>
      </c>
      <c r="R927" s="628">
        <f>IX_Model_MWS!R30</f>
        <v>0</v>
      </c>
      <c r="S927" s="628">
        <f>IX_Model_MWS!S30</f>
        <v>0</v>
      </c>
      <c r="T927" s="628">
        <f>IX_Model_MWS!T30</f>
        <v>0</v>
      </c>
      <c r="U927" s="628">
        <f>IX_Model_MWS!U30</f>
        <v>0.25</v>
      </c>
      <c r="V927" s="628">
        <f>IX_Model_MWS!V30</f>
        <v>0</v>
      </c>
      <c r="W927" s="628">
        <f>IX_Model_MWS!W30</f>
        <v>0</v>
      </c>
      <c r="X927" s="628">
        <f>IX_Model_MWS!X30</f>
        <v>0</v>
      </c>
      <c r="Y927" s="650">
        <f>IX_Model_MWS!Y30</f>
        <v>0.25</v>
      </c>
      <c r="Z927" s="650">
        <f>IX_Model_MWS!Z30</f>
        <v>0.25</v>
      </c>
      <c r="AA927" s="650">
        <f>IX_Model_MWS!AA30</f>
        <v>0.25</v>
      </c>
      <c r="AB927" s="650">
        <f>IX_Model_MWS!AB30</f>
        <v>0</v>
      </c>
      <c r="AC927" s="613">
        <f>IX_Model_MWS!AC30</f>
        <v>0</v>
      </c>
      <c r="AD927" s="613">
        <f>IX_Model_MWS!AD30</f>
        <v>0</v>
      </c>
      <c r="AE927" s="613">
        <f>IX_Model_MWS!AE30</f>
        <v>0</v>
      </c>
      <c r="AF927" s="613">
        <f>IX_Model_MWS!AF30</f>
        <v>0</v>
      </c>
      <c r="AG927" s="626">
        <f>IX_Model_MWS!AG30</f>
        <v>0</v>
      </c>
      <c r="AH927" s="626">
        <f>IX_Model_MWS!AH30</f>
        <v>0</v>
      </c>
      <c r="AI927" s="626">
        <f>IX_Model_MWS!AI30</f>
        <v>0</v>
      </c>
      <c r="AJ927" s="626">
        <f>IX_Model_MWS!AJ30</f>
        <v>0</v>
      </c>
      <c r="AK927" s="626">
        <f>IX_Model_MWS!AK30</f>
        <v>0</v>
      </c>
      <c r="AL927" s="626">
        <f>IX_Model_MWS!AL30</f>
        <v>30</v>
      </c>
      <c r="AM927" s="626">
        <f>IX_Model_MWS!AM30</f>
        <v>0</v>
      </c>
      <c r="AN927" s="626">
        <f>IX_Model_MWS!AN30</f>
        <v>0</v>
      </c>
      <c r="AO927" s="626">
        <f>IX_Model_MWS!AO30</f>
        <v>0</v>
      </c>
      <c r="AP927" s="369">
        <f>IX_Model_MWS!AP30</f>
        <v>30</v>
      </c>
      <c r="AQ927" s="369">
        <f>IX_Model_MWS!AQ30</f>
        <v>30</v>
      </c>
      <c r="AR927" s="369">
        <f>IX_Model_MWS!AR30</f>
        <v>30</v>
      </c>
      <c r="AS927" s="369">
        <f>IX_Model_MWS!AS30</f>
        <v>0</v>
      </c>
      <c r="AT927" s="370">
        <f>IX_Model_MWS!AT30</f>
        <v>0</v>
      </c>
      <c r="AU927" s="370">
        <f>IX_Model_MWS!AU30</f>
        <v>0</v>
      </c>
      <c r="AV927" s="370">
        <f>IX_Model_MWS!AV30</f>
        <v>0</v>
      </c>
      <c r="AW927" s="370">
        <f>IX_Model_MWS!AW30</f>
        <v>0</v>
      </c>
      <c r="AX927">
        <f>IX_Model_MWS!AX30</f>
        <v>0</v>
      </c>
      <c r="AY927">
        <f>IX_Model_MWS!AY30</f>
        <v>0</v>
      </c>
      <c r="AZ927">
        <f>IX_Model_MWS!AZ30</f>
        <v>0</v>
      </c>
      <c r="BA927">
        <f>IX_Model_MWS!BA30</f>
        <v>0</v>
      </c>
      <c r="BB927">
        <f>IX_Model_MWS!BB30</f>
        <v>0</v>
      </c>
      <c r="BC927">
        <f>IX_Model_MWS!BC30</f>
        <v>0</v>
      </c>
      <c r="BD927">
        <f>IX_Model_MWS!BD30</f>
        <v>0</v>
      </c>
      <c r="BE927">
        <f>IX_Model_MWS!BE30</f>
        <v>0</v>
      </c>
      <c r="BF927">
        <f>IX_Model_MWS!BF30</f>
        <v>0</v>
      </c>
      <c r="BG927">
        <f>IX_Model_MWS!BG30</f>
        <v>0</v>
      </c>
      <c r="BH927">
        <f>IX_Model_MWS!BH30</f>
        <v>0</v>
      </c>
      <c r="BI927">
        <f>IX_Model_MWS!BI30</f>
        <v>0</v>
      </c>
      <c r="BJ927">
        <f t="shared" si="52"/>
        <v>120</v>
      </c>
      <c r="BK927">
        <f t="shared" si="53"/>
        <v>120</v>
      </c>
      <c r="BL927" s="531">
        <f t="shared" si="54"/>
        <v>0</v>
      </c>
      <c r="BM927" s="201"/>
    </row>
    <row r="928" spans="1:65" hidden="1" outlineLevel="1" x14ac:dyDescent="0.3">
      <c r="A928">
        <f>IX_Model_MWS!A31</f>
        <v>3</v>
      </c>
      <c r="B928" t="str">
        <f>IX_Model_MWS!B31</f>
        <v>a</v>
      </c>
      <c r="C928">
        <f>IX_Model_MWS!C31</f>
        <v>0</v>
      </c>
      <c r="D928" t="str">
        <f>IX_Model_MWS!D31</f>
        <v>.z09_3_a_0</v>
      </c>
      <c r="E928" t="str">
        <f>IX_Model_MWS!E31</f>
        <v>3.Określenie możliwości zastosowania rozwiązań/narzędzi AI/ML do:</v>
      </c>
      <c r="F928">
        <f>IX_Model_MWS!F31</f>
        <v>0</v>
      </c>
      <c r="G928">
        <f>IX_Model_MWS!G31</f>
        <v>0</v>
      </c>
      <c r="H928">
        <f>IX_Model_MWS!H31</f>
        <v>0</v>
      </c>
      <c r="I928">
        <f>IX_Model_MWS!I31</f>
        <v>0</v>
      </c>
      <c r="J928">
        <f>IX_Model_MWS!J31</f>
        <v>142</v>
      </c>
      <c r="K928" s="284">
        <f>IX_Model_MWS!K31</f>
        <v>47375</v>
      </c>
      <c r="L928" s="284">
        <f>IX_Model_MWS!L31</f>
        <v>47375</v>
      </c>
      <c r="M928">
        <f>IX_Model_MWS!M31</f>
        <v>141</v>
      </c>
      <c r="N928">
        <f>IX_Model_MWS!N31</f>
        <v>0</v>
      </c>
      <c r="O928">
        <f>IX_Model_MWS!O31</f>
        <v>0</v>
      </c>
      <c r="P928" s="628">
        <f>IX_Model_MWS!P31</f>
        <v>0</v>
      </c>
      <c r="Q928" s="628">
        <f>IX_Model_MWS!Q31</f>
        <v>0</v>
      </c>
      <c r="R928" s="628">
        <f>IX_Model_MWS!R31</f>
        <v>0</v>
      </c>
      <c r="S928" s="628">
        <f>IX_Model_MWS!S31</f>
        <v>0</v>
      </c>
      <c r="T928" s="628">
        <f>IX_Model_MWS!T31</f>
        <v>0</v>
      </c>
      <c r="U928" s="628">
        <f>IX_Model_MWS!U31</f>
        <v>0</v>
      </c>
      <c r="V928" s="628">
        <f>IX_Model_MWS!V31</f>
        <v>0</v>
      </c>
      <c r="W928" s="628">
        <f>IX_Model_MWS!W31</f>
        <v>0</v>
      </c>
      <c r="X928" s="628">
        <f>IX_Model_MWS!X31</f>
        <v>0</v>
      </c>
      <c r="Y928" s="650">
        <f>IX_Model_MWS!Y31</f>
        <v>0</v>
      </c>
      <c r="Z928" s="650">
        <f>IX_Model_MWS!Z31</f>
        <v>0</v>
      </c>
      <c r="AA928" s="650">
        <f>IX_Model_MWS!AA31</f>
        <v>0</v>
      </c>
      <c r="AB928" s="650">
        <f>IX_Model_MWS!AB31</f>
        <v>0</v>
      </c>
      <c r="AC928" s="613">
        <f>IX_Model_MWS!AC31</f>
        <v>0</v>
      </c>
      <c r="AD928" s="613">
        <f>IX_Model_MWS!AD31</f>
        <v>0</v>
      </c>
      <c r="AE928" s="613">
        <f>IX_Model_MWS!AE31</f>
        <v>0</v>
      </c>
      <c r="AF928" s="613">
        <f>IX_Model_MWS!AF31</f>
        <v>0</v>
      </c>
      <c r="AG928" s="626">
        <f>IX_Model_MWS!AG31</f>
        <v>0</v>
      </c>
      <c r="AH928" s="626">
        <f>IX_Model_MWS!AH31</f>
        <v>0</v>
      </c>
      <c r="AI928" s="626">
        <f>IX_Model_MWS!AI31</f>
        <v>0</v>
      </c>
      <c r="AJ928" s="626">
        <f>IX_Model_MWS!AJ31</f>
        <v>0</v>
      </c>
      <c r="AK928" s="626">
        <f>IX_Model_MWS!AK31</f>
        <v>0</v>
      </c>
      <c r="AL928" s="626">
        <f>IX_Model_MWS!AL31</f>
        <v>0</v>
      </c>
      <c r="AM928" s="626">
        <f>IX_Model_MWS!AM31</f>
        <v>0</v>
      </c>
      <c r="AN928" s="626">
        <f>IX_Model_MWS!AN31</f>
        <v>0</v>
      </c>
      <c r="AO928" s="626">
        <f>IX_Model_MWS!AO31</f>
        <v>0</v>
      </c>
      <c r="AP928" s="369">
        <f>IX_Model_MWS!AP31</f>
        <v>0</v>
      </c>
      <c r="AQ928" s="369">
        <f>IX_Model_MWS!AQ31</f>
        <v>0</v>
      </c>
      <c r="AR928" s="369">
        <f>IX_Model_MWS!AR31</f>
        <v>0</v>
      </c>
      <c r="AS928" s="369">
        <f>IX_Model_MWS!AS31</f>
        <v>0</v>
      </c>
      <c r="AT928" s="370">
        <f>IX_Model_MWS!AT31</f>
        <v>0</v>
      </c>
      <c r="AU928" s="370">
        <f>IX_Model_MWS!AU31</f>
        <v>0</v>
      </c>
      <c r="AV928" s="370">
        <f>IX_Model_MWS!AV31</f>
        <v>0</v>
      </c>
      <c r="AW928" s="370">
        <f>IX_Model_MWS!AW31</f>
        <v>0</v>
      </c>
      <c r="AX928">
        <f>IX_Model_MWS!AX31</f>
        <v>0</v>
      </c>
      <c r="AY928">
        <f>IX_Model_MWS!AY31</f>
        <v>0</v>
      </c>
      <c r="AZ928">
        <f>IX_Model_MWS!AZ31</f>
        <v>0</v>
      </c>
      <c r="BA928">
        <f>IX_Model_MWS!BA31</f>
        <v>0</v>
      </c>
      <c r="BB928">
        <f>IX_Model_MWS!BB31</f>
        <v>0</v>
      </c>
      <c r="BC928">
        <f>IX_Model_MWS!BC31</f>
        <v>0</v>
      </c>
      <c r="BD928">
        <f>IX_Model_MWS!BD31</f>
        <v>0</v>
      </c>
      <c r="BE928">
        <f>IX_Model_MWS!BE31</f>
        <v>0</v>
      </c>
      <c r="BF928">
        <f>IX_Model_MWS!BF31</f>
        <v>0</v>
      </c>
      <c r="BG928">
        <f>IX_Model_MWS!BG31</f>
        <v>0</v>
      </c>
      <c r="BH928">
        <f>IX_Model_MWS!BH31</f>
        <v>0</v>
      </c>
      <c r="BI928">
        <f>IX_Model_MWS!BI31</f>
        <v>0</v>
      </c>
      <c r="BJ928">
        <f t="shared" si="52"/>
        <v>0</v>
      </c>
      <c r="BK928">
        <f t="shared" si="53"/>
        <v>0</v>
      </c>
      <c r="BL928" s="531">
        <f t="shared" si="54"/>
        <v>0</v>
      </c>
      <c r="BM928" s="201"/>
    </row>
    <row r="929" spans="1:65" hidden="1" outlineLevel="1" x14ac:dyDescent="0.3">
      <c r="A929">
        <f>IX_Model_MWS!A32</f>
        <v>3</v>
      </c>
      <c r="B929" t="str">
        <f>IX_Model_MWS!B32</f>
        <v>a</v>
      </c>
      <c r="C929">
        <f>IX_Model_MWS!C32</f>
        <v>1</v>
      </c>
      <c r="D929" t="str">
        <f>IX_Model_MWS!D32</f>
        <v>.z09_3_a_1</v>
      </c>
      <c r="E929" t="str">
        <f>IX_Model_MWS!E32</f>
        <v>Przewidywanie czasów realizacji, optymalizacja tras dla wózków, rozmieszczenia towarów (np. algorytmy genetyczne, regresji i klasyfikacji, uczenie nadzorowane, metaheurystyka, sieci neuronowe)</v>
      </c>
      <c r="F929">
        <f>IX_Model_MWS!F32</f>
        <v>0</v>
      </c>
      <c r="G929">
        <f>IX_Model_MWS!G32</f>
        <v>0</v>
      </c>
      <c r="H929">
        <f>IX_Model_MWS!H32</f>
        <v>3</v>
      </c>
      <c r="I929" t="str">
        <f>IX_Model_MWS!I32</f>
        <v>END/ACT</v>
      </c>
      <c r="J929">
        <f>IX_Model_MWS!J32</f>
        <v>142</v>
      </c>
      <c r="K929" s="284">
        <f>IX_Model_MWS!K32</f>
        <v>47375</v>
      </c>
      <c r="L929" s="284">
        <f>IX_Model_MWS!L32</f>
        <v>47376</v>
      </c>
      <c r="M929">
        <f>IX_Model_MWS!M32</f>
        <v>142</v>
      </c>
      <c r="N929">
        <f>IX_Model_MWS!N32</f>
        <v>1</v>
      </c>
      <c r="O929">
        <f>IX_Model_MWS!O32</f>
        <v>40</v>
      </c>
      <c r="P929" s="628">
        <f>IX_Model_MWS!P32</f>
        <v>0</v>
      </c>
      <c r="Q929" s="628">
        <f>IX_Model_MWS!Q32</f>
        <v>0</v>
      </c>
      <c r="R929" s="628">
        <f>IX_Model_MWS!R32</f>
        <v>0</v>
      </c>
      <c r="S929" s="628">
        <f>IX_Model_MWS!S32</f>
        <v>0</v>
      </c>
      <c r="T929" s="628">
        <f>IX_Model_MWS!T32</f>
        <v>0.5</v>
      </c>
      <c r="U929" s="628">
        <f>IX_Model_MWS!U32</f>
        <v>0</v>
      </c>
      <c r="V929" s="628">
        <f>IX_Model_MWS!V32</f>
        <v>0</v>
      </c>
      <c r="W929" s="628">
        <f>IX_Model_MWS!W32</f>
        <v>0</v>
      </c>
      <c r="X929" s="628">
        <f>IX_Model_MWS!X32</f>
        <v>0</v>
      </c>
      <c r="Y929" s="650">
        <f>IX_Model_MWS!Y32</f>
        <v>0.5</v>
      </c>
      <c r="Z929" s="650">
        <f>IX_Model_MWS!Z32</f>
        <v>0</v>
      </c>
      <c r="AA929" s="650">
        <f>IX_Model_MWS!AA32</f>
        <v>0</v>
      </c>
      <c r="AB929" s="650">
        <f>IX_Model_MWS!AB32</f>
        <v>0</v>
      </c>
      <c r="AC929" s="613">
        <f>IX_Model_MWS!AC32</f>
        <v>0</v>
      </c>
      <c r="AD929" s="613">
        <f>IX_Model_MWS!AD32</f>
        <v>0</v>
      </c>
      <c r="AE929" s="613">
        <f>IX_Model_MWS!AE32</f>
        <v>0</v>
      </c>
      <c r="AF929" s="613">
        <f>IX_Model_MWS!AF32</f>
        <v>0</v>
      </c>
      <c r="AG929" s="626">
        <f>IX_Model_MWS!AG32</f>
        <v>0</v>
      </c>
      <c r="AH929" s="626">
        <f>IX_Model_MWS!AH32</f>
        <v>0</v>
      </c>
      <c r="AI929" s="626">
        <f>IX_Model_MWS!AI32</f>
        <v>0</v>
      </c>
      <c r="AJ929" s="626">
        <f>IX_Model_MWS!AJ32</f>
        <v>0</v>
      </c>
      <c r="AK929" s="626">
        <f>IX_Model_MWS!AK32</f>
        <v>20</v>
      </c>
      <c r="AL929" s="626">
        <f>IX_Model_MWS!AL32</f>
        <v>0</v>
      </c>
      <c r="AM929" s="626">
        <f>IX_Model_MWS!AM32</f>
        <v>0</v>
      </c>
      <c r="AN929" s="626">
        <f>IX_Model_MWS!AN32</f>
        <v>0</v>
      </c>
      <c r="AO929" s="626">
        <f>IX_Model_MWS!AO32</f>
        <v>0</v>
      </c>
      <c r="AP929" s="369">
        <f>IX_Model_MWS!AP32</f>
        <v>20</v>
      </c>
      <c r="AQ929" s="369">
        <f>IX_Model_MWS!AQ32</f>
        <v>0</v>
      </c>
      <c r="AR929" s="369">
        <f>IX_Model_MWS!AR32</f>
        <v>0</v>
      </c>
      <c r="AS929" s="369">
        <f>IX_Model_MWS!AS32</f>
        <v>0</v>
      </c>
      <c r="AT929" s="370">
        <f>IX_Model_MWS!AT32</f>
        <v>0</v>
      </c>
      <c r="AU929" s="370">
        <f>IX_Model_MWS!AU32</f>
        <v>0</v>
      </c>
      <c r="AV929" s="370">
        <f>IX_Model_MWS!AV32</f>
        <v>0</v>
      </c>
      <c r="AW929" s="370">
        <f>IX_Model_MWS!AW32</f>
        <v>0</v>
      </c>
      <c r="AX929">
        <f>IX_Model_MWS!AX32</f>
        <v>0</v>
      </c>
      <c r="AY929">
        <f>IX_Model_MWS!AY32</f>
        <v>0</v>
      </c>
      <c r="AZ929">
        <f>IX_Model_MWS!AZ32</f>
        <v>0</v>
      </c>
      <c r="BA929">
        <f>IX_Model_MWS!BA32</f>
        <v>0</v>
      </c>
      <c r="BB929">
        <f>IX_Model_MWS!BB32</f>
        <v>0</v>
      </c>
      <c r="BC929">
        <f>IX_Model_MWS!BC32</f>
        <v>0</v>
      </c>
      <c r="BD929">
        <f>IX_Model_MWS!BD32</f>
        <v>0</v>
      </c>
      <c r="BE929">
        <f>IX_Model_MWS!BE32</f>
        <v>0</v>
      </c>
      <c r="BF929">
        <f>IX_Model_MWS!BF32</f>
        <v>0</v>
      </c>
      <c r="BG929">
        <f>IX_Model_MWS!BG32</f>
        <v>0</v>
      </c>
      <c r="BH929">
        <f>IX_Model_MWS!BH32</f>
        <v>0</v>
      </c>
      <c r="BI929">
        <f>IX_Model_MWS!BI32</f>
        <v>0</v>
      </c>
      <c r="BJ929">
        <f t="shared" si="52"/>
        <v>40</v>
      </c>
      <c r="BK929">
        <f t="shared" si="53"/>
        <v>40</v>
      </c>
      <c r="BL929" s="531">
        <f t="shared" si="54"/>
        <v>0</v>
      </c>
      <c r="BM929" s="201"/>
    </row>
    <row r="930" spans="1:65" hidden="1" outlineLevel="1" x14ac:dyDescent="0.3">
      <c r="A930">
        <f>IX_Model_MWS!A33</f>
        <v>3</v>
      </c>
      <c r="B930" t="str">
        <f>IX_Model_MWS!B33</f>
        <v>b</v>
      </c>
      <c r="C930">
        <f>IX_Model_MWS!C33</f>
        <v>1</v>
      </c>
      <c r="D930" t="str">
        <f>IX_Model_MWS!D33</f>
        <v>.z09_3_b_1</v>
      </c>
      <c r="E930" t="str">
        <f>IX_Model_MWS!E33</f>
        <v>Rozpoznawanie wzorców w ruchu wózków (np. uczenie nienadzorowane, klasteryzacja)</v>
      </c>
      <c r="F930">
        <f>IX_Model_MWS!F33</f>
        <v>0</v>
      </c>
      <c r="G930">
        <f>IX_Model_MWS!G33</f>
        <v>0</v>
      </c>
      <c r="H930">
        <f>IX_Model_MWS!H33</f>
        <v>3</v>
      </c>
      <c r="I930" t="str">
        <f>IX_Model_MWS!I33</f>
        <v>END/ACT</v>
      </c>
      <c r="J930">
        <f>IX_Model_MWS!J33</f>
        <v>143</v>
      </c>
      <c r="K930" s="284">
        <f>IX_Model_MWS!K33</f>
        <v>47382</v>
      </c>
      <c r="L930" s="284">
        <f>IX_Model_MWS!L33</f>
        <v>47383</v>
      </c>
      <c r="M930">
        <f>IX_Model_MWS!M33</f>
        <v>143</v>
      </c>
      <c r="N930">
        <f>IX_Model_MWS!N33</f>
        <v>1</v>
      </c>
      <c r="O930">
        <f>IX_Model_MWS!O33</f>
        <v>40</v>
      </c>
      <c r="P930" s="628">
        <f>IX_Model_MWS!P33</f>
        <v>0</v>
      </c>
      <c r="Q930" s="628">
        <f>IX_Model_MWS!Q33</f>
        <v>0</v>
      </c>
      <c r="R930" s="628">
        <f>IX_Model_MWS!R33</f>
        <v>0</v>
      </c>
      <c r="S930" s="628">
        <f>IX_Model_MWS!S33</f>
        <v>0</v>
      </c>
      <c r="T930" s="628">
        <f>IX_Model_MWS!T33</f>
        <v>0</v>
      </c>
      <c r="U930" s="628">
        <f>IX_Model_MWS!U33</f>
        <v>0.5</v>
      </c>
      <c r="V930" s="628">
        <f>IX_Model_MWS!V33</f>
        <v>0</v>
      </c>
      <c r="W930" s="628">
        <f>IX_Model_MWS!W33</f>
        <v>0</v>
      </c>
      <c r="X930" s="628">
        <f>IX_Model_MWS!X33</f>
        <v>0</v>
      </c>
      <c r="Y930" s="650">
        <f>IX_Model_MWS!Y33</f>
        <v>0.5</v>
      </c>
      <c r="Z930" s="650">
        <f>IX_Model_MWS!Z33</f>
        <v>0</v>
      </c>
      <c r="AA930" s="650">
        <f>IX_Model_MWS!AA33</f>
        <v>0</v>
      </c>
      <c r="AB930" s="650">
        <f>IX_Model_MWS!AB33</f>
        <v>0</v>
      </c>
      <c r="AC930" s="613">
        <f>IX_Model_MWS!AC33</f>
        <v>0</v>
      </c>
      <c r="AD930" s="613">
        <f>IX_Model_MWS!AD33</f>
        <v>0</v>
      </c>
      <c r="AE930" s="613">
        <f>IX_Model_MWS!AE33</f>
        <v>0</v>
      </c>
      <c r="AF930" s="613">
        <f>IX_Model_MWS!AF33</f>
        <v>0</v>
      </c>
      <c r="AG930" s="626">
        <f>IX_Model_MWS!AG33</f>
        <v>0</v>
      </c>
      <c r="AH930" s="626">
        <f>IX_Model_MWS!AH33</f>
        <v>0</v>
      </c>
      <c r="AI930" s="626">
        <f>IX_Model_MWS!AI33</f>
        <v>0</v>
      </c>
      <c r="AJ930" s="626">
        <f>IX_Model_MWS!AJ33</f>
        <v>0</v>
      </c>
      <c r="AK930" s="626">
        <f>IX_Model_MWS!AK33</f>
        <v>0</v>
      </c>
      <c r="AL930" s="626">
        <f>IX_Model_MWS!AL33</f>
        <v>20</v>
      </c>
      <c r="AM930" s="626">
        <f>IX_Model_MWS!AM33</f>
        <v>0</v>
      </c>
      <c r="AN930" s="626">
        <f>IX_Model_MWS!AN33</f>
        <v>0</v>
      </c>
      <c r="AO930" s="626">
        <f>IX_Model_MWS!AO33</f>
        <v>0</v>
      </c>
      <c r="AP930" s="369">
        <f>IX_Model_MWS!AP33</f>
        <v>20</v>
      </c>
      <c r="AQ930" s="369">
        <f>IX_Model_MWS!AQ33</f>
        <v>0</v>
      </c>
      <c r="AR930" s="369">
        <f>IX_Model_MWS!AR33</f>
        <v>0</v>
      </c>
      <c r="AS930" s="369">
        <f>IX_Model_MWS!AS33</f>
        <v>0</v>
      </c>
      <c r="AT930" s="370">
        <f>IX_Model_MWS!AT33</f>
        <v>0</v>
      </c>
      <c r="AU930" s="370">
        <f>IX_Model_MWS!AU33</f>
        <v>0</v>
      </c>
      <c r="AV930" s="370">
        <f>IX_Model_MWS!AV33</f>
        <v>0</v>
      </c>
      <c r="AW930" s="370">
        <f>IX_Model_MWS!AW33</f>
        <v>0</v>
      </c>
      <c r="AX930">
        <f>IX_Model_MWS!AX33</f>
        <v>0</v>
      </c>
      <c r="AY930">
        <f>IX_Model_MWS!AY33</f>
        <v>0</v>
      </c>
      <c r="AZ930">
        <f>IX_Model_MWS!AZ33</f>
        <v>0</v>
      </c>
      <c r="BA930">
        <f>IX_Model_MWS!BA33</f>
        <v>0</v>
      </c>
      <c r="BB930">
        <f>IX_Model_MWS!BB33</f>
        <v>0</v>
      </c>
      <c r="BC930">
        <f>IX_Model_MWS!BC33</f>
        <v>0</v>
      </c>
      <c r="BD930">
        <f>IX_Model_MWS!BD33</f>
        <v>0</v>
      </c>
      <c r="BE930">
        <f>IX_Model_MWS!BE33</f>
        <v>0</v>
      </c>
      <c r="BF930">
        <f>IX_Model_MWS!BF33</f>
        <v>0</v>
      </c>
      <c r="BG930">
        <f>IX_Model_MWS!BG33</f>
        <v>0</v>
      </c>
      <c r="BH930">
        <f>IX_Model_MWS!BH33</f>
        <v>0</v>
      </c>
      <c r="BI930">
        <f>IX_Model_MWS!BI33</f>
        <v>0</v>
      </c>
      <c r="BJ930">
        <f t="shared" si="52"/>
        <v>40</v>
      </c>
      <c r="BK930">
        <f t="shared" si="53"/>
        <v>40</v>
      </c>
      <c r="BL930" s="531">
        <f t="shared" si="54"/>
        <v>0</v>
      </c>
      <c r="BM930" s="201"/>
    </row>
    <row r="931" spans="1:65" hidden="1" outlineLevel="1" x14ac:dyDescent="0.3">
      <c r="A931">
        <f>IX_Model_MWS!A34</f>
        <v>3</v>
      </c>
      <c r="B931" t="str">
        <f>IX_Model_MWS!B34</f>
        <v>c</v>
      </c>
      <c r="C931">
        <f>IX_Model_MWS!C34</f>
        <v>1</v>
      </c>
      <c r="D931" t="str">
        <f>IX_Model_MWS!D34</f>
        <v>.z09_3_c_1</v>
      </c>
      <c r="E931" t="str">
        <f>IX_Model_MWS!E34</f>
        <v>Prognozowanie zapotrzebowania i zarządzanie zasobami (np. sieci neuronowe, regresja, drzewa decyzyjne)</v>
      </c>
      <c r="F931">
        <f>IX_Model_MWS!F34</f>
        <v>0</v>
      </c>
      <c r="G931">
        <f>IX_Model_MWS!G34</f>
        <v>0</v>
      </c>
      <c r="H931">
        <f>IX_Model_MWS!H34</f>
        <v>3</v>
      </c>
      <c r="I931" t="str">
        <f>IX_Model_MWS!I34</f>
        <v>END/ACT</v>
      </c>
      <c r="J931">
        <f>IX_Model_MWS!J34</f>
        <v>144</v>
      </c>
      <c r="K931" s="284">
        <f>IX_Model_MWS!K34</f>
        <v>47389</v>
      </c>
      <c r="L931" s="284">
        <f>IX_Model_MWS!L34</f>
        <v>47390</v>
      </c>
      <c r="M931">
        <f>IX_Model_MWS!M34</f>
        <v>144</v>
      </c>
      <c r="N931">
        <f>IX_Model_MWS!N34</f>
        <v>1</v>
      </c>
      <c r="O931">
        <f>IX_Model_MWS!O34</f>
        <v>40</v>
      </c>
      <c r="P931" s="628">
        <f>IX_Model_MWS!P34</f>
        <v>0</v>
      </c>
      <c r="Q931" s="628">
        <f>IX_Model_MWS!Q34</f>
        <v>0</v>
      </c>
      <c r="R931" s="628">
        <f>IX_Model_MWS!R34</f>
        <v>0</v>
      </c>
      <c r="S931" s="628">
        <f>IX_Model_MWS!S34</f>
        <v>0</v>
      </c>
      <c r="T931" s="628">
        <f>IX_Model_MWS!T34</f>
        <v>0</v>
      </c>
      <c r="U931" s="628">
        <f>IX_Model_MWS!U34</f>
        <v>0.25</v>
      </c>
      <c r="V931" s="628">
        <f>IX_Model_MWS!V34</f>
        <v>0</v>
      </c>
      <c r="W931" s="628">
        <f>IX_Model_MWS!W34</f>
        <v>0</v>
      </c>
      <c r="X931" s="628">
        <f>IX_Model_MWS!X34</f>
        <v>0</v>
      </c>
      <c r="Y931" s="650">
        <f>IX_Model_MWS!Y34</f>
        <v>0</v>
      </c>
      <c r="Z931" s="650">
        <f>IX_Model_MWS!Z34</f>
        <v>0.75</v>
      </c>
      <c r="AA931" s="650">
        <f>IX_Model_MWS!AA34</f>
        <v>0</v>
      </c>
      <c r="AB931" s="650">
        <f>IX_Model_MWS!AB34</f>
        <v>0</v>
      </c>
      <c r="AC931" s="613">
        <f>IX_Model_MWS!AC34</f>
        <v>0</v>
      </c>
      <c r="AD931" s="613">
        <f>IX_Model_MWS!AD34</f>
        <v>0</v>
      </c>
      <c r="AE931" s="613">
        <f>IX_Model_MWS!AE34</f>
        <v>0</v>
      </c>
      <c r="AF931" s="613">
        <f>IX_Model_MWS!AF34</f>
        <v>0</v>
      </c>
      <c r="AG931" s="626">
        <f>IX_Model_MWS!AG34</f>
        <v>0</v>
      </c>
      <c r="AH931" s="626">
        <f>IX_Model_MWS!AH34</f>
        <v>0</v>
      </c>
      <c r="AI931" s="626">
        <f>IX_Model_MWS!AI34</f>
        <v>0</v>
      </c>
      <c r="AJ931" s="626">
        <f>IX_Model_MWS!AJ34</f>
        <v>0</v>
      </c>
      <c r="AK931" s="626">
        <f>IX_Model_MWS!AK34</f>
        <v>0</v>
      </c>
      <c r="AL931" s="626">
        <f>IX_Model_MWS!AL34</f>
        <v>10</v>
      </c>
      <c r="AM931" s="626">
        <f>IX_Model_MWS!AM34</f>
        <v>0</v>
      </c>
      <c r="AN931" s="626">
        <f>IX_Model_MWS!AN34</f>
        <v>0</v>
      </c>
      <c r="AO931" s="626">
        <f>IX_Model_MWS!AO34</f>
        <v>0</v>
      </c>
      <c r="AP931" s="369">
        <f>IX_Model_MWS!AP34</f>
        <v>0</v>
      </c>
      <c r="AQ931" s="369">
        <f>IX_Model_MWS!AQ34</f>
        <v>30</v>
      </c>
      <c r="AR931" s="369">
        <f>IX_Model_MWS!AR34</f>
        <v>0</v>
      </c>
      <c r="AS931" s="369">
        <f>IX_Model_MWS!AS34</f>
        <v>0</v>
      </c>
      <c r="AT931" s="370">
        <f>IX_Model_MWS!AT34</f>
        <v>0</v>
      </c>
      <c r="AU931" s="370">
        <f>IX_Model_MWS!AU34</f>
        <v>0</v>
      </c>
      <c r="AV931" s="370">
        <f>IX_Model_MWS!AV34</f>
        <v>0</v>
      </c>
      <c r="AW931" s="370">
        <f>IX_Model_MWS!AW34</f>
        <v>0</v>
      </c>
      <c r="AX931">
        <f>IX_Model_MWS!AX34</f>
        <v>0</v>
      </c>
      <c r="AY931">
        <f>IX_Model_MWS!AY34</f>
        <v>0</v>
      </c>
      <c r="AZ931">
        <f>IX_Model_MWS!AZ34</f>
        <v>0</v>
      </c>
      <c r="BA931">
        <f>IX_Model_MWS!BA34</f>
        <v>0</v>
      </c>
      <c r="BB931">
        <f>IX_Model_MWS!BB34</f>
        <v>0</v>
      </c>
      <c r="BC931">
        <f>IX_Model_MWS!BC34</f>
        <v>0</v>
      </c>
      <c r="BD931">
        <f>IX_Model_MWS!BD34</f>
        <v>0</v>
      </c>
      <c r="BE931">
        <f>IX_Model_MWS!BE34</f>
        <v>0</v>
      </c>
      <c r="BF931">
        <f>IX_Model_MWS!BF34</f>
        <v>0</v>
      </c>
      <c r="BG931">
        <f>IX_Model_MWS!BG34</f>
        <v>0</v>
      </c>
      <c r="BH931">
        <f>IX_Model_MWS!BH34</f>
        <v>0</v>
      </c>
      <c r="BI931">
        <f>IX_Model_MWS!BI34</f>
        <v>0</v>
      </c>
      <c r="BJ931">
        <f t="shared" si="52"/>
        <v>40</v>
      </c>
      <c r="BK931">
        <f t="shared" si="53"/>
        <v>40</v>
      </c>
      <c r="BL931" s="531">
        <f t="shared" si="54"/>
        <v>0</v>
      </c>
      <c r="BM931" s="201"/>
    </row>
    <row r="932" spans="1:65" hidden="1" outlineLevel="1" x14ac:dyDescent="0.3">
      <c r="A932">
        <f>IX_Model_MWS!A35</f>
        <v>3</v>
      </c>
      <c r="B932" t="str">
        <f>IX_Model_MWS!B35</f>
        <v>d</v>
      </c>
      <c r="C932">
        <f>IX_Model_MWS!C35</f>
        <v>1</v>
      </c>
      <c r="D932" t="str">
        <f>IX_Model_MWS!D35</f>
        <v>.z09_3_d_1</v>
      </c>
      <c r="E932" t="str">
        <f>IX_Model_MWS!E35</f>
        <v>Automatyzacja zarządzania zadaniami i ruchem (np. modele głębokiego uczenia CNN, CV, skanowanie 3D)</v>
      </c>
      <c r="F932">
        <f>IX_Model_MWS!F35</f>
        <v>0</v>
      </c>
      <c r="G932">
        <f>IX_Model_MWS!G35</f>
        <v>0</v>
      </c>
      <c r="H932">
        <f>IX_Model_MWS!H35</f>
        <v>3</v>
      </c>
      <c r="I932" t="str">
        <f>IX_Model_MWS!I35</f>
        <v>ACT/END</v>
      </c>
      <c r="J932">
        <f>IX_Model_MWS!J35</f>
        <v>145</v>
      </c>
      <c r="K932" s="284">
        <f>IX_Model_MWS!K35</f>
        <v>47396</v>
      </c>
      <c r="L932" s="284">
        <f>IX_Model_MWS!L35</f>
        <v>47396</v>
      </c>
      <c r="M932">
        <f>IX_Model_MWS!M35</f>
        <v>144</v>
      </c>
      <c r="N932">
        <f>IX_Model_MWS!N35</f>
        <v>0</v>
      </c>
      <c r="O932">
        <f>IX_Model_MWS!O35</f>
        <v>80</v>
      </c>
      <c r="P932" s="628">
        <f>IX_Model_MWS!P35</f>
        <v>0</v>
      </c>
      <c r="Q932" s="628">
        <f>IX_Model_MWS!Q35</f>
        <v>0</v>
      </c>
      <c r="R932" s="628">
        <f>IX_Model_MWS!R35</f>
        <v>0</v>
      </c>
      <c r="S932" s="628">
        <f>IX_Model_MWS!S35</f>
        <v>0</v>
      </c>
      <c r="T932" s="628">
        <f>IX_Model_MWS!T35</f>
        <v>0.5</v>
      </c>
      <c r="U932" s="628">
        <f>IX_Model_MWS!U35</f>
        <v>0</v>
      </c>
      <c r="V932" s="628">
        <f>IX_Model_MWS!V35</f>
        <v>0</v>
      </c>
      <c r="W932" s="628">
        <f>IX_Model_MWS!W35</f>
        <v>0</v>
      </c>
      <c r="X932" s="628">
        <f>IX_Model_MWS!X35</f>
        <v>0</v>
      </c>
      <c r="Y932" s="650">
        <f>IX_Model_MWS!Y35</f>
        <v>0</v>
      </c>
      <c r="Z932" s="650">
        <f>IX_Model_MWS!Z35</f>
        <v>0</v>
      </c>
      <c r="AA932" s="650">
        <f>IX_Model_MWS!AA35</f>
        <v>0.5</v>
      </c>
      <c r="AB932" s="650">
        <f>IX_Model_MWS!AB35</f>
        <v>0</v>
      </c>
      <c r="AC932" s="613">
        <f>IX_Model_MWS!AC35</f>
        <v>0</v>
      </c>
      <c r="AD932" s="613">
        <f>IX_Model_MWS!AD35</f>
        <v>0</v>
      </c>
      <c r="AE932" s="613">
        <f>IX_Model_MWS!AE35</f>
        <v>0</v>
      </c>
      <c r="AF932" s="613">
        <f>IX_Model_MWS!AF35</f>
        <v>0</v>
      </c>
      <c r="AG932" s="626">
        <f>IX_Model_MWS!AG35</f>
        <v>0</v>
      </c>
      <c r="AH932" s="626">
        <f>IX_Model_MWS!AH35</f>
        <v>0</v>
      </c>
      <c r="AI932" s="626">
        <f>IX_Model_MWS!AI35</f>
        <v>0</v>
      </c>
      <c r="AJ932" s="626">
        <f>IX_Model_MWS!AJ35</f>
        <v>0</v>
      </c>
      <c r="AK932" s="626">
        <f>IX_Model_MWS!AK35</f>
        <v>40</v>
      </c>
      <c r="AL932" s="626">
        <f>IX_Model_MWS!AL35</f>
        <v>0</v>
      </c>
      <c r="AM932" s="626">
        <f>IX_Model_MWS!AM35</f>
        <v>0</v>
      </c>
      <c r="AN932" s="626">
        <f>IX_Model_MWS!AN35</f>
        <v>0</v>
      </c>
      <c r="AO932" s="626">
        <f>IX_Model_MWS!AO35</f>
        <v>0</v>
      </c>
      <c r="AP932" s="369">
        <f>IX_Model_MWS!AP35</f>
        <v>0</v>
      </c>
      <c r="AQ932" s="369">
        <f>IX_Model_MWS!AQ35</f>
        <v>0</v>
      </c>
      <c r="AR932" s="369">
        <f>IX_Model_MWS!AR35</f>
        <v>40</v>
      </c>
      <c r="AS932" s="369">
        <f>IX_Model_MWS!AS35</f>
        <v>0</v>
      </c>
      <c r="AT932" s="370">
        <f>IX_Model_MWS!AT35</f>
        <v>0</v>
      </c>
      <c r="AU932" s="370">
        <f>IX_Model_MWS!AU35</f>
        <v>0</v>
      </c>
      <c r="AV932" s="370">
        <f>IX_Model_MWS!AV35</f>
        <v>0</v>
      </c>
      <c r="AW932" s="370">
        <f>IX_Model_MWS!AW35</f>
        <v>0</v>
      </c>
      <c r="AX932">
        <f>IX_Model_MWS!AX35</f>
        <v>0</v>
      </c>
      <c r="AY932">
        <f>IX_Model_MWS!AY35</f>
        <v>0</v>
      </c>
      <c r="AZ932">
        <f>IX_Model_MWS!AZ35</f>
        <v>0</v>
      </c>
      <c r="BA932">
        <f>IX_Model_MWS!BA35</f>
        <v>0</v>
      </c>
      <c r="BB932">
        <f>IX_Model_MWS!BB35</f>
        <v>0</v>
      </c>
      <c r="BC932">
        <f>IX_Model_MWS!BC35</f>
        <v>0</v>
      </c>
      <c r="BD932">
        <f>IX_Model_MWS!BD35</f>
        <v>0</v>
      </c>
      <c r="BE932">
        <f>IX_Model_MWS!BE35</f>
        <v>0</v>
      </c>
      <c r="BF932">
        <f>IX_Model_MWS!BF35</f>
        <v>0</v>
      </c>
      <c r="BG932">
        <f>IX_Model_MWS!BG35</f>
        <v>0</v>
      </c>
      <c r="BH932">
        <f>IX_Model_MWS!BH35</f>
        <v>0</v>
      </c>
      <c r="BI932">
        <f>IX_Model_MWS!BI35</f>
        <v>0</v>
      </c>
      <c r="BJ932">
        <f t="shared" si="52"/>
        <v>80</v>
      </c>
      <c r="BK932">
        <f t="shared" si="53"/>
        <v>80</v>
      </c>
      <c r="BL932" s="531">
        <f t="shared" si="54"/>
        <v>0</v>
      </c>
      <c r="BM932" s="201"/>
    </row>
    <row r="933" spans="1:65" hidden="1" outlineLevel="1" x14ac:dyDescent="0.3">
      <c r="A933">
        <f>IX_Model_MWS!A36</f>
        <v>3</v>
      </c>
      <c r="B933" t="str">
        <f>IX_Model_MWS!B36</f>
        <v>e</v>
      </c>
      <c r="C933">
        <f>IX_Model_MWS!C36</f>
        <v>1</v>
      </c>
      <c r="D933" t="str">
        <f>IX_Model_MWS!D36</f>
        <v>.z09_3_e_1</v>
      </c>
      <c r="E933" t="str">
        <f>IX_Model_MWS!E36</f>
        <v>Symulacja etapów procesów w systemach zarządzania MWS (np. symulacje Monte Carlo, modele agentowe)</v>
      </c>
      <c r="F933">
        <f>IX_Model_MWS!F36</f>
        <v>0</v>
      </c>
      <c r="G933">
        <f>IX_Model_MWS!G36</f>
        <v>0</v>
      </c>
      <c r="H933">
        <f>IX_Model_MWS!H36</f>
        <v>3</v>
      </c>
      <c r="I933" t="str">
        <f>IX_Model_MWS!I36</f>
        <v>ACT/END</v>
      </c>
      <c r="J933">
        <f>IX_Model_MWS!J36</f>
        <v>145</v>
      </c>
      <c r="K933" s="284">
        <f>IX_Model_MWS!K36</f>
        <v>47396</v>
      </c>
      <c r="L933" s="284">
        <f>IX_Model_MWS!L36</f>
        <v>47400</v>
      </c>
      <c r="M933">
        <f>IX_Model_MWS!M36</f>
        <v>148</v>
      </c>
      <c r="N933">
        <f>IX_Model_MWS!N36</f>
        <v>4</v>
      </c>
      <c r="O933">
        <f>IX_Model_MWS!O36</f>
        <v>160</v>
      </c>
      <c r="P933" s="628">
        <f>IX_Model_MWS!P36</f>
        <v>0</v>
      </c>
      <c r="Q933" s="628">
        <f>IX_Model_MWS!Q36</f>
        <v>0</v>
      </c>
      <c r="R933" s="628">
        <f>IX_Model_MWS!R36</f>
        <v>0</v>
      </c>
      <c r="S933" s="628">
        <f>IX_Model_MWS!S36</f>
        <v>0</v>
      </c>
      <c r="T933" s="628">
        <f>IX_Model_MWS!T36</f>
        <v>0</v>
      </c>
      <c r="U933" s="628">
        <f>IX_Model_MWS!U36</f>
        <v>0</v>
      </c>
      <c r="V933" s="628">
        <f>IX_Model_MWS!V36</f>
        <v>0.5</v>
      </c>
      <c r="W933" s="628">
        <f>IX_Model_MWS!W36</f>
        <v>0</v>
      </c>
      <c r="X933" s="628">
        <f>IX_Model_MWS!X36</f>
        <v>0.5</v>
      </c>
      <c r="Y933" s="650">
        <f>IX_Model_MWS!Y36</f>
        <v>0</v>
      </c>
      <c r="Z933" s="650">
        <f>IX_Model_MWS!Z36</f>
        <v>0</v>
      </c>
      <c r="AA933" s="650">
        <f>IX_Model_MWS!AA36</f>
        <v>0</v>
      </c>
      <c r="AB933" s="650">
        <f>IX_Model_MWS!AB36</f>
        <v>0</v>
      </c>
      <c r="AC933" s="613">
        <f>IX_Model_MWS!AC36</f>
        <v>0</v>
      </c>
      <c r="AD933" s="613">
        <f>IX_Model_MWS!AD36</f>
        <v>0</v>
      </c>
      <c r="AE933" s="613">
        <f>IX_Model_MWS!AE36</f>
        <v>0</v>
      </c>
      <c r="AF933" s="613">
        <f>IX_Model_MWS!AF36</f>
        <v>0</v>
      </c>
      <c r="AG933" s="626">
        <f>IX_Model_MWS!AG36</f>
        <v>0</v>
      </c>
      <c r="AH933" s="626">
        <f>IX_Model_MWS!AH36</f>
        <v>0</v>
      </c>
      <c r="AI933" s="626">
        <f>IX_Model_MWS!AI36</f>
        <v>0</v>
      </c>
      <c r="AJ933" s="626">
        <f>IX_Model_MWS!AJ36</f>
        <v>0</v>
      </c>
      <c r="AK933" s="626">
        <f>IX_Model_MWS!AK36</f>
        <v>0</v>
      </c>
      <c r="AL933" s="626">
        <f>IX_Model_MWS!AL36</f>
        <v>0</v>
      </c>
      <c r="AM933" s="626">
        <f>IX_Model_MWS!AM36</f>
        <v>80</v>
      </c>
      <c r="AN933" s="626">
        <f>IX_Model_MWS!AN36</f>
        <v>0</v>
      </c>
      <c r="AO933" s="626">
        <f>IX_Model_MWS!AO36</f>
        <v>80</v>
      </c>
      <c r="AP933" s="369">
        <f>IX_Model_MWS!AP36</f>
        <v>0</v>
      </c>
      <c r="AQ933" s="369">
        <f>IX_Model_MWS!AQ36</f>
        <v>0</v>
      </c>
      <c r="AR933" s="369">
        <f>IX_Model_MWS!AR36</f>
        <v>0</v>
      </c>
      <c r="AS933" s="369">
        <f>IX_Model_MWS!AS36</f>
        <v>0</v>
      </c>
      <c r="AT933" s="370">
        <f>IX_Model_MWS!AT36</f>
        <v>0</v>
      </c>
      <c r="AU933" s="370">
        <f>IX_Model_MWS!AU36</f>
        <v>0</v>
      </c>
      <c r="AV933" s="370">
        <f>IX_Model_MWS!AV36</f>
        <v>0</v>
      </c>
      <c r="AW933" s="370">
        <f>IX_Model_MWS!AW36</f>
        <v>0</v>
      </c>
      <c r="AX933">
        <f>IX_Model_MWS!AX36</f>
        <v>0</v>
      </c>
      <c r="AY933">
        <f>IX_Model_MWS!AY36</f>
        <v>0</v>
      </c>
      <c r="AZ933">
        <f>IX_Model_MWS!AZ36</f>
        <v>0</v>
      </c>
      <c r="BA933">
        <f>IX_Model_MWS!BA36</f>
        <v>0</v>
      </c>
      <c r="BB933">
        <f>IX_Model_MWS!BB36</f>
        <v>0</v>
      </c>
      <c r="BC933">
        <f>IX_Model_MWS!BC36</f>
        <v>0</v>
      </c>
      <c r="BD933">
        <f>IX_Model_MWS!BD36</f>
        <v>0</v>
      </c>
      <c r="BE933">
        <f>IX_Model_MWS!BE36</f>
        <v>0</v>
      </c>
      <c r="BF933">
        <f>IX_Model_MWS!BF36</f>
        <v>0</v>
      </c>
      <c r="BG933">
        <f>IX_Model_MWS!BG36</f>
        <v>0</v>
      </c>
      <c r="BH933">
        <f>IX_Model_MWS!BH36</f>
        <v>0</v>
      </c>
      <c r="BI933">
        <f>IX_Model_MWS!BI36</f>
        <v>0</v>
      </c>
      <c r="BJ933">
        <f t="shared" si="52"/>
        <v>160</v>
      </c>
      <c r="BK933">
        <f t="shared" si="53"/>
        <v>160</v>
      </c>
      <c r="BL933" s="531">
        <f t="shared" si="54"/>
        <v>0</v>
      </c>
      <c r="BM933" s="201"/>
    </row>
    <row r="934" spans="1:65" hidden="1" outlineLevel="1" x14ac:dyDescent="0.3">
      <c r="A934">
        <f>IX_Model_MWS!A37</f>
        <v>3</v>
      </c>
      <c r="B934" t="str">
        <f>IX_Model_MWS!B37</f>
        <v>f</v>
      </c>
      <c r="C934">
        <f>IX_Model_MWS!C37</f>
        <v>1</v>
      </c>
      <c r="D934" t="str">
        <f>IX_Model_MWS!D37</f>
        <v>.z09_3_f_1</v>
      </c>
      <c r="E934" t="str">
        <f>IX_Model_MWS!E37</f>
        <v>Ocena i wybór platformy technologicznej (np. Google AI Platform, Microsoft Azure ML, Amazon SageMaker)</v>
      </c>
      <c r="F934">
        <f>IX_Model_MWS!F37</f>
        <v>0</v>
      </c>
      <c r="G934">
        <f>IX_Model_MWS!G37</f>
        <v>0</v>
      </c>
      <c r="H934">
        <f>IX_Model_MWS!H37</f>
        <v>4</v>
      </c>
      <c r="I934" t="str">
        <f>IX_Model_MWS!I37</f>
        <v>ACT/END</v>
      </c>
      <c r="J934">
        <f>IX_Model_MWS!J37</f>
        <v>149</v>
      </c>
      <c r="K934" s="284">
        <f>IX_Model_MWS!K37</f>
        <v>47424</v>
      </c>
      <c r="L934" s="284">
        <f>IX_Model_MWS!L37</f>
        <v>47424</v>
      </c>
      <c r="M934">
        <f>IX_Model_MWS!M37</f>
        <v>148</v>
      </c>
      <c r="N934">
        <f>IX_Model_MWS!N37</f>
        <v>0</v>
      </c>
      <c r="O934">
        <f>IX_Model_MWS!O37</f>
        <v>80</v>
      </c>
      <c r="P934" s="628">
        <f>IX_Model_MWS!P37</f>
        <v>0</v>
      </c>
      <c r="Q934" s="628">
        <f>IX_Model_MWS!Q37</f>
        <v>0</v>
      </c>
      <c r="R934" s="628">
        <f>IX_Model_MWS!R37</f>
        <v>0</v>
      </c>
      <c r="S934" s="628">
        <f>IX_Model_MWS!S37</f>
        <v>0</v>
      </c>
      <c r="T934" s="628">
        <f>IX_Model_MWS!T37</f>
        <v>0.25</v>
      </c>
      <c r="U934" s="628">
        <f>IX_Model_MWS!U37</f>
        <v>0.25</v>
      </c>
      <c r="V934" s="628">
        <f>IX_Model_MWS!V37</f>
        <v>0</v>
      </c>
      <c r="W934" s="628">
        <f>IX_Model_MWS!W37</f>
        <v>0</v>
      </c>
      <c r="X934" s="628">
        <f>IX_Model_MWS!X37</f>
        <v>0</v>
      </c>
      <c r="Y934" s="650">
        <f>IX_Model_MWS!Y37</f>
        <v>0.25</v>
      </c>
      <c r="Z934" s="650">
        <f>IX_Model_MWS!Z37</f>
        <v>0.25</v>
      </c>
      <c r="AA934" s="650">
        <f>IX_Model_MWS!AA37</f>
        <v>0</v>
      </c>
      <c r="AB934" s="650">
        <f>IX_Model_MWS!AB37</f>
        <v>0</v>
      </c>
      <c r="AC934" s="613">
        <f>IX_Model_MWS!AC37</f>
        <v>0</v>
      </c>
      <c r="AD934" s="613">
        <f>IX_Model_MWS!AD37</f>
        <v>0</v>
      </c>
      <c r="AE934" s="613">
        <f>IX_Model_MWS!AE37</f>
        <v>0</v>
      </c>
      <c r="AF934" s="613">
        <f>IX_Model_MWS!AF37</f>
        <v>0</v>
      </c>
      <c r="AG934" s="626">
        <f>IX_Model_MWS!AG37</f>
        <v>0</v>
      </c>
      <c r="AH934" s="626">
        <f>IX_Model_MWS!AH37</f>
        <v>0</v>
      </c>
      <c r="AI934" s="626">
        <f>IX_Model_MWS!AI37</f>
        <v>0</v>
      </c>
      <c r="AJ934" s="626">
        <f>IX_Model_MWS!AJ37</f>
        <v>0</v>
      </c>
      <c r="AK934" s="626">
        <f>IX_Model_MWS!AK37</f>
        <v>20</v>
      </c>
      <c r="AL934" s="626">
        <f>IX_Model_MWS!AL37</f>
        <v>20</v>
      </c>
      <c r="AM934" s="626">
        <f>IX_Model_MWS!AM37</f>
        <v>0</v>
      </c>
      <c r="AN934" s="626">
        <f>IX_Model_MWS!AN37</f>
        <v>0</v>
      </c>
      <c r="AO934" s="626">
        <f>IX_Model_MWS!AO37</f>
        <v>0</v>
      </c>
      <c r="AP934" s="369">
        <f>IX_Model_MWS!AP37</f>
        <v>20</v>
      </c>
      <c r="AQ934" s="369">
        <f>IX_Model_MWS!AQ37</f>
        <v>20</v>
      </c>
      <c r="AR934" s="369">
        <f>IX_Model_MWS!AR37</f>
        <v>0</v>
      </c>
      <c r="AS934" s="369">
        <f>IX_Model_MWS!AS37</f>
        <v>0</v>
      </c>
      <c r="AT934" s="370">
        <f>IX_Model_MWS!AT37</f>
        <v>0</v>
      </c>
      <c r="AU934" s="370">
        <f>IX_Model_MWS!AU37</f>
        <v>0</v>
      </c>
      <c r="AV934" s="370">
        <f>IX_Model_MWS!AV37</f>
        <v>0</v>
      </c>
      <c r="AW934" s="370">
        <f>IX_Model_MWS!AW37</f>
        <v>0</v>
      </c>
      <c r="AX934">
        <f>IX_Model_MWS!AX37</f>
        <v>0</v>
      </c>
      <c r="AY934">
        <f>IX_Model_MWS!AY37</f>
        <v>0</v>
      </c>
      <c r="AZ934">
        <f>IX_Model_MWS!AZ37</f>
        <v>0</v>
      </c>
      <c r="BA934">
        <f>IX_Model_MWS!BA37</f>
        <v>0</v>
      </c>
      <c r="BB934">
        <f>IX_Model_MWS!BB37</f>
        <v>0</v>
      </c>
      <c r="BC934">
        <f>IX_Model_MWS!BC37</f>
        <v>0</v>
      </c>
      <c r="BD934">
        <f>IX_Model_MWS!BD37</f>
        <v>0</v>
      </c>
      <c r="BE934">
        <f>IX_Model_MWS!BE37</f>
        <v>0</v>
      </c>
      <c r="BF934">
        <f>IX_Model_MWS!BF37</f>
        <v>0</v>
      </c>
      <c r="BG934">
        <f>IX_Model_MWS!BG37</f>
        <v>0</v>
      </c>
      <c r="BH934">
        <f>IX_Model_MWS!BH37</f>
        <v>0</v>
      </c>
      <c r="BI934">
        <f>IX_Model_MWS!BI37</f>
        <v>0</v>
      </c>
      <c r="BJ934">
        <f t="shared" si="52"/>
        <v>80</v>
      </c>
      <c r="BK934">
        <f t="shared" si="53"/>
        <v>80</v>
      </c>
      <c r="BL934" s="531">
        <f t="shared" si="54"/>
        <v>0</v>
      </c>
      <c r="BM934" s="201"/>
    </row>
    <row r="935" spans="1:65" hidden="1" outlineLevel="1" x14ac:dyDescent="0.3">
      <c r="A935">
        <f>IX_Model_MWS!A38</f>
        <v>4</v>
      </c>
      <c r="B935" t="str">
        <f>IX_Model_MWS!B38</f>
        <v>a</v>
      </c>
      <c r="C935">
        <f>IX_Model_MWS!C38</f>
        <v>0</v>
      </c>
      <c r="D935" t="str">
        <f>IX_Model_MWS!D38</f>
        <v>.z09_4_a_0</v>
      </c>
      <c r="E935" t="str">
        <f>IX_Model_MWS!E38</f>
        <v>4.Modelowanie symulacyjne procesów w MWS</v>
      </c>
      <c r="F935">
        <f>IX_Model_MWS!F38</f>
        <v>0</v>
      </c>
      <c r="G935">
        <f>IX_Model_MWS!G38</f>
        <v>0</v>
      </c>
      <c r="H935">
        <f>IX_Model_MWS!H38</f>
        <v>0</v>
      </c>
      <c r="I935">
        <f>IX_Model_MWS!I38</f>
        <v>0</v>
      </c>
      <c r="J935">
        <f>IX_Model_MWS!J38</f>
        <v>149</v>
      </c>
      <c r="K935" s="284">
        <f>IX_Model_MWS!K38</f>
        <v>47424</v>
      </c>
      <c r="L935" s="284">
        <f>IX_Model_MWS!L38</f>
        <v>47424</v>
      </c>
      <c r="M935">
        <f>IX_Model_MWS!M38</f>
        <v>148</v>
      </c>
      <c r="N935">
        <f>IX_Model_MWS!N38</f>
        <v>0</v>
      </c>
      <c r="O935">
        <f>IX_Model_MWS!O38</f>
        <v>0</v>
      </c>
      <c r="P935" s="628">
        <f>IX_Model_MWS!P38</f>
        <v>0</v>
      </c>
      <c r="Q935" s="628">
        <f>IX_Model_MWS!Q38</f>
        <v>0</v>
      </c>
      <c r="R935" s="628">
        <f>IX_Model_MWS!R38</f>
        <v>0</v>
      </c>
      <c r="S935" s="628">
        <f>IX_Model_MWS!S38</f>
        <v>0</v>
      </c>
      <c r="T935" s="628">
        <f>IX_Model_MWS!T38</f>
        <v>0</v>
      </c>
      <c r="U935" s="628">
        <f>IX_Model_MWS!U38</f>
        <v>0</v>
      </c>
      <c r="V935" s="628">
        <f>IX_Model_MWS!V38</f>
        <v>0</v>
      </c>
      <c r="W935" s="628">
        <f>IX_Model_MWS!W38</f>
        <v>0</v>
      </c>
      <c r="X935" s="628">
        <f>IX_Model_MWS!X38</f>
        <v>0</v>
      </c>
      <c r="Y935" s="650">
        <f>IX_Model_MWS!Y38</f>
        <v>0</v>
      </c>
      <c r="Z935" s="650">
        <f>IX_Model_MWS!Z38</f>
        <v>0</v>
      </c>
      <c r="AA935" s="650">
        <f>IX_Model_MWS!AA38</f>
        <v>0</v>
      </c>
      <c r="AB935" s="650">
        <f>IX_Model_MWS!AB38</f>
        <v>0</v>
      </c>
      <c r="AC935" s="613">
        <f>IX_Model_MWS!AC38</f>
        <v>0</v>
      </c>
      <c r="AD935" s="613">
        <f>IX_Model_MWS!AD38</f>
        <v>0</v>
      </c>
      <c r="AE935" s="613">
        <f>IX_Model_MWS!AE38</f>
        <v>0</v>
      </c>
      <c r="AF935" s="613">
        <f>IX_Model_MWS!AF38</f>
        <v>0</v>
      </c>
      <c r="AG935" s="626">
        <f>IX_Model_MWS!AG38</f>
        <v>0</v>
      </c>
      <c r="AH935" s="626">
        <f>IX_Model_MWS!AH38</f>
        <v>0</v>
      </c>
      <c r="AI935" s="626">
        <f>IX_Model_MWS!AI38</f>
        <v>0</v>
      </c>
      <c r="AJ935" s="626">
        <f>IX_Model_MWS!AJ38</f>
        <v>0</v>
      </c>
      <c r="AK935" s="626">
        <f>IX_Model_MWS!AK38</f>
        <v>0</v>
      </c>
      <c r="AL935" s="626">
        <f>IX_Model_MWS!AL38</f>
        <v>0</v>
      </c>
      <c r="AM935" s="626">
        <f>IX_Model_MWS!AM38</f>
        <v>0</v>
      </c>
      <c r="AN935" s="626">
        <f>IX_Model_MWS!AN38</f>
        <v>0</v>
      </c>
      <c r="AO935" s="626">
        <f>IX_Model_MWS!AO38</f>
        <v>0</v>
      </c>
      <c r="AP935" s="369">
        <f>IX_Model_MWS!AP38</f>
        <v>0</v>
      </c>
      <c r="AQ935" s="369">
        <f>IX_Model_MWS!AQ38</f>
        <v>0</v>
      </c>
      <c r="AR935" s="369">
        <f>IX_Model_MWS!AR38</f>
        <v>0</v>
      </c>
      <c r="AS935" s="369">
        <f>IX_Model_MWS!AS38</f>
        <v>0</v>
      </c>
      <c r="AT935" s="370">
        <f>IX_Model_MWS!AT38</f>
        <v>0</v>
      </c>
      <c r="AU935" s="370">
        <f>IX_Model_MWS!AU38</f>
        <v>0</v>
      </c>
      <c r="AV935" s="370">
        <f>IX_Model_MWS!AV38</f>
        <v>0</v>
      </c>
      <c r="AW935" s="370">
        <f>IX_Model_MWS!AW38</f>
        <v>0</v>
      </c>
      <c r="AX935">
        <f>IX_Model_MWS!AX38</f>
        <v>0</v>
      </c>
      <c r="AY935">
        <f>IX_Model_MWS!AY38</f>
        <v>0</v>
      </c>
      <c r="AZ935">
        <f>IX_Model_MWS!AZ38</f>
        <v>0</v>
      </c>
      <c r="BA935">
        <f>IX_Model_MWS!BA38</f>
        <v>0</v>
      </c>
      <c r="BB935">
        <f>IX_Model_MWS!BB38</f>
        <v>0</v>
      </c>
      <c r="BC935">
        <f>IX_Model_MWS!BC38</f>
        <v>0</v>
      </c>
      <c r="BD935">
        <f>IX_Model_MWS!BD38</f>
        <v>0</v>
      </c>
      <c r="BE935">
        <f>IX_Model_MWS!BE38</f>
        <v>0</v>
      </c>
      <c r="BF935">
        <f>IX_Model_MWS!BF38</f>
        <v>0</v>
      </c>
      <c r="BG935">
        <f>IX_Model_MWS!BG38</f>
        <v>0</v>
      </c>
      <c r="BH935">
        <f>IX_Model_MWS!BH38</f>
        <v>0</v>
      </c>
      <c r="BI935">
        <f>IX_Model_MWS!BI38</f>
        <v>0</v>
      </c>
      <c r="BJ935">
        <f t="shared" si="52"/>
        <v>0</v>
      </c>
      <c r="BK935">
        <f t="shared" si="53"/>
        <v>0</v>
      </c>
      <c r="BL935" s="531">
        <f t="shared" si="54"/>
        <v>0</v>
      </c>
      <c r="BM935" s="201"/>
    </row>
    <row r="936" spans="1:65" hidden="1" outlineLevel="1" x14ac:dyDescent="0.3">
      <c r="A936">
        <f>IX_Model_MWS!A39</f>
        <v>4</v>
      </c>
      <c r="B936" t="str">
        <f>IX_Model_MWS!B39</f>
        <v>a</v>
      </c>
      <c r="C936">
        <f>IX_Model_MWS!C39</f>
        <v>1</v>
      </c>
      <c r="D936" t="str">
        <f>IX_Model_MWS!D39</f>
        <v>.z09_4_a_1</v>
      </c>
      <c r="E936" t="str">
        <f>IX_Model_MWS!E39</f>
        <v>Określenie kluczowych zmiennych</v>
      </c>
      <c r="F936">
        <f>IX_Model_MWS!F39</f>
        <v>0</v>
      </c>
      <c r="G936">
        <f>IX_Model_MWS!G39</f>
        <v>0</v>
      </c>
      <c r="H936">
        <f>IX_Model_MWS!H39</f>
        <v>4</v>
      </c>
      <c r="I936" t="str">
        <f>IX_Model_MWS!I39</f>
        <v>ACT/END</v>
      </c>
      <c r="J936">
        <f>IX_Model_MWS!J39</f>
        <v>149</v>
      </c>
      <c r="K936" s="284">
        <f>IX_Model_MWS!K39</f>
        <v>47424</v>
      </c>
      <c r="L936" s="284">
        <f>IX_Model_MWS!L39</f>
        <v>47426</v>
      </c>
      <c r="M936">
        <f>IX_Model_MWS!M39</f>
        <v>150</v>
      </c>
      <c r="N936">
        <f>IX_Model_MWS!N39</f>
        <v>2</v>
      </c>
      <c r="O936">
        <f>IX_Model_MWS!O39</f>
        <v>160</v>
      </c>
      <c r="P936" s="628">
        <f>IX_Model_MWS!P39</f>
        <v>0</v>
      </c>
      <c r="Q936" s="628">
        <f>IX_Model_MWS!Q39</f>
        <v>0</v>
      </c>
      <c r="R936" s="628">
        <f>IX_Model_MWS!R39</f>
        <v>0</v>
      </c>
      <c r="S936" s="628">
        <f>IX_Model_MWS!S39</f>
        <v>0</v>
      </c>
      <c r="T936" s="628">
        <f>IX_Model_MWS!T39</f>
        <v>0.25</v>
      </c>
      <c r="U936" s="628">
        <f>IX_Model_MWS!U39</f>
        <v>0</v>
      </c>
      <c r="V936" s="628">
        <f>IX_Model_MWS!V39</f>
        <v>0.25</v>
      </c>
      <c r="W936" s="628">
        <f>IX_Model_MWS!W39</f>
        <v>0.25</v>
      </c>
      <c r="X936" s="628">
        <f>IX_Model_MWS!X39</f>
        <v>0.25</v>
      </c>
      <c r="Y936" s="650">
        <f>IX_Model_MWS!Y39</f>
        <v>0</v>
      </c>
      <c r="Z936" s="650">
        <f>IX_Model_MWS!Z39</f>
        <v>0</v>
      </c>
      <c r="AA936" s="650">
        <f>IX_Model_MWS!AA39</f>
        <v>0</v>
      </c>
      <c r="AB936" s="650">
        <f>IX_Model_MWS!AB39</f>
        <v>0</v>
      </c>
      <c r="AC936" s="613">
        <f>IX_Model_MWS!AC39</f>
        <v>0</v>
      </c>
      <c r="AD936" s="613">
        <f>IX_Model_MWS!AD39</f>
        <v>0</v>
      </c>
      <c r="AE936" s="613">
        <f>IX_Model_MWS!AE39</f>
        <v>0</v>
      </c>
      <c r="AF936" s="613">
        <f>IX_Model_MWS!AF39</f>
        <v>0</v>
      </c>
      <c r="AG936" s="626">
        <f>IX_Model_MWS!AG39</f>
        <v>0</v>
      </c>
      <c r="AH936" s="626">
        <f>IX_Model_MWS!AH39</f>
        <v>0</v>
      </c>
      <c r="AI936" s="626">
        <f>IX_Model_MWS!AI39</f>
        <v>0</v>
      </c>
      <c r="AJ936" s="626">
        <f>IX_Model_MWS!AJ39</f>
        <v>0</v>
      </c>
      <c r="AK936" s="626">
        <f>IX_Model_MWS!AK39</f>
        <v>40</v>
      </c>
      <c r="AL936" s="626">
        <f>IX_Model_MWS!AL39</f>
        <v>0</v>
      </c>
      <c r="AM936" s="626">
        <f>IX_Model_MWS!AM39</f>
        <v>40</v>
      </c>
      <c r="AN936" s="626">
        <f>IX_Model_MWS!AN39</f>
        <v>40</v>
      </c>
      <c r="AO936" s="626">
        <f>IX_Model_MWS!AO39</f>
        <v>40</v>
      </c>
      <c r="AP936" s="369">
        <f>IX_Model_MWS!AP39</f>
        <v>0</v>
      </c>
      <c r="AQ936" s="369">
        <f>IX_Model_MWS!AQ39</f>
        <v>0</v>
      </c>
      <c r="AR936" s="369">
        <f>IX_Model_MWS!AR39</f>
        <v>0</v>
      </c>
      <c r="AS936" s="369">
        <f>IX_Model_MWS!AS39</f>
        <v>0</v>
      </c>
      <c r="AT936" s="370">
        <f>IX_Model_MWS!AT39</f>
        <v>0</v>
      </c>
      <c r="AU936" s="370">
        <f>IX_Model_MWS!AU39</f>
        <v>0</v>
      </c>
      <c r="AV936" s="370">
        <f>IX_Model_MWS!AV39</f>
        <v>0</v>
      </c>
      <c r="AW936" s="370">
        <f>IX_Model_MWS!AW39</f>
        <v>0</v>
      </c>
      <c r="AX936">
        <f>IX_Model_MWS!AX39</f>
        <v>0</v>
      </c>
      <c r="AY936">
        <f>IX_Model_MWS!AY39</f>
        <v>0</v>
      </c>
      <c r="AZ936">
        <f>IX_Model_MWS!AZ39</f>
        <v>0</v>
      </c>
      <c r="BA936">
        <f>IX_Model_MWS!BA39</f>
        <v>0</v>
      </c>
      <c r="BB936">
        <f>IX_Model_MWS!BB39</f>
        <v>0</v>
      </c>
      <c r="BC936">
        <f>IX_Model_MWS!BC39</f>
        <v>0</v>
      </c>
      <c r="BD936">
        <f>IX_Model_MWS!BD39</f>
        <v>0</v>
      </c>
      <c r="BE936">
        <f>IX_Model_MWS!BE39</f>
        <v>0</v>
      </c>
      <c r="BF936">
        <f>IX_Model_MWS!BF39</f>
        <v>0</v>
      </c>
      <c r="BG936">
        <f>IX_Model_MWS!BG39</f>
        <v>0</v>
      </c>
      <c r="BH936">
        <f>IX_Model_MWS!BH39</f>
        <v>0</v>
      </c>
      <c r="BI936">
        <f>IX_Model_MWS!BI39</f>
        <v>0</v>
      </c>
      <c r="BJ936">
        <f t="shared" si="52"/>
        <v>160</v>
      </c>
      <c r="BK936">
        <f t="shared" si="53"/>
        <v>160</v>
      </c>
      <c r="BL936" s="531">
        <f t="shared" si="54"/>
        <v>0</v>
      </c>
      <c r="BM936" s="201"/>
    </row>
    <row r="937" spans="1:65" hidden="1" outlineLevel="1" x14ac:dyDescent="0.3">
      <c r="A937">
        <f>IX_Model_MWS!A40</f>
        <v>4</v>
      </c>
      <c r="B937" t="str">
        <f>IX_Model_MWS!B40</f>
        <v>b</v>
      </c>
      <c r="C937">
        <f>IX_Model_MWS!C40</f>
        <v>1</v>
      </c>
      <c r="D937" t="str">
        <f>IX_Model_MWS!D40</f>
        <v>.z09_4_b_1</v>
      </c>
      <c r="E937" t="str">
        <f>IX_Model_MWS!E40</f>
        <v>Budowa modeli dyskretnych, predykcyjnych  i relacyjnych</v>
      </c>
      <c r="F937">
        <f>IX_Model_MWS!F40</f>
        <v>0</v>
      </c>
      <c r="G937">
        <f>IX_Model_MWS!G40</f>
        <v>0</v>
      </c>
      <c r="H937">
        <f>IX_Model_MWS!H40</f>
        <v>6</v>
      </c>
      <c r="I937" t="str">
        <f>IX_Model_MWS!I40</f>
        <v>END</v>
      </c>
      <c r="J937">
        <f>IX_Model_MWS!J40</f>
        <v>151</v>
      </c>
      <c r="K937" s="284">
        <f>IX_Model_MWS!K40</f>
        <v>47438</v>
      </c>
      <c r="L937" s="284">
        <f>IX_Model_MWS!L40</f>
        <v>47438</v>
      </c>
      <c r="M937">
        <f>IX_Model_MWS!M40</f>
        <v>150</v>
      </c>
      <c r="N937">
        <f>IX_Model_MWS!N40</f>
        <v>0</v>
      </c>
      <c r="O937">
        <f>IX_Model_MWS!O40</f>
        <v>120</v>
      </c>
      <c r="P937" s="628">
        <f>IX_Model_MWS!P40</f>
        <v>0</v>
      </c>
      <c r="Q937" s="628">
        <f>IX_Model_MWS!Q40</f>
        <v>0</v>
      </c>
      <c r="R937" s="628">
        <f>IX_Model_MWS!R40</f>
        <v>0</v>
      </c>
      <c r="S937" s="628">
        <f>IX_Model_MWS!S40</f>
        <v>0</v>
      </c>
      <c r="T937" s="628">
        <f>IX_Model_MWS!T40</f>
        <v>0</v>
      </c>
      <c r="U937" s="628">
        <f>IX_Model_MWS!U40</f>
        <v>0</v>
      </c>
      <c r="V937" s="628">
        <f>IX_Model_MWS!V40</f>
        <v>0</v>
      </c>
      <c r="W937" s="628">
        <f>IX_Model_MWS!W40</f>
        <v>0</v>
      </c>
      <c r="X937" s="628">
        <f>IX_Model_MWS!X40</f>
        <v>0</v>
      </c>
      <c r="Y937" s="650">
        <f>IX_Model_MWS!Y40</f>
        <v>0.33300000000000002</v>
      </c>
      <c r="Z937" s="650">
        <f>IX_Model_MWS!Z40</f>
        <v>0.33300000000000002</v>
      </c>
      <c r="AA937" s="650">
        <f>IX_Model_MWS!AA40</f>
        <v>0.33300000000000002</v>
      </c>
      <c r="AB937" s="650">
        <f>IX_Model_MWS!AB40</f>
        <v>0</v>
      </c>
      <c r="AC937" s="613">
        <f>IX_Model_MWS!AC40</f>
        <v>0</v>
      </c>
      <c r="AD937" s="613">
        <f>IX_Model_MWS!AD40</f>
        <v>0</v>
      </c>
      <c r="AE937" s="613">
        <f>IX_Model_MWS!AE40</f>
        <v>0</v>
      </c>
      <c r="AF937" s="613">
        <f>IX_Model_MWS!AF40</f>
        <v>0</v>
      </c>
      <c r="AG937" s="626">
        <f>IX_Model_MWS!AG40</f>
        <v>0</v>
      </c>
      <c r="AH937" s="626">
        <f>IX_Model_MWS!AH40</f>
        <v>0</v>
      </c>
      <c r="AI937" s="626">
        <f>IX_Model_MWS!AI40</f>
        <v>0</v>
      </c>
      <c r="AJ937" s="626">
        <f>IX_Model_MWS!AJ40</f>
        <v>0</v>
      </c>
      <c r="AK937" s="626">
        <f>IX_Model_MWS!AK40</f>
        <v>0</v>
      </c>
      <c r="AL937" s="626">
        <f>IX_Model_MWS!AL40</f>
        <v>0</v>
      </c>
      <c r="AM937" s="626">
        <f>IX_Model_MWS!AM40</f>
        <v>0</v>
      </c>
      <c r="AN937" s="626">
        <f>IX_Model_MWS!AN40</f>
        <v>0</v>
      </c>
      <c r="AO937" s="626">
        <f>IX_Model_MWS!AO40</f>
        <v>0</v>
      </c>
      <c r="AP937" s="369">
        <f>IX_Model_MWS!AP40</f>
        <v>40</v>
      </c>
      <c r="AQ937" s="369">
        <f>IX_Model_MWS!AQ40</f>
        <v>40</v>
      </c>
      <c r="AR937" s="369">
        <f>IX_Model_MWS!AR40</f>
        <v>40</v>
      </c>
      <c r="AS937" s="369">
        <f>IX_Model_MWS!AS40</f>
        <v>0</v>
      </c>
      <c r="AT937" s="370">
        <f>IX_Model_MWS!AT40</f>
        <v>0</v>
      </c>
      <c r="AU937" s="370">
        <f>IX_Model_MWS!AU40</f>
        <v>0</v>
      </c>
      <c r="AV937" s="370">
        <f>IX_Model_MWS!AV40</f>
        <v>0</v>
      </c>
      <c r="AW937" s="370">
        <f>IX_Model_MWS!AW40</f>
        <v>0</v>
      </c>
      <c r="AX937">
        <f>IX_Model_MWS!AX40</f>
        <v>0</v>
      </c>
      <c r="AY937">
        <f>IX_Model_MWS!AY40</f>
        <v>0</v>
      </c>
      <c r="AZ937">
        <f>IX_Model_MWS!AZ40</f>
        <v>0</v>
      </c>
      <c r="BA937">
        <f>IX_Model_MWS!BA40</f>
        <v>0</v>
      </c>
      <c r="BB937">
        <f>IX_Model_MWS!BB40</f>
        <v>0</v>
      </c>
      <c r="BC937">
        <f>IX_Model_MWS!BC40</f>
        <v>0</v>
      </c>
      <c r="BD937">
        <f>IX_Model_MWS!BD40</f>
        <v>0</v>
      </c>
      <c r="BE937">
        <f>IX_Model_MWS!BE40</f>
        <v>0</v>
      </c>
      <c r="BF937">
        <f>IX_Model_MWS!BF40</f>
        <v>0</v>
      </c>
      <c r="BG937">
        <f>IX_Model_MWS!BG40</f>
        <v>0</v>
      </c>
      <c r="BH937">
        <f>IX_Model_MWS!BH40</f>
        <v>0</v>
      </c>
      <c r="BI937">
        <f>IX_Model_MWS!BI40</f>
        <v>0</v>
      </c>
      <c r="BJ937">
        <f t="shared" si="52"/>
        <v>120</v>
      </c>
      <c r="BK937">
        <f t="shared" si="53"/>
        <v>120</v>
      </c>
      <c r="BL937" s="531">
        <f t="shared" si="54"/>
        <v>0</v>
      </c>
      <c r="BM937" s="201"/>
    </row>
    <row r="938" spans="1:65" hidden="1" outlineLevel="1" x14ac:dyDescent="0.3">
      <c r="A938">
        <f>IX_Model_MWS!A41</f>
        <v>4</v>
      </c>
      <c r="B938" t="str">
        <f>IX_Model_MWS!B41</f>
        <v>c</v>
      </c>
      <c r="C938">
        <f>IX_Model_MWS!C41</f>
        <v>1</v>
      </c>
      <c r="D938" t="str">
        <f>IX_Model_MWS!D41</f>
        <v>.z09_4_c_1</v>
      </c>
      <c r="E938" t="str">
        <f>IX_Model_MWS!E41</f>
        <v>Opracowanie scenariuszy symulujących różne strategie w MWS</v>
      </c>
      <c r="F938">
        <f>IX_Model_MWS!F41</f>
        <v>0</v>
      </c>
      <c r="G938">
        <f>IX_Model_MWS!G41</f>
        <v>0</v>
      </c>
      <c r="H938">
        <f>IX_Model_MWS!H41</f>
        <v>6</v>
      </c>
      <c r="I938" t="str">
        <f>IX_Model_MWS!I41</f>
        <v>END</v>
      </c>
      <c r="J938">
        <f>IX_Model_MWS!J41</f>
        <v>151</v>
      </c>
      <c r="K938" s="284">
        <f>IX_Model_MWS!K41</f>
        <v>47438</v>
      </c>
      <c r="L938" s="284">
        <f>IX_Model_MWS!L41</f>
        <v>47440</v>
      </c>
      <c r="M938">
        <f>IX_Model_MWS!M41</f>
        <v>152</v>
      </c>
      <c r="N938">
        <f>IX_Model_MWS!N41</f>
        <v>2</v>
      </c>
      <c r="O938">
        <f>IX_Model_MWS!O41</f>
        <v>160</v>
      </c>
      <c r="P938" s="628">
        <f>IX_Model_MWS!P41</f>
        <v>0</v>
      </c>
      <c r="Q938" s="628">
        <f>IX_Model_MWS!Q41</f>
        <v>0</v>
      </c>
      <c r="R938" s="628">
        <f>IX_Model_MWS!R41</f>
        <v>0</v>
      </c>
      <c r="S938" s="628">
        <f>IX_Model_MWS!S41</f>
        <v>0</v>
      </c>
      <c r="T938" s="628">
        <f>IX_Model_MWS!T41</f>
        <v>0</v>
      </c>
      <c r="U938" s="628">
        <f>IX_Model_MWS!U41</f>
        <v>0</v>
      </c>
      <c r="V938" s="628">
        <f>IX_Model_MWS!V41</f>
        <v>0.25</v>
      </c>
      <c r="W938" s="628">
        <f>IX_Model_MWS!W41</f>
        <v>0</v>
      </c>
      <c r="X938" s="628">
        <f>IX_Model_MWS!X41</f>
        <v>0.25</v>
      </c>
      <c r="Y938" s="650">
        <f>IX_Model_MWS!Y41</f>
        <v>0.25</v>
      </c>
      <c r="Z938" s="650">
        <f>IX_Model_MWS!Z41</f>
        <v>0.25</v>
      </c>
      <c r="AA938" s="650">
        <f>IX_Model_MWS!AA41</f>
        <v>0</v>
      </c>
      <c r="AB938" s="650">
        <f>IX_Model_MWS!AB41</f>
        <v>0</v>
      </c>
      <c r="AC938" s="613">
        <f>IX_Model_MWS!AC41</f>
        <v>0</v>
      </c>
      <c r="AD938" s="613">
        <f>IX_Model_MWS!AD41</f>
        <v>0</v>
      </c>
      <c r="AE938" s="613">
        <f>IX_Model_MWS!AE41</f>
        <v>0</v>
      </c>
      <c r="AF938" s="613">
        <f>IX_Model_MWS!AF41</f>
        <v>0</v>
      </c>
      <c r="AG938" s="626">
        <f>IX_Model_MWS!AG41</f>
        <v>0</v>
      </c>
      <c r="AH938" s="626">
        <f>IX_Model_MWS!AH41</f>
        <v>0</v>
      </c>
      <c r="AI938" s="626">
        <f>IX_Model_MWS!AI41</f>
        <v>0</v>
      </c>
      <c r="AJ938" s="626">
        <f>IX_Model_MWS!AJ41</f>
        <v>0</v>
      </c>
      <c r="AK938" s="626">
        <f>IX_Model_MWS!AK41</f>
        <v>0</v>
      </c>
      <c r="AL938" s="626">
        <f>IX_Model_MWS!AL41</f>
        <v>0</v>
      </c>
      <c r="AM938" s="626">
        <f>IX_Model_MWS!AM41</f>
        <v>40</v>
      </c>
      <c r="AN938" s="626">
        <f>IX_Model_MWS!AN41</f>
        <v>0</v>
      </c>
      <c r="AO938" s="626">
        <f>IX_Model_MWS!AO41</f>
        <v>40</v>
      </c>
      <c r="AP938" s="369">
        <f>IX_Model_MWS!AP41</f>
        <v>40</v>
      </c>
      <c r="AQ938" s="369">
        <f>IX_Model_MWS!AQ41</f>
        <v>40</v>
      </c>
      <c r="AR938" s="369">
        <f>IX_Model_MWS!AR41</f>
        <v>0</v>
      </c>
      <c r="AS938" s="369">
        <f>IX_Model_MWS!AS41</f>
        <v>0</v>
      </c>
      <c r="AT938" s="370">
        <f>IX_Model_MWS!AT41</f>
        <v>0</v>
      </c>
      <c r="AU938" s="370">
        <f>IX_Model_MWS!AU41</f>
        <v>0</v>
      </c>
      <c r="AV938" s="370">
        <f>IX_Model_MWS!AV41</f>
        <v>0</v>
      </c>
      <c r="AW938" s="370">
        <f>IX_Model_MWS!AW41</f>
        <v>0</v>
      </c>
      <c r="AX938">
        <f>IX_Model_MWS!AX41</f>
        <v>0</v>
      </c>
      <c r="AY938">
        <f>IX_Model_MWS!AY41</f>
        <v>0</v>
      </c>
      <c r="AZ938">
        <f>IX_Model_MWS!AZ41</f>
        <v>0</v>
      </c>
      <c r="BA938">
        <f>IX_Model_MWS!BA41</f>
        <v>0</v>
      </c>
      <c r="BB938">
        <f>IX_Model_MWS!BB41</f>
        <v>0</v>
      </c>
      <c r="BC938">
        <f>IX_Model_MWS!BC41</f>
        <v>0</v>
      </c>
      <c r="BD938">
        <f>IX_Model_MWS!BD41</f>
        <v>0</v>
      </c>
      <c r="BE938">
        <f>IX_Model_MWS!BE41</f>
        <v>0</v>
      </c>
      <c r="BF938">
        <f>IX_Model_MWS!BF41</f>
        <v>0</v>
      </c>
      <c r="BG938">
        <f>IX_Model_MWS!BG41</f>
        <v>0</v>
      </c>
      <c r="BH938">
        <f>IX_Model_MWS!BH41</f>
        <v>0</v>
      </c>
      <c r="BI938">
        <f>IX_Model_MWS!BI41</f>
        <v>0</v>
      </c>
      <c r="BJ938">
        <f t="shared" si="52"/>
        <v>160</v>
      </c>
      <c r="BK938">
        <f t="shared" si="53"/>
        <v>160</v>
      </c>
      <c r="BL938" s="531">
        <f t="shared" si="54"/>
        <v>0</v>
      </c>
      <c r="BM938" s="201"/>
    </row>
    <row r="939" spans="1:65" hidden="1" outlineLevel="1" x14ac:dyDescent="0.3">
      <c r="A939">
        <f>IX_Model_MWS!A42</f>
        <v>4</v>
      </c>
      <c r="B939" t="str">
        <f>IX_Model_MWS!B42</f>
        <v>d</v>
      </c>
      <c r="C939">
        <f>IX_Model_MWS!C42</f>
        <v>1</v>
      </c>
      <c r="D939" t="str">
        <f>IX_Model_MWS!D42</f>
        <v>.z09_4_d_1</v>
      </c>
      <c r="E939" t="str">
        <f>IX_Model_MWS!E42</f>
        <v>Testy, optymalizacja, implementacja zmian</v>
      </c>
      <c r="F939">
        <f>IX_Model_MWS!F42</f>
        <v>0</v>
      </c>
      <c r="G939">
        <f>IX_Model_MWS!G42</f>
        <v>0</v>
      </c>
      <c r="H939">
        <f>IX_Model_MWS!H42</f>
        <v>8</v>
      </c>
      <c r="I939" t="str">
        <f>IX_Model_MWS!I42</f>
        <v>END</v>
      </c>
      <c r="J939">
        <f>IX_Model_MWS!J42</f>
        <v>153</v>
      </c>
      <c r="K939" s="284">
        <f>IX_Model_MWS!K42</f>
        <v>47452</v>
      </c>
      <c r="L939" s="284">
        <f>IX_Model_MWS!L42</f>
        <v>47454</v>
      </c>
      <c r="M939">
        <f>IX_Model_MWS!M42</f>
        <v>154</v>
      </c>
      <c r="N939">
        <f>IX_Model_MWS!N42</f>
        <v>2</v>
      </c>
      <c r="O939">
        <f>IX_Model_MWS!O42</f>
        <v>160</v>
      </c>
      <c r="P939" s="628">
        <f>IX_Model_MWS!P42</f>
        <v>0</v>
      </c>
      <c r="Q939" s="628">
        <f>IX_Model_MWS!Q42</f>
        <v>0</v>
      </c>
      <c r="R939" s="628">
        <f>IX_Model_MWS!R42</f>
        <v>0</v>
      </c>
      <c r="S939" s="628">
        <f>IX_Model_MWS!S42</f>
        <v>0</v>
      </c>
      <c r="T939" s="628">
        <f>IX_Model_MWS!T42</f>
        <v>0</v>
      </c>
      <c r="U939" s="628">
        <f>IX_Model_MWS!U42</f>
        <v>0</v>
      </c>
      <c r="V939" s="628">
        <f>IX_Model_MWS!V42</f>
        <v>0</v>
      </c>
      <c r="W939" s="628">
        <f>IX_Model_MWS!W42</f>
        <v>0.25</v>
      </c>
      <c r="X939" s="628">
        <f>IX_Model_MWS!X42</f>
        <v>0.25</v>
      </c>
      <c r="Y939" s="650">
        <f>IX_Model_MWS!Y42</f>
        <v>0</v>
      </c>
      <c r="Z939" s="650">
        <f>IX_Model_MWS!Z42</f>
        <v>0</v>
      </c>
      <c r="AA939" s="650">
        <f>IX_Model_MWS!AA42</f>
        <v>0.25</v>
      </c>
      <c r="AB939" s="650">
        <f>IX_Model_MWS!AB42</f>
        <v>0.25</v>
      </c>
      <c r="AC939" s="613">
        <f>IX_Model_MWS!AC42</f>
        <v>0</v>
      </c>
      <c r="AD939" s="613">
        <f>IX_Model_MWS!AD42</f>
        <v>0</v>
      </c>
      <c r="AE939" s="613">
        <f>IX_Model_MWS!AE42</f>
        <v>0</v>
      </c>
      <c r="AF939" s="613">
        <f>IX_Model_MWS!AF42</f>
        <v>0</v>
      </c>
      <c r="AG939" s="626">
        <f>IX_Model_MWS!AG42</f>
        <v>0</v>
      </c>
      <c r="AH939" s="626">
        <f>IX_Model_MWS!AH42</f>
        <v>0</v>
      </c>
      <c r="AI939" s="626">
        <f>IX_Model_MWS!AI42</f>
        <v>0</v>
      </c>
      <c r="AJ939" s="626">
        <f>IX_Model_MWS!AJ42</f>
        <v>0</v>
      </c>
      <c r="AK939" s="626">
        <f>IX_Model_MWS!AK42</f>
        <v>0</v>
      </c>
      <c r="AL939" s="626">
        <f>IX_Model_MWS!AL42</f>
        <v>0</v>
      </c>
      <c r="AM939" s="626">
        <f>IX_Model_MWS!AM42</f>
        <v>0</v>
      </c>
      <c r="AN939" s="626">
        <f>IX_Model_MWS!AN42</f>
        <v>40</v>
      </c>
      <c r="AO939" s="626">
        <f>IX_Model_MWS!AO42</f>
        <v>40</v>
      </c>
      <c r="AP939" s="369">
        <f>IX_Model_MWS!AP42</f>
        <v>0</v>
      </c>
      <c r="AQ939" s="369">
        <f>IX_Model_MWS!AQ42</f>
        <v>0</v>
      </c>
      <c r="AR939" s="369">
        <f>IX_Model_MWS!AR42</f>
        <v>40</v>
      </c>
      <c r="AS939" s="369">
        <f>IX_Model_MWS!AS42</f>
        <v>40</v>
      </c>
      <c r="AT939" s="370">
        <f>IX_Model_MWS!AT42</f>
        <v>0</v>
      </c>
      <c r="AU939" s="370">
        <f>IX_Model_MWS!AU42</f>
        <v>0</v>
      </c>
      <c r="AV939" s="370">
        <f>IX_Model_MWS!AV42</f>
        <v>0</v>
      </c>
      <c r="AW939" s="370">
        <f>IX_Model_MWS!AW42</f>
        <v>0</v>
      </c>
      <c r="AX939">
        <f>IX_Model_MWS!AX42</f>
        <v>0</v>
      </c>
      <c r="AY939">
        <f>IX_Model_MWS!AY42</f>
        <v>0</v>
      </c>
      <c r="AZ939">
        <f>IX_Model_MWS!AZ42</f>
        <v>0</v>
      </c>
      <c r="BA939">
        <f>IX_Model_MWS!BA42</f>
        <v>0</v>
      </c>
      <c r="BB939">
        <f>IX_Model_MWS!BB42</f>
        <v>0</v>
      </c>
      <c r="BC939">
        <f>IX_Model_MWS!BC42</f>
        <v>0</v>
      </c>
      <c r="BD939">
        <f>IX_Model_MWS!BD42</f>
        <v>0</v>
      </c>
      <c r="BE939">
        <f>IX_Model_MWS!BE42</f>
        <v>0</v>
      </c>
      <c r="BF939">
        <f>IX_Model_MWS!BF42</f>
        <v>0</v>
      </c>
      <c r="BG939">
        <f>IX_Model_MWS!BG42</f>
        <v>0</v>
      </c>
      <c r="BH939">
        <f>IX_Model_MWS!BH42</f>
        <v>0</v>
      </c>
      <c r="BI939">
        <f>IX_Model_MWS!BI42</f>
        <v>0</v>
      </c>
      <c r="BJ939">
        <f t="shared" si="52"/>
        <v>160</v>
      </c>
      <c r="BK939">
        <f t="shared" si="53"/>
        <v>160</v>
      </c>
      <c r="BL939" s="531">
        <f t="shared" si="54"/>
        <v>0</v>
      </c>
      <c r="BM939" s="201"/>
    </row>
    <row r="940" spans="1:65" hidden="1" outlineLevel="1" x14ac:dyDescent="0.3">
      <c r="A940">
        <f>IX_Model_MWS!A43</f>
        <v>5</v>
      </c>
      <c r="B940" t="str">
        <f>IX_Model_MWS!B43</f>
        <v>a</v>
      </c>
      <c r="C940">
        <f>IX_Model_MWS!C43</f>
        <v>0</v>
      </c>
      <c r="D940" t="str">
        <f>IX_Model_MWS!D43</f>
        <v>.z09_5_a_0</v>
      </c>
      <c r="E940" t="str">
        <f>IX_Model_MWS!E43</f>
        <v>5.Symulacje i testy z CB</v>
      </c>
      <c r="F940">
        <f>IX_Model_MWS!F43</f>
        <v>0</v>
      </c>
      <c r="G940">
        <f>IX_Model_MWS!G43</f>
        <v>0</v>
      </c>
      <c r="H940">
        <f>IX_Model_MWS!H43</f>
        <v>0</v>
      </c>
      <c r="I940">
        <f>IX_Model_MWS!I43</f>
        <v>0</v>
      </c>
      <c r="J940">
        <f>IX_Model_MWS!J43</f>
        <v>155</v>
      </c>
      <c r="K940" s="284">
        <f>IX_Model_MWS!K43</f>
        <v>47466</v>
      </c>
      <c r="L940" s="284">
        <f>IX_Model_MWS!L43</f>
        <v>47466</v>
      </c>
      <c r="M940">
        <f>IX_Model_MWS!M43</f>
        <v>154</v>
      </c>
      <c r="N940">
        <f>IX_Model_MWS!N43</f>
        <v>0</v>
      </c>
      <c r="O940">
        <f>IX_Model_MWS!O43</f>
        <v>0</v>
      </c>
      <c r="P940" s="628">
        <f>IX_Model_MWS!P43</f>
        <v>0</v>
      </c>
      <c r="Q940" s="628">
        <f>IX_Model_MWS!Q43</f>
        <v>0</v>
      </c>
      <c r="R940" s="628">
        <f>IX_Model_MWS!R43</f>
        <v>0</v>
      </c>
      <c r="S940" s="628">
        <f>IX_Model_MWS!S43</f>
        <v>0</v>
      </c>
      <c r="T940" s="628">
        <f>IX_Model_MWS!T43</f>
        <v>0</v>
      </c>
      <c r="U940" s="628">
        <f>IX_Model_MWS!U43</f>
        <v>0</v>
      </c>
      <c r="V940" s="628">
        <f>IX_Model_MWS!V43</f>
        <v>0</v>
      </c>
      <c r="W940" s="628">
        <f>IX_Model_MWS!W43</f>
        <v>0</v>
      </c>
      <c r="X940" s="628">
        <f>IX_Model_MWS!X43</f>
        <v>0</v>
      </c>
      <c r="Y940" s="650">
        <f>IX_Model_MWS!Y43</f>
        <v>0</v>
      </c>
      <c r="Z940" s="650">
        <f>IX_Model_MWS!Z43</f>
        <v>0</v>
      </c>
      <c r="AA940" s="650">
        <f>IX_Model_MWS!AA43</f>
        <v>0</v>
      </c>
      <c r="AB940" s="650">
        <f>IX_Model_MWS!AB43</f>
        <v>0</v>
      </c>
      <c r="AC940" s="613">
        <f>IX_Model_MWS!AC43</f>
        <v>0</v>
      </c>
      <c r="AD940" s="613">
        <f>IX_Model_MWS!AD43</f>
        <v>0</v>
      </c>
      <c r="AE940" s="613">
        <f>IX_Model_MWS!AE43</f>
        <v>0</v>
      </c>
      <c r="AF940" s="613">
        <f>IX_Model_MWS!AF43</f>
        <v>0</v>
      </c>
      <c r="AG940" s="626">
        <f>IX_Model_MWS!AG43</f>
        <v>0</v>
      </c>
      <c r="AH940" s="626">
        <f>IX_Model_MWS!AH43</f>
        <v>0</v>
      </c>
      <c r="AI940" s="626">
        <f>IX_Model_MWS!AI43</f>
        <v>0</v>
      </c>
      <c r="AJ940" s="626">
        <f>IX_Model_MWS!AJ43</f>
        <v>0</v>
      </c>
      <c r="AK940" s="626">
        <f>IX_Model_MWS!AK43</f>
        <v>0</v>
      </c>
      <c r="AL940" s="626">
        <f>IX_Model_MWS!AL43</f>
        <v>0</v>
      </c>
      <c r="AM940" s="626">
        <f>IX_Model_MWS!AM43</f>
        <v>0</v>
      </c>
      <c r="AN940" s="626">
        <f>IX_Model_MWS!AN43</f>
        <v>0</v>
      </c>
      <c r="AO940" s="626">
        <f>IX_Model_MWS!AO43</f>
        <v>0</v>
      </c>
      <c r="AP940" s="369">
        <f>IX_Model_MWS!AP43</f>
        <v>0</v>
      </c>
      <c r="AQ940" s="369">
        <f>IX_Model_MWS!AQ43</f>
        <v>0</v>
      </c>
      <c r="AR940" s="369">
        <f>IX_Model_MWS!AR43</f>
        <v>0</v>
      </c>
      <c r="AS940" s="369">
        <f>IX_Model_MWS!AS43</f>
        <v>0</v>
      </c>
      <c r="AT940" s="370">
        <f>IX_Model_MWS!AT43</f>
        <v>0</v>
      </c>
      <c r="AU940" s="370">
        <f>IX_Model_MWS!AU43</f>
        <v>0</v>
      </c>
      <c r="AV940" s="370">
        <f>IX_Model_MWS!AV43</f>
        <v>0</v>
      </c>
      <c r="AW940" s="370">
        <f>IX_Model_MWS!AW43</f>
        <v>0</v>
      </c>
      <c r="AX940">
        <f>IX_Model_MWS!AX43</f>
        <v>0</v>
      </c>
      <c r="AY940">
        <f>IX_Model_MWS!AY43</f>
        <v>0</v>
      </c>
      <c r="AZ940">
        <f>IX_Model_MWS!AZ43</f>
        <v>0</v>
      </c>
      <c r="BA940">
        <f>IX_Model_MWS!BA43</f>
        <v>0</v>
      </c>
      <c r="BB940">
        <f>IX_Model_MWS!BB43</f>
        <v>0</v>
      </c>
      <c r="BC940">
        <f>IX_Model_MWS!BC43</f>
        <v>0</v>
      </c>
      <c r="BD940">
        <f>IX_Model_MWS!BD43</f>
        <v>0</v>
      </c>
      <c r="BE940">
        <f>IX_Model_MWS!BE43</f>
        <v>0</v>
      </c>
      <c r="BF940">
        <f>IX_Model_MWS!BF43</f>
        <v>0</v>
      </c>
      <c r="BG940">
        <f>IX_Model_MWS!BG43</f>
        <v>0</v>
      </c>
      <c r="BH940">
        <f>IX_Model_MWS!BH43</f>
        <v>0</v>
      </c>
      <c r="BI940">
        <f>IX_Model_MWS!BI43</f>
        <v>0</v>
      </c>
      <c r="BJ940">
        <f t="shared" si="52"/>
        <v>0</v>
      </c>
      <c r="BK940">
        <f t="shared" si="53"/>
        <v>0</v>
      </c>
      <c r="BL940" s="531">
        <f t="shared" si="54"/>
        <v>0</v>
      </c>
      <c r="BM940" s="201"/>
    </row>
    <row r="941" spans="1:65" hidden="1" outlineLevel="1" x14ac:dyDescent="0.3">
      <c r="A941">
        <f>IX_Model_MWS!A44</f>
        <v>5</v>
      </c>
      <c r="B941" t="str">
        <f>IX_Model_MWS!B44</f>
        <v>a</v>
      </c>
      <c r="C941">
        <f>IX_Model_MWS!C44</f>
        <v>1</v>
      </c>
      <c r="D941" t="str">
        <f>IX_Model_MWS!D44</f>
        <v>.z09_5_a_1</v>
      </c>
      <c r="E941" t="str">
        <f>IX_Model_MWS!E44</f>
        <v>Symulacje etapów procesów MWS</v>
      </c>
      <c r="F941">
        <f>IX_Model_MWS!F44</f>
        <v>0</v>
      </c>
      <c r="G941">
        <f>IX_Model_MWS!G44</f>
        <v>0</v>
      </c>
      <c r="H941">
        <f>IX_Model_MWS!H44</f>
        <v>4</v>
      </c>
      <c r="I941" t="str">
        <f>IX_Model_MWS!I44</f>
        <v>ACT/END</v>
      </c>
      <c r="J941">
        <f>IX_Model_MWS!J44</f>
        <v>155</v>
      </c>
      <c r="K941" s="284">
        <f>IX_Model_MWS!K44</f>
        <v>47466</v>
      </c>
      <c r="L941" s="284">
        <f>IX_Model_MWS!L44</f>
        <v>47468</v>
      </c>
      <c r="M941">
        <f>IX_Model_MWS!M44</f>
        <v>156</v>
      </c>
      <c r="N941">
        <f>IX_Model_MWS!N44</f>
        <v>2</v>
      </c>
      <c r="O941">
        <f>IX_Model_MWS!O44</f>
        <v>80</v>
      </c>
      <c r="P941" s="628">
        <f>IX_Model_MWS!P44</f>
        <v>0</v>
      </c>
      <c r="Q941" s="628">
        <f>IX_Model_MWS!Q44</f>
        <v>0</v>
      </c>
      <c r="R941" s="628">
        <f>IX_Model_MWS!R44</f>
        <v>0</v>
      </c>
      <c r="S941" s="628">
        <f>IX_Model_MWS!S44</f>
        <v>0</v>
      </c>
      <c r="T941" s="628">
        <f>IX_Model_MWS!T44</f>
        <v>0.5</v>
      </c>
      <c r="U941" s="628">
        <f>IX_Model_MWS!U44</f>
        <v>0</v>
      </c>
      <c r="V941" s="628">
        <f>IX_Model_MWS!V44</f>
        <v>0</v>
      </c>
      <c r="W941" s="628">
        <f>IX_Model_MWS!W44</f>
        <v>0</v>
      </c>
      <c r="X941" s="628">
        <f>IX_Model_MWS!X44</f>
        <v>0</v>
      </c>
      <c r="Y941" s="650">
        <f>IX_Model_MWS!Y44</f>
        <v>0.5</v>
      </c>
      <c r="Z941" s="650">
        <f>IX_Model_MWS!Z44</f>
        <v>0</v>
      </c>
      <c r="AA941" s="650">
        <f>IX_Model_MWS!AA44</f>
        <v>0</v>
      </c>
      <c r="AB941" s="650">
        <f>IX_Model_MWS!AB44</f>
        <v>0</v>
      </c>
      <c r="AC941" s="613">
        <f>IX_Model_MWS!AC44</f>
        <v>0</v>
      </c>
      <c r="AD941" s="613">
        <f>IX_Model_MWS!AD44</f>
        <v>0</v>
      </c>
      <c r="AE941" s="613">
        <f>IX_Model_MWS!AE44</f>
        <v>0</v>
      </c>
      <c r="AF941" s="613">
        <f>IX_Model_MWS!AF44</f>
        <v>0</v>
      </c>
      <c r="AG941" s="626">
        <f>IX_Model_MWS!AG44</f>
        <v>0</v>
      </c>
      <c r="AH941" s="626">
        <f>IX_Model_MWS!AH44</f>
        <v>0</v>
      </c>
      <c r="AI941" s="626">
        <f>IX_Model_MWS!AI44</f>
        <v>0</v>
      </c>
      <c r="AJ941" s="626">
        <f>IX_Model_MWS!AJ44</f>
        <v>0</v>
      </c>
      <c r="AK941" s="626">
        <f>IX_Model_MWS!AK44</f>
        <v>40</v>
      </c>
      <c r="AL941" s="626">
        <f>IX_Model_MWS!AL44</f>
        <v>0</v>
      </c>
      <c r="AM941" s="626">
        <f>IX_Model_MWS!AM44</f>
        <v>0</v>
      </c>
      <c r="AN941" s="626">
        <f>IX_Model_MWS!AN44</f>
        <v>0</v>
      </c>
      <c r="AO941" s="626">
        <f>IX_Model_MWS!AO44</f>
        <v>0</v>
      </c>
      <c r="AP941" s="369">
        <f>IX_Model_MWS!AP44</f>
        <v>40</v>
      </c>
      <c r="AQ941" s="369">
        <f>IX_Model_MWS!AQ44</f>
        <v>0</v>
      </c>
      <c r="AR941" s="369">
        <f>IX_Model_MWS!AR44</f>
        <v>0</v>
      </c>
      <c r="AS941" s="369">
        <f>IX_Model_MWS!AS44</f>
        <v>0</v>
      </c>
      <c r="AT941" s="370">
        <f>IX_Model_MWS!AT44</f>
        <v>0</v>
      </c>
      <c r="AU941" s="370">
        <f>IX_Model_MWS!AU44</f>
        <v>0</v>
      </c>
      <c r="AV941" s="370">
        <f>IX_Model_MWS!AV44</f>
        <v>0</v>
      </c>
      <c r="AW941" s="370">
        <f>IX_Model_MWS!AW44</f>
        <v>0</v>
      </c>
      <c r="AX941">
        <f>IX_Model_MWS!AX44</f>
        <v>0</v>
      </c>
      <c r="AY941">
        <f>IX_Model_MWS!AY44</f>
        <v>0</v>
      </c>
      <c r="AZ941">
        <f>IX_Model_MWS!AZ44</f>
        <v>0</v>
      </c>
      <c r="BA941">
        <f>IX_Model_MWS!BA44</f>
        <v>0</v>
      </c>
      <c r="BB941">
        <f>IX_Model_MWS!BB44</f>
        <v>0</v>
      </c>
      <c r="BC941">
        <f>IX_Model_MWS!BC44</f>
        <v>0</v>
      </c>
      <c r="BD941">
        <f>IX_Model_MWS!BD44</f>
        <v>0</v>
      </c>
      <c r="BE941">
        <f>IX_Model_MWS!BE44</f>
        <v>0</v>
      </c>
      <c r="BF941">
        <f>IX_Model_MWS!BF44</f>
        <v>0</v>
      </c>
      <c r="BG941">
        <f>IX_Model_MWS!BG44</f>
        <v>0</v>
      </c>
      <c r="BH941">
        <f>IX_Model_MWS!BH44</f>
        <v>0</v>
      </c>
      <c r="BI941">
        <f>IX_Model_MWS!BI44</f>
        <v>0</v>
      </c>
      <c r="BJ941">
        <f t="shared" si="52"/>
        <v>80</v>
      </c>
      <c r="BK941">
        <f t="shared" si="53"/>
        <v>80</v>
      </c>
      <c r="BL941" s="531">
        <f t="shared" si="54"/>
        <v>0</v>
      </c>
      <c r="BM941" s="201"/>
    </row>
    <row r="942" spans="1:65" hidden="1" outlineLevel="1" x14ac:dyDescent="0.3">
      <c r="A942">
        <f>IX_Model_MWS!A45</f>
        <v>5</v>
      </c>
      <c r="B942" t="str">
        <f>IX_Model_MWS!B45</f>
        <v>b</v>
      </c>
      <c r="C942">
        <f>IX_Model_MWS!C45</f>
        <v>1</v>
      </c>
      <c r="D942" t="str">
        <f>IX_Model_MWS!D45</f>
        <v>.z09_5_b_1</v>
      </c>
      <c r="E942" t="str">
        <f>IX_Model_MWS!E45</f>
        <v>Testowanie algorytmów AI/ML w symulowanym środowisku</v>
      </c>
      <c r="F942">
        <f>IX_Model_MWS!F45</f>
        <v>0</v>
      </c>
      <c r="G942">
        <f>IX_Model_MWS!G45</f>
        <v>0</v>
      </c>
      <c r="H942">
        <f>IX_Model_MWS!H45</f>
        <v>5</v>
      </c>
      <c r="I942" t="str">
        <f>IX_Model_MWS!I45</f>
        <v>ACT/END</v>
      </c>
      <c r="J942">
        <f>IX_Model_MWS!J45</f>
        <v>157</v>
      </c>
      <c r="K942" s="284">
        <f>IX_Model_MWS!K45</f>
        <v>47480</v>
      </c>
      <c r="L942" s="284">
        <f>IX_Model_MWS!L45</f>
        <v>47482</v>
      </c>
      <c r="M942">
        <f>IX_Model_MWS!M45</f>
        <v>158</v>
      </c>
      <c r="N942">
        <f>IX_Model_MWS!N45</f>
        <v>2</v>
      </c>
      <c r="O942">
        <f>IX_Model_MWS!O45</f>
        <v>80</v>
      </c>
      <c r="P942" s="628">
        <f>IX_Model_MWS!P45</f>
        <v>0</v>
      </c>
      <c r="Q942" s="628">
        <f>IX_Model_MWS!Q45</f>
        <v>0</v>
      </c>
      <c r="R942" s="628">
        <f>IX_Model_MWS!R45</f>
        <v>0</v>
      </c>
      <c r="S942" s="628">
        <f>IX_Model_MWS!S45</f>
        <v>0</v>
      </c>
      <c r="T942" s="628">
        <f>IX_Model_MWS!T45</f>
        <v>0</v>
      </c>
      <c r="U942" s="628">
        <f>IX_Model_MWS!U45</f>
        <v>0.5</v>
      </c>
      <c r="V942" s="628">
        <f>IX_Model_MWS!V45</f>
        <v>0</v>
      </c>
      <c r="W942" s="628">
        <f>IX_Model_MWS!W45</f>
        <v>0</v>
      </c>
      <c r="X942" s="628">
        <f>IX_Model_MWS!X45</f>
        <v>0</v>
      </c>
      <c r="Y942" s="650">
        <f>IX_Model_MWS!Y45</f>
        <v>0</v>
      </c>
      <c r="Z942" s="650">
        <f>IX_Model_MWS!Z45</f>
        <v>0</v>
      </c>
      <c r="AA942" s="650">
        <f>IX_Model_MWS!AA45</f>
        <v>0.5</v>
      </c>
      <c r="AB942" s="650">
        <f>IX_Model_MWS!AB45</f>
        <v>0</v>
      </c>
      <c r="AC942" s="613">
        <f>IX_Model_MWS!AC45</f>
        <v>0</v>
      </c>
      <c r="AD942" s="613">
        <f>IX_Model_MWS!AD45</f>
        <v>0</v>
      </c>
      <c r="AE942" s="613">
        <f>IX_Model_MWS!AE45</f>
        <v>0</v>
      </c>
      <c r="AF942" s="613">
        <f>IX_Model_MWS!AF45</f>
        <v>0</v>
      </c>
      <c r="AG942" s="626">
        <f>IX_Model_MWS!AG45</f>
        <v>0</v>
      </c>
      <c r="AH942" s="626">
        <f>IX_Model_MWS!AH45</f>
        <v>0</v>
      </c>
      <c r="AI942" s="626">
        <f>IX_Model_MWS!AI45</f>
        <v>0</v>
      </c>
      <c r="AJ942" s="626">
        <f>IX_Model_MWS!AJ45</f>
        <v>0</v>
      </c>
      <c r="AK942" s="626">
        <f>IX_Model_MWS!AK45</f>
        <v>0</v>
      </c>
      <c r="AL942" s="626">
        <f>IX_Model_MWS!AL45</f>
        <v>40</v>
      </c>
      <c r="AM942" s="626">
        <f>IX_Model_MWS!AM45</f>
        <v>0</v>
      </c>
      <c r="AN942" s="626">
        <f>IX_Model_MWS!AN45</f>
        <v>0</v>
      </c>
      <c r="AO942" s="626">
        <f>IX_Model_MWS!AO45</f>
        <v>0</v>
      </c>
      <c r="AP942" s="369">
        <f>IX_Model_MWS!AP45</f>
        <v>0</v>
      </c>
      <c r="AQ942" s="369">
        <f>IX_Model_MWS!AQ45</f>
        <v>0</v>
      </c>
      <c r="AR942" s="369">
        <f>IX_Model_MWS!AR45</f>
        <v>40</v>
      </c>
      <c r="AS942" s="369">
        <f>IX_Model_MWS!AS45</f>
        <v>0</v>
      </c>
      <c r="AT942" s="370">
        <f>IX_Model_MWS!AT45</f>
        <v>0</v>
      </c>
      <c r="AU942" s="370">
        <f>IX_Model_MWS!AU45</f>
        <v>0</v>
      </c>
      <c r="AV942" s="370">
        <f>IX_Model_MWS!AV45</f>
        <v>0</v>
      </c>
      <c r="AW942" s="370">
        <f>IX_Model_MWS!AW45</f>
        <v>0</v>
      </c>
      <c r="AX942">
        <f>IX_Model_MWS!AX45</f>
        <v>0</v>
      </c>
      <c r="AY942">
        <f>IX_Model_MWS!AY45</f>
        <v>0</v>
      </c>
      <c r="AZ942">
        <f>IX_Model_MWS!AZ45</f>
        <v>0</v>
      </c>
      <c r="BA942">
        <f>IX_Model_MWS!BA45</f>
        <v>0</v>
      </c>
      <c r="BB942">
        <f>IX_Model_MWS!BB45</f>
        <v>0</v>
      </c>
      <c r="BC942">
        <f>IX_Model_MWS!BC45</f>
        <v>0</v>
      </c>
      <c r="BD942">
        <f>IX_Model_MWS!BD45</f>
        <v>0</v>
      </c>
      <c r="BE942">
        <f>IX_Model_MWS!BE45</f>
        <v>0</v>
      </c>
      <c r="BF942">
        <f>IX_Model_MWS!BF45</f>
        <v>0</v>
      </c>
      <c r="BG942">
        <f>IX_Model_MWS!BG45</f>
        <v>0</v>
      </c>
      <c r="BH942">
        <f>IX_Model_MWS!BH45</f>
        <v>0</v>
      </c>
      <c r="BI942">
        <f>IX_Model_MWS!BI45</f>
        <v>0</v>
      </c>
      <c r="BJ942">
        <f t="shared" si="52"/>
        <v>80</v>
      </c>
      <c r="BK942">
        <f t="shared" si="53"/>
        <v>80</v>
      </c>
      <c r="BL942" s="531">
        <f t="shared" si="54"/>
        <v>0</v>
      </c>
      <c r="BM942" s="201"/>
    </row>
    <row r="943" spans="1:65" hidden="1" outlineLevel="1" x14ac:dyDescent="0.3">
      <c r="A943">
        <f>IX_Model_MWS!A46</f>
        <v>5</v>
      </c>
      <c r="B943" t="str">
        <f>IX_Model_MWS!B46</f>
        <v>c</v>
      </c>
      <c r="C943">
        <f>IX_Model_MWS!C46</f>
        <v>1</v>
      </c>
      <c r="D943" t="str">
        <f>IX_Model_MWS!D46</f>
        <v>.z09_5_c_1</v>
      </c>
      <c r="E943" t="str">
        <f>IX_Model_MWS!E46</f>
        <v>Uczenie/trening modeli</v>
      </c>
      <c r="F943">
        <f>IX_Model_MWS!F46</f>
        <v>0</v>
      </c>
      <c r="G943">
        <f>IX_Model_MWS!G46</f>
        <v>0</v>
      </c>
      <c r="H943">
        <f>IX_Model_MWS!H46</f>
        <v>5</v>
      </c>
      <c r="I943" t="str">
        <f>IX_Model_MWS!I46</f>
        <v>ACT/END</v>
      </c>
      <c r="J943">
        <f>IX_Model_MWS!J46</f>
        <v>159</v>
      </c>
      <c r="K943" s="284">
        <f>IX_Model_MWS!K46</f>
        <v>47494</v>
      </c>
      <c r="L943" s="284">
        <f>IX_Model_MWS!L46</f>
        <v>47494</v>
      </c>
      <c r="M943">
        <f>IX_Model_MWS!M46</f>
        <v>158</v>
      </c>
      <c r="N943">
        <f>IX_Model_MWS!N46</f>
        <v>0</v>
      </c>
      <c r="O943">
        <f>IX_Model_MWS!O46</f>
        <v>80</v>
      </c>
      <c r="P943" s="628">
        <f>IX_Model_MWS!P46</f>
        <v>0</v>
      </c>
      <c r="Q943" s="628">
        <f>IX_Model_MWS!Q46</f>
        <v>0</v>
      </c>
      <c r="R943" s="628">
        <f>IX_Model_MWS!R46</f>
        <v>0</v>
      </c>
      <c r="S943" s="628">
        <f>IX_Model_MWS!S46</f>
        <v>0</v>
      </c>
      <c r="T943" s="628">
        <f>IX_Model_MWS!T46</f>
        <v>0</v>
      </c>
      <c r="U943" s="628">
        <f>IX_Model_MWS!U46</f>
        <v>0</v>
      </c>
      <c r="V943" s="628">
        <f>IX_Model_MWS!V46</f>
        <v>0</v>
      </c>
      <c r="W943" s="628">
        <f>IX_Model_MWS!W46</f>
        <v>0</v>
      </c>
      <c r="X943" s="628">
        <f>IX_Model_MWS!X46</f>
        <v>0</v>
      </c>
      <c r="Y943" s="650">
        <f>IX_Model_MWS!Y46</f>
        <v>0.5</v>
      </c>
      <c r="Z943" s="650">
        <f>IX_Model_MWS!Z46</f>
        <v>0.5</v>
      </c>
      <c r="AA943" s="650">
        <f>IX_Model_MWS!AA46</f>
        <v>0</v>
      </c>
      <c r="AB943" s="650">
        <f>IX_Model_MWS!AB46</f>
        <v>0</v>
      </c>
      <c r="AC943" s="613">
        <f>IX_Model_MWS!AC46</f>
        <v>0</v>
      </c>
      <c r="AD943" s="613">
        <f>IX_Model_MWS!AD46</f>
        <v>0</v>
      </c>
      <c r="AE943" s="613">
        <f>IX_Model_MWS!AE46</f>
        <v>0</v>
      </c>
      <c r="AF943" s="613">
        <f>IX_Model_MWS!AF46</f>
        <v>0</v>
      </c>
      <c r="AG943" s="626">
        <f>IX_Model_MWS!AG46</f>
        <v>0</v>
      </c>
      <c r="AH943" s="626">
        <f>IX_Model_MWS!AH46</f>
        <v>0</v>
      </c>
      <c r="AI943" s="626">
        <f>IX_Model_MWS!AI46</f>
        <v>0</v>
      </c>
      <c r="AJ943" s="626">
        <f>IX_Model_MWS!AJ46</f>
        <v>0</v>
      </c>
      <c r="AK943" s="626">
        <f>IX_Model_MWS!AK46</f>
        <v>0</v>
      </c>
      <c r="AL943" s="626">
        <f>IX_Model_MWS!AL46</f>
        <v>0</v>
      </c>
      <c r="AM943" s="626">
        <f>IX_Model_MWS!AM46</f>
        <v>0</v>
      </c>
      <c r="AN943" s="626">
        <f>IX_Model_MWS!AN46</f>
        <v>0</v>
      </c>
      <c r="AO943" s="626">
        <f>IX_Model_MWS!AO46</f>
        <v>0</v>
      </c>
      <c r="AP943" s="369">
        <f>IX_Model_MWS!AP46</f>
        <v>40</v>
      </c>
      <c r="AQ943" s="369">
        <f>IX_Model_MWS!AQ46</f>
        <v>40</v>
      </c>
      <c r="AR943" s="369">
        <f>IX_Model_MWS!AR46</f>
        <v>0</v>
      </c>
      <c r="AS943" s="369">
        <f>IX_Model_MWS!AS46</f>
        <v>0</v>
      </c>
      <c r="AT943" s="370">
        <f>IX_Model_MWS!AT46</f>
        <v>0</v>
      </c>
      <c r="AU943" s="370">
        <f>IX_Model_MWS!AU46</f>
        <v>0</v>
      </c>
      <c r="AV943" s="370">
        <f>IX_Model_MWS!AV46</f>
        <v>0</v>
      </c>
      <c r="AW943" s="370">
        <f>IX_Model_MWS!AW46</f>
        <v>0</v>
      </c>
      <c r="AX943">
        <f>IX_Model_MWS!AX46</f>
        <v>0</v>
      </c>
      <c r="AY943">
        <f>IX_Model_MWS!AY46</f>
        <v>0</v>
      </c>
      <c r="AZ943">
        <f>IX_Model_MWS!AZ46</f>
        <v>0</v>
      </c>
      <c r="BA943">
        <f>IX_Model_MWS!BA46</f>
        <v>0</v>
      </c>
      <c r="BB943">
        <f>IX_Model_MWS!BB46</f>
        <v>0</v>
      </c>
      <c r="BC943">
        <f>IX_Model_MWS!BC46</f>
        <v>0</v>
      </c>
      <c r="BD943">
        <f>IX_Model_MWS!BD46</f>
        <v>0</v>
      </c>
      <c r="BE943">
        <f>IX_Model_MWS!BE46</f>
        <v>0</v>
      </c>
      <c r="BF943">
        <f>IX_Model_MWS!BF46</f>
        <v>0</v>
      </c>
      <c r="BG943">
        <f>IX_Model_MWS!BG46</f>
        <v>0</v>
      </c>
      <c r="BH943">
        <f>IX_Model_MWS!BH46</f>
        <v>0</v>
      </c>
      <c r="BI943">
        <f>IX_Model_MWS!BI46</f>
        <v>0</v>
      </c>
      <c r="BJ943">
        <f t="shared" ref="BJ943:BJ1006" si="55">O943</f>
        <v>80</v>
      </c>
      <c r="BK943">
        <f t="shared" ref="BK943:BK1006" si="56">SUM(AG943:AW943)</f>
        <v>80</v>
      </c>
      <c r="BL943" s="531">
        <f t="shared" ref="BL943:BL1006" si="57">BJ943-BK943</f>
        <v>0</v>
      </c>
      <c r="BM943" s="201"/>
    </row>
    <row r="944" spans="1:65" hidden="1" outlineLevel="1" x14ac:dyDescent="0.3">
      <c r="A944">
        <f>IX_Model_MWS!A47</f>
        <v>6</v>
      </c>
      <c r="B944" t="str">
        <f>IX_Model_MWS!B47</f>
        <v>a</v>
      </c>
      <c r="C944">
        <f>IX_Model_MWS!C47</f>
        <v>0</v>
      </c>
      <c r="D944" t="str">
        <f>IX_Model_MWS!D47</f>
        <v>.z09_6_a_0</v>
      </c>
      <c r="E944" t="str">
        <f>IX_Model_MWS!E47</f>
        <v>6.Analiza wyników symulacji i testów</v>
      </c>
      <c r="F944">
        <f>IX_Model_MWS!F47</f>
        <v>0</v>
      </c>
      <c r="G944">
        <f>IX_Model_MWS!G47</f>
        <v>0</v>
      </c>
      <c r="H944">
        <f>IX_Model_MWS!H47</f>
        <v>0</v>
      </c>
      <c r="I944">
        <f>IX_Model_MWS!I47</f>
        <v>0</v>
      </c>
      <c r="J944">
        <f>IX_Model_MWS!J47</f>
        <v>159</v>
      </c>
      <c r="K944" s="284">
        <f>IX_Model_MWS!K47</f>
        <v>47494</v>
      </c>
      <c r="L944" s="284">
        <f>IX_Model_MWS!L47</f>
        <v>47494</v>
      </c>
      <c r="M944">
        <f>IX_Model_MWS!M47</f>
        <v>158</v>
      </c>
      <c r="N944">
        <f>IX_Model_MWS!N47</f>
        <v>0</v>
      </c>
      <c r="O944">
        <f>IX_Model_MWS!O47</f>
        <v>0</v>
      </c>
      <c r="P944" s="628">
        <f>IX_Model_MWS!P47</f>
        <v>0</v>
      </c>
      <c r="Q944" s="628">
        <f>IX_Model_MWS!Q47</f>
        <v>0</v>
      </c>
      <c r="R944" s="628">
        <f>IX_Model_MWS!R47</f>
        <v>0</v>
      </c>
      <c r="S944" s="628">
        <f>IX_Model_MWS!S47</f>
        <v>0</v>
      </c>
      <c r="T944" s="628">
        <f>IX_Model_MWS!T47</f>
        <v>0</v>
      </c>
      <c r="U944" s="628">
        <f>IX_Model_MWS!U47</f>
        <v>0</v>
      </c>
      <c r="V944" s="628">
        <f>IX_Model_MWS!V47</f>
        <v>0</v>
      </c>
      <c r="W944" s="628">
        <f>IX_Model_MWS!W47</f>
        <v>0</v>
      </c>
      <c r="X944" s="628">
        <f>IX_Model_MWS!X47</f>
        <v>0</v>
      </c>
      <c r="Y944" s="650">
        <f>IX_Model_MWS!Y47</f>
        <v>0</v>
      </c>
      <c r="Z944" s="650">
        <f>IX_Model_MWS!Z47</f>
        <v>0</v>
      </c>
      <c r="AA944" s="650">
        <f>IX_Model_MWS!AA47</f>
        <v>0</v>
      </c>
      <c r="AB944" s="650">
        <f>IX_Model_MWS!AB47</f>
        <v>0</v>
      </c>
      <c r="AC944" s="613">
        <f>IX_Model_MWS!AC47</f>
        <v>0</v>
      </c>
      <c r="AD944" s="613">
        <f>IX_Model_MWS!AD47</f>
        <v>0</v>
      </c>
      <c r="AE944" s="613">
        <f>IX_Model_MWS!AE47</f>
        <v>0</v>
      </c>
      <c r="AF944" s="613">
        <f>IX_Model_MWS!AF47</f>
        <v>0</v>
      </c>
      <c r="AG944" s="626">
        <f>IX_Model_MWS!AG47</f>
        <v>0</v>
      </c>
      <c r="AH944" s="626">
        <f>IX_Model_MWS!AH47</f>
        <v>0</v>
      </c>
      <c r="AI944" s="626">
        <f>IX_Model_MWS!AI47</f>
        <v>0</v>
      </c>
      <c r="AJ944" s="626">
        <f>IX_Model_MWS!AJ47</f>
        <v>0</v>
      </c>
      <c r="AK944" s="626">
        <f>IX_Model_MWS!AK47</f>
        <v>0</v>
      </c>
      <c r="AL944" s="626">
        <f>IX_Model_MWS!AL47</f>
        <v>0</v>
      </c>
      <c r="AM944" s="626">
        <f>IX_Model_MWS!AM47</f>
        <v>0</v>
      </c>
      <c r="AN944" s="626">
        <f>IX_Model_MWS!AN47</f>
        <v>0</v>
      </c>
      <c r="AO944" s="626">
        <f>IX_Model_MWS!AO47</f>
        <v>0</v>
      </c>
      <c r="AP944" s="369">
        <f>IX_Model_MWS!AP47</f>
        <v>0</v>
      </c>
      <c r="AQ944" s="369">
        <f>IX_Model_MWS!AQ47</f>
        <v>0</v>
      </c>
      <c r="AR944" s="369">
        <f>IX_Model_MWS!AR47</f>
        <v>0</v>
      </c>
      <c r="AS944" s="369">
        <f>IX_Model_MWS!AS47</f>
        <v>0</v>
      </c>
      <c r="AT944" s="370">
        <f>IX_Model_MWS!AT47</f>
        <v>0</v>
      </c>
      <c r="AU944" s="370">
        <f>IX_Model_MWS!AU47</f>
        <v>0</v>
      </c>
      <c r="AV944" s="370">
        <f>IX_Model_MWS!AV47</f>
        <v>0</v>
      </c>
      <c r="AW944" s="370">
        <f>IX_Model_MWS!AW47</f>
        <v>0</v>
      </c>
      <c r="AX944">
        <f>IX_Model_MWS!AX47</f>
        <v>0</v>
      </c>
      <c r="AY944">
        <f>IX_Model_MWS!AY47</f>
        <v>0</v>
      </c>
      <c r="AZ944">
        <f>IX_Model_MWS!AZ47</f>
        <v>0</v>
      </c>
      <c r="BA944">
        <f>IX_Model_MWS!BA47</f>
        <v>0</v>
      </c>
      <c r="BB944">
        <f>IX_Model_MWS!BB47</f>
        <v>0</v>
      </c>
      <c r="BC944">
        <f>IX_Model_MWS!BC47</f>
        <v>0</v>
      </c>
      <c r="BD944">
        <f>IX_Model_MWS!BD47</f>
        <v>0</v>
      </c>
      <c r="BE944">
        <f>IX_Model_MWS!BE47</f>
        <v>0</v>
      </c>
      <c r="BF944">
        <f>IX_Model_MWS!BF47</f>
        <v>0</v>
      </c>
      <c r="BG944">
        <f>IX_Model_MWS!BG47</f>
        <v>0</v>
      </c>
      <c r="BH944">
        <f>IX_Model_MWS!BH47</f>
        <v>0</v>
      </c>
      <c r="BI944">
        <f>IX_Model_MWS!BI47</f>
        <v>0</v>
      </c>
      <c r="BJ944">
        <f t="shared" si="55"/>
        <v>0</v>
      </c>
      <c r="BK944">
        <f t="shared" si="56"/>
        <v>0</v>
      </c>
      <c r="BL944" s="531">
        <f t="shared" si="57"/>
        <v>0</v>
      </c>
      <c r="BM944" s="201"/>
    </row>
    <row r="945" spans="1:65" hidden="1" outlineLevel="1" x14ac:dyDescent="0.3">
      <c r="A945">
        <f>IX_Model_MWS!A48</f>
        <v>6</v>
      </c>
      <c r="B945" t="str">
        <f>IX_Model_MWS!B48</f>
        <v>a</v>
      </c>
      <c r="C945">
        <f>IX_Model_MWS!C48</f>
        <v>1</v>
      </c>
      <c r="D945" t="str">
        <f>IX_Model_MWS!D48</f>
        <v>.z09_6_a_1</v>
      </c>
      <c r="E945" t="str">
        <f>IX_Model_MWS!E48</f>
        <v>Analiza wyników</v>
      </c>
      <c r="F945">
        <f>IX_Model_MWS!F48</f>
        <v>0</v>
      </c>
      <c r="G945">
        <f>IX_Model_MWS!G48</f>
        <v>0</v>
      </c>
      <c r="H945">
        <f>IX_Model_MWS!H48</f>
        <v>0</v>
      </c>
      <c r="I945" t="str">
        <f>IX_Model_MWS!I48</f>
        <v>ACT/END</v>
      </c>
      <c r="J945">
        <f>IX_Model_MWS!J48</f>
        <v>159</v>
      </c>
      <c r="K945" s="284">
        <f>IX_Model_MWS!K48</f>
        <v>47494</v>
      </c>
      <c r="L945" s="284">
        <f>IX_Model_MWS!L48</f>
        <v>47496</v>
      </c>
      <c r="M945">
        <f>IX_Model_MWS!M48</f>
        <v>160</v>
      </c>
      <c r="N945">
        <f>IX_Model_MWS!N48</f>
        <v>2</v>
      </c>
      <c r="O945">
        <f>IX_Model_MWS!O48</f>
        <v>80</v>
      </c>
      <c r="P945" s="628">
        <f>IX_Model_MWS!P48</f>
        <v>0</v>
      </c>
      <c r="Q945" s="628">
        <f>IX_Model_MWS!Q48</f>
        <v>0</v>
      </c>
      <c r="R945" s="628">
        <f>IX_Model_MWS!R48</f>
        <v>0</v>
      </c>
      <c r="S945" s="628">
        <f>IX_Model_MWS!S48</f>
        <v>0</v>
      </c>
      <c r="T945" s="628">
        <f>IX_Model_MWS!T48</f>
        <v>0.5</v>
      </c>
      <c r="U945" s="628">
        <f>IX_Model_MWS!U48</f>
        <v>0</v>
      </c>
      <c r="V945" s="628">
        <f>IX_Model_MWS!V48</f>
        <v>0</v>
      </c>
      <c r="W945" s="628">
        <f>IX_Model_MWS!W48</f>
        <v>0</v>
      </c>
      <c r="X945" s="628">
        <f>IX_Model_MWS!X48</f>
        <v>0</v>
      </c>
      <c r="Y945" s="650">
        <f>IX_Model_MWS!Y48</f>
        <v>0</v>
      </c>
      <c r="Z945" s="650">
        <f>IX_Model_MWS!Z48</f>
        <v>0.5</v>
      </c>
      <c r="AA945" s="650">
        <f>IX_Model_MWS!AA48</f>
        <v>0</v>
      </c>
      <c r="AB945" s="650">
        <f>IX_Model_MWS!AB48</f>
        <v>0</v>
      </c>
      <c r="AC945" s="613">
        <f>IX_Model_MWS!AC48</f>
        <v>0</v>
      </c>
      <c r="AD945" s="613">
        <f>IX_Model_MWS!AD48</f>
        <v>0</v>
      </c>
      <c r="AE945" s="613">
        <f>IX_Model_MWS!AE48</f>
        <v>0</v>
      </c>
      <c r="AF945" s="613">
        <f>IX_Model_MWS!AF48</f>
        <v>0</v>
      </c>
      <c r="AG945" s="626">
        <f>IX_Model_MWS!AG48</f>
        <v>0</v>
      </c>
      <c r="AH945" s="626">
        <f>IX_Model_MWS!AH48</f>
        <v>0</v>
      </c>
      <c r="AI945" s="626">
        <f>IX_Model_MWS!AI48</f>
        <v>0</v>
      </c>
      <c r="AJ945" s="626">
        <f>IX_Model_MWS!AJ48</f>
        <v>0</v>
      </c>
      <c r="AK945" s="626">
        <f>IX_Model_MWS!AK48</f>
        <v>40</v>
      </c>
      <c r="AL945" s="626">
        <f>IX_Model_MWS!AL48</f>
        <v>0</v>
      </c>
      <c r="AM945" s="626">
        <f>IX_Model_MWS!AM48</f>
        <v>0</v>
      </c>
      <c r="AN945" s="626">
        <f>IX_Model_MWS!AN48</f>
        <v>0</v>
      </c>
      <c r="AO945" s="626">
        <f>IX_Model_MWS!AO48</f>
        <v>0</v>
      </c>
      <c r="AP945" s="369">
        <f>IX_Model_MWS!AP48</f>
        <v>0</v>
      </c>
      <c r="AQ945" s="369">
        <f>IX_Model_MWS!AQ48</f>
        <v>40</v>
      </c>
      <c r="AR945" s="369">
        <f>IX_Model_MWS!AR48</f>
        <v>0</v>
      </c>
      <c r="AS945" s="369">
        <f>IX_Model_MWS!AS48</f>
        <v>0</v>
      </c>
      <c r="AT945" s="370">
        <f>IX_Model_MWS!AT48</f>
        <v>0</v>
      </c>
      <c r="AU945" s="370">
        <f>IX_Model_MWS!AU48</f>
        <v>0</v>
      </c>
      <c r="AV945" s="370">
        <f>IX_Model_MWS!AV48</f>
        <v>0</v>
      </c>
      <c r="AW945" s="370">
        <f>IX_Model_MWS!AW48</f>
        <v>0</v>
      </c>
      <c r="AX945">
        <f>IX_Model_MWS!AX48</f>
        <v>0</v>
      </c>
      <c r="AY945">
        <f>IX_Model_MWS!AY48</f>
        <v>0</v>
      </c>
      <c r="AZ945">
        <f>IX_Model_MWS!AZ48</f>
        <v>0</v>
      </c>
      <c r="BA945">
        <f>IX_Model_MWS!BA48</f>
        <v>0</v>
      </c>
      <c r="BB945">
        <f>IX_Model_MWS!BB48</f>
        <v>0</v>
      </c>
      <c r="BC945">
        <f>IX_Model_MWS!BC48</f>
        <v>0</v>
      </c>
      <c r="BD945">
        <f>IX_Model_MWS!BD48</f>
        <v>0</v>
      </c>
      <c r="BE945">
        <f>IX_Model_MWS!BE48</f>
        <v>0</v>
      </c>
      <c r="BF945">
        <f>IX_Model_MWS!BF48</f>
        <v>0</v>
      </c>
      <c r="BG945">
        <f>IX_Model_MWS!BG48</f>
        <v>0</v>
      </c>
      <c r="BH945">
        <f>IX_Model_MWS!BH48</f>
        <v>0</v>
      </c>
      <c r="BI945">
        <f>IX_Model_MWS!BI48</f>
        <v>0</v>
      </c>
      <c r="BJ945">
        <f t="shared" si="55"/>
        <v>80</v>
      </c>
      <c r="BK945">
        <f t="shared" si="56"/>
        <v>80</v>
      </c>
      <c r="BL945" s="531">
        <f t="shared" si="57"/>
        <v>0</v>
      </c>
      <c r="BM945" s="201"/>
    </row>
    <row r="946" spans="1:65" hidden="1" outlineLevel="1" x14ac:dyDescent="0.3">
      <c r="A946">
        <f>IX_Model_MWS!A49</f>
        <v>6</v>
      </c>
      <c r="B946" t="str">
        <f>IX_Model_MWS!B49</f>
        <v>b</v>
      </c>
      <c r="C946">
        <f>IX_Model_MWS!C49</f>
        <v>1</v>
      </c>
      <c r="D946" t="str">
        <f>IX_Model_MWS!D49</f>
        <v>.z09_6_b_1</v>
      </c>
      <c r="E946" t="str">
        <f>IX_Model_MWS!E49</f>
        <v>Optymalizacja algorytmów (dopasowanie do zmieniających się warunków operacyjnych)</v>
      </c>
      <c r="F946">
        <f>IX_Model_MWS!F49</f>
        <v>0</v>
      </c>
      <c r="G946">
        <f>IX_Model_MWS!G49</f>
        <v>0</v>
      </c>
      <c r="H946">
        <f>IX_Model_MWS!H49</f>
        <v>6</v>
      </c>
      <c r="I946" t="str">
        <f>IX_Model_MWS!I49</f>
        <v>ACT/END</v>
      </c>
      <c r="J946">
        <f>IX_Model_MWS!J49</f>
        <v>161</v>
      </c>
      <c r="K946" s="284">
        <f>IX_Model_MWS!K49</f>
        <v>47508</v>
      </c>
      <c r="L946" s="284">
        <f>IX_Model_MWS!L49</f>
        <v>47508</v>
      </c>
      <c r="M946">
        <f>IX_Model_MWS!M49</f>
        <v>160</v>
      </c>
      <c r="N946">
        <f>IX_Model_MWS!N49</f>
        <v>0</v>
      </c>
      <c r="O946">
        <f>IX_Model_MWS!O49</f>
        <v>120</v>
      </c>
      <c r="P946" s="628">
        <f>IX_Model_MWS!P49</f>
        <v>0</v>
      </c>
      <c r="Q946" s="628">
        <f>IX_Model_MWS!Q49</f>
        <v>0</v>
      </c>
      <c r="R946" s="628">
        <f>IX_Model_MWS!R49</f>
        <v>0</v>
      </c>
      <c r="S946" s="628">
        <f>IX_Model_MWS!S49</f>
        <v>0</v>
      </c>
      <c r="T946" s="628">
        <f>IX_Model_MWS!T49</f>
        <v>0</v>
      </c>
      <c r="U946" s="628">
        <f>IX_Model_MWS!U49</f>
        <v>0.34</v>
      </c>
      <c r="V946" s="628">
        <f>IX_Model_MWS!V49</f>
        <v>0</v>
      </c>
      <c r="W946" s="628">
        <f>IX_Model_MWS!W49</f>
        <v>0</v>
      </c>
      <c r="X946" s="628">
        <f>IX_Model_MWS!X49</f>
        <v>0</v>
      </c>
      <c r="Y946" s="650">
        <f>IX_Model_MWS!Y49</f>
        <v>0.33</v>
      </c>
      <c r="Z946" s="650">
        <f>IX_Model_MWS!Z49</f>
        <v>0</v>
      </c>
      <c r="AA946" s="650">
        <f>IX_Model_MWS!AA49</f>
        <v>0.33</v>
      </c>
      <c r="AB946" s="650">
        <f>IX_Model_MWS!AB49</f>
        <v>0</v>
      </c>
      <c r="AC946" s="613">
        <f>IX_Model_MWS!AC49</f>
        <v>0</v>
      </c>
      <c r="AD946" s="613">
        <f>IX_Model_MWS!AD49</f>
        <v>0</v>
      </c>
      <c r="AE946" s="613">
        <f>IX_Model_MWS!AE49</f>
        <v>0</v>
      </c>
      <c r="AF946" s="613">
        <f>IX_Model_MWS!AF49</f>
        <v>0</v>
      </c>
      <c r="AG946" s="626">
        <f>IX_Model_MWS!AG49</f>
        <v>0</v>
      </c>
      <c r="AH946" s="626">
        <f>IX_Model_MWS!AH49</f>
        <v>0</v>
      </c>
      <c r="AI946" s="626">
        <f>IX_Model_MWS!AI49</f>
        <v>0</v>
      </c>
      <c r="AJ946" s="626">
        <f>IX_Model_MWS!AJ49</f>
        <v>0</v>
      </c>
      <c r="AK946" s="626">
        <f>IX_Model_MWS!AK49</f>
        <v>0</v>
      </c>
      <c r="AL946" s="626">
        <f>IX_Model_MWS!AL49</f>
        <v>41</v>
      </c>
      <c r="AM946" s="626">
        <f>IX_Model_MWS!AM49</f>
        <v>0</v>
      </c>
      <c r="AN946" s="626">
        <f>IX_Model_MWS!AN49</f>
        <v>0</v>
      </c>
      <c r="AO946" s="626">
        <f>IX_Model_MWS!AO49</f>
        <v>0</v>
      </c>
      <c r="AP946" s="369">
        <f>IX_Model_MWS!AP49</f>
        <v>40</v>
      </c>
      <c r="AQ946" s="369">
        <f>IX_Model_MWS!AQ49</f>
        <v>0</v>
      </c>
      <c r="AR946" s="369">
        <f>IX_Model_MWS!AR49</f>
        <v>40</v>
      </c>
      <c r="AS946" s="369">
        <f>IX_Model_MWS!AS49</f>
        <v>0</v>
      </c>
      <c r="AT946" s="370">
        <f>IX_Model_MWS!AT49</f>
        <v>0</v>
      </c>
      <c r="AU946" s="370">
        <f>IX_Model_MWS!AU49</f>
        <v>0</v>
      </c>
      <c r="AV946" s="370">
        <f>IX_Model_MWS!AV49</f>
        <v>0</v>
      </c>
      <c r="AW946" s="370">
        <f>IX_Model_MWS!AW49</f>
        <v>0</v>
      </c>
      <c r="AX946">
        <f>IX_Model_MWS!AX49</f>
        <v>0</v>
      </c>
      <c r="AY946">
        <f>IX_Model_MWS!AY49</f>
        <v>0</v>
      </c>
      <c r="AZ946">
        <f>IX_Model_MWS!AZ49</f>
        <v>0</v>
      </c>
      <c r="BA946">
        <f>IX_Model_MWS!BA49</f>
        <v>0</v>
      </c>
      <c r="BB946">
        <f>IX_Model_MWS!BB49</f>
        <v>0</v>
      </c>
      <c r="BC946">
        <f>IX_Model_MWS!BC49</f>
        <v>0</v>
      </c>
      <c r="BD946">
        <f>IX_Model_MWS!BD49</f>
        <v>0</v>
      </c>
      <c r="BE946">
        <f>IX_Model_MWS!BE49</f>
        <v>0</v>
      </c>
      <c r="BF946">
        <f>IX_Model_MWS!BF49</f>
        <v>0</v>
      </c>
      <c r="BG946">
        <f>IX_Model_MWS!BG49</f>
        <v>0</v>
      </c>
      <c r="BH946">
        <f>IX_Model_MWS!BH49</f>
        <v>0</v>
      </c>
      <c r="BI946">
        <f>IX_Model_MWS!BI49</f>
        <v>0</v>
      </c>
      <c r="BJ946">
        <f t="shared" si="55"/>
        <v>120</v>
      </c>
      <c r="BK946">
        <f t="shared" si="56"/>
        <v>121</v>
      </c>
      <c r="BL946" s="531">
        <f t="shared" si="57"/>
        <v>-1</v>
      </c>
      <c r="BM946" s="201"/>
    </row>
    <row r="947" spans="1:65" hidden="1" outlineLevel="1" x14ac:dyDescent="0.3">
      <c r="A947">
        <f>IX_Model_MWS!A50</f>
        <v>6</v>
      </c>
      <c r="B947" t="str">
        <f>IX_Model_MWS!B50</f>
        <v>c</v>
      </c>
      <c r="C947">
        <f>IX_Model_MWS!C50</f>
        <v>1</v>
      </c>
      <c r="D947" t="str">
        <f>IX_Model_MWS!D50</f>
        <v>.z09_6_c_1</v>
      </c>
      <c r="E947" t="str">
        <f>IX_Model_MWS!E50</f>
        <v>Opracowanie dynamicznych harmonogramów w MWS (aktualne obciążeniu zamówienia, dostępne zasoby)</v>
      </c>
      <c r="F947">
        <f>IX_Model_MWS!F50</f>
        <v>0</v>
      </c>
      <c r="G947">
        <f>IX_Model_MWS!G50</f>
        <v>0</v>
      </c>
      <c r="H947">
        <f>IX_Model_MWS!H50</f>
        <v>7</v>
      </c>
      <c r="I947" t="str">
        <f>IX_Model_MWS!I50</f>
        <v>ACT/END</v>
      </c>
      <c r="J947">
        <f>IX_Model_MWS!J50</f>
        <v>161</v>
      </c>
      <c r="K947" s="284">
        <f>IX_Model_MWS!K50</f>
        <v>47508</v>
      </c>
      <c r="L947" s="284">
        <f>IX_Model_MWS!L50</f>
        <v>47512</v>
      </c>
      <c r="M947">
        <f>IX_Model_MWS!M50</f>
        <v>164</v>
      </c>
      <c r="N947">
        <f>IX_Model_MWS!N50</f>
        <v>4</v>
      </c>
      <c r="O947">
        <f>IX_Model_MWS!O50</f>
        <v>160</v>
      </c>
      <c r="P947" s="628">
        <f>IX_Model_MWS!P50</f>
        <v>0</v>
      </c>
      <c r="Q947" s="628">
        <f>IX_Model_MWS!Q50</f>
        <v>0</v>
      </c>
      <c r="R947" s="628">
        <f>IX_Model_MWS!R50</f>
        <v>0</v>
      </c>
      <c r="S947" s="628">
        <f>IX_Model_MWS!S50</f>
        <v>0</v>
      </c>
      <c r="T947" s="628">
        <f>IX_Model_MWS!T50</f>
        <v>0</v>
      </c>
      <c r="U947" s="628">
        <f>IX_Model_MWS!U50</f>
        <v>0.5</v>
      </c>
      <c r="V947" s="628">
        <f>IX_Model_MWS!V50</f>
        <v>0.5</v>
      </c>
      <c r="W947" s="628">
        <f>IX_Model_MWS!W50</f>
        <v>0</v>
      </c>
      <c r="X947" s="628">
        <f>IX_Model_MWS!X50</f>
        <v>0</v>
      </c>
      <c r="Y947" s="650">
        <f>IX_Model_MWS!Y50</f>
        <v>0</v>
      </c>
      <c r="Z947" s="650">
        <f>IX_Model_MWS!Z50</f>
        <v>0</v>
      </c>
      <c r="AA947" s="650">
        <f>IX_Model_MWS!AA50</f>
        <v>0</v>
      </c>
      <c r="AB947" s="650">
        <f>IX_Model_MWS!AB50</f>
        <v>0</v>
      </c>
      <c r="AC947" s="613">
        <f>IX_Model_MWS!AC50</f>
        <v>0</v>
      </c>
      <c r="AD947" s="613">
        <f>IX_Model_MWS!AD50</f>
        <v>0</v>
      </c>
      <c r="AE947" s="613">
        <f>IX_Model_MWS!AE50</f>
        <v>0</v>
      </c>
      <c r="AF947" s="613">
        <f>IX_Model_MWS!AF50</f>
        <v>0</v>
      </c>
      <c r="AG947" s="626">
        <f>IX_Model_MWS!AG50</f>
        <v>0</v>
      </c>
      <c r="AH947" s="626">
        <f>IX_Model_MWS!AH50</f>
        <v>0</v>
      </c>
      <c r="AI947" s="626">
        <f>IX_Model_MWS!AI50</f>
        <v>0</v>
      </c>
      <c r="AJ947" s="626">
        <f>IX_Model_MWS!AJ50</f>
        <v>0</v>
      </c>
      <c r="AK947" s="626">
        <f>IX_Model_MWS!AK50</f>
        <v>0</v>
      </c>
      <c r="AL947" s="626">
        <f>IX_Model_MWS!AL50</f>
        <v>80</v>
      </c>
      <c r="AM947" s="626">
        <f>IX_Model_MWS!AM50</f>
        <v>80</v>
      </c>
      <c r="AN947" s="626">
        <f>IX_Model_MWS!AN50</f>
        <v>0</v>
      </c>
      <c r="AO947" s="626">
        <f>IX_Model_MWS!AO50</f>
        <v>0</v>
      </c>
      <c r="AP947" s="369">
        <f>IX_Model_MWS!AP50</f>
        <v>0</v>
      </c>
      <c r="AQ947" s="369">
        <f>IX_Model_MWS!AQ50</f>
        <v>0</v>
      </c>
      <c r="AR947" s="369">
        <f>IX_Model_MWS!AR50</f>
        <v>0</v>
      </c>
      <c r="AS947" s="369">
        <f>IX_Model_MWS!AS50</f>
        <v>0</v>
      </c>
      <c r="AT947" s="370">
        <f>IX_Model_MWS!AT50</f>
        <v>0</v>
      </c>
      <c r="AU947" s="370">
        <f>IX_Model_MWS!AU50</f>
        <v>0</v>
      </c>
      <c r="AV947" s="370">
        <f>IX_Model_MWS!AV50</f>
        <v>0</v>
      </c>
      <c r="AW947" s="370">
        <f>IX_Model_MWS!AW50</f>
        <v>0</v>
      </c>
      <c r="AX947">
        <f>IX_Model_MWS!AX50</f>
        <v>0</v>
      </c>
      <c r="AY947">
        <f>IX_Model_MWS!AY50</f>
        <v>0</v>
      </c>
      <c r="AZ947">
        <f>IX_Model_MWS!AZ50</f>
        <v>0</v>
      </c>
      <c r="BA947">
        <f>IX_Model_MWS!BA50</f>
        <v>0</v>
      </c>
      <c r="BB947">
        <f>IX_Model_MWS!BB50</f>
        <v>0</v>
      </c>
      <c r="BC947">
        <f>IX_Model_MWS!BC50</f>
        <v>0</v>
      </c>
      <c r="BD947">
        <f>IX_Model_MWS!BD50</f>
        <v>0</v>
      </c>
      <c r="BE947">
        <f>IX_Model_MWS!BE50</f>
        <v>0</v>
      </c>
      <c r="BF947">
        <f>IX_Model_MWS!BF50</f>
        <v>0</v>
      </c>
      <c r="BG947">
        <f>IX_Model_MWS!BG50</f>
        <v>0</v>
      </c>
      <c r="BH947">
        <f>IX_Model_MWS!BH50</f>
        <v>0</v>
      </c>
      <c r="BI947">
        <f>IX_Model_MWS!BI50</f>
        <v>0</v>
      </c>
      <c r="BJ947">
        <f t="shared" si="55"/>
        <v>160</v>
      </c>
      <c r="BK947">
        <f t="shared" si="56"/>
        <v>160</v>
      </c>
      <c r="BL947" s="531">
        <f t="shared" si="57"/>
        <v>0</v>
      </c>
      <c r="BM947" s="201"/>
    </row>
    <row r="948" spans="1:65" hidden="1" outlineLevel="1" x14ac:dyDescent="0.3">
      <c r="A948">
        <f>IX_Model_MWS!A51</f>
        <v>6</v>
      </c>
      <c r="B948" t="str">
        <f>IX_Model_MWS!B51</f>
        <v>d</v>
      </c>
      <c r="C948">
        <f>IX_Model_MWS!C51</f>
        <v>1</v>
      </c>
      <c r="D948" t="str">
        <f>IX_Model_MWS!D51</f>
        <v>.z09_6_d_1</v>
      </c>
      <c r="E948" t="str">
        <f>IX_Model_MWS!E51</f>
        <v>Porównanie wyników symulacji. Ocena efektywności czasu kompletacji w zależności od sezonowości, sytuacji nadzwyczajnych, oszczędności</v>
      </c>
      <c r="F948">
        <f>IX_Model_MWS!F51</f>
        <v>0</v>
      </c>
      <c r="G948">
        <f>IX_Model_MWS!G51</f>
        <v>0</v>
      </c>
      <c r="H948">
        <f>IX_Model_MWS!H51</f>
        <v>0</v>
      </c>
      <c r="I948" t="str">
        <f>IX_Model_MWS!I51</f>
        <v>ACT/END</v>
      </c>
      <c r="J948">
        <f>IX_Model_MWS!J51</f>
        <v>165</v>
      </c>
      <c r="K948" s="284">
        <f>IX_Model_MWS!K51</f>
        <v>47536</v>
      </c>
      <c r="L948" s="284">
        <f>IX_Model_MWS!L51</f>
        <v>47536</v>
      </c>
      <c r="M948">
        <f>IX_Model_MWS!M51</f>
        <v>164</v>
      </c>
      <c r="N948">
        <f>IX_Model_MWS!N51</f>
        <v>0</v>
      </c>
      <c r="O948">
        <f>IX_Model_MWS!O51</f>
        <v>80</v>
      </c>
      <c r="P948" s="628">
        <f>IX_Model_MWS!P51</f>
        <v>0</v>
      </c>
      <c r="Q948" s="628">
        <f>IX_Model_MWS!Q51</f>
        <v>0</v>
      </c>
      <c r="R948" s="628">
        <f>IX_Model_MWS!R51</f>
        <v>0</v>
      </c>
      <c r="S948" s="628">
        <f>IX_Model_MWS!S51</f>
        <v>0</v>
      </c>
      <c r="T948" s="628">
        <f>IX_Model_MWS!T51</f>
        <v>0.5</v>
      </c>
      <c r="U948" s="628">
        <f>IX_Model_MWS!U51</f>
        <v>0.5</v>
      </c>
      <c r="V948" s="628">
        <f>IX_Model_MWS!V51</f>
        <v>0</v>
      </c>
      <c r="W948" s="628">
        <f>IX_Model_MWS!W51</f>
        <v>0</v>
      </c>
      <c r="X948" s="628">
        <f>IX_Model_MWS!X51</f>
        <v>0</v>
      </c>
      <c r="Y948" s="650">
        <f>IX_Model_MWS!Y51</f>
        <v>0</v>
      </c>
      <c r="Z948" s="650">
        <f>IX_Model_MWS!Z51</f>
        <v>0</v>
      </c>
      <c r="AA948" s="650">
        <f>IX_Model_MWS!AA51</f>
        <v>0</v>
      </c>
      <c r="AB948" s="650">
        <f>IX_Model_MWS!AB51</f>
        <v>0</v>
      </c>
      <c r="AC948" s="613">
        <f>IX_Model_MWS!AC51</f>
        <v>0</v>
      </c>
      <c r="AD948" s="613">
        <f>IX_Model_MWS!AD51</f>
        <v>0</v>
      </c>
      <c r="AE948" s="613">
        <f>IX_Model_MWS!AE51</f>
        <v>0</v>
      </c>
      <c r="AF948" s="613">
        <f>IX_Model_MWS!AF51</f>
        <v>0</v>
      </c>
      <c r="AG948" s="626">
        <f>IX_Model_MWS!AG51</f>
        <v>0</v>
      </c>
      <c r="AH948" s="626">
        <f>IX_Model_MWS!AH51</f>
        <v>0</v>
      </c>
      <c r="AI948" s="626">
        <f>IX_Model_MWS!AI51</f>
        <v>0</v>
      </c>
      <c r="AJ948" s="626">
        <f>IX_Model_MWS!AJ51</f>
        <v>0</v>
      </c>
      <c r="AK948" s="626">
        <f>IX_Model_MWS!AK51</f>
        <v>40</v>
      </c>
      <c r="AL948" s="626">
        <f>IX_Model_MWS!AL51</f>
        <v>40</v>
      </c>
      <c r="AM948" s="626">
        <f>IX_Model_MWS!AM51</f>
        <v>0</v>
      </c>
      <c r="AN948" s="626">
        <f>IX_Model_MWS!AN51</f>
        <v>0</v>
      </c>
      <c r="AO948" s="626">
        <f>IX_Model_MWS!AO51</f>
        <v>0</v>
      </c>
      <c r="AP948" s="369">
        <f>IX_Model_MWS!AP51</f>
        <v>0</v>
      </c>
      <c r="AQ948" s="369">
        <f>IX_Model_MWS!AQ51</f>
        <v>0</v>
      </c>
      <c r="AR948" s="369">
        <f>IX_Model_MWS!AR51</f>
        <v>0</v>
      </c>
      <c r="AS948" s="369">
        <f>IX_Model_MWS!AS51</f>
        <v>0</v>
      </c>
      <c r="AT948" s="370">
        <f>IX_Model_MWS!AT51</f>
        <v>0</v>
      </c>
      <c r="AU948" s="370">
        <f>IX_Model_MWS!AU51</f>
        <v>0</v>
      </c>
      <c r="AV948" s="370">
        <f>IX_Model_MWS!AV51</f>
        <v>0</v>
      </c>
      <c r="AW948" s="370">
        <f>IX_Model_MWS!AW51</f>
        <v>0</v>
      </c>
      <c r="AX948">
        <f>IX_Model_MWS!AX51</f>
        <v>0</v>
      </c>
      <c r="AY948">
        <f>IX_Model_MWS!AY51</f>
        <v>0</v>
      </c>
      <c r="AZ948">
        <f>IX_Model_MWS!AZ51</f>
        <v>0</v>
      </c>
      <c r="BA948">
        <f>IX_Model_MWS!BA51</f>
        <v>0</v>
      </c>
      <c r="BB948">
        <f>IX_Model_MWS!BB51</f>
        <v>0</v>
      </c>
      <c r="BC948">
        <f>IX_Model_MWS!BC51</f>
        <v>0</v>
      </c>
      <c r="BD948">
        <f>IX_Model_MWS!BD51</f>
        <v>0</v>
      </c>
      <c r="BE948">
        <f>IX_Model_MWS!BE51</f>
        <v>0</v>
      </c>
      <c r="BF948">
        <f>IX_Model_MWS!BF51</f>
        <v>0</v>
      </c>
      <c r="BG948">
        <f>IX_Model_MWS!BG51</f>
        <v>0</v>
      </c>
      <c r="BH948">
        <f>IX_Model_MWS!BH51</f>
        <v>0</v>
      </c>
      <c r="BI948">
        <f>IX_Model_MWS!BI51</f>
        <v>0</v>
      </c>
      <c r="BJ948">
        <f t="shared" si="55"/>
        <v>80</v>
      </c>
      <c r="BK948">
        <f t="shared" si="56"/>
        <v>80</v>
      </c>
      <c r="BL948" s="531">
        <f t="shared" si="57"/>
        <v>0</v>
      </c>
      <c r="BM948" s="201"/>
    </row>
    <row r="949" spans="1:65" hidden="1" outlineLevel="1" x14ac:dyDescent="0.3">
      <c r="A949">
        <f>IX_Model_MWS!A52</f>
        <v>6</v>
      </c>
      <c r="B949" t="str">
        <f>IX_Model_MWS!B52</f>
        <v>e</v>
      </c>
      <c r="C949">
        <f>IX_Model_MWS!C52</f>
        <v>1</v>
      </c>
      <c r="D949" t="str">
        <f>IX_Model_MWS!D52</f>
        <v>.z09_6_e_1</v>
      </c>
      <c r="E949" t="str">
        <f>IX_Model_MWS!E52</f>
        <v>Wybór Modelu optymalizującego trasy, czasy przejazdu wózków widłowych i realizacji zadań, pracę personelu, rekomendującego optymalne ułożenie towarów w MWS</v>
      </c>
      <c r="F949">
        <f>IX_Model_MWS!F52</f>
        <v>0</v>
      </c>
      <c r="G949">
        <f>IX_Model_MWS!G52</f>
        <v>0</v>
      </c>
      <c r="H949">
        <f>IX_Model_MWS!H52</f>
        <v>4</v>
      </c>
      <c r="I949" t="str">
        <f>IX_Model_MWS!I52</f>
        <v>ACT/END</v>
      </c>
      <c r="J949">
        <f>IX_Model_MWS!J52</f>
        <v>165</v>
      </c>
      <c r="K949" s="284">
        <f>IX_Model_MWS!K52</f>
        <v>47536</v>
      </c>
      <c r="L949" s="284">
        <f>IX_Model_MWS!L52</f>
        <v>47538</v>
      </c>
      <c r="M949">
        <f>IX_Model_MWS!M52</f>
        <v>166</v>
      </c>
      <c r="N949">
        <f>IX_Model_MWS!N52</f>
        <v>2</v>
      </c>
      <c r="O949">
        <f>IX_Model_MWS!O52</f>
        <v>120</v>
      </c>
      <c r="P949" s="628">
        <f>IX_Model_MWS!P52</f>
        <v>0</v>
      </c>
      <c r="Q949" s="628">
        <f>IX_Model_MWS!Q52</f>
        <v>0</v>
      </c>
      <c r="R949" s="628">
        <f>IX_Model_MWS!R52</f>
        <v>0</v>
      </c>
      <c r="S949" s="628">
        <f>IX_Model_MWS!S52</f>
        <v>0</v>
      </c>
      <c r="T949" s="628">
        <f>IX_Model_MWS!T52</f>
        <v>0.33300000000000002</v>
      </c>
      <c r="U949" s="628">
        <f>IX_Model_MWS!U52</f>
        <v>0.33300000000000002</v>
      </c>
      <c r="V949" s="628">
        <f>IX_Model_MWS!V52</f>
        <v>0</v>
      </c>
      <c r="W949" s="628">
        <f>IX_Model_MWS!W52</f>
        <v>0</v>
      </c>
      <c r="X949" s="628">
        <f>IX_Model_MWS!X52</f>
        <v>0</v>
      </c>
      <c r="Y949" s="650">
        <f>IX_Model_MWS!Y52</f>
        <v>0</v>
      </c>
      <c r="Z949" s="650">
        <f>IX_Model_MWS!Z52</f>
        <v>0.33300000000000002</v>
      </c>
      <c r="AA949" s="650">
        <f>IX_Model_MWS!AA52</f>
        <v>0</v>
      </c>
      <c r="AB949" s="650">
        <f>IX_Model_MWS!AB52</f>
        <v>0</v>
      </c>
      <c r="AC949" s="613">
        <f>IX_Model_MWS!AC52</f>
        <v>0</v>
      </c>
      <c r="AD949" s="613">
        <f>IX_Model_MWS!AD52</f>
        <v>0</v>
      </c>
      <c r="AE949" s="613">
        <f>IX_Model_MWS!AE52</f>
        <v>0</v>
      </c>
      <c r="AF949" s="613">
        <f>IX_Model_MWS!AF52</f>
        <v>0</v>
      </c>
      <c r="AG949" s="626">
        <f>IX_Model_MWS!AG52</f>
        <v>0</v>
      </c>
      <c r="AH949" s="626">
        <f>IX_Model_MWS!AH52</f>
        <v>0</v>
      </c>
      <c r="AI949" s="626">
        <f>IX_Model_MWS!AI52</f>
        <v>0</v>
      </c>
      <c r="AJ949" s="626">
        <f>IX_Model_MWS!AJ52</f>
        <v>0</v>
      </c>
      <c r="AK949" s="626">
        <f>IX_Model_MWS!AK52</f>
        <v>40</v>
      </c>
      <c r="AL949" s="626">
        <f>IX_Model_MWS!AL52</f>
        <v>40</v>
      </c>
      <c r="AM949" s="626">
        <f>IX_Model_MWS!AM52</f>
        <v>0</v>
      </c>
      <c r="AN949" s="626">
        <f>IX_Model_MWS!AN52</f>
        <v>0</v>
      </c>
      <c r="AO949" s="626">
        <f>IX_Model_MWS!AO52</f>
        <v>0</v>
      </c>
      <c r="AP949" s="369">
        <f>IX_Model_MWS!AP52</f>
        <v>0</v>
      </c>
      <c r="AQ949" s="369">
        <f>IX_Model_MWS!AQ52</f>
        <v>40</v>
      </c>
      <c r="AR949" s="369">
        <f>IX_Model_MWS!AR52</f>
        <v>0</v>
      </c>
      <c r="AS949" s="369">
        <f>IX_Model_MWS!AS52</f>
        <v>0</v>
      </c>
      <c r="AT949" s="370">
        <f>IX_Model_MWS!AT52</f>
        <v>0</v>
      </c>
      <c r="AU949" s="370">
        <f>IX_Model_MWS!AU52</f>
        <v>0</v>
      </c>
      <c r="AV949" s="370">
        <f>IX_Model_MWS!AV52</f>
        <v>0</v>
      </c>
      <c r="AW949" s="370">
        <f>IX_Model_MWS!AW52</f>
        <v>0</v>
      </c>
      <c r="AX949">
        <f>IX_Model_MWS!AX52</f>
        <v>0</v>
      </c>
      <c r="AY949">
        <f>IX_Model_MWS!AY52</f>
        <v>0</v>
      </c>
      <c r="AZ949">
        <f>IX_Model_MWS!AZ52</f>
        <v>0</v>
      </c>
      <c r="BA949">
        <f>IX_Model_MWS!BA52</f>
        <v>0</v>
      </c>
      <c r="BB949">
        <f>IX_Model_MWS!BB52</f>
        <v>0</v>
      </c>
      <c r="BC949">
        <f>IX_Model_MWS!BC52</f>
        <v>0</v>
      </c>
      <c r="BD949">
        <f>IX_Model_MWS!BD52</f>
        <v>0</v>
      </c>
      <c r="BE949">
        <f>IX_Model_MWS!BE52</f>
        <v>0</v>
      </c>
      <c r="BF949">
        <f>IX_Model_MWS!BF52</f>
        <v>0</v>
      </c>
      <c r="BG949">
        <f>IX_Model_MWS!BG52</f>
        <v>0</v>
      </c>
      <c r="BH949">
        <f>IX_Model_MWS!BH52</f>
        <v>0</v>
      </c>
      <c r="BI949">
        <f>IX_Model_MWS!BI52</f>
        <v>0</v>
      </c>
      <c r="BJ949">
        <f t="shared" si="55"/>
        <v>120</v>
      </c>
      <c r="BK949">
        <f t="shared" si="56"/>
        <v>120</v>
      </c>
      <c r="BL949" s="531">
        <f t="shared" si="57"/>
        <v>0</v>
      </c>
      <c r="BM949" s="201"/>
    </row>
    <row r="950" spans="1:65" hidden="1" outlineLevel="1" x14ac:dyDescent="0.3">
      <c r="A950">
        <f>IX_Model_MWS!A53</f>
        <v>7</v>
      </c>
      <c r="B950" t="str">
        <f>IX_Model_MWS!B53</f>
        <v>Walidacja i optymalizacja Modelu</v>
      </c>
      <c r="C950">
        <f>IX_Model_MWS!C53</f>
        <v>0</v>
      </c>
      <c r="D950">
        <f>IX_Model_MWS!D53</f>
        <v>0</v>
      </c>
      <c r="E950">
        <f>IX_Model_MWS!E53</f>
        <v>0</v>
      </c>
      <c r="F950">
        <f>IX_Model_MWS!F53</f>
        <v>0</v>
      </c>
      <c r="G950">
        <f>IX_Model_MWS!G53</f>
        <v>0</v>
      </c>
      <c r="H950">
        <f>IX_Model_MWS!H53</f>
        <v>0</v>
      </c>
      <c r="I950">
        <f>IX_Model_MWS!I53</f>
        <v>0</v>
      </c>
      <c r="J950">
        <f>IX_Model_MWS!J53</f>
        <v>167</v>
      </c>
      <c r="K950" s="284">
        <f>IX_Model_MWS!K53</f>
        <v>47550</v>
      </c>
      <c r="L950" s="284">
        <f>IX_Model_MWS!L53</f>
        <v>47550</v>
      </c>
      <c r="M950">
        <f>IX_Model_MWS!M53</f>
        <v>166</v>
      </c>
      <c r="N950">
        <f>IX_Model_MWS!N53</f>
        <v>0</v>
      </c>
      <c r="O950">
        <f>IX_Model_MWS!O53</f>
        <v>0</v>
      </c>
      <c r="P950" s="628">
        <f>IX_Model_MWS!P53</f>
        <v>0</v>
      </c>
      <c r="Q950" s="628">
        <f>IX_Model_MWS!Q53</f>
        <v>0</v>
      </c>
      <c r="R950" s="628">
        <f>IX_Model_MWS!R53</f>
        <v>0</v>
      </c>
      <c r="S950" s="628">
        <f>IX_Model_MWS!S53</f>
        <v>0</v>
      </c>
      <c r="T950" s="628">
        <f>IX_Model_MWS!T53</f>
        <v>0</v>
      </c>
      <c r="U950" s="628">
        <f>IX_Model_MWS!U53</f>
        <v>0</v>
      </c>
      <c r="V950" s="628">
        <f>IX_Model_MWS!V53</f>
        <v>0</v>
      </c>
      <c r="W950" s="628">
        <f>IX_Model_MWS!W53</f>
        <v>0</v>
      </c>
      <c r="X950" s="628">
        <f>IX_Model_MWS!X53</f>
        <v>0</v>
      </c>
      <c r="Y950" s="650">
        <f>IX_Model_MWS!Y53</f>
        <v>0</v>
      </c>
      <c r="Z950" s="650">
        <f>IX_Model_MWS!Z53</f>
        <v>0</v>
      </c>
      <c r="AA950" s="650">
        <f>IX_Model_MWS!AA53</f>
        <v>0</v>
      </c>
      <c r="AB950" s="650">
        <f>IX_Model_MWS!AB53</f>
        <v>0</v>
      </c>
      <c r="AC950" s="613">
        <f>IX_Model_MWS!AC53</f>
        <v>0</v>
      </c>
      <c r="AD950" s="613">
        <f>IX_Model_MWS!AD53</f>
        <v>0</v>
      </c>
      <c r="AE950" s="613">
        <f>IX_Model_MWS!AE53</f>
        <v>0</v>
      </c>
      <c r="AF950" s="613">
        <f>IX_Model_MWS!AF53</f>
        <v>0</v>
      </c>
      <c r="AG950" s="626">
        <f>IX_Model_MWS!AG53</f>
        <v>0</v>
      </c>
      <c r="AH950" s="626">
        <f>IX_Model_MWS!AH53</f>
        <v>0</v>
      </c>
      <c r="AI950" s="626">
        <f>IX_Model_MWS!AI53</f>
        <v>0</v>
      </c>
      <c r="AJ950" s="626">
        <f>IX_Model_MWS!AJ53</f>
        <v>0</v>
      </c>
      <c r="AK950" s="626">
        <f>IX_Model_MWS!AK53</f>
        <v>0</v>
      </c>
      <c r="AL950" s="626">
        <f>IX_Model_MWS!AL53</f>
        <v>0</v>
      </c>
      <c r="AM950" s="626">
        <f>IX_Model_MWS!AM53</f>
        <v>0</v>
      </c>
      <c r="AN950" s="626">
        <f>IX_Model_MWS!AN53</f>
        <v>0</v>
      </c>
      <c r="AO950" s="626">
        <f>IX_Model_MWS!AO53</f>
        <v>0</v>
      </c>
      <c r="AP950" s="369">
        <f>IX_Model_MWS!AP53</f>
        <v>0</v>
      </c>
      <c r="AQ950" s="369">
        <f>IX_Model_MWS!AQ53</f>
        <v>0</v>
      </c>
      <c r="AR950" s="369">
        <f>IX_Model_MWS!AR53</f>
        <v>0</v>
      </c>
      <c r="AS950" s="369">
        <f>IX_Model_MWS!AS53</f>
        <v>0</v>
      </c>
      <c r="AT950" s="370">
        <f>IX_Model_MWS!AT53</f>
        <v>0</v>
      </c>
      <c r="AU950" s="370">
        <f>IX_Model_MWS!AU53</f>
        <v>0</v>
      </c>
      <c r="AV950" s="370">
        <f>IX_Model_MWS!AV53</f>
        <v>0</v>
      </c>
      <c r="AW950" s="370">
        <f>IX_Model_MWS!AW53</f>
        <v>0</v>
      </c>
      <c r="AX950">
        <f>IX_Model_MWS!AX53</f>
        <v>0</v>
      </c>
      <c r="AY950">
        <f>IX_Model_MWS!AY53</f>
        <v>0</v>
      </c>
      <c r="AZ950">
        <f>IX_Model_MWS!AZ53</f>
        <v>0</v>
      </c>
      <c r="BA950">
        <f>IX_Model_MWS!BA53</f>
        <v>0</v>
      </c>
      <c r="BB950">
        <f>IX_Model_MWS!BB53</f>
        <v>0</v>
      </c>
      <c r="BC950">
        <f>IX_Model_MWS!BC53</f>
        <v>0</v>
      </c>
      <c r="BD950">
        <f>IX_Model_MWS!BD53</f>
        <v>0</v>
      </c>
      <c r="BE950">
        <f>IX_Model_MWS!BE53</f>
        <v>0</v>
      </c>
      <c r="BF950">
        <f>IX_Model_MWS!BF53</f>
        <v>0</v>
      </c>
      <c r="BG950">
        <f>IX_Model_MWS!BG53</f>
        <v>0</v>
      </c>
      <c r="BH950">
        <f>IX_Model_MWS!BH53</f>
        <v>0</v>
      </c>
      <c r="BI950">
        <f>IX_Model_MWS!BI53</f>
        <v>0</v>
      </c>
      <c r="BJ950">
        <f t="shared" si="55"/>
        <v>0</v>
      </c>
      <c r="BK950">
        <f t="shared" si="56"/>
        <v>0</v>
      </c>
      <c r="BL950" s="531">
        <f t="shared" si="57"/>
        <v>0</v>
      </c>
      <c r="BM950" s="201"/>
    </row>
    <row r="951" spans="1:65" hidden="1" outlineLevel="1" x14ac:dyDescent="0.3">
      <c r="A951">
        <f>IX_Model_MWS!A54</f>
        <v>7</v>
      </c>
      <c r="B951" t="str">
        <f>IX_Model_MWS!B54</f>
        <v>a</v>
      </c>
      <c r="C951">
        <f>IX_Model_MWS!C54</f>
        <v>0</v>
      </c>
      <c r="D951" t="str">
        <f>IX_Model_MWS!D54</f>
        <v>.z09_7_a_0</v>
      </c>
      <c r="E951" t="str">
        <f>IX_Model_MWS!E54</f>
        <v>Przeprowadzenie testów (np. krzyżowa walidacja, na nowych danych) w warunkach zbliżonych do rzeczywistych</v>
      </c>
      <c r="F951">
        <f>IX_Model_MWS!F54</f>
        <v>0</v>
      </c>
      <c r="G951">
        <f>IX_Model_MWS!G54</f>
        <v>0</v>
      </c>
      <c r="H951">
        <f>IX_Model_MWS!H54</f>
        <v>0</v>
      </c>
      <c r="I951" t="str">
        <f>IX_Model_MWS!I54</f>
        <v>ACT</v>
      </c>
      <c r="J951">
        <f>IX_Model_MWS!J54</f>
        <v>167</v>
      </c>
      <c r="K951" s="284">
        <f>IX_Model_MWS!K54</f>
        <v>47550</v>
      </c>
      <c r="L951" s="284">
        <f>IX_Model_MWS!L54</f>
        <v>47552</v>
      </c>
      <c r="M951">
        <f>IX_Model_MWS!M54</f>
        <v>168</v>
      </c>
      <c r="N951">
        <f>IX_Model_MWS!N54</f>
        <v>2</v>
      </c>
      <c r="O951">
        <f>IX_Model_MWS!O54</f>
        <v>80</v>
      </c>
      <c r="P951" s="628">
        <f>IX_Model_MWS!P54</f>
        <v>0</v>
      </c>
      <c r="Q951" s="628">
        <f>IX_Model_MWS!Q54</f>
        <v>0</v>
      </c>
      <c r="R951" s="628">
        <f>IX_Model_MWS!R54</f>
        <v>0</v>
      </c>
      <c r="S951" s="628">
        <f>IX_Model_MWS!S54</f>
        <v>0</v>
      </c>
      <c r="T951" s="628">
        <f>IX_Model_MWS!T54</f>
        <v>0.5</v>
      </c>
      <c r="U951" s="628">
        <f>IX_Model_MWS!U54</f>
        <v>0.5</v>
      </c>
      <c r="V951" s="628">
        <f>IX_Model_MWS!V54</f>
        <v>0</v>
      </c>
      <c r="W951" s="628">
        <f>IX_Model_MWS!W54</f>
        <v>0</v>
      </c>
      <c r="X951" s="628">
        <f>IX_Model_MWS!X54</f>
        <v>0</v>
      </c>
      <c r="Y951" s="650">
        <f>IX_Model_MWS!Y54</f>
        <v>0</v>
      </c>
      <c r="Z951" s="650">
        <f>IX_Model_MWS!Z54</f>
        <v>0</v>
      </c>
      <c r="AA951" s="650">
        <f>IX_Model_MWS!AA54</f>
        <v>0</v>
      </c>
      <c r="AB951" s="650">
        <f>IX_Model_MWS!AB54</f>
        <v>0</v>
      </c>
      <c r="AC951" s="613">
        <f>IX_Model_MWS!AC54</f>
        <v>0</v>
      </c>
      <c r="AD951" s="613">
        <f>IX_Model_MWS!AD54</f>
        <v>0</v>
      </c>
      <c r="AE951" s="613">
        <f>IX_Model_MWS!AE54</f>
        <v>0</v>
      </c>
      <c r="AF951" s="613">
        <f>IX_Model_MWS!AF54</f>
        <v>0</v>
      </c>
      <c r="AG951" s="626">
        <f>IX_Model_MWS!AG54</f>
        <v>0</v>
      </c>
      <c r="AH951" s="626">
        <f>IX_Model_MWS!AH54</f>
        <v>0</v>
      </c>
      <c r="AI951" s="626">
        <f>IX_Model_MWS!AI54</f>
        <v>0</v>
      </c>
      <c r="AJ951" s="626">
        <f>IX_Model_MWS!AJ54</f>
        <v>0</v>
      </c>
      <c r="AK951" s="626">
        <f>IX_Model_MWS!AK54</f>
        <v>40</v>
      </c>
      <c r="AL951" s="626">
        <f>IX_Model_MWS!AL54</f>
        <v>40</v>
      </c>
      <c r="AM951" s="626">
        <f>IX_Model_MWS!AM54</f>
        <v>0</v>
      </c>
      <c r="AN951" s="626">
        <f>IX_Model_MWS!AN54</f>
        <v>0</v>
      </c>
      <c r="AO951" s="626">
        <f>IX_Model_MWS!AO54</f>
        <v>0</v>
      </c>
      <c r="AP951" s="369">
        <f>IX_Model_MWS!AP54</f>
        <v>0</v>
      </c>
      <c r="AQ951" s="369">
        <f>IX_Model_MWS!AQ54</f>
        <v>0</v>
      </c>
      <c r="AR951" s="369">
        <f>IX_Model_MWS!AR54</f>
        <v>0</v>
      </c>
      <c r="AS951" s="369">
        <f>IX_Model_MWS!AS54</f>
        <v>0</v>
      </c>
      <c r="AT951" s="370">
        <f>IX_Model_MWS!AT54</f>
        <v>0</v>
      </c>
      <c r="AU951" s="370">
        <f>IX_Model_MWS!AU54</f>
        <v>0</v>
      </c>
      <c r="AV951" s="370">
        <f>IX_Model_MWS!AV54</f>
        <v>0</v>
      </c>
      <c r="AW951" s="370">
        <f>IX_Model_MWS!AW54</f>
        <v>0</v>
      </c>
      <c r="AX951">
        <f>IX_Model_MWS!AX54</f>
        <v>0</v>
      </c>
      <c r="AY951">
        <f>IX_Model_MWS!AY54</f>
        <v>0</v>
      </c>
      <c r="AZ951">
        <f>IX_Model_MWS!AZ54</f>
        <v>0</v>
      </c>
      <c r="BA951">
        <f>IX_Model_MWS!BA54</f>
        <v>0</v>
      </c>
      <c r="BB951">
        <f>IX_Model_MWS!BB54</f>
        <v>0</v>
      </c>
      <c r="BC951">
        <f>IX_Model_MWS!BC54</f>
        <v>0</v>
      </c>
      <c r="BD951">
        <f>IX_Model_MWS!BD54</f>
        <v>0</v>
      </c>
      <c r="BE951">
        <f>IX_Model_MWS!BE54</f>
        <v>0</v>
      </c>
      <c r="BF951">
        <f>IX_Model_MWS!BF54</f>
        <v>0</v>
      </c>
      <c r="BG951">
        <f>IX_Model_MWS!BG54</f>
        <v>0</v>
      </c>
      <c r="BH951">
        <f>IX_Model_MWS!BH54</f>
        <v>0</v>
      </c>
      <c r="BI951">
        <f>IX_Model_MWS!BI54</f>
        <v>0</v>
      </c>
      <c r="BJ951">
        <f t="shared" si="55"/>
        <v>80</v>
      </c>
      <c r="BK951">
        <f t="shared" si="56"/>
        <v>80</v>
      </c>
      <c r="BL951" s="531">
        <f t="shared" si="57"/>
        <v>0</v>
      </c>
      <c r="BM951" s="201"/>
    </row>
    <row r="952" spans="1:65" hidden="1" outlineLevel="1" x14ac:dyDescent="0.3">
      <c r="A952">
        <f>IX_Model_MWS!A55</f>
        <v>7</v>
      </c>
      <c r="B952" t="str">
        <f>IX_Model_MWS!B55</f>
        <v>b</v>
      </c>
      <c r="C952">
        <f>IX_Model_MWS!C55</f>
        <v>0</v>
      </c>
      <c r="D952" t="str">
        <f>IX_Model_MWS!D55</f>
        <v>.z09_7_b_0</v>
      </c>
      <c r="E952" t="str">
        <f>IX_Model_MWS!E55</f>
        <v>Monitorowanie i porównanie wyników Modelu z danymi operacyjnymi, ocena dokładności prognoz i skuteczności optymalizacji</v>
      </c>
      <c r="F952">
        <f>IX_Model_MWS!F55</f>
        <v>0</v>
      </c>
      <c r="G952">
        <f>IX_Model_MWS!G55</f>
        <v>0</v>
      </c>
      <c r="H952">
        <f>IX_Model_MWS!H55</f>
        <v>11</v>
      </c>
      <c r="I952" t="str">
        <f>IX_Model_MWS!I55</f>
        <v>ACT</v>
      </c>
      <c r="J952">
        <f>IX_Model_MWS!J55</f>
        <v>169</v>
      </c>
      <c r="K952" s="284">
        <f>IX_Model_MWS!K55</f>
        <v>47564</v>
      </c>
      <c r="L952" s="284">
        <f>IX_Model_MWS!L55</f>
        <v>47566</v>
      </c>
      <c r="M952">
        <f>IX_Model_MWS!M55</f>
        <v>170</v>
      </c>
      <c r="N952">
        <f>IX_Model_MWS!N55</f>
        <v>2</v>
      </c>
      <c r="O952">
        <f>IX_Model_MWS!O55</f>
        <v>120</v>
      </c>
      <c r="P952" s="628">
        <f>IX_Model_MWS!P55</f>
        <v>0</v>
      </c>
      <c r="Q952" s="628">
        <f>IX_Model_MWS!Q55</f>
        <v>0</v>
      </c>
      <c r="R952" s="628">
        <f>IX_Model_MWS!R55</f>
        <v>0</v>
      </c>
      <c r="S952" s="628">
        <f>IX_Model_MWS!S55</f>
        <v>0</v>
      </c>
      <c r="T952" s="628">
        <f>IX_Model_MWS!T55</f>
        <v>0.34</v>
      </c>
      <c r="U952" s="628">
        <f>IX_Model_MWS!U55</f>
        <v>0.33</v>
      </c>
      <c r="V952" s="628">
        <f>IX_Model_MWS!V55</f>
        <v>0</v>
      </c>
      <c r="W952" s="628">
        <f>IX_Model_MWS!W55</f>
        <v>0</v>
      </c>
      <c r="X952" s="628">
        <f>IX_Model_MWS!X55</f>
        <v>0</v>
      </c>
      <c r="Y952" s="650">
        <f>IX_Model_MWS!Y55</f>
        <v>0</v>
      </c>
      <c r="Z952" s="650">
        <f>IX_Model_MWS!Z55</f>
        <v>0</v>
      </c>
      <c r="AA952" s="650">
        <f>IX_Model_MWS!AA55</f>
        <v>0.33</v>
      </c>
      <c r="AB952" s="650">
        <f>IX_Model_MWS!AB55</f>
        <v>0</v>
      </c>
      <c r="AC952" s="613">
        <f>IX_Model_MWS!AC55</f>
        <v>0</v>
      </c>
      <c r="AD952" s="613">
        <f>IX_Model_MWS!AD55</f>
        <v>0</v>
      </c>
      <c r="AE952" s="613">
        <f>IX_Model_MWS!AE55</f>
        <v>0</v>
      </c>
      <c r="AF952" s="613">
        <f>IX_Model_MWS!AF55</f>
        <v>0</v>
      </c>
      <c r="AG952" s="626">
        <f>IX_Model_MWS!AG55</f>
        <v>0</v>
      </c>
      <c r="AH952" s="626">
        <f>IX_Model_MWS!AH55</f>
        <v>0</v>
      </c>
      <c r="AI952" s="626">
        <f>IX_Model_MWS!AI55</f>
        <v>0</v>
      </c>
      <c r="AJ952" s="626">
        <f>IX_Model_MWS!AJ55</f>
        <v>0</v>
      </c>
      <c r="AK952" s="626">
        <f>IX_Model_MWS!AK55</f>
        <v>41</v>
      </c>
      <c r="AL952" s="626">
        <f>IX_Model_MWS!AL55</f>
        <v>40</v>
      </c>
      <c r="AM952" s="626">
        <f>IX_Model_MWS!AM55</f>
        <v>0</v>
      </c>
      <c r="AN952" s="626">
        <f>IX_Model_MWS!AN55</f>
        <v>0</v>
      </c>
      <c r="AO952" s="626">
        <f>IX_Model_MWS!AO55</f>
        <v>0</v>
      </c>
      <c r="AP952" s="369">
        <f>IX_Model_MWS!AP55</f>
        <v>0</v>
      </c>
      <c r="AQ952" s="369">
        <f>IX_Model_MWS!AQ55</f>
        <v>0</v>
      </c>
      <c r="AR952" s="369">
        <f>IX_Model_MWS!AR55</f>
        <v>40</v>
      </c>
      <c r="AS952" s="369">
        <f>IX_Model_MWS!AS55</f>
        <v>0</v>
      </c>
      <c r="AT952" s="370">
        <f>IX_Model_MWS!AT55</f>
        <v>0</v>
      </c>
      <c r="AU952" s="370">
        <f>IX_Model_MWS!AU55</f>
        <v>0</v>
      </c>
      <c r="AV952" s="370">
        <f>IX_Model_MWS!AV55</f>
        <v>0</v>
      </c>
      <c r="AW952" s="370">
        <f>IX_Model_MWS!AW55</f>
        <v>0</v>
      </c>
      <c r="AX952">
        <f>IX_Model_MWS!AX55</f>
        <v>0</v>
      </c>
      <c r="AY952">
        <f>IX_Model_MWS!AY55</f>
        <v>0</v>
      </c>
      <c r="AZ952">
        <f>IX_Model_MWS!AZ55</f>
        <v>0</v>
      </c>
      <c r="BA952">
        <f>IX_Model_MWS!BA55</f>
        <v>0</v>
      </c>
      <c r="BB952">
        <f>IX_Model_MWS!BB55</f>
        <v>0</v>
      </c>
      <c r="BC952">
        <f>IX_Model_MWS!BC55</f>
        <v>0</v>
      </c>
      <c r="BD952">
        <f>IX_Model_MWS!BD55</f>
        <v>0</v>
      </c>
      <c r="BE952">
        <f>IX_Model_MWS!BE55</f>
        <v>0</v>
      </c>
      <c r="BF952">
        <f>IX_Model_MWS!BF55</f>
        <v>0</v>
      </c>
      <c r="BG952">
        <f>IX_Model_MWS!BG55</f>
        <v>0</v>
      </c>
      <c r="BH952">
        <f>IX_Model_MWS!BH55</f>
        <v>0</v>
      </c>
      <c r="BI952">
        <f>IX_Model_MWS!BI55</f>
        <v>0</v>
      </c>
      <c r="BJ952">
        <f t="shared" si="55"/>
        <v>120</v>
      </c>
      <c r="BK952">
        <f t="shared" si="56"/>
        <v>121</v>
      </c>
      <c r="BL952" s="531">
        <f t="shared" si="57"/>
        <v>-1</v>
      </c>
      <c r="BM952" s="201"/>
    </row>
    <row r="953" spans="1:65" hidden="1" outlineLevel="1" x14ac:dyDescent="0.3">
      <c r="A953">
        <f>IX_Model_MWS!A56</f>
        <v>7</v>
      </c>
      <c r="B953" t="str">
        <f>IX_Model_MWS!B56</f>
        <v>c</v>
      </c>
      <c r="C953">
        <f>IX_Model_MWS!C56</f>
        <v>0</v>
      </c>
      <c r="D953" t="str">
        <f>IX_Model_MWS!D56</f>
        <v>.z09_7_c_0</v>
      </c>
      <c r="E953" t="str">
        <f>IX_Model_MWS!E56</f>
        <v>Iteracyjne kalibracje (dopasowanie do wybranych procesów rzeczywistych [na niewielką skalę], dostosowanie parametrów i wybór najlepszych algorytmów z przeprowadzonych testów)</v>
      </c>
      <c r="F953">
        <f>IX_Model_MWS!F56</f>
        <v>0</v>
      </c>
      <c r="G953">
        <f>IX_Model_MWS!G56</f>
        <v>0</v>
      </c>
      <c r="H953">
        <f>IX_Model_MWS!H56</f>
        <v>12</v>
      </c>
      <c r="I953" t="str">
        <f>IX_Model_MWS!I56</f>
        <v>END/ACT</v>
      </c>
      <c r="J953">
        <f>IX_Model_MWS!J56</f>
        <v>171</v>
      </c>
      <c r="K953" s="284">
        <f>IX_Model_MWS!K56</f>
        <v>47578</v>
      </c>
      <c r="L953" s="284">
        <f>IX_Model_MWS!L56</f>
        <v>47580</v>
      </c>
      <c r="M953">
        <f>IX_Model_MWS!M56</f>
        <v>172</v>
      </c>
      <c r="N953">
        <f>IX_Model_MWS!N56</f>
        <v>2</v>
      </c>
      <c r="O953">
        <f>IX_Model_MWS!O56</f>
        <v>120</v>
      </c>
      <c r="P953" s="628">
        <f>IX_Model_MWS!P56</f>
        <v>0</v>
      </c>
      <c r="Q953" s="628">
        <f>IX_Model_MWS!Q56</f>
        <v>0</v>
      </c>
      <c r="R953" s="628">
        <f>IX_Model_MWS!R56</f>
        <v>0</v>
      </c>
      <c r="S953" s="628">
        <f>IX_Model_MWS!S56</f>
        <v>0</v>
      </c>
      <c r="T953" s="628">
        <f>IX_Model_MWS!T56</f>
        <v>0</v>
      </c>
      <c r="U953" s="628">
        <f>IX_Model_MWS!U56</f>
        <v>0.34</v>
      </c>
      <c r="V953" s="628">
        <f>IX_Model_MWS!V56</f>
        <v>0</v>
      </c>
      <c r="W953" s="628">
        <f>IX_Model_MWS!W56</f>
        <v>0</v>
      </c>
      <c r="X953" s="628">
        <f>IX_Model_MWS!X56</f>
        <v>0</v>
      </c>
      <c r="Y953" s="650">
        <f>IX_Model_MWS!Y56</f>
        <v>0.33</v>
      </c>
      <c r="Z953" s="650">
        <f>IX_Model_MWS!Z56</f>
        <v>0</v>
      </c>
      <c r="AA953" s="650">
        <f>IX_Model_MWS!AA56</f>
        <v>0.33</v>
      </c>
      <c r="AB953" s="650">
        <f>IX_Model_MWS!AB56</f>
        <v>0</v>
      </c>
      <c r="AC953" s="613">
        <f>IX_Model_MWS!AC56</f>
        <v>0</v>
      </c>
      <c r="AD953" s="613">
        <f>IX_Model_MWS!AD56</f>
        <v>0</v>
      </c>
      <c r="AE953" s="613">
        <f>IX_Model_MWS!AE56</f>
        <v>0</v>
      </c>
      <c r="AF953" s="613">
        <f>IX_Model_MWS!AF56</f>
        <v>0</v>
      </c>
      <c r="AG953" s="626">
        <f>IX_Model_MWS!AG56</f>
        <v>0</v>
      </c>
      <c r="AH953" s="626">
        <f>IX_Model_MWS!AH56</f>
        <v>0</v>
      </c>
      <c r="AI953" s="626">
        <f>IX_Model_MWS!AI56</f>
        <v>0</v>
      </c>
      <c r="AJ953" s="626">
        <f>IX_Model_MWS!AJ56</f>
        <v>0</v>
      </c>
      <c r="AK953" s="626">
        <f>IX_Model_MWS!AK56</f>
        <v>0</v>
      </c>
      <c r="AL953" s="626">
        <f>IX_Model_MWS!AL56</f>
        <v>41</v>
      </c>
      <c r="AM953" s="626">
        <f>IX_Model_MWS!AM56</f>
        <v>0</v>
      </c>
      <c r="AN953" s="626">
        <f>IX_Model_MWS!AN56</f>
        <v>0</v>
      </c>
      <c r="AO953" s="626">
        <f>IX_Model_MWS!AO56</f>
        <v>0</v>
      </c>
      <c r="AP953" s="369">
        <f>IX_Model_MWS!AP56</f>
        <v>40</v>
      </c>
      <c r="AQ953" s="369">
        <f>IX_Model_MWS!AQ56</f>
        <v>0</v>
      </c>
      <c r="AR953" s="369">
        <f>IX_Model_MWS!AR56</f>
        <v>40</v>
      </c>
      <c r="AS953" s="369">
        <f>IX_Model_MWS!AS56</f>
        <v>0</v>
      </c>
      <c r="AT953" s="370">
        <f>IX_Model_MWS!AT56</f>
        <v>0</v>
      </c>
      <c r="AU953" s="370">
        <f>IX_Model_MWS!AU56</f>
        <v>0</v>
      </c>
      <c r="AV953" s="370">
        <f>IX_Model_MWS!AV56</f>
        <v>0</v>
      </c>
      <c r="AW953" s="370">
        <f>IX_Model_MWS!AW56</f>
        <v>0</v>
      </c>
      <c r="AX953">
        <f>IX_Model_MWS!AX56</f>
        <v>0</v>
      </c>
      <c r="AY953">
        <f>IX_Model_MWS!AY56</f>
        <v>0</v>
      </c>
      <c r="AZ953">
        <f>IX_Model_MWS!AZ56</f>
        <v>0</v>
      </c>
      <c r="BA953">
        <f>IX_Model_MWS!BA56</f>
        <v>0</v>
      </c>
      <c r="BB953">
        <f>IX_Model_MWS!BB56</f>
        <v>0</v>
      </c>
      <c r="BC953">
        <f>IX_Model_MWS!BC56</f>
        <v>0</v>
      </c>
      <c r="BD953">
        <f>IX_Model_MWS!BD56</f>
        <v>0</v>
      </c>
      <c r="BE953">
        <f>IX_Model_MWS!BE56</f>
        <v>0</v>
      </c>
      <c r="BF953">
        <f>IX_Model_MWS!BF56</f>
        <v>0</v>
      </c>
      <c r="BG953">
        <f>IX_Model_MWS!BG56</f>
        <v>0</v>
      </c>
      <c r="BH953">
        <f>IX_Model_MWS!BH56</f>
        <v>0</v>
      </c>
      <c r="BI953">
        <f>IX_Model_MWS!BI56</f>
        <v>0</v>
      </c>
      <c r="BJ953">
        <f t="shared" si="55"/>
        <v>120</v>
      </c>
      <c r="BK953">
        <f t="shared" si="56"/>
        <v>121</v>
      </c>
      <c r="BL953" s="531">
        <f t="shared" si="57"/>
        <v>-1</v>
      </c>
      <c r="BM953" s="201"/>
    </row>
    <row r="954" spans="1:65" hidden="1" outlineLevel="1" x14ac:dyDescent="0.3">
      <c r="A954">
        <f>IX_Model_MWS!A57</f>
        <v>8</v>
      </c>
      <c r="B954" t="str">
        <f>IX_Model_MWS!B57</f>
        <v>a</v>
      </c>
      <c r="C954">
        <f>IX_Model_MWS!C57</f>
        <v>0</v>
      </c>
      <c r="D954" t="str">
        <f>IX_Model_MWS!D57</f>
        <v>.z09_8_a_0</v>
      </c>
      <c r="E954" t="str">
        <f>IX_Model_MWS!E57</f>
        <v>8.Optymalizacja kosztów i zasobów. Analiza modeli AI/ML w celu optymalizacji:</v>
      </c>
      <c r="F954">
        <f>IX_Model_MWS!F57</f>
        <v>0</v>
      </c>
      <c r="G954">
        <f>IX_Model_MWS!G57</f>
        <v>0</v>
      </c>
      <c r="H954">
        <f>IX_Model_MWS!H57</f>
        <v>12</v>
      </c>
      <c r="I954">
        <f>IX_Model_MWS!I57</f>
        <v>0</v>
      </c>
      <c r="J954">
        <f>IX_Model_MWS!J57</f>
        <v>173</v>
      </c>
      <c r="K954" s="284">
        <f>IX_Model_MWS!K57</f>
        <v>47592</v>
      </c>
      <c r="L954" s="284">
        <f>IX_Model_MWS!L57</f>
        <v>47592</v>
      </c>
      <c r="M954">
        <f>IX_Model_MWS!M57</f>
        <v>172</v>
      </c>
      <c r="N954">
        <f>IX_Model_MWS!N57</f>
        <v>0</v>
      </c>
      <c r="O954">
        <f>IX_Model_MWS!O57</f>
        <v>0</v>
      </c>
      <c r="P954" s="628">
        <f>IX_Model_MWS!P57</f>
        <v>0</v>
      </c>
      <c r="Q954" s="628">
        <f>IX_Model_MWS!Q57</f>
        <v>0</v>
      </c>
      <c r="R954" s="628">
        <f>IX_Model_MWS!R57</f>
        <v>0</v>
      </c>
      <c r="S954" s="628">
        <f>IX_Model_MWS!S57</f>
        <v>0</v>
      </c>
      <c r="T954" s="628">
        <f>IX_Model_MWS!T57</f>
        <v>0</v>
      </c>
      <c r="U954" s="628">
        <f>IX_Model_MWS!U57</f>
        <v>0</v>
      </c>
      <c r="V954" s="628">
        <f>IX_Model_MWS!V57</f>
        <v>0</v>
      </c>
      <c r="W954" s="628">
        <f>IX_Model_MWS!W57</f>
        <v>0</v>
      </c>
      <c r="X954" s="628">
        <f>IX_Model_MWS!X57</f>
        <v>0</v>
      </c>
      <c r="Y954" s="650">
        <f>IX_Model_MWS!Y57</f>
        <v>0</v>
      </c>
      <c r="Z954" s="650">
        <f>IX_Model_MWS!Z57</f>
        <v>0</v>
      </c>
      <c r="AA954" s="650">
        <f>IX_Model_MWS!AA57</f>
        <v>0</v>
      </c>
      <c r="AB954" s="650">
        <f>IX_Model_MWS!AB57</f>
        <v>0</v>
      </c>
      <c r="AC954" s="613">
        <f>IX_Model_MWS!AC57</f>
        <v>0</v>
      </c>
      <c r="AD954" s="613">
        <f>IX_Model_MWS!AD57</f>
        <v>0</v>
      </c>
      <c r="AE954" s="613">
        <f>IX_Model_MWS!AE57</f>
        <v>0</v>
      </c>
      <c r="AF954" s="613">
        <f>IX_Model_MWS!AF57</f>
        <v>0</v>
      </c>
      <c r="AG954" s="626">
        <f>IX_Model_MWS!AG57</f>
        <v>0</v>
      </c>
      <c r="AH954" s="626">
        <f>IX_Model_MWS!AH57</f>
        <v>0</v>
      </c>
      <c r="AI954" s="626">
        <f>IX_Model_MWS!AI57</f>
        <v>0</v>
      </c>
      <c r="AJ954" s="626">
        <f>IX_Model_MWS!AJ57</f>
        <v>0</v>
      </c>
      <c r="AK954" s="626">
        <f>IX_Model_MWS!AK57</f>
        <v>0</v>
      </c>
      <c r="AL954" s="626">
        <f>IX_Model_MWS!AL57</f>
        <v>0</v>
      </c>
      <c r="AM954" s="626">
        <f>IX_Model_MWS!AM57</f>
        <v>0</v>
      </c>
      <c r="AN954" s="626">
        <f>IX_Model_MWS!AN57</f>
        <v>0</v>
      </c>
      <c r="AO954" s="626">
        <f>IX_Model_MWS!AO57</f>
        <v>0</v>
      </c>
      <c r="AP954" s="369">
        <f>IX_Model_MWS!AP57</f>
        <v>0</v>
      </c>
      <c r="AQ954" s="369">
        <f>IX_Model_MWS!AQ57</f>
        <v>0</v>
      </c>
      <c r="AR954" s="369">
        <f>IX_Model_MWS!AR57</f>
        <v>0</v>
      </c>
      <c r="AS954" s="369">
        <f>IX_Model_MWS!AS57</f>
        <v>0</v>
      </c>
      <c r="AT954" s="370">
        <f>IX_Model_MWS!AT57</f>
        <v>0</v>
      </c>
      <c r="AU954" s="370">
        <f>IX_Model_MWS!AU57</f>
        <v>0</v>
      </c>
      <c r="AV954" s="370">
        <f>IX_Model_MWS!AV57</f>
        <v>0</v>
      </c>
      <c r="AW954" s="370">
        <f>IX_Model_MWS!AW57</f>
        <v>0</v>
      </c>
      <c r="AX954">
        <f>IX_Model_MWS!AX57</f>
        <v>0</v>
      </c>
      <c r="AY954">
        <f>IX_Model_MWS!AY57</f>
        <v>0</v>
      </c>
      <c r="AZ954">
        <f>IX_Model_MWS!AZ57</f>
        <v>0</v>
      </c>
      <c r="BA954">
        <f>IX_Model_MWS!BA57</f>
        <v>0</v>
      </c>
      <c r="BB954">
        <f>IX_Model_MWS!BB57</f>
        <v>0</v>
      </c>
      <c r="BC954">
        <f>IX_Model_MWS!BC57</f>
        <v>0</v>
      </c>
      <c r="BD954">
        <f>IX_Model_MWS!BD57</f>
        <v>0</v>
      </c>
      <c r="BE954">
        <f>IX_Model_MWS!BE57</f>
        <v>0</v>
      </c>
      <c r="BF954">
        <f>IX_Model_MWS!BF57</f>
        <v>0</v>
      </c>
      <c r="BG954">
        <f>IX_Model_MWS!BG57</f>
        <v>0</v>
      </c>
      <c r="BH954">
        <f>IX_Model_MWS!BH57</f>
        <v>0</v>
      </c>
      <c r="BI954">
        <f>IX_Model_MWS!BI57</f>
        <v>0</v>
      </c>
      <c r="BJ954">
        <f t="shared" si="55"/>
        <v>0</v>
      </c>
      <c r="BK954">
        <f t="shared" si="56"/>
        <v>0</v>
      </c>
      <c r="BL954" s="531">
        <f t="shared" si="57"/>
        <v>0</v>
      </c>
      <c r="BM954" s="201"/>
    </row>
    <row r="955" spans="1:65" hidden="1" outlineLevel="1" x14ac:dyDescent="0.3">
      <c r="A955">
        <f>IX_Model_MWS!A58</f>
        <v>8</v>
      </c>
      <c r="B955" t="str">
        <f>IX_Model_MWS!B58</f>
        <v>a</v>
      </c>
      <c r="C955">
        <f>IX_Model_MWS!C58</f>
        <v>1</v>
      </c>
      <c r="D955" t="str">
        <f>IX_Model_MWS!D58</f>
        <v>.z09_8_a_1</v>
      </c>
      <c r="E955" t="str">
        <f>IX_Model_MWS!E58</f>
        <v>kosztów operacyjnych</v>
      </c>
      <c r="F955">
        <f>IX_Model_MWS!F58</f>
        <v>0</v>
      </c>
      <c r="G955">
        <f>IX_Model_MWS!G58</f>
        <v>0</v>
      </c>
      <c r="H955">
        <f>IX_Model_MWS!H58</f>
        <v>10</v>
      </c>
      <c r="I955" t="str">
        <f>IX_Model_MWS!I58</f>
        <v>ACT</v>
      </c>
      <c r="J955">
        <f>IX_Model_MWS!J58</f>
        <v>173</v>
      </c>
      <c r="K955" s="284">
        <f>IX_Model_MWS!K58</f>
        <v>47592</v>
      </c>
      <c r="L955" s="284">
        <f>IX_Model_MWS!L58</f>
        <v>47592</v>
      </c>
      <c r="M955">
        <f>IX_Model_MWS!M58</f>
        <v>172</v>
      </c>
      <c r="N955">
        <f>IX_Model_MWS!N58</f>
        <v>0</v>
      </c>
      <c r="O955">
        <f>IX_Model_MWS!O58</f>
        <v>120</v>
      </c>
      <c r="P955" s="628">
        <f>IX_Model_MWS!P58</f>
        <v>0</v>
      </c>
      <c r="Q955" s="628">
        <f>IX_Model_MWS!Q58</f>
        <v>0</v>
      </c>
      <c r="R955" s="628">
        <f>IX_Model_MWS!R58</f>
        <v>0</v>
      </c>
      <c r="S955" s="628">
        <f>IX_Model_MWS!S58</f>
        <v>0</v>
      </c>
      <c r="T955" s="628">
        <f>IX_Model_MWS!T58</f>
        <v>1</v>
      </c>
      <c r="U955" s="628">
        <f>IX_Model_MWS!U58</f>
        <v>0</v>
      </c>
      <c r="V955" s="628">
        <f>IX_Model_MWS!V58</f>
        <v>0</v>
      </c>
      <c r="W955" s="628">
        <f>IX_Model_MWS!W58</f>
        <v>0</v>
      </c>
      <c r="X955" s="628">
        <f>IX_Model_MWS!X58</f>
        <v>0</v>
      </c>
      <c r="Y955" s="650">
        <f>IX_Model_MWS!Y58</f>
        <v>0</v>
      </c>
      <c r="Z955" s="650">
        <f>IX_Model_MWS!Z58</f>
        <v>0</v>
      </c>
      <c r="AA955" s="650">
        <f>IX_Model_MWS!AA58</f>
        <v>0</v>
      </c>
      <c r="AB955" s="650">
        <f>IX_Model_MWS!AB58</f>
        <v>0</v>
      </c>
      <c r="AC955" s="613">
        <f>IX_Model_MWS!AC58</f>
        <v>0</v>
      </c>
      <c r="AD955" s="613">
        <f>IX_Model_MWS!AD58</f>
        <v>0</v>
      </c>
      <c r="AE955" s="613">
        <f>IX_Model_MWS!AE58</f>
        <v>0</v>
      </c>
      <c r="AF955" s="613">
        <f>IX_Model_MWS!AF58</f>
        <v>0</v>
      </c>
      <c r="AG955" s="626">
        <f>IX_Model_MWS!AG58</f>
        <v>0</v>
      </c>
      <c r="AH955" s="626">
        <f>IX_Model_MWS!AH58</f>
        <v>0</v>
      </c>
      <c r="AI955" s="626">
        <f>IX_Model_MWS!AI58</f>
        <v>0</v>
      </c>
      <c r="AJ955" s="626">
        <f>IX_Model_MWS!AJ58</f>
        <v>0</v>
      </c>
      <c r="AK955" s="626">
        <f>IX_Model_MWS!AK58</f>
        <v>120</v>
      </c>
      <c r="AL955" s="626">
        <f>IX_Model_MWS!AL58</f>
        <v>0</v>
      </c>
      <c r="AM955" s="626">
        <f>IX_Model_MWS!AM58</f>
        <v>0</v>
      </c>
      <c r="AN955" s="626">
        <f>IX_Model_MWS!AN58</f>
        <v>0</v>
      </c>
      <c r="AO955" s="626">
        <f>IX_Model_MWS!AO58</f>
        <v>0</v>
      </c>
      <c r="AP955" s="369">
        <f>IX_Model_MWS!AP58</f>
        <v>0</v>
      </c>
      <c r="AQ955" s="369">
        <f>IX_Model_MWS!AQ58</f>
        <v>0</v>
      </c>
      <c r="AR955" s="369">
        <f>IX_Model_MWS!AR58</f>
        <v>0</v>
      </c>
      <c r="AS955" s="369">
        <f>IX_Model_MWS!AS58</f>
        <v>0</v>
      </c>
      <c r="AT955" s="370">
        <f>IX_Model_MWS!AT58</f>
        <v>0</v>
      </c>
      <c r="AU955" s="370">
        <f>IX_Model_MWS!AU58</f>
        <v>0</v>
      </c>
      <c r="AV955" s="370">
        <f>IX_Model_MWS!AV58</f>
        <v>0</v>
      </c>
      <c r="AW955" s="370">
        <f>IX_Model_MWS!AW58</f>
        <v>0</v>
      </c>
      <c r="AX955">
        <f>IX_Model_MWS!AX58</f>
        <v>0</v>
      </c>
      <c r="AY955">
        <f>IX_Model_MWS!AY58</f>
        <v>0</v>
      </c>
      <c r="AZ955">
        <f>IX_Model_MWS!AZ58</f>
        <v>0</v>
      </c>
      <c r="BA955">
        <f>IX_Model_MWS!BA58</f>
        <v>0</v>
      </c>
      <c r="BB955">
        <f>IX_Model_MWS!BB58</f>
        <v>0</v>
      </c>
      <c r="BC955">
        <f>IX_Model_MWS!BC58</f>
        <v>0</v>
      </c>
      <c r="BD955">
        <f>IX_Model_MWS!BD58</f>
        <v>0</v>
      </c>
      <c r="BE955">
        <f>IX_Model_MWS!BE58</f>
        <v>0</v>
      </c>
      <c r="BF955">
        <f>IX_Model_MWS!BF58</f>
        <v>0</v>
      </c>
      <c r="BG955">
        <f>IX_Model_MWS!BG58</f>
        <v>0</v>
      </c>
      <c r="BH955">
        <f>IX_Model_MWS!BH58</f>
        <v>0</v>
      </c>
      <c r="BI955">
        <f>IX_Model_MWS!BI58</f>
        <v>0</v>
      </c>
      <c r="BJ955">
        <f t="shared" si="55"/>
        <v>120</v>
      </c>
      <c r="BK955">
        <f t="shared" si="56"/>
        <v>120</v>
      </c>
      <c r="BL955" s="531">
        <f t="shared" si="57"/>
        <v>0</v>
      </c>
      <c r="BM955" s="201"/>
    </row>
    <row r="956" spans="1:65" hidden="1" outlineLevel="1" x14ac:dyDescent="0.3">
      <c r="A956">
        <f>IX_Model_MWS!A59</f>
        <v>8</v>
      </c>
      <c r="B956" t="str">
        <f>IX_Model_MWS!B59</f>
        <v>b</v>
      </c>
      <c r="C956">
        <f>IX_Model_MWS!C59</f>
        <v>1</v>
      </c>
      <c r="D956" t="str">
        <f>IX_Model_MWS!D59</f>
        <v>.z09_8_b_1</v>
      </c>
      <c r="E956" t="str">
        <f>IX_Model_MWS!E59</f>
        <v>czasu i efektywności pracy wózków widłowych</v>
      </c>
      <c r="F956">
        <f>IX_Model_MWS!F59</f>
        <v>0</v>
      </c>
      <c r="G956">
        <f>IX_Model_MWS!G59</f>
        <v>0</v>
      </c>
      <c r="H956">
        <f>IX_Model_MWS!H59</f>
        <v>10</v>
      </c>
      <c r="I956" t="str">
        <f>IX_Model_MWS!I59</f>
        <v>ACT</v>
      </c>
      <c r="J956">
        <f>IX_Model_MWS!J59</f>
        <v>173</v>
      </c>
      <c r="K956" s="284">
        <f>IX_Model_MWS!K59</f>
        <v>47592</v>
      </c>
      <c r="L956" s="284">
        <f>IX_Model_MWS!L59</f>
        <v>47592</v>
      </c>
      <c r="M956">
        <f>IX_Model_MWS!M59</f>
        <v>172</v>
      </c>
      <c r="N956">
        <f>IX_Model_MWS!N59</f>
        <v>0</v>
      </c>
      <c r="O956">
        <f>IX_Model_MWS!O59</f>
        <v>120</v>
      </c>
      <c r="P956" s="628">
        <f>IX_Model_MWS!P59</f>
        <v>0</v>
      </c>
      <c r="Q956" s="628">
        <f>IX_Model_MWS!Q59</f>
        <v>0</v>
      </c>
      <c r="R956" s="628">
        <f>IX_Model_MWS!R59</f>
        <v>0</v>
      </c>
      <c r="S956" s="628">
        <f>IX_Model_MWS!S59</f>
        <v>0</v>
      </c>
      <c r="T956" s="628">
        <f>IX_Model_MWS!T59</f>
        <v>0</v>
      </c>
      <c r="U956" s="628">
        <f>IX_Model_MWS!U59</f>
        <v>1</v>
      </c>
      <c r="V956" s="628">
        <f>IX_Model_MWS!V59</f>
        <v>0</v>
      </c>
      <c r="W956" s="628">
        <f>IX_Model_MWS!W59</f>
        <v>0</v>
      </c>
      <c r="X956" s="628">
        <f>IX_Model_MWS!X59</f>
        <v>0</v>
      </c>
      <c r="Y956" s="650">
        <f>IX_Model_MWS!Y59</f>
        <v>0</v>
      </c>
      <c r="Z956" s="650">
        <f>IX_Model_MWS!Z59</f>
        <v>0</v>
      </c>
      <c r="AA956" s="650">
        <f>IX_Model_MWS!AA59</f>
        <v>0</v>
      </c>
      <c r="AB956" s="650">
        <f>IX_Model_MWS!AB59</f>
        <v>0</v>
      </c>
      <c r="AC956" s="613">
        <f>IX_Model_MWS!AC59</f>
        <v>0</v>
      </c>
      <c r="AD956" s="613">
        <f>IX_Model_MWS!AD59</f>
        <v>0</v>
      </c>
      <c r="AE956" s="613">
        <f>IX_Model_MWS!AE59</f>
        <v>0</v>
      </c>
      <c r="AF956" s="613">
        <f>IX_Model_MWS!AF59</f>
        <v>0</v>
      </c>
      <c r="AG956" s="626">
        <f>IX_Model_MWS!AG59</f>
        <v>0</v>
      </c>
      <c r="AH956" s="626">
        <f>IX_Model_MWS!AH59</f>
        <v>0</v>
      </c>
      <c r="AI956" s="626">
        <f>IX_Model_MWS!AI59</f>
        <v>0</v>
      </c>
      <c r="AJ956" s="626">
        <f>IX_Model_MWS!AJ59</f>
        <v>0</v>
      </c>
      <c r="AK956" s="626">
        <f>IX_Model_MWS!AK59</f>
        <v>0</v>
      </c>
      <c r="AL956" s="626">
        <f>IX_Model_MWS!AL59</f>
        <v>120</v>
      </c>
      <c r="AM956" s="626">
        <f>IX_Model_MWS!AM59</f>
        <v>0</v>
      </c>
      <c r="AN956" s="626">
        <f>IX_Model_MWS!AN59</f>
        <v>0</v>
      </c>
      <c r="AO956" s="626">
        <f>IX_Model_MWS!AO59</f>
        <v>0</v>
      </c>
      <c r="AP956" s="369">
        <f>IX_Model_MWS!AP59</f>
        <v>0</v>
      </c>
      <c r="AQ956" s="369">
        <f>IX_Model_MWS!AQ59</f>
        <v>0</v>
      </c>
      <c r="AR956" s="369">
        <f>IX_Model_MWS!AR59</f>
        <v>0</v>
      </c>
      <c r="AS956" s="369">
        <f>IX_Model_MWS!AS59</f>
        <v>0</v>
      </c>
      <c r="AT956" s="370">
        <f>IX_Model_MWS!AT59</f>
        <v>0</v>
      </c>
      <c r="AU956" s="370">
        <f>IX_Model_MWS!AU59</f>
        <v>0</v>
      </c>
      <c r="AV956" s="370">
        <f>IX_Model_MWS!AV59</f>
        <v>0</v>
      </c>
      <c r="AW956" s="370">
        <f>IX_Model_MWS!AW59</f>
        <v>0</v>
      </c>
      <c r="AX956">
        <f>IX_Model_MWS!AX59</f>
        <v>0</v>
      </c>
      <c r="AY956">
        <f>IX_Model_MWS!AY59</f>
        <v>0</v>
      </c>
      <c r="AZ956">
        <f>IX_Model_MWS!AZ59</f>
        <v>0</v>
      </c>
      <c r="BA956">
        <f>IX_Model_MWS!BA59</f>
        <v>0</v>
      </c>
      <c r="BB956">
        <f>IX_Model_MWS!BB59</f>
        <v>0</v>
      </c>
      <c r="BC956">
        <f>IX_Model_MWS!BC59</f>
        <v>0</v>
      </c>
      <c r="BD956">
        <f>IX_Model_MWS!BD59</f>
        <v>0</v>
      </c>
      <c r="BE956">
        <f>IX_Model_MWS!BE59</f>
        <v>0</v>
      </c>
      <c r="BF956">
        <f>IX_Model_MWS!BF59</f>
        <v>0</v>
      </c>
      <c r="BG956">
        <f>IX_Model_MWS!BG59</f>
        <v>0</v>
      </c>
      <c r="BH956">
        <f>IX_Model_MWS!BH59</f>
        <v>0</v>
      </c>
      <c r="BI956">
        <f>IX_Model_MWS!BI59</f>
        <v>0</v>
      </c>
      <c r="BJ956">
        <f t="shared" si="55"/>
        <v>120</v>
      </c>
      <c r="BK956">
        <f t="shared" si="56"/>
        <v>120</v>
      </c>
      <c r="BL956" s="531">
        <f t="shared" si="57"/>
        <v>0</v>
      </c>
      <c r="BM956" s="201"/>
    </row>
    <row r="957" spans="1:65" hidden="1" outlineLevel="1" x14ac:dyDescent="0.3">
      <c r="A957">
        <f>IX_Model_MWS!A60</f>
        <v>8</v>
      </c>
      <c r="B957" t="str">
        <f>IX_Model_MWS!B60</f>
        <v>c</v>
      </c>
      <c r="C957">
        <f>IX_Model_MWS!C60</f>
        <v>1</v>
      </c>
      <c r="D957" t="str">
        <f>IX_Model_MWS!D60</f>
        <v>.z09_8_c_1</v>
      </c>
      <c r="E957" t="str">
        <f>IX_Model_MWS!E60</f>
        <v>efektywności pracy pracowników</v>
      </c>
      <c r="F957">
        <f>IX_Model_MWS!F60</f>
        <v>0</v>
      </c>
      <c r="G957">
        <f>IX_Model_MWS!G60</f>
        <v>0</v>
      </c>
      <c r="H957">
        <f>IX_Model_MWS!H60</f>
        <v>10</v>
      </c>
      <c r="I957" t="str">
        <f>IX_Model_MWS!I60</f>
        <v>ACT</v>
      </c>
      <c r="J957">
        <f>IX_Model_MWS!J60</f>
        <v>173</v>
      </c>
      <c r="K957" s="284">
        <f>IX_Model_MWS!K60</f>
        <v>47592</v>
      </c>
      <c r="L957" s="284">
        <f>IX_Model_MWS!L60</f>
        <v>47592</v>
      </c>
      <c r="M957">
        <f>IX_Model_MWS!M60</f>
        <v>172</v>
      </c>
      <c r="N957">
        <f>IX_Model_MWS!N60</f>
        <v>0</v>
      </c>
      <c r="O957">
        <f>IX_Model_MWS!O60</f>
        <v>120</v>
      </c>
      <c r="P957" s="628">
        <f>IX_Model_MWS!P60</f>
        <v>0</v>
      </c>
      <c r="Q957" s="628">
        <f>IX_Model_MWS!Q60</f>
        <v>0</v>
      </c>
      <c r="R957" s="628">
        <f>IX_Model_MWS!R60</f>
        <v>0</v>
      </c>
      <c r="S957" s="628">
        <f>IX_Model_MWS!S60</f>
        <v>0</v>
      </c>
      <c r="T957" s="628">
        <f>IX_Model_MWS!T60</f>
        <v>0</v>
      </c>
      <c r="U957" s="628">
        <f>IX_Model_MWS!U60</f>
        <v>0</v>
      </c>
      <c r="V957" s="628">
        <f>IX_Model_MWS!V60</f>
        <v>1</v>
      </c>
      <c r="W957" s="628">
        <f>IX_Model_MWS!W60</f>
        <v>0</v>
      </c>
      <c r="X957" s="628">
        <f>IX_Model_MWS!X60</f>
        <v>0</v>
      </c>
      <c r="Y957" s="650">
        <f>IX_Model_MWS!Y60</f>
        <v>0</v>
      </c>
      <c r="Z957" s="650">
        <f>IX_Model_MWS!Z60</f>
        <v>0</v>
      </c>
      <c r="AA957" s="650">
        <f>IX_Model_MWS!AA60</f>
        <v>0</v>
      </c>
      <c r="AB957" s="650">
        <f>IX_Model_MWS!AB60</f>
        <v>0</v>
      </c>
      <c r="AC957" s="613">
        <f>IX_Model_MWS!AC60</f>
        <v>0</v>
      </c>
      <c r="AD957" s="613">
        <f>IX_Model_MWS!AD60</f>
        <v>0</v>
      </c>
      <c r="AE957" s="613">
        <f>IX_Model_MWS!AE60</f>
        <v>0</v>
      </c>
      <c r="AF957" s="613">
        <f>IX_Model_MWS!AF60</f>
        <v>0</v>
      </c>
      <c r="AG957" s="626">
        <f>IX_Model_MWS!AG60</f>
        <v>0</v>
      </c>
      <c r="AH957" s="626">
        <f>IX_Model_MWS!AH60</f>
        <v>0</v>
      </c>
      <c r="AI957" s="626">
        <f>IX_Model_MWS!AI60</f>
        <v>0</v>
      </c>
      <c r="AJ957" s="626">
        <f>IX_Model_MWS!AJ60</f>
        <v>0</v>
      </c>
      <c r="AK957" s="626">
        <f>IX_Model_MWS!AK60</f>
        <v>0</v>
      </c>
      <c r="AL957" s="626">
        <f>IX_Model_MWS!AL60</f>
        <v>0</v>
      </c>
      <c r="AM957" s="626">
        <f>IX_Model_MWS!AM60</f>
        <v>120</v>
      </c>
      <c r="AN957" s="626">
        <f>IX_Model_MWS!AN60</f>
        <v>0</v>
      </c>
      <c r="AO957" s="626">
        <f>IX_Model_MWS!AO60</f>
        <v>0</v>
      </c>
      <c r="AP957" s="369">
        <f>IX_Model_MWS!AP60</f>
        <v>0</v>
      </c>
      <c r="AQ957" s="369">
        <f>IX_Model_MWS!AQ60</f>
        <v>0</v>
      </c>
      <c r="AR957" s="369">
        <f>IX_Model_MWS!AR60</f>
        <v>0</v>
      </c>
      <c r="AS957" s="369">
        <f>IX_Model_MWS!AS60</f>
        <v>0</v>
      </c>
      <c r="AT957" s="370">
        <f>IX_Model_MWS!AT60</f>
        <v>0</v>
      </c>
      <c r="AU957" s="370">
        <f>IX_Model_MWS!AU60</f>
        <v>0</v>
      </c>
      <c r="AV957" s="370">
        <f>IX_Model_MWS!AV60</f>
        <v>0</v>
      </c>
      <c r="AW957" s="370">
        <f>IX_Model_MWS!AW60</f>
        <v>0</v>
      </c>
      <c r="AX957">
        <f>IX_Model_MWS!AX60</f>
        <v>0</v>
      </c>
      <c r="AY957">
        <f>IX_Model_MWS!AY60</f>
        <v>0</v>
      </c>
      <c r="AZ957">
        <f>IX_Model_MWS!AZ60</f>
        <v>0</v>
      </c>
      <c r="BA957">
        <f>IX_Model_MWS!BA60</f>
        <v>0</v>
      </c>
      <c r="BB957">
        <f>IX_Model_MWS!BB60</f>
        <v>0</v>
      </c>
      <c r="BC957">
        <f>IX_Model_MWS!BC60</f>
        <v>0</v>
      </c>
      <c r="BD957">
        <f>IX_Model_MWS!BD60</f>
        <v>0</v>
      </c>
      <c r="BE957">
        <f>IX_Model_MWS!BE60</f>
        <v>0</v>
      </c>
      <c r="BF957">
        <f>IX_Model_MWS!BF60</f>
        <v>0</v>
      </c>
      <c r="BG957">
        <f>IX_Model_MWS!BG60</f>
        <v>0</v>
      </c>
      <c r="BH957">
        <f>IX_Model_MWS!BH60</f>
        <v>0</v>
      </c>
      <c r="BI957">
        <f>IX_Model_MWS!BI60</f>
        <v>0</v>
      </c>
      <c r="BJ957">
        <f t="shared" si="55"/>
        <v>120</v>
      </c>
      <c r="BK957">
        <f t="shared" si="56"/>
        <v>120</v>
      </c>
      <c r="BL957" s="531">
        <f t="shared" si="57"/>
        <v>0</v>
      </c>
      <c r="BM957" s="201"/>
    </row>
    <row r="958" spans="1:65" hidden="1" outlineLevel="1" x14ac:dyDescent="0.3">
      <c r="A958">
        <f>IX_Model_MWS!A61</f>
        <v>8</v>
      </c>
      <c r="B958" t="str">
        <f>IX_Model_MWS!B61</f>
        <v>d</v>
      </c>
      <c r="C958">
        <f>IX_Model_MWS!C61</f>
        <v>1</v>
      </c>
      <c r="D958" t="str">
        <f>IX_Model_MWS!D61</f>
        <v>.z09_8_d_1</v>
      </c>
      <c r="E958" t="str">
        <f>IX_Model_MWS!E61</f>
        <v>zarządzania zasobami ludzkimi</v>
      </c>
      <c r="F958">
        <f>IX_Model_MWS!F61</f>
        <v>0</v>
      </c>
      <c r="G958">
        <f>IX_Model_MWS!G61</f>
        <v>0</v>
      </c>
      <c r="H958">
        <f>IX_Model_MWS!H61</f>
        <v>10</v>
      </c>
      <c r="I958" t="str">
        <f>IX_Model_MWS!I61</f>
        <v>ACT</v>
      </c>
      <c r="J958">
        <f>IX_Model_MWS!J61</f>
        <v>173</v>
      </c>
      <c r="K958" s="284">
        <f>IX_Model_MWS!K61</f>
        <v>47592</v>
      </c>
      <c r="L958" s="284">
        <f>IX_Model_MWS!L61</f>
        <v>47592</v>
      </c>
      <c r="M958">
        <f>IX_Model_MWS!M61</f>
        <v>172</v>
      </c>
      <c r="N958">
        <f>IX_Model_MWS!N61</f>
        <v>0</v>
      </c>
      <c r="O958">
        <f>IX_Model_MWS!O61</f>
        <v>120</v>
      </c>
      <c r="P958" s="628">
        <f>IX_Model_MWS!P61</f>
        <v>0</v>
      </c>
      <c r="Q958" s="628">
        <f>IX_Model_MWS!Q61</f>
        <v>0</v>
      </c>
      <c r="R958" s="628">
        <f>IX_Model_MWS!R61</f>
        <v>0</v>
      </c>
      <c r="S958" s="628">
        <f>IX_Model_MWS!S61</f>
        <v>0</v>
      </c>
      <c r="T958" s="628">
        <f>IX_Model_MWS!T61</f>
        <v>0</v>
      </c>
      <c r="U958" s="628">
        <f>IX_Model_MWS!U61</f>
        <v>0</v>
      </c>
      <c r="V958" s="628">
        <f>IX_Model_MWS!V61</f>
        <v>0</v>
      </c>
      <c r="W958" s="628">
        <f>IX_Model_MWS!W61</f>
        <v>0.5</v>
      </c>
      <c r="X958" s="628">
        <f>IX_Model_MWS!X61</f>
        <v>0.5</v>
      </c>
      <c r="Y958" s="650">
        <f>IX_Model_MWS!Y61</f>
        <v>0</v>
      </c>
      <c r="Z958" s="650">
        <f>IX_Model_MWS!Z61</f>
        <v>0</v>
      </c>
      <c r="AA958" s="650">
        <f>IX_Model_MWS!AA61</f>
        <v>0</v>
      </c>
      <c r="AB958" s="650">
        <f>IX_Model_MWS!AB61</f>
        <v>0</v>
      </c>
      <c r="AC958" s="613">
        <f>IX_Model_MWS!AC61</f>
        <v>0</v>
      </c>
      <c r="AD958" s="613">
        <f>IX_Model_MWS!AD61</f>
        <v>0</v>
      </c>
      <c r="AE958" s="613">
        <f>IX_Model_MWS!AE61</f>
        <v>0</v>
      </c>
      <c r="AF958" s="613">
        <f>IX_Model_MWS!AF61</f>
        <v>0</v>
      </c>
      <c r="AG958" s="626">
        <f>IX_Model_MWS!AG61</f>
        <v>0</v>
      </c>
      <c r="AH958" s="626">
        <f>IX_Model_MWS!AH61</f>
        <v>0</v>
      </c>
      <c r="AI958" s="626">
        <f>IX_Model_MWS!AI61</f>
        <v>0</v>
      </c>
      <c r="AJ958" s="626">
        <f>IX_Model_MWS!AJ61</f>
        <v>0</v>
      </c>
      <c r="AK958" s="626">
        <f>IX_Model_MWS!AK61</f>
        <v>0</v>
      </c>
      <c r="AL958" s="626">
        <f>IX_Model_MWS!AL61</f>
        <v>0</v>
      </c>
      <c r="AM958" s="626">
        <f>IX_Model_MWS!AM61</f>
        <v>0</v>
      </c>
      <c r="AN958" s="626">
        <f>IX_Model_MWS!AN61</f>
        <v>60</v>
      </c>
      <c r="AO958" s="626">
        <f>IX_Model_MWS!AO61</f>
        <v>60</v>
      </c>
      <c r="AP958" s="369">
        <f>IX_Model_MWS!AP61</f>
        <v>0</v>
      </c>
      <c r="AQ958" s="369">
        <f>IX_Model_MWS!AQ61</f>
        <v>0</v>
      </c>
      <c r="AR958" s="369">
        <f>IX_Model_MWS!AR61</f>
        <v>0</v>
      </c>
      <c r="AS958" s="369">
        <f>IX_Model_MWS!AS61</f>
        <v>0</v>
      </c>
      <c r="AT958" s="370">
        <f>IX_Model_MWS!AT61</f>
        <v>0</v>
      </c>
      <c r="AU958" s="370">
        <f>IX_Model_MWS!AU61</f>
        <v>0</v>
      </c>
      <c r="AV958" s="370">
        <f>IX_Model_MWS!AV61</f>
        <v>0</v>
      </c>
      <c r="AW958" s="370">
        <f>IX_Model_MWS!AW61</f>
        <v>0</v>
      </c>
      <c r="AX958">
        <f>IX_Model_MWS!AX61</f>
        <v>0</v>
      </c>
      <c r="AY958">
        <f>IX_Model_MWS!AY61</f>
        <v>0</v>
      </c>
      <c r="AZ958">
        <f>IX_Model_MWS!AZ61</f>
        <v>0</v>
      </c>
      <c r="BA958">
        <f>IX_Model_MWS!BA61</f>
        <v>0</v>
      </c>
      <c r="BB958">
        <f>IX_Model_MWS!BB61</f>
        <v>0</v>
      </c>
      <c r="BC958">
        <f>IX_Model_MWS!BC61</f>
        <v>0</v>
      </c>
      <c r="BD958">
        <f>IX_Model_MWS!BD61</f>
        <v>0</v>
      </c>
      <c r="BE958">
        <f>IX_Model_MWS!BE61</f>
        <v>0</v>
      </c>
      <c r="BF958">
        <f>IX_Model_MWS!BF61</f>
        <v>0</v>
      </c>
      <c r="BG958">
        <f>IX_Model_MWS!BG61</f>
        <v>0</v>
      </c>
      <c r="BH958">
        <f>IX_Model_MWS!BH61</f>
        <v>0</v>
      </c>
      <c r="BI958">
        <f>IX_Model_MWS!BI61</f>
        <v>0</v>
      </c>
      <c r="BJ958">
        <f t="shared" si="55"/>
        <v>120</v>
      </c>
      <c r="BK958">
        <f t="shared" si="56"/>
        <v>120</v>
      </c>
      <c r="BL958" s="531">
        <f t="shared" si="57"/>
        <v>0</v>
      </c>
      <c r="BM958" s="201"/>
    </row>
    <row r="959" spans="1:65" hidden="1" outlineLevel="1" x14ac:dyDescent="0.3">
      <c r="A959">
        <f>IX_Model_MWS!A62</f>
        <v>8</v>
      </c>
      <c r="B959" t="str">
        <f>IX_Model_MWS!B62</f>
        <v>e</v>
      </c>
      <c r="C959">
        <f>IX_Model_MWS!C62</f>
        <v>1</v>
      </c>
      <c r="D959" t="str">
        <f>IX_Model_MWS!D62</f>
        <v>.z09_8_e_1</v>
      </c>
      <c r="E959" t="str">
        <f>IX_Model_MWS!E62</f>
        <v>rozmieszczenia towarów w MWS i dostarczania do Strefy Kompletacji</v>
      </c>
      <c r="F959">
        <f>IX_Model_MWS!F62</f>
        <v>0</v>
      </c>
      <c r="G959">
        <f>IX_Model_MWS!G62</f>
        <v>0</v>
      </c>
      <c r="H959">
        <f>IX_Model_MWS!H62</f>
        <v>10</v>
      </c>
      <c r="I959" t="str">
        <f>IX_Model_MWS!I62</f>
        <v>ACT</v>
      </c>
      <c r="J959">
        <f>IX_Model_MWS!J62</f>
        <v>173</v>
      </c>
      <c r="K959" s="284">
        <f>IX_Model_MWS!K62</f>
        <v>47592</v>
      </c>
      <c r="L959" s="284">
        <f>IX_Model_MWS!L62</f>
        <v>47595</v>
      </c>
      <c r="M959">
        <f>IX_Model_MWS!M62</f>
        <v>175</v>
      </c>
      <c r="N959">
        <f>IX_Model_MWS!N62</f>
        <v>3</v>
      </c>
      <c r="O959">
        <f>IX_Model_MWS!O62</f>
        <v>120</v>
      </c>
      <c r="P959" s="628">
        <f>IX_Model_MWS!P62</f>
        <v>0</v>
      </c>
      <c r="Q959" s="628">
        <f>IX_Model_MWS!Q62</f>
        <v>0</v>
      </c>
      <c r="R959" s="628">
        <f>IX_Model_MWS!R62</f>
        <v>0</v>
      </c>
      <c r="S959" s="628">
        <f>IX_Model_MWS!S62</f>
        <v>0</v>
      </c>
      <c r="T959" s="628">
        <f>IX_Model_MWS!T62</f>
        <v>0.5</v>
      </c>
      <c r="U959" s="628">
        <f>IX_Model_MWS!U62</f>
        <v>0.5</v>
      </c>
      <c r="V959" s="628">
        <f>IX_Model_MWS!V62</f>
        <v>0</v>
      </c>
      <c r="W959" s="628">
        <f>IX_Model_MWS!W62</f>
        <v>0</v>
      </c>
      <c r="X959" s="628">
        <f>IX_Model_MWS!X62</f>
        <v>0</v>
      </c>
      <c r="Y959" s="650">
        <f>IX_Model_MWS!Y62</f>
        <v>0</v>
      </c>
      <c r="Z959" s="650">
        <f>IX_Model_MWS!Z62</f>
        <v>0</v>
      </c>
      <c r="AA959" s="650">
        <f>IX_Model_MWS!AA62</f>
        <v>0</v>
      </c>
      <c r="AB959" s="650">
        <f>IX_Model_MWS!AB62</f>
        <v>0</v>
      </c>
      <c r="AC959" s="613">
        <f>IX_Model_MWS!AC62</f>
        <v>0</v>
      </c>
      <c r="AD959" s="613">
        <f>IX_Model_MWS!AD62</f>
        <v>0</v>
      </c>
      <c r="AE959" s="613">
        <f>IX_Model_MWS!AE62</f>
        <v>0</v>
      </c>
      <c r="AF959" s="613">
        <f>IX_Model_MWS!AF62</f>
        <v>0</v>
      </c>
      <c r="AG959" s="626">
        <f>IX_Model_MWS!AG62</f>
        <v>0</v>
      </c>
      <c r="AH959" s="626">
        <f>IX_Model_MWS!AH62</f>
        <v>0</v>
      </c>
      <c r="AI959" s="626">
        <f>IX_Model_MWS!AI62</f>
        <v>0</v>
      </c>
      <c r="AJ959" s="626">
        <f>IX_Model_MWS!AJ62</f>
        <v>0</v>
      </c>
      <c r="AK959" s="626">
        <f>IX_Model_MWS!AK62</f>
        <v>60</v>
      </c>
      <c r="AL959" s="626">
        <f>IX_Model_MWS!AL62</f>
        <v>60</v>
      </c>
      <c r="AM959" s="626">
        <f>IX_Model_MWS!AM62</f>
        <v>0</v>
      </c>
      <c r="AN959" s="626">
        <f>IX_Model_MWS!AN62</f>
        <v>0</v>
      </c>
      <c r="AO959" s="626">
        <f>IX_Model_MWS!AO62</f>
        <v>0</v>
      </c>
      <c r="AP959" s="369">
        <f>IX_Model_MWS!AP62</f>
        <v>0</v>
      </c>
      <c r="AQ959" s="369">
        <f>IX_Model_MWS!AQ62</f>
        <v>0</v>
      </c>
      <c r="AR959" s="369">
        <f>IX_Model_MWS!AR62</f>
        <v>0</v>
      </c>
      <c r="AS959" s="369">
        <f>IX_Model_MWS!AS62</f>
        <v>0</v>
      </c>
      <c r="AT959" s="370">
        <f>IX_Model_MWS!AT62</f>
        <v>0</v>
      </c>
      <c r="AU959" s="370">
        <f>IX_Model_MWS!AU62</f>
        <v>0</v>
      </c>
      <c r="AV959" s="370">
        <f>IX_Model_MWS!AV62</f>
        <v>0</v>
      </c>
      <c r="AW959" s="370">
        <f>IX_Model_MWS!AW62</f>
        <v>0</v>
      </c>
      <c r="AX959">
        <f>IX_Model_MWS!AX62</f>
        <v>0</v>
      </c>
      <c r="AY959">
        <f>IX_Model_MWS!AY62</f>
        <v>0</v>
      </c>
      <c r="AZ959">
        <f>IX_Model_MWS!AZ62</f>
        <v>0</v>
      </c>
      <c r="BA959">
        <f>IX_Model_MWS!BA62</f>
        <v>0</v>
      </c>
      <c r="BB959">
        <f>IX_Model_MWS!BB62</f>
        <v>0</v>
      </c>
      <c r="BC959">
        <f>IX_Model_MWS!BC62</f>
        <v>0</v>
      </c>
      <c r="BD959">
        <f>IX_Model_MWS!BD62</f>
        <v>0</v>
      </c>
      <c r="BE959">
        <f>IX_Model_MWS!BE62</f>
        <v>0</v>
      </c>
      <c r="BF959">
        <f>IX_Model_MWS!BF62</f>
        <v>0</v>
      </c>
      <c r="BG959">
        <f>IX_Model_MWS!BG62</f>
        <v>0</v>
      </c>
      <c r="BH959">
        <f>IX_Model_MWS!BH62</f>
        <v>0</v>
      </c>
      <c r="BI959">
        <f>IX_Model_MWS!BI62</f>
        <v>0</v>
      </c>
      <c r="BJ959">
        <f t="shared" si="55"/>
        <v>120</v>
      </c>
      <c r="BK959">
        <f t="shared" si="56"/>
        <v>120</v>
      </c>
      <c r="BL959" s="531">
        <f t="shared" si="57"/>
        <v>0</v>
      </c>
      <c r="BM959" s="201"/>
    </row>
    <row r="960" spans="1:65" hidden="1" outlineLevel="1" x14ac:dyDescent="0.3">
      <c r="A960">
        <f>IX_Model_MWS!A63</f>
        <v>8</v>
      </c>
      <c r="B960" t="str">
        <f>IX_Model_MWS!B63</f>
        <v>f</v>
      </c>
      <c r="C960">
        <f>IX_Model_MWS!C63</f>
        <v>1</v>
      </c>
      <c r="D960" t="str">
        <f>IX_Model_MWS!D63</f>
        <v>.z09_8_f_1</v>
      </c>
      <c r="E960" t="str">
        <f>IX_Model_MWS!E63</f>
        <v>zużycia energii przez inteligentne zarządzanie wózkami</v>
      </c>
      <c r="F960">
        <f>IX_Model_MWS!F63</f>
        <v>0</v>
      </c>
      <c r="G960">
        <f>IX_Model_MWS!G63</f>
        <v>0</v>
      </c>
      <c r="H960">
        <f>IX_Model_MWS!H63</f>
        <v>10</v>
      </c>
      <c r="I960" t="str">
        <f>IX_Model_MWS!I63</f>
        <v>ACT</v>
      </c>
      <c r="J960">
        <f>IX_Model_MWS!J63</f>
        <v>176</v>
      </c>
      <c r="K960" s="284">
        <f>IX_Model_MWS!K63</f>
        <v>47613</v>
      </c>
      <c r="L960" s="284">
        <f>IX_Model_MWS!L63</f>
        <v>47613</v>
      </c>
      <c r="M960">
        <f>IX_Model_MWS!M63</f>
        <v>175</v>
      </c>
      <c r="N960">
        <f>IX_Model_MWS!N63</f>
        <v>0</v>
      </c>
      <c r="O960">
        <f>IX_Model_MWS!O63</f>
        <v>120</v>
      </c>
      <c r="P960" s="628">
        <f>IX_Model_MWS!P63</f>
        <v>0</v>
      </c>
      <c r="Q960" s="628">
        <f>IX_Model_MWS!Q63</f>
        <v>0</v>
      </c>
      <c r="R960" s="628">
        <f>IX_Model_MWS!R63</f>
        <v>0</v>
      </c>
      <c r="S960" s="628">
        <f>IX_Model_MWS!S63</f>
        <v>0</v>
      </c>
      <c r="T960" s="628">
        <f>IX_Model_MWS!T63</f>
        <v>0</v>
      </c>
      <c r="U960" s="628">
        <f>IX_Model_MWS!U63</f>
        <v>0</v>
      </c>
      <c r="V960" s="628">
        <f>IX_Model_MWS!V63</f>
        <v>0</v>
      </c>
      <c r="W960" s="628">
        <f>IX_Model_MWS!W63</f>
        <v>0.5</v>
      </c>
      <c r="X960" s="628">
        <f>IX_Model_MWS!X63</f>
        <v>0.5</v>
      </c>
      <c r="Y960" s="650">
        <f>IX_Model_MWS!Y63</f>
        <v>0</v>
      </c>
      <c r="Z960" s="650">
        <f>IX_Model_MWS!Z63</f>
        <v>0</v>
      </c>
      <c r="AA960" s="650">
        <f>IX_Model_MWS!AA63</f>
        <v>0</v>
      </c>
      <c r="AB960" s="650">
        <f>IX_Model_MWS!AB63</f>
        <v>0</v>
      </c>
      <c r="AC960" s="613">
        <f>IX_Model_MWS!AC63</f>
        <v>0</v>
      </c>
      <c r="AD960" s="613">
        <f>IX_Model_MWS!AD63</f>
        <v>0</v>
      </c>
      <c r="AE960" s="613">
        <f>IX_Model_MWS!AE63</f>
        <v>0</v>
      </c>
      <c r="AF960" s="613">
        <f>IX_Model_MWS!AF63</f>
        <v>0</v>
      </c>
      <c r="AG960" s="626">
        <f>IX_Model_MWS!AG63</f>
        <v>0</v>
      </c>
      <c r="AH960" s="626">
        <f>IX_Model_MWS!AH63</f>
        <v>0</v>
      </c>
      <c r="AI960" s="626">
        <f>IX_Model_MWS!AI63</f>
        <v>0</v>
      </c>
      <c r="AJ960" s="626">
        <f>IX_Model_MWS!AJ63</f>
        <v>0</v>
      </c>
      <c r="AK960" s="626">
        <f>IX_Model_MWS!AK63</f>
        <v>0</v>
      </c>
      <c r="AL960" s="626">
        <f>IX_Model_MWS!AL63</f>
        <v>0</v>
      </c>
      <c r="AM960" s="626">
        <f>IX_Model_MWS!AM63</f>
        <v>0</v>
      </c>
      <c r="AN960" s="626">
        <f>IX_Model_MWS!AN63</f>
        <v>60</v>
      </c>
      <c r="AO960" s="626">
        <f>IX_Model_MWS!AO63</f>
        <v>60</v>
      </c>
      <c r="AP960" s="369">
        <f>IX_Model_MWS!AP63</f>
        <v>0</v>
      </c>
      <c r="AQ960" s="369">
        <f>IX_Model_MWS!AQ63</f>
        <v>0</v>
      </c>
      <c r="AR960" s="369">
        <f>IX_Model_MWS!AR63</f>
        <v>0</v>
      </c>
      <c r="AS960" s="369">
        <f>IX_Model_MWS!AS63</f>
        <v>0</v>
      </c>
      <c r="AT960" s="370">
        <f>IX_Model_MWS!AT63</f>
        <v>0</v>
      </c>
      <c r="AU960" s="370">
        <f>IX_Model_MWS!AU63</f>
        <v>0</v>
      </c>
      <c r="AV960" s="370">
        <f>IX_Model_MWS!AV63</f>
        <v>0</v>
      </c>
      <c r="AW960" s="370">
        <f>IX_Model_MWS!AW63</f>
        <v>0</v>
      </c>
      <c r="AX960">
        <f>IX_Model_MWS!AX63</f>
        <v>0</v>
      </c>
      <c r="AY960">
        <f>IX_Model_MWS!AY63</f>
        <v>0</v>
      </c>
      <c r="AZ960">
        <f>IX_Model_MWS!AZ63</f>
        <v>0</v>
      </c>
      <c r="BA960">
        <f>IX_Model_MWS!BA63</f>
        <v>0</v>
      </c>
      <c r="BB960">
        <f>IX_Model_MWS!BB63</f>
        <v>0</v>
      </c>
      <c r="BC960">
        <f>IX_Model_MWS!BC63</f>
        <v>0</v>
      </c>
      <c r="BD960">
        <f>IX_Model_MWS!BD63</f>
        <v>0</v>
      </c>
      <c r="BE960">
        <f>IX_Model_MWS!BE63</f>
        <v>0</v>
      </c>
      <c r="BF960">
        <f>IX_Model_MWS!BF63</f>
        <v>0</v>
      </c>
      <c r="BG960">
        <f>IX_Model_MWS!BG63</f>
        <v>0</v>
      </c>
      <c r="BH960">
        <f>IX_Model_MWS!BH63</f>
        <v>0</v>
      </c>
      <c r="BI960">
        <f>IX_Model_MWS!BI63</f>
        <v>0</v>
      </c>
      <c r="BJ960">
        <f t="shared" si="55"/>
        <v>120</v>
      </c>
      <c r="BK960">
        <f t="shared" si="56"/>
        <v>120</v>
      </c>
      <c r="BL960" s="531">
        <f t="shared" si="57"/>
        <v>0</v>
      </c>
      <c r="BM960" s="201"/>
    </row>
    <row r="961" spans="1:65" hidden="1" outlineLevel="1" x14ac:dyDescent="0.3">
      <c r="A961">
        <f>IX_Model_MWS!A64</f>
        <v>9</v>
      </c>
      <c r="B961" t="str">
        <f>IX_Model_MWS!B64</f>
        <v>a</v>
      </c>
      <c r="C961">
        <f>IX_Model_MWS!C64</f>
        <v>0</v>
      </c>
      <c r="D961" t="str">
        <f>IX_Model_MWS!D64</f>
        <v>.z09_9_a_0</v>
      </c>
      <c r="E961" t="str">
        <f>IX_Model_MWS!E64</f>
        <v xml:space="preserve">9.Zarządzanie bezpieczeństwem i niezawodnością systemu. Opracowanie mechanizmów/narzędzi: </v>
      </c>
      <c r="F961">
        <f>IX_Model_MWS!F64</f>
        <v>0</v>
      </c>
      <c r="G961">
        <f>IX_Model_MWS!G64</f>
        <v>0</v>
      </c>
      <c r="H961">
        <f>IX_Model_MWS!H64</f>
        <v>0</v>
      </c>
      <c r="I961">
        <f>IX_Model_MWS!I64</f>
        <v>0</v>
      </c>
      <c r="J961">
        <f>IX_Model_MWS!J64</f>
        <v>176</v>
      </c>
      <c r="K961" s="284">
        <f>IX_Model_MWS!K64</f>
        <v>47613</v>
      </c>
      <c r="L961" s="284">
        <f>IX_Model_MWS!L64</f>
        <v>47613</v>
      </c>
      <c r="M961">
        <f>IX_Model_MWS!M64</f>
        <v>175</v>
      </c>
      <c r="N961">
        <f>IX_Model_MWS!N64</f>
        <v>0</v>
      </c>
      <c r="O961">
        <f>IX_Model_MWS!O64</f>
        <v>0</v>
      </c>
      <c r="P961" s="628">
        <f>IX_Model_MWS!P64</f>
        <v>0</v>
      </c>
      <c r="Q961" s="628">
        <f>IX_Model_MWS!Q64</f>
        <v>0</v>
      </c>
      <c r="R961" s="628">
        <f>IX_Model_MWS!R64</f>
        <v>0</v>
      </c>
      <c r="S961" s="628">
        <f>IX_Model_MWS!S64</f>
        <v>0</v>
      </c>
      <c r="T961" s="628">
        <f>IX_Model_MWS!T64</f>
        <v>0</v>
      </c>
      <c r="U961" s="628">
        <f>IX_Model_MWS!U64</f>
        <v>0</v>
      </c>
      <c r="V961" s="628">
        <f>IX_Model_MWS!V64</f>
        <v>0</v>
      </c>
      <c r="W961" s="628">
        <f>IX_Model_MWS!W64</f>
        <v>0</v>
      </c>
      <c r="X961" s="628">
        <f>IX_Model_MWS!X64</f>
        <v>0</v>
      </c>
      <c r="Y961" s="650">
        <f>IX_Model_MWS!Y64</f>
        <v>0</v>
      </c>
      <c r="Z961" s="650">
        <f>IX_Model_MWS!Z64</f>
        <v>0</v>
      </c>
      <c r="AA961" s="650">
        <f>IX_Model_MWS!AA64</f>
        <v>0</v>
      </c>
      <c r="AB961" s="650">
        <f>IX_Model_MWS!AB64</f>
        <v>0</v>
      </c>
      <c r="AC961" s="613">
        <f>IX_Model_MWS!AC64</f>
        <v>0</v>
      </c>
      <c r="AD961" s="613">
        <f>IX_Model_MWS!AD64</f>
        <v>0</v>
      </c>
      <c r="AE961" s="613">
        <f>IX_Model_MWS!AE64</f>
        <v>0</v>
      </c>
      <c r="AF961" s="613">
        <f>IX_Model_MWS!AF64</f>
        <v>0</v>
      </c>
      <c r="AG961" s="626">
        <f>IX_Model_MWS!AG64</f>
        <v>0</v>
      </c>
      <c r="AH961" s="626">
        <f>IX_Model_MWS!AH64</f>
        <v>0</v>
      </c>
      <c r="AI961" s="626">
        <f>IX_Model_MWS!AI64</f>
        <v>0</v>
      </c>
      <c r="AJ961" s="626">
        <f>IX_Model_MWS!AJ64</f>
        <v>0</v>
      </c>
      <c r="AK961" s="626">
        <f>IX_Model_MWS!AK64</f>
        <v>0</v>
      </c>
      <c r="AL961" s="626">
        <f>IX_Model_MWS!AL64</f>
        <v>0</v>
      </c>
      <c r="AM961" s="626">
        <f>IX_Model_MWS!AM64</f>
        <v>0</v>
      </c>
      <c r="AN961" s="626">
        <f>IX_Model_MWS!AN64</f>
        <v>0</v>
      </c>
      <c r="AO961" s="626">
        <f>IX_Model_MWS!AO64</f>
        <v>0</v>
      </c>
      <c r="AP961" s="369">
        <f>IX_Model_MWS!AP64</f>
        <v>0</v>
      </c>
      <c r="AQ961" s="369">
        <f>IX_Model_MWS!AQ64</f>
        <v>0</v>
      </c>
      <c r="AR961" s="369">
        <f>IX_Model_MWS!AR64</f>
        <v>0</v>
      </c>
      <c r="AS961" s="369">
        <f>IX_Model_MWS!AS64</f>
        <v>0</v>
      </c>
      <c r="AT961" s="370">
        <f>IX_Model_MWS!AT64</f>
        <v>0</v>
      </c>
      <c r="AU961" s="370">
        <f>IX_Model_MWS!AU64</f>
        <v>0</v>
      </c>
      <c r="AV961" s="370">
        <f>IX_Model_MWS!AV64</f>
        <v>0</v>
      </c>
      <c r="AW961" s="370">
        <f>IX_Model_MWS!AW64</f>
        <v>0</v>
      </c>
      <c r="AX961">
        <f>IX_Model_MWS!AX64</f>
        <v>0</v>
      </c>
      <c r="AY961">
        <f>IX_Model_MWS!AY64</f>
        <v>0</v>
      </c>
      <c r="AZ961">
        <f>IX_Model_MWS!AZ64</f>
        <v>0</v>
      </c>
      <c r="BA961">
        <f>IX_Model_MWS!BA64</f>
        <v>0</v>
      </c>
      <c r="BB961">
        <f>IX_Model_MWS!BB64</f>
        <v>0</v>
      </c>
      <c r="BC961">
        <f>IX_Model_MWS!BC64</f>
        <v>0</v>
      </c>
      <c r="BD961">
        <f>IX_Model_MWS!BD64</f>
        <v>0</v>
      </c>
      <c r="BE961">
        <f>IX_Model_MWS!BE64</f>
        <v>0</v>
      </c>
      <c r="BF961">
        <f>IX_Model_MWS!BF64</f>
        <v>0</v>
      </c>
      <c r="BG961">
        <f>IX_Model_MWS!BG64</f>
        <v>0</v>
      </c>
      <c r="BH961">
        <f>IX_Model_MWS!BH64</f>
        <v>0</v>
      </c>
      <c r="BI961">
        <f>IX_Model_MWS!BI64</f>
        <v>0</v>
      </c>
      <c r="BJ961">
        <f t="shared" si="55"/>
        <v>0</v>
      </c>
      <c r="BK961">
        <f t="shared" si="56"/>
        <v>0</v>
      </c>
      <c r="BL961" s="531">
        <f t="shared" si="57"/>
        <v>0</v>
      </c>
      <c r="BM961" s="201"/>
    </row>
    <row r="962" spans="1:65" hidden="1" outlineLevel="1" x14ac:dyDescent="0.3">
      <c r="A962">
        <f>IX_Model_MWS!A65</f>
        <v>9</v>
      </c>
      <c r="B962" t="str">
        <f>IX_Model_MWS!B65</f>
        <v>a</v>
      </c>
      <c r="C962">
        <f>IX_Model_MWS!C65</f>
        <v>1</v>
      </c>
      <c r="D962" t="str">
        <f>IX_Model_MWS!D65</f>
        <v>.z09_9_a_1</v>
      </c>
      <c r="E962" t="str">
        <f>IX_Model_MWS!E65</f>
        <v xml:space="preserve">zabezpieczenia danych procesowanych przez CB i AI/ML przed cyberatakami  </v>
      </c>
      <c r="F962">
        <f>IX_Model_MWS!F65</f>
        <v>0</v>
      </c>
      <c r="G962">
        <f>IX_Model_MWS!G65</f>
        <v>0</v>
      </c>
      <c r="H962">
        <f>IX_Model_MWS!H65</f>
        <v>8</v>
      </c>
      <c r="I962" t="str">
        <f>IX_Model_MWS!I65</f>
        <v>ACT</v>
      </c>
      <c r="J962">
        <f>IX_Model_MWS!J65</f>
        <v>176</v>
      </c>
      <c r="K962" s="284">
        <f>IX_Model_MWS!K65</f>
        <v>47613</v>
      </c>
      <c r="L962" s="284">
        <f>IX_Model_MWS!L65</f>
        <v>47617</v>
      </c>
      <c r="M962">
        <f>IX_Model_MWS!M65</f>
        <v>179</v>
      </c>
      <c r="N962">
        <f>IX_Model_MWS!N65</f>
        <v>4</v>
      </c>
      <c r="O962">
        <f>IX_Model_MWS!O65</f>
        <v>160</v>
      </c>
      <c r="P962" s="628">
        <f>IX_Model_MWS!P65</f>
        <v>0</v>
      </c>
      <c r="Q962" s="628">
        <f>IX_Model_MWS!Q65</f>
        <v>0</v>
      </c>
      <c r="R962" s="628">
        <f>IX_Model_MWS!R65</f>
        <v>0</v>
      </c>
      <c r="S962" s="628">
        <f>IX_Model_MWS!S65</f>
        <v>0</v>
      </c>
      <c r="T962" s="628">
        <f>IX_Model_MWS!T65</f>
        <v>0.5</v>
      </c>
      <c r="U962" s="628">
        <f>IX_Model_MWS!U65</f>
        <v>0</v>
      </c>
      <c r="V962" s="628">
        <f>IX_Model_MWS!V65</f>
        <v>0</v>
      </c>
      <c r="W962" s="628">
        <f>IX_Model_MWS!W65</f>
        <v>0</v>
      </c>
      <c r="X962" s="628">
        <f>IX_Model_MWS!X65</f>
        <v>0</v>
      </c>
      <c r="Y962" s="650">
        <f>IX_Model_MWS!Y65</f>
        <v>0</v>
      </c>
      <c r="Z962" s="650">
        <f>IX_Model_MWS!Z65</f>
        <v>0</v>
      </c>
      <c r="AA962" s="650">
        <f>IX_Model_MWS!AA65</f>
        <v>0</v>
      </c>
      <c r="AB962" s="650">
        <f>IX_Model_MWS!AB65</f>
        <v>0.5</v>
      </c>
      <c r="AC962" s="613">
        <f>IX_Model_MWS!AC65</f>
        <v>0</v>
      </c>
      <c r="AD962" s="613">
        <f>IX_Model_MWS!AD65</f>
        <v>0</v>
      </c>
      <c r="AE962" s="613">
        <f>IX_Model_MWS!AE65</f>
        <v>0</v>
      </c>
      <c r="AF962" s="613">
        <f>IX_Model_MWS!AF65</f>
        <v>0</v>
      </c>
      <c r="AG962" s="626">
        <f>IX_Model_MWS!AG65</f>
        <v>0</v>
      </c>
      <c r="AH962" s="626">
        <f>IX_Model_MWS!AH65</f>
        <v>0</v>
      </c>
      <c r="AI962" s="626">
        <f>IX_Model_MWS!AI65</f>
        <v>0</v>
      </c>
      <c r="AJ962" s="626">
        <f>IX_Model_MWS!AJ65</f>
        <v>0</v>
      </c>
      <c r="AK962" s="626">
        <f>IX_Model_MWS!AK65</f>
        <v>80</v>
      </c>
      <c r="AL962" s="626">
        <f>IX_Model_MWS!AL65</f>
        <v>0</v>
      </c>
      <c r="AM962" s="626">
        <f>IX_Model_MWS!AM65</f>
        <v>0</v>
      </c>
      <c r="AN962" s="626">
        <f>IX_Model_MWS!AN65</f>
        <v>0</v>
      </c>
      <c r="AO962" s="626">
        <f>IX_Model_MWS!AO65</f>
        <v>0</v>
      </c>
      <c r="AP962" s="369">
        <f>IX_Model_MWS!AP65</f>
        <v>0</v>
      </c>
      <c r="AQ962" s="369">
        <f>IX_Model_MWS!AQ65</f>
        <v>0</v>
      </c>
      <c r="AR962" s="369">
        <f>IX_Model_MWS!AR65</f>
        <v>0</v>
      </c>
      <c r="AS962" s="369">
        <f>IX_Model_MWS!AS65</f>
        <v>80</v>
      </c>
      <c r="AT962" s="370">
        <f>IX_Model_MWS!AT65</f>
        <v>0</v>
      </c>
      <c r="AU962" s="370">
        <f>IX_Model_MWS!AU65</f>
        <v>0</v>
      </c>
      <c r="AV962" s="370">
        <f>IX_Model_MWS!AV65</f>
        <v>0</v>
      </c>
      <c r="AW962" s="370">
        <f>IX_Model_MWS!AW65</f>
        <v>0</v>
      </c>
      <c r="AX962">
        <f>IX_Model_MWS!AX65</f>
        <v>0</v>
      </c>
      <c r="AY962">
        <f>IX_Model_MWS!AY65</f>
        <v>0</v>
      </c>
      <c r="AZ962">
        <f>IX_Model_MWS!AZ65</f>
        <v>0</v>
      </c>
      <c r="BA962">
        <f>IX_Model_MWS!BA65</f>
        <v>0</v>
      </c>
      <c r="BB962">
        <f>IX_Model_MWS!BB65</f>
        <v>0</v>
      </c>
      <c r="BC962">
        <f>IX_Model_MWS!BC65</f>
        <v>0</v>
      </c>
      <c r="BD962">
        <f>IX_Model_MWS!BD65</f>
        <v>0</v>
      </c>
      <c r="BE962">
        <f>IX_Model_MWS!BE65</f>
        <v>0</v>
      </c>
      <c r="BF962">
        <f>IX_Model_MWS!BF65</f>
        <v>0</v>
      </c>
      <c r="BG962">
        <f>IX_Model_MWS!BG65</f>
        <v>0</v>
      </c>
      <c r="BH962">
        <f>IX_Model_MWS!BH65</f>
        <v>0</v>
      </c>
      <c r="BI962">
        <f>IX_Model_MWS!BI65</f>
        <v>0</v>
      </c>
      <c r="BJ962">
        <f t="shared" si="55"/>
        <v>160</v>
      </c>
      <c r="BK962">
        <f t="shared" si="56"/>
        <v>160</v>
      </c>
      <c r="BL962" s="531">
        <f t="shared" si="57"/>
        <v>0</v>
      </c>
      <c r="BM962" s="201"/>
    </row>
    <row r="963" spans="1:65" hidden="1" outlineLevel="1" x14ac:dyDescent="0.3">
      <c r="A963">
        <f>IX_Model_MWS!A66</f>
        <v>9</v>
      </c>
      <c r="B963" t="str">
        <f>IX_Model_MWS!B66</f>
        <v>b</v>
      </c>
      <c r="C963">
        <f>IX_Model_MWS!C66</f>
        <v>1</v>
      </c>
      <c r="D963" t="str">
        <f>IX_Model_MWS!D66</f>
        <v>.z09_9_b_1</v>
      </c>
      <c r="E963" t="str">
        <f>IX_Model_MWS!E66</f>
        <v>monitorowania wydajności i niezawodności CB oraz algorytmów AI/ML, testy awaryjne</v>
      </c>
      <c r="F963">
        <f>IX_Model_MWS!F66</f>
        <v>0</v>
      </c>
      <c r="G963">
        <f>IX_Model_MWS!G66</f>
        <v>0</v>
      </c>
      <c r="H963">
        <f>IX_Model_MWS!H66</f>
        <v>9</v>
      </c>
      <c r="I963" t="str">
        <f>IX_Model_MWS!I66</f>
        <v>ACT</v>
      </c>
      <c r="J963">
        <f>IX_Model_MWS!J66</f>
        <v>180</v>
      </c>
      <c r="K963" s="284">
        <f>IX_Model_MWS!K66</f>
        <v>47641</v>
      </c>
      <c r="L963" s="284">
        <f>IX_Model_MWS!L66</f>
        <v>47641</v>
      </c>
      <c r="M963">
        <f>IX_Model_MWS!M66</f>
        <v>179</v>
      </c>
      <c r="N963">
        <f>IX_Model_MWS!N66</f>
        <v>0</v>
      </c>
      <c r="O963">
        <f>IX_Model_MWS!O66</f>
        <v>0</v>
      </c>
      <c r="P963" s="628">
        <f>IX_Model_MWS!P66</f>
        <v>0</v>
      </c>
      <c r="Q963" s="628">
        <f>IX_Model_MWS!Q66</f>
        <v>0</v>
      </c>
      <c r="R963" s="628">
        <f>IX_Model_MWS!R66</f>
        <v>0</v>
      </c>
      <c r="S963" s="628">
        <f>IX_Model_MWS!S66</f>
        <v>0</v>
      </c>
      <c r="T963" s="628">
        <f>IX_Model_MWS!T66</f>
        <v>0</v>
      </c>
      <c r="U963" s="628">
        <f>IX_Model_MWS!U66</f>
        <v>0.5</v>
      </c>
      <c r="V963" s="628">
        <f>IX_Model_MWS!V66</f>
        <v>0</v>
      </c>
      <c r="W963" s="628">
        <f>IX_Model_MWS!W66</f>
        <v>0</v>
      </c>
      <c r="X963" s="628">
        <f>IX_Model_MWS!X66</f>
        <v>0</v>
      </c>
      <c r="Y963" s="650">
        <f>IX_Model_MWS!Y66</f>
        <v>0</v>
      </c>
      <c r="Z963" s="650">
        <f>IX_Model_MWS!Z66</f>
        <v>0</v>
      </c>
      <c r="AA963" s="650">
        <f>IX_Model_MWS!AA66</f>
        <v>0</v>
      </c>
      <c r="AB963" s="650">
        <f>IX_Model_MWS!AB66</f>
        <v>0.5</v>
      </c>
      <c r="AC963" s="613">
        <f>IX_Model_MWS!AC66</f>
        <v>0</v>
      </c>
      <c r="AD963" s="613">
        <f>IX_Model_MWS!AD66</f>
        <v>0</v>
      </c>
      <c r="AE963" s="613">
        <f>IX_Model_MWS!AE66</f>
        <v>0</v>
      </c>
      <c r="AF963" s="613">
        <f>IX_Model_MWS!AF66</f>
        <v>0</v>
      </c>
      <c r="AG963" s="626">
        <f>IX_Model_MWS!AG66</f>
        <v>0</v>
      </c>
      <c r="AH963" s="626">
        <f>IX_Model_MWS!AH66</f>
        <v>0</v>
      </c>
      <c r="AI963" s="626">
        <f>IX_Model_MWS!AI66</f>
        <v>0</v>
      </c>
      <c r="AJ963" s="626">
        <f>IX_Model_MWS!AJ66</f>
        <v>0</v>
      </c>
      <c r="AK963" s="626">
        <f>IX_Model_MWS!AK66</f>
        <v>0</v>
      </c>
      <c r="AL963" s="626">
        <f>IX_Model_MWS!AL66</f>
        <v>0</v>
      </c>
      <c r="AM963" s="626">
        <f>IX_Model_MWS!AM66</f>
        <v>0</v>
      </c>
      <c r="AN963" s="626">
        <f>IX_Model_MWS!AN66</f>
        <v>0</v>
      </c>
      <c r="AO963" s="626">
        <f>IX_Model_MWS!AO66</f>
        <v>0</v>
      </c>
      <c r="AP963" s="369">
        <f>IX_Model_MWS!AP66</f>
        <v>0</v>
      </c>
      <c r="AQ963" s="369">
        <f>IX_Model_MWS!AQ66</f>
        <v>0</v>
      </c>
      <c r="AR963" s="369">
        <f>IX_Model_MWS!AR66</f>
        <v>0</v>
      </c>
      <c r="AS963" s="369">
        <f>IX_Model_MWS!AS66</f>
        <v>0</v>
      </c>
      <c r="AT963" s="370">
        <f>IX_Model_MWS!AT66</f>
        <v>0</v>
      </c>
      <c r="AU963" s="370">
        <f>IX_Model_MWS!AU66</f>
        <v>0</v>
      </c>
      <c r="AV963" s="370">
        <f>IX_Model_MWS!AV66</f>
        <v>0</v>
      </c>
      <c r="AW963" s="370">
        <f>IX_Model_MWS!AW66</f>
        <v>0</v>
      </c>
      <c r="AX963">
        <f>IX_Model_MWS!AX66</f>
        <v>0</v>
      </c>
      <c r="AY963">
        <f>IX_Model_MWS!AY66</f>
        <v>0</v>
      </c>
      <c r="AZ963">
        <f>IX_Model_MWS!AZ66</f>
        <v>0</v>
      </c>
      <c r="BA963">
        <f>IX_Model_MWS!BA66</f>
        <v>0</v>
      </c>
      <c r="BB963">
        <f>IX_Model_MWS!BB66</f>
        <v>0</v>
      </c>
      <c r="BC963">
        <f>IX_Model_MWS!BC66</f>
        <v>0</v>
      </c>
      <c r="BD963">
        <f>IX_Model_MWS!BD66</f>
        <v>0</v>
      </c>
      <c r="BE963">
        <f>IX_Model_MWS!BE66</f>
        <v>0</v>
      </c>
      <c r="BF963">
        <f>IX_Model_MWS!BF66</f>
        <v>0</v>
      </c>
      <c r="BG963">
        <f>IX_Model_MWS!BG66</f>
        <v>0</v>
      </c>
      <c r="BH963">
        <f>IX_Model_MWS!BH66</f>
        <v>0</v>
      </c>
      <c r="BI963">
        <f>IX_Model_MWS!BI66</f>
        <v>0</v>
      </c>
      <c r="BJ963">
        <f t="shared" si="55"/>
        <v>0</v>
      </c>
      <c r="BK963">
        <f t="shared" si="56"/>
        <v>0</v>
      </c>
      <c r="BL963" s="531">
        <f t="shared" si="57"/>
        <v>0</v>
      </c>
      <c r="BM963" s="201"/>
    </row>
    <row r="964" spans="1:65" hidden="1" outlineLevel="1" x14ac:dyDescent="0.3">
      <c r="A964">
        <f>IX_Model_MWS!A67</f>
        <v>9</v>
      </c>
      <c r="B964" t="str">
        <f>IX_Model_MWS!B67</f>
        <v>c</v>
      </c>
      <c r="C964">
        <f>IX_Model_MWS!C67</f>
        <v>1</v>
      </c>
      <c r="D964" t="str">
        <f>IX_Model_MWS!D67</f>
        <v>.z09_9_c_1</v>
      </c>
      <c r="E964" t="str">
        <f>IX_Model_MWS!E67</f>
        <v>zabezpieczenia systemów AI/ML (np. zgodność działania z założeniami, odporność na błędy, redundancja zapobiegająca zakłóceniom MWS)</v>
      </c>
      <c r="F964">
        <f>IX_Model_MWS!F67</f>
        <v>0</v>
      </c>
      <c r="G964">
        <f>IX_Model_MWS!G67</f>
        <v>0</v>
      </c>
      <c r="H964">
        <f>IX_Model_MWS!H67</f>
        <v>9</v>
      </c>
      <c r="I964" t="str">
        <f>IX_Model_MWS!I67</f>
        <v>END/ACT</v>
      </c>
      <c r="J964">
        <f>IX_Model_MWS!J67</f>
        <v>180</v>
      </c>
      <c r="K964" s="284">
        <f>IX_Model_MWS!K67</f>
        <v>47641</v>
      </c>
      <c r="L964" s="284">
        <f>IX_Model_MWS!L67</f>
        <v>47641</v>
      </c>
      <c r="M964">
        <f>IX_Model_MWS!M67</f>
        <v>179</v>
      </c>
      <c r="N964">
        <f>IX_Model_MWS!N67</f>
        <v>0</v>
      </c>
      <c r="O964">
        <f>IX_Model_MWS!O67</f>
        <v>160</v>
      </c>
      <c r="P964" s="628">
        <f>IX_Model_MWS!P67</f>
        <v>0</v>
      </c>
      <c r="Q964" s="628">
        <f>IX_Model_MWS!Q67</f>
        <v>0</v>
      </c>
      <c r="R964" s="628">
        <f>IX_Model_MWS!R67</f>
        <v>0</v>
      </c>
      <c r="S964" s="628">
        <f>IX_Model_MWS!S67</f>
        <v>0</v>
      </c>
      <c r="T964" s="628">
        <f>IX_Model_MWS!T67</f>
        <v>0</v>
      </c>
      <c r="U964" s="628">
        <f>IX_Model_MWS!U67</f>
        <v>0</v>
      </c>
      <c r="V964" s="628">
        <f>IX_Model_MWS!V67</f>
        <v>0.5</v>
      </c>
      <c r="W964" s="628">
        <f>IX_Model_MWS!W67</f>
        <v>0</v>
      </c>
      <c r="X964" s="628">
        <f>IX_Model_MWS!X67</f>
        <v>0</v>
      </c>
      <c r="Y964" s="650">
        <f>IX_Model_MWS!Y67</f>
        <v>0</v>
      </c>
      <c r="Z964" s="650">
        <f>IX_Model_MWS!Z67</f>
        <v>0</v>
      </c>
      <c r="AA964" s="650">
        <f>IX_Model_MWS!AA67</f>
        <v>0</v>
      </c>
      <c r="AB964" s="650">
        <f>IX_Model_MWS!AB67</f>
        <v>0.5</v>
      </c>
      <c r="AC964" s="613">
        <f>IX_Model_MWS!AC67</f>
        <v>0</v>
      </c>
      <c r="AD964" s="613">
        <f>IX_Model_MWS!AD67</f>
        <v>0</v>
      </c>
      <c r="AE964" s="613">
        <f>IX_Model_MWS!AE67</f>
        <v>0</v>
      </c>
      <c r="AF964" s="613">
        <f>IX_Model_MWS!AF67</f>
        <v>0</v>
      </c>
      <c r="AG964" s="626">
        <f>IX_Model_MWS!AG67</f>
        <v>0</v>
      </c>
      <c r="AH964" s="626">
        <f>IX_Model_MWS!AH67</f>
        <v>0</v>
      </c>
      <c r="AI964" s="626">
        <f>IX_Model_MWS!AI67</f>
        <v>0</v>
      </c>
      <c r="AJ964" s="626">
        <f>IX_Model_MWS!AJ67</f>
        <v>0</v>
      </c>
      <c r="AK964" s="626">
        <f>IX_Model_MWS!AK67</f>
        <v>0</v>
      </c>
      <c r="AL964" s="626">
        <f>IX_Model_MWS!AL67</f>
        <v>0</v>
      </c>
      <c r="AM964" s="626">
        <f>IX_Model_MWS!AM67</f>
        <v>80</v>
      </c>
      <c r="AN964" s="626">
        <f>IX_Model_MWS!AN67</f>
        <v>0</v>
      </c>
      <c r="AO964" s="626">
        <f>IX_Model_MWS!AO67</f>
        <v>0</v>
      </c>
      <c r="AP964" s="369">
        <f>IX_Model_MWS!AP67</f>
        <v>0</v>
      </c>
      <c r="AQ964" s="369">
        <f>IX_Model_MWS!AQ67</f>
        <v>0</v>
      </c>
      <c r="AR964" s="369">
        <f>IX_Model_MWS!AR67</f>
        <v>0</v>
      </c>
      <c r="AS964" s="369">
        <f>IX_Model_MWS!AS67</f>
        <v>80</v>
      </c>
      <c r="AT964" s="370">
        <f>IX_Model_MWS!AT67</f>
        <v>0</v>
      </c>
      <c r="AU964" s="370">
        <f>IX_Model_MWS!AU67</f>
        <v>0</v>
      </c>
      <c r="AV964" s="370">
        <f>IX_Model_MWS!AV67</f>
        <v>0</v>
      </c>
      <c r="AW964" s="370">
        <f>IX_Model_MWS!AW67</f>
        <v>0</v>
      </c>
      <c r="AX964">
        <f>IX_Model_MWS!AX67</f>
        <v>0</v>
      </c>
      <c r="AY964">
        <f>IX_Model_MWS!AY67</f>
        <v>0</v>
      </c>
      <c r="AZ964">
        <f>IX_Model_MWS!AZ67</f>
        <v>0</v>
      </c>
      <c r="BA964">
        <f>IX_Model_MWS!BA67</f>
        <v>0</v>
      </c>
      <c r="BB964">
        <f>IX_Model_MWS!BB67</f>
        <v>0</v>
      </c>
      <c r="BC964">
        <f>IX_Model_MWS!BC67</f>
        <v>0</v>
      </c>
      <c r="BD964">
        <f>IX_Model_MWS!BD67</f>
        <v>0</v>
      </c>
      <c r="BE964">
        <f>IX_Model_MWS!BE67</f>
        <v>0</v>
      </c>
      <c r="BF964">
        <f>IX_Model_MWS!BF67</f>
        <v>0</v>
      </c>
      <c r="BG964">
        <f>IX_Model_MWS!BG67</f>
        <v>0</v>
      </c>
      <c r="BH964">
        <f>IX_Model_MWS!BH67</f>
        <v>0</v>
      </c>
      <c r="BI964">
        <f>IX_Model_MWS!BI67</f>
        <v>0</v>
      </c>
      <c r="BJ964">
        <f t="shared" si="55"/>
        <v>160</v>
      </c>
      <c r="BK964">
        <f t="shared" si="56"/>
        <v>160</v>
      </c>
      <c r="BL964" s="531">
        <f t="shared" si="57"/>
        <v>0</v>
      </c>
      <c r="BM964" s="201"/>
    </row>
    <row r="965" spans="1:65" hidden="1" outlineLevel="1" x14ac:dyDescent="0.3">
      <c r="A965">
        <f>IX_Model_MWS!A68</f>
        <v>9</v>
      </c>
      <c r="B965" t="str">
        <f>IX_Model_MWS!B68</f>
        <v>d</v>
      </c>
      <c r="C965">
        <f>IX_Model_MWS!C68</f>
        <v>1</v>
      </c>
      <c r="D965" t="str">
        <f>IX_Model_MWS!D68</f>
        <v>.z09_9_d_1</v>
      </c>
      <c r="E965" t="str">
        <f>IX_Model_MWS!E68</f>
        <v>gwarancji bezpieczeństwa współpracy ludzi z wózkami i systemami automatycznymi</v>
      </c>
      <c r="F965">
        <f>IX_Model_MWS!F68</f>
        <v>0</v>
      </c>
      <c r="G965">
        <f>IX_Model_MWS!G68</f>
        <v>0</v>
      </c>
      <c r="H965">
        <f>IX_Model_MWS!H68</f>
        <v>9</v>
      </c>
      <c r="I965" t="str">
        <f>IX_Model_MWS!I68</f>
        <v>ACT</v>
      </c>
      <c r="J965">
        <f>IX_Model_MWS!J68</f>
        <v>180</v>
      </c>
      <c r="K965" s="284">
        <f>IX_Model_MWS!K68</f>
        <v>47641</v>
      </c>
      <c r="L965" s="284">
        <f>IX_Model_MWS!L68</f>
        <v>47644</v>
      </c>
      <c r="M965">
        <f>IX_Model_MWS!M68</f>
        <v>182</v>
      </c>
      <c r="N965">
        <f>IX_Model_MWS!N68</f>
        <v>3</v>
      </c>
      <c r="O965">
        <f>IX_Model_MWS!O68</f>
        <v>120</v>
      </c>
      <c r="P965" s="628">
        <f>IX_Model_MWS!P68</f>
        <v>0</v>
      </c>
      <c r="Q965" s="628">
        <f>IX_Model_MWS!Q68</f>
        <v>0</v>
      </c>
      <c r="R965" s="628">
        <f>IX_Model_MWS!R68</f>
        <v>0</v>
      </c>
      <c r="S965" s="628">
        <f>IX_Model_MWS!S68</f>
        <v>0</v>
      </c>
      <c r="T965" s="628">
        <f>IX_Model_MWS!T68</f>
        <v>0</v>
      </c>
      <c r="U965" s="628">
        <f>IX_Model_MWS!U68</f>
        <v>0</v>
      </c>
      <c r="V965" s="628">
        <f>IX_Model_MWS!V68</f>
        <v>0.5</v>
      </c>
      <c r="W965" s="628">
        <f>IX_Model_MWS!W68</f>
        <v>0.5</v>
      </c>
      <c r="X965" s="628">
        <f>IX_Model_MWS!X68</f>
        <v>0</v>
      </c>
      <c r="Y965" s="650">
        <f>IX_Model_MWS!Y68</f>
        <v>0</v>
      </c>
      <c r="Z965" s="650">
        <f>IX_Model_MWS!Z68</f>
        <v>0</v>
      </c>
      <c r="AA965" s="650">
        <f>IX_Model_MWS!AA68</f>
        <v>0</v>
      </c>
      <c r="AB965" s="650">
        <f>IX_Model_MWS!AB68</f>
        <v>0</v>
      </c>
      <c r="AC965" s="613">
        <f>IX_Model_MWS!AC68</f>
        <v>0</v>
      </c>
      <c r="AD965" s="613">
        <f>IX_Model_MWS!AD68</f>
        <v>0</v>
      </c>
      <c r="AE965" s="613">
        <f>IX_Model_MWS!AE68</f>
        <v>0</v>
      </c>
      <c r="AF965" s="613">
        <f>IX_Model_MWS!AF68</f>
        <v>0</v>
      </c>
      <c r="AG965" s="626">
        <f>IX_Model_MWS!AG68</f>
        <v>0</v>
      </c>
      <c r="AH965" s="626">
        <f>IX_Model_MWS!AH68</f>
        <v>0</v>
      </c>
      <c r="AI965" s="626">
        <f>IX_Model_MWS!AI68</f>
        <v>0</v>
      </c>
      <c r="AJ965" s="626">
        <f>IX_Model_MWS!AJ68</f>
        <v>0</v>
      </c>
      <c r="AK965" s="626">
        <f>IX_Model_MWS!AK68</f>
        <v>0</v>
      </c>
      <c r="AL965" s="626">
        <f>IX_Model_MWS!AL68</f>
        <v>0</v>
      </c>
      <c r="AM965" s="626">
        <f>IX_Model_MWS!AM68</f>
        <v>60</v>
      </c>
      <c r="AN965" s="626">
        <f>IX_Model_MWS!AN68</f>
        <v>60</v>
      </c>
      <c r="AO965" s="626">
        <f>IX_Model_MWS!AO68</f>
        <v>0</v>
      </c>
      <c r="AP965" s="369">
        <f>IX_Model_MWS!AP68</f>
        <v>0</v>
      </c>
      <c r="AQ965" s="369">
        <f>IX_Model_MWS!AQ68</f>
        <v>0</v>
      </c>
      <c r="AR965" s="369">
        <f>IX_Model_MWS!AR68</f>
        <v>0</v>
      </c>
      <c r="AS965" s="369">
        <f>IX_Model_MWS!AS68</f>
        <v>0</v>
      </c>
      <c r="AT965" s="370">
        <f>IX_Model_MWS!AT68</f>
        <v>0</v>
      </c>
      <c r="AU965" s="370">
        <f>IX_Model_MWS!AU68</f>
        <v>0</v>
      </c>
      <c r="AV965" s="370">
        <f>IX_Model_MWS!AV68</f>
        <v>0</v>
      </c>
      <c r="AW965" s="370">
        <f>IX_Model_MWS!AW68</f>
        <v>0</v>
      </c>
      <c r="AX965">
        <f>IX_Model_MWS!AX68</f>
        <v>0</v>
      </c>
      <c r="AY965">
        <f>IX_Model_MWS!AY68</f>
        <v>0</v>
      </c>
      <c r="AZ965">
        <f>IX_Model_MWS!AZ68</f>
        <v>0</v>
      </c>
      <c r="BA965">
        <f>IX_Model_MWS!BA68</f>
        <v>0</v>
      </c>
      <c r="BB965">
        <f>IX_Model_MWS!BB68</f>
        <v>0</v>
      </c>
      <c r="BC965">
        <f>IX_Model_MWS!BC68</f>
        <v>0</v>
      </c>
      <c r="BD965">
        <f>IX_Model_MWS!BD68</f>
        <v>0</v>
      </c>
      <c r="BE965">
        <f>IX_Model_MWS!BE68</f>
        <v>0</v>
      </c>
      <c r="BF965">
        <f>IX_Model_MWS!BF68</f>
        <v>0</v>
      </c>
      <c r="BG965">
        <f>IX_Model_MWS!BG68</f>
        <v>0</v>
      </c>
      <c r="BH965">
        <f>IX_Model_MWS!BH68</f>
        <v>0</v>
      </c>
      <c r="BI965">
        <f>IX_Model_MWS!BI68</f>
        <v>0</v>
      </c>
      <c r="BJ965">
        <f t="shared" si="55"/>
        <v>120</v>
      </c>
      <c r="BK965">
        <f t="shared" si="56"/>
        <v>120</v>
      </c>
      <c r="BL965" s="531">
        <f t="shared" si="57"/>
        <v>0</v>
      </c>
      <c r="BM965" s="201"/>
    </row>
    <row r="966" spans="1:65" hidden="1" outlineLevel="1" x14ac:dyDescent="0.3">
      <c r="A966">
        <f>IX_Model_MWS!A69</f>
        <v>9</v>
      </c>
      <c r="B966" t="str">
        <f>IX_Model_MWS!B69</f>
        <v>e</v>
      </c>
      <c r="C966">
        <f>IX_Model_MWS!C69</f>
        <v>1</v>
      </c>
      <c r="D966" t="str">
        <f>IX_Model_MWS!D69</f>
        <v>.z09_9_e_1</v>
      </c>
      <c r="E966" t="str">
        <f>IX_Model_MWS!E69</f>
        <v>automatyzacji procesu aktualizacji modelu (procesy CI/CD)</v>
      </c>
      <c r="F966">
        <f>IX_Model_MWS!F69</f>
        <v>0</v>
      </c>
      <c r="G966">
        <f>IX_Model_MWS!G69</f>
        <v>0</v>
      </c>
      <c r="H966">
        <f>IX_Model_MWS!H69</f>
        <v>10</v>
      </c>
      <c r="I966" t="str">
        <f>IX_Model_MWS!I69</f>
        <v>END</v>
      </c>
      <c r="J966">
        <f>IX_Model_MWS!J69</f>
        <v>183</v>
      </c>
      <c r="K966" s="284">
        <f>IX_Model_MWS!K69</f>
        <v>47662</v>
      </c>
      <c r="L966" s="284">
        <f>IX_Model_MWS!L69</f>
        <v>47664</v>
      </c>
      <c r="M966">
        <f>IX_Model_MWS!M69</f>
        <v>184</v>
      </c>
      <c r="N966">
        <f>IX_Model_MWS!N69</f>
        <v>2</v>
      </c>
      <c r="O966">
        <f>IX_Model_MWS!O69</f>
        <v>160</v>
      </c>
      <c r="P966" s="628">
        <f>IX_Model_MWS!P69</f>
        <v>0</v>
      </c>
      <c r="Q966" s="628">
        <f>IX_Model_MWS!Q69</f>
        <v>0</v>
      </c>
      <c r="R966" s="628">
        <f>IX_Model_MWS!R69</f>
        <v>0</v>
      </c>
      <c r="S966" s="628">
        <f>IX_Model_MWS!S69</f>
        <v>0</v>
      </c>
      <c r="T966" s="628">
        <f>IX_Model_MWS!T69</f>
        <v>0</v>
      </c>
      <c r="U966" s="628">
        <f>IX_Model_MWS!U69</f>
        <v>0</v>
      </c>
      <c r="V966" s="628">
        <f>IX_Model_MWS!V69</f>
        <v>0</v>
      </c>
      <c r="W966" s="628">
        <f>IX_Model_MWS!W69</f>
        <v>0</v>
      </c>
      <c r="X966" s="628">
        <f>IX_Model_MWS!X69</f>
        <v>0.25</v>
      </c>
      <c r="Y966" s="650">
        <f>IX_Model_MWS!Y69</f>
        <v>0</v>
      </c>
      <c r="Z966" s="650">
        <f>IX_Model_MWS!Z69</f>
        <v>0</v>
      </c>
      <c r="AA966" s="650">
        <f>IX_Model_MWS!AA69</f>
        <v>0</v>
      </c>
      <c r="AB966" s="650">
        <f>IX_Model_MWS!AB69</f>
        <v>0.75</v>
      </c>
      <c r="AC966" s="613">
        <f>IX_Model_MWS!AC69</f>
        <v>0</v>
      </c>
      <c r="AD966" s="613">
        <f>IX_Model_MWS!AD69</f>
        <v>0</v>
      </c>
      <c r="AE966" s="613">
        <f>IX_Model_MWS!AE69</f>
        <v>0</v>
      </c>
      <c r="AF966" s="613">
        <f>IX_Model_MWS!AF69</f>
        <v>0</v>
      </c>
      <c r="AG966" s="626">
        <f>IX_Model_MWS!AG69</f>
        <v>0</v>
      </c>
      <c r="AH966" s="626">
        <f>IX_Model_MWS!AH69</f>
        <v>0</v>
      </c>
      <c r="AI966" s="626">
        <f>IX_Model_MWS!AI69</f>
        <v>0</v>
      </c>
      <c r="AJ966" s="626">
        <f>IX_Model_MWS!AJ69</f>
        <v>0</v>
      </c>
      <c r="AK966" s="626">
        <f>IX_Model_MWS!AK69</f>
        <v>0</v>
      </c>
      <c r="AL966" s="626">
        <f>IX_Model_MWS!AL69</f>
        <v>0</v>
      </c>
      <c r="AM966" s="626">
        <f>IX_Model_MWS!AM69</f>
        <v>0</v>
      </c>
      <c r="AN966" s="626">
        <f>IX_Model_MWS!AN69</f>
        <v>0</v>
      </c>
      <c r="AO966" s="626">
        <f>IX_Model_MWS!AO69</f>
        <v>40</v>
      </c>
      <c r="AP966" s="369">
        <f>IX_Model_MWS!AP69</f>
        <v>0</v>
      </c>
      <c r="AQ966" s="369">
        <f>IX_Model_MWS!AQ69</f>
        <v>0</v>
      </c>
      <c r="AR966" s="369">
        <f>IX_Model_MWS!AR69</f>
        <v>0</v>
      </c>
      <c r="AS966" s="369">
        <f>IX_Model_MWS!AS69</f>
        <v>120</v>
      </c>
      <c r="AT966" s="370">
        <f>IX_Model_MWS!AT69</f>
        <v>0</v>
      </c>
      <c r="AU966" s="370">
        <f>IX_Model_MWS!AU69</f>
        <v>0</v>
      </c>
      <c r="AV966" s="370">
        <f>IX_Model_MWS!AV69</f>
        <v>0</v>
      </c>
      <c r="AW966" s="370">
        <f>IX_Model_MWS!AW69</f>
        <v>0</v>
      </c>
      <c r="AX966">
        <f>IX_Model_MWS!AX69</f>
        <v>0</v>
      </c>
      <c r="AY966">
        <f>IX_Model_MWS!AY69</f>
        <v>0</v>
      </c>
      <c r="AZ966">
        <f>IX_Model_MWS!AZ69</f>
        <v>0</v>
      </c>
      <c r="BA966">
        <f>IX_Model_MWS!BA69</f>
        <v>0</v>
      </c>
      <c r="BB966">
        <f>IX_Model_MWS!BB69</f>
        <v>0</v>
      </c>
      <c r="BC966">
        <f>IX_Model_MWS!BC69</f>
        <v>0</v>
      </c>
      <c r="BD966">
        <f>IX_Model_MWS!BD69</f>
        <v>0</v>
      </c>
      <c r="BE966">
        <f>IX_Model_MWS!BE69</f>
        <v>0</v>
      </c>
      <c r="BF966">
        <f>IX_Model_MWS!BF69</f>
        <v>0</v>
      </c>
      <c r="BG966">
        <f>IX_Model_MWS!BG69</f>
        <v>0</v>
      </c>
      <c r="BH966">
        <f>IX_Model_MWS!BH69</f>
        <v>0</v>
      </c>
      <c r="BI966">
        <f>IX_Model_MWS!BI69</f>
        <v>0</v>
      </c>
      <c r="BJ966">
        <f t="shared" si="55"/>
        <v>160</v>
      </c>
      <c r="BK966">
        <f t="shared" si="56"/>
        <v>160</v>
      </c>
      <c r="BL966" s="531">
        <f t="shared" si="57"/>
        <v>0</v>
      </c>
      <c r="BM966" s="201"/>
    </row>
    <row r="967" spans="1:65" hidden="1" outlineLevel="1" x14ac:dyDescent="0.3">
      <c r="A967">
        <f>IX_Model_MWS!A70</f>
        <v>10</v>
      </c>
      <c r="B967" t="str">
        <f>IX_Model_MWS!B70</f>
        <v>a</v>
      </c>
      <c r="C967">
        <f>IX_Model_MWS!C70</f>
        <v>0</v>
      </c>
      <c r="D967" t="str">
        <f>IX_Model_MWS!D70</f>
        <v>.z09_10_a_0</v>
      </c>
      <c r="E967" t="str">
        <f>IX_Model_MWS!E70</f>
        <v>10.Raportowanie i analizy</v>
      </c>
      <c r="F967">
        <f>IX_Model_MWS!F70</f>
        <v>0</v>
      </c>
      <c r="G967">
        <f>IX_Model_MWS!G70</f>
        <v>0</v>
      </c>
      <c r="H967">
        <f>IX_Model_MWS!H70</f>
        <v>0</v>
      </c>
      <c r="I967">
        <f>IX_Model_MWS!I70</f>
        <v>0</v>
      </c>
      <c r="J967">
        <f>IX_Model_MWS!J70</f>
        <v>185</v>
      </c>
      <c r="K967" s="284">
        <f>IX_Model_MWS!K70</f>
        <v>47676</v>
      </c>
      <c r="L967" s="284">
        <f>IX_Model_MWS!L70</f>
        <v>47676</v>
      </c>
      <c r="M967">
        <f>IX_Model_MWS!M70</f>
        <v>184</v>
      </c>
      <c r="N967">
        <f>IX_Model_MWS!N70</f>
        <v>0</v>
      </c>
      <c r="O967">
        <f>IX_Model_MWS!O70</f>
        <v>0</v>
      </c>
      <c r="P967" s="628">
        <f>IX_Model_MWS!P70</f>
        <v>0</v>
      </c>
      <c r="Q967" s="628">
        <f>IX_Model_MWS!Q70</f>
        <v>0</v>
      </c>
      <c r="R967" s="628">
        <f>IX_Model_MWS!R70</f>
        <v>0</v>
      </c>
      <c r="S967" s="628">
        <f>IX_Model_MWS!S70</f>
        <v>0</v>
      </c>
      <c r="T967" s="628">
        <f>IX_Model_MWS!T70</f>
        <v>0</v>
      </c>
      <c r="U967" s="628">
        <f>IX_Model_MWS!U70</f>
        <v>0</v>
      </c>
      <c r="V967" s="628">
        <f>IX_Model_MWS!V70</f>
        <v>0</v>
      </c>
      <c r="W967" s="628">
        <f>IX_Model_MWS!W70</f>
        <v>0</v>
      </c>
      <c r="X967" s="628">
        <f>IX_Model_MWS!X70</f>
        <v>0</v>
      </c>
      <c r="Y967" s="650">
        <f>IX_Model_MWS!Y70</f>
        <v>0</v>
      </c>
      <c r="Z967" s="650">
        <f>IX_Model_MWS!Z70</f>
        <v>0</v>
      </c>
      <c r="AA967" s="650">
        <f>IX_Model_MWS!AA70</f>
        <v>0</v>
      </c>
      <c r="AB967" s="650">
        <f>IX_Model_MWS!AB70</f>
        <v>0</v>
      </c>
      <c r="AC967" s="613">
        <f>IX_Model_MWS!AC70</f>
        <v>0</v>
      </c>
      <c r="AD967" s="613">
        <f>IX_Model_MWS!AD70</f>
        <v>0</v>
      </c>
      <c r="AE967" s="613">
        <f>IX_Model_MWS!AE70</f>
        <v>0</v>
      </c>
      <c r="AF967" s="613">
        <f>IX_Model_MWS!AF70</f>
        <v>0</v>
      </c>
      <c r="AG967" s="626">
        <f>IX_Model_MWS!AG70</f>
        <v>0</v>
      </c>
      <c r="AH967" s="626">
        <f>IX_Model_MWS!AH70</f>
        <v>0</v>
      </c>
      <c r="AI967" s="626">
        <f>IX_Model_MWS!AI70</f>
        <v>0</v>
      </c>
      <c r="AJ967" s="626">
        <f>IX_Model_MWS!AJ70</f>
        <v>0</v>
      </c>
      <c r="AK967" s="626">
        <f>IX_Model_MWS!AK70</f>
        <v>0</v>
      </c>
      <c r="AL967" s="626">
        <f>IX_Model_MWS!AL70</f>
        <v>0</v>
      </c>
      <c r="AM967" s="626">
        <f>IX_Model_MWS!AM70</f>
        <v>0</v>
      </c>
      <c r="AN967" s="626">
        <f>IX_Model_MWS!AN70</f>
        <v>0</v>
      </c>
      <c r="AO967" s="626">
        <f>IX_Model_MWS!AO70</f>
        <v>0</v>
      </c>
      <c r="AP967" s="369">
        <f>IX_Model_MWS!AP70</f>
        <v>0</v>
      </c>
      <c r="AQ967" s="369">
        <f>IX_Model_MWS!AQ70</f>
        <v>0</v>
      </c>
      <c r="AR967" s="369">
        <f>IX_Model_MWS!AR70</f>
        <v>0</v>
      </c>
      <c r="AS967" s="369">
        <f>IX_Model_MWS!AS70</f>
        <v>0</v>
      </c>
      <c r="AT967" s="370">
        <f>IX_Model_MWS!AT70</f>
        <v>0</v>
      </c>
      <c r="AU967" s="370">
        <f>IX_Model_MWS!AU70</f>
        <v>0</v>
      </c>
      <c r="AV967" s="370">
        <f>IX_Model_MWS!AV70</f>
        <v>0</v>
      </c>
      <c r="AW967" s="370">
        <f>IX_Model_MWS!AW70</f>
        <v>0</v>
      </c>
      <c r="AX967">
        <f>IX_Model_MWS!AX70</f>
        <v>0</v>
      </c>
      <c r="AY967">
        <f>IX_Model_MWS!AY70</f>
        <v>0</v>
      </c>
      <c r="AZ967">
        <f>IX_Model_MWS!AZ70</f>
        <v>0</v>
      </c>
      <c r="BA967">
        <f>IX_Model_MWS!BA70</f>
        <v>0</v>
      </c>
      <c r="BB967">
        <f>IX_Model_MWS!BB70</f>
        <v>0</v>
      </c>
      <c r="BC967">
        <f>IX_Model_MWS!BC70</f>
        <v>0</v>
      </c>
      <c r="BD967">
        <f>IX_Model_MWS!BD70</f>
        <v>0</v>
      </c>
      <c r="BE967">
        <f>IX_Model_MWS!BE70</f>
        <v>0</v>
      </c>
      <c r="BF967">
        <f>IX_Model_MWS!BF70</f>
        <v>0</v>
      </c>
      <c r="BG967">
        <f>IX_Model_MWS!BG70</f>
        <v>0</v>
      </c>
      <c r="BH967">
        <f>IX_Model_MWS!BH70</f>
        <v>0</v>
      </c>
      <c r="BI967">
        <f>IX_Model_MWS!BI70</f>
        <v>0</v>
      </c>
      <c r="BJ967">
        <f t="shared" si="55"/>
        <v>0</v>
      </c>
      <c r="BK967">
        <f t="shared" si="56"/>
        <v>0</v>
      </c>
      <c r="BL967" s="531">
        <f t="shared" si="57"/>
        <v>0</v>
      </c>
      <c r="BM967" s="201"/>
    </row>
    <row r="968" spans="1:65" hidden="1" outlineLevel="1" x14ac:dyDescent="0.3">
      <c r="A968">
        <f>IX_Model_MWS!A71</f>
        <v>10</v>
      </c>
      <c r="B968" t="str">
        <f>IX_Model_MWS!B71</f>
        <v>a</v>
      </c>
      <c r="C968">
        <f>IX_Model_MWS!C71</f>
        <v>1</v>
      </c>
      <c r="D968" t="str">
        <f>IX_Model_MWS!D71</f>
        <v>.z09_10_a_1</v>
      </c>
      <c r="E968" t="str">
        <f>IX_Model_MWS!E71</f>
        <v>Przygotowywanie regularnych raportów dotyczących efektywności modelu i jego wpływu na MWS</v>
      </c>
      <c r="F968">
        <f>IX_Model_MWS!F71</f>
        <v>0</v>
      </c>
      <c r="G968">
        <f>IX_Model_MWS!G71</f>
        <v>0</v>
      </c>
      <c r="H968">
        <f>IX_Model_MWS!H71</f>
        <v>8</v>
      </c>
      <c r="I968" t="str">
        <f>IX_Model_MWS!I71</f>
        <v>END/ACT</v>
      </c>
      <c r="J968">
        <f>IX_Model_MWS!J71</f>
        <v>185</v>
      </c>
      <c r="K968" s="284">
        <f>IX_Model_MWS!K71</f>
        <v>47676</v>
      </c>
      <c r="L968" s="284">
        <f>IX_Model_MWS!L71</f>
        <v>47678</v>
      </c>
      <c r="M968">
        <f>IX_Model_MWS!M71</f>
        <v>186</v>
      </c>
      <c r="N968">
        <f>IX_Model_MWS!N71</f>
        <v>2</v>
      </c>
      <c r="O968">
        <f>IX_Model_MWS!O71</f>
        <v>120</v>
      </c>
      <c r="P968" s="628">
        <f>IX_Model_MWS!P71</f>
        <v>0</v>
      </c>
      <c r="Q968" s="628">
        <f>IX_Model_MWS!Q71</f>
        <v>0</v>
      </c>
      <c r="R968" s="628">
        <f>IX_Model_MWS!R71</f>
        <v>0</v>
      </c>
      <c r="S968" s="628">
        <f>IX_Model_MWS!S71</f>
        <v>0</v>
      </c>
      <c r="T968" s="628">
        <f>IX_Model_MWS!T71</f>
        <v>0.33300000000000002</v>
      </c>
      <c r="U968" s="628">
        <f>IX_Model_MWS!U71</f>
        <v>0</v>
      </c>
      <c r="V968" s="628">
        <f>IX_Model_MWS!V71</f>
        <v>0</v>
      </c>
      <c r="W968" s="628">
        <f>IX_Model_MWS!W71</f>
        <v>0</v>
      </c>
      <c r="X968" s="628">
        <f>IX_Model_MWS!X71</f>
        <v>0</v>
      </c>
      <c r="Y968" s="650">
        <f>IX_Model_MWS!Y71</f>
        <v>0</v>
      </c>
      <c r="Z968" s="650">
        <f>IX_Model_MWS!Z71</f>
        <v>0</v>
      </c>
      <c r="AA968" s="650">
        <f>IX_Model_MWS!AA71</f>
        <v>0</v>
      </c>
      <c r="AB968" s="650">
        <f>IX_Model_MWS!AB71</f>
        <v>0.66300000000000003</v>
      </c>
      <c r="AC968" s="613">
        <f>IX_Model_MWS!AC71</f>
        <v>0</v>
      </c>
      <c r="AD968" s="613">
        <f>IX_Model_MWS!AD71</f>
        <v>0</v>
      </c>
      <c r="AE968" s="613">
        <f>IX_Model_MWS!AE71</f>
        <v>0</v>
      </c>
      <c r="AF968" s="613">
        <f>IX_Model_MWS!AF71</f>
        <v>0</v>
      </c>
      <c r="AG968" s="626">
        <f>IX_Model_MWS!AG71</f>
        <v>0</v>
      </c>
      <c r="AH968" s="626">
        <f>IX_Model_MWS!AH71</f>
        <v>0</v>
      </c>
      <c r="AI968" s="626">
        <f>IX_Model_MWS!AI71</f>
        <v>0</v>
      </c>
      <c r="AJ968" s="626">
        <f>IX_Model_MWS!AJ71</f>
        <v>0</v>
      </c>
      <c r="AK968" s="626">
        <f>IX_Model_MWS!AK71</f>
        <v>40</v>
      </c>
      <c r="AL968" s="626">
        <f>IX_Model_MWS!AL71</f>
        <v>0</v>
      </c>
      <c r="AM968" s="626">
        <f>IX_Model_MWS!AM71</f>
        <v>0</v>
      </c>
      <c r="AN968" s="626">
        <f>IX_Model_MWS!AN71</f>
        <v>0</v>
      </c>
      <c r="AO968" s="626">
        <f>IX_Model_MWS!AO71</f>
        <v>0</v>
      </c>
      <c r="AP968" s="369">
        <f>IX_Model_MWS!AP71</f>
        <v>0</v>
      </c>
      <c r="AQ968" s="369">
        <f>IX_Model_MWS!AQ71</f>
        <v>0</v>
      </c>
      <c r="AR968" s="369">
        <f>IX_Model_MWS!AR71</f>
        <v>0</v>
      </c>
      <c r="AS968" s="369">
        <f>IX_Model_MWS!AS71</f>
        <v>80</v>
      </c>
      <c r="AT968" s="370">
        <f>IX_Model_MWS!AT71</f>
        <v>0</v>
      </c>
      <c r="AU968" s="370">
        <f>IX_Model_MWS!AU71</f>
        <v>0</v>
      </c>
      <c r="AV968" s="370">
        <f>IX_Model_MWS!AV71</f>
        <v>0</v>
      </c>
      <c r="AW968" s="370">
        <f>IX_Model_MWS!AW71</f>
        <v>0</v>
      </c>
      <c r="AX968">
        <f>IX_Model_MWS!AX71</f>
        <v>0</v>
      </c>
      <c r="AY968">
        <f>IX_Model_MWS!AY71</f>
        <v>0</v>
      </c>
      <c r="AZ968">
        <f>IX_Model_MWS!AZ71</f>
        <v>0</v>
      </c>
      <c r="BA968">
        <f>IX_Model_MWS!BA71</f>
        <v>0</v>
      </c>
      <c r="BB968">
        <f>IX_Model_MWS!BB71</f>
        <v>0</v>
      </c>
      <c r="BC968">
        <f>IX_Model_MWS!BC71</f>
        <v>0</v>
      </c>
      <c r="BD968">
        <f>IX_Model_MWS!BD71</f>
        <v>0</v>
      </c>
      <c r="BE968">
        <f>IX_Model_MWS!BE71</f>
        <v>0</v>
      </c>
      <c r="BF968">
        <f>IX_Model_MWS!BF71</f>
        <v>0</v>
      </c>
      <c r="BG968">
        <f>IX_Model_MWS!BG71</f>
        <v>0</v>
      </c>
      <c r="BH968">
        <f>IX_Model_MWS!BH71</f>
        <v>0</v>
      </c>
      <c r="BI968">
        <f>IX_Model_MWS!BI71</f>
        <v>0</v>
      </c>
      <c r="BJ968">
        <f t="shared" si="55"/>
        <v>120</v>
      </c>
      <c r="BK968">
        <f t="shared" si="56"/>
        <v>120</v>
      </c>
      <c r="BL968" s="531">
        <f t="shared" si="57"/>
        <v>0</v>
      </c>
      <c r="BM968" s="201"/>
    </row>
    <row r="969" spans="1:65" hidden="1" outlineLevel="1" x14ac:dyDescent="0.3">
      <c r="A969">
        <f>IX_Model_MWS!A72</f>
        <v>10</v>
      </c>
      <c r="B969" t="str">
        <f>IX_Model_MWS!B72</f>
        <v>b</v>
      </c>
      <c r="C969">
        <f>IX_Model_MWS!C72</f>
        <v>1</v>
      </c>
      <c r="D969" t="str">
        <f>IX_Model_MWS!D72</f>
        <v>.z09_10_b_1</v>
      </c>
      <c r="E969" t="str">
        <f>IX_Model_MWS!E72</f>
        <v>Analizowanie wyników działania Modelu i ich wpływu na KPI</v>
      </c>
      <c r="F969">
        <f>IX_Model_MWS!F72</f>
        <v>0</v>
      </c>
      <c r="G969">
        <f>IX_Model_MWS!G72</f>
        <v>0</v>
      </c>
      <c r="H969">
        <f>IX_Model_MWS!H72</f>
        <v>8</v>
      </c>
      <c r="I969" t="str">
        <f>IX_Model_MWS!I72</f>
        <v>ACT</v>
      </c>
      <c r="J969">
        <f>IX_Model_MWS!J72</f>
        <v>187</v>
      </c>
      <c r="K969" s="284">
        <f>IX_Model_MWS!K72</f>
        <v>47690</v>
      </c>
      <c r="L969" s="284">
        <f>IX_Model_MWS!L72</f>
        <v>47690</v>
      </c>
      <c r="M969">
        <f>IX_Model_MWS!M72</f>
        <v>186</v>
      </c>
      <c r="N969">
        <f>IX_Model_MWS!N72</f>
        <v>0</v>
      </c>
      <c r="O969">
        <f>IX_Model_MWS!O72</f>
        <v>120</v>
      </c>
      <c r="P969" s="628">
        <f>IX_Model_MWS!P72</f>
        <v>0</v>
      </c>
      <c r="Q969" s="628">
        <f>IX_Model_MWS!Q72</f>
        <v>0</v>
      </c>
      <c r="R969" s="628">
        <f>IX_Model_MWS!R72</f>
        <v>0</v>
      </c>
      <c r="S969" s="628">
        <f>IX_Model_MWS!S72</f>
        <v>0</v>
      </c>
      <c r="T969" s="628">
        <f>IX_Model_MWS!T72</f>
        <v>0</v>
      </c>
      <c r="U969" s="628">
        <f>IX_Model_MWS!U72</f>
        <v>0</v>
      </c>
      <c r="V969" s="628">
        <f>IX_Model_MWS!V72</f>
        <v>0.5</v>
      </c>
      <c r="W969" s="628">
        <f>IX_Model_MWS!W72</f>
        <v>0.5</v>
      </c>
      <c r="X969" s="628">
        <f>IX_Model_MWS!X72</f>
        <v>0</v>
      </c>
      <c r="Y969" s="650">
        <f>IX_Model_MWS!Y72</f>
        <v>0</v>
      </c>
      <c r="Z969" s="650">
        <f>IX_Model_MWS!Z72</f>
        <v>0</v>
      </c>
      <c r="AA969" s="650">
        <f>IX_Model_MWS!AA72</f>
        <v>0</v>
      </c>
      <c r="AB969" s="650">
        <f>IX_Model_MWS!AB72</f>
        <v>0</v>
      </c>
      <c r="AC969" s="613">
        <f>IX_Model_MWS!AC72</f>
        <v>0</v>
      </c>
      <c r="AD969" s="613">
        <f>IX_Model_MWS!AD72</f>
        <v>0</v>
      </c>
      <c r="AE969" s="613">
        <f>IX_Model_MWS!AE72</f>
        <v>0</v>
      </c>
      <c r="AF969" s="613">
        <f>IX_Model_MWS!AF72</f>
        <v>0</v>
      </c>
      <c r="AG969" s="626">
        <f>IX_Model_MWS!AG72</f>
        <v>0</v>
      </c>
      <c r="AH969" s="626">
        <f>IX_Model_MWS!AH72</f>
        <v>0</v>
      </c>
      <c r="AI969" s="626">
        <f>IX_Model_MWS!AI72</f>
        <v>0</v>
      </c>
      <c r="AJ969" s="626">
        <f>IX_Model_MWS!AJ72</f>
        <v>0</v>
      </c>
      <c r="AK969" s="626">
        <f>IX_Model_MWS!AK72</f>
        <v>0</v>
      </c>
      <c r="AL969" s="626">
        <f>IX_Model_MWS!AL72</f>
        <v>0</v>
      </c>
      <c r="AM969" s="626">
        <f>IX_Model_MWS!AM72</f>
        <v>60</v>
      </c>
      <c r="AN969" s="626">
        <f>IX_Model_MWS!AN72</f>
        <v>60</v>
      </c>
      <c r="AO969" s="626">
        <f>IX_Model_MWS!AO72</f>
        <v>0</v>
      </c>
      <c r="AP969" s="369">
        <f>IX_Model_MWS!AP72</f>
        <v>0</v>
      </c>
      <c r="AQ969" s="369">
        <f>IX_Model_MWS!AQ72</f>
        <v>0</v>
      </c>
      <c r="AR969" s="369">
        <f>IX_Model_MWS!AR72</f>
        <v>0</v>
      </c>
      <c r="AS969" s="369">
        <f>IX_Model_MWS!AS72</f>
        <v>0</v>
      </c>
      <c r="AT969" s="370">
        <f>IX_Model_MWS!AT72</f>
        <v>0</v>
      </c>
      <c r="AU969" s="370">
        <f>IX_Model_MWS!AU72</f>
        <v>0</v>
      </c>
      <c r="AV969" s="370">
        <f>IX_Model_MWS!AV72</f>
        <v>0</v>
      </c>
      <c r="AW969" s="370">
        <f>IX_Model_MWS!AW72</f>
        <v>0</v>
      </c>
      <c r="AX969">
        <f>IX_Model_MWS!AX72</f>
        <v>0</v>
      </c>
      <c r="AY969">
        <f>IX_Model_MWS!AY72</f>
        <v>0</v>
      </c>
      <c r="AZ969">
        <f>IX_Model_MWS!AZ72</f>
        <v>0</v>
      </c>
      <c r="BA969">
        <f>IX_Model_MWS!BA72</f>
        <v>0</v>
      </c>
      <c r="BB969">
        <f>IX_Model_MWS!BB72</f>
        <v>0</v>
      </c>
      <c r="BC969">
        <f>IX_Model_MWS!BC72</f>
        <v>0</v>
      </c>
      <c r="BD969">
        <f>IX_Model_MWS!BD72</f>
        <v>0</v>
      </c>
      <c r="BE969">
        <f>IX_Model_MWS!BE72</f>
        <v>0</v>
      </c>
      <c r="BF969">
        <f>IX_Model_MWS!BF72</f>
        <v>0</v>
      </c>
      <c r="BG969">
        <f>IX_Model_MWS!BG72</f>
        <v>0</v>
      </c>
      <c r="BH969">
        <f>IX_Model_MWS!BH72</f>
        <v>0</v>
      </c>
      <c r="BI969">
        <f>IX_Model_MWS!BI72</f>
        <v>0</v>
      </c>
      <c r="BJ969">
        <f t="shared" si="55"/>
        <v>120</v>
      </c>
      <c r="BK969">
        <f t="shared" si="56"/>
        <v>120</v>
      </c>
      <c r="BL969" s="531">
        <f t="shared" si="57"/>
        <v>0</v>
      </c>
      <c r="BM969" s="201"/>
    </row>
    <row r="970" spans="1:65" hidden="1" outlineLevel="1" x14ac:dyDescent="0.3">
      <c r="A970">
        <f>IX_Model_MWS!A73</f>
        <v>11</v>
      </c>
      <c r="B970" t="str">
        <f>IX_Model_MWS!B73</f>
        <v>a</v>
      </c>
      <c r="C970">
        <f>IX_Model_MWS!C73</f>
        <v>0</v>
      </c>
      <c r="D970" t="str">
        <f>IX_Model_MWS!D73</f>
        <v>.z09_11_a_0</v>
      </c>
      <c r="E970" t="str">
        <f>IX_Model_MWS!E73</f>
        <v xml:space="preserve">11.Monitorowanie </v>
      </c>
      <c r="F970">
        <f>IX_Model_MWS!F73</f>
        <v>0</v>
      </c>
      <c r="G970">
        <f>IX_Model_MWS!G73</f>
        <v>0</v>
      </c>
      <c r="H970">
        <f>IX_Model_MWS!H73</f>
        <v>0</v>
      </c>
      <c r="I970">
        <f>IX_Model_MWS!I73</f>
        <v>0</v>
      </c>
      <c r="J970">
        <f>IX_Model_MWS!J73</f>
        <v>187</v>
      </c>
      <c r="K970" s="284">
        <f>IX_Model_MWS!K73</f>
        <v>47690</v>
      </c>
      <c r="L970" s="284">
        <f>IX_Model_MWS!L73</f>
        <v>47690</v>
      </c>
      <c r="M970">
        <f>IX_Model_MWS!M73</f>
        <v>186</v>
      </c>
      <c r="N970">
        <f>IX_Model_MWS!N73</f>
        <v>0</v>
      </c>
      <c r="O970">
        <f>IX_Model_MWS!O73</f>
        <v>0</v>
      </c>
      <c r="P970" s="628">
        <f>IX_Model_MWS!P73</f>
        <v>0</v>
      </c>
      <c r="Q970" s="628">
        <f>IX_Model_MWS!Q73</f>
        <v>0</v>
      </c>
      <c r="R970" s="628">
        <f>IX_Model_MWS!R73</f>
        <v>0</v>
      </c>
      <c r="S970" s="628">
        <f>IX_Model_MWS!S73</f>
        <v>0</v>
      </c>
      <c r="T970" s="628">
        <f>IX_Model_MWS!T73</f>
        <v>0</v>
      </c>
      <c r="U970" s="628">
        <f>IX_Model_MWS!U73</f>
        <v>0</v>
      </c>
      <c r="V970" s="628">
        <f>IX_Model_MWS!V73</f>
        <v>0</v>
      </c>
      <c r="W970" s="628">
        <f>IX_Model_MWS!W73</f>
        <v>0</v>
      </c>
      <c r="X970" s="628">
        <f>IX_Model_MWS!X73</f>
        <v>0</v>
      </c>
      <c r="Y970" s="650">
        <f>IX_Model_MWS!Y73</f>
        <v>0</v>
      </c>
      <c r="Z970" s="650">
        <f>IX_Model_MWS!Z73</f>
        <v>0</v>
      </c>
      <c r="AA970" s="650">
        <f>IX_Model_MWS!AA73</f>
        <v>0</v>
      </c>
      <c r="AB970" s="650">
        <f>IX_Model_MWS!AB73</f>
        <v>0</v>
      </c>
      <c r="AC970" s="613">
        <f>IX_Model_MWS!AC73</f>
        <v>0</v>
      </c>
      <c r="AD970" s="613">
        <f>IX_Model_MWS!AD73</f>
        <v>0</v>
      </c>
      <c r="AE970" s="613">
        <f>IX_Model_MWS!AE73</f>
        <v>0</v>
      </c>
      <c r="AF970" s="613">
        <f>IX_Model_MWS!AF73</f>
        <v>0</v>
      </c>
      <c r="AG970" s="626">
        <f>IX_Model_MWS!AG73</f>
        <v>0</v>
      </c>
      <c r="AH970" s="626">
        <f>IX_Model_MWS!AH73</f>
        <v>0</v>
      </c>
      <c r="AI970" s="626">
        <f>IX_Model_MWS!AI73</f>
        <v>0</v>
      </c>
      <c r="AJ970" s="626">
        <f>IX_Model_MWS!AJ73</f>
        <v>0</v>
      </c>
      <c r="AK970" s="626">
        <f>IX_Model_MWS!AK73</f>
        <v>0</v>
      </c>
      <c r="AL970" s="626">
        <f>IX_Model_MWS!AL73</f>
        <v>0</v>
      </c>
      <c r="AM970" s="626">
        <f>IX_Model_MWS!AM73</f>
        <v>0</v>
      </c>
      <c r="AN970" s="626">
        <f>IX_Model_MWS!AN73</f>
        <v>0</v>
      </c>
      <c r="AO970" s="626">
        <f>IX_Model_MWS!AO73</f>
        <v>0</v>
      </c>
      <c r="AP970" s="369">
        <f>IX_Model_MWS!AP73</f>
        <v>0</v>
      </c>
      <c r="AQ970" s="369">
        <f>IX_Model_MWS!AQ73</f>
        <v>0</v>
      </c>
      <c r="AR970" s="369">
        <f>IX_Model_MWS!AR73</f>
        <v>0</v>
      </c>
      <c r="AS970" s="369">
        <f>IX_Model_MWS!AS73</f>
        <v>0</v>
      </c>
      <c r="AT970" s="370">
        <f>IX_Model_MWS!AT73</f>
        <v>0</v>
      </c>
      <c r="AU970" s="370">
        <f>IX_Model_MWS!AU73</f>
        <v>0</v>
      </c>
      <c r="AV970" s="370">
        <f>IX_Model_MWS!AV73</f>
        <v>0</v>
      </c>
      <c r="AW970" s="370">
        <f>IX_Model_MWS!AW73</f>
        <v>0</v>
      </c>
      <c r="AX970">
        <f>IX_Model_MWS!AX73</f>
        <v>0</v>
      </c>
      <c r="AY970">
        <f>IX_Model_MWS!AY73</f>
        <v>0</v>
      </c>
      <c r="AZ970">
        <f>IX_Model_MWS!AZ73</f>
        <v>0</v>
      </c>
      <c r="BA970">
        <f>IX_Model_MWS!BA73</f>
        <v>0</v>
      </c>
      <c r="BB970">
        <f>IX_Model_MWS!BB73</f>
        <v>0</v>
      </c>
      <c r="BC970">
        <f>IX_Model_MWS!BC73</f>
        <v>0</v>
      </c>
      <c r="BD970">
        <f>IX_Model_MWS!BD73</f>
        <v>0</v>
      </c>
      <c r="BE970">
        <f>IX_Model_MWS!BE73</f>
        <v>0</v>
      </c>
      <c r="BF970">
        <f>IX_Model_MWS!BF73</f>
        <v>0</v>
      </c>
      <c r="BG970">
        <f>IX_Model_MWS!BG73</f>
        <v>0</v>
      </c>
      <c r="BH970">
        <f>IX_Model_MWS!BH73</f>
        <v>0</v>
      </c>
      <c r="BI970">
        <f>IX_Model_MWS!BI73</f>
        <v>0</v>
      </c>
      <c r="BJ970">
        <f t="shared" si="55"/>
        <v>0</v>
      </c>
      <c r="BK970">
        <f t="shared" si="56"/>
        <v>0</v>
      </c>
      <c r="BL970" s="531">
        <f t="shared" si="57"/>
        <v>0</v>
      </c>
      <c r="BM970" s="201"/>
    </row>
    <row r="971" spans="1:65" hidden="1" outlineLevel="1" x14ac:dyDescent="0.3">
      <c r="A971">
        <f>IX_Model_MWS!A74</f>
        <v>11</v>
      </c>
      <c r="B971" t="str">
        <f>IX_Model_MWS!B74</f>
        <v>a</v>
      </c>
      <c r="C971">
        <f>IX_Model_MWS!C74</f>
        <v>1</v>
      </c>
      <c r="D971" t="str">
        <f>IX_Model_MWS!D74</f>
        <v>.z09_11_a_1</v>
      </c>
      <c r="E971" t="str">
        <f>IX_Model_MWS!E74</f>
        <v>Regularne śledzenie wydajności Modelu</v>
      </c>
      <c r="F971">
        <f>IX_Model_MWS!F74</f>
        <v>0</v>
      </c>
      <c r="G971">
        <f>IX_Model_MWS!G74</f>
        <v>0</v>
      </c>
      <c r="H971">
        <f>IX_Model_MWS!H74</f>
        <v>9</v>
      </c>
      <c r="I971" t="str">
        <f>IX_Model_MWS!I74</f>
        <v>END</v>
      </c>
      <c r="J971">
        <f>IX_Model_MWS!J74</f>
        <v>187</v>
      </c>
      <c r="K971" s="284">
        <f>IX_Model_MWS!K74</f>
        <v>47690</v>
      </c>
      <c r="L971" s="284">
        <f>IX_Model_MWS!L74</f>
        <v>47692</v>
      </c>
      <c r="M971">
        <f>IX_Model_MWS!M74</f>
        <v>188</v>
      </c>
      <c r="N971">
        <f>IX_Model_MWS!N74</f>
        <v>2</v>
      </c>
      <c r="O971">
        <f>IX_Model_MWS!O74</f>
        <v>120</v>
      </c>
      <c r="P971" s="628">
        <f>IX_Model_MWS!P74</f>
        <v>0</v>
      </c>
      <c r="Q971" s="628">
        <f>IX_Model_MWS!Q74</f>
        <v>0</v>
      </c>
      <c r="R971" s="628">
        <f>IX_Model_MWS!R74</f>
        <v>0</v>
      </c>
      <c r="S971" s="628">
        <f>IX_Model_MWS!S74</f>
        <v>0</v>
      </c>
      <c r="T971" s="628">
        <f>IX_Model_MWS!T74</f>
        <v>0</v>
      </c>
      <c r="U971" s="628">
        <f>IX_Model_MWS!U74</f>
        <v>0</v>
      </c>
      <c r="V971" s="628">
        <f>IX_Model_MWS!V74</f>
        <v>0.33300000000000002</v>
      </c>
      <c r="W971" s="628">
        <f>IX_Model_MWS!W74</f>
        <v>0</v>
      </c>
      <c r="X971" s="628">
        <f>IX_Model_MWS!X74</f>
        <v>0</v>
      </c>
      <c r="Y971" s="650">
        <f>IX_Model_MWS!Y74</f>
        <v>0</v>
      </c>
      <c r="Z971" s="650">
        <f>IX_Model_MWS!Z74</f>
        <v>0</v>
      </c>
      <c r="AA971" s="650">
        <f>IX_Model_MWS!AA74</f>
        <v>0</v>
      </c>
      <c r="AB971" s="650">
        <f>IX_Model_MWS!AB74</f>
        <v>0.66600000000000004</v>
      </c>
      <c r="AC971" s="613">
        <f>IX_Model_MWS!AC74</f>
        <v>0</v>
      </c>
      <c r="AD971" s="613">
        <f>IX_Model_MWS!AD74</f>
        <v>0</v>
      </c>
      <c r="AE971" s="613">
        <f>IX_Model_MWS!AE74</f>
        <v>0</v>
      </c>
      <c r="AF971" s="613">
        <f>IX_Model_MWS!AF74</f>
        <v>0</v>
      </c>
      <c r="AG971" s="626">
        <f>IX_Model_MWS!AG74</f>
        <v>0</v>
      </c>
      <c r="AH971" s="626">
        <f>IX_Model_MWS!AH74</f>
        <v>0</v>
      </c>
      <c r="AI971" s="626">
        <f>IX_Model_MWS!AI74</f>
        <v>0</v>
      </c>
      <c r="AJ971" s="626">
        <f>IX_Model_MWS!AJ74</f>
        <v>0</v>
      </c>
      <c r="AK971" s="626">
        <f>IX_Model_MWS!AK74</f>
        <v>0</v>
      </c>
      <c r="AL971" s="626">
        <f>IX_Model_MWS!AL74</f>
        <v>0</v>
      </c>
      <c r="AM971" s="626">
        <f>IX_Model_MWS!AM74</f>
        <v>40</v>
      </c>
      <c r="AN971" s="626">
        <f>IX_Model_MWS!AN74</f>
        <v>0</v>
      </c>
      <c r="AO971" s="626">
        <f>IX_Model_MWS!AO74</f>
        <v>0</v>
      </c>
      <c r="AP971" s="369">
        <f>IX_Model_MWS!AP74</f>
        <v>0</v>
      </c>
      <c r="AQ971" s="369">
        <f>IX_Model_MWS!AQ74</f>
        <v>0</v>
      </c>
      <c r="AR971" s="369">
        <f>IX_Model_MWS!AR74</f>
        <v>0</v>
      </c>
      <c r="AS971" s="369">
        <f>IX_Model_MWS!AS74</f>
        <v>80</v>
      </c>
      <c r="AT971" s="370">
        <f>IX_Model_MWS!AT74</f>
        <v>0</v>
      </c>
      <c r="AU971" s="370">
        <f>IX_Model_MWS!AU74</f>
        <v>0</v>
      </c>
      <c r="AV971" s="370">
        <f>IX_Model_MWS!AV74</f>
        <v>0</v>
      </c>
      <c r="AW971" s="370">
        <f>IX_Model_MWS!AW74</f>
        <v>0</v>
      </c>
      <c r="AX971">
        <f>IX_Model_MWS!AX74</f>
        <v>0</v>
      </c>
      <c r="AY971">
        <f>IX_Model_MWS!AY74</f>
        <v>0</v>
      </c>
      <c r="AZ971">
        <f>IX_Model_MWS!AZ74</f>
        <v>0</v>
      </c>
      <c r="BA971">
        <f>IX_Model_MWS!BA74</f>
        <v>0</v>
      </c>
      <c r="BB971">
        <f>IX_Model_MWS!BB74</f>
        <v>0</v>
      </c>
      <c r="BC971">
        <f>IX_Model_MWS!BC74</f>
        <v>0</v>
      </c>
      <c r="BD971">
        <f>IX_Model_MWS!BD74</f>
        <v>0</v>
      </c>
      <c r="BE971">
        <f>IX_Model_MWS!BE74</f>
        <v>0</v>
      </c>
      <c r="BF971">
        <f>IX_Model_MWS!BF74</f>
        <v>0</v>
      </c>
      <c r="BG971">
        <f>IX_Model_MWS!BG74</f>
        <v>0</v>
      </c>
      <c r="BH971">
        <f>IX_Model_MWS!BH74</f>
        <v>0</v>
      </c>
      <c r="BI971">
        <f>IX_Model_MWS!BI74</f>
        <v>0</v>
      </c>
      <c r="BJ971">
        <f t="shared" si="55"/>
        <v>120</v>
      </c>
      <c r="BK971">
        <f t="shared" si="56"/>
        <v>120</v>
      </c>
      <c r="BL971" s="531">
        <f t="shared" si="57"/>
        <v>0</v>
      </c>
      <c r="BM971" s="201"/>
    </row>
    <row r="972" spans="1:65" hidden="1" outlineLevel="1" x14ac:dyDescent="0.3">
      <c r="A972">
        <f>IX_Model_MWS!A75</f>
        <v>11</v>
      </c>
      <c r="B972" t="str">
        <f>IX_Model_MWS!B75</f>
        <v>b</v>
      </c>
      <c r="C972">
        <f>IX_Model_MWS!C75</f>
        <v>1</v>
      </c>
      <c r="D972" t="str">
        <f>IX_Model_MWS!D75</f>
        <v>.z09_11_b_1</v>
      </c>
      <c r="E972" t="str">
        <f>IX_Model_MWS!E75</f>
        <v>Wprowadzanie poprawek do Modelu, aktualizacje na podstawie nowych danych i zmieniających się warunków operacyjnych</v>
      </c>
      <c r="F972">
        <f>IX_Model_MWS!F75</f>
        <v>0</v>
      </c>
      <c r="G972">
        <f>IX_Model_MWS!G75</f>
        <v>0</v>
      </c>
      <c r="H972">
        <f>IX_Model_MWS!H75</f>
        <v>9</v>
      </c>
      <c r="I972" t="str">
        <f>IX_Model_MWS!I75</f>
        <v>END/ACT</v>
      </c>
      <c r="J972">
        <f>IX_Model_MWS!J75</f>
        <v>189</v>
      </c>
      <c r="K972" s="284">
        <f>IX_Model_MWS!K75</f>
        <v>47704</v>
      </c>
      <c r="L972" s="284">
        <f>IX_Model_MWS!L75</f>
        <v>47704</v>
      </c>
      <c r="M972">
        <f>IX_Model_MWS!M75</f>
        <v>188</v>
      </c>
      <c r="N972">
        <f>IX_Model_MWS!N75</f>
        <v>0</v>
      </c>
      <c r="O972">
        <f>IX_Model_MWS!O75</f>
        <v>80</v>
      </c>
      <c r="P972" s="628">
        <f>IX_Model_MWS!P75</f>
        <v>0</v>
      </c>
      <c r="Q972" s="628">
        <f>IX_Model_MWS!Q75</f>
        <v>0</v>
      </c>
      <c r="R972" s="628">
        <f>IX_Model_MWS!R75</f>
        <v>0</v>
      </c>
      <c r="S972" s="628">
        <f>IX_Model_MWS!S75</f>
        <v>0</v>
      </c>
      <c r="T972" s="628">
        <f>IX_Model_MWS!T75</f>
        <v>0</v>
      </c>
      <c r="U972" s="628">
        <f>IX_Model_MWS!U75</f>
        <v>0.25</v>
      </c>
      <c r="V972" s="628">
        <f>IX_Model_MWS!V75</f>
        <v>0</v>
      </c>
      <c r="W972" s="628">
        <f>IX_Model_MWS!W75</f>
        <v>0</v>
      </c>
      <c r="X972" s="628">
        <f>IX_Model_MWS!X75</f>
        <v>0</v>
      </c>
      <c r="Y972" s="650">
        <f>IX_Model_MWS!Y75</f>
        <v>0</v>
      </c>
      <c r="Z972" s="650">
        <f>IX_Model_MWS!Z75</f>
        <v>0</v>
      </c>
      <c r="AA972" s="650">
        <f>IX_Model_MWS!AA75</f>
        <v>0.25</v>
      </c>
      <c r="AB972" s="650">
        <f>IX_Model_MWS!AB75</f>
        <v>0.5</v>
      </c>
      <c r="AC972" s="613">
        <f>IX_Model_MWS!AC75</f>
        <v>0</v>
      </c>
      <c r="AD972" s="613">
        <f>IX_Model_MWS!AD75</f>
        <v>0</v>
      </c>
      <c r="AE972" s="613">
        <f>IX_Model_MWS!AE75</f>
        <v>0</v>
      </c>
      <c r="AF972" s="613">
        <f>IX_Model_MWS!AF75</f>
        <v>0</v>
      </c>
      <c r="AG972" s="626">
        <f>IX_Model_MWS!AG75</f>
        <v>0</v>
      </c>
      <c r="AH972" s="626">
        <f>IX_Model_MWS!AH75</f>
        <v>0</v>
      </c>
      <c r="AI972" s="626">
        <f>IX_Model_MWS!AI75</f>
        <v>0</v>
      </c>
      <c r="AJ972" s="626">
        <f>IX_Model_MWS!AJ75</f>
        <v>0</v>
      </c>
      <c r="AK972" s="626">
        <f>IX_Model_MWS!AK75</f>
        <v>0</v>
      </c>
      <c r="AL972" s="626">
        <f>IX_Model_MWS!AL75</f>
        <v>20</v>
      </c>
      <c r="AM972" s="626">
        <f>IX_Model_MWS!AM75</f>
        <v>0</v>
      </c>
      <c r="AN972" s="626">
        <f>IX_Model_MWS!AN75</f>
        <v>0</v>
      </c>
      <c r="AO972" s="626">
        <f>IX_Model_MWS!AO75</f>
        <v>0</v>
      </c>
      <c r="AP972" s="369">
        <f>IX_Model_MWS!AP75</f>
        <v>0</v>
      </c>
      <c r="AQ972" s="369">
        <f>IX_Model_MWS!AQ75</f>
        <v>0</v>
      </c>
      <c r="AR972" s="369">
        <f>IX_Model_MWS!AR75</f>
        <v>20</v>
      </c>
      <c r="AS972" s="369">
        <f>IX_Model_MWS!AS75</f>
        <v>40</v>
      </c>
      <c r="AT972" s="370">
        <f>IX_Model_MWS!AT75</f>
        <v>0</v>
      </c>
      <c r="AU972" s="370">
        <f>IX_Model_MWS!AU75</f>
        <v>0</v>
      </c>
      <c r="AV972" s="370">
        <f>IX_Model_MWS!AV75</f>
        <v>0</v>
      </c>
      <c r="AW972" s="370">
        <f>IX_Model_MWS!AW75</f>
        <v>0</v>
      </c>
      <c r="AX972">
        <f>IX_Model_MWS!AX75</f>
        <v>0</v>
      </c>
      <c r="AY972">
        <f>IX_Model_MWS!AY75</f>
        <v>0</v>
      </c>
      <c r="AZ972">
        <f>IX_Model_MWS!AZ75</f>
        <v>0</v>
      </c>
      <c r="BA972">
        <f>IX_Model_MWS!BA75</f>
        <v>0</v>
      </c>
      <c r="BB972">
        <f>IX_Model_MWS!BB75</f>
        <v>0</v>
      </c>
      <c r="BC972">
        <f>IX_Model_MWS!BC75</f>
        <v>0</v>
      </c>
      <c r="BD972">
        <f>IX_Model_MWS!BD75</f>
        <v>0</v>
      </c>
      <c r="BE972">
        <f>IX_Model_MWS!BE75</f>
        <v>0</v>
      </c>
      <c r="BF972">
        <f>IX_Model_MWS!BF75</f>
        <v>0</v>
      </c>
      <c r="BG972">
        <f>IX_Model_MWS!BG75</f>
        <v>0</v>
      </c>
      <c r="BH972">
        <f>IX_Model_MWS!BH75</f>
        <v>0</v>
      </c>
      <c r="BI972">
        <f>IX_Model_MWS!BI75</f>
        <v>0</v>
      </c>
      <c r="BJ972">
        <f t="shared" si="55"/>
        <v>80</v>
      </c>
      <c r="BK972">
        <f t="shared" si="56"/>
        <v>80</v>
      </c>
      <c r="BL972" s="531">
        <f t="shared" si="57"/>
        <v>0</v>
      </c>
      <c r="BM972" s="201"/>
    </row>
    <row r="973" spans="1:65" hidden="1" outlineLevel="1" x14ac:dyDescent="0.3">
      <c r="A973">
        <f>IX_Model_MWS!A76</f>
        <v>12</v>
      </c>
      <c r="B973" t="str">
        <f>IX_Model_MWS!B76</f>
        <v>a</v>
      </c>
      <c r="C973">
        <f>IX_Model_MWS!C76</f>
        <v>1</v>
      </c>
      <c r="D973" t="str">
        <f>IX_Model_MWS!D76</f>
        <v>.z09_12_a_1</v>
      </c>
      <c r="E973" t="str">
        <f>IX_Model_MWS!E76</f>
        <v>12.Dokumentacja i szkolenie</v>
      </c>
      <c r="F973">
        <f>IX_Model_MWS!F76</f>
        <v>0</v>
      </c>
      <c r="G973">
        <f>IX_Model_MWS!G76</f>
        <v>0</v>
      </c>
      <c r="H973">
        <f>IX_Model_MWS!H76</f>
        <v>13</v>
      </c>
      <c r="I973" t="str">
        <f>IX_Model_MWS!I76</f>
        <v>ACT</v>
      </c>
      <c r="J973">
        <f>IX_Model_MWS!J76</f>
        <v>189</v>
      </c>
      <c r="K973" s="284">
        <f>IX_Model_MWS!K76</f>
        <v>47704</v>
      </c>
      <c r="L973" s="284">
        <f>IX_Model_MWS!L76</f>
        <v>47704</v>
      </c>
      <c r="M973">
        <f>IX_Model_MWS!M76</f>
        <v>188</v>
      </c>
      <c r="N973">
        <f>IX_Model_MWS!N76</f>
        <v>0</v>
      </c>
      <c r="O973">
        <f>IX_Model_MWS!O76</f>
        <v>160</v>
      </c>
      <c r="P973" s="628">
        <f>IX_Model_MWS!P76</f>
        <v>0</v>
      </c>
      <c r="Q973" s="628">
        <f>IX_Model_MWS!Q76</f>
        <v>0</v>
      </c>
      <c r="R973" s="628">
        <f>IX_Model_MWS!R76</f>
        <v>0</v>
      </c>
      <c r="S973" s="628">
        <f>IX_Model_MWS!S76</f>
        <v>0</v>
      </c>
      <c r="T973" s="628">
        <f>IX_Model_MWS!T76</f>
        <v>0.5</v>
      </c>
      <c r="U973" s="628">
        <f>IX_Model_MWS!U76</f>
        <v>0</v>
      </c>
      <c r="V973" s="628">
        <f>IX_Model_MWS!V76</f>
        <v>0</v>
      </c>
      <c r="W973" s="628">
        <f>IX_Model_MWS!W76</f>
        <v>0</v>
      </c>
      <c r="X973" s="628">
        <f>IX_Model_MWS!X76</f>
        <v>0</v>
      </c>
      <c r="Y973" s="650">
        <f>IX_Model_MWS!Y76</f>
        <v>0</v>
      </c>
      <c r="Z973" s="650">
        <f>IX_Model_MWS!Z76</f>
        <v>0.25</v>
      </c>
      <c r="AA973" s="650">
        <f>IX_Model_MWS!AA76</f>
        <v>0</v>
      </c>
      <c r="AB973" s="650">
        <f>IX_Model_MWS!AB76</f>
        <v>0.25</v>
      </c>
      <c r="AC973" s="613">
        <f>IX_Model_MWS!AC76</f>
        <v>0</v>
      </c>
      <c r="AD973" s="613">
        <f>IX_Model_MWS!AD76</f>
        <v>0</v>
      </c>
      <c r="AE973" s="613">
        <f>IX_Model_MWS!AE76</f>
        <v>0</v>
      </c>
      <c r="AF973" s="613">
        <f>IX_Model_MWS!AF76</f>
        <v>0</v>
      </c>
      <c r="AG973" s="626">
        <f>IX_Model_MWS!AG76</f>
        <v>0</v>
      </c>
      <c r="AH973" s="626">
        <f>IX_Model_MWS!AH76</f>
        <v>0</v>
      </c>
      <c r="AI973" s="626">
        <f>IX_Model_MWS!AI76</f>
        <v>0</v>
      </c>
      <c r="AJ973" s="626">
        <f>IX_Model_MWS!AJ76</f>
        <v>0</v>
      </c>
      <c r="AK973" s="626">
        <f>IX_Model_MWS!AK76</f>
        <v>80</v>
      </c>
      <c r="AL973" s="626">
        <f>IX_Model_MWS!AL76</f>
        <v>0</v>
      </c>
      <c r="AM973" s="626">
        <f>IX_Model_MWS!AM76</f>
        <v>0</v>
      </c>
      <c r="AN973" s="626">
        <f>IX_Model_MWS!AN76</f>
        <v>0</v>
      </c>
      <c r="AO973" s="626">
        <f>IX_Model_MWS!AO76</f>
        <v>0</v>
      </c>
      <c r="AP973" s="369">
        <f>IX_Model_MWS!AP76</f>
        <v>0</v>
      </c>
      <c r="AQ973" s="369">
        <f>IX_Model_MWS!AQ76</f>
        <v>40</v>
      </c>
      <c r="AR973" s="369">
        <f>IX_Model_MWS!AR76</f>
        <v>0</v>
      </c>
      <c r="AS973" s="369">
        <f>IX_Model_MWS!AS76</f>
        <v>40</v>
      </c>
      <c r="AT973" s="370">
        <f>IX_Model_MWS!AT76</f>
        <v>0</v>
      </c>
      <c r="AU973" s="370">
        <f>IX_Model_MWS!AU76</f>
        <v>0</v>
      </c>
      <c r="AV973" s="370">
        <f>IX_Model_MWS!AV76</f>
        <v>0</v>
      </c>
      <c r="AW973" s="370">
        <f>IX_Model_MWS!AW76</f>
        <v>0</v>
      </c>
      <c r="AX973">
        <f>IX_Model_MWS!AX76</f>
        <v>0</v>
      </c>
      <c r="AY973">
        <f>IX_Model_MWS!AY76</f>
        <v>0</v>
      </c>
      <c r="AZ973">
        <f>IX_Model_MWS!AZ76</f>
        <v>0</v>
      </c>
      <c r="BA973">
        <f>IX_Model_MWS!BA76</f>
        <v>0</v>
      </c>
      <c r="BB973">
        <f>IX_Model_MWS!BB76</f>
        <v>0</v>
      </c>
      <c r="BC973">
        <f>IX_Model_MWS!BC76</f>
        <v>0</v>
      </c>
      <c r="BD973">
        <f>IX_Model_MWS!BD76</f>
        <v>0</v>
      </c>
      <c r="BE973">
        <f>IX_Model_MWS!BE76</f>
        <v>0</v>
      </c>
      <c r="BF973">
        <f>IX_Model_MWS!BF76</f>
        <v>0</v>
      </c>
      <c r="BG973">
        <f>IX_Model_MWS!BG76</f>
        <v>0</v>
      </c>
      <c r="BH973">
        <f>IX_Model_MWS!BH76</f>
        <v>0</v>
      </c>
      <c r="BI973">
        <f>IX_Model_MWS!BI76</f>
        <v>0</v>
      </c>
      <c r="BJ973">
        <f t="shared" si="55"/>
        <v>160</v>
      </c>
      <c r="BK973">
        <f t="shared" si="56"/>
        <v>160</v>
      </c>
      <c r="BL973" s="531">
        <f t="shared" si="57"/>
        <v>0</v>
      </c>
      <c r="BM973" s="201"/>
    </row>
    <row r="974" spans="1:65" hidden="1" outlineLevel="1" x14ac:dyDescent="0.3">
      <c r="P974" s="628"/>
      <c r="Q974" s="628"/>
      <c r="R974" s="628"/>
      <c r="S974" s="628"/>
      <c r="T974" s="628"/>
      <c r="U974" s="628"/>
      <c r="V974" s="628"/>
      <c r="W974" s="628"/>
      <c r="X974" s="628"/>
      <c r="Y974" s="650"/>
      <c r="Z974" s="650"/>
      <c r="AA974" s="650"/>
      <c r="AB974" s="650"/>
      <c r="AC974" s="613"/>
      <c r="AD974" s="613"/>
      <c r="AE974" s="613"/>
      <c r="AF974" s="613"/>
      <c r="AG974" s="626"/>
      <c r="AH974" s="626"/>
      <c r="AI974" s="626"/>
      <c r="AJ974" s="626"/>
      <c r="AK974" s="626"/>
      <c r="AL974" s="626"/>
      <c r="AM974" s="626"/>
      <c r="AN974" s="626"/>
      <c r="AO974" s="626"/>
      <c r="AP974" s="369"/>
      <c r="AQ974" s="369"/>
      <c r="AR974" s="369"/>
      <c r="AS974" s="369"/>
      <c r="AT974" s="370"/>
      <c r="AU974" s="370"/>
      <c r="AV974" s="370"/>
      <c r="AW974" s="370"/>
      <c r="BJ974">
        <f t="shared" si="55"/>
        <v>0</v>
      </c>
      <c r="BK974">
        <f t="shared" si="56"/>
        <v>0</v>
      </c>
      <c r="BL974" s="531">
        <f t="shared" si="57"/>
        <v>0</v>
      </c>
      <c r="BM974" s="201"/>
    </row>
    <row r="975" spans="1:65" hidden="1" outlineLevel="1" x14ac:dyDescent="0.3">
      <c r="P975" s="628"/>
      <c r="Q975" s="628"/>
      <c r="R975" s="628"/>
      <c r="S975" s="628"/>
      <c r="T975" s="628"/>
      <c r="U975" s="628"/>
      <c r="V975" s="628"/>
      <c r="W975" s="628"/>
      <c r="X975" s="628"/>
      <c r="Y975" s="650"/>
      <c r="Z975" s="650"/>
      <c r="AA975" s="650"/>
      <c r="AB975" s="650"/>
      <c r="AC975" s="613"/>
      <c r="AD975" s="613"/>
      <c r="AE975" s="613"/>
      <c r="AF975" s="613"/>
      <c r="AG975" s="626"/>
      <c r="AH975" s="626"/>
      <c r="AI975" s="626"/>
      <c r="AJ975" s="626"/>
      <c r="AK975" s="626"/>
      <c r="AL975" s="626"/>
      <c r="AM975" s="626"/>
      <c r="AN975" s="626"/>
      <c r="AO975" s="626"/>
      <c r="AP975" s="369"/>
      <c r="AQ975" s="369"/>
      <c r="AR975" s="369"/>
      <c r="AS975" s="369"/>
      <c r="AT975" s="370"/>
      <c r="AU975" s="370"/>
      <c r="AV975" s="370"/>
      <c r="AW975" s="370"/>
      <c r="BJ975">
        <f t="shared" si="55"/>
        <v>0</v>
      </c>
      <c r="BK975">
        <f t="shared" si="56"/>
        <v>0</v>
      </c>
      <c r="BL975" s="531">
        <f t="shared" si="57"/>
        <v>0</v>
      </c>
      <c r="BM975" s="201"/>
    </row>
    <row r="976" spans="1:65" hidden="1" outlineLevel="1" x14ac:dyDescent="0.3">
      <c r="P976" s="628"/>
      <c r="Q976" s="628"/>
      <c r="R976" s="628"/>
      <c r="S976" s="628"/>
      <c r="T976" s="628"/>
      <c r="U976" s="628"/>
      <c r="V976" s="628"/>
      <c r="W976" s="628"/>
      <c r="X976" s="628"/>
      <c r="Y976" s="650"/>
      <c r="Z976" s="650"/>
      <c r="AA976" s="650"/>
      <c r="AB976" s="650"/>
      <c r="AC976" s="613"/>
      <c r="AD976" s="613"/>
      <c r="AE976" s="613"/>
      <c r="AF976" s="613"/>
      <c r="AG976" s="626"/>
      <c r="AH976" s="626"/>
      <c r="AI976" s="626"/>
      <c r="AJ976" s="626"/>
      <c r="AK976" s="626"/>
      <c r="AL976" s="626"/>
      <c r="AM976" s="626"/>
      <c r="AN976" s="626"/>
      <c r="AO976" s="626"/>
      <c r="AP976" s="369"/>
      <c r="AQ976" s="369"/>
      <c r="AR976" s="369"/>
      <c r="AS976" s="369"/>
      <c r="AT976" s="370"/>
      <c r="AU976" s="370"/>
      <c r="AV976" s="370"/>
      <c r="AW976" s="370"/>
      <c r="BJ976">
        <f t="shared" si="55"/>
        <v>0</v>
      </c>
      <c r="BK976">
        <f t="shared" si="56"/>
        <v>0</v>
      </c>
      <c r="BL976" s="531">
        <f t="shared" si="57"/>
        <v>0</v>
      </c>
      <c r="BM976" s="201"/>
    </row>
    <row r="977" spans="16:65" hidden="1" outlineLevel="1" x14ac:dyDescent="0.3">
      <c r="P977" s="628"/>
      <c r="Q977" s="628"/>
      <c r="R977" s="628"/>
      <c r="S977" s="628"/>
      <c r="T977" s="628"/>
      <c r="U977" s="628"/>
      <c r="V977" s="628"/>
      <c r="W977" s="628"/>
      <c r="X977" s="628"/>
      <c r="Y977" s="650"/>
      <c r="Z977" s="650"/>
      <c r="AA977" s="650"/>
      <c r="AB977" s="650"/>
      <c r="AC977" s="613"/>
      <c r="AD977" s="613"/>
      <c r="AE977" s="613"/>
      <c r="AF977" s="613"/>
      <c r="AG977" s="626"/>
      <c r="AH977" s="626"/>
      <c r="AI977" s="626"/>
      <c r="AJ977" s="626"/>
      <c r="AK977" s="626"/>
      <c r="AL977" s="626"/>
      <c r="AM977" s="626"/>
      <c r="AN977" s="626"/>
      <c r="AO977" s="626"/>
      <c r="AP977" s="369"/>
      <c r="AQ977" s="369"/>
      <c r="AR977" s="369"/>
      <c r="AS977" s="369"/>
      <c r="AT977" s="370"/>
      <c r="AU977" s="370"/>
      <c r="AV977" s="370"/>
      <c r="AW977" s="370"/>
      <c r="BJ977">
        <f t="shared" si="55"/>
        <v>0</v>
      </c>
      <c r="BK977">
        <f t="shared" si="56"/>
        <v>0</v>
      </c>
      <c r="BL977" s="531">
        <f t="shared" si="57"/>
        <v>0</v>
      </c>
      <c r="BM977" s="201"/>
    </row>
    <row r="978" spans="16:65" hidden="1" outlineLevel="1" x14ac:dyDescent="0.3">
      <c r="P978" s="628"/>
      <c r="Q978" s="628"/>
      <c r="R978" s="628"/>
      <c r="S978" s="628"/>
      <c r="T978" s="628"/>
      <c r="U978" s="628"/>
      <c r="V978" s="628"/>
      <c r="W978" s="628"/>
      <c r="X978" s="628"/>
      <c r="Y978" s="650"/>
      <c r="Z978" s="650"/>
      <c r="AA978" s="650"/>
      <c r="AB978" s="650"/>
      <c r="AC978" s="613"/>
      <c r="AD978" s="613"/>
      <c r="AE978" s="613"/>
      <c r="AF978" s="613"/>
      <c r="AG978" s="626"/>
      <c r="AH978" s="626"/>
      <c r="AI978" s="626"/>
      <c r="AJ978" s="626"/>
      <c r="AK978" s="626"/>
      <c r="AL978" s="626"/>
      <c r="AM978" s="626"/>
      <c r="AN978" s="626"/>
      <c r="AO978" s="626"/>
      <c r="AP978" s="369"/>
      <c r="AQ978" s="369"/>
      <c r="AR978" s="369"/>
      <c r="AS978" s="369"/>
      <c r="AT978" s="370"/>
      <c r="AU978" s="370"/>
      <c r="AV978" s="370"/>
      <c r="AW978" s="370"/>
      <c r="BJ978">
        <f t="shared" si="55"/>
        <v>0</v>
      </c>
      <c r="BK978">
        <f t="shared" si="56"/>
        <v>0</v>
      </c>
      <c r="BL978" s="531">
        <f t="shared" si="57"/>
        <v>0</v>
      </c>
      <c r="BM978" s="201"/>
    </row>
    <row r="979" spans="16:65" hidden="1" outlineLevel="1" x14ac:dyDescent="0.3">
      <c r="P979" s="628"/>
      <c r="Q979" s="628"/>
      <c r="R979" s="628"/>
      <c r="S979" s="628"/>
      <c r="T979" s="628"/>
      <c r="U979" s="628"/>
      <c r="V979" s="628"/>
      <c r="W979" s="628"/>
      <c r="X979" s="628"/>
      <c r="Y979" s="650"/>
      <c r="Z979" s="650"/>
      <c r="AA979" s="650"/>
      <c r="AB979" s="650"/>
      <c r="AC979" s="613"/>
      <c r="AD979" s="613"/>
      <c r="AE979" s="613"/>
      <c r="AF979" s="613"/>
      <c r="AG979" s="626"/>
      <c r="AH979" s="626"/>
      <c r="AI979" s="626"/>
      <c r="AJ979" s="626"/>
      <c r="AK979" s="626"/>
      <c r="AL979" s="626"/>
      <c r="AM979" s="626"/>
      <c r="AN979" s="626"/>
      <c r="AO979" s="626"/>
      <c r="AP979" s="369"/>
      <c r="AQ979" s="369"/>
      <c r="AR979" s="369"/>
      <c r="AS979" s="369"/>
      <c r="AT979" s="370"/>
      <c r="AU979" s="370"/>
      <c r="AV979" s="370"/>
      <c r="AW979" s="370"/>
      <c r="BJ979">
        <f t="shared" si="55"/>
        <v>0</v>
      </c>
      <c r="BK979">
        <f t="shared" si="56"/>
        <v>0</v>
      </c>
      <c r="BL979" s="531">
        <f t="shared" si="57"/>
        <v>0</v>
      </c>
      <c r="BM979" s="201"/>
    </row>
    <row r="980" spans="16:65" hidden="1" outlineLevel="1" x14ac:dyDescent="0.3">
      <c r="P980" s="628"/>
      <c r="Q980" s="628"/>
      <c r="R980" s="628"/>
      <c r="S980" s="628"/>
      <c r="T980" s="628"/>
      <c r="U980" s="628"/>
      <c r="V980" s="628"/>
      <c r="W980" s="628"/>
      <c r="X980" s="628"/>
      <c r="Y980" s="650"/>
      <c r="Z980" s="650"/>
      <c r="AA980" s="650"/>
      <c r="AB980" s="650"/>
      <c r="AC980" s="613"/>
      <c r="AD980" s="613"/>
      <c r="AE980" s="613"/>
      <c r="AF980" s="613"/>
      <c r="AG980" s="626"/>
      <c r="AH980" s="626"/>
      <c r="AI980" s="626"/>
      <c r="AJ980" s="626"/>
      <c r="AK980" s="626"/>
      <c r="AL980" s="626"/>
      <c r="AM980" s="626"/>
      <c r="AN980" s="626"/>
      <c r="AO980" s="626"/>
      <c r="AP980" s="369"/>
      <c r="AQ980" s="369"/>
      <c r="AR980" s="369"/>
      <c r="AS980" s="369"/>
      <c r="AT980" s="370"/>
      <c r="AU980" s="370"/>
      <c r="AV980" s="370"/>
      <c r="AW980" s="370"/>
      <c r="BJ980">
        <f t="shared" si="55"/>
        <v>0</v>
      </c>
      <c r="BK980">
        <f t="shared" si="56"/>
        <v>0</v>
      </c>
      <c r="BL980" s="531">
        <f t="shared" si="57"/>
        <v>0</v>
      </c>
      <c r="BM980" s="201"/>
    </row>
    <row r="981" spans="16:65" hidden="1" outlineLevel="1" x14ac:dyDescent="0.3">
      <c r="P981" s="628"/>
      <c r="Q981" s="628"/>
      <c r="R981" s="628"/>
      <c r="S981" s="628"/>
      <c r="T981" s="628"/>
      <c r="U981" s="628"/>
      <c r="V981" s="628"/>
      <c r="W981" s="628"/>
      <c r="X981" s="628"/>
      <c r="Y981" s="650"/>
      <c r="Z981" s="650"/>
      <c r="AA981" s="650"/>
      <c r="AB981" s="650"/>
      <c r="AC981" s="613"/>
      <c r="AD981" s="613"/>
      <c r="AE981" s="613"/>
      <c r="AF981" s="613"/>
      <c r="AG981" s="626"/>
      <c r="AH981" s="626"/>
      <c r="AI981" s="626"/>
      <c r="AJ981" s="626"/>
      <c r="AK981" s="626"/>
      <c r="AL981" s="626"/>
      <c r="AM981" s="626"/>
      <c r="AN981" s="626"/>
      <c r="AO981" s="626"/>
      <c r="AP981" s="369"/>
      <c r="AQ981" s="369"/>
      <c r="AR981" s="369"/>
      <c r="AS981" s="369"/>
      <c r="AT981" s="370"/>
      <c r="AU981" s="370"/>
      <c r="AV981" s="370"/>
      <c r="AW981" s="370"/>
      <c r="BJ981">
        <f t="shared" si="55"/>
        <v>0</v>
      </c>
      <c r="BK981">
        <f t="shared" si="56"/>
        <v>0</v>
      </c>
      <c r="BL981" s="531">
        <f t="shared" si="57"/>
        <v>0</v>
      </c>
      <c r="BM981" s="201"/>
    </row>
    <row r="982" spans="16:65" hidden="1" outlineLevel="1" x14ac:dyDescent="0.3">
      <c r="P982" s="628"/>
      <c r="Q982" s="628"/>
      <c r="R982" s="628"/>
      <c r="S982" s="628"/>
      <c r="T982" s="628"/>
      <c r="U982" s="628"/>
      <c r="V982" s="628"/>
      <c r="W982" s="628"/>
      <c r="X982" s="628"/>
      <c r="Y982" s="650"/>
      <c r="Z982" s="650"/>
      <c r="AA982" s="650"/>
      <c r="AB982" s="650"/>
      <c r="AC982" s="613"/>
      <c r="AD982" s="613"/>
      <c r="AE982" s="613"/>
      <c r="AF982" s="613"/>
      <c r="AG982" s="626"/>
      <c r="AH982" s="626"/>
      <c r="AI982" s="626"/>
      <c r="AJ982" s="626"/>
      <c r="AK982" s="626"/>
      <c r="AL982" s="626"/>
      <c r="AM982" s="626"/>
      <c r="AN982" s="626"/>
      <c r="AO982" s="626"/>
      <c r="AP982" s="369"/>
      <c r="AQ982" s="369"/>
      <c r="AR982" s="369"/>
      <c r="AS982" s="369"/>
      <c r="AT982" s="370"/>
      <c r="AU982" s="370"/>
      <c r="AV982" s="370"/>
      <c r="AW982" s="370"/>
      <c r="BJ982">
        <f t="shared" si="55"/>
        <v>0</v>
      </c>
      <c r="BK982">
        <f t="shared" si="56"/>
        <v>0</v>
      </c>
      <c r="BL982" s="531">
        <f t="shared" si="57"/>
        <v>0</v>
      </c>
      <c r="BM982" s="201"/>
    </row>
    <row r="983" spans="16:65" hidden="1" outlineLevel="1" x14ac:dyDescent="0.3">
      <c r="P983" s="628"/>
      <c r="Q983" s="628"/>
      <c r="R983" s="628"/>
      <c r="S983" s="628"/>
      <c r="T983" s="628"/>
      <c r="U983" s="628"/>
      <c r="V983" s="628"/>
      <c r="W983" s="628"/>
      <c r="X983" s="628"/>
      <c r="Y983" s="650"/>
      <c r="Z983" s="650"/>
      <c r="AA983" s="650"/>
      <c r="AB983" s="650"/>
      <c r="AC983" s="613"/>
      <c r="AD983" s="613"/>
      <c r="AE983" s="613"/>
      <c r="AF983" s="613"/>
      <c r="AG983" s="626"/>
      <c r="AH983" s="626"/>
      <c r="AI983" s="626"/>
      <c r="AJ983" s="626"/>
      <c r="AK983" s="626"/>
      <c r="AL983" s="626"/>
      <c r="AM983" s="626"/>
      <c r="AN983" s="626"/>
      <c r="AO983" s="626"/>
      <c r="AP983" s="369"/>
      <c r="AQ983" s="369"/>
      <c r="AR983" s="369"/>
      <c r="AS983" s="369"/>
      <c r="AT983" s="370"/>
      <c r="AU983" s="370"/>
      <c r="AV983" s="370"/>
      <c r="AW983" s="370"/>
      <c r="BJ983">
        <f t="shared" si="55"/>
        <v>0</v>
      </c>
      <c r="BK983">
        <f t="shared" si="56"/>
        <v>0</v>
      </c>
      <c r="BL983" s="531">
        <f t="shared" si="57"/>
        <v>0</v>
      </c>
      <c r="BM983" s="201"/>
    </row>
    <row r="984" spans="16:65" hidden="1" outlineLevel="1" x14ac:dyDescent="0.3">
      <c r="P984" s="628"/>
      <c r="Q984" s="628"/>
      <c r="R984" s="628"/>
      <c r="S984" s="628"/>
      <c r="T984" s="628"/>
      <c r="U984" s="628"/>
      <c r="V984" s="628"/>
      <c r="W984" s="628"/>
      <c r="X984" s="628"/>
      <c r="Y984" s="650"/>
      <c r="Z984" s="650"/>
      <c r="AA984" s="650"/>
      <c r="AB984" s="650"/>
      <c r="AC984" s="613"/>
      <c r="AD984" s="613"/>
      <c r="AE984" s="613"/>
      <c r="AF984" s="613"/>
      <c r="AG984" s="626"/>
      <c r="AH984" s="626"/>
      <c r="AI984" s="626"/>
      <c r="AJ984" s="626"/>
      <c r="AK984" s="626"/>
      <c r="AL984" s="626"/>
      <c r="AM984" s="626"/>
      <c r="AN984" s="626"/>
      <c r="AO984" s="626"/>
      <c r="AP984" s="369"/>
      <c r="AQ984" s="369"/>
      <c r="AR984" s="369"/>
      <c r="AS984" s="369"/>
      <c r="AT984" s="370"/>
      <c r="AU984" s="370"/>
      <c r="AV984" s="370"/>
      <c r="AW984" s="370"/>
      <c r="BJ984">
        <f t="shared" si="55"/>
        <v>0</v>
      </c>
      <c r="BK984">
        <f t="shared" si="56"/>
        <v>0</v>
      </c>
      <c r="BL984" s="531">
        <f t="shared" si="57"/>
        <v>0</v>
      </c>
      <c r="BM984" s="201"/>
    </row>
    <row r="985" spans="16:65" hidden="1" outlineLevel="1" x14ac:dyDescent="0.3">
      <c r="P985" s="628"/>
      <c r="Q985" s="628"/>
      <c r="R985" s="628"/>
      <c r="S985" s="628"/>
      <c r="T985" s="628"/>
      <c r="U985" s="628"/>
      <c r="V985" s="628"/>
      <c r="W985" s="628"/>
      <c r="X985" s="628"/>
      <c r="Y985" s="650"/>
      <c r="Z985" s="650"/>
      <c r="AA985" s="650"/>
      <c r="AB985" s="650"/>
      <c r="AC985" s="613"/>
      <c r="AD985" s="613"/>
      <c r="AE985" s="613"/>
      <c r="AF985" s="613"/>
      <c r="AG985" s="626"/>
      <c r="AH985" s="626"/>
      <c r="AI985" s="626"/>
      <c r="AJ985" s="626"/>
      <c r="AK985" s="626"/>
      <c r="AL985" s="626"/>
      <c r="AM985" s="626"/>
      <c r="AN985" s="626"/>
      <c r="AO985" s="626"/>
      <c r="AP985" s="369"/>
      <c r="AQ985" s="369"/>
      <c r="AR985" s="369"/>
      <c r="AS985" s="369"/>
      <c r="AT985" s="370"/>
      <c r="AU985" s="370"/>
      <c r="AV985" s="370"/>
      <c r="AW985" s="370"/>
      <c r="BJ985">
        <f t="shared" si="55"/>
        <v>0</v>
      </c>
      <c r="BK985">
        <f t="shared" si="56"/>
        <v>0</v>
      </c>
      <c r="BL985" s="531">
        <f t="shared" si="57"/>
        <v>0</v>
      </c>
      <c r="BM985" s="201"/>
    </row>
    <row r="986" spans="16:65" hidden="1" outlineLevel="1" x14ac:dyDescent="0.3">
      <c r="P986" s="628"/>
      <c r="Q986" s="628"/>
      <c r="R986" s="628"/>
      <c r="S986" s="628"/>
      <c r="T986" s="628"/>
      <c r="U986" s="628"/>
      <c r="V986" s="628"/>
      <c r="W986" s="628"/>
      <c r="X986" s="628"/>
      <c r="Y986" s="650"/>
      <c r="Z986" s="650"/>
      <c r="AA986" s="650"/>
      <c r="AB986" s="650"/>
      <c r="AC986" s="613"/>
      <c r="AD986" s="613"/>
      <c r="AE986" s="613"/>
      <c r="AF986" s="613"/>
      <c r="AG986" s="626"/>
      <c r="AH986" s="626"/>
      <c r="AI986" s="626"/>
      <c r="AJ986" s="626"/>
      <c r="AK986" s="626"/>
      <c r="AL986" s="626"/>
      <c r="AM986" s="626"/>
      <c r="AN986" s="626"/>
      <c r="AO986" s="626"/>
      <c r="AP986" s="369"/>
      <c r="AQ986" s="369"/>
      <c r="AR986" s="369"/>
      <c r="AS986" s="369"/>
      <c r="AT986" s="370"/>
      <c r="AU986" s="370"/>
      <c r="AV986" s="370"/>
      <c r="AW986" s="370"/>
      <c r="BJ986">
        <f t="shared" si="55"/>
        <v>0</v>
      </c>
      <c r="BK986">
        <f t="shared" si="56"/>
        <v>0</v>
      </c>
      <c r="BL986" s="531">
        <f t="shared" si="57"/>
        <v>0</v>
      </c>
      <c r="BM986" s="201"/>
    </row>
    <row r="987" spans="16:65" hidden="1" outlineLevel="1" x14ac:dyDescent="0.3">
      <c r="P987" s="628"/>
      <c r="Q987" s="628"/>
      <c r="R987" s="628"/>
      <c r="S987" s="628"/>
      <c r="T987" s="628"/>
      <c r="U987" s="628"/>
      <c r="V987" s="628"/>
      <c r="W987" s="628"/>
      <c r="X987" s="628"/>
      <c r="Y987" s="650"/>
      <c r="Z987" s="650"/>
      <c r="AA987" s="650"/>
      <c r="AB987" s="650"/>
      <c r="AC987" s="613"/>
      <c r="AD987" s="613"/>
      <c r="AE987" s="613"/>
      <c r="AF987" s="613"/>
      <c r="AG987" s="626"/>
      <c r="AH987" s="626"/>
      <c r="AI987" s="626"/>
      <c r="AJ987" s="626"/>
      <c r="AK987" s="626"/>
      <c r="AL987" s="626"/>
      <c r="AM987" s="626"/>
      <c r="AN987" s="626"/>
      <c r="AO987" s="626"/>
      <c r="AP987" s="369"/>
      <c r="AQ987" s="369"/>
      <c r="AR987" s="369"/>
      <c r="AS987" s="369"/>
      <c r="AT987" s="370"/>
      <c r="AU987" s="370"/>
      <c r="AV987" s="370"/>
      <c r="AW987" s="370"/>
      <c r="BJ987">
        <f t="shared" si="55"/>
        <v>0</v>
      </c>
      <c r="BK987">
        <f t="shared" si="56"/>
        <v>0</v>
      </c>
      <c r="BL987" s="531">
        <f t="shared" si="57"/>
        <v>0</v>
      </c>
      <c r="BM987" s="201"/>
    </row>
    <row r="988" spans="16:65" hidden="1" outlineLevel="1" x14ac:dyDescent="0.3">
      <c r="P988" s="628"/>
      <c r="Q988" s="628"/>
      <c r="R988" s="628"/>
      <c r="S988" s="628"/>
      <c r="T988" s="628"/>
      <c r="U988" s="628"/>
      <c r="V988" s="628"/>
      <c r="W988" s="628"/>
      <c r="X988" s="628"/>
      <c r="Y988" s="650"/>
      <c r="Z988" s="650"/>
      <c r="AA988" s="650"/>
      <c r="AB988" s="650"/>
      <c r="AC988" s="613"/>
      <c r="AD988" s="613"/>
      <c r="AE988" s="613"/>
      <c r="AF988" s="613"/>
      <c r="AG988" s="626"/>
      <c r="AH988" s="626"/>
      <c r="AI988" s="626"/>
      <c r="AJ988" s="626"/>
      <c r="AK988" s="626"/>
      <c r="AL988" s="626"/>
      <c r="AM988" s="626"/>
      <c r="AN988" s="626"/>
      <c r="AO988" s="626"/>
      <c r="AP988" s="369"/>
      <c r="AQ988" s="369"/>
      <c r="AR988" s="369"/>
      <c r="AS988" s="369"/>
      <c r="AT988" s="370"/>
      <c r="AU988" s="370"/>
      <c r="AV988" s="370"/>
      <c r="AW988" s="370"/>
      <c r="BJ988">
        <f t="shared" si="55"/>
        <v>0</v>
      </c>
      <c r="BK988">
        <f t="shared" si="56"/>
        <v>0</v>
      </c>
      <c r="BL988" s="531">
        <f t="shared" si="57"/>
        <v>0</v>
      </c>
      <c r="BM988" s="201"/>
    </row>
    <row r="989" spans="16:65" hidden="1" outlineLevel="1" x14ac:dyDescent="0.3">
      <c r="P989" s="628"/>
      <c r="Q989" s="628"/>
      <c r="R989" s="628"/>
      <c r="S989" s="628"/>
      <c r="T989" s="628"/>
      <c r="U989" s="628"/>
      <c r="V989" s="628"/>
      <c r="W989" s="628"/>
      <c r="X989" s="628"/>
      <c r="Y989" s="650"/>
      <c r="Z989" s="650"/>
      <c r="AA989" s="650"/>
      <c r="AB989" s="650"/>
      <c r="AC989" s="613"/>
      <c r="AD989" s="613"/>
      <c r="AE989" s="613"/>
      <c r="AF989" s="613"/>
      <c r="AG989" s="626"/>
      <c r="AH989" s="626"/>
      <c r="AI989" s="626"/>
      <c r="AJ989" s="626"/>
      <c r="AK989" s="626"/>
      <c r="AL989" s="626"/>
      <c r="AM989" s="626"/>
      <c r="AN989" s="626"/>
      <c r="AO989" s="626"/>
      <c r="AP989" s="369"/>
      <c r="AQ989" s="369"/>
      <c r="AR989" s="369"/>
      <c r="AS989" s="369"/>
      <c r="AT989" s="370"/>
      <c r="AU989" s="370"/>
      <c r="AV989" s="370"/>
      <c r="AW989" s="370"/>
      <c r="BJ989">
        <f t="shared" si="55"/>
        <v>0</v>
      </c>
      <c r="BK989">
        <f t="shared" si="56"/>
        <v>0</v>
      </c>
      <c r="BL989" s="531">
        <f t="shared" si="57"/>
        <v>0</v>
      </c>
      <c r="BM989" s="201"/>
    </row>
    <row r="990" spans="16:65" hidden="1" outlineLevel="1" x14ac:dyDescent="0.3">
      <c r="P990" s="628"/>
      <c r="Q990" s="628"/>
      <c r="R990" s="628"/>
      <c r="S990" s="628"/>
      <c r="T990" s="628"/>
      <c r="U990" s="628"/>
      <c r="V990" s="628"/>
      <c r="W990" s="628"/>
      <c r="X990" s="628"/>
      <c r="Y990" s="650"/>
      <c r="Z990" s="650"/>
      <c r="AA990" s="650"/>
      <c r="AB990" s="650"/>
      <c r="AC990" s="613"/>
      <c r="AD990" s="613"/>
      <c r="AE990" s="613"/>
      <c r="AF990" s="613"/>
      <c r="AG990" s="626"/>
      <c r="AH990" s="626"/>
      <c r="AI990" s="626"/>
      <c r="AJ990" s="626"/>
      <c r="AK990" s="626"/>
      <c r="AL990" s="626"/>
      <c r="AM990" s="626"/>
      <c r="AN990" s="626"/>
      <c r="AO990" s="626"/>
      <c r="AP990" s="369"/>
      <c r="AQ990" s="369"/>
      <c r="AR990" s="369"/>
      <c r="AS990" s="369"/>
      <c r="AT990" s="370"/>
      <c r="AU990" s="370"/>
      <c r="AV990" s="370"/>
      <c r="AW990" s="370"/>
      <c r="BJ990">
        <f t="shared" si="55"/>
        <v>0</v>
      </c>
      <c r="BK990">
        <f t="shared" si="56"/>
        <v>0</v>
      </c>
      <c r="BL990" s="531">
        <f t="shared" si="57"/>
        <v>0</v>
      </c>
      <c r="BM990" s="201"/>
    </row>
    <row r="991" spans="16:65" hidden="1" outlineLevel="1" x14ac:dyDescent="0.3">
      <c r="P991" s="628"/>
      <c r="Q991" s="628"/>
      <c r="R991" s="628"/>
      <c r="S991" s="628"/>
      <c r="T991" s="628"/>
      <c r="U991" s="628"/>
      <c r="V991" s="628"/>
      <c r="W991" s="628"/>
      <c r="X991" s="628"/>
      <c r="Y991" s="650"/>
      <c r="Z991" s="650"/>
      <c r="AA991" s="650"/>
      <c r="AB991" s="650"/>
      <c r="AC991" s="613"/>
      <c r="AD991" s="613"/>
      <c r="AE991" s="613"/>
      <c r="AF991" s="613"/>
      <c r="AG991" s="626"/>
      <c r="AH991" s="626"/>
      <c r="AI991" s="626"/>
      <c r="AJ991" s="626"/>
      <c r="AK991" s="626"/>
      <c r="AL991" s="626"/>
      <c r="AM991" s="626"/>
      <c r="AN991" s="626"/>
      <c r="AO991" s="626"/>
      <c r="AP991" s="369"/>
      <c r="AQ991" s="369"/>
      <c r="AR991" s="369"/>
      <c r="AS991" s="369"/>
      <c r="AT991" s="370"/>
      <c r="AU991" s="370"/>
      <c r="AV991" s="370"/>
      <c r="AW991" s="370"/>
      <c r="BJ991">
        <f t="shared" si="55"/>
        <v>0</v>
      </c>
      <c r="BK991">
        <f t="shared" si="56"/>
        <v>0</v>
      </c>
      <c r="BL991" s="531">
        <f t="shared" si="57"/>
        <v>0</v>
      </c>
      <c r="BM991" s="201"/>
    </row>
    <row r="992" spans="16:65" hidden="1" outlineLevel="1" x14ac:dyDescent="0.3">
      <c r="P992" s="628"/>
      <c r="Q992" s="628"/>
      <c r="R992" s="628"/>
      <c r="S992" s="628"/>
      <c r="T992" s="628"/>
      <c r="U992" s="628"/>
      <c r="V992" s="628"/>
      <c r="W992" s="628"/>
      <c r="X992" s="628"/>
      <c r="Y992" s="650"/>
      <c r="Z992" s="650"/>
      <c r="AA992" s="650"/>
      <c r="AB992" s="650"/>
      <c r="AC992" s="613"/>
      <c r="AD992" s="613"/>
      <c r="AE992" s="613"/>
      <c r="AF992" s="613"/>
      <c r="AG992" s="626"/>
      <c r="AH992" s="626"/>
      <c r="AI992" s="626"/>
      <c r="AJ992" s="626"/>
      <c r="AK992" s="626"/>
      <c r="AL992" s="626"/>
      <c r="AM992" s="626"/>
      <c r="AN992" s="626"/>
      <c r="AO992" s="626"/>
      <c r="AP992" s="369"/>
      <c r="AQ992" s="369"/>
      <c r="AR992" s="369"/>
      <c r="AS992" s="369"/>
      <c r="AT992" s="370"/>
      <c r="AU992" s="370"/>
      <c r="AV992" s="370"/>
      <c r="AW992" s="370"/>
      <c r="BJ992">
        <f t="shared" si="55"/>
        <v>0</v>
      </c>
      <c r="BK992">
        <f t="shared" si="56"/>
        <v>0</v>
      </c>
      <c r="BL992" s="531">
        <f t="shared" si="57"/>
        <v>0</v>
      </c>
      <c r="BM992" s="201"/>
    </row>
    <row r="993" spans="1:65" hidden="1" outlineLevel="1" x14ac:dyDescent="0.3">
      <c r="P993" s="628"/>
      <c r="Q993" s="628"/>
      <c r="R993" s="628"/>
      <c r="S993" s="628"/>
      <c r="T993" s="628"/>
      <c r="U993" s="628"/>
      <c r="V993" s="628"/>
      <c r="W993" s="628"/>
      <c r="X993" s="628"/>
      <c r="Y993" s="650"/>
      <c r="Z993" s="650"/>
      <c r="AA993" s="650"/>
      <c r="AB993" s="650"/>
      <c r="AC993" s="613"/>
      <c r="AD993" s="613"/>
      <c r="AE993" s="613"/>
      <c r="AF993" s="613"/>
      <c r="AG993" s="626"/>
      <c r="AH993" s="626"/>
      <c r="AI993" s="626"/>
      <c r="AJ993" s="626"/>
      <c r="AK993" s="626"/>
      <c r="AL993" s="626"/>
      <c r="AM993" s="626"/>
      <c r="AN993" s="626"/>
      <c r="AO993" s="626"/>
      <c r="AP993" s="369"/>
      <c r="AQ993" s="369"/>
      <c r="AR993" s="369"/>
      <c r="AS993" s="369"/>
      <c r="AT993" s="370"/>
      <c r="AU993" s="370"/>
      <c r="AV993" s="370"/>
      <c r="AW993" s="370"/>
      <c r="BJ993">
        <f t="shared" si="55"/>
        <v>0</v>
      </c>
      <c r="BK993">
        <f t="shared" si="56"/>
        <v>0</v>
      </c>
      <c r="BL993" s="531">
        <f t="shared" si="57"/>
        <v>0</v>
      </c>
      <c r="BM993" s="201"/>
    </row>
    <row r="994" spans="1:65" hidden="1" outlineLevel="1" x14ac:dyDescent="0.3">
      <c r="P994" s="628"/>
      <c r="Q994" s="628"/>
      <c r="R994" s="628"/>
      <c r="S994" s="628"/>
      <c r="T994" s="628"/>
      <c r="U994" s="628"/>
      <c r="V994" s="628"/>
      <c r="W994" s="628"/>
      <c r="X994" s="628"/>
      <c r="Y994" s="650"/>
      <c r="Z994" s="650"/>
      <c r="AA994" s="650"/>
      <c r="AB994" s="650"/>
      <c r="AC994" s="613"/>
      <c r="AD994" s="613"/>
      <c r="AE994" s="613"/>
      <c r="AF994" s="613"/>
      <c r="AG994" s="626"/>
      <c r="AH994" s="626"/>
      <c r="AI994" s="626"/>
      <c r="AJ994" s="626"/>
      <c r="AK994" s="626"/>
      <c r="AL994" s="626"/>
      <c r="AM994" s="626"/>
      <c r="AN994" s="626"/>
      <c r="AO994" s="626"/>
      <c r="AP994" s="369"/>
      <c r="AQ994" s="369"/>
      <c r="AR994" s="369"/>
      <c r="AS994" s="369"/>
      <c r="AT994" s="370"/>
      <c r="AU994" s="370"/>
      <c r="AV994" s="370"/>
      <c r="AW994" s="370"/>
      <c r="BJ994">
        <f t="shared" si="55"/>
        <v>0</v>
      </c>
      <c r="BK994">
        <f t="shared" si="56"/>
        <v>0</v>
      </c>
      <c r="BL994" s="531">
        <f t="shared" si="57"/>
        <v>0</v>
      </c>
      <c r="BM994" s="201"/>
    </row>
    <row r="995" spans="1:65" hidden="1" outlineLevel="1" x14ac:dyDescent="0.3">
      <c r="P995" s="628"/>
      <c r="Q995" s="628"/>
      <c r="R995" s="628"/>
      <c r="S995" s="628"/>
      <c r="T995" s="628"/>
      <c r="U995" s="628"/>
      <c r="V995" s="628"/>
      <c r="W995" s="628"/>
      <c r="X995" s="628"/>
      <c r="Y995" s="650"/>
      <c r="Z995" s="650"/>
      <c r="AA995" s="650"/>
      <c r="AB995" s="650"/>
      <c r="AC995" s="613"/>
      <c r="AD995" s="613"/>
      <c r="AE995" s="613"/>
      <c r="AF995" s="613"/>
      <c r="AG995" s="626"/>
      <c r="AH995" s="626"/>
      <c r="AI995" s="626"/>
      <c r="AJ995" s="626"/>
      <c r="AK995" s="626"/>
      <c r="AL995" s="626"/>
      <c r="AM995" s="626"/>
      <c r="AN995" s="626"/>
      <c r="AO995" s="626"/>
      <c r="AP995" s="369"/>
      <c r="AQ995" s="369"/>
      <c r="AR995" s="369"/>
      <c r="AS995" s="369"/>
      <c r="AT995" s="370"/>
      <c r="AU995" s="370"/>
      <c r="AV995" s="370"/>
      <c r="AW995" s="370"/>
      <c r="BJ995">
        <f t="shared" si="55"/>
        <v>0</v>
      </c>
      <c r="BK995">
        <f t="shared" si="56"/>
        <v>0</v>
      </c>
      <c r="BL995" s="531">
        <f t="shared" si="57"/>
        <v>0</v>
      </c>
      <c r="BM995" s="201"/>
    </row>
    <row r="996" spans="1:65" hidden="1" outlineLevel="1" x14ac:dyDescent="0.3">
      <c r="P996" s="628"/>
      <c r="Q996" s="628"/>
      <c r="R996" s="628"/>
      <c r="S996" s="628"/>
      <c r="T996" s="628"/>
      <c r="U996" s="628"/>
      <c r="V996" s="628"/>
      <c r="W996" s="628"/>
      <c r="X996" s="628"/>
      <c r="Y996" s="650"/>
      <c r="Z996" s="650"/>
      <c r="AA996" s="650"/>
      <c r="AB996" s="650"/>
      <c r="AC996" s="613"/>
      <c r="AD996" s="613"/>
      <c r="AE996" s="613"/>
      <c r="AF996" s="613"/>
      <c r="AG996" s="626"/>
      <c r="AH996" s="626"/>
      <c r="AI996" s="626"/>
      <c r="AJ996" s="626"/>
      <c r="AK996" s="626"/>
      <c r="AL996" s="626"/>
      <c r="AM996" s="626"/>
      <c r="AN996" s="626"/>
      <c r="AO996" s="626"/>
      <c r="AP996" s="369"/>
      <c r="AQ996" s="369"/>
      <c r="AR996" s="369"/>
      <c r="AS996" s="369"/>
      <c r="AT996" s="370"/>
      <c r="AU996" s="370"/>
      <c r="AV996" s="370"/>
      <c r="AW996" s="370"/>
      <c r="BJ996">
        <f t="shared" si="55"/>
        <v>0</v>
      </c>
      <c r="BK996">
        <f t="shared" si="56"/>
        <v>0</v>
      </c>
      <c r="BL996" s="531">
        <f t="shared" si="57"/>
        <v>0</v>
      </c>
      <c r="BM996" s="201"/>
    </row>
    <row r="997" spans="1:65" hidden="1" outlineLevel="1" x14ac:dyDescent="0.3">
      <c r="P997" s="628"/>
      <c r="Q997" s="628"/>
      <c r="R997" s="628"/>
      <c r="S997" s="628"/>
      <c r="T997" s="628"/>
      <c r="U997" s="628"/>
      <c r="V997" s="628"/>
      <c r="W997" s="628"/>
      <c r="X997" s="628"/>
      <c r="Y997" s="650"/>
      <c r="Z997" s="650"/>
      <c r="AA997" s="650"/>
      <c r="AB997" s="650"/>
      <c r="AC997" s="613"/>
      <c r="AD997" s="613"/>
      <c r="AE997" s="613"/>
      <c r="AF997" s="613"/>
      <c r="AG997" s="626"/>
      <c r="AH997" s="626"/>
      <c r="AI997" s="626"/>
      <c r="AJ997" s="626"/>
      <c r="AK997" s="626"/>
      <c r="AL997" s="626"/>
      <c r="AM997" s="626"/>
      <c r="AN997" s="626"/>
      <c r="AO997" s="626"/>
      <c r="AP997" s="369"/>
      <c r="AQ997" s="369"/>
      <c r="AR997" s="369"/>
      <c r="AS997" s="369"/>
      <c r="AT997" s="370"/>
      <c r="AU997" s="370"/>
      <c r="AV997" s="370"/>
      <c r="AW997" s="370"/>
      <c r="BJ997">
        <f t="shared" si="55"/>
        <v>0</v>
      </c>
      <c r="BK997">
        <f t="shared" si="56"/>
        <v>0</v>
      </c>
      <c r="BL997" s="531">
        <f t="shared" si="57"/>
        <v>0</v>
      </c>
      <c r="BM997" s="201"/>
    </row>
    <row r="998" spans="1:65" hidden="1" outlineLevel="1" x14ac:dyDescent="0.3">
      <c r="A998" s="264" t="str">
        <f>A900</f>
        <v>.z09</v>
      </c>
      <c r="P998" s="628"/>
      <c r="Q998" s="628"/>
      <c r="R998" s="628"/>
      <c r="S998" s="628"/>
      <c r="T998" s="628"/>
      <c r="U998" s="628"/>
      <c r="V998" s="628"/>
      <c r="W998" s="628"/>
      <c r="X998" s="628"/>
      <c r="Y998" s="650"/>
      <c r="Z998" s="650"/>
      <c r="AA998" s="650"/>
      <c r="AB998" s="650"/>
      <c r="AC998" s="613"/>
      <c r="AD998" s="613"/>
      <c r="AE998" s="613"/>
      <c r="AF998" s="613"/>
      <c r="AG998" s="626"/>
      <c r="AH998" s="626"/>
      <c r="AI998" s="626"/>
      <c r="AJ998" s="626"/>
      <c r="AK998" s="626"/>
      <c r="AL998" s="626"/>
      <c r="AM998" s="626"/>
      <c r="AN998" s="626"/>
      <c r="AO998" s="626"/>
      <c r="AP998" s="369"/>
      <c r="AQ998" s="369"/>
      <c r="AR998" s="369"/>
      <c r="AS998" s="369"/>
      <c r="AT998" s="370"/>
      <c r="AU998" s="370"/>
      <c r="AV998" s="370"/>
      <c r="AW998" s="370"/>
      <c r="BJ998">
        <f t="shared" si="55"/>
        <v>0</v>
      </c>
      <c r="BK998">
        <f t="shared" si="56"/>
        <v>0</v>
      </c>
      <c r="BL998" s="531">
        <f t="shared" si="57"/>
        <v>0</v>
      </c>
      <c r="BM998" s="201"/>
    </row>
    <row r="999" spans="1:65" collapsed="1" x14ac:dyDescent="0.3">
      <c r="P999" s="628"/>
      <c r="Q999" s="628"/>
      <c r="R999" s="628"/>
      <c r="S999" s="628"/>
      <c r="T999" s="628"/>
      <c r="U999" s="628"/>
      <c r="V999" s="628"/>
      <c r="W999" s="628"/>
      <c r="X999" s="628"/>
      <c r="Y999" s="650"/>
      <c r="Z999" s="650"/>
      <c r="AA999" s="650"/>
      <c r="AB999" s="650"/>
      <c r="AC999" s="613"/>
      <c r="AD999" s="613"/>
      <c r="AE999" s="613"/>
      <c r="AF999" s="613"/>
      <c r="AG999" s="626"/>
      <c r="AH999" s="626"/>
      <c r="AI999" s="626"/>
      <c r="AJ999" s="626"/>
      <c r="AK999" s="626"/>
      <c r="AL999" s="626"/>
      <c r="AM999" s="626"/>
      <c r="AN999" s="626"/>
      <c r="AO999" s="626"/>
      <c r="AP999" s="369"/>
      <c r="AQ999" s="369"/>
      <c r="AR999" s="369"/>
      <c r="AS999" s="369"/>
      <c r="AT999" s="370"/>
      <c r="AU999" s="370"/>
      <c r="AV999" s="370"/>
      <c r="AW999" s="370"/>
      <c r="BJ999">
        <f t="shared" si="55"/>
        <v>0</v>
      </c>
      <c r="BK999">
        <f t="shared" si="56"/>
        <v>0</v>
      </c>
      <c r="BL999" s="531">
        <f t="shared" si="57"/>
        <v>0</v>
      </c>
      <c r="BM999" s="201">
        <f>SUM(BL1000:BL1098)</f>
        <v>16</v>
      </c>
    </row>
    <row r="1000" spans="1:65" ht="15.6" x14ac:dyDescent="0.3">
      <c r="A1000" s="259" t="str">
        <f>X_Platf_WMS!A3</f>
        <v>.z10</v>
      </c>
      <c r="B1000" s="260"/>
      <c r="C1000" s="261"/>
      <c r="D1000" s="262"/>
      <c r="E1000" s="263" t="str">
        <f>VLOOKUP(A1000,Listy!A:C,2,FALSE) &amp; "   :  " &amp; VLOOKUP(A1000,Listy!A:C,3,FALSE)</f>
        <v xml:space="preserve">Zadanie_X   :  Opracowanie inteligentnej platformy ICT w procesach pakowania, kompletacji i obsługi MWS, dla wybranych grup towarowych w magazynie Wnioskodawcy </v>
      </c>
      <c r="F1000" s="178"/>
      <c r="P1000" s="628"/>
      <c r="Q1000" s="628"/>
      <c r="R1000" s="628"/>
      <c r="S1000" s="628"/>
      <c r="T1000" s="628"/>
      <c r="U1000" s="628"/>
      <c r="V1000" s="628"/>
      <c r="W1000" s="628"/>
      <c r="X1000" s="628"/>
      <c r="Y1000" s="650"/>
      <c r="Z1000" s="650"/>
      <c r="AA1000" s="650"/>
      <c r="AB1000" s="650"/>
      <c r="AC1000" s="613"/>
      <c r="AD1000" s="613"/>
      <c r="AE1000" s="613"/>
      <c r="AF1000" s="613"/>
      <c r="AG1000" s="626"/>
      <c r="AH1000" s="626"/>
      <c r="AI1000" s="626"/>
      <c r="AJ1000" s="626"/>
      <c r="AK1000" s="626"/>
      <c r="AL1000" s="626"/>
      <c r="AM1000" s="626"/>
      <c r="AN1000" s="626"/>
      <c r="AO1000" s="626"/>
      <c r="AP1000" s="369"/>
      <c r="AQ1000" s="369"/>
      <c r="AR1000" s="369"/>
      <c r="AS1000" s="369"/>
      <c r="AT1000" s="370"/>
      <c r="AU1000" s="370"/>
      <c r="AV1000" s="370"/>
      <c r="AW1000" s="370"/>
      <c r="BJ1000">
        <f t="shared" si="55"/>
        <v>0</v>
      </c>
      <c r="BK1000">
        <f t="shared" si="56"/>
        <v>0</v>
      </c>
      <c r="BL1000" s="531">
        <f t="shared" si="57"/>
        <v>0</v>
      </c>
      <c r="BM1000" s="201">
        <f>SUM(BL1001:BL1099)</f>
        <v>16</v>
      </c>
    </row>
    <row r="1001" spans="1:65" hidden="1" outlineLevel="1" x14ac:dyDescent="0.3">
      <c r="A1001">
        <f>X_Platf_WMS!A4</f>
        <v>1</v>
      </c>
      <c r="B1001" t="str">
        <f>X_Platf_WMS!B4</f>
        <v>a</v>
      </c>
      <c r="C1001">
        <f>X_Platf_WMS!C4</f>
        <v>0</v>
      </c>
      <c r="D1001" t="str">
        <f>X_Platf_WMS!D4</f>
        <v>.z10_1_a_0</v>
      </c>
      <c r="E1001" t="str">
        <f>X_Platf_WMS!E4</f>
        <v>1.Identyfikacja, analiza i mapowanie operacji na Platformie</v>
      </c>
      <c r="F1001">
        <f>X_Platf_WMS!F4</f>
        <v>0</v>
      </c>
      <c r="G1001">
        <f>X_Platf_WMS!G4</f>
        <v>0</v>
      </c>
      <c r="H1001">
        <f>X_Platf_WMS!H4</f>
        <v>0</v>
      </c>
      <c r="I1001" t="str">
        <f>X_Platf_WMS!I4</f>
        <v>ACT</v>
      </c>
      <c r="J1001">
        <f>X_Platf_WMS!J4</f>
        <v>0</v>
      </c>
      <c r="K1001">
        <f>X_Platf_WMS!K4</f>
        <v>0</v>
      </c>
      <c r="L1001">
        <f>X_Platf_WMS!L4</f>
        <v>0</v>
      </c>
      <c r="M1001">
        <f>X_Platf_WMS!M4</f>
        <v>0</v>
      </c>
      <c r="N1001">
        <f>X_Platf_WMS!N4</f>
        <v>0</v>
      </c>
      <c r="O1001">
        <f>X_Platf_WMS!O4</f>
        <v>0</v>
      </c>
      <c r="P1001" s="628">
        <f>X_Platf_WMS!P4</f>
        <v>0</v>
      </c>
      <c r="Q1001" s="628">
        <f>X_Platf_WMS!Q4</f>
        <v>0</v>
      </c>
      <c r="R1001" s="628">
        <f>X_Platf_WMS!R4</f>
        <v>0</v>
      </c>
      <c r="S1001" s="628">
        <f>X_Platf_WMS!S4</f>
        <v>0</v>
      </c>
      <c r="T1001" s="628">
        <f>X_Platf_WMS!T4</f>
        <v>0</v>
      </c>
      <c r="U1001" s="628">
        <f>X_Platf_WMS!U4</f>
        <v>0</v>
      </c>
      <c r="V1001" s="628">
        <f>X_Platf_WMS!V4</f>
        <v>0</v>
      </c>
      <c r="W1001" s="628">
        <f>X_Platf_WMS!W4</f>
        <v>0</v>
      </c>
      <c r="X1001" s="628">
        <f>X_Platf_WMS!X4</f>
        <v>0</v>
      </c>
      <c r="Y1001" s="650">
        <f>X_Platf_WMS!Y4</f>
        <v>0</v>
      </c>
      <c r="Z1001" s="650">
        <f>X_Platf_WMS!Z4</f>
        <v>0</v>
      </c>
      <c r="AA1001" s="650">
        <f>X_Platf_WMS!AA4</f>
        <v>0</v>
      </c>
      <c r="AB1001" s="650">
        <f>X_Platf_WMS!AB4</f>
        <v>0</v>
      </c>
      <c r="AC1001" s="613">
        <f>X_Platf_WMS!AC4</f>
        <v>0</v>
      </c>
      <c r="AD1001" s="613">
        <f>X_Platf_WMS!AD4</f>
        <v>0</v>
      </c>
      <c r="AE1001" s="613">
        <f>X_Platf_WMS!AE4</f>
        <v>0</v>
      </c>
      <c r="AF1001" s="613">
        <f>X_Platf_WMS!AF4</f>
        <v>0</v>
      </c>
      <c r="AG1001" s="626">
        <f>X_Platf_WMS!AG4</f>
        <v>0</v>
      </c>
      <c r="AH1001" s="626">
        <f>X_Platf_WMS!AH4</f>
        <v>0</v>
      </c>
      <c r="AI1001" s="626">
        <f>X_Platf_WMS!AI4</f>
        <v>0</v>
      </c>
      <c r="AJ1001" s="626">
        <f>X_Platf_WMS!AJ4</f>
        <v>0</v>
      </c>
      <c r="AK1001" s="626">
        <f>X_Platf_WMS!AK4</f>
        <v>0</v>
      </c>
      <c r="AL1001" s="626">
        <f>X_Platf_WMS!AL4</f>
        <v>0</v>
      </c>
      <c r="AM1001" s="626">
        <f>X_Platf_WMS!AM4</f>
        <v>0</v>
      </c>
      <c r="AN1001" s="626">
        <f>X_Platf_WMS!AN4</f>
        <v>0</v>
      </c>
      <c r="AO1001" s="626">
        <f>X_Platf_WMS!AO4</f>
        <v>0</v>
      </c>
      <c r="AP1001" s="369">
        <f>X_Platf_WMS!AP4</f>
        <v>0</v>
      </c>
      <c r="AQ1001" s="369">
        <f>X_Platf_WMS!AQ4</f>
        <v>0</v>
      </c>
      <c r="AR1001" s="369">
        <f>X_Platf_WMS!AR4</f>
        <v>0</v>
      </c>
      <c r="AS1001" s="369">
        <f>X_Platf_WMS!AS4</f>
        <v>0</v>
      </c>
      <c r="AT1001" s="370">
        <f>X_Platf_WMS!AT4</f>
        <v>0</v>
      </c>
      <c r="AU1001" s="370">
        <f>X_Platf_WMS!AU4</f>
        <v>0</v>
      </c>
      <c r="AV1001" s="370">
        <f>X_Platf_WMS!AV4</f>
        <v>0</v>
      </c>
      <c r="AW1001" s="370">
        <f>X_Platf_WMS!AW4</f>
        <v>0</v>
      </c>
      <c r="AX1001">
        <f>X_Platf_WMS!AX4</f>
        <v>0</v>
      </c>
      <c r="AY1001">
        <f>X_Platf_WMS!AY4</f>
        <v>0</v>
      </c>
      <c r="AZ1001">
        <f>X_Platf_WMS!AZ4</f>
        <v>0</v>
      </c>
      <c r="BA1001">
        <f>X_Platf_WMS!BA4</f>
        <v>0</v>
      </c>
      <c r="BB1001" t="e">
        <f>X_Platf_WMS!BB4</f>
        <v>#N/A</v>
      </c>
      <c r="BC1001">
        <f>X_Platf_WMS!BC4</f>
        <v>0</v>
      </c>
      <c r="BD1001">
        <f>X_Platf_WMS!BD4</f>
        <v>0</v>
      </c>
      <c r="BE1001">
        <f>X_Platf_WMS!BE4</f>
        <v>0</v>
      </c>
      <c r="BF1001">
        <f>X_Platf_WMS!BF4</f>
        <v>0</v>
      </c>
      <c r="BG1001">
        <f>X_Platf_WMS!BG4</f>
        <v>0</v>
      </c>
      <c r="BH1001">
        <f>X_Platf_WMS!BH4</f>
        <v>0</v>
      </c>
      <c r="BI1001">
        <f>X_Platf_WMS!BI4</f>
        <v>0</v>
      </c>
      <c r="BJ1001">
        <f t="shared" si="55"/>
        <v>0</v>
      </c>
      <c r="BK1001">
        <f t="shared" si="56"/>
        <v>0</v>
      </c>
      <c r="BL1001" s="531">
        <f t="shared" si="57"/>
        <v>0</v>
      </c>
      <c r="BM1001" s="201"/>
    </row>
    <row r="1002" spans="1:65" hidden="1" outlineLevel="1" x14ac:dyDescent="0.3">
      <c r="A1002">
        <f>X_Platf_WMS!A5</f>
        <v>1</v>
      </c>
      <c r="B1002" t="str">
        <f>X_Platf_WMS!B5</f>
        <v>a</v>
      </c>
      <c r="C1002">
        <f>X_Platf_WMS!C5</f>
        <v>1</v>
      </c>
      <c r="D1002" t="str">
        <f>X_Platf_WMS!D5</f>
        <v>.z10_1_a_1</v>
      </c>
      <c r="E1002" t="str">
        <f>X_Platf_WMS!E5</f>
        <v>Identyfikacja i analiza kluczowych operacji na Platformie i ich interakcji</v>
      </c>
      <c r="F1002" t="str">
        <f>X_Platf_WMS!F5</f>
        <v>XXX</v>
      </c>
      <c r="G1002" t="str">
        <f>X_Platf_WMS!G5</f>
        <v>XXX</v>
      </c>
      <c r="H1002">
        <f>X_Platf_WMS!H5</f>
        <v>1</v>
      </c>
      <c r="I1002" t="str">
        <f>X_Platf_WMS!I5</f>
        <v>ACT/END</v>
      </c>
      <c r="J1002">
        <f>X_Platf_WMS!J5</f>
        <v>189</v>
      </c>
      <c r="K1002" s="284">
        <f>X_Platf_WMS!K5</f>
        <v>47704</v>
      </c>
      <c r="L1002" s="284">
        <f>X_Platf_WMS!L5</f>
        <v>47705</v>
      </c>
      <c r="M1002">
        <f>X_Platf_WMS!M5</f>
        <v>189</v>
      </c>
      <c r="N1002">
        <f>X_Platf_WMS!N5</f>
        <v>1</v>
      </c>
      <c r="O1002">
        <f>X_Platf_WMS!O5</f>
        <v>160</v>
      </c>
      <c r="P1002" s="628">
        <f>X_Platf_WMS!P5</f>
        <v>0.15</v>
      </c>
      <c r="Q1002" s="628">
        <f>X_Platf_WMS!Q5</f>
        <v>0.15</v>
      </c>
      <c r="R1002" s="628">
        <f>X_Platf_WMS!R5</f>
        <v>0.15</v>
      </c>
      <c r="S1002" s="628">
        <f>X_Platf_WMS!S5</f>
        <v>0.15</v>
      </c>
      <c r="T1002" s="628">
        <f>X_Platf_WMS!T5</f>
        <v>0.15</v>
      </c>
      <c r="U1002" s="628">
        <f>X_Platf_WMS!U5</f>
        <v>0.125</v>
      </c>
      <c r="V1002" s="628">
        <f>X_Platf_WMS!V5</f>
        <v>0</v>
      </c>
      <c r="W1002" s="628">
        <f>X_Platf_WMS!W5</f>
        <v>0</v>
      </c>
      <c r="X1002" s="628">
        <f>X_Platf_WMS!X5</f>
        <v>0</v>
      </c>
      <c r="Y1002" s="650">
        <f>X_Platf_WMS!Y5</f>
        <v>0.12</v>
      </c>
      <c r="Z1002" s="650">
        <f>X_Platf_WMS!Z5</f>
        <v>0</v>
      </c>
      <c r="AA1002" s="650">
        <f>X_Platf_WMS!AA5</f>
        <v>0</v>
      </c>
      <c r="AB1002" s="650">
        <f>X_Platf_WMS!AB5</f>
        <v>0</v>
      </c>
      <c r="AC1002" s="613">
        <f>X_Platf_WMS!AC5</f>
        <v>0</v>
      </c>
      <c r="AD1002" s="613">
        <f>X_Platf_WMS!AD5</f>
        <v>0</v>
      </c>
      <c r="AE1002" s="613">
        <f>X_Platf_WMS!AE5</f>
        <v>0</v>
      </c>
      <c r="AF1002" s="613">
        <f>X_Platf_WMS!AF5</f>
        <v>0</v>
      </c>
      <c r="AG1002" s="626">
        <f>X_Platf_WMS!AG5</f>
        <v>24</v>
      </c>
      <c r="AH1002" s="626">
        <f>X_Platf_WMS!AH5</f>
        <v>24</v>
      </c>
      <c r="AI1002" s="626">
        <f>X_Platf_WMS!AI5</f>
        <v>24</v>
      </c>
      <c r="AJ1002" s="626">
        <f>X_Platf_WMS!AJ5</f>
        <v>24</v>
      </c>
      <c r="AK1002" s="626">
        <f>X_Platf_WMS!AK5</f>
        <v>24</v>
      </c>
      <c r="AL1002" s="626">
        <f>X_Platf_WMS!AL5</f>
        <v>20</v>
      </c>
      <c r="AM1002" s="626">
        <f>X_Platf_WMS!AM5</f>
        <v>0</v>
      </c>
      <c r="AN1002" s="626">
        <f>X_Platf_WMS!AN5</f>
        <v>0</v>
      </c>
      <c r="AO1002" s="626">
        <f>X_Platf_WMS!AO5</f>
        <v>0</v>
      </c>
      <c r="AP1002" s="369">
        <f>X_Platf_WMS!AP5</f>
        <v>19</v>
      </c>
      <c r="AQ1002" s="369">
        <f>X_Platf_WMS!AQ5</f>
        <v>0</v>
      </c>
      <c r="AR1002" s="369">
        <f>X_Platf_WMS!AR5</f>
        <v>0</v>
      </c>
      <c r="AS1002" s="369">
        <f>X_Platf_WMS!AS5</f>
        <v>0</v>
      </c>
      <c r="AT1002" s="370">
        <f>X_Platf_WMS!AT5</f>
        <v>0</v>
      </c>
      <c r="AU1002" s="370">
        <f>X_Platf_WMS!AU5</f>
        <v>0</v>
      </c>
      <c r="AV1002" s="370">
        <f>X_Platf_WMS!AV5</f>
        <v>0</v>
      </c>
      <c r="AW1002" s="370">
        <f>X_Platf_WMS!AW5</f>
        <v>0</v>
      </c>
      <c r="AX1002">
        <f>X_Platf_WMS!AX5</f>
        <v>140</v>
      </c>
      <c r="AY1002">
        <f>X_Platf_WMS!AY5</f>
        <v>0.875</v>
      </c>
      <c r="AZ1002" t="e">
        <f>X_Platf_WMS!AZ5</f>
        <v>#N/A</v>
      </c>
      <c r="BA1002" t="e">
        <f>X_Platf_WMS!BA5</f>
        <v>#N/A</v>
      </c>
      <c r="BB1002" t="e">
        <f>X_Platf_WMS!BB5</f>
        <v>#N/A</v>
      </c>
      <c r="BC1002">
        <f>X_Platf_WMS!BC5</f>
        <v>0</v>
      </c>
      <c r="BD1002">
        <f>X_Platf_WMS!BD5</f>
        <v>0</v>
      </c>
      <c r="BE1002">
        <f>X_Platf_WMS!BE5</f>
        <v>0</v>
      </c>
      <c r="BF1002">
        <f>X_Platf_WMS!BF5</f>
        <v>0</v>
      </c>
      <c r="BG1002">
        <f>X_Platf_WMS!BG5</f>
        <v>0</v>
      </c>
      <c r="BH1002">
        <f>X_Platf_WMS!BH5</f>
        <v>0</v>
      </c>
      <c r="BI1002">
        <f>X_Platf_WMS!BI5</f>
        <v>0</v>
      </c>
      <c r="BJ1002">
        <f t="shared" si="55"/>
        <v>160</v>
      </c>
      <c r="BK1002">
        <f t="shared" si="56"/>
        <v>159</v>
      </c>
      <c r="BL1002" s="531">
        <f t="shared" si="57"/>
        <v>1</v>
      </c>
      <c r="BM1002" s="201"/>
    </row>
    <row r="1003" spans="1:65" hidden="1" outlineLevel="1" x14ac:dyDescent="0.3">
      <c r="A1003">
        <f>X_Platf_WMS!A6</f>
        <v>1</v>
      </c>
      <c r="B1003" t="str">
        <f>X_Platf_WMS!B6</f>
        <v>b</v>
      </c>
      <c r="C1003">
        <f>X_Platf_WMS!C6</f>
        <v>1</v>
      </c>
      <c r="D1003" t="str">
        <f>X_Platf_WMS!D6</f>
        <v>.z10_1_b_1</v>
      </c>
      <c r="E1003" t="str">
        <f>X_Platf_WMS!E6</f>
        <v>Określenie wskaźników KPI do oceny efektywności Platformy</v>
      </c>
      <c r="F1003" t="str">
        <f>X_Platf_WMS!F6</f>
        <v>XXX</v>
      </c>
      <c r="G1003" t="str">
        <f>X_Platf_WMS!G6</f>
        <v>XXX</v>
      </c>
      <c r="H1003">
        <f>X_Platf_WMS!H6</f>
        <v>2</v>
      </c>
      <c r="I1003" t="str">
        <f>X_Platf_WMS!I6</f>
        <v>ACT</v>
      </c>
      <c r="J1003">
        <f>X_Platf_WMS!J6</f>
        <v>190</v>
      </c>
      <c r="K1003" s="284">
        <f>X_Platf_WMS!K6</f>
        <v>47711</v>
      </c>
      <c r="L1003" s="284">
        <f>X_Platf_WMS!L6</f>
        <v>47712</v>
      </c>
      <c r="M1003">
        <f>X_Platf_WMS!M6</f>
        <v>190</v>
      </c>
      <c r="N1003">
        <f>X_Platf_WMS!N6</f>
        <v>1</v>
      </c>
      <c r="O1003">
        <f>X_Platf_WMS!O6</f>
        <v>160</v>
      </c>
      <c r="P1003" s="628">
        <f>X_Platf_WMS!P6</f>
        <v>0.17</v>
      </c>
      <c r="Q1003" s="628">
        <f>X_Platf_WMS!Q6</f>
        <v>0.17</v>
      </c>
      <c r="R1003" s="628">
        <f>X_Platf_WMS!R6</f>
        <v>0.17</v>
      </c>
      <c r="S1003" s="628">
        <f>X_Platf_WMS!S6</f>
        <v>0.17</v>
      </c>
      <c r="T1003" s="628">
        <f>X_Platf_WMS!T6</f>
        <v>0.17</v>
      </c>
      <c r="U1003" s="628">
        <f>X_Platf_WMS!U6</f>
        <v>0.15</v>
      </c>
      <c r="V1003" s="628">
        <f>X_Platf_WMS!V6</f>
        <v>0</v>
      </c>
      <c r="W1003" s="628">
        <f>X_Platf_WMS!W6</f>
        <v>0</v>
      </c>
      <c r="X1003" s="628">
        <f>X_Platf_WMS!X6</f>
        <v>0</v>
      </c>
      <c r="Y1003" s="650">
        <f>X_Platf_WMS!Y6</f>
        <v>0</v>
      </c>
      <c r="Z1003" s="650">
        <f>X_Platf_WMS!Z6</f>
        <v>0</v>
      </c>
      <c r="AA1003" s="650">
        <f>X_Platf_WMS!AA6</f>
        <v>0</v>
      </c>
      <c r="AB1003" s="650">
        <f>X_Platf_WMS!AB6</f>
        <v>0</v>
      </c>
      <c r="AC1003" s="613">
        <f>X_Platf_WMS!AC6</f>
        <v>0</v>
      </c>
      <c r="AD1003" s="613">
        <f>X_Platf_WMS!AD6</f>
        <v>0</v>
      </c>
      <c r="AE1003" s="613">
        <f>X_Platf_WMS!AE6</f>
        <v>0</v>
      </c>
      <c r="AF1003" s="613">
        <f>X_Platf_WMS!AF6</f>
        <v>0</v>
      </c>
      <c r="AG1003" s="626">
        <f>X_Platf_WMS!AG6</f>
        <v>27</v>
      </c>
      <c r="AH1003" s="626">
        <f>X_Platf_WMS!AH6</f>
        <v>27</v>
      </c>
      <c r="AI1003" s="626">
        <f>X_Platf_WMS!AI6</f>
        <v>27</v>
      </c>
      <c r="AJ1003" s="626">
        <f>X_Platf_WMS!AJ6</f>
        <v>27</v>
      </c>
      <c r="AK1003" s="626">
        <f>X_Platf_WMS!AK6</f>
        <v>27</v>
      </c>
      <c r="AL1003" s="626">
        <f>X_Platf_WMS!AL6</f>
        <v>24</v>
      </c>
      <c r="AM1003" s="626">
        <f>X_Platf_WMS!AM6</f>
        <v>0</v>
      </c>
      <c r="AN1003" s="626">
        <f>X_Platf_WMS!AN6</f>
        <v>0</v>
      </c>
      <c r="AO1003" s="626">
        <f>X_Platf_WMS!AO6</f>
        <v>0</v>
      </c>
      <c r="AP1003" s="369">
        <f>X_Platf_WMS!AP6</f>
        <v>0</v>
      </c>
      <c r="AQ1003" s="369">
        <f>X_Platf_WMS!AQ6</f>
        <v>0</v>
      </c>
      <c r="AR1003" s="369">
        <f>X_Platf_WMS!AR6</f>
        <v>0</v>
      </c>
      <c r="AS1003" s="369">
        <f>X_Platf_WMS!AS6</f>
        <v>0</v>
      </c>
      <c r="AT1003" s="370">
        <f>X_Platf_WMS!AT6</f>
        <v>0</v>
      </c>
      <c r="AU1003" s="370">
        <f>X_Platf_WMS!AU6</f>
        <v>0</v>
      </c>
      <c r="AV1003" s="370">
        <f>X_Platf_WMS!AV6</f>
        <v>0</v>
      </c>
      <c r="AW1003" s="370">
        <f>X_Platf_WMS!AW6</f>
        <v>0</v>
      </c>
      <c r="AX1003">
        <f>X_Platf_WMS!AX6</f>
        <v>159</v>
      </c>
      <c r="AY1003">
        <f>X_Platf_WMS!AY6</f>
        <v>0.99375000000000002</v>
      </c>
      <c r="AZ1003" t="e">
        <f>X_Platf_WMS!AZ6</f>
        <v>#N/A</v>
      </c>
      <c r="BA1003" t="e">
        <f>X_Platf_WMS!BA6</f>
        <v>#N/A</v>
      </c>
      <c r="BB1003" t="e">
        <f>X_Platf_WMS!BB6</f>
        <v>#N/A</v>
      </c>
      <c r="BC1003">
        <f>X_Platf_WMS!BC6</f>
        <v>0</v>
      </c>
      <c r="BD1003">
        <f>X_Platf_WMS!BD6</f>
        <v>0</v>
      </c>
      <c r="BE1003">
        <f>X_Platf_WMS!BE6</f>
        <v>0</v>
      </c>
      <c r="BF1003">
        <f>X_Platf_WMS!BF6</f>
        <v>0</v>
      </c>
      <c r="BG1003">
        <f>X_Platf_WMS!BG6</f>
        <v>0</v>
      </c>
      <c r="BH1003">
        <f>X_Platf_WMS!BH6</f>
        <v>0</v>
      </c>
      <c r="BI1003">
        <f>X_Platf_WMS!BI6</f>
        <v>0</v>
      </c>
      <c r="BJ1003">
        <f t="shared" si="55"/>
        <v>160</v>
      </c>
      <c r="BK1003">
        <f t="shared" si="56"/>
        <v>159</v>
      </c>
      <c r="BL1003" s="531">
        <f t="shared" si="57"/>
        <v>1</v>
      </c>
      <c r="BM1003" s="201"/>
    </row>
    <row r="1004" spans="1:65" hidden="1" outlineLevel="1" x14ac:dyDescent="0.3">
      <c r="A1004">
        <f>X_Platf_WMS!A7</f>
        <v>1</v>
      </c>
      <c r="B1004" t="str">
        <f>X_Platf_WMS!B7</f>
        <v>c</v>
      </c>
      <c r="C1004">
        <f>X_Platf_WMS!C7</f>
        <v>1</v>
      </c>
      <c r="D1004" t="str">
        <f>X_Platf_WMS!D7</f>
        <v>.z10_1_c_1</v>
      </c>
      <c r="E1004" t="str">
        <f>X_Platf_WMS!E7</f>
        <v>Identyfikacja wyzwań/„wąskich gardeł”</v>
      </c>
      <c r="F1004" t="str">
        <f>X_Platf_WMS!F7</f>
        <v>XXX</v>
      </c>
      <c r="G1004" t="str">
        <f>X_Platf_WMS!G7</f>
        <v>XXX</v>
      </c>
      <c r="H1004">
        <f>X_Platf_WMS!H7</f>
        <v>3</v>
      </c>
      <c r="I1004" t="str">
        <f>X_Platf_WMS!I7</f>
        <v>ACT/END</v>
      </c>
      <c r="J1004">
        <f>X_Platf_WMS!J7</f>
        <v>191</v>
      </c>
      <c r="K1004" s="284">
        <f>X_Platf_WMS!K7</f>
        <v>47718</v>
      </c>
      <c r="L1004" s="284">
        <f>X_Platf_WMS!L7</f>
        <v>47719</v>
      </c>
      <c r="M1004">
        <f>X_Platf_WMS!M7</f>
        <v>191</v>
      </c>
      <c r="N1004">
        <f>X_Platf_WMS!N7</f>
        <v>1</v>
      </c>
      <c r="O1004">
        <f>X_Platf_WMS!O7</f>
        <v>160</v>
      </c>
      <c r="P1004" s="628">
        <f>X_Platf_WMS!P7</f>
        <v>0.15</v>
      </c>
      <c r="Q1004" s="628">
        <f>X_Platf_WMS!Q7</f>
        <v>0.15</v>
      </c>
      <c r="R1004" s="628">
        <f>X_Platf_WMS!R7</f>
        <v>0.15</v>
      </c>
      <c r="S1004" s="628">
        <f>X_Platf_WMS!S7</f>
        <v>0.14000000000000001</v>
      </c>
      <c r="T1004" s="628">
        <f>X_Platf_WMS!T7</f>
        <v>0.14000000000000001</v>
      </c>
      <c r="U1004" s="628">
        <f>X_Platf_WMS!U7</f>
        <v>0.14000000000000001</v>
      </c>
      <c r="V1004" s="628">
        <f>X_Platf_WMS!V7</f>
        <v>0</v>
      </c>
      <c r="W1004" s="628">
        <f>X_Platf_WMS!W7</f>
        <v>0</v>
      </c>
      <c r="X1004" s="628">
        <f>X_Platf_WMS!X7</f>
        <v>0</v>
      </c>
      <c r="Y1004" s="650">
        <f>X_Platf_WMS!Y7</f>
        <v>0.13</v>
      </c>
      <c r="Z1004" s="650">
        <f>X_Platf_WMS!Z7</f>
        <v>0</v>
      </c>
      <c r="AA1004" s="650">
        <f>X_Platf_WMS!AA7</f>
        <v>0</v>
      </c>
      <c r="AB1004" s="650">
        <f>X_Platf_WMS!AB7</f>
        <v>0</v>
      </c>
      <c r="AC1004" s="613">
        <f>X_Platf_WMS!AC7</f>
        <v>0</v>
      </c>
      <c r="AD1004" s="613">
        <f>X_Platf_WMS!AD7</f>
        <v>0</v>
      </c>
      <c r="AE1004" s="613">
        <f>X_Platf_WMS!AE7</f>
        <v>0</v>
      </c>
      <c r="AF1004" s="613">
        <f>X_Platf_WMS!AF7</f>
        <v>0</v>
      </c>
      <c r="AG1004" s="626">
        <f>X_Platf_WMS!AG7</f>
        <v>24</v>
      </c>
      <c r="AH1004" s="626">
        <f>X_Platf_WMS!AH7</f>
        <v>24</v>
      </c>
      <c r="AI1004" s="626">
        <f>X_Platf_WMS!AI7</f>
        <v>24</v>
      </c>
      <c r="AJ1004" s="626">
        <f>X_Platf_WMS!AJ7</f>
        <v>22</v>
      </c>
      <c r="AK1004" s="626">
        <f>X_Platf_WMS!AK7</f>
        <v>22</v>
      </c>
      <c r="AL1004" s="626">
        <f>X_Platf_WMS!AL7</f>
        <v>22</v>
      </c>
      <c r="AM1004" s="626">
        <f>X_Platf_WMS!AM7</f>
        <v>0</v>
      </c>
      <c r="AN1004" s="626">
        <f>X_Platf_WMS!AN7</f>
        <v>0</v>
      </c>
      <c r="AO1004" s="626">
        <f>X_Platf_WMS!AO7</f>
        <v>0</v>
      </c>
      <c r="AP1004" s="369">
        <f>X_Platf_WMS!AP7</f>
        <v>21</v>
      </c>
      <c r="AQ1004" s="369">
        <f>X_Platf_WMS!AQ7</f>
        <v>0</v>
      </c>
      <c r="AR1004" s="369">
        <f>X_Platf_WMS!AR7</f>
        <v>0</v>
      </c>
      <c r="AS1004" s="369">
        <f>X_Platf_WMS!AS7</f>
        <v>0</v>
      </c>
      <c r="AT1004" s="370">
        <f>X_Platf_WMS!AT7</f>
        <v>0</v>
      </c>
      <c r="AU1004" s="370">
        <f>X_Platf_WMS!AU7</f>
        <v>0</v>
      </c>
      <c r="AV1004" s="370">
        <f>X_Platf_WMS!AV7</f>
        <v>0</v>
      </c>
      <c r="AW1004" s="370">
        <f>X_Platf_WMS!AW7</f>
        <v>0</v>
      </c>
      <c r="AX1004">
        <f>X_Platf_WMS!AX7</f>
        <v>138</v>
      </c>
      <c r="AY1004">
        <f>X_Platf_WMS!AY7</f>
        <v>0.86250000000000004</v>
      </c>
      <c r="AZ1004" t="e">
        <f>X_Platf_WMS!AZ7</f>
        <v>#N/A</v>
      </c>
      <c r="BA1004" t="e">
        <f>X_Platf_WMS!BA7</f>
        <v>#N/A</v>
      </c>
      <c r="BB1004" t="e">
        <f>X_Platf_WMS!BB7</f>
        <v>#N/A</v>
      </c>
      <c r="BC1004">
        <f>X_Platf_WMS!BC7</f>
        <v>0</v>
      </c>
      <c r="BD1004">
        <f>X_Platf_WMS!BD7</f>
        <v>0</v>
      </c>
      <c r="BE1004">
        <f>X_Platf_WMS!BE7</f>
        <v>0</v>
      </c>
      <c r="BF1004">
        <f>X_Platf_WMS!BF7</f>
        <v>0</v>
      </c>
      <c r="BG1004">
        <f>X_Platf_WMS!BG7</f>
        <v>0</v>
      </c>
      <c r="BH1004">
        <f>X_Platf_WMS!BH7</f>
        <v>0</v>
      </c>
      <c r="BI1004">
        <f>X_Platf_WMS!BI7</f>
        <v>0</v>
      </c>
      <c r="BJ1004">
        <f t="shared" si="55"/>
        <v>160</v>
      </c>
      <c r="BK1004">
        <f t="shared" si="56"/>
        <v>159</v>
      </c>
      <c r="BL1004" s="531">
        <f t="shared" si="57"/>
        <v>1</v>
      </c>
      <c r="BM1004" s="201"/>
    </row>
    <row r="1005" spans="1:65" hidden="1" outlineLevel="1" x14ac:dyDescent="0.3">
      <c r="A1005">
        <f>X_Platf_WMS!A8</f>
        <v>1</v>
      </c>
      <c r="B1005" t="str">
        <f>X_Platf_WMS!B8</f>
        <v>d</v>
      </c>
      <c r="C1005">
        <f>X_Platf_WMS!C8</f>
        <v>1</v>
      </c>
      <c r="D1005" t="str">
        <f>X_Platf_WMS!D8</f>
        <v>.z10_1_d_1</v>
      </c>
      <c r="E1005" t="str">
        <f>X_Platf_WMS!E8</f>
        <v>Analiza wpływu zakłóceń dostępności infrastruktury technicznej</v>
      </c>
      <c r="F1005" t="str">
        <f>X_Platf_WMS!F8</f>
        <v>XXX</v>
      </c>
      <c r="G1005" t="str">
        <f>X_Platf_WMS!G8</f>
        <v>XXX</v>
      </c>
      <c r="H1005">
        <f>X_Platf_WMS!H8</f>
        <v>4</v>
      </c>
      <c r="I1005" t="str">
        <f>X_Platf_WMS!I8</f>
        <v>ACT</v>
      </c>
      <c r="J1005">
        <f>X_Platf_WMS!J8</f>
        <v>192</v>
      </c>
      <c r="K1005" s="284">
        <f>X_Platf_WMS!K8</f>
        <v>47725</v>
      </c>
      <c r="L1005" s="284">
        <f>X_Platf_WMS!L8</f>
        <v>47726</v>
      </c>
      <c r="M1005">
        <f>X_Platf_WMS!M8</f>
        <v>192</v>
      </c>
      <c r="N1005">
        <f>X_Platf_WMS!N8</f>
        <v>1</v>
      </c>
      <c r="O1005">
        <f>X_Platf_WMS!O8</f>
        <v>160</v>
      </c>
      <c r="P1005" s="628">
        <f>X_Platf_WMS!P8</f>
        <v>0.17</v>
      </c>
      <c r="Q1005" s="628">
        <f>X_Platf_WMS!Q8</f>
        <v>0.17</v>
      </c>
      <c r="R1005" s="628">
        <f>X_Platf_WMS!R8</f>
        <v>0.17</v>
      </c>
      <c r="S1005" s="628">
        <f>X_Platf_WMS!S8</f>
        <v>0.17</v>
      </c>
      <c r="T1005" s="628">
        <f>X_Platf_WMS!T8</f>
        <v>0.17</v>
      </c>
      <c r="U1005" s="628">
        <f>X_Platf_WMS!U8</f>
        <v>0.15</v>
      </c>
      <c r="V1005" s="628">
        <f>X_Platf_WMS!V8</f>
        <v>0</v>
      </c>
      <c r="W1005" s="628">
        <f>X_Platf_WMS!W8</f>
        <v>0</v>
      </c>
      <c r="X1005" s="628">
        <f>X_Platf_WMS!X8</f>
        <v>0</v>
      </c>
      <c r="Y1005" s="650">
        <f>X_Platf_WMS!Y8</f>
        <v>0</v>
      </c>
      <c r="Z1005" s="650">
        <f>X_Platf_WMS!Z8</f>
        <v>0</v>
      </c>
      <c r="AA1005" s="650">
        <f>X_Platf_WMS!AA8</f>
        <v>0</v>
      </c>
      <c r="AB1005" s="650">
        <f>X_Platf_WMS!AB8</f>
        <v>0</v>
      </c>
      <c r="AC1005" s="613">
        <f>X_Platf_WMS!AC8</f>
        <v>0</v>
      </c>
      <c r="AD1005" s="613">
        <f>X_Platf_WMS!AD8</f>
        <v>0</v>
      </c>
      <c r="AE1005" s="613">
        <f>X_Platf_WMS!AE8</f>
        <v>0</v>
      </c>
      <c r="AF1005" s="613">
        <f>X_Platf_WMS!AF8</f>
        <v>0</v>
      </c>
      <c r="AG1005" s="626">
        <f>X_Platf_WMS!AG8</f>
        <v>27</v>
      </c>
      <c r="AH1005" s="626">
        <f>X_Platf_WMS!AH8</f>
        <v>27</v>
      </c>
      <c r="AI1005" s="626">
        <f>X_Platf_WMS!AI8</f>
        <v>27</v>
      </c>
      <c r="AJ1005" s="626">
        <f>X_Platf_WMS!AJ8</f>
        <v>27</v>
      </c>
      <c r="AK1005" s="626">
        <f>X_Platf_WMS!AK8</f>
        <v>27</v>
      </c>
      <c r="AL1005" s="626">
        <f>X_Platf_WMS!AL8</f>
        <v>24</v>
      </c>
      <c r="AM1005" s="626">
        <f>X_Platf_WMS!AM8</f>
        <v>0</v>
      </c>
      <c r="AN1005" s="626">
        <f>X_Platf_WMS!AN8</f>
        <v>0</v>
      </c>
      <c r="AO1005" s="626">
        <f>X_Platf_WMS!AO8</f>
        <v>0</v>
      </c>
      <c r="AP1005" s="369">
        <f>X_Platf_WMS!AP8</f>
        <v>0</v>
      </c>
      <c r="AQ1005" s="369">
        <f>X_Platf_WMS!AQ8</f>
        <v>0</v>
      </c>
      <c r="AR1005" s="369">
        <f>X_Platf_WMS!AR8</f>
        <v>0</v>
      </c>
      <c r="AS1005" s="369">
        <f>X_Platf_WMS!AS8</f>
        <v>0</v>
      </c>
      <c r="AT1005" s="370">
        <f>X_Platf_WMS!AT8</f>
        <v>0</v>
      </c>
      <c r="AU1005" s="370">
        <f>X_Platf_WMS!AU8</f>
        <v>0</v>
      </c>
      <c r="AV1005" s="370">
        <f>X_Platf_WMS!AV8</f>
        <v>0</v>
      </c>
      <c r="AW1005" s="370">
        <f>X_Platf_WMS!AW8</f>
        <v>0</v>
      </c>
      <c r="AX1005">
        <f>X_Platf_WMS!AX8</f>
        <v>159</v>
      </c>
      <c r="AY1005">
        <f>X_Platf_WMS!AY8</f>
        <v>0.99375000000000002</v>
      </c>
      <c r="AZ1005" t="e">
        <f>X_Platf_WMS!AZ8</f>
        <v>#N/A</v>
      </c>
      <c r="BA1005" t="e">
        <f>X_Platf_WMS!BA8</f>
        <v>#N/A</v>
      </c>
      <c r="BB1005" t="e">
        <f>X_Platf_WMS!BB8</f>
        <v>#N/A</v>
      </c>
      <c r="BC1005">
        <f>X_Platf_WMS!BC8</f>
        <v>0</v>
      </c>
      <c r="BD1005">
        <f>X_Platf_WMS!BD8</f>
        <v>0</v>
      </c>
      <c r="BE1005">
        <f>X_Platf_WMS!BE8</f>
        <v>0</v>
      </c>
      <c r="BF1005">
        <f>X_Platf_WMS!BF8</f>
        <v>0</v>
      </c>
      <c r="BG1005">
        <f>X_Platf_WMS!BG8</f>
        <v>0</v>
      </c>
      <c r="BH1005">
        <f>X_Platf_WMS!BH8</f>
        <v>0</v>
      </c>
      <c r="BI1005">
        <f>X_Platf_WMS!BI8</f>
        <v>0</v>
      </c>
      <c r="BJ1005">
        <f t="shared" si="55"/>
        <v>160</v>
      </c>
      <c r="BK1005">
        <f t="shared" si="56"/>
        <v>159</v>
      </c>
      <c r="BL1005" s="531">
        <f t="shared" si="57"/>
        <v>1</v>
      </c>
      <c r="BM1005" s="201"/>
    </row>
    <row r="1006" spans="1:65" hidden="1" outlineLevel="1" x14ac:dyDescent="0.3">
      <c r="A1006">
        <f>X_Platf_WMS!A9</f>
        <v>1</v>
      </c>
      <c r="B1006" t="str">
        <f>X_Platf_WMS!B9</f>
        <v>e</v>
      </c>
      <c r="C1006">
        <f>X_Platf_WMS!C9</f>
        <v>1</v>
      </c>
      <c r="D1006" t="str">
        <f>X_Platf_WMS!D9</f>
        <v>.z10_1_e_1</v>
      </c>
      <c r="E1006" t="str">
        <f>X_Platf_WMS!E9</f>
        <v>Stworzenie mapy zidentyfikowanych algorytmów/zjawisk/działań na Platformie</v>
      </c>
      <c r="F1006" t="str">
        <f>X_Platf_WMS!F9</f>
        <v>XXX</v>
      </c>
      <c r="G1006" t="str">
        <f>X_Platf_WMS!G9</f>
        <v>XXX</v>
      </c>
      <c r="H1006">
        <f>X_Platf_WMS!H9</f>
        <v>5</v>
      </c>
      <c r="I1006" t="str">
        <f>X_Platf_WMS!I9</f>
        <v>ACT</v>
      </c>
      <c r="J1006">
        <f>X_Platf_WMS!J9</f>
        <v>193</v>
      </c>
      <c r="K1006" s="284">
        <f>X_Platf_WMS!K9</f>
        <v>47732</v>
      </c>
      <c r="L1006" s="284">
        <f>X_Platf_WMS!L9</f>
        <v>47733</v>
      </c>
      <c r="M1006">
        <f>X_Platf_WMS!M9</f>
        <v>193</v>
      </c>
      <c r="N1006">
        <f>X_Platf_WMS!N9</f>
        <v>1</v>
      </c>
      <c r="O1006">
        <f>X_Platf_WMS!O9</f>
        <v>160</v>
      </c>
      <c r="P1006" s="628">
        <f>X_Platf_WMS!P9</f>
        <v>0.17</v>
      </c>
      <c r="Q1006" s="628">
        <f>X_Platf_WMS!Q9</f>
        <v>0.17</v>
      </c>
      <c r="R1006" s="628">
        <f>X_Platf_WMS!R9</f>
        <v>0.17</v>
      </c>
      <c r="S1006" s="628">
        <f>X_Platf_WMS!S9</f>
        <v>0.17</v>
      </c>
      <c r="T1006" s="628">
        <f>X_Platf_WMS!T9</f>
        <v>0.17</v>
      </c>
      <c r="U1006" s="628">
        <f>X_Platf_WMS!U9</f>
        <v>0.15</v>
      </c>
      <c r="V1006" s="628">
        <f>X_Platf_WMS!V9</f>
        <v>0</v>
      </c>
      <c r="W1006" s="628">
        <f>X_Platf_WMS!W9</f>
        <v>0</v>
      </c>
      <c r="X1006" s="628">
        <f>X_Platf_WMS!X9</f>
        <v>0</v>
      </c>
      <c r="Y1006" s="650">
        <f>X_Platf_WMS!Y9</f>
        <v>0</v>
      </c>
      <c r="Z1006" s="650">
        <f>X_Platf_WMS!Z9</f>
        <v>0</v>
      </c>
      <c r="AA1006" s="650">
        <f>X_Platf_WMS!AA9</f>
        <v>0</v>
      </c>
      <c r="AB1006" s="650">
        <f>X_Platf_WMS!AB9</f>
        <v>0</v>
      </c>
      <c r="AC1006" s="613">
        <f>X_Platf_WMS!AC9</f>
        <v>0</v>
      </c>
      <c r="AD1006" s="613">
        <f>X_Platf_WMS!AD9</f>
        <v>0</v>
      </c>
      <c r="AE1006" s="613">
        <f>X_Platf_WMS!AE9</f>
        <v>0</v>
      </c>
      <c r="AF1006" s="613">
        <f>X_Platf_WMS!AF9</f>
        <v>0</v>
      </c>
      <c r="AG1006" s="626">
        <f>X_Platf_WMS!AG9</f>
        <v>27</v>
      </c>
      <c r="AH1006" s="626">
        <f>X_Platf_WMS!AH9</f>
        <v>27</v>
      </c>
      <c r="AI1006" s="626">
        <f>X_Platf_WMS!AI9</f>
        <v>27</v>
      </c>
      <c r="AJ1006" s="626">
        <f>X_Platf_WMS!AJ9</f>
        <v>27</v>
      </c>
      <c r="AK1006" s="626">
        <f>X_Platf_WMS!AK9</f>
        <v>27</v>
      </c>
      <c r="AL1006" s="626">
        <f>X_Platf_WMS!AL9</f>
        <v>24</v>
      </c>
      <c r="AM1006" s="626">
        <f>X_Platf_WMS!AM9</f>
        <v>0</v>
      </c>
      <c r="AN1006" s="626">
        <f>X_Platf_WMS!AN9</f>
        <v>0</v>
      </c>
      <c r="AO1006" s="626">
        <f>X_Platf_WMS!AO9</f>
        <v>0</v>
      </c>
      <c r="AP1006" s="369">
        <f>X_Platf_WMS!AP9</f>
        <v>0</v>
      </c>
      <c r="AQ1006" s="369">
        <f>X_Platf_WMS!AQ9</f>
        <v>0</v>
      </c>
      <c r="AR1006" s="369">
        <f>X_Platf_WMS!AR9</f>
        <v>0</v>
      </c>
      <c r="AS1006" s="369">
        <f>X_Platf_WMS!AS9</f>
        <v>0</v>
      </c>
      <c r="AT1006" s="370">
        <f>X_Platf_WMS!AT9</f>
        <v>0</v>
      </c>
      <c r="AU1006" s="370">
        <f>X_Platf_WMS!AU9</f>
        <v>0</v>
      </c>
      <c r="AV1006" s="370">
        <f>X_Platf_WMS!AV9</f>
        <v>0</v>
      </c>
      <c r="AW1006" s="370">
        <f>X_Platf_WMS!AW9</f>
        <v>0</v>
      </c>
      <c r="AX1006">
        <f>X_Platf_WMS!AX9</f>
        <v>0</v>
      </c>
      <c r="AY1006">
        <f>X_Platf_WMS!AY9</f>
        <v>0</v>
      </c>
      <c r="AZ1006">
        <f>X_Platf_WMS!AZ9</f>
        <v>0</v>
      </c>
      <c r="BA1006">
        <f>X_Platf_WMS!BA9</f>
        <v>0</v>
      </c>
      <c r="BB1006">
        <f>X_Platf_WMS!BB9</f>
        <v>0</v>
      </c>
      <c r="BC1006">
        <f>X_Platf_WMS!BC9</f>
        <v>0</v>
      </c>
      <c r="BD1006">
        <f>X_Platf_WMS!BD9</f>
        <v>0</v>
      </c>
      <c r="BE1006">
        <f>X_Platf_WMS!BE9</f>
        <v>0</v>
      </c>
      <c r="BF1006">
        <f>X_Platf_WMS!BF9</f>
        <v>0</v>
      </c>
      <c r="BG1006">
        <f>X_Platf_WMS!BG9</f>
        <v>0</v>
      </c>
      <c r="BH1006">
        <f>X_Platf_WMS!BH9</f>
        <v>0</v>
      </c>
      <c r="BI1006">
        <f>X_Platf_WMS!BI9</f>
        <v>0</v>
      </c>
      <c r="BJ1006">
        <f t="shared" si="55"/>
        <v>160</v>
      </c>
      <c r="BK1006">
        <f t="shared" si="56"/>
        <v>159</v>
      </c>
      <c r="BL1006" s="531">
        <f t="shared" si="57"/>
        <v>1</v>
      </c>
      <c r="BM1006" s="201"/>
    </row>
    <row r="1007" spans="1:65" hidden="1" outlineLevel="1" x14ac:dyDescent="0.3">
      <c r="A1007">
        <f>X_Platf_WMS!A10</f>
        <v>2</v>
      </c>
      <c r="B1007" t="str">
        <f>X_Platf_WMS!B10</f>
        <v>a</v>
      </c>
      <c r="C1007">
        <f>X_Platf_WMS!C10</f>
        <v>0</v>
      </c>
      <c r="D1007" t="str">
        <f>X_Platf_WMS!D10</f>
        <v>.z10_2_a_0</v>
      </c>
      <c r="E1007" t="str">
        <f>X_Platf_WMS!E10</f>
        <v>2.Projektowania Architektury Platformy</v>
      </c>
      <c r="F1007">
        <f>X_Platf_WMS!F10</f>
        <v>0</v>
      </c>
      <c r="G1007">
        <f>X_Platf_WMS!G10</f>
        <v>0</v>
      </c>
      <c r="H1007">
        <f>X_Platf_WMS!H10</f>
        <v>0</v>
      </c>
      <c r="I1007">
        <f>X_Platf_WMS!I10</f>
        <v>0</v>
      </c>
      <c r="J1007">
        <f>X_Platf_WMS!J10</f>
        <v>194</v>
      </c>
      <c r="K1007" s="284">
        <f>X_Platf_WMS!K10</f>
        <v>47739</v>
      </c>
      <c r="L1007" s="284">
        <f>X_Platf_WMS!L10</f>
        <v>47739</v>
      </c>
      <c r="M1007">
        <f>X_Platf_WMS!M10</f>
        <v>193</v>
      </c>
      <c r="N1007">
        <f>X_Platf_WMS!N10</f>
        <v>0</v>
      </c>
      <c r="O1007">
        <f>X_Platf_WMS!O10</f>
        <v>0</v>
      </c>
      <c r="P1007" s="628">
        <f>X_Platf_WMS!P10</f>
        <v>0</v>
      </c>
      <c r="Q1007" s="628">
        <f>X_Platf_WMS!Q10</f>
        <v>0</v>
      </c>
      <c r="R1007" s="628">
        <f>X_Platf_WMS!R10</f>
        <v>0</v>
      </c>
      <c r="S1007" s="628">
        <f>X_Platf_WMS!S10</f>
        <v>0</v>
      </c>
      <c r="T1007" s="628">
        <f>X_Platf_WMS!T10</f>
        <v>0</v>
      </c>
      <c r="U1007" s="628">
        <f>X_Platf_WMS!U10</f>
        <v>0</v>
      </c>
      <c r="V1007" s="628">
        <f>X_Platf_WMS!V10</f>
        <v>0</v>
      </c>
      <c r="W1007" s="628">
        <f>X_Platf_WMS!W10</f>
        <v>0</v>
      </c>
      <c r="X1007" s="628">
        <f>X_Platf_WMS!X10</f>
        <v>0</v>
      </c>
      <c r="Y1007" s="650">
        <f>X_Platf_WMS!Y10</f>
        <v>0</v>
      </c>
      <c r="Z1007" s="650">
        <f>X_Platf_WMS!Z10</f>
        <v>0</v>
      </c>
      <c r="AA1007" s="650">
        <f>X_Platf_WMS!AA10</f>
        <v>0</v>
      </c>
      <c r="AB1007" s="650">
        <f>X_Platf_WMS!AB10</f>
        <v>0</v>
      </c>
      <c r="AC1007" s="613">
        <f>X_Platf_WMS!AC10</f>
        <v>0</v>
      </c>
      <c r="AD1007" s="613">
        <f>X_Platf_WMS!AD10</f>
        <v>0</v>
      </c>
      <c r="AE1007" s="613">
        <f>X_Platf_WMS!AE10</f>
        <v>0</v>
      </c>
      <c r="AF1007" s="613">
        <f>X_Platf_WMS!AF10</f>
        <v>0</v>
      </c>
      <c r="AG1007" s="626">
        <f>X_Platf_WMS!AG10</f>
        <v>0</v>
      </c>
      <c r="AH1007" s="626">
        <f>X_Platf_WMS!AH10</f>
        <v>0</v>
      </c>
      <c r="AI1007" s="626">
        <f>X_Platf_WMS!AI10</f>
        <v>0</v>
      </c>
      <c r="AJ1007" s="626">
        <f>X_Platf_WMS!AJ10</f>
        <v>0</v>
      </c>
      <c r="AK1007" s="626">
        <f>X_Platf_WMS!AK10</f>
        <v>0</v>
      </c>
      <c r="AL1007" s="626">
        <f>X_Platf_WMS!AL10</f>
        <v>0</v>
      </c>
      <c r="AM1007" s="626">
        <f>X_Platf_WMS!AM10</f>
        <v>0</v>
      </c>
      <c r="AN1007" s="626">
        <f>X_Platf_WMS!AN10</f>
        <v>0</v>
      </c>
      <c r="AO1007" s="626">
        <f>X_Platf_WMS!AO10</f>
        <v>0</v>
      </c>
      <c r="AP1007" s="369">
        <f>X_Platf_WMS!AP10</f>
        <v>0</v>
      </c>
      <c r="AQ1007" s="369">
        <f>X_Platf_WMS!AQ10</f>
        <v>0</v>
      </c>
      <c r="AR1007" s="369">
        <f>X_Platf_WMS!AR10</f>
        <v>0</v>
      </c>
      <c r="AS1007" s="369">
        <f>X_Platf_WMS!AS10</f>
        <v>0</v>
      </c>
      <c r="AT1007" s="370">
        <f>X_Platf_WMS!AT10</f>
        <v>0</v>
      </c>
      <c r="AU1007" s="370">
        <f>X_Platf_WMS!AU10</f>
        <v>0</v>
      </c>
      <c r="AV1007" s="370">
        <f>X_Platf_WMS!AV10</f>
        <v>0</v>
      </c>
      <c r="AW1007" s="370">
        <f>X_Platf_WMS!AW10</f>
        <v>0</v>
      </c>
      <c r="AX1007">
        <f>X_Platf_WMS!AX10</f>
        <v>0</v>
      </c>
      <c r="AY1007">
        <f>X_Platf_WMS!AY10</f>
        <v>0</v>
      </c>
      <c r="AZ1007">
        <f>X_Platf_WMS!AZ10</f>
        <v>0</v>
      </c>
      <c r="BA1007">
        <f>X_Platf_WMS!BA10</f>
        <v>0</v>
      </c>
      <c r="BB1007">
        <f>X_Platf_WMS!BB10</f>
        <v>0</v>
      </c>
      <c r="BC1007">
        <f>X_Platf_WMS!BC10</f>
        <v>0</v>
      </c>
      <c r="BD1007">
        <f>X_Platf_WMS!BD10</f>
        <v>0</v>
      </c>
      <c r="BE1007">
        <f>X_Platf_WMS!BE10</f>
        <v>0</v>
      </c>
      <c r="BF1007">
        <f>X_Platf_WMS!BF10</f>
        <v>0</v>
      </c>
      <c r="BG1007">
        <f>X_Platf_WMS!BG10</f>
        <v>0</v>
      </c>
      <c r="BH1007">
        <f>X_Platf_WMS!BH10</f>
        <v>0</v>
      </c>
      <c r="BI1007">
        <f>X_Platf_WMS!BI10</f>
        <v>0</v>
      </c>
      <c r="BJ1007">
        <f t="shared" ref="BJ1007:BJ1070" si="58">O1007</f>
        <v>0</v>
      </c>
      <c r="BK1007">
        <f t="shared" ref="BK1007:BK1070" si="59">SUM(AG1007:AW1007)</f>
        <v>0</v>
      </c>
      <c r="BL1007" s="531">
        <f t="shared" ref="BL1007:BL1070" si="60">BJ1007-BK1007</f>
        <v>0</v>
      </c>
      <c r="BM1007" s="201"/>
    </row>
    <row r="1008" spans="1:65" hidden="1" outlineLevel="1" x14ac:dyDescent="0.3">
      <c r="A1008">
        <f>X_Platf_WMS!A11</f>
        <v>2</v>
      </c>
      <c r="B1008" t="str">
        <f>X_Platf_WMS!B11</f>
        <v>a</v>
      </c>
      <c r="C1008">
        <f>X_Platf_WMS!C11</f>
        <v>1</v>
      </c>
      <c r="D1008" t="str">
        <f>X_Platf_WMS!D11</f>
        <v>.z10_2_a_1</v>
      </c>
      <c r="E1008" t="str">
        <f>X_Platf_WMS!E11</f>
        <v>Zdefiniowanie wymagań technicznych i funkcjonalnych</v>
      </c>
      <c r="F1008" t="str">
        <f>X_Platf_WMS!F11</f>
        <v>XXX</v>
      </c>
      <c r="G1008" t="str">
        <f>X_Platf_WMS!G11</f>
        <v>XXX</v>
      </c>
      <c r="H1008">
        <f>X_Platf_WMS!H11</f>
        <v>6</v>
      </c>
      <c r="I1008" t="str">
        <f>X_Platf_WMS!I11</f>
        <v>ACT/END</v>
      </c>
      <c r="J1008">
        <f>X_Platf_WMS!J11</f>
        <v>194</v>
      </c>
      <c r="K1008" s="284">
        <f>X_Platf_WMS!K11</f>
        <v>47739</v>
      </c>
      <c r="L1008" s="284">
        <f>X_Platf_WMS!L11</f>
        <v>47740</v>
      </c>
      <c r="M1008">
        <f>X_Platf_WMS!M11</f>
        <v>194</v>
      </c>
      <c r="N1008">
        <f>X_Platf_WMS!N11</f>
        <v>1</v>
      </c>
      <c r="O1008">
        <f>X_Platf_WMS!O11</f>
        <v>160</v>
      </c>
      <c r="P1008" s="628">
        <f>X_Platf_WMS!P11</f>
        <v>0.13</v>
      </c>
      <c r="Q1008" s="628">
        <f>X_Platf_WMS!Q11</f>
        <v>0.13</v>
      </c>
      <c r="R1008" s="628">
        <f>X_Platf_WMS!R11</f>
        <v>0.13</v>
      </c>
      <c r="S1008" s="628">
        <f>X_Platf_WMS!S11</f>
        <v>0.12</v>
      </c>
      <c r="T1008" s="628">
        <f>X_Platf_WMS!T11</f>
        <v>0.12</v>
      </c>
      <c r="U1008" s="628">
        <f>X_Platf_WMS!U11</f>
        <v>0.12</v>
      </c>
      <c r="V1008" s="628">
        <f>X_Platf_WMS!V11</f>
        <v>0</v>
      </c>
      <c r="W1008" s="628">
        <f>X_Platf_WMS!W11</f>
        <v>0</v>
      </c>
      <c r="X1008" s="628">
        <f>X_Platf_WMS!X11</f>
        <v>0</v>
      </c>
      <c r="Y1008" s="650">
        <f>X_Platf_WMS!Y11</f>
        <v>0.25</v>
      </c>
      <c r="Z1008" s="650">
        <f>X_Platf_WMS!Z11</f>
        <v>0</v>
      </c>
      <c r="AA1008" s="650">
        <f>X_Platf_WMS!AA11</f>
        <v>0</v>
      </c>
      <c r="AB1008" s="650">
        <f>X_Platf_WMS!AB11</f>
        <v>0</v>
      </c>
      <c r="AC1008" s="613">
        <f>X_Platf_WMS!AC11</f>
        <v>0</v>
      </c>
      <c r="AD1008" s="613">
        <f>X_Platf_WMS!AD11</f>
        <v>0</v>
      </c>
      <c r="AE1008" s="613">
        <f>X_Platf_WMS!AE11</f>
        <v>0</v>
      </c>
      <c r="AF1008" s="613">
        <f>X_Platf_WMS!AF11</f>
        <v>0</v>
      </c>
      <c r="AG1008" s="626">
        <f>X_Platf_WMS!AG11</f>
        <v>21</v>
      </c>
      <c r="AH1008" s="626">
        <f>X_Platf_WMS!AH11</f>
        <v>21</v>
      </c>
      <c r="AI1008" s="626">
        <f>X_Platf_WMS!AI11</f>
        <v>21</v>
      </c>
      <c r="AJ1008" s="626">
        <f>X_Platf_WMS!AJ11</f>
        <v>19</v>
      </c>
      <c r="AK1008" s="626">
        <f>X_Platf_WMS!AK11</f>
        <v>19</v>
      </c>
      <c r="AL1008" s="626">
        <f>X_Platf_WMS!AL11</f>
        <v>19</v>
      </c>
      <c r="AM1008" s="626">
        <f>X_Platf_WMS!AM11</f>
        <v>0</v>
      </c>
      <c r="AN1008" s="626">
        <f>X_Platf_WMS!AN11</f>
        <v>0</v>
      </c>
      <c r="AO1008" s="626">
        <f>X_Platf_WMS!AO11</f>
        <v>0</v>
      </c>
      <c r="AP1008" s="369">
        <f>X_Platf_WMS!AP11</f>
        <v>40</v>
      </c>
      <c r="AQ1008" s="369">
        <f>X_Platf_WMS!AQ11</f>
        <v>0</v>
      </c>
      <c r="AR1008" s="369">
        <f>X_Platf_WMS!AR11</f>
        <v>0</v>
      </c>
      <c r="AS1008" s="369">
        <f>X_Platf_WMS!AS11</f>
        <v>0</v>
      </c>
      <c r="AT1008" s="370">
        <f>X_Platf_WMS!AT11</f>
        <v>0</v>
      </c>
      <c r="AU1008" s="370">
        <f>X_Platf_WMS!AU11</f>
        <v>0</v>
      </c>
      <c r="AV1008" s="370">
        <f>X_Platf_WMS!AV11</f>
        <v>0</v>
      </c>
      <c r="AW1008" s="370">
        <f>X_Platf_WMS!AW11</f>
        <v>0</v>
      </c>
      <c r="AX1008">
        <f>X_Platf_WMS!AX11</f>
        <v>120</v>
      </c>
      <c r="AY1008">
        <f>X_Platf_WMS!AY11</f>
        <v>0.75</v>
      </c>
      <c r="AZ1008" t="e">
        <f>X_Platf_WMS!AZ11</f>
        <v>#N/A</v>
      </c>
      <c r="BA1008" t="e">
        <f>X_Platf_WMS!BA11</f>
        <v>#N/A</v>
      </c>
      <c r="BB1008" t="e">
        <f>X_Platf_WMS!BB11</f>
        <v>#N/A</v>
      </c>
      <c r="BC1008">
        <f>X_Platf_WMS!BC11</f>
        <v>0</v>
      </c>
      <c r="BD1008">
        <f>X_Platf_WMS!BD11</f>
        <v>0</v>
      </c>
      <c r="BE1008">
        <f>X_Platf_WMS!BE11</f>
        <v>0</v>
      </c>
      <c r="BF1008">
        <f>X_Platf_WMS!BF11</f>
        <v>0</v>
      </c>
      <c r="BG1008">
        <f>X_Platf_WMS!BG11</f>
        <v>0</v>
      </c>
      <c r="BH1008">
        <f>X_Platf_WMS!BH11</f>
        <v>0</v>
      </c>
      <c r="BI1008">
        <f>X_Platf_WMS!BI11</f>
        <v>0</v>
      </c>
      <c r="BJ1008">
        <f t="shared" si="58"/>
        <v>160</v>
      </c>
      <c r="BK1008">
        <f t="shared" si="59"/>
        <v>160</v>
      </c>
      <c r="BL1008" s="531">
        <f t="shared" si="60"/>
        <v>0</v>
      </c>
      <c r="BM1008" s="201"/>
    </row>
    <row r="1009" spans="1:65" hidden="1" outlineLevel="1" x14ac:dyDescent="0.3">
      <c r="A1009">
        <f>X_Platf_WMS!A12</f>
        <v>2</v>
      </c>
      <c r="B1009" t="str">
        <f>X_Platf_WMS!B12</f>
        <v>b</v>
      </c>
      <c r="C1009">
        <f>X_Platf_WMS!C12</f>
        <v>1</v>
      </c>
      <c r="D1009" t="str">
        <f>X_Platf_WMS!D12</f>
        <v>.z10_2_b_1</v>
      </c>
      <c r="E1009" t="str">
        <f>X_Platf_WMS!E12</f>
        <v>Opracowanie architektury systemu</v>
      </c>
      <c r="F1009" t="str">
        <f>X_Platf_WMS!F12</f>
        <v>XXX</v>
      </c>
      <c r="G1009" t="str">
        <f>X_Platf_WMS!G12</f>
        <v>XXX</v>
      </c>
      <c r="H1009">
        <f>X_Platf_WMS!H12</f>
        <v>7</v>
      </c>
      <c r="I1009" t="str">
        <f>X_Platf_WMS!I12</f>
        <v>ACT/END</v>
      </c>
      <c r="J1009">
        <f>X_Platf_WMS!J12</f>
        <v>195</v>
      </c>
      <c r="K1009" s="284">
        <f>X_Platf_WMS!K12</f>
        <v>47746</v>
      </c>
      <c r="L1009" s="284">
        <f>X_Platf_WMS!L12</f>
        <v>47747</v>
      </c>
      <c r="M1009">
        <f>X_Platf_WMS!M12</f>
        <v>195</v>
      </c>
      <c r="N1009">
        <f>X_Platf_WMS!N12</f>
        <v>1</v>
      </c>
      <c r="O1009">
        <f>X_Platf_WMS!O12</f>
        <v>160</v>
      </c>
      <c r="P1009" s="628">
        <f>X_Platf_WMS!P12</f>
        <v>0.13</v>
      </c>
      <c r="Q1009" s="628">
        <f>X_Platf_WMS!Q12</f>
        <v>0.13</v>
      </c>
      <c r="R1009" s="628">
        <f>X_Platf_WMS!R12</f>
        <v>0.13</v>
      </c>
      <c r="S1009" s="628">
        <f>X_Platf_WMS!S12</f>
        <v>0.12</v>
      </c>
      <c r="T1009" s="628">
        <f>X_Platf_WMS!T12</f>
        <v>0.12</v>
      </c>
      <c r="U1009" s="628">
        <f>X_Platf_WMS!U12</f>
        <v>0.12</v>
      </c>
      <c r="V1009" s="628">
        <f>X_Platf_WMS!V12</f>
        <v>0</v>
      </c>
      <c r="W1009" s="628">
        <f>X_Platf_WMS!W12</f>
        <v>0</v>
      </c>
      <c r="X1009" s="628">
        <f>X_Platf_WMS!X12</f>
        <v>0</v>
      </c>
      <c r="Y1009" s="650">
        <f>X_Platf_WMS!Y12</f>
        <v>0.25</v>
      </c>
      <c r="Z1009" s="650">
        <f>X_Platf_WMS!Z12</f>
        <v>0</v>
      </c>
      <c r="AA1009" s="650">
        <f>X_Platf_WMS!AA12</f>
        <v>0</v>
      </c>
      <c r="AB1009" s="650">
        <f>X_Platf_WMS!AB12</f>
        <v>0</v>
      </c>
      <c r="AC1009" s="613">
        <f>X_Platf_WMS!AC12</f>
        <v>0</v>
      </c>
      <c r="AD1009" s="613">
        <f>X_Platf_WMS!AD12</f>
        <v>0</v>
      </c>
      <c r="AE1009" s="613">
        <f>X_Platf_WMS!AE12</f>
        <v>0</v>
      </c>
      <c r="AF1009" s="613">
        <f>X_Platf_WMS!AF12</f>
        <v>0</v>
      </c>
      <c r="AG1009" s="626">
        <f>X_Platf_WMS!AG12</f>
        <v>21</v>
      </c>
      <c r="AH1009" s="626">
        <f>X_Platf_WMS!AH12</f>
        <v>21</v>
      </c>
      <c r="AI1009" s="626">
        <f>X_Platf_WMS!AI12</f>
        <v>21</v>
      </c>
      <c r="AJ1009" s="626">
        <f>X_Platf_WMS!AJ12</f>
        <v>19</v>
      </c>
      <c r="AK1009" s="626">
        <f>X_Platf_WMS!AK12</f>
        <v>19</v>
      </c>
      <c r="AL1009" s="626">
        <f>X_Platf_WMS!AL12</f>
        <v>19</v>
      </c>
      <c r="AM1009" s="626">
        <f>X_Platf_WMS!AM12</f>
        <v>0</v>
      </c>
      <c r="AN1009" s="626">
        <f>X_Platf_WMS!AN12</f>
        <v>0</v>
      </c>
      <c r="AO1009" s="626">
        <f>X_Platf_WMS!AO12</f>
        <v>0</v>
      </c>
      <c r="AP1009" s="369">
        <f>X_Platf_WMS!AP12</f>
        <v>40</v>
      </c>
      <c r="AQ1009" s="369">
        <f>X_Platf_WMS!AQ12</f>
        <v>0</v>
      </c>
      <c r="AR1009" s="369">
        <f>X_Platf_WMS!AR12</f>
        <v>0</v>
      </c>
      <c r="AS1009" s="369">
        <f>X_Platf_WMS!AS12</f>
        <v>0</v>
      </c>
      <c r="AT1009" s="370">
        <f>X_Platf_WMS!AT12</f>
        <v>0</v>
      </c>
      <c r="AU1009" s="370">
        <f>X_Platf_WMS!AU12</f>
        <v>0</v>
      </c>
      <c r="AV1009" s="370">
        <f>X_Platf_WMS!AV12</f>
        <v>0</v>
      </c>
      <c r="AW1009" s="370">
        <f>X_Platf_WMS!AW12</f>
        <v>0</v>
      </c>
      <c r="AX1009">
        <f>X_Platf_WMS!AX12</f>
        <v>120</v>
      </c>
      <c r="AY1009">
        <f>X_Platf_WMS!AY12</f>
        <v>0.75</v>
      </c>
      <c r="AZ1009" t="e">
        <f>X_Platf_WMS!AZ12</f>
        <v>#N/A</v>
      </c>
      <c r="BA1009" t="e">
        <f>X_Platf_WMS!BA12</f>
        <v>#N/A</v>
      </c>
      <c r="BB1009" t="e">
        <f>X_Platf_WMS!BB12</f>
        <v>#N/A</v>
      </c>
      <c r="BC1009">
        <f>X_Platf_WMS!BC12</f>
        <v>0</v>
      </c>
      <c r="BD1009">
        <f>X_Platf_WMS!BD12</f>
        <v>0</v>
      </c>
      <c r="BE1009">
        <f>X_Platf_WMS!BE12</f>
        <v>0</v>
      </c>
      <c r="BF1009">
        <f>X_Platf_WMS!BF12</f>
        <v>0</v>
      </c>
      <c r="BG1009">
        <f>X_Platf_WMS!BG12</f>
        <v>0</v>
      </c>
      <c r="BH1009">
        <f>X_Platf_WMS!BH12</f>
        <v>0</v>
      </c>
      <c r="BI1009">
        <f>X_Platf_WMS!BI12</f>
        <v>0</v>
      </c>
      <c r="BJ1009">
        <f t="shared" si="58"/>
        <v>160</v>
      </c>
      <c r="BK1009">
        <f t="shared" si="59"/>
        <v>160</v>
      </c>
      <c r="BL1009" s="531">
        <f t="shared" si="60"/>
        <v>0</v>
      </c>
      <c r="BM1009" s="201"/>
    </row>
    <row r="1010" spans="1:65" hidden="1" outlineLevel="1" x14ac:dyDescent="0.3">
      <c r="A1010">
        <f>X_Platf_WMS!A13</f>
        <v>2</v>
      </c>
      <c r="B1010" t="str">
        <f>X_Platf_WMS!B13</f>
        <v>c</v>
      </c>
      <c r="C1010">
        <f>X_Platf_WMS!C13</f>
        <v>1</v>
      </c>
      <c r="D1010" t="str">
        <f>X_Platf_WMS!D13</f>
        <v>.z10_2_c_1</v>
      </c>
      <c r="E1010" t="str">
        <f>X_Platf_WMS!E13</f>
        <v>Ocena i wybór platformy technologicznej/infrastrukturalnej</v>
      </c>
      <c r="F1010" t="str">
        <f>X_Platf_WMS!F13</f>
        <v>XXX</v>
      </c>
      <c r="G1010" t="str">
        <f>X_Platf_WMS!G13</f>
        <v>XXX</v>
      </c>
      <c r="H1010">
        <f>X_Platf_WMS!H13</f>
        <v>8</v>
      </c>
      <c r="I1010" t="str">
        <f>X_Platf_WMS!I13</f>
        <v>ACT/END</v>
      </c>
      <c r="J1010">
        <f>X_Platf_WMS!J13</f>
        <v>196</v>
      </c>
      <c r="K1010" s="284">
        <f>X_Platf_WMS!K13</f>
        <v>47753</v>
      </c>
      <c r="L1010" s="284">
        <f>X_Platf_WMS!L13</f>
        <v>47753</v>
      </c>
      <c r="M1010">
        <f>X_Platf_WMS!M13</f>
        <v>195</v>
      </c>
      <c r="N1010">
        <f>X_Platf_WMS!N13</f>
        <v>0</v>
      </c>
      <c r="O1010">
        <f>X_Platf_WMS!O13</f>
        <v>120</v>
      </c>
      <c r="P1010" s="628">
        <f>X_Platf_WMS!P13</f>
        <v>0.12</v>
      </c>
      <c r="Q1010" s="628">
        <f>X_Platf_WMS!Q13</f>
        <v>0.11</v>
      </c>
      <c r="R1010" s="628">
        <f>X_Platf_WMS!R13</f>
        <v>0.11</v>
      </c>
      <c r="S1010" s="628">
        <f>X_Platf_WMS!S13</f>
        <v>0.11</v>
      </c>
      <c r="T1010" s="628">
        <f>X_Platf_WMS!T13</f>
        <v>0.11</v>
      </c>
      <c r="U1010" s="628">
        <f>X_Platf_WMS!U13</f>
        <v>0.11</v>
      </c>
      <c r="V1010" s="628">
        <f>X_Platf_WMS!V13</f>
        <v>0</v>
      </c>
      <c r="W1010" s="628">
        <f>X_Platf_WMS!W13</f>
        <v>0</v>
      </c>
      <c r="X1010" s="628">
        <f>X_Platf_WMS!X13</f>
        <v>0</v>
      </c>
      <c r="Y1010" s="650">
        <f>X_Platf_WMS!Y13</f>
        <v>0</v>
      </c>
      <c r="Z1010" s="650">
        <f>X_Platf_WMS!Z13</f>
        <v>0.33</v>
      </c>
      <c r="AA1010" s="650">
        <f>X_Platf_WMS!AA13</f>
        <v>0</v>
      </c>
      <c r="AB1010" s="650">
        <f>X_Platf_WMS!AB13</f>
        <v>0</v>
      </c>
      <c r="AC1010" s="613">
        <f>X_Platf_WMS!AC13</f>
        <v>0</v>
      </c>
      <c r="AD1010" s="613">
        <f>X_Platf_WMS!AD13</f>
        <v>0</v>
      </c>
      <c r="AE1010" s="613">
        <f>X_Platf_WMS!AE13</f>
        <v>0</v>
      </c>
      <c r="AF1010" s="613">
        <f>X_Platf_WMS!AF13</f>
        <v>0</v>
      </c>
      <c r="AG1010" s="626">
        <f>X_Platf_WMS!AG13</f>
        <v>14</v>
      </c>
      <c r="AH1010" s="626">
        <f>X_Platf_WMS!AH13</f>
        <v>13</v>
      </c>
      <c r="AI1010" s="626">
        <f>X_Platf_WMS!AI13</f>
        <v>13</v>
      </c>
      <c r="AJ1010" s="626">
        <f>X_Platf_WMS!AJ13</f>
        <v>13</v>
      </c>
      <c r="AK1010" s="626">
        <f>X_Platf_WMS!AK13</f>
        <v>13</v>
      </c>
      <c r="AL1010" s="626">
        <f>X_Platf_WMS!AL13</f>
        <v>13</v>
      </c>
      <c r="AM1010" s="626">
        <f>X_Platf_WMS!AM13</f>
        <v>0</v>
      </c>
      <c r="AN1010" s="626">
        <f>X_Platf_WMS!AN13</f>
        <v>0</v>
      </c>
      <c r="AO1010" s="626">
        <f>X_Platf_WMS!AO13</f>
        <v>0</v>
      </c>
      <c r="AP1010" s="369">
        <f>X_Platf_WMS!AP13</f>
        <v>0</v>
      </c>
      <c r="AQ1010" s="369">
        <f>X_Platf_WMS!AQ13</f>
        <v>40</v>
      </c>
      <c r="AR1010" s="369">
        <f>X_Platf_WMS!AR13</f>
        <v>0</v>
      </c>
      <c r="AS1010" s="369">
        <f>X_Platf_WMS!AS13</f>
        <v>0</v>
      </c>
      <c r="AT1010" s="370">
        <f>X_Platf_WMS!AT13</f>
        <v>0</v>
      </c>
      <c r="AU1010" s="370">
        <f>X_Platf_WMS!AU13</f>
        <v>0</v>
      </c>
      <c r="AV1010" s="370">
        <f>X_Platf_WMS!AV13</f>
        <v>0</v>
      </c>
      <c r="AW1010" s="370">
        <f>X_Platf_WMS!AW13</f>
        <v>0</v>
      </c>
      <c r="AX1010">
        <f>X_Platf_WMS!AX13</f>
        <v>79</v>
      </c>
      <c r="AY1010">
        <f>X_Platf_WMS!AY13</f>
        <v>0.49375000000000002</v>
      </c>
      <c r="AZ1010" t="e">
        <f>X_Platf_WMS!AZ13</f>
        <v>#N/A</v>
      </c>
      <c r="BA1010" t="e">
        <f>X_Platf_WMS!BA13</f>
        <v>#N/A</v>
      </c>
      <c r="BB1010" t="e">
        <f>X_Platf_WMS!BB13</f>
        <v>#N/A</v>
      </c>
      <c r="BC1010">
        <f>X_Platf_WMS!BC13</f>
        <v>0</v>
      </c>
      <c r="BD1010">
        <f>X_Platf_WMS!BD13</f>
        <v>0</v>
      </c>
      <c r="BE1010">
        <f>X_Platf_WMS!BE13</f>
        <v>0</v>
      </c>
      <c r="BF1010">
        <f>X_Platf_WMS!BF13</f>
        <v>0</v>
      </c>
      <c r="BG1010">
        <f>X_Platf_WMS!BG13</f>
        <v>0</v>
      </c>
      <c r="BH1010">
        <f>X_Platf_WMS!BH13</f>
        <v>0</v>
      </c>
      <c r="BI1010">
        <f>X_Platf_WMS!BI13</f>
        <v>0</v>
      </c>
      <c r="BJ1010">
        <f t="shared" si="58"/>
        <v>120</v>
      </c>
      <c r="BK1010">
        <f t="shared" si="59"/>
        <v>119</v>
      </c>
      <c r="BL1010" s="531">
        <f t="shared" si="60"/>
        <v>1</v>
      </c>
      <c r="BM1010" s="201"/>
    </row>
    <row r="1011" spans="1:65" hidden="1" outlineLevel="1" x14ac:dyDescent="0.3">
      <c r="A1011">
        <f>X_Platf_WMS!A14</f>
        <v>2</v>
      </c>
      <c r="B1011" t="str">
        <f>X_Platf_WMS!B14</f>
        <v>d</v>
      </c>
      <c r="C1011">
        <f>X_Platf_WMS!C14</f>
        <v>1</v>
      </c>
      <c r="D1011" t="str">
        <f>X_Platf_WMS!D14</f>
        <v>.z10_2_d_1</v>
      </c>
      <c r="E1011" t="str">
        <f>X_Platf_WMS!E14</f>
        <v>Wybór rozwiązań technologicznych</v>
      </c>
      <c r="F1011" t="str">
        <f>X_Platf_WMS!F14</f>
        <v>XXX</v>
      </c>
      <c r="G1011" t="str">
        <f>X_Platf_WMS!G14</f>
        <v>XXX</v>
      </c>
      <c r="H1011">
        <f>X_Platf_WMS!H14</f>
        <v>9</v>
      </c>
      <c r="I1011" t="str">
        <f>X_Platf_WMS!I14</f>
        <v>ACT/END</v>
      </c>
      <c r="J1011">
        <f>X_Platf_WMS!J14</f>
        <v>196</v>
      </c>
      <c r="K1011" s="284">
        <f>X_Platf_WMS!K14</f>
        <v>47753</v>
      </c>
      <c r="L1011" s="284">
        <f>X_Platf_WMS!L14</f>
        <v>47754</v>
      </c>
      <c r="M1011">
        <f>X_Platf_WMS!M14</f>
        <v>196</v>
      </c>
      <c r="N1011">
        <f>X_Platf_WMS!N14</f>
        <v>1</v>
      </c>
      <c r="O1011">
        <f>X_Platf_WMS!O14</f>
        <v>120</v>
      </c>
      <c r="P1011" s="628">
        <f>X_Platf_WMS!P14</f>
        <v>0.12</v>
      </c>
      <c r="Q1011" s="628">
        <f>X_Platf_WMS!Q14</f>
        <v>0.11</v>
      </c>
      <c r="R1011" s="628">
        <f>X_Platf_WMS!R14</f>
        <v>0.11</v>
      </c>
      <c r="S1011" s="628">
        <f>X_Platf_WMS!S14</f>
        <v>0.11</v>
      </c>
      <c r="T1011" s="628">
        <f>X_Platf_WMS!T14</f>
        <v>0.11</v>
      </c>
      <c r="U1011" s="628">
        <f>X_Platf_WMS!U14</f>
        <v>0.11</v>
      </c>
      <c r="V1011" s="628">
        <f>X_Platf_WMS!V14</f>
        <v>0</v>
      </c>
      <c r="W1011" s="628">
        <f>X_Platf_WMS!W14</f>
        <v>0</v>
      </c>
      <c r="X1011" s="628">
        <f>X_Platf_WMS!X14</f>
        <v>0</v>
      </c>
      <c r="Y1011" s="650">
        <f>X_Platf_WMS!Y14</f>
        <v>0.33</v>
      </c>
      <c r="Z1011" s="650">
        <f>X_Platf_WMS!Z14</f>
        <v>0</v>
      </c>
      <c r="AA1011" s="650">
        <f>X_Platf_WMS!AA14</f>
        <v>0</v>
      </c>
      <c r="AB1011" s="650">
        <f>X_Platf_WMS!AB14</f>
        <v>0</v>
      </c>
      <c r="AC1011" s="613">
        <f>X_Platf_WMS!AC14</f>
        <v>0</v>
      </c>
      <c r="AD1011" s="613">
        <f>X_Platf_WMS!AD14</f>
        <v>0</v>
      </c>
      <c r="AE1011" s="613">
        <f>X_Platf_WMS!AE14</f>
        <v>0</v>
      </c>
      <c r="AF1011" s="613">
        <f>X_Platf_WMS!AF14</f>
        <v>0</v>
      </c>
      <c r="AG1011" s="626">
        <f>X_Platf_WMS!AG14</f>
        <v>14</v>
      </c>
      <c r="AH1011" s="626">
        <f>X_Platf_WMS!AH14</f>
        <v>13</v>
      </c>
      <c r="AI1011" s="626">
        <f>X_Platf_WMS!AI14</f>
        <v>13</v>
      </c>
      <c r="AJ1011" s="626">
        <f>X_Platf_WMS!AJ14</f>
        <v>13</v>
      </c>
      <c r="AK1011" s="626">
        <f>X_Platf_WMS!AK14</f>
        <v>13</v>
      </c>
      <c r="AL1011" s="626">
        <f>X_Platf_WMS!AL14</f>
        <v>13</v>
      </c>
      <c r="AM1011" s="626">
        <f>X_Platf_WMS!AM14</f>
        <v>0</v>
      </c>
      <c r="AN1011" s="626">
        <f>X_Platf_WMS!AN14</f>
        <v>0</v>
      </c>
      <c r="AO1011" s="626">
        <f>X_Platf_WMS!AO14</f>
        <v>0</v>
      </c>
      <c r="AP1011" s="369">
        <f>X_Platf_WMS!AP14</f>
        <v>40</v>
      </c>
      <c r="AQ1011" s="369">
        <f>X_Platf_WMS!AQ14</f>
        <v>0</v>
      </c>
      <c r="AR1011" s="369">
        <f>X_Platf_WMS!AR14</f>
        <v>0</v>
      </c>
      <c r="AS1011" s="369">
        <f>X_Platf_WMS!AS14</f>
        <v>0</v>
      </c>
      <c r="AT1011" s="370">
        <f>X_Platf_WMS!AT14</f>
        <v>0</v>
      </c>
      <c r="AU1011" s="370">
        <f>X_Platf_WMS!AU14</f>
        <v>0</v>
      </c>
      <c r="AV1011" s="370">
        <f>X_Platf_WMS!AV14</f>
        <v>0</v>
      </c>
      <c r="AW1011" s="370">
        <f>X_Platf_WMS!AW14</f>
        <v>0</v>
      </c>
      <c r="AX1011">
        <f>X_Platf_WMS!AX14</f>
        <v>79</v>
      </c>
      <c r="AY1011">
        <f>X_Platf_WMS!AY14</f>
        <v>0.49375000000000002</v>
      </c>
      <c r="AZ1011" t="e">
        <f>X_Platf_WMS!AZ14</f>
        <v>#N/A</v>
      </c>
      <c r="BA1011" t="e">
        <f>X_Platf_WMS!BA14</f>
        <v>#N/A</v>
      </c>
      <c r="BB1011" t="e">
        <f>X_Platf_WMS!BB14</f>
        <v>#N/A</v>
      </c>
      <c r="BC1011">
        <f>X_Platf_WMS!BC14</f>
        <v>0</v>
      </c>
      <c r="BD1011">
        <f>X_Platf_WMS!BD14</f>
        <v>0</v>
      </c>
      <c r="BE1011">
        <f>X_Platf_WMS!BE14</f>
        <v>0</v>
      </c>
      <c r="BF1011">
        <f>X_Platf_WMS!BF14</f>
        <v>0</v>
      </c>
      <c r="BG1011">
        <f>X_Platf_WMS!BG14</f>
        <v>0</v>
      </c>
      <c r="BH1011">
        <f>X_Platf_WMS!BH14</f>
        <v>0</v>
      </c>
      <c r="BI1011">
        <f>X_Platf_WMS!BI14</f>
        <v>0</v>
      </c>
      <c r="BJ1011">
        <f t="shared" si="58"/>
        <v>120</v>
      </c>
      <c r="BK1011">
        <f t="shared" si="59"/>
        <v>119</v>
      </c>
      <c r="BL1011" s="531">
        <f t="shared" si="60"/>
        <v>1</v>
      </c>
      <c r="BM1011" s="201"/>
    </row>
    <row r="1012" spans="1:65" hidden="1" outlineLevel="1" x14ac:dyDescent="0.3">
      <c r="A1012">
        <f>X_Platf_WMS!A15</f>
        <v>2</v>
      </c>
      <c r="B1012" t="str">
        <f>X_Platf_WMS!B15</f>
        <v>e</v>
      </c>
      <c r="C1012">
        <f>X_Platf_WMS!C15</f>
        <v>1</v>
      </c>
      <c r="D1012" t="str">
        <f>X_Platf_WMS!D15</f>
        <v>.z10_2_e_1</v>
      </c>
      <c r="E1012" t="str">
        <f>X_Platf_WMS!E15</f>
        <v>Opracowanie modelu przepływu danych</v>
      </c>
      <c r="F1012" t="str">
        <f>X_Platf_WMS!F15</f>
        <v>XXX</v>
      </c>
      <c r="G1012" t="str">
        <f>X_Platf_WMS!G15</f>
        <v>XXX</v>
      </c>
      <c r="H1012">
        <f>X_Platf_WMS!H15</f>
        <v>10</v>
      </c>
      <c r="I1012" t="str">
        <f>X_Platf_WMS!I15</f>
        <v>ACT/END</v>
      </c>
      <c r="J1012">
        <f>X_Platf_WMS!J15</f>
        <v>197</v>
      </c>
      <c r="K1012" s="284">
        <f>X_Platf_WMS!K15</f>
        <v>47760</v>
      </c>
      <c r="L1012" s="284">
        <f>X_Platf_WMS!L15</f>
        <v>47761</v>
      </c>
      <c r="M1012">
        <f>X_Platf_WMS!M15</f>
        <v>197</v>
      </c>
      <c r="N1012">
        <f>X_Platf_WMS!N15</f>
        <v>1</v>
      </c>
      <c r="O1012">
        <f>X_Platf_WMS!O15</f>
        <v>120</v>
      </c>
      <c r="P1012" s="628">
        <f>X_Platf_WMS!P15</f>
        <v>0.17</v>
      </c>
      <c r="Q1012" s="628">
        <f>X_Platf_WMS!Q15</f>
        <v>0.17</v>
      </c>
      <c r="R1012" s="628">
        <f>X_Platf_WMS!R15</f>
        <v>0.17</v>
      </c>
      <c r="S1012" s="628">
        <f>X_Platf_WMS!S15</f>
        <v>0.17</v>
      </c>
      <c r="T1012" s="628">
        <f>X_Platf_WMS!T15</f>
        <v>0.17</v>
      </c>
      <c r="U1012" s="628">
        <f>X_Platf_WMS!U15</f>
        <v>0.15</v>
      </c>
      <c r="V1012" s="628">
        <f>X_Platf_WMS!V15</f>
        <v>0</v>
      </c>
      <c r="W1012" s="628">
        <f>X_Platf_WMS!W15</f>
        <v>0</v>
      </c>
      <c r="X1012" s="628">
        <f>X_Platf_WMS!X15</f>
        <v>0</v>
      </c>
      <c r="Y1012" s="650">
        <f>X_Platf_WMS!Y15</f>
        <v>0</v>
      </c>
      <c r="Z1012" s="650">
        <f>X_Platf_WMS!Z15</f>
        <v>0</v>
      </c>
      <c r="AA1012" s="650">
        <f>X_Platf_WMS!AA15</f>
        <v>0</v>
      </c>
      <c r="AB1012" s="650">
        <f>X_Platf_WMS!AB15</f>
        <v>0</v>
      </c>
      <c r="AC1012" s="613">
        <f>X_Platf_WMS!AC15</f>
        <v>0</v>
      </c>
      <c r="AD1012" s="613">
        <f>X_Platf_WMS!AD15</f>
        <v>0</v>
      </c>
      <c r="AE1012" s="613">
        <f>X_Platf_WMS!AE15</f>
        <v>0</v>
      </c>
      <c r="AF1012" s="613">
        <f>X_Platf_WMS!AF15</f>
        <v>0</v>
      </c>
      <c r="AG1012" s="626">
        <f>X_Platf_WMS!AG15</f>
        <v>20</v>
      </c>
      <c r="AH1012" s="626">
        <f>X_Platf_WMS!AH15</f>
        <v>20</v>
      </c>
      <c r="AI1012" s="626">
        <f>X_Platf_WMS!AI15</f>
        <v>20</v>
      </c>
      <c r="AJ1012" s="626">
        <f>X_Platf_WMS!AJ15</f>
        <v>20</v>
      </c>
      <c r="AK1012" s="626">
        <f>X_Platf_WMS!AK15</f>
        <v>20</v>
      </c>
      <c r="AL1012" s="626">
        <f>X_Platf_WMS!AL15</f>
        <v>18</v>
      </c>
      <c r="AM1012" s="626">
        <f>X_Platf_WMS!AM15</f>
        <v>0</v>
      </c>
      <c r="AN1012" s="626">
        <f>X_Platf_WMS!AN15</f>
        <v>0</v>
      </c>
      <c r="AO1012" s="626">
        <f>X_Platf_WMS!AO15</f>
        <v>0</v>
      </c>
      <c r="AP1012" s="369">
        <f>X_Platf_WMS!AP15</f>
        <v>0</v>
      </c>
      <c r="AQ1012" s="369">
        <f>X_Platf_WMS!AQ15</f>
        <v>0</v>
      </c>
      <c r="AR1012" s="369">
        <f>X_Platf_WMS!AR15</f>
        <v>0</v>
      </c>
      <c r="AS1012" s="369">
        <f>X_Platf_WMS!AS15</f>
        <v>0</v>
      </c>
      <c r="AT1012" s="370">
        <f>X_Platf_WMS!AT15</f>
        <v>0</v>
      </c>
      <c r="AU1012" s="370">
        <f>X_Platf_WMS!AU15</f>
        <v>0</v>
      </c>
      <c r="AV1012" s="370">
        <f>X_Platf_WMS!AV15</f>
        <v>0</v>
      </c>
      <c r="AW1012" s="370">
        <f>X_Platf_WMS!AW15</f>
        <v>0</v>
      </c>
      <c r="AX1012">
        <f>X_Platf_WMS!AX15</f>
        <v>118</v>
      </c>
      <c r="AY1012">
        <f>X_Platf_WMS!AY15</f>
        <v>0.73750000000000004</v>
      </c>
      <c r="AZ1012" t="e">
        <f>X_Platf_WMS!AZ15</f>
        <v>#N/A</v>
      </c>
      <c r="BA1012" t="e">
        <f>X_Platf_WMS!BA15</f>
        <v>#N/A</v>
      </c>
      <c r="BB1012" t="e">
        <f>X_Platf_WMS!BB15</f>
        <v>#N/A</v>
      </c>
      <c r="BC1012">
        <f>X_Platf_WMS!BC15</f>
        <v>0</v>
      </c>
      <c r="BD1012">
        <f>X_Platf_WMS!BD15</f>
        <v>0</v>
      </c>
      <c r="BE1012">
        <f>X_Platf_WMS!BE15</f>
        <v>0</v>
      </c>
      <c r="BF1012">
        <f>X_Platf_WMS!BF15</f>
        <v>0</v>
      </c>
      <c r="BG1012">
        <f>X_Platf_WMS!BG15</f>
        <v>0</v>
      </c>
      <c r="BH1012">
        <f>X_Platf_WMS!BH15</f>
        <v>0</v>
      </c>
      <c r="BI1012">
        <f>X_Platf_WMS!BI15</f>
        <v>0</v>
      </c>
      <c r="BJ1012">
        <f t="shared" si="58"/>
        <v>120</v>
      </c>
      <c r="BK1012">
        <f t="shared" si="59"/>
        <v>118</v>
      </c>
      <c r="BL1012" s="531">
        <f t="shared" si="60"/>
        <v>2</v>
      </c>
      <c r="BM1012" s="201"/>
    </row>
    <row r="1013" spans="1:65" hidden="1" outlineLevel="1" x14ac:dyDescent="0.3">
      <c r="A1013">
        <f>X_Platf_WMS!A16</f>
        <v>2</v>
      </c>
      <c r="B1013" t="str">
        <f>X_Platf_WMS!B16</f>
        <v>f</v>
      </c>
      <c r="C1013">
        <f>X_Platf_WMS!C16</f>
        <v>1</v>
      </c>
      <c r="D1013" t="str">
        <f>X_Platf_WMS!D16</f>
        <v>.z10_2_f_1</v>
      </c>
      <c r="E1013" t="str">
        <f>X_Platf_WMS!E16</f>
        <v>Zdefinowanie standarów wymiany danych i integracji</v>
      </c>
      <c r="F1013" t="str">
        <f>X_Platf_WMS!F16</f>
        <v>XXX</v>
      </c>
      <c r="G1013" t="str">
        <f>X_Platf_WMS!G16</f>
        <v>XXX</v>
      </c>
      <c r="H1013">
        <f>X_Platf_WMS!H16</f>
        <v>11</v>
      </c>
      <c r="I1013" t="str">
        <f>X_Platf_WMS!I16</f>
        <v>ACT/END</v>
      </c>
      <c r="J1013">
        <f>X_Platf_WMS!J16</f>
        <v>198</v>
      </c>
      <c r="K1013" s="284">
        <f>X_Platf_WMS!K16</f>
        <v>47767</v>
      </c>
      <c r="L1013" s="284">
        <f>X_Platf_WMS!L16</f>
        <v>47768</v>
      </c>
      <c r="M1013">
        <f>X_Platf_WMS!M16</f>
        <v>198</v>
      </c>
      <c r="N1013">
        <f>X_Platf_WMS!N16</f>
        <v>1</v>
      </c>
      <c r="O1013">
        <f>X_Platf_WMS!O16</f>
        <v>160</v>
      </c>
      <c r="P1013" s="628">
        <f>X_Platf_WMS!P16</f>
        <v>0.13</v>
      </c>
      <c r="Q1013" s="628">
        <f>X_Platf_WMS!Q16</f>
        <v>0.13</v>
      </c>
      <c r="R1013" s="628">
        <f>X_Platf_WMS!R16</f>
        <v>0.13</v>
      </c>
      <c r="S1013" s="628">
        <f>X_Platf_WMS!S16</f>
        <v>0.12</v>
      </c>
      <c r="T1013" s="628">
        <f>X_Platf_WMS!T16</f>
        <v>0.12</v>
      </c>
      <c r="U1013" s="628">
        <f>X_Platf_WMS!U16</f>
        <v>0.12</v>
      </c>
      <c r="V1013" s="628">
        <f>X_Platf_WMS!V16</f>
        <v>0</v>
      </c>
      <c r="W1013" s="628">
        <f>X_Platf_WMS!W16</f>
        <v>0</v>
      </c>
      <c r="X1013" s="628">
        <f>X_Platf_WMS!X16</f>
        <v>0</v>
      </c>
      <c r="Y1013" s="650">
        <f>X_Platf_WMS!Y16</f>
        <v>0.25</v>
      </c>
      <c r="Z1013" s="650">
        <f>X_Platf_WMS!Z16</f>
        <v>0</v>
      </c>
      <c r="AA1013" s="650">
        <f>X_Platf_WMS!AA16</f>
        <v>0</v>
      </c>
      <c r="AB1013" s="650">
        <f>X_Platf_WMS!AB16</f>
        <v>0</v>
      </c>
      <c r="AC1013" s="613">
        <f>X_Platf_WMS!AC16</f>
        <v>0</v>
      </c>
      <c r="AD1013" s="613">
        <f>X_Platf_WMS!AD16</f>
        <v>0</v>
      </c>
      <c r="AE1013" s="613">
        <f>X_Platf_WMS!AE16</f>
        <v>0</v>
      </c>
      <c r="AF1013" s="613">
        <f>X_Platf_WMS!AF16</f>
        <v>0</v>
      </c>
      <c r="AG1013" s="626">
        <f>X_Platf_WMS!AG16</f>
        <v>21</v>
      </c>
      <c r="AH1013" s="626">
        <f>X_Platf_WMS!AH16</f>
        <v>21</v>
      </c>
      <c r="AI1013" s="626">
        <f>X_Platf_WMS!AI16</f>
        <v>21</v>
      </c>
      <c r="AJ1013" s="626">
        <f>X_Platf_WMS!AJ16</f>
        <v>19</v>
      </c>
      <c r="AK1013" s="626">
        <f>X_Platf_WMS!AK16</f>
        <v>19</v>
      </c>
      <c r="AL1013" s="626">
        <f>X_Platf_WMS!AL16</f>
        <v>19</v>
      </c>
      <c r="AM1013" s="626">
        <f>X_Platf_WMS!AM16</f>
        <v>0</v>
      </c>
      <c r="AN1013" s="626">
        <f>X_Platf_WMS!AN16</f>
        <v>0</v>
      </c>
      <c r="AO1013" s="626">
        <f>X_Platf_WMS!AO16</f>
        <v>0</v>
      </c>
      <c r="AP1013" s="369">
        <f>X_Platf_WMS!AP16</f>
        <v>40</v>
      </c>
      <c r="AQ1013" s="369">
        <f>X_Platf_WMS!AQ16</f>
        <v>0</v>
      </c>
      <c r="AR1013" s="369">
        <f>X_Platf_WMS!AR16</f>
        <v>0</v>
      </c>
      <c r="AS1013" s="369">
        <f>X_Platf_WMS!AS16</f>
        <v>0</v>
      </c>
      <c r="AT1013" s="370">
        <f>X_Platf_WMS!AT16</f>
        <v>0</v>
      </c>
      <c r="AU1013" s="370">
        <f>X_Platf_WMS!AU16</f>
        <v>0</v>
      </c>
      <c r="AV1013" s="370">
        <f>X_Platf_WMS!AV16</f>
        <v>0</v>
      </c>
      <c r="AW1013" s="370">
        <f>X_Platf_WMS!AW16</f>
        <v>0</v>
      </c>
      <c r="AX1013">
        <f>X_Platf_WMS!AX16</f>
        <v>120</v>
      </c>
      <c r="AY1013">
        <f>X_Platf_WMS!AY16</f>
        <v>0.75</v>
      </c>
      <c r="AZ1013" t="e">
        <f>X_Platf_WMS!AZ16</f>
        <v>#N/A</v>
      </c>
      <c r="BA1013" t="e">
        <f>X_Platf_WMS!BA16</f>
        <v>#N/A</v>
      </c>
      <c r="BB1013" t="e">
        <f>X_Platf_WMS!BB16</f>
        <v>#N/A</v>
      </c>
      <c r="BC1013">
        <f>X_Platf_WMS!BC16</f>
        <v>0</v>
      </c>
      <c r="BD1013">
        <f>X_Platf_WMS!BD16</f>
        <v>0</v>
      </c>
      <c r="BE1013">
        <f>X_Platf_WMS!BE16</f>
        <v>0</v>
      </c>
      <c r="BF1013">
        <f>X_Platf_WMS!BF16</f>
        <v>0</v>
      </c>
      <c r="BG1013">
        <f>X_Platf_WMS!BG16</f>
        <v>0</v>
      </c>
      <c r="BH1013">
        <f>X_Platf_WMS!BH16</f>
        <v>0</v>
      </c>
      <c r="BI1013">
        <f>X_Platf_WMS!BI16</f>
        <v>0</v>
      </c>
      <c r="BJ1013">
        <f t="shared" si="58"/>
        <v>160</v>
      </c>
      <c r="BK1013">
        <f t="shared" si="59"/>
        <v>160</v>
      </c>
      <c r="BL1013" s="531">
        <f t="shared" si="60"/>
        <v>0</v>
      </c>
      <c r="BM1013" s="201"/>
    </row>
    <row r="1014" spans="1:65" hidden="1" outlineLevel="1" x14ac:dyDescent="0.3">
      <c r="A1014">
        <f>X_Platf_WMS!A17</f>
        <v>2</v>
      </c>
      <c r="B1014" t="str">
        <f>X_Platf_WMS!B17</f>
        <v>g</v>
      </c>
      <c r="C1014">
        <f>X_Platf_WMS!C17</f>
        <v>1</v>
      </c>
      <c r="D1014" t="str">
        <f>X_Platf_WMS!D17</f>
        <v>.z10_2_g_1</v>
      </c>
      <c r="E1014" t="str">
        <f>X_Platf_WMS!E17</f>
        <v>Zdefinowanie standardów bezpieczeństwa</v>
      </c>
      <c r="F1014" t="str">
        <f>X_Platf_WMS!F17</f>
        <v>XXX</v>
      </c>
      <c r="G1014" t="str">
        <f>X_Platf_WMS!G17</f>
        <v>XXX</v>
      </c>
      <c r="H1014">
        <f>X_Platf_WMS!H17</f>
        <v>12</v>
      </c>
      <c r="I1014" t="str">
        <f>X_Platf_WMS!I17</f>
        <v>ACT/END</v>
      </c>
      <c r="J1014">
        <f>X_Platf_WMS!J17</f>
        <v>199</v>
      </c>
      <c r="K1014" s="284">
        <f>X_Platf_WMS!K17</f>
        <v>47774</v>
      </c>
      <c r="L1014" s="284">
        <f>X_Platf_WMS!L17</f>
        <v>47775</v>
      </c>
      <c r="M1014">
        <f>X_Platf_WMS!M17</f>
        <v>199</v>
      </c>
      <c r="N1014">
        <f>X_Platf_WMS!N17</f>
        <v>1</v>
      </c>
      <c r="O1014">
        <f>X_Platf_WMS!O17</f>
        <v>160</v>
      </c>
      <c r="P1014" s="628">
        <f>X_Platf_WMS!P17</f>
        <v>0.09</v>
      </c>
      <c r="Q1014" s="628">
        <f>X_Platf_WMS!Q17</f>
        <v>0.09</v>
      </c>
      <c r="R1014" s="628">
        <f>X_Platf_WMS!R17</f>
        <v>0.08</v>
      </c>
      <c r="S1014" s="628">
        <f>X_Platf_WMS!S17</f>
        <v>0.08</v>
      </c>
      <c r="T1014" s="628">
        <f>X_Platf_WMS!T17</f>
        <v>0.08</v>
      </c>
      <c r="U1014" s="628">
        <f>X_Platf_WMS!U17</f>
        <v>0.08</v>
      </c>
      <c r="V1014" s="628">
        <f>X_Platf_WMS!V17</f>
        <v>0</v>
      </c>
      <c r="W1014" s="628">
        <f>X_Platf_WMS!W17</f>
        <v>0</v>
      </c>
      <c r="X1014" s="628">
        <f>X_Platf_WMS!X17</f>
        <v>0</v>
      </c>
      <c r="Y1014" s="650">
        <f>X_Platf_WMS!Y17</f>
        <v>0</v>
      </c>
      <c r="Z1014" s="650">
        <f>X_Platf_WMS!Z17</f>
        <v>0.25</v>
      </c>
      <c r="AA1014" s="650">
        <f>X_Platf_WMS!AA17</f>
        <v>0.25</v>
      </c>
      <c r="AB1014" s="650">
        <f>X_Platf_WMS!AB17</f>
        <v>0</v>
      </c>
      <c r="AC1014" s="613">
        <f>X_Platf_WMS!AC17</f>
        <v>0</v>
      </c>
      <c r="AD1014" s="613">
        <f>X_Platf_WMS!AD17</f>
        <v>0</v>
      </c>
      <c r="AE1014" s="613">
        <f>X_Platf_WMS!AE17</f>
        <v>0</v>
      </c>
      <c r="AF1014" s="613">
        <f>X_Platf_WMS!AF17</f>
        <v>0</v>
      </c>
      <c r="AG1014" s="626">
        <f>X_Platf_WMS!AG17</f>
        <v>14</v>
      </c>
      <c r="AH1014" s="626">
        <f>X_Platf_WMS!AH17</f>
        <v>14</v>
      </c>
      <c r="AI1014" s="626">
        <f>X_Platf_WMS!AI17</f>
        <v>13</v>
      </c>
      <c r="AJ1014" s="626">
        <f>X_Platf_WMS!AJ17</f>
        <v>13</v>
      </c>
      <c r="AK1014" s="626">
        <f>X_Platf_WMS!AK17</f>
        <v>13</v>
      </c>
      <c r="AL1014" s="626">
        <f>X_Platf_WMS!AL17</f>
        <v>13</v>
      </c>
      <c r="AM1014" s="626">
        <f>X_Platf_WMS!AM17</f>
        <v>0</v>
      </c>
      <c r="AN1014" s="626">
        <f>X_Platf_WMS!AN17</f>
        <v>0</v>
      </c>
      <c r="AO1014" s="626">
        <f>X_Platf_WMS!AO17</f>
        <v>0</v>
      </c>
      <c r="AP1014" s="369">
        <f>X_Platf_WMS!AP17</f>
        <v>0</v>
      </c>
      <c r="AQ1014" s="369">
        <f>X_Platf_WMS!AQ17</f>
        <v>40</v>
      </c>
      <c r="AR1014" s="369">
        <f>X_Platf_WMS!AR17</f>
        <v>40</v>
      </c>
      <c r="AS1014" s="369">
        <f>X_Platf_WMS!AS17</f>
        <v>0</v>
      </c>
      <c r="AT1014" s="370">
        <f>X_Platf_WMS!AT17</f>
        <v>0</v>
      </c>
      <c r="AU1014" s="370">
        <f>X_Platf_WMS!AU17</f>
        <v>0</v>
      </c>
      <c r="AV1014" s="370">
        <f>X_Platf_WMS!AV17</f>
        <v>0</v>
      </c>
      <c r="AW1014" s="370">
        <f>X_Platf_WMS!AW17</f>
        <v>0</v>
      </c>
      <c r="AX1014">
        <f>X_Platf_WMS!AX17</f>
        <v>80</v>
      </c>
      <c r="AY1014">
        <f>X_Platf_WMS!AY17</f>
        <v>0.5</v>
      </c>
      <c r="AZ1014" t="e">
        <f>X_Platf_WMS!AZ17</f>
        <v>#N/A</v>
      </c>
      <c r="BA1014" t="e">
        <f>X_Platf_WMS!BA17</f>
        <v>#N/A</v>
      </c>
      <c r="BB1014" t="e">
        <f>X_Platf_WMS!BB17</f>
        <v>#N/A</v>
      </c>
      <c r="BC1014">
        <f>X_Platf_WMS!BC17</f>
        <v>0</v>
      </c>
      <c r="BD1014">
        <f>X_Platf_WMS!BD17</f>
        <v>0</v>
      </c>
      <c r="BE1014">
        <f>X_Platf_WMS!BE17</f>
        <v>0</v>
      </c>
      <c r="BF1014">
        <f>X_Platf_WMS!BF17</f>
        <v>0</v>
      </c>
      <c r="BG1014">
        <f>X_Platf_WMS!BG17</f>
        <v>0</v>
      </c>
      <c r="BH1014">
        <f>X_Platf_WMS!BH17</f>
        <v>0</v>
      </c>
      <c r="BI1014">
        <f>X_Platf_WMS!BI17</f>
        <v>0</v>
      </c>
      <c r="BJ1014">
        <f t="shared" si="58"/>
        <v>160</v>
      </c>
      <c r="BK1014">
        <f t="shared" si="59"/>
        <v>160</v>
      </c>
      <c r="BL1014" s="531">
        <f t="shared" si="60"/>
        <v>0</v>
      </c>
      <c r="BM1014" s="201"/>
    </row>
    <row r="1015" spans="1:65" hidden="1" outlineLevel="1" x14ac:dyDescent="0.3">
      <c r="A1015">
        <f>X_Platf_WMS!A18</f>
        <v>2</v>
      </c>
      <c r="B1015" t="str">
        <f>X_Platf_WMS!B18</f>
        <v>h</v>
      </c>
      <c r="C1015">
        <f>X_Platf_WMS!C18</f>
        <v>1</v>
      </c>
      <c r="D1015" t="str">
        <f>X_Platf_WMS!D18</f>
        <v>.z10_2_h_1</v>
      </c>
      <c r="E1015" t="str">
        <f>X_Platf_WMS!E18</f>
        <v>Zdefinowanie standardów monitoringu i logowania</v>
      </c>
      <c r="F1015" t="str">
        <f>X_Platf_WMS!F18</f>
        <v>XXX</v>
      </c>
      <c r="G1015" t="str">
        <f>X_Platf_WMS!G18</f>
        <v>XXX</v>
      </c>
      <c r="H1015">
        <f>X_Platf_WMS!H18</f>
        <v>13</v>
      </c>
      <c r="I1015" t="str">
        <f>X_Platf_WMS!I18</f>
        <v>ACT/END</v>
      </c>
      <c r="J1015">
        <f>X_Platf_WMS!J18</f>
        <v>200</v>
      </c>
      <c r="K1015" s="284">
        <f>X_Platf_WMS!K18</f>
        <v>47781</v>
      </c>
      <c r="L1015" s="284">
        <f>X_Platf_WMS!L18</f>
        <v>47781</v>
      </c>
      <c r="M1015">
        <f>X_Platf_WMS!M18</f>
        <v>199</v>
      </c>
      <c r="N1015">
        <f>X_Platf_WMS!N18</f>
        <v>0</v>
      </c>
      <c r="O1015">
        <f>X_Platf_WMS!O18</f>
        <v>120</v>
      </c>
      <c r="P1015" s="628">
        <f>X_Platf_WMS!P18</f>
        <v>0.12</v>
      </c>
      <c r="Q1015" s="628">
        <f>X_Platf_WMS!Q18</f>
        <v>0.11</v>
      </c>
      <c r="R1015" s="628">
        <f>X_Platf_WMS!R18</f>
        <v>0.11</v>
      </c>
      <c r="S1015" s="628">
        <f>X_Platf_WMS!S18</f>
        <v>0.11</v>
      </c>
      <c r="T1015" s="628">
        <f>X_Platf_WMS!T18</f>
        <v>0.11</v>
      </c>
      <c r="U1015" s="628">
        <f>X_Platf_WMS!U18</f>
        <v>0.11</v>
      </c>
      <c r="V1015" s="628">
        <f>X_Platf_WMS!V18</f>
        <v>0</v>
      </c>
      <c r="W1015" s="628">
        <f>X_Platf_WMS!W18</f>
        <v>0</v>
      </c>
      <c r="X1015" s="628">
        <f>X_Platf_WMS!X18</f>
        <v>0</v>
      </c>
      <c r="Y1015" s="650">
        <f>X_Platf_WMS!Y18</f>
        <v>0</v>
      </c>
      <c r="Z1015" s="650">
        <f>X_Platf_WMS!Z18</f>
        <v>0</v>
      </c>
      <c r="AA1015" s="650">
        <f>X_Platf_WMS!AA18</f>
        <v>0.33</v>
      </c>
      <c r="AB1015" s="650">
        <f>X_Platf_WMS!AB18</f>
        <v>0</v>
      </c>
      <c r="AC1015" s="613">
        <f>X_Platf_WMS!AC18</f>
        <v>0</v>
      </c>
      <c r="AD1015" s="613">
        <f>X_Platf_WMS!AD18</f>
        <v>0</v>
      </c>
      <c r="AE1015" s="613">
        <f>X_Platf_WMS!AE18</f>
        <v>0</v>
      </c>
      <c r="AF1015" s="613">
        <f>X_Platf_WMS!AF18</f>
        <v>0</v>
      </c>
      <c r="AG1015" s="626">
        <f>X_Platf_WMS!AG18</f>
        <v>14</v>
      </c>
      <c r="AH1015" s="626">
        <f>X_Platf_WMS!AH18</f>
        <v>13</v>
      </c>
      <c r="AI1015" s="626">
        <f>X_Platf_WMS!AI18</f>
        <v>13</v>
      </c>
      <c r="AJ1015" s="626">
        <f>X_Platf_WMS!AJ18</f>
        <v>13</v>
      </c>
      <c r="AK1015" s="626">
        <f>X_Platf_WMS!AK18</f>
        <v>13</v>
      </c>
      <c r="AL1015" s="626">
        <f>X_Platf_WMS!AL18</f>
        <v>13</v>
      </c>
      <c r="AM1015" s="626">
        <f>X_Platf_WMS!AM18</f>
        <v>0</v>
      </c>
      <c r="AN1015" s="626">
        <f>X_Platf_WMS!AN18</f>
        <v>0</v>
      </c>
      <c r="AO1015" s="626">
        <f>X_Platf_WMS!AO18</f>
        <v>0</v>
      </c>
      <c r="AP1015" s="369">
        <f>X_Platf_WMS!AP18</f>
        <v>0</v>
      </c>
      <c r="AQ1015" s="369">
        <f>X_Platf_WMS!AQ18</f>
        <v>0</v>
      </c>
      <c r="AR1015" s="369">
        <f>X_Platf_WMS!AR18</f>
        <v>40</v>
      </c>
      <c r="AS1015" s="369">
        <f>X_Platf_WMS!AS18</f>
        <v>0</v>
      </c>
      <c r="AT1015" s="370">
        <f>X_Platf_WMS!AT18</f>
        <v>0</v>
      </c>
      <c r="AU1015" s="370">
        <f>X_Platf_WMS!AU18</f>
        <v>0</v>
      </c>
      <c r="AV1015" s="370">
        <f>X_Platf_WMS!AV18</f>
        <v>0</v>
      </c>
      <c r="AW1015" s="370">
        <f>X_Platf_WMS!AW18</f>
        <v>0</v>
      </c>
      <c r="AX1015">
        <f>X_Platf_WMS!AX18</f>
        <v>79</v>
      </c>
      <c r="AY1015">
        <f>X_Platf_WMS!AY18</f>
        <v>0.49375000000000002</v>
      </c>
      <c r="AZ1015" t="e">
        <f>X_Platf_WMS!AZ18</f>
        <v>#N/A</v>
      </c>
      <c r="BA1015" t="e">
        <f>X_Platf_WMS!BA18</f>
        <v>#N/A</v>
      </c>
      <c r="BB1015" t="e">
        <f>X_Platf_WMS!BB18</f>
        <v>#N/A</v>
      </c>
      <c r="BC1015">
        <f>X_Platf_WMS!BC18</f>
        <v>0</v>
      </c>
      <c r="BD1015">
        <f>X_Platf_WMS!BD18</f>
        <v>0</v>
      </c>
      <c r="BE1015">
        <f>X_Platf_WMS!BE18</f>
        <v>0</v>
      </c>
      <c r="BF1015">
        <f>X_Platf_WMS!BF18</f>
        <v>0</v>
      </c>
      <c r="BG1015">
        <f>X_Platf_WMS!BG18</f>
        <v>0</v>
      </c>
      <c r="BH1015">
        <f>X_Platf_WMS!BH18</f>
        <v>0</v>
      </c>
      <c r="BI1015">
        <f>X_Platf_WMS!BI18</f>
        <v>0</v>
      </c>
      <c r="BJ1015">
        <f t="shared" si="58"/>
        <v>120</v>
      </c>
      <c r="BK1015">
        <f t="shared" si="59"/>
        <v>119</v>
      </c>
      <c r="BL1015" s="531">
        <f t="shared" si="60"/>
        <v>1</v>
      </c>
      <c r="BM1015" s="201"/>
    </row>
    <row r="1016" spans="1:65" hidden="1" outlineLevel="1" x14ac:dyDescent="0.3">
      <c r="A1016">
        <f>X_Platf_WMS!A19</f>
        <v>2</v>
      </c>
      <c r="B1016" t="str">
        <f>X_Platf_WMS!B19</f>
        <v>i</v>
      </c>
      <c r="C1016">
        <f>X_Platf_WMS!C19</f>
        <v>1</v>
      </c>
      <c r="D1016" t="str">
        <f>X_Platf_WMS!D19</f>
        <v>.z10_2_i_1</v>
      </c>
      <c r="E1016" t="str">
        <f>X_Platf_WMS!E19</f>
        <v>Zdefinowanie funkcjonalności użytkownika (GUI)</v>
      </c>
      <c r="F1016" t="str">
        <f>X_Platf_WMS!F19</f>
        <v>XXX</v>
      </c>
      <c r="G1016" t="str">
        <f>X_Platf_WMS!G19</f>
        <v>XXX</v>
      </c>
      <c r="H1016">
        <f>X_Platf_WMS!H19</f>
        <v>14</v>
      </c>
      <c r="I1016" t="str">
        <f>X_Platf_WMS!I19</f>
        <v>ACT/END</v>
      </c>
      <c r="J1016">
        <f>X_Platf_WMS!J19</f>
        <v>200</v>
      </c>
      <c r="K1016" s="284">
        <f>X_Platf_WMS!K19</f>
        <v>47781</v>
      </c>
      <c r="L1016" s="284">
        <f>X_Platf_WMS!L19</f>
        <v>47781</v>
      </c>
      <c r="M1016">
        <f>X_Platf_WMS!M19</f>
        <v>199</v>
      </c>
      <c r="N1016">
        <f>X_Platf_WMS!N19</f>
        <v>0</v>
      </c>
      <c r="O1016">
        <f>X_Platf_WMS!O19</f>
        <v>160</v>
      </c>
      <c r="P1016" s="628">
        <f>X_Platf_WMS!P19</f>
        <v>0.17</v>
      </c>
      <c r="Q1016" s="628">
        <f>X_Platf_WMS!Q19</f>
        <v>0.17</v>
      </c>
      <c r="R1016" s="628">
        <f>X_Platf_WMS!R19</f>
        <v>0.17</v>
      </c>
      <c r="S1016" s="628">
        <f>X_Platf_WMS!S19</f>
        <v>0.17</v>
      </c>
      <c r="T1016" s="628">
        <f>X_Platf_WMS!T19</f>
        <v>0.17</v>
      </c>
      <c r="U1016" s="628">
        <f>X_Platf_WMS!U19</f>
        <v>0.15</v>
      </c>
      <c r="V1016" s="628">
        <f>X_Platf_WMS!V19</f>
        <v>0</v>
      </c>
      <c r="W1016" s="628">
        <f>X_Platf_WMS!W19</f>
        <v>0</v>
      </c>
      <c r="X1016" s="628">
        <f>X_Platf_WMS!X19</f>
        <v>0</v>
      </c>
      <c r="Y1016" s="650">
        <f>X_Platf_WMS!Y19</f>
        <v>0</v>
      </c>
      <c r="Z1016" s="650">
        <f>X_Platf_WMS!Z19</f>
        <v>0</v>
      </c>
      <c r="AA1016" s="650">
        <f>X_Platf_WMS!AA19</f>
        <v>0</v>
      </c>
      <c r="AB1016" s="650">
        <f>X_Platf_WMS!AB19</f>
        <v>0</v>
      </c>
      <c r="AC1016" s="613">
        <f>X_Platf_WMS!AC19</f>
        <v>0</v>
      </c>
      <c r="AD1016" s="613">
        <f>X_Platf_WMS!AD19</f>
        <v>0</v>
      </c>
      <c r="AE1016" s="613">
        <f>X_Platf_WMS!AE19</f>
        <v>0</v>
      </c>
      <c r="AF1016" s="613">
        <f>X_Platf_WMS!AF19</f>
        <v>0</v>
      </c>
      <c r="AG1016" s="626">
        <f>X_Platf_WMS!AG19</f>
        <v>27</v>
      </c>
      <c r="AH1016" s="626">
        <f>X_Platf_WMS!AH19</f>
        <v>27</v>
      </c>
      <c r="AI1016" s="626">
        <f>X_Platf_WMS!AI19</f>
        <v>27</v>
      </c>
      <c r="AJ1016" s="626">
        <f>X_Platf_WMS!AJ19</f>
        <v>27</v>
      </c>
      <c r="AK1016" s="626">
        <f>X_Platf_WMS!AK19</f>
        <v>27</v>
      </c>
      <c r="AL1016" s="626">
        <f>X_Platf_WMS!AL19</f>
        <v>24</v>
      </c>
      <c r="AM1016" s="626">
        <f>X_Platf_WMS!AM19</f>
        <v>0</v>
      </c>
      <c r="AN1016" s="626">
        <f>X_Platf_WMS!AN19</f>
        <v>0</v>
      </c>
      <c r="AO1016" s="626">
        <f>X_Platf_WMS!AO19</f>
        <v>0</v>
      </c>
      <c r="AP1016" s="369">
        <f>X_Platf_WMS!AP19</f>
        <v>0</v>
      </c>
      <c r="AQ1016" s="369">
        <f>X_Platf_WMS!AQ19</f>
        <v>0</v>
      </c>
      <c r="AR1016" s="369">
        <f>X_Platf_WMS!AR19</f>
        <v>0</v>
      </c>
      <c r="AS1016" s="369">
        <f>X_Platf_WMS!AS19</f>
        <v>0</v>
      </c>
      <c r="AT1016" s="370">
        <f>X_Platf_WMS!AT19</f>
        <v>0</v>
      </c>
      <c r="AU1016" s="370">
        <f>X_Platf_WMS!AU19</f>
        <v>0</v>
      </c>
      <c r="AV1016" s="370">
        <f>X_Platf_WMS!AV19</f>
        <v>0</v>
      </c>
      <c r="AW1016" s="370">
        <f>X_Platf_WMS!AW19</f>
        <v>0</v>
      </c>
      <c r="AX1016">
        <f>X_Platf_WMS!AX19</f>
        <v>159</v>
      </c>
      <c r="AY1016">
        <f>X_Platf_WMS!AY19</f>
        <v>0.99375000000000002</v>
      </c>
      <c r="AZ1016" t="e">
        <f>X_Platf_WMS!AZ19</f>
        <v>#N/A</v>
      </c>
      <c r="BA1016" t="e">
        <f>X_Platf_WMS!BA19</f>
        <v>#N/A</v>
      </c>
      <c r="BB1016" t="e">
        <f>X_Platf_WMS!BB19</f>
        <v>#N/A</v>
      </c>
      <c r="BC1016">
        <f>X_Platf_WMS!BC19</f>
        <v>0</v>
      </c>
      <c r="BD1016">
        <f>X_Platf_WMS!BD19</f>
        <v>0</v>
      </c>
      <c r="BE1016">
        <f>X_Platf_WMS!BE19</f>
        <v>0</v>
      </c>
      <c r="BF1016">
        <f>X_Platf_WMS!BF19</f>
        <v>0</v>
      </c>
      <c r="BG1016">
        <f>X_Platf_WMS!BG19</f>
        <v>0</v>
      </c>
      <c r="BH1016">
        <f>X_Platf_WMS!BH19</f>
        <v>0</v>
      </c>
      <c r="BI1016">
        <f>X_Platf_WMS!BI19</f>
        <v>0</v>
      </c>
      <c r="BJ1016">
        <f t="shared" si="58"/>
        <v>160</v>
      </c>
      <c r="BK1016">
        <f t="shared" si="59"/>
        <v>159</v>
      </c>
      <c r="BL1016" s="531">
        <f t="shared" si="60"/>
        <v>1</v>
      </c>
      <c r="BM1016" s="201"/>
    </row>
    <row r="1017" spans="1:65" hidden="1" outlineLevel="1" x14ac:dyDescent="0.3">
      <c r="A1017">
        <f>X_Platf_WMS!A20</f>
        <v>3</v>
      </c>
      <c r="B1017" t="str">
        <f>X_Platf_WMS!B20</f>
        <v>a</v>
      </c>
      <c r="C1017">
        <f>X_Platf_WMS!C20</f>
        <v>0</v>
      </c>
      <c r="D1017" t="str">
        <f>X_Platf_WMS!D20</f>
        <v>.z10_3_a_0</v>
      </c>
      <c r="E1017" t="str">
        <f>X_Platf_WMS!E20</f>
        <v>3.Przygotowania Środowiska i Fundamentów Platformy</v>
      </c>
      <c r="F1017">
        <f>X_Platf_WMS!F20</f>
        <v>0</v>
      </c>
      <c r="G1017">
        <f>X_Platf_WMS!G20</f>
        <v>0</v>
      </c>
      <c r="H1017">
        <f>X_Platf_WMS!H20</f>
        <v>0</v>
      </c>
      <c r="I1017">
        <f>X_Platf_WMS!I20</f>
        <v>0</v>
      </c>
      <c r="J1017">
        <f>X_Platf_WMS!J20</f>
        <v>200</v>
      </c>
      <c r="K1017" s="284">
        <f>X_Platf_WMS!K20</f>
        <v>47781</v>
      </c>
      <c r="L1017" s="284">
        <f>X_Platf_WMS!L20</f>
        <v>47781</v>
      </c>
      <c r="M1017">
        <f>X_Platf_WMS!M20</f>
        <v>199</v>
      </c>
      <c r="N1017">
        <f>X_Platf_WMS!N20</f>
        <v>0</v>
      </c>
      <c r="O1017">
        <f>X_Platf_WMS!O20</f>
        <v>0</v>
      </c>
      <c r="P1017" s="628">
        <f>X_Platf_WMS!P20</f>
        <v>0</v>
      </c>
      <c r="Q1017" s="628">
        <f>X_Platf_WMS!Q20</f>
        <v>0</v>
      </c>
      <c r="R1017" s="628">
        <f>X_Platf_WMS!R20</f>
        <v>0</v>
      </c>
      <c r="S1017" s="628">
        <f>X_Platf_WMS!S20</f>
        <v>0</v>
      </c>
      <c r="T1017" s="628">
        <f>X_Platf_WMS!T20</f>
        <v>0</v>
      </c>
      <c r="U1017" s="628">
        <f>X_Platf_WMS!U20</f>
        <v>0</v>
      </c>
      <c r="V1017" s="628">
        <f>X_Platf_WMS!V20</f>
        <v>0</v>
      </c>
      <c r="W1017" s="628">
        <f>X_Platf_WMS!W20</f>
        <v>0</v>
      </c>
      <c r="X1017" s="628">
        <f>X_Platf_WMS!X20</f>
        <v>0</v>
      </c>
      <c r="Y1017" s="650">
        <f>X_Platf_WMS!Y20</f>
        <v>0</v>
      </c>
      <c r="Z1017" s="650">
        <f>X_Platf_WMS!Z20</f>
        <v>0</v>
      </c>
      <c r="AA1017" s="650">
        <f>X_Platf_WMS!AA20</f>
        <v>0</v>
      </c>
      <c r="AB1017" s="650">
        <f>X_Platf_WMS!AB20</f>
        <v>0</v>
      </c>
      <c r="AC1017" s="613">
        <f>X_Platf_WMS!AC20</f>
        <v>0</v>
      </c>
      <c r="AD1017" s="613">
        <f>X_Platf_WMS!AD20</f>
        <v>0</v>
      </c>
      <c r="AE1017" s="613">
        <f>X_Platf_WMS!AE20</f>
        <v>0</v>
      </c>
      <c r="AF1017" s="613">
        <f>X_Platf_WMS!AF20</f>
        <v>0</v>
      </c>
      <c r="AG1017" s="626">
        <f>X_Platf_WMS!AG20</f>
        <v>0</v>
      </c>
      <c r="AH1017" s="626">
        <f>X_Platf_WMS!AH20</f>
        <v>0</v>
      </c>
      <c r="AI1017" s="626">
        <f>X_Platf_WMS!AI20</f>
        <v>0</v>
      </c>
      <c r="AJ1017" s="626">
        <f>X_Platf_WMS!AJ20</f>
        <v>0</v>
      </c>
      <c r="AK1017" s="626">
        <f>X_Platf_WMS!AK20</f>
        <v>0</v>
      </c>
      <c r="AL1017" s="626">
        <f>X_Platf_WMS!AL20</f>
        <v>0</v>
      </c>
      <c r="AM1017" s="626">
        <f>X_Platf_WMS!AM20</f>
        <v>0</v>
      </c>
      <c r="AN1017" s="626">
        <f>X_Platf_WMS!AN20</f>
        <v>0</v>
      </c>
      <c r="AO1017" s="626">
        <f>X_Platf_WMS!AO20</f>
        <v>0</v>
      </c>
      <c r="AP1017" s="369">
        <f>X_Platf_WMS!AP20</f>
        <v>0</v>
      </c>
      <c r="AQ1017" s="369">
        <f>X_Platf_WMS!AQ20</f>
        <v>0</v>
      </c>
      <c r="AR1017" s="369">
        <f>X_Platf_WMS!AR20</f>
        <v>0</v>
      </c>
      <c r="AS1017" s="369">
        <f>X_Platf_WMS!AS20</f>
        <v>0</v>
      </c>
      <c r="AT1017" s="370">
        <f>X_Platf_WMS!AT20</f>
        <v>0</v>
      </c>
      <c r="AU1017" s="370">
        <f>X_Platf_WMS!AU20</f>
        <v>0</v>
      </c>
      <c r="AV1017" s="370">
        <f>X_Platf_WMS!AV20</f>
        <v>0</v>
      </c>
      <c r="AW1017" s="370">
        <f>X_Platf_WMS!AW20</f>
        <v>0</v>
      </c>
      <c r="AX1017">
        <f>X_Platf_WMS!AX20</f>
        <v>0</v>
      </c>
      <c r="AY1017">
        <f>X_Platf_WMS!AY20</f>
        <v>0</v>
      </c>
      <c r="AZ1017">
        <f>X_Platf_WMS!AZ20</f>
        <v>0</v>
      </c>
      <c r="BA1017">
        <f>X_Platf_WMS!BA20</f>
        <v>0</v>
      </c>
      <c r="BB1017">
        <f>X_Platf_WMS!BB20</f>
        <v>0</v>
      </c>
      <c r="BC1017">
        <f>X_Platf_WMS!BC20</f>
        <v>0</v>
      </c>
      <c r="BD1017">
        <f>X_Platf_WMS!BD20</f>
        <v>0</v>
      </c>
      <c r="BE1017">
        <f>X_Platf_WMS!BE20</f>
        <v>0</v>
      </c>
      <c r="BF1017">
        <f>X_Platf_WMS!BF20</f>
        <v>0</v>
      </c>
      <c r="BG1017">
        <f>X_Platf_WMS!BG20</f>
        <v>0</v>
      </c>
      <c r="BH1017">
        <f>X_Platf_WMS!BH20</f>
        <v>0</v>
      </c>
      <c r="BI1017">
        <f>X_Platf_WMS!BI20</f>
        <v>0</v>
      </c>
      <c r="BJ1017">
        <f t="shared" si="58"/>
        <v>0</v>
      </c>
      <c r="BK1017">
        <f t="shared" si="59"/>
        <v>0</v>
      </c>
      <c r="BL1017" s="531">
        <f t="shared" si="60"/>
        <v>0</v>
      </c>
      <c r="BM1017" s="201"/>
    </row>
    <row r="1018" spans="1:65" hidden="1" outlineLevel="1" x14ac:dyDescent="0.3">
      <c r="A1018">
        <f>X_Platf_WMS!A21</f>
        <v>3</v>
      </c>
      <c r="B1018" t="str">
        <f>X_Platf_WMS!B21</f>
        <v>a</v>
      </c>
      <c r="C1018">
        <f>X_Platf_WMS!C21</f>
        <v>1</v>
      </c>
      <c r="D1018" t="str">
        <f>X_Platf_WMS!D21</f>
        <v>.z10_3_a_1</v>
      </c>
      <c r="E1018" t="str">
        <f>X_Platf_WMS!E21</f>
        <v>Automatyzacja konfiguracja środowiska Kubernetes</v>
      </c>
      <c r="F1018" t="str">
        <f>X_Platf_WMS!F21</f>
        <v>XXX</v>
      </c>
      <c r="G1018" t="str">
        <f>X_Platf_WMS!G21</f>
        <v>XXX</v>
      </c>
      <c r="H1018">
        <f>X_Platf_WMS!H21</f>
        <v>15</v>
      </c>
      <c r="I1018" t="str">
        <f>X_Platf_WMS!I21</f>
        <v>END/ACT</v>
      </c>
      <c r="J1018">
        <f>X_Platf_WMS!J21</f>
        <v>200</v>
      </c>
      <c r="K1018" s="284">
        <f>X_Platf_WMS!K21</f>
        <v>47781</v>
      </c>
      <c r="L1018" s="284">
        <f>X_Platf_WMS!L21</f>
        <v>47782</v>
      </c>
      <c r="M1018">
        <f>X_Platf_WMS!M21</f>
        <v>200</v>
      </c>
      <c r="N1018">
        <f>X_Platf_WMS!N21</f>
        <v>1</v>
      </c>
      <c r="O1018">
        <f>X_Platf_WMS!O21</f>
        <v>120</v>
      </c>
      <c r="P1018" s="628">
        <f>X_Platf_WMS!P21</f>
        <v>0.06</v>
      </c>
      <c r="Q1018" s="628">
        <f>X_Platf_WMS!Q21</f>
        <v>0.06</v>
      </c>
      <c r="R1018" s="628">
        <f>X_Platf_WMS!R21</f>
        <v>0.06</v>
      </c>
      <c r="S1018" s="628">
        <f>X_Platf_WMS!S21</f>
        <v>0.06</v>
      </c>
      <c r="T1018" s="628">
        <f>X_Platf_WMS!T21</f>
        <v>0.05</v>
      </c>
      <c r="U1018" s="628">
        <f>X_Platf_WMS!U21</f>
        <v>0.05</v>
      </c>
      <c r="V1018" s="628">
        <f>X_Platf_WMS!V21</f>
        <v>0</v>
      </c>
      <c r="W1018" s="628">
        <f>X_Platf_WMS!W21</f>
        <v>0</v>
      </c>
      <c r="X1018" s="628">
        <f>X_Platf_WMS!X21</f>
        <v>0</v>
      </c>
      <c r="Y1018" s="650">
        <f>X_Platf_WMS!Y21</f>
        <v>0</v>
      </c>
      <c r="Z1018" s="650">
        <f>X_Platf_WMS!Z21</f>
        <v>0.33</v>
      </c>
      <c r="AA1018" s="650">
        <f>X_Platf_WMS!AA21</f>
        <v>0.33</v>
      </c>
      <c r="AB1018" s="650">
        <f>X_Platf_WMS!AB21</f>
        <v>0</v>
      </c>
      <c r="AC1018" s="613">
        <f>X_Platf_WMS!AC21</f>
        <v>0</v>
      </c>
      <c r="AD1018" s="613">
        <f>X_Platf_WMS!AD21</f>
        <v>0</v>
      </c>
      <c r="AE1018" s="613">
        <f>X_Platf_WMS!AE21</f>
        <v>0</v>
      </c>
      <c r="AF1018" s="613">
        <f>X_Platf_WMS!AF21</f>
        <v>0</v>
      </c>
      <c r="AG1018" s="626">
        <f>X_Platf_WMS!AG21</f>
        <v>7</v>
      </c>
      <c r="AH1018" s="626">
        <f>X_Platf_WMS!AH21</f>
        <v>7</v>
      </c>
      <c r="AI1018" s="626">
        <f>X_Platf_WMS!AI21</f>
        <v>7</v>
      </c>
      <c r="AJ1018" s="626">
        <f>X_Platf_WMS!AJ21</f>
        <v>7</v>
      </c>
      <c r="AK1018" s="626">
        <f>X_Platf_WMS!AK21</f>
        <v>6</v>
      </c>
      <c r="AL1018" s="626">
        <f>X_Platf_WMS!AL21</f>
        <v>6</v>
      </c>
      <c r="AM1018" s="626">
        <f>X_Platf_WMS!AM21</f>
        <v>0</v>
      </c>
      <c r="AN1018" s="626">
        <f>X_Platf_WMS!AN21</f>
        <v>0</v>
      </c>
      <c r="AO1018" s="626">
        <f>X_Platf_WMS!AO21</f>
        <v>0</v>
      </c>
      <c r="AP1018" s="369">
        <f>X_Platf_WMS!AP21</f>
        <v>0</v>
      </c>
      <c r="AQ1018" s="369">
        <f>X_Platf_WMS!AQ21</f>
        <v>40</v>
      </c>
      <c r="AR1018" s="369">
        <f>X_Platf_WMS!AR21</f>
        <v>40</v>
      </c>
      <c r="AS1018" s="369">
        <f>X_Platf_WMS!AS21</f>
        <v>0</v>
      </c>
      <c r="AT1018" s="370">
        <f>X_Platf_WMS!AT21</f>
        <v>0</v>
      </c>
      <c r="AU1018" s="370">
        <f>X_Platf_WMS!AU21</f>
        <v>0</v>
      </c>
      <c r="AV1018" s="370">
        <f>X_Platf_WMS!AV21</f>
        <v>0</v>
      </c>
      <c r="AW1018" s="370">
        <f>X_Platf_WMS!AW21</f>
        <v>0</v>
      </c>
      <c r="AX1018">
        <f>X_Platf_WMS!AX21</f>
        <v>40</v>
      </c>
      <c r="AY1018">
        <f>X_Platf_WMS!AY21</f>
        <v>0.25</v>
      </c>
      <c r="AZ1018" t="e">
        <f>X_Platf_WMS!AZ21</f>
        <v>#N/A</v>
      </c>
      <c r="BA1018" t="e">
        <f>X_Platf_WMS!BA21</f>
        <v>#N/A</v>
      </c>
      <c r="BB1018" t="e">
        <f>X_Platf_WMS!BB21</f>
        <v>#N/A</v>
      </c>
      <c r="BC1018">
        <f>X_Platf_WMS!BC21</f>
        <v>0</v>
      </c>
      <c r="BD1018">
        <f>X_Platf_WMS!BD21</f>
        <v>0</v>
      </c>
      <c r="BE1018">
        <f>X_Platf_WMS!BE21</f>
        <v>0</v>
      </c>
      <c r="BF1018">
        <f>X_Platf_WMS!BF21</f>
        <v>0</v>
      </c>
      <c r="BG1018">
        <f>X_Platf_WMS!BG21</f>
        <v>0</v>
      </c>
      <c r="BH1018">
        <f>X_Platf_WMS!BH21</f>
        <v>0</v>
      </c>
      <c r="BI1018">
        <f>X_Platf_WMS!BI21</f>
        <v>0</v>
      </c>
      <c r="BJ1018">
        <f t="shared" si="58"/>
        <v>120</v>
      </c>
      <c r="BK1018">
        <f t="shared" si="59"/>
        <v>120</v>
      </c>
      <c r="BL1018" s="531">
        <f t="shared" si="60"/>
        <v>0</v>
      </c>
      <c r="BM1018" s="201"/>
    </row>
    <row r="1019" spans="1:65" hidden="1" outlineLevel="1" x14ac:dyDescent="0.3">
      <c r="A1019">
        <f>X_Platf_WMS!A22</f>
        <v>3</v>
      </c>
      <c r="B1019" t="str">
        <f>X_Platf_WMS!B22</f>
        <v>b</v>
      </c>
      <c r="C1019">
        <f>X_Platf_WMS!C22</f>
        <v>1</v>
      </c>
      <c r="D1019" t="str">
        <f>X_Platf_WMS!D22</f>
        <v>.z10_3_b_1</v>
      </c>
      <c r="E1019" t="str">
        <f>X_Platf_WMS!E22</f>
        <v>Przygotowanie automatyzacji mechanizmów aktualizacji</v>
      </c>
      <c r="F1019" t="str">
        <f>X_Platf_WMS!F22</f>
        <v>XXX</v>
      </c>
      <c r="G1019" t="str">
        <f>X_Platf_WMS!G22</f>
        <v>XXX</v>
      </c>
      <c r="H1019">
        <f>X_Platf_WMS!H22</f>
        <v>16</v>
      </c>
      <c r="I1019" t="str">
        <f>X_Platf_WMS!I22</f>
        <v>END/ACT</v>
      </c>
      <c r="J1019">
        <f>X_Platf_WMS!J22</f>
        <v>201</v>
      </c>
      <c r="K1019" s="284">
        <f>X_Platf_WMS!K22</f>
        <v>47788</v>
      </c>
      <c r="L1019" s="284">
        <f>X_Platf_WMS!L22</f>
        <v>47788</v>
      </c>
      <c r="M1019">
        <f>X_Platf_WMS!M22</f>
        <v>200</v>
      </c>
      <c r="N1019">
        <f>X_Platf_WMS!N22</f>
        <v>0</v>
      </c>
      <c r="O1019">
        <f>X_Platf_WMS!O22</f>
        <v>120</v>
      </c>
      <c r="P1019" s="628">
        <f>X_Platf_WMS!P22</f>
        <v>0.06</v>
      </c>
      <c r="Q1019" s="628">
        <f>X_Platf_WMS!Q22</f>
        <v>0.06</v>
      </c>
      <c r="R1019" s="628">
        <f>X_Platf_WMS!R22</f>
        <v>0.06</v>
      </c>
      <c r="S1019" s="628">
        <f>X_Platf_WMS!S22</f>
        <v>0.06</v>
      </c>
      <c r="T1019" s="628">
        <f>X_Platf_WMS!T22</f>
        <v>0.05</v>
      </c>
      <c r="U1019" s="628">
        <f>X_Platf_WMS!U22</f>
        <v>0.05</v>
      </c>
      <c r="V1019" s="628">
        <f>X_Platf_WMS!V22</f>
        <v>0</v>
      </c>
      <c r="W1019" s="628">
        <f>X_Platf_WMS!W22</f>
        <v>0</v>
      </c>
      <c r="X1019" s="628">
        <f>X_Platf_WMS!X22</f>
        <v>0</v>
      </c>
      <c r="Y1019" s="650">
        <f>X_Platf_WMS!Y22</f>
        <v>0</v>
      </c>
      <c r="Z1019" s="650">
        <f>X_Platf_WMS!Z22</f>
        <v>0.33</v>
      </c>
      <c r="AA1019" s="650">
        <f>X_Platf_WMS!AA22</f>
        <v>0.33</v>
      </c>
      <c r="AB1019" s="650">
        <f>X_Platf_WMS!AB22</f>
        <v>0</v>
      </c>
      <c r="AC1019" s="613">
        <f>X_Platf_WMS!AC22</f>
        <v>0</v>
      </c>
      <c r="AD1019" s="613">
        <f>X_Platf_WMS!AD22</f>
        <v>0</v>
      </c>
      <c r="AE1019" s="613">
        <f>X_Platf_WMS!AE22</f>
        <v>0</v>
      </c>
      <c r="AF1019" s="613">
        <f>X_Platf_WMS!AF22</f>
        <v>0</v>
      </c>
      <c r="AG1019" s="626">
        <f>X_Platf_WMS!AG22</f>
        <v>7</v>
      </c>
      <c r="AH1019" s="626">
        <f>X_Platf_WMS!AH22</f>
        <v>7</v>
      </c>
      <c r="AI1019" s="626">
        <f>X_Platf_WMS!AI22</f>
        <v>7</v>
      </c>
      <c r="AJ1019" s="626">
        <f>X_Platf_WMS!AJ22</f>
        <v>7</v>
      </c>
      <c r="AK1019" s="626">
        <f>X_Platf_WMS!AK22</f>
        <v>6</v>
      </c>
      <c r="AL1019" s="626">
        <f>X_Platf_WMS!AL22</f>
        <v>6</v>
      </c>
      <c r="AM1019" s="626">
        <f>X_Platf_WMS!AM22</f>
        <v>0</v>
      </c>
      <c r="AN1019" s="626">
        <f>X_Platf_WMS!AN22</f>
        <v>0</v>
      </c>
      <c r="AO1019" s="626">
        <f>X_Platf_WMS!AO22</f>
        <v>0</v>
      </c>
      <c r="AP1019" s="369">
        <f>X_Platf_WMS!AP22</f>
        <v>0</v>
      </c>
      <c r="AQ1019" s="369">
        <f>X_Platf_WMS!AQ22</f>
        <v>40</v>
      </c>
      <c r="AR1019" s="369">
        <f>X_Platf_WMS!AR22</f>
        <v>40</v>
      </c>
      <c r="AS1019" s="369">
        <f>X_Platf_WMS!AS22</f>
        <v>0</v>
      </c>
      <c r="AT1019" s="370">
        <f>X_Platf_WMS!AT22</f>
        <v>0</v>
      </c>
      <c r="AU1019" s="370">
        <f>X_Platf_WMS!AU22</f>
        <v>0</v>
      </c>
      <c r="AV1019" s="370">
        <f>X_Platf_WMS!AV22</f>
        <v>0</v>
      </c>
      <c r="AW1019" s="370">
        <f>X_Platf_WMS!AW22</f>
        <v>0</v>
      </c>
      <c r="AX1019">
        <f>X_Platf_WMS!AX22</f>
        <v>40</v>
      </c>
      <c r="AY1019">
        <f>X_Platf_WMS!AY22</f>
        <v>0.25</v>
      </c>
      <c r="AZ1019" t="e">
        <f>X_Platf_WMS!AZ22</f>
        <v>#N/A</v>
      </c>
      <c r="BA1019" t="e">
        <f>X_Platf_WMS!BA22</f>
        <v>#N/A</v>
      </c>
      <c r="BB1019" t="e">
        <f>X_Platf_WMS!BB22</f>
        <v>#N/A</v>
      </c>
      <c r="BC1019">
        <f>X_Platf_WMS!BC22</f>
        <v>0</v>
      </c>
      <c r="BD1019">
        <f>X_Platf_WMS!BD22</f>
        <v>0</v>
      </c>
      <c r="BE1019">
        <f>X_Platf_WMS!BE22</f>
        <v>0</v>
      </c>
      <c r="BF1019">
        <f>X_Platf_WMS!BF22</f>
        <v>0</v>
      </c>
      <c r="BG1019">
        <f>X_Platf_WMS!BG22</f>
        <v>0</v>
      </c>
      <c r="BH1019">
        <f>X_Platf_WMS!BH22</f>
        <v>0</v>
      </c>
      <c r="BI1019">
        <f>X_Platf_WMS!BI22</f>
        <v>0</v>
      </c>
      <c r="BJ1019">
        <f t="shared" si="58"/>
        <v>120</v>
      </c>
      <c r="BK1019">
        <f t="shared" si="59"/>
        <v>120</v>
      </c>
      <c r="BL1019" s="531">
        <f t="shared" si="60"/>
        <v>0</v>
      </c>
      <c r="BM1019" s="201"/>
    </row>
    <row r="1020" spans="1:65" hidden="1" outlineLevel="1" x14ac:dyDescent="0.3">
      <c r="A1020">
        <f>X_Platf_WMS!A23</f>
        <v>3</v>
      </c>
      <c r="B1020" t="str">
        <f>X_Platf_WMS!B23</f>
        <v>c</v>
      </c>
      <c r="C1020">
        <f>X_Platf_WMS!C23</f>
        <v>1</v>
      </c>
      <c r="D1020" t="str">
        <f>X_Platf_WMS!D23</f>
        <v>.z10_3_c_1</v>
      </c>
      <c r="E1020" t="str">
        <f>X_Platf_WMS!E23</f>
        <v>Utworzenie repozytorum artefaktów</v>
      </c>
      <c r="F1020" t="str">
        <f>X_Platf_WMS!F23</f>
        <v>XXX</v>
      </c>
      <c r="G1020" t="str">
        <f>X_Platf_WMS!G23</f>
        <v>XXX</v>
      </c>
      <c r="H1020">
        <f>X_Platf_WMS!H23</f>
        <v>17</v>
      </c>
      <c r="I1020" t="str">
        <f>X_Platf_WMS!I23</f>
        <v>END/ACT</v>
      </c>
      <c r="J1020">
        <f>X_Platf_WMS!J23</f>
        <v>201</v>
      </c>
      <c r="K1020" s="284">
        <f>X_Platf_WMS!K23</f>
        <v>47788</v>
      </c>
      <c r="L1020" s="284">
        <f>X_Platf_WMS!L23</f>
        <v>47789</v>
      </c>
      <c r="M1020">
        <f>X_Platf_WMS!M23</f>
        <v>201</v>
      </c>
      <c r="N1020">
        <f>X_Platf_WMS!N23</f>
        <v>1</v>
      </c>
      <c r="O1020">
        <f>X_Platf_WMS!O23</f>
        <v>120</v>
      </c>
      <c r="P1020" s="628">
        <f>X_Platf_WMS!P23</f>
        <v>0.06</v>
      </c>
      <c r="Q1020" s="628">
        <f>X_Platf_WMS!Q23</f>
        <v>0.06</v>
      </c>
      <c r="R1020" s="628">
        <f>X_Platf_WMS!R23</f>
        <v>0.06</v>
      </c>
      <c r="S1020" s="628">
        <f>X_Platf_WMS!S23</f>
        <v>0.06</v>
      </c>
      <c r="T1020" s="628">
        <f>X_Platf_WMS!T23</f>
        <v>0.05</v>
      </c>
      <c r="U1020" s="628">
        <f>X_Platf_WMS!U23</f>
        <v>0.05</v>
      </c>
      <c r="V1020" s="628">
        <f>X_Platf_WMS!V23</f>
        <v>0</v>
      </c>
      <c r="W1020" s="628">
        <f>X_Platf_WMS!W23</f>
        <v>0</v>
      </c>
      <c r="X1020" s="628">
        <f>X_Platf_WMS!X23</f>
        <v>0</v>
      </c>
      <c r="Y1020" s="650">
        <f>X_Platf_WMS!Y23</f>
        <v>0</v>
      </c>
      <c r="Z1020" s="650">
        <f>X_Platf_WMS!Z23</f>
        <v>0.33</v>
      </c>
      <c r="AA1020" s="650">
        <f>X_Platf_WMS!AA23</f>
        <v>0.33</v>
      </c>
      <c r="AB1020" s="650">
        <f>X_Platf_WMS!AB23</f>
        <v>0</v>
      </c>
      <c r="AC1020" s="613">
        <f>X_Platf_WMS!AC23</f>
        <v>0</v>
      </c>
      <c r="AD1020" s="613">
        <f>X_Platf_WMS!AD23</f>
        <v>0</v>
      </c>
      <c r="AE1020" s="613">
        <f>X_Platf_WMS!AE23</f>
        <v>0</v>
      </c>
      <c r="AF1020" s="613">
        <f>X_Platf_WMS!AF23</f>
        <v>0</v>
      </c>
      <c r="AG1020" s="626">
        <f>X_Platf_WMS!AG23</f>
        <v>7</v>
      </c>
      <c r="AH1020" s="626">
        <f>X_Platf_WMS!AH23</f>
        <v>7</v>
      </c>
      <c r="AI1020" s="626">
        <f>X_Platf_WMS!AI23</f>
        <v>7</v>
      </c>
      <c r="AJ1020" s="626">
        <f>X_Platf_WMS!AJ23</f>
        <v>7</v>
      </c>
      <c r="AK1020" s="626">
        <f>X_Platf_WMS!AK23</f>
        <v>6</v>
      </c>
      <c r="AL1020" s="626">
        <f>X_Platf_WMS!AL23</f>
        <v>6</v>
      </c>
      <c r="AM1020" s="626">
        <f>X_Platf_WMS!AM23</f>
        <v>0</v>
      </c>
      <c r="AN1020" s="626">
        <f>X_Platf_WMS!AN23</f>
        <v>0</v>
      </c>
      <c r="AO1020" s="626">
        <f>X_Platf_WMS!AO23</f>
        <v>0</v>
      </c>
      <c r="AP1020" s="369">
        <f>X_Platf_WMS!AP23</f>
        <v>0</v>
      </c>
      <c r="AQ1020" s="369">
        <f>X_Platf_WMS!AQ23</f>
        <v>40</v>
      </c>
      <c r="AR1020" s="369">
        <f>X_Platf_WMS!AR23</f>
        <v>40</v>
      </c>
      <c r="AS1020" s="369">
        <f>X_Platf_WMS!AS23</f>
        <v>0</v>
      </c>
      <c r="AT1020" s="370">
        <f>X_Platf_WMS!AT23</f>
        <v>0</v>
      </c>
      <c r="AU1020" s="370">
        <f>X_Platf_WMS!AU23</f>
        <v>0</v>
      </c>
      <c r="AV1020" s="370">
        <f>X_Platf_WMS!AV23</f>
        <v>0</v>
      </c>
      <c r="AW1020" s="370">
        <f>X_Platf_WMS!AW23</f>
        <v>0</v>
      </c>
      <c r="AX1020">
        <f>X_Platf_WMS!AX23</f>
        <v>40</v>
      </c>
      <c r="AY1020">
        <f>X_Platf_WMS!AY23</f>
        <v>0.25</v>
      </c>
      <c r="AZ1020" t="e">
        <f>X_Platf_WMS!AZ23</f>
        <v>#N/A</v>
      </c>
      <c r="BA1020" t="e">
        <f>X_Platf_WMS!BA23</f>
        <v>#N/A</v>
      </c>
      <c r="BB1020" t="e">
        <f>X_Platf_WMS!BB23</f>
        <v>#N/A</v>
      </c>
      <c r="BC1020">
        <f>X_Platf_WMS!BC23</f>
        <v>0</v>
      </c>
      <c r="BD1020">
        <f>X_Platf_WMS!BD23</f>
        <v>0</v>
      </c>
      <c r="BE1020">
        <f>X_Platf_WMS!BE23</f>
        <v>0</v>
      </c>
      <c r="BF1020">
        <f>X_Platf_WMS!BF23</f>
        <v>0</v>
      </c>
      <c r="BG1020">
        <f>X_Platf_WMS!BG23</f>
        <v>0</v>
      </c>
      <c r="BH1020">
        <f>X_Platf_WMS!BH23</f>
        <v>0</v>
      </c>
      <c r="BI1020">
        <f>X_Platf_WMS!BI23</f>
        <v>0</v>
      </c>
      <c r="BJ1020">
        <f t="shared" si="58"/>
        <v>120</v>
      </c>
      <c r="BK1020">
        <f t="shared" si="59"/>
        <v>120</v>
      </c>
      <c r="BL1020" s="531">
        <f t="shared" si="60"/>
        <v>0</v>
      </c>
      <c r="BM1020" s="201"/>
    </row>
    <row r="1021" spans="1:65" hidden="1" outlineLevel="1" x14ac:dyDescent="0.3">
      <c r="A1021">
        <f>X_Platf_WMS!A24</f>
        <v>3</v>
      </c>
      <c r="B1021" t="str">
        <f>X_Platf_WMS!B24</f>
        <v>d</v>
      </c>
      <c r="C1021">
        <f>X_Platf_WMS!C24</f>
        <v>1</v>
      </c>
      <c r="D1021" t="str">
        <f>X_Platf_WMS!D24</f>
        <v>.z10_3_d_1</v>
      </c>
      <c r="E1021" t="str">
        <f>X_Platf_WMS!E24</f>
        <v xml:space="preserve">Automatyzacja zarządzania zadaniami </v>
      </c>
      <c r="F1021" t="str">
        <f>X_Platf_WMS!F24</f>
        <v>XXX</v>
      </c>
      <c r="G1021" t="str">
        <f>X_Platf_WMS!G24</f>
        <v>XXX</v>
      </c>
      <c r="H1021">
        <f>X_Platf_WMS!H24</f>
        <v>18</v>
      </c>
      <c r="I1021" t="str">
        <f>X_Platf_WMS!I24</f>
        <v>END/ACT</v>
      </c>
      <c r="J1021">
        <f>X_Platf_WMS!J24</f>
        <v>202</v>
      </c>
      <c r="K1021" s="284">
        <f>X_Platf_WMS!K24</f>
        <v>47795</v>
      </c>
      <c r="L1021" s="284">
        <f>X_Platf_WMS!L24</f>
        <v>47795</v>
      </c>
      <c r="M1021">
        <f>X_Platf_WMS!M24</f>
        <v>201</v>
      </c>
      <c r="N1021">
        <f>X_Platf_WMS!N24</f>
        <v>0</v>
      </c>
      <c r="O1021">
        <f>X_Platf_WMS!O24</f>
        <v>120</v>
      </c>
      <c r="P1021" s="628">
        <f>X_Platf_WMS!P24</f>
        <v>0.06</v>
      </c>
      <c r="Q1021" s="628">
        <f>X_Platf_WMS!Q24</f>
        <v>0.06</v>
      </c>
      <c r="R1021" s="628">
        <f>X_Platf_WMS!R24</f>
        <v>0.06</v>
      </c>
      <c r="S1021" s="628">
        <f>X_Platf_WMS!S24</f>
        <v>0.06</v>
      </c>
      <c r="T1021" s="628">
        <f>X_Platf_WMS!T24</f>
        <v>0.05</v>
      </c>
      <c r="U1021" s="628">
        <f>X_Platf_WMS!U24</f>
        <v>0.05</v>
      </c>
      <c r="V1021" s="628">
        <f>X_Platf_WMS!V24</f>
        <v>0</v>
      </c>
      <c r="W1021" s="628">
        <f>X_Platf_WMS!W24</f>
        <v>0</v>
      </c>
      <c r="X1021" s="628">
        <f>X_Platf_WMS!X24</f>
        <v>0</v>
      </c>
      <c r="Y1021" s="650">
        <f>X_Platf_WMS!Y24</f>
        <v>0</v>
      </c>
      <c r="Z1021" s="650">
        <f>X_Platf_WMS!Z24</f>
        <v>0.33</v>
      </c>
      <c r="AA1021" s="650">
        <f>X_Platf_WMS!AA24</f>
        <v>0.33</v>
      </c>
      <c r="AB1021" s="650">
        <f>X_Platf_WMS!AB24</f>
        <v>0</v>
      </c>
      <c r="AC1021" s="613">
        <f>X_Platf_WMS!AC24</f>
        <v>0</v>
      </c>
      <c r="AD1021" s="613">
        <f>X_Platf_WMS!AD24</f>
        <v>0</v>
      </c>
      <c r="AE1021" s="613">
        <f>X_Platf_WMS!AE24</f>
        <v>0</v>
      </c>
      <c r="AF1021" s="613">
        <f>X_Platf_WMS!AF24</f>
        <v>0</v>
      </c>
      <c r="AG1021" s="626">
        <f>X_Platf_WMS!AG24</f>
        <v>7</v>
      </c>
      <c r="AH1021" s="626">
        <f>X_Platf_WMS!AH24</f>
        <v>7</v>
      </c>
      <c r="AI1021" s="626">
        <f>X_Platf_WMS!AI24</f>
        <v>7</v>
      </c>
      <c r="AJ1021" s="626">
        <f>X_Platf_WMS!AJ24</f>
        <v>7</v>
      </c>
      <c r="AK1021" s="626">
        <f>X_Platf_WMS!AK24</f>
        <v>6</v>
      </c>
      <c r="AL1021" s="626">
        <f>X_Platf_WMS!AL24</f>
        <v>6</v>
      </c>
      <c r="AM1021" s="626">
        <f>X_Platf_WMS!AM24</f>
        <v>0</v>
      </c>
      <c r="AN1021" s="626">
        <f>X_Platf_WMS!AN24</f>
        <v>0</v>
      </c>
      <c r="AO1021" s="626">
        <f>X_Platf_WMS!AO24</f>
        <v>0</v>
      </c>
      <c r="AP1021" s="369">
        <f>X_Platf_WMS!AP24</f>
        <v>0</v>
      </c>
      <c r="AQ1021" s="369">
        <f>X_Platf_WMS!AQ24</f>
        <v>40</v>
      </c>
      <c r="AR1021" s="369">
        <f>X_Platf_WMS!AR24</f>
        <v>40</v>
      </c>
      <c r="AS1021" s="369">
        <f>X_Platf_WMS!AS24</f>
        <v>0</v>
      </c>
      <c r="AT1021" s="370">
        <f>X_Platf_WMS!AT24</f>
        <v>0</v>
      </c>
      <c r="AU1021" s="370">
        <f>X_Platf_WMS!AU24</f>
        <v>0</v>
      </c>
      <c r="AV1021" s="370">
        <f>X_Platf_WMS!AV24</f>
        <v>0</v>
      </c>
      <c r="AW1021" s="370">
        <f>X_Platf_WMS!AW24</f>
        <v>0</v>
      </c>
      <c r="AX1021">
        <f>X_Platf_WMS!AX24</f>
        <v>40</v>
      </c>
      <c r="AY1021">
        <f>X_Platf_WMS!AY24</f>
        <v>0.25</v>
      </c>
      <c r="AZ1021" t="e">
        <f>X_Platf_WMS!AZ24</f>
        <v>#N/A</v>
      </c>
      <c r="BA1021" t="e">
        <f>X_Platf_WMS!BA24</f>
        <v>#N/A</v>
      </c>
      <c r="BB1021" t="e">
        <f>X_Platf_WMS!BB24</f>
        <v>#N/A</v>
      </c>
      <c r="BC1021">
        <f>X_Platf_WMS!BC24</f>
        <v>0</v>
      </c>
      <c r="BD1021">
        <f>X_Platf_WMS!BD24</f>
        <v>0</v>
      </c>
      <c r="BE1021">
        <f>X_Platf_WMS!BE24</f>
        <v>0</v>
      </c>
      <c r="BF1021">
        <f>X_Platf_WMS!BF24</f>
        <v>0</v>
      </c>
      <c r="BG1021">
        <f>X_Platf_WMS!BG24</f>
        <v>0</v>
      </c>
      <c r="BH1021">
        <f>X_Platf_WMS!BH24</f>
        <v>0</v>
      </c>
      <c r="BI1021">
        <f>X_Platf_WMS!BI24</f>
        <v>0</v>
      </c>
      <c r="BJ1021">
        <f t="shared" si="58"/>
        <v>120</v>
      </c>
      <c r="BK1021">
        <f t="shared" si="59"/>
        <v>120</v>
      </c>
      <c r="BL1021" s="531">
        <f t="shared" si="60"/>
        <v>0</v>
      </c>
      <c r="BM1021" s="201"/>
    </row>
    <row r="1022" spans="1:65" hidden="1" outlineLevel="1" x14ac:dyDescent="0.3">
      <c r="A1022">
        <f>X_Platf_WMS!A25</f>
        <v>3</v>
      </c>
      <c r="B1022" t="str">
        <f>X_Platf_WMS!B25</f>
        <v>e</v>
      </c>
      <c r="C1022">
        <f>X_Platf_WMS!C25</f>
        <v>1</v>
      </c>
      <c r="D1022" t="str">
        <f>X_Platf_WMS!D25</f>
        <v>.z10_3_e_1</v>
      </c>
      <c r="E1022" t="str">
        <f>X_Platf_WMS!E25</f>
        <v>Przygotowanie procesu tworzenia artefaktow</v>
      </c>
      <c r="F1022" t="str">
        <f>X_Platf_WMS!F25</f>
        <v>XXX</v>
      </c>
      <c r="G1022" t="str">
        <f>X_Platf_WMS!G25</f>
        <v>XXX</v>
      </c>
      <c r="H1022">
        <f>X_Platf_WMS!H25</f>
        <v>19</v>
      </c>
      <c r="I1022" t="str">
        <f>X_Platf_WMS!I25</f>
        <v>END/ACT</v>
      </c>
      <c r="J1022">
        <f>X_Platf_WMS!J25</f>
        <v>202</v>
      </c>
      <c r="K1022" s="284">
        <f>X_Platf_WMS!K25</f>
        <v>47795</v>
      </c>
      <c r="L1022" s="284">
        <f>X_Platf_WMS!L25</f>
        <v>47795</v>
      </c>
      <c r="M1022">
        <f>X_Platf_WMS!M25</f>
        <v>201</v>
      </c>
      <c r="N1022">
        <f>X_Platf_WMS!N25</f>
        <v>0</v>
      </c>
      <c r="O1022">
        <f>X_Platf_WMS!O25</f>
        <v>120</v>
      </c>
      <c r="P1022" s="628">
        <f>X_Platf_WMS!P25</f>
        <v>0.06</v>
      </c>
      <c r="Q1022" s="628">
        <f>X_Platf_WMS!Q25</f>
        <v>0.06</v>
      </c>
      <c r="R1022" s="628">
        <f>X_Platf_WMS!R25</f>
        <v>0.06</v>
      </c>
      <c r="S1022" s="628">
        <f>X_Platf_WMS!S25</f>
        <v>0.06</v>
      </c>
      <c r="T1022" s="628">
        <f>X_Platf_WMS!T25</f>
        <v>0.05</v>
      </c>
      <c r="U1022" s="628">
        <f>X_Platf_WMS!U25</f>
        <v>0.05</v>
      </c>
      <c r="V1022" s="628">
        <f>X_Platf_WMS!V25</f>
        <v>0</v>
      </c>
      <c r="W1022" s="628">
        <f>X_Platf_WMS!W25</f>
        <v>0</v>
      </c>
      <c r="X1022" s="628">
        <f>X_Platf_WMS!X25</f>
        <v>0</v>
      </c>
      <c r="Y1022" s="650">
        <f>X_Platf_WMS!Y25</f>
        <v>0</v>
      </c>
      <c r="Z1022" s="650">
        <f>X_Platf_WMS!Z25</f>
        <v>0.33</v>
      </c>
      <c r="AA1022" s="650">
        <f>X_Platf_WMS!AA25</f>
        <v>0.33</v>
      </c>
      <c r="AB1022" s="650">
        <f>X_Platf_WMS!AB25</f>
        <v>0</v>
      </c>
      <c r="AC1022" s="613">
        <f>X_Platf_WMS!AC25</f>
        <v>0</v>
      </c>
      <c r="AD1022" s="613">
        <f>X_Platf_WMS!AD25</f>
        <v>0</v>
      </c>
      <c r="AE1022" s="613">
        <f>X_Platf_WMS!AE25</f>
        <v>0</v>
      </c>
      <c r="AF1022" s="613">
        <f>X_Platf_WMS!AF25</f>
        <v>0</v>
      </c>
      <c r="AG1022" s="626">
        <f>X_Platf_WMS!AG25</f>
        <v>7</v>
      </c>
      <c r="AH1022" s="626">
        <f>X_Platf_WMS!AH25</f>
        <v>7</v>
      </c>
      <c r="AI1022" s="626">
        <f>X_Platf_WMS!AI25</f>
        <v>7</v>
      </c>
      <c r="AJ1022" s="626">
        <f>X_Platf_WMS!AJ25</f>
        <v>7</v>
      </c>
      <c r="AK1022" s="626">
        <f>X_Platf_WMS!AK25</f>
        <v>6</v>
      </c>
      <c r="AL1022" s="626">
        <f>X_Platf_WMS!AL25</f>
        <v>6</v>
      </c>
      <c r="AM1022" s="626">
        <f>X_Platf_WMS!AM25</f>
        <v>0</v>
      </c>
      <c r="AN1022" s="626">
        <f>X_Platf_WMS!AN25</f>
        <v>0</v>
      </c>
      <c r="AO1022" s="626">
        <f>X_Platf_WMS!AO25</f>
        <v>0</v>
      </c>
      <c r="AP1022" s="369">
        <f>X_Platf_WMS!AP25</f>
        <v>0</v>
      </c>
      <c r="AQ1022" s="369">
        <f>X_Platf_WMS!AQ25</f>
        <v>40</v>
      </c>
      <c r="AR1022" s="369">
        <f>X_Platf_WMS!AR25</f>
        <v>40</v>
      </c>
      <c r="AS1022" s="369">
        <f>X_Platf_WMS!AS25</f>
        <v>0</v>
      </c>
      <c r="AT1022" s="370">
        <f>X_Platf_WMS!AT25</f>
        <v>0</v>
      </c>
      <c r="AU1022" s="370">
        <f>X_Platf_WMS!AU25</f>
        <v>0</v>
      </c>
      <c r="AV1022" s="370">
        <f>X_Platf_WMS!AV25</f>
        <v>0</v>
      </c>
      <c r="AW1022" s="370">
        <f>X_Platf_WMS!AW25</f>
        <v>0</v>
      </c>
      <c r="AX1022">
        <f>X_Platf_WMS!AX25</f>
        <v>40</v>
      </c>
      <c r="AY1022">
        <f>X_Platf_WMS!AY25</f>
        <v>0.25</v>
      </c>
      <c r="AZ1022" t="e">
        <f>X_Platf_WMS!AZ25</f>
        <v>#N/A</v>
      </c>
      <c r="BA1022" t="e">
        <f>X_Platf_WMS!BA25</f>
        <v>#N/A</v>
      </c>
      <c r="BB1022" t="e">
        <f>X_Platf_WMS!BB25</f>
        <v>#N/A</v>
      </c>
      <c r="BC1022">
        <f>X_Platf_WMS!BC25</f>
        <v>0</v>
      </c>
      <c r="BD1022">
        <f>X_Platf_WMS!BD25</f>
        <v>0</v>
      </c>
      <c r="BE1022">
        <f>X_Platf_WMS!BE25</f>
        <v>0</v>
      </c>
      <c r="BF1022">
        <f>X_Platf_WMS!BF25</f>
        <v>0</v>
      </c>
      <c r="BG1022">
        <f>X_Platf_WMS!BG25</f>
        <v>0</v>
      </c>
      <c r="BH1022">
        <f>X_Platf_WMS!BH25</f>
        <v>0</v>
      </c>
      <c r="BI1022">
        <f>X_Platf_WMS!BI25</f>
        <v>0</v>
      </c>
      <c r="BJ1022">
        <f t="shared" si="58"/>
        <v>120</v>
      </c>
      <c r="BK1022">
        <f t="shared" si="59"/>
        <v>120</v>
      </c>
      <c r="BL1022" s="531">
        <f t="shared" si="60"/>
        <v>0</v>
      </c>
      <c r="BM1022" s="201"/>
    </row>
    <row r="1023" spans="1:65" hidden="1" outlineLevel="1" x14ac:dyDescent="0.3">
      <c r="A1023">
        <f>X_Platf_WMS!A26</f>
        <v>4</v>
      </c>
      <c r="B1023" t="str">
        <f>X_Platf_WMS!B26</f>
        <v>a</v>
      </c>
      <c r="C1023">
        <f>X_Platf_WMS!C26</f>
        <v>0</v>
      </c>
      <c r="D1023" t="str">
        <f>X_Platf_WMS!D26</f>
        <v>.z10_4_a_0</v>
      </c>
      <c r="E1023" t="str">
        <f>X_Platf_WMS!E26</f>
        <v>4.Przygotowania bazy danych Platformy</v>
      </c>
      <c r="F1023">
        <f>X_Platf_WMS!F26</f>
        <v>0</v>
      </c>
      <c r="G1023">
        <f>X_Platf_WMS!G26</f>
        <v>0</v>
      </c>
      <c r="H1023">
        <f>X_Platf_WMS!H26</f>
        <v>0</v>
      </c>
      <c r="I1023">
        <f>X_Platf_WMS!I26</f>
        <v>0</v>
      </c>
      <c r="J1023">
        <f>X_Platf_WMS!J26</f>
        <v>202</v>
      </c>
      <c r="K1023" s="284">
        <f>X_Platf_WMS!K26</f>
        <v>47795</v>
      </c>
      <c r="L1023" s="284">
        <f>X_Platf_WMS!L26</f>
        <v>47795</v>
      </c>
      <c r="M1023">
        <f>X_Platf_WMS!M26</f>
        <v>201</v>
      </c>
      <c r="N1023">
        <f>X_Platf_WMS!N26</f>
        <v>0</v>
      </c>
      <c r="O1023">
        <f>X_Platf_WMS!O26</f>
        <v>0</v>
      </c>
      <c r="P1023" s="628">
        <f>X_Platf_WMS!P26</f>
        <v>0</v>
      </c>
      <c r="Q1023" s="628">
        <f>X_Platf_WMS!Q26</f>
        <v>0</v>
      </c>
      <c r="R1023" s="628">
        <f>X_Platf_WMS!R26</f>
        <v>0</v>
      </c>
      <c r="S1023" s="628">
        <f>X_Platf_WMS!S26</f>
        <v>0</v>
      </c>
      <c r="T1023" s="628">
        <f>X_Platf_WMS!T26</f>
        <v>0</v>
      </c>
      <c r="U1023" s="628">
        <f>X_Platf_WMS!U26</f>
        <v>0</v>
      </c>
      <c r="V1023" s="628">
        <f>X_Platf_WMS!V26</f>
        <v>0</v>
      </c>
      <c r="W1023" s="628">
        <f>X_Platf_WMS!W26</f>
        <v>0</v>
      </c>
      <c r="X1023" s="628">
        <f>X_Platf_WMS!X26</f>
        <v>0</v>
      </c>
      <c r="Y1023" s="650">
        <f>X_Platf_WMS!Y26</f>
        <v>0</v>
      </c>
      <c r="Z1023" s="650">
        <f>X_Platf_WMS!Z26</f>
        <v>0</v>
      </c>
      <c r="AA1023" s="650">
        <f>X_Platf_WMS!AA26</f>
        <v>0</v>
      </c>
      <c r="AB1023" s="650">
        <f>X_Platf_WMS!AB26</f>
        <v>0</v>
      </c>
      <c r="AC1023" s="613">
        <f>X_Platf_WMS!AC26</f>
        <v>0</v>
      </c>
      <c r="AD1023" s="613">
        <f>X_Platf_WMS!AD26</f>
        <v>0</v>
      </c>
      <c r="AE1023" s="613">
        <f>X_Platf_WMS!AE26</f>
        <v>0</v>
      </c>
      <c r="AF1023" s="613">
        <f>X_Platf_WMS!AF26</f>
        <v>0</v>
      </c>
      <c r="AG1023" s="626">
        <f>X_Platf_WMS!AG26</f>
        <v>0</v>
      </c>
      <c r="AH1023" s="626">
        <f>X_Platf_WMS!AH26</f>
        <v>0</v>
      </c>
      <c r="AI1023" s="626">
        <f>X_Platf_WMS!AI26</f>
        <v>0</v>
      </c>
      <c r="AJ1023" s="626">
        <f>X_Platf_WMS!AJ26</f>
        <v>0</v>
      </c>
      <c r="AK1023" s="626">
        <f>X_Platf_WMS!AK26</f>
        <v>0</v>
      </c>
      <c r="AL1023" s="626">
        <f>X_Platf_WMS!AL26</f>
        <v>0</v>
      </c>
      <c r="AM1023" s="626">
        <f>X_Platf_WMS!AM26</f>
        <v>0</v>
      </c>
      <c r="AN1023" s="626">
        <f>X_Platf_WMS!AN26</f>
        <v>0</v>
      </c>
      <c r="AO1023" s="626">
        <f>X_Platf_WMS!AO26</f>
        <v>0</v>
      </c>
      <c r="AP1023" s="369">
        <f>X_Platf_WMS!AP26</f>
        <v>0</v>
      </c>
      <c r="AQ1023" s="369">
        <f>X_Platf_WMS!AQ26</f>
        <v>0</v>
      </c>
      <c r="AR1023" s="369">
        <f>X_Platf_WMS!AR26</f>
        <v>0</v>
      </c>
      <c r="AS1023" s="369">
        <f>X_Platf_WMS!AS26</f>
        <v>0</v>
      </c>
      <c r="AT1023" s="370">
        <f>X_Platf_WMS!AT26</f>
        <v>0</v>
      </c>
      <c r="AU1023" s="370">
        <f>X_Platf_WMS!AU26</f>
        <v>0</v>
      </c>
      <c r="AV1023" s="370">
        <f>X_Platf_WMS!AV26</f>
        <v>0</v>
      </c>
      <c r="AW1023" s="370">
        <f>X_Platf_WMS!AW26</f>
        <v>0</v>
      </c>
      <c r="AX1023">
        <f>X_Platf_WMS!AX26</f>
        <v>0</v>
      </c>
      <c r="AY1023">
        <f>X_Platf_WMS!AY26</f>
        <v>0</v>
      </c>
      <c r="AZ1023">
        <f>X_Platf_WMS!AZ26</f>
        <v>0</v>
      </c>
      <c r="BA1023">
        <f>X_Platf_WMS!BA26</f>
        <v>0</v>
      </c>
      <c r="BB1023">
        <f>X_Platf_WMS!BB26</f>
        <v>0</v>
      </c>
      <c r="BC1023">
        <f>X_Platf_WMS!BC26</f>
        <v>0</v>
      </c>
      <c r="BD1023">
        <f>X_Platf_WMS!BD26</f>
        <v>0</v>
      </c>
      <c r="BE1023">
        <f>X_Platf_WMS!BE26</f>
        <v>0</v>
      </c>
      <c r="BF1023">
        <f>X_Platf_WMS!BF26</f>
        <v>0</v>
      </c>
      <c r="BG1023">
        <f>X_Platf_WMS!BG26</f>
        <v>0</v>
      </c>
      <c r="BH1023">
        <f>X_Platf_WMS!BH26</f>
        <v>0</v>
      </c>
      <c r="BI1023">
        <f>X_Platf_WMS!BI26</f>
        <v>0</v>
      </c>
      <c r="BJ1023">
        <f t="shared" si="58"/>
        <v>0</v>
      </c>
      <c r="BK1023">
        <f t="shared" si="59"/>
        <v>0</v>
      </c>
      <c r="BL1023" s="531">
        <f t="shared" si="60"/>
        <v>0</v>
      </c>
      <c r="BM1023" s="201"/>
    </row>
    <row r="1024" spans="1:65" hidden="1" outlineLevel="1" x14ac:dyDescent="0.3">
      <c r="A1024">
        <f>X_Platf_WMS!A27</f>
        <v>4</v>
      </c>
      <c r="B1024" t="str">
        <f>X_Platf_WMS!B27</f>
        <v>a</v>
      </c>
      <c r="C1024">
        <f>X_Platf_WMS!C27</f>
        <v>1</v>
      </c>
      <c r="D1024" t="str">
        <f>X_Platf_WMS!D27</f>
        <v>.z10_4_a_1</v>
      </c>
      <c r="E1024" t="str">
        <f>X_Platf_WMS!E27</f>
        <v>Implementa bazy panelu administracyjnego</v>
      </c>
      <c r="F1024" t="str">
        <f>X_Platf_WMS!F27</f>
        <v>XXX</v>
      </c>
      <c r="G1024" t="str">
        <f>X_Platf_WMS!G27</f>
        <v>XXX</v>
      </c>
      <c r="H1024">
        <f>X_Platf_WMS!H27</f>
        <v>20</v>
      </c>
      <c r="I1024" t="str">
        <f>X_Platf_WMS!I27</f>
        <v>ACT/END</v>
      </c>
      <c r="J1024">
        <f>X_Platf_WMS!J27</f>
        <v>202</v>
      </c>
      <c r="K1024" s="284">
        <f>X_Platf_WMS!K27</f>
        <v>47795</v>
      </c>
      <c r="L1024" s="284">
        <f>X_Platf_WMS!L27</f>
        <v>47798</v>
      </c>
      <c r="M1024">
        <f>X_Platf_WMS!M27</f>
        <v>204</v>
      </c>
      <c r="N1024">
        <f>X_Platf_WMS!N27</f>
        <v>3</v>
      </c>
      <c r="O1024">
        <f>X_Platf_WMS!O27</f>
        <v>400</v>
      </c>
      <c r="P1024" s="628">
        <f>X_Platf_WMS!P27</f>
        <v>0.17</v>
      </c>
      <c r="Q1024" s="628">
        <f>X_Platf_WMS!Q27</f>
        <v>0.17</v>
      </c>
      <c r="R1024" s="628">
        <f>X_Platf_WMS!R27</f>
        <v>0.17</v>
      </c>
      <c r="S1024" s="628">
        <f>X_Platf_WMS!S27</f>
        <v>0.17</v>
      </c>
      <c r="T1024" s="628">
        <f>X_Platf_WMS!T27</f>
        <v>0.17</v>
      </c>
      <c r="U1024" s="628">
        <f>X_Platf_WMS!U27</f>
        <v>0.15</v>
      </c>
      <c r="V1024" s="628">
        <f>X_Platf_WMS!V27</f>
        <v>0</v>
      </c>
      <c r="W1024" s="628">
        <f>X_Platf_WMS!W27</f>
        <v>0</v>
      </c>
      <c r="X1024" s="628">
        <f>X_Platf_WMS!X27</f>
        <v>0</v>
      </c>
      <c r="Y1024" s="650">
        <f>X_Platf_WMS!Y27</f>
        <v>0</v>
      </c>
      <c r="Z1024" s="650">
        <f>X_Platf_WMS!Z27</f>
        <v>0</v>
      </c>
      <c r="AA1024" s="650">
        <f>X_Platf_WMS!AA27</f>
        <v>0</v>
      </c>
      <c r="AB1024" s="650">
        <f>X_Platf_WMS!AB27</f>
        <v>0</v>
      </c>
      <c r="AC1024" s="613">
        <f>X_Platf_WMS!AC27</f>
        <v>0</v>
      </c>
      <c r="AD1024" s="613">
        <f>X_Platf_WMS!AD27</f>
        <v>0</v>
      </c>
      <c r="AE1024" s="613">
        <f>X_Platf_WMS!AE27</f>
        <v>0</v>
      </c>
      <c r="AF1024" s="613">
        <f>X_Platf_WMS!AF27</f>
        <v>0</v>
      </c>
      <c r="AG1024" s="626">
        <f>X_Platf_WMS!AG27</f>
        <v>68</v>
      </c>
      <c r="AH1024" s="626">
        <f>X_Platf_WMS!AH27</f>
        <v>68</v>
      </c>
      <c r="AI1024" s="626">
        <f>X_Platf_WMS!AI27</f>
        <v>68</v>
      </c>
      <c r="AJ1024" s="626">
        <f>X_Platf_WMS!AJ27</f>
        <v>68</v>
      </c>
      <c r="AK1024" s="626">
        <f>X_Platf_WMS!AK27</f>
        <v>68</v>
      </c>
      <c r="AL1024" s="626">
        <f>X_Platf_WMS!AL27</f>
        <v>60</v>
      </c>
      <c r="AM1024" s="626">
        <f>X_Platf_WMS!AM27</f>
        <v>0</v>
      </c>
      <c r="AN1024" s="626">
        <f>X_Platf_WMS!AN27</f>
        <v>0</v>
      </c>
      <c r="AO1024" s="626">
        <f>X_Platf_WMS!AO27</f>
        <v>0</v>
      </c>
      <c r="AP1024" s="369">
        <f>X_Platf_WMS!AP27</f>
        <v>0</v>
      </c>
      <c r="AQ1024" s="369">
        <f>X_Platf_WMS!AQ27</f>
        <v>0</v>
      </c>
      <c r="AR1024" s="369">
        <f>X_Platf_WMS!AR27</f>
        <v>0</v>
      </c>
      <c r="AS1024" s="369">
        <f>X_Platf_WMS!AS27</f>
        <v>0</v>
      </c>
      <c r="AT1024" s="370">
        <f>X_Platf_WMS!AT27</f>
        <v>0</v>
      </c>
      <c r="AU1024" s="370">
        <f>X_Platf_WMS!AU27</f>
        <v>0</v>
      </c>
      <c r="AV1024" s="370">
        <f>X_Platf_WMS!AV27</f>
        <v>0</v>
      </c>
      <c r="AW1024" s="370">
        <f>X_Platf_WMS!AW27</f>
        <v>0</v>
      </c>
      <c r="AX1024">
        <f>X_Platf_WMS!AX27</f>
        <v>400</v>
      </c>
      <c r="AY1024">
        <f>X_Platf_WMS!AY27</f>
        <v>2.5</v>
      </c>
      <c r="AZ1024" t="e">
        <f>X_Platf_WMS!AZ27</f>
        <v>#N/A</v>
      </c>
      <c r="BA1024" t="e">
        <f>X_Platf_WMS!BA27</f>
        <v>#N/A</v>
      </c>
      <c r="BB1024" t="e">
        <f>X_Platf_WMS!BB27</f>
        <v>#N/A</v>
      </c>
      <c r="BC1024">
        <f>X_Platf_WMS!BC27</f>
        <v>0</v>
      </c>
      <c r="BD1024">
        <f>X_Platf_WMS!BD27</f>
        <v>0</v>
      </c>
      <c r="BE1024">
        <f>X_Platf_WMS!BE27</f>
        <v>0</v>
      </c>
      <c r="BF1024">
        <f>X_Platf_WMS!BF27</f>
        <v>0</v>
      </c>
      <c r="BG1024">
        <f>X_Platf_WMS!BG27</f>
        <v>0</v>
      </c>
      <c r="BH1024">
        <f>X_Platf_WMS!BH27</f>
        <v>0</v>
      </c>
      <c r="BI1024">
        <f>X_Platf_WMS!BI27</f>
        <v>0</v>
      </c>
      <c r="BJ1024">
        <f t="shared" si="58"/>
        <v>400</v>
      </c>
      <c r="BK1024">
        <f t="shared" si="59"/>
        <v>400</v>
      </c>
      <c r="BL1024" s="531">
        <f t="shared" si="60"/>
        <v>0</v>
      </c>
      <c r="BM1024" s="201"/>
    </row>
    <row r="1025" spans="1:65" hidden="1" outlineLevel="1" x14ac:dyDescent="0.3">
      <c r="A1025">
        <f>X_Platf_WMS!A28</f>
        <v>4</v>
      </c>
      <c r="B1025" t="str">
        <f>X_Platf_WMS!B28</f>
        <v>b</v>
      </c>
      <c r="C1025">
        <f>X_Platf_WMS!C28</f>
        <v>1</v>
      </c>
      <c r="D1025" t="str">
        <f>X_Platf_WMS!D28</f>
        <v>.z10_4_b_1</v>
      </c>
      <c r="E1025" t="str">
        <f>X_Platf_WMS!E28</f>
        <v>Implementacja bazy użytkowników</v>
      </c>
      <c r="F1025" t="str">
        <f>X_Platf_WMS!F28</f>
        <v>XXX</v>
      </c>
      <c r="G1025" t="str">
        <f>X_Platf_WMS!G28</f>
        <v>XXX</v>
      </c>
      <c r="H1025">
        <f>X_Platf_WMS!H28</f>
        <v>21</v>
      </c>
      <c r="I1025" t="str">
        <f>X_Platf_WMS!I28</f>
        <v>ACT/END</v>
      </c>
      <c r="J1025">
        <f>X_Platf_WMS!J28</f>
        <v>205</v>
      </c>
      <c r="K1025" s="284">
        <f>X_Platf_WMS!K28</f>
        <v>47816</v>
      </c>
      <c r="L1025" s="284">
        <f>X_Platf_WMS!L28</f>
        <v>47819</v>
      </c>
      <c r="M1025">
        <f>X_Platf_WMS!M28</f>
        <v>207</v>
      </c>
      <c r="N1025">
        <f>X_Platf_WMS!N28</f>
        <v>3</v>
      </c>
      <c r="O1025">
        <f>X_Platf_WMS!O28</f>
        <v>400</v>
      </c>
      <c r="P1025" s="628">
        <f>X_Platf_WMS!P28</f>
        <v>0.17</v>
      </c>
      <c r="Q1025" s="628">
        <f>X_Platf_WMS!Q28</f>
        <v>0.17</v>
      </c>
      <c r="R1025" s="628">
        <f>X_Platf_WMS!R28</f>
        <v>0.17</v>
      </c>
      <c r="S1025" s="628">
        <f>X_Platf_WMS!S28</f>
        <v>0.17</v>
      </c>
      <c r="T1025" s="628">
        <f>X_Platf_WMS!T28</f>
        <v>0.17</v>
      </c>
      <c r="U1025" s="628">
        <f>X_Platf_WMS!U28</f>
        <v>0.15</v>
      </c>
      <c r="V1025" s="628">
        <f>X_Platf_WMS!V28</f>
        <v>0</v>
      </c>
      <c r="W1025" s="628">
        <f>X_Platf_WMS!W28</f>
        <v>0</v>
      </c>
      <c r="X1025" s="628">
        <f>X_Platf_WMS!X28</f>
        <v>0</v>
      </c>
      <c r="Y1025" s="650">
        <f>X_Platf_WMS!Y28</f>
        <v>0</v>
      </c>
      <c r="Z1025" s="650">
        <f>X_Platf_WMS!Z28</f>
        <v>0</v>
      </c>
      <c r="AA1025" s="650">
        <f>X_Platf_WMS!AA28</f>
        <v>0</v>
      </c>
      <c r="AB1025" s="650">
        <f>X_Platf_WMS!AB28</f>
        <v>0</v>
      </c>
      <c r="AC1025" s="613">
        <f>X_Platf_WMS!AC28</f>
        <v>0</v>
      </c>
      <c r="AD1025" s="613">
        <f>X_Platf_WMS!AD28</f>
        <v>0</v>
      </c>
      <c r="AE1025" s="613">
        <f>X_Platf_WMS!AE28</f>
        <v>0</v>
      </c>
      <c r="AF1025" s="613">
        <f>X_Platf_WMS!AF28</f>
        <v>0</v>
      </c>
      <c r="AG1025" s="626">
        <f>X_Platf_WMS!AG28</f>
        <v>68</v>
      </c>
      <c r="AH1025" s="626">
        <f>X_Platf_WMS!AH28</f>
        <v>68</v>
      </c>
      <c r="AI1025" s="626">
        <f>X_Platf_WMS!AI28</f>
        <v>68</v>
      </c>
      <c r="AJ1025" s="626">
        <f>X_Platf_WMS!AJ28</f>
        <v>68</v>
      </c>
      <c r="AK1025" s="626">
        <f>X_Platf_WMS!AK28</f>
        <v>68</v>
      </c>
      <c r="AL1025" s="626">
        <f>X_Platf_WMS!AL28</f>
        <v>60</v>
      </c>
      <c r="AM1025" s="626">
        <f>X_Platf_WMS!AM28</f>
        <v>0</v>
      </c>
      <c r="AN1025" s="626">
        <f>X_Platf_WMS!AN28</f>
        <v>0</v>
      </c>
      <c r="AO1025" s="626">
        <f>X_Platf_WMS!AO28</f>
        <v>0</v>
      </c>
      <c r="AP1025" s="369">
        <f>X_Platf_WMS!AP28</f>
        <v>0</v>
      </c>
      <c r="AQ1025" s="369">
        <f>X_Platf_WMS!AQ28</f>
        <v>0</v>
      </c>
      <c r="AR1025" s="369">
        <f>X_Platf_WMS!AR28</f>
        <v>0</v>
      </c>
      <c r="AS1025" s="369">
        <f>X_Platf_WMS!AS28</f>
        <v>0</v>
      </c>
      <c r="AT1025" s="370">
        <f>X_Platf_WMS!AT28</f>
        <v>0</v>
      </c>
      <c r="AU1025" s="370">
        <f>X_Platf_WMS!AU28</f>
        <v>0</v>
      </c>
      <c r="AV1025" s="370">
        <f>X_Platf_WMS!AV28</f>
        <v>0</v>
      </c>
      <c r="AW1025" s="370">
        <f>X_Platf_WMS!AW28</f>
        <v>0</v>
      </c>
      <c r="AX1025">
        <f>X_Platf_WMS!AX28</f>
        <v>400</v>
      </c>
      <c r="AY1025">
        <f>X_Platf_WMS!AY28</f>
        <v>2.5</v>
      </c>
      <c r="AZ1025" t="e">
        <f>X_Platf_WMS!AZ28</f>
        <v>#N/A</v>
      </c>
      <c r="BA1025" t="e">
        <f>X_Platf_WMS!BA28</f>
        <v>#N/A</v>
      </c>
      <c r="BB1025" t="e">
        <f>X_Platf_WMS!BB28</f>
        <v>#N/A</v>
      </c>
      <c r="BC1025">
        <f>X_Platf_WMS!BC28</f>
        <v>0</v>
      </c>
      <c r="BD1025">
        <f>X_Platf_WMS!BD28</f>
        <v>0</v>
      </c>
      <c r="BE1025">
        <f>X_Platf_WMS!BE28</f>
        <v>0</v>
      </c>
      <c r="BF1025">
        <f>X_Platf_WMS!BF28</f>
        <v>0</v>
      </c>
      <c r="BG1025">
        <f>X_Platf_WMS!BG28</f>
        <v>0</v>
      </c>
      <c r="BH1025">
        <f>X_Platf_WMS!BH28</f>
        <v>0</v>
      </c>
      <c r="BI1025">
        <f>X_Platf_WMS!BI28</f>
        <v>0</v>
      </c>
      <c r="BJ1025">
        <f t="shared" si="58"/>
        <v>400</v>
      </c>
      <c r="BK1025">
        <f t="shared" si="59"/>
        <v>400</v>
      </c>
      <c r="BL1025" s="531">
        <f t="shared" si="60"/>
        <v>0</v>
      </c>
      <c r="BM1025" s="201"/>
    </row>
    <row r="1026" spans="1:65" hidden="1" outlineLevel="1" x14ac:dyDescent="0.3">
      <c r="A1026">
        <f>X_Platf_WMS!A29</f>
        <v>4</v>
      </c>
      <c r="B1026" t="str">
        <f>X_Platf_WMS!B29</f>
        <v>c</v>
      </c>
      <c r="C1026">
        <f>X_Platf_WMS!C29</f>
        <v>1</v>
      </c>
      <c r="D1026" t="str">
        <f>X_Platf_WMS!D29</f>
        <v>.z10_4_c_1</v>
      </c>
      <c r="E1026" t="str">
        <f>X_Platf_WMS!E29</f>
        <v>Implementacja bazy statystyk i wskaźnikow</v>
      </c>
      <c r="F1026" t="str">
        <f>X_Platf_WMS!F29</f>
        <v>XXX</v>
      </c>
      <c r="G1026" t="str">
        <f>X_Platf_WMS!G29</f>
        <v>XXX</v>
      </c>
      <c r="H1026">
        <f>X_Platf_WMS!H29</f>
        <v>22</v>
      </c>
      <c r="I1026" t="str">
        <f>X_Platf_WMS!I29</f>
        <v>ACT/END</v>
      </c>
      <c r="J1026">
        <f>X_Platf_WMS!J29</f>
        <v>208</v>
      </c>
      <c r="K1026" s="284">
        <f>X_Platf_WMS!K29</f>
        <v>47837</v>
      </c>
      <c r="L1026" s="284">
        <f>X_Platf_WMS!L29</f>
        <v>47840</v>
      </c>
      <c r="M1026">
        <f>X_Platf_WMS!M29</f>
        <v>210</v>
      </c>
      <c r="N1026">
        <f>X_Platf_WMS!N29</f>
        <v>3</v>
      </c>
      <c r="O1026">
        <f>X_Platf_WMS!O29</f>
        <v>400</v>
      </c>
      <c r="P1026" s="628">
        <f>X_Platf_WMS!P29</f>
        <v>0.17</v>
      </c>
      <c r="Q1026" s="628">
        <f>X_Platf_WMS!Q29</f>
        <v>0.17</v>
      </c>
      <c r="R1026" s="628">
        <f>X_Platf_WMS!R29</f>
        <v>0.17</v>
      </c>
      <c r="S1026" s="628">
        <f>X_Platf_WMS!S29</f>
        <v>0.17</v>
      </c>
      <c r="T1026" s="628">
        <f>X_Platf_WMS!T29</f>
        <v>0.17</v>
      </c>
      <c r="U1026" s="628">
        <f>X_Platf_WMS!U29</f>
        <v>0.15</v>
      </c>
      <c r="V1026" s="628">
        <f>X_Platf_WMS!V29</f>
        <v>0</v>
      </c>
      <c r="W1026" s="628">
        <f>X_Platf_WMS!W29</f>
        <v>0</v>
      </c>
      <c r="X1026" s="628">
        <f>X_Platf_WMS!X29</f>
        <v>0</v>
      </c>
      <c r="Y1026" s="650">
        <f>X_Platf_WMS!Y29</f>
        <v>0</v>
      </c>
      <c r="Z1026" s="650">
        <f>X_Platf_WMS!Z29</f>
        <v>0</v>
      </c>
      <c r="AA1026" s="650">
        <f>X_Platf_WMS!AA29</f>
        <v>0</v>
      </c>
      <c r="AB1026" s="650">
        <f>X_Platf_WMS!AB29</f>
        <v>0</v>
      </c>
      <c r="AC1026" s="613">
        <f>X_Platf_WMS!AC29</f>
        <v>0</v>
      </c>
      <c r="AD1026" s="613">
        <f>X_Platf_WMS!AD29</f>
        <v>0</v>
      </c>
      <c r="AE1026" s="613">
        <f>X_Platf_WMS!AE29</f>
        <v>0</v>
      </c>
      <c r="AF1026" s="613">
        <f>X_Platf_WMS!AF29</f>
        <v>0</v>
      </c>
      <c r="AG1026" s="626">
        <f>X_Platf_WMS!AG29</f>
        <v>68</v>
      </c>
      <c r="AH1026" s="626">
        <f>X_Platf_WMS!AH29</f>
        <v>68</v>
      </c>
      <c r="AI1026" s="626">
        <f>X_Platf_WMS!AI29</f>
        <v>68</v>
      </c>
      <c r="AJ1026" s="626">
        <f>X_Platf_WMS!AJ29</f>
        <v>68</v>
      </c>
      <c r="AK1026" s="626">
        <f>X_Platf_WMS!AK29</f>
        <v>68</v>
      </c>
      <c r="AL1026" s="626">
        <f>X_Platf_WMS!AL29</f>
        <v>60</v>
      </c>
      <c r="AM1026" s="626">
        <f>X_Platf_WMS!AM29</f>
        <v>0</v>
      </c>
      <c r="AN1026" s="626">
        <f>X_Platf_WMS!AN29</f>
        <v>0</v>
      </c>
      <c r="AO1026" s="626">
        <f>X_Platf_WMS!AO29</f>
        <v>0</v>
      </c>
      <c r="AP1026" s="369">
        <f>X_Platf_WMS!AP29</f>
        <v>0</v>
      </c>
      <c r="AQ1026" s="369">
        <f>X_Platf_WMS!AQ29</f>
        <v>0</v>
      </c>
      <c r="AR1026" s="369">
        <f>X_Platf_WMS!AR29</f>
        <v>0</v>
      </c>
      <c r="AS1026" s="369">
        <f>X_Platf_WMS!AS29</f>
        <v>0</v>
      </c>
      <c r="AT1026" s="370">
        <f>X_Platf_WMS!AT29</f>
        <v>0</v>
      </c>
      <c r="AU1026" s="370">
        <f>X_Platf_WMS!AU29</f>
        <v>0</v>
      </c>
      <c r="AV1026" s="370">
        <f>X_Platf_WMS!AV29</f>
        <v>0</v>
      </c>
      <c r="AW1026" s="370">
        <f>X_Platf_WMS!AW29</f>
        <v>0</v>
      </c>
      <c r="AX1026">
        <f>X_Platf_WMS!AX29</f>
        <v>0</v>
      </c>
      <c r="AY1026">
        <f>X_Platf_WMS!AY29</f>
        <v>0</v>
      </c>
      <c r="AZ1026">
        <f>X_Platf_WMS!AZ29</f>
        <v>0</v>
      </c>
      <c r="BA1026">
        <f>X_Platf_WMS!BA29</f>
        <v>0</v>
      </c>
      <c r="BB1026">
        <f>X_Platf_WMS!BB29</f>
        <v>0</v>
      </c>
      <c r="BC1026">
        <f>X_Platf_WMS!BC29</f>
        <v>0</v>
      </c>
      <c r="BD1026">
        <f>X_Platf_WMS!BD29</f>
        <v>0</v>
      </c>
      <c r="BE1026">
        <f>X_Platf_WMS!BE29</f>
        <v>0</v>
      </c>
      <c r="BF1026">
        <f>X_Platf_WMS!BF29</f>
        <v>0</v>
      </c>
      <c r="BG1026">
        <f>X_Platf_WMS!BG29</f>
        <v>0</v>
      </c>
      <c r="BH1026">
        <f>X_Platf_WMS!BH29</f>
        <v>0</v>
      </c>
      <c r="BI1026">
        <f>X_Platf_WMS!BI29</f>
        <v>0</v>
      </c>
      <c r="BJ1026">
        <f t="shared" si="58"/>
        <v>400</v>
      </c>
      <c r="BK1026">
        <f t="shared" si="59"/>
        <v>400</v>
      </c>
      <c r="BL1026" s="531">
        <f t="shared" si="60"/>
        <v>0</v>
      </c>
      <c r="BM1026" s="201"/>
    </row>
    <row r="1027" spans="1:65" hidden="1" outlineLevel="1" x14ac:dyDescent="0.3">
      <c r="A1027">
        <f>X_Platf_WMS!A30</f>
        <v>5</v>
      </c>
      <c r="B1027" t="str">
        <f>X_Platf_WMS!B30</f>
        <v>a</v>
      </c>
      <c r="C1027">
        <f>X_Platf_WMS!C30</f>
        <v>0</v>
      </c>
      <c r="D1027" t="str">
        <f>X_Platf_WMS!D30</f>
        <v>.z10_5_a_0</v>
      </c>
      <c r="E1027" t="str">
        <f>X_Platf_WMS!E30</f>
        <v>5.Przygotowania oprogramowania Platformy</v>
      </c>
      <c r="F1027">
        <f>X_Platf_WMS!F30</f>
        <v>0</v>
      </c>
      <c r="G1027">
        <f>X_Platf_WMS!G30</f>
        <v>0</v>
      </c>
      <c r="H1027">
        <f>X_Platf_WMS!H30</f>
        <v>0</v>
      </c>
      <c r="I1027">
        <f>X_Platf_WMS!I30</f>
        <v>0</v>
      </c>
      <c r="J1027">
        <f>X_Platf_WMS!J30</f>
        <v>211</v>
      </c>
      <c r="K1027" s="284">
        <f>X_Platf_WMS!K30</f>
        <v>47858</v>
      </c>
      <c r="L1027" s="284">
        <f>X_Platf_WMS!L30</f>
        <v>47858</v>
      </c>
      <c r="M1027">
        <f>X_Platf_WMS!M30</f>
        <v>210</v>
      </c>
      <c r="N1027">
        <f>X_Platf_WMS!N30</f>
        <v>0</v>
      </c>
      <c r="O1027">
        <f>X_Platf_WMS!O30</f>
        <v>0</v>
      </c>
      <c r="P1027" s="628">
        <f>X_Platf_WMS!P30</f>
        <v>0</v>
      </c>
      <c r="Q1027" s="628">
        <f>X_Platf_WMS!Q30</f>
        <v>0</v>
      </c>
      <c r="R1027" s="628">
        <f>X_Platf_WMS!R30</f>
        <v>0</v>
      </c>
      <c r="S1027" s="628">
        <f>X_Platf_WMS!S30</f>
        <v>0</v>
      </c>
      <c r="T1027" s="628">
        <f>X_Platf_WMS!T30</f>
        <v>0</v>
      </c>
      <c r="U1027" s="628">
        <f>X_Platf_WMS!U30</f>
        <v>0</v>
      </c>
      <c r="V1027" s="628">
        <f>X_Platf_WMS!V30</f>
        <v>0</v>
      </c>
      <c r="W1027" s="628">
        <f>X_Platf_WMS!W30</f>
        <v>0</v>
      </c>
      <c r="X1027" s="628">
        <f>X_Platf_WMS!X30</f>
        <v>0</v>
      </c>
      <c r="Y1027" s="650">
        <f>X_Platf_WMS!Y30</f>
        <v>0</v>
      </c>
      <c r="Z1027" s="650">
        <f>X_Platf_WMS!Z30</f>
        <v>0</v>
      </c>
      <c r="AA1027" s="650">
        <f>X_Platf_WMS!AA30</f>
        <v>0</v>
      </c>
      <c r="AB1027" s="650">
        <f>X_Platf_WMS!AB30</f>
        <v>0</v>
      </c>
      <c r="AC1027" s="613">
        <f>X_Platf_WMS!AC30</f>
        <v>0</v>
      </c>
      <c r="AD1027" s="613">
        <f>X_Platf_WMS!AD30</f>
        <v>0</v>
      </c>
      <c r="AE1027" s="613">
        <f>X_Platf_WMS!AE30</f>
        <v>0</v>
      </c>
      <c r="AF1027" s="613">
        <f>X_Platf_WMS!AF30</f>
        <v>0</v>
      </c>
      <c r="AG1027" s="626">
        <f>X_Platf_WMS!AG30</f>
        <v>0</v>
      </c>
      <c r="AH1027" s="626">
        <f>X_Platf_WMS!AH30</f>
        <v>0</v>
      </c>
      <c r="AI1027" s="626">
        <f>X_Platf_WMS!AI30</f>
        <v>0</v>
      </c>
      <c r="AJ1027" s="626">
        <f>X_Platf_WMS!AJ30</f>
        <v>0</v>
      </c>
      <c r="AK1027" s="626">
        <f>X_Platf_WMS!AK30</f>
        <v>0</v>
      </c>
      <c r="AL1027" s="626">
        <f>X_Platf_WMS!AL30</f>
        <v>0</v>
      </c>
      <c r="AM1027" s="626">
        <f>X_Platf_WMS!AM30</f>
        <v>0</v>
      </c>
      <c r="AN1027" s="626">
        <f>X_Platf_WMS!AN30</f>
        <v>0</v>
      </c>
      <c r="AO1027" s="626">
        <f>X_Platf_WMS!AO30</f>
        <v>0</v>
      </c>
      <c r="AP1027" s="369">
        <f>X_Platf_WMS!AP30</f>
        <v>0</v>
      </c>
      <c r="AQ1027" s="369">
        <f>X_Platf_WMS!AQ30</f>
        <v>0</v>
      </c>
      <c r="AR1027" s="369">
        <f>X_Platf_WMS!AR30</f>
        <v>0</v>
      </c>
      <c r="AS1027" s="369">
        <f>X_Platf_WMS!AS30</f>
        <v>0</v>
      </c>
      <c r="AT1027" s="370">
        <f>X_Platf_WMS!AT30</f>
        <v>0</v>
      </c>
      <c r="AU1027" s="370">
        <f>X_Platf_WMS!AU30</f>
        <v>0</v>
      </c>
      <c r="AV1027" s="370">
        <f>X_Platf_WMS!AV30</f>
        <v>0</v>
      </c>
      <c r="AW1027" s="370">
        <f>X_Platf_WMS!AW30</f>
        <v>0</v>
      </c>
      <c r="AX1027">
        <f>X_Platf_WMS!AX30</f>
        <v>0</v>
      </c>
      <c r="AY1027">
        <f>X_Platf_WMS!AY30</f>
        <v>0</v>
      </c>
      <c r="AZ1027">
        <f>X_Platf_WMS!AZ30</f>
        <v>0</v>
      </c>
      <c r="BA1027">
        <f>X_Platf_WMS!BA30</f>
        <v>0</v>
      </c>
      <c r="BB1027">
        <f>X_Platf_WMS!BB30</f>
        <v>0</v>
      </c>
      <c r="BC1027">
        <f>X_Platf_WMS!BC30</f>
        <v>0</v>
      </c>
      <c r="BD1027">
        <f>X_Platf_WMS!BD30</f>
        <v>0</v>
      </c>
      <c r="BE1027">
        <f>X_Platf_WMS!BE30</f>
        <v>0</v>
      </c>
      <c r="BF1027">
        <f>X_Platf_WMS!BF30</f>
        <v>0</v>
      </c>
      <c r="BG1027">
        <f>X_Platf_WMS!BG30</f>
        <v>0</v>
      </c>
      <c r="BH1027">
        <f>X_Platf_WMS!BH30</f>
        <v>0</v>
      </c>
      <c r="BI1027">
        <f>X_Platf_WMS!BI30</f>
        <v>0</v>
      </c>
      <c r="BJ1027">
        <f t="shared" si="58"/>
        <v>0</v>
      </c>
      <c r="BK1027">
        <f t="shared" si="59"/>
        <v>0</v>
      </c>
      <c r="BL1027" s="531">
        <f t="shared" si="60"/>
        <v>0</v>
      </c>
      <c r="BM1027" s="201"/>
    </row>
    <row r="1028" spans="1:65" hidden="1" outlineLevel="1" x14ac:dyDescent="0.3">
      <c r="A1028">
        <f>X_Platf_WMS!A31</f>
        <v>5</v>
      </c>
      <c r="B1028" t="str">
        <f>X_Platf_WMS!B31</f>
        <v>a</v>
      </c>
      <c r="C1028">
        <f>X_Platf_WMS!C31</f>
        <v>1</v>
      </c>
      <c r="D1028" t="str">
        <f>X_Platf_WMS!D31</f>
        <v>.z10_5_a_1</v>
      </c>
      <c r="E1028" t="str">
        <f>X_Platf_WMS!E31</f>
        <v>Implementa panelu administracyjnego</v>
      </c>
      <c r="F1028" t="str">
        <f>X_Platf_WMS!F31</f>
        <v>XXX</v>
      </c>
      <c r="G1028" t="str">
        <f>X_Platf_WMS!G31</f>
        <v>XXX</v>
      </c>
      <c r="H1028">
        <f>X_Platf_WMS!H31</f>
        <v>22</v>
      </c>
      <c r="I1028" t="str">
        <f>X_Platf_WMS!I31</f>
        <v>ACT/END</v>
      </c>
      <c r="J1028">
        <f>X_Platf_WMS!J31</f>
        <v>211</v>
      </c>
      <c r="K1028" s="284">
        <f>X_Platf_WMS!K31</f>
        <v>47858</v>
      </c>
      <c r="L1028" s="284">
        <f>X_Platf_WMS!L31</f>
        <v>47863</v>
      </c>
      <c r="M1028">
        <f>X_Platf_WMS!M31</f>
        <v>215</v>
      </c>
      <c r="N1028">
        <f>X_Platf_WMS!N31</f>
        <v>5</v>
      </c>
      <c r="O1028">
        <f>X_Platf_WMS!O31</f>
        <v>560</v>
      </c>
      <c r="P1028" s="628">
        <f>X_Platf_WMS!P31</f>
        <v>0.17</v>
      </c>
      <c r="Q1028" s="628">
        <f>X_Platf_WMS!Q31</f>
        <v>0.17</v>
      </c>
      <c r="R1028" s="628">
        <f>X_Platf_WMS!R31</f>
        <v>0.17</v>
      </c>
      <c r="S1028" s="628">
        <f>X_Platf_WMS!S31</f>
        <v>0.17</v>
      </c>
      <c r="T1028" s="628">
        <f>X_Platf_WMS!T31</f>
        <v>0.17</v>
      </c>
      <c r="U1028" s="628">
        <f>X_Platf_WMS!U31</f>
        <v>0.15</v>
      </c>
      <c r="V1028" s="628">
        <f>X_Platf_WMS!V31</f>
        <v>0</v>
      </c>
      <c r="W1028" s="628">
        <f>X_Platf_WMS!W31</f>
        <v>0</v>
      </c>
      <c r="X1028" s="628">
        <f>X_Platf_WMS!X31</f>
        <v>0</v>
      </c>
      <c r="Y1028" s="650">
        <f>X_Platf_WMS!Y31</f>
        <v>0</v>
      </c>
      <c r="Z1028" s="650">
        <f>X_Platf_WMS!Z31</f>
        <v>0</v>
      </c>
      <c r="AA1028" s="650">
        <f>X_Platf_WMS!AA31</f>
        <v>0</v>
      </c>
      <c r="AB1028" s="650">
        <f>X_Platf_WMS!AB31</f>
        <v>0</v>
      </c>
      <c r="AC1028" s="613">
        <f>X_Platf_WMS!AC31</f>
        <v>0</v>
      </c>
      <c r="AD1028" s="613">
        <f>X_Platf_WMS!AD31</f>
        <v>0</v>
      </c>
      <c r="AE1028" s="613">
        <f>X_Platf_WMS!AE31</f>
        <v>0</v>
      </c>
      <c r="AF1028" s="613">
        <f>X_Platf_WMS!AF31</f>
        <v>0</v>
      </c>
      <c r="AG1028" s="626">
        <f>X_Platf_WMS!AG31</f>
        <v>95</v>
      </c>
      <c r="AH1028" s="626">
        <f>X_Platf_WMS!AH31</f>
        <v>95</v>
      </c>
      <c r="AI1028" s="626">
        <f>X_Platf_WMS!AI31</f>
        <v>95</v>
      </c>
      <c r="AJ1028" s="626">
        <f>X_Platf_WMS!AJ31</f>
        <v>95</v>
      </c>
      <c r="AK1028" s="626">
        <f>X_Platf_WMS!AK31</f>
        <v>95</v>
      </c>
      <c r="AL1028" s="626">
        <f>X_Platf_WMS!AL31</f>
        <v>84</v>
      </c>
      <c r="AM1028" s="626">
        <f>X_Platf_WMS!AM31</f>
        <v>0</v>
      </c>
      <c r="AN1028" s="626">
        <f>X_Platf_WMS!AN31</f>
        <v>0</v>
      </c>
      <c r="AO1028" s="626">
        <f>X_Platf_WMS!AO31</f>
        <v>0</v>
      </c>
      <c r="AP1028" s="369">
        <f>X_Platf_WMS!AP31</f>
        <v>0</v>
      </c>
      <c r="AQ1028" s="369">
        <f>X_Platf_WMS!AQ31</f>
        <v>0</v>
      </c>
      <c r="AR1028" s="369">
        <f>X_Platf_WMS!AR31</f>
        <v>0</v>
      </c>
      <c r="AS1028" s="369">
        <f>X_Platf_WMS!AS31</f>
        <v>0</v>
      </c>
      <c r="AT1028" s="370">
        <f>X_Platf_WMS!AT31</f>
        <v>0</v>
      </c>
      <c r="AU1028" s="370">
        <f>X_Platf_WMS!AU31</f>
        <v>0</v>
      </c>
      <c r="AV1028" s="370">
        <f>X_Platf_WMS!AV31</f>
        <v>0</v>
      </c>
      <c r="AW1028" s="370">
        <f>X_Platf_WMS!AW31</f>
        <v>0</v>
      </c>
      <c r="AX1028">
        <f>X_Platf_WMS!AX31</f>
        <v>559</v>
      </c>
      <c r="AY1028">
        <f>X_Platf_WMS!AY31</f>
        <v>3.4937499999999999</v>
      </c>
      <c r="AZ1028" t="e">
        <f>X_Platf_WMS!AZ31</f>
        <v>#N/A</v>
      </c>
      <c r="BA1028" t="e">
        <f>X_Platf_WMS!BA31</f>
        <v>#N/A</v>
      </c>
      <c r="BB1028" t="e">
        <f>X_Platf_WMS!BB31</f>
        <v>#N/A</v>
      </c>
      <c r="BC1028">
        <f>X_Platf_WMS!BC31</f>
        <v>0</v>
      </c>
      <c r="BD1028">
        <f>X_Platf_WMS!BD31</f>
        <v>0</v>
      </c>
      <c r="BE1028">
        <f>X_Platf_WMS!BE31</f>
        <v>0</v>
      </c>
      <c r="BF1028">
        <f>X_Platf_WMS!BF31</f>
        <v>0</v>
      </c>
      <c r="BG1028">
        <f>X_Platf_WMS!BG31</f>
        <v>0</v>
      </c>
      <c r="BH1028">
        <f>X_Platf_WMS!BH31</f>
        <v>0</v>
      </c>
      <c r="BI1028">
        <f>X_Platf_WMS!BI31</f>
        <v>0</v>
      </c>
      <c r="BJ1028">
        <f t="shared" si="58"/>
        <v>560</v>
      </c>
      <c r="BK1028">
        <f t="shared" si="59"/>
        <v>559</v>
      </c>
      <c r="BL1028" s="531">
        <f t="shared" si="60"/>
        <v>1</v>
      </c>
      <c r="BM1028" s="201"/>
    </row>
    <row r="1029" spans="1:65" hidden="1" outlineLevel="1" x14ac:dyDescent="0.3">
      <c r="A1029">
        <f>X_Platf_WMS!A32</f>
        <v>5</v>
      </c>
      <c r="B1029" t="str">
        <f>X_Platf_WMS!B32</f>
        <v>b</v>
      </c>
      <c r="C1029">
        <f>X_Platf_WMS!C32</f>
        <v>1</v>
      </c>
      <c r="D1029" t="str">
        <f>X_Platf_WMS!D32</f>
        <v>.z10_5_b_1</v>
      </c>
      <c r="E1029" t="str">
        <f>X_Platf_WMS!E32</f>
        <v>Implementacja panelu użytkownika</v>
      </c>
      <c r="F1029" t="str">
        <f>X_Platf_WMS!F32</f>
        <v>XXX</v>
      </c>
      <c r="G1029" t="str">
        <f>X_Platf_WMS!G32</f>
        <v>XXX</v>
      </c>
      <c r="H1029">
        <f>X_Platf_WMS!H32</f>
        <v>23</v>
      </c>
      <c r="I1029" t="str">
        <f>X_Platf_WMS!I32</f>
        <v>ACT/END</v>
      </c>
      <c r="J1029">
        <f>X_Platf_WMS!J32</f>
        <v>216</v>
      </c>
      <c r="K1029" s="284">
        <f>X_Platf_WMS!K32</f>
        <v>47893</v>
      </c>
      <c r="L1029" s="284">
        <f>X_Platf_WMS!L32</f>
        <v>47898</v>
      </c>
      <c r="M1029">
        <f>X_Platf_WMS!M32</f>
        <v>220</v>
      </c>
      <c r="N1029">
        <f>X_Platf_WMS!N32</f>
        <v>5</v>
      </c>
      <c r="O1029">
        <f>X_Platf_WMS!O32</f>
        <v>560</v>
      </c>
      <c r="P1029" s="628">
        <f>X_Platf_WMS!P32</f>
        <v>0.17</v>
      </c>
      <c r="Q1029" s="628">
        <f>X_Platf_WMS!Q32</f>
        <v>0.17</v>
      </c>
      <c r="R1029" s="628">
        <f>X_Platf_WMS!R32</f>
        <v>0.17</v>
      </c>
      <c r="S1029" s="628">
        <f>X_Platf_WMS!S32</f>
        <v>0.17</v>
      </c>
      <c r="T1029" s="628">
        <f>X_Platf_WMS!T32</f>
        <v>0.17</v>
      </c>
      <c r="U1029" s="628">
        <f>X_Platf_WMS!U32</f>
        <v>0.15</v>
      </c>
      <c r="V1029" s="628">
        <f>X_Platf_WMS!V32</f>
        <v>0</v>
      </c>
      <c r="W1029" s="628">
        <f>X_Platf_WMS!W32</f>
        <v>0</v>
      </c>
      <c r="X1029" s="628">
        <f>X_Platf_WMS!X32</f>
        <v>0</v>
      </c>
      <c r="Y1029" s="650">
        <f>X_Platf_WMS!Y32</f>
        <v>0</v>
      </c>
      <c r="Z1029" s="650">
        <f>X_Platf_WMS!Z32</f>
        <v>0</v>
      </c>
      <c r="AA1029" s="650">
        <f>X_Platf_WMS!AA32</f>
        <v>0</v>
      </c>
      <c r="AB1029" s="650">
        <f>X_Platf_WMS!AB32</f>
        <v>0</v>
      </c>
      <c r="AC1029" s="613">
        <f>X_Platf_WMS!AC32</f>
        <v>0</v>
      </c>
      <c r="AD1029" s="613">
        <f>X_Platf_WMS!AD32</f>
        <v>0</v>
      </c>
      <c r="AE1029" s="613">
        <f>X_Platf_WMS!AE32</f>
        <v>0</v>
      </c>
      <c r="AF1029" s="613">
        <f>X_Platf_WMS!AF32</f>
        <v>0</v>
      </c>
      <c r="AG1029" s="626">
        <f>X_Platf_WMS!AG32</f>
        <v>95</v>
      </c>
      <c r="AH1029" s="626">
        <f>X_Platf_WMS!AH32</f>
        <v>95</v>
      </c>
      <c r="AI1029" s="626">
        <f>X_Platf_WMS!AI32</f>
        <v>95</v>
      </c>
      <c r="AJ1029" s="626">
        <f>X_Platf_WMS!AJ32</f>
        <v>95</v>
      </c>
      <c r="AK1029" s="626">
        <f>X_Platf_WMS!AK32</f>
        <v>95</v>
      </c>
      <c r="AL1029" s="626">
        <f>X_Platf_WMS!AL32</f>
        <v>84</v>
      </c>
      <c r="AM1029" s="626">
        <f>X_Platf_WMS!AM32</f>
        <v>0</v>
      </c>
      <c r="AN1029" s="626">
        <f>X_Platf_WMS!AN32</f>
        <v>0</v>
      </c>
      <c r="AO1029" s="626">
        <f>X_Platf_WMS!AO32</f>
        <v>0</v>
      </c>
      <c r="AP1029" s="369">
        <f>X_Platf_WMS!AP32</f>
        <v>0</v>
      </c>
      <c r="AQ1029" s="369">
        <f>X_Platf_WMS!AQ32</f>
        <v>0</v>
      </c>
      <c r="AR1029" s="369">
        <f>X_Platf_WMS!AR32</f>
        <v>0</v>
      </c>
      <c r="AS1029" s="369">
        <f>X_Platf_WMS!AS32</f>
        <v>0</v>
      </c>
      <c r="AT1029" s="370">
        <f>X_Platf_WMS!AT32</f>
        <v>0</v>
      </c>
      <c r="AU1029" s="370">
        <f>X_Platf_WMS!AU32</f>
        <v>0</v>
      </c>
      <c r="AV1029" s="370">
        <f>X_Platf_WMS!AV32</f>
        <v>0</v>
      </c>
      <c r="AW1029" s="370">
        <f>X_Platf_WMS!AW32</f>
        <v>0</v>
      </c>
      <c r="AX1029">
        <f>X_Platf_WMS!AX32</f>
        <v>559</v>
      </c>
      <c r="AY1029">
        <f>X_Platf_WMS!AY32</f>
        <v>3.4937499999999999</v>
      </c>
      <c r="AZ1029" t="e">
        <f>X_Platf_WMS!AZ32</f>
        <v>#N/A</v>
      </c>
      <c r="BA1029" t="e">
        <f>X_Platf_WMS!BA32</f>
        <v>#N/A</v>
      </c>
      <c r="BB1029" t="e">
        <f>X_Platf_WMS!BB32</f>
        <v>#N/A</v>
      </c>
      <c r="BC1029">
        <f>X_Platf_WMS!BC32</f>
        <v>0</v>
      </c>
      <c r="BD1029">
        <f>X_Platf_WMS!BD32</f>
        <v>0</v>
      </c>
      <c r="BE1029">
        <f>X_Platf_WMS!BE32</f>
        <v>0</v>
      </c>
      <c r="BF1029">
        <f>X_Platf_WMS!BF32</f>
        <v>0</v>
      </c>
      <c r="BG1029">
        <f>X_Platf_WMS!BG32</f>
        <v>0</v>
      </c>
      <c r="BH1029">
        <f>X_Platf_WMS!BH32</f>
        <v>0</v>
      </c>
      <c r="BI1029">
        <f>X_Platf_WMS!BI32</f>
        <v>0</v>
      </c>
      <c r="BJ1029">
        <f t="shared" si="58"/>
        <v>560</v>
      </c>
      <c r="BK1029">
        <f t="shared" si="59"/>
        <v>559</v>
      </c>
      <c r="BL1029" s="531">
        <f t="shared" si="60"/>
        <v>1</v>
      </c>
      <c r="BM1029" s="201"/>
    </row>
    <row r="1030" spans="1:65" hidden="1" outlineLevel="1" x14ac:dyDescent="0.3">
      <c r="A1030">
        <f>X_Platf_WMS!A33</f>
        <v>5</v>
      </c>
      <c r="B1030" t="str">
        <f>X_Platf_WMS!B33</f>
        <v>c</v>
      </c>
      <c r="C1030">
        <f>X_Platf_WMS!C33</f>
        <v>1</v>
      </c>
      <c r="D1030" t="str">
        <f>X_Platf_WMS!D33</f>
        <v>.z10_5_c_1</v>
      </c>
      <c r="E1030" t="str">
        <f>X_Platf_WMS!E33</f>
        <v xml:space="preserve">Implementacja mechanizmow uwierzytelniania użytkownika </v>
      </c>
      <c r="F1030" t="str">
        <f>X_Platf_WMS!F33</f>
        <v>XXX</v>
      </c>
      <c r="G1030" t="str">
        <f>X_Platf_WMS!G33</f>
        <v>XXX</v>
      </c>
      <c r="H1030">
        <f>X_Platf_WMS!H33</f>
        <v>24</v>
      </c>
      <c r="I1030" t="str">
        <f>X_Platf_WMS!I33</f>
        <v>ACT/END</v>
      </c>
      <c r="J1030">
        <f>X_Platf_WMS!J33</f>
        <v>221</v>
      </c>
      <c r="K1030" s="284">
        <f>X_Platf_WMS!K33</f>
        <v>47928</v>
      </c>
      <c r="L1030" s="284">
        <f>X_Platf_WMS!L33</f>
        <v>47933</v>
      </c>
      <c r="M1030">
        <f>X_Platf_WMS!M33</f>
        <v>225</v>
      </c>
      <c r="N1030">
        <f>X_Platf_WMS!N33</f>
        <v>5</v>
      </c>
      <c r="O1030">
        <f>X_Platf_WMS!O33</f>
        <v>560</v>
      </c>
      <c r="P1030" s="628">
        <f>X_Platf_WMS!P33</f>
        <v>0.17</v>
      </c>
      <c r="Q1030" s="628">
        <f>X_Platf_WMS!Q33</f>
        <v>0.17</v>
      </c>
      <c r="R1030" s="628">
        <f>X_Platf_WMS!R33</f>
        <v>0.17</v>
      </c>
      <c r="S1030" s="628">
        <f>X_Platf_WMS!S33</f>
        <v>0.17</v>
      </c>
      <c r="T1030" s="628">
        <f>X_Platf_WMS!T33</f>
        <v>0.17</v>
      </c>
      <c r="U1030" s="628">
        <f>X_Platf_WMS!U33</f>
        <v>0.15</v>
      </c>
      <c r="V1030" s="628">
        <f>X_Platf_WMS!V33</f>
        <v>0</v>
      </c>
      <c r="W1030" s="628">
        <f>X_Platf_WMS!W33</f>
        <v>0</v>
      </c>
      <c r="X1030" s="628">
        <f>X_Platf_WMS!X33</f>
        <v>0</v>
      </c>
      <c r="Y1030" s="650">
        <f>X_Platf_WMS!Y33</f>
        <v>0</v>
      </c>
      <c r="Z1030" s="650">
        <f>X_Platf_WMS!Z33</f>
        <v>0</v>
      </c>
      <c r="AA1030" s="650">
        <f>X_Platf_WMS!AA33</f>
        <v>0</v>
      </c>
      <c r="AB1030" s="650">
        <f>X_Platf_WMS!AB33</f>
        <v>0</v>
      </c>
      <c r="AC1030" s="613">
        <f>X_Platf_WMS!AC33</f>
        <v>0</v>
      </c>
      <c r="AD1030" s="613">
        <f>X_Platf_WMS!AD33</f>
        <v>0</v>
      </c>
      <c r="AE1030" s="613">
        <f>X_Platf_WMS!AE33</f>
        <v>0</v>
      </c>
      <c r="AF1030" s="613">
        <f>X_Platf_WMS!AF33</f>
        <v>0</v>
      </c>
      <c r="AG1030" s="626">
        <f>X_Platf_WMS!AG33</f>
        <v>95</v>
      </c>
      <c r="AH1030" s="626">
        <f>X_Platf_WMS!AH33</f>
        <v>95</v>
      </c>
      <c r="AI1030" s="626">
        <f>X_Platf_WMS!AI33</f>
        <v>95</v>
      </c>
      <c r="AJ1030" s="626">
        <f>X_Platf_WMS!AJ33</f>
        <v>95</v>
      </c>
      <c r="AK1030" s="626">
        <f>X_Platf_WMS!AK33</f>
        <v>95</v>
      </c>
      <c r="AL1030" s="626">
        <f>X_Platf_WMS!AL33</f>
        <v>84</v>
      </c>
      <c r="AM1030" s="626">
        <f>X_Platf_WMS!AM33</f>
        <v>0</v>
      </c>
      <c r="AN1030" s="626">
        <f>X_Platf_WMS!AN33</f>
        <v>0</v>
      </c>
      <c r="AO1030" s="626">
        <f>X_Platf_WMS!AO33</f>
        <v>0</v>
      </c>
      <c r="AP1030" s="369">
        <f>X_Platf_WMS!AP33</f>
        <v>0</v>
      </c>
      <c r="AQ1030" s="369">
        <f>X_Platf_WMS!AQ33</f>
        <v>0</v>
      </c>
      <c r="AR1030" s="369">
        <f>X_Platf_WMS!AR33</f>
        <v>0</v>
      </c>
      <c r="AS1030" s="369">
        <f>X_Platf_WMS!AS33</f>
        <v>0</v>
      </c>
      <c r="AT1030" s="370">
        <f>X_Platf_WMS!AT33</f>
        <v>0</v>
      </c>
      <c r="AU1030" s="370">
        <f>X_Platf_WMS!AU33</f>
        <v>0</v>
      </c>
      <c r="AV1030" s="370">
        <f>X_Platf_WMS!AV33</f>
        <v>0</v>
      </c>
      <c r="AW1030" s="370">
        <f>X_Platf_WMS!AW33</f>
        <v>0</v>
      </c>
      <c r="AX1030">
        <f>X_Platf_WMS!AX33</f>
        <v>559</v>
      </c>
      <c r="AY1030">
        <f>X_Platf_WMS!AY33</f>
        <v>3.4937499999999999</v>
      </c>
      <c r="AZ1030" t="e">
        <f>X_Platf_WMS!AZ33</f>
        <v>#N/A</v>
      </c>
      <c r="BA1030" t="e">
        <f>X_Platf_WMS!BA33</f>
        <v>#N/A</v>
      </c>
      <c r="BB1030" t="e">
        <f>X_Platf_WMS!BB33</f>
        <v>#N/A</v>
      </c>
      <c r="BC1030">
        <f>X_Platf_WMS!BC33</f>
        <v>0</v>
      </c>
      <c r="BD1030">
        <f>X_Platf_WMS!BD33</f>
        <v>0</v>
      </c>
      <c r="BE1030">
        <f>X_Platf_WMS!BE33</f>
        <v>0</v>
      </c>
      <c r="BF1030">
        <f>X_Platf_WMS!BF33</f>
        <v>0</v>
      </c>
      <c r="BG1030">
        <f>X_Platf_WMS!BG33</f>
        <v>0</v>
      </c>
      <c r="BH1030">
        <f>X_Platf_WMS!BH33</f>
        <v>0</v>
      </c>
      <c r="BI1030">
        <f>X_Platf_WMS!BI33</f>
        <v>0</v>
      </c>
      <c r="BJ1030">
        <f t="shared" si="58"/>
        <v>560</v>
      </c>
      <c r="BK1030">
        <f t="shared" si="59"/>
        <v>559</v>
      </c>
      <c r="BL1030" s="531">
        <f t="shared" si="60"/>
        <v>1</v>
      </c>
      <c r="BM1030" s="201"/>
    </row>
    <row r="1031" spans="1:65" hidden="1" outlineLevel="1" x14ac:dyDescent="0.3">
      <c r="A1031">
        <f>X_Platf_WMS!A34</f>
        <v>5</v>
      </c>
      <c r="B1031" t="str">
        <f>X_Platf_WMS!B34</f>
        <v>d</v>
      </c>
      <c r="C1031">
        <f>X_Platf_WMS!C34</f>
        <v>1</v>
      </c>
      <c r="D1031" t="str">
        <f>X_Platf_WMS!D34</f>
        <v>.z10_5_d_1</v>
      </c>
      <c r="E1031" t="str">
        <f>X_Platf_WMS!E34</f>
        <v>Implementacja mechanizmow uprawnień użytkowników</v>
      </c>
      <c r="F1031" t="str">
        <f>X_Platf_WMS!F34</f>
        <v>XXX</v>
      </c>
      <c r="G1031" t="str">
        <f>X_Platf_WMS!G34</f>
        <v>XXX</v>
      </c>
      <c r="H1031">
        <f>X_Platf_WMS!H34</f>
        <v>25</v>
      </c>
      <c r="I1031" t="str">
        <f>X_Platf_WMS!I34</f>
        <v>ACT/END</v>
      </c>
      <c r="J1031">
        <f>X_Platf_WMS!J34</f>
        <v>226</v>
      </c>
      <c r="K1031" s="284">
        <f>X_Platf_WMS!K34</f>
        <v>47963</v>
      </c>
      <c r="L1031" s="284">
        <f>X_Platf_WMS!L34</f>
        <v>47968</v>
      </c>
      <c r="M1031">
        <f>X_Platf_WMS!M34</f>
        <v>230</v>
      </c>
      <c r="N1031">
        <f>X_Platf_WMS!N34</f>
        <v>5</v>
      </c>
      <c r="O1031">
        <f>X_Platf_WMS!O34</f>
        <v>560</v>
      </c>
      <c r="P1031" s="628">
        <f>X_Platf_WMS!P34</f>
        <v>0.17</v>
      </c>
      <c r="Q1031" s="628">
        <f>X_Platf_WMS!Q34</f>
        <v>0.17</v>
      </c>
      <c r="R1031" s="628">
        <f>X_Platf_WMS!R34</f>
        <v>0.17</v>
      </c>
      <c r="S1031" s="628">
        <f>X_Platf_WMS!S34</f>
        <v>0.17</v>
      </c>
      <c r="T1031" s="628">
        <f>X_Platf_WMS!T34</f>
        <v>0.17</v>
      </c>
      <c r="U1031" s="628">
        <f>X_Platf_WMS!U34</f>
        <v>0.15</v>
      </c>
      <c r="V1031" s="628">
        <f>X_Platf_WMS!V34</f>
        <v>0</v>
      </c>
      <c r="W1031" s="628">
        <f>X_Platf_WMS!W34</f>
        <v>0</v>
      </c>
      <c r="X1031" s="628">
        <f>X_Platf_WMS!X34</f>
        <v>0</v>
      </c>
      <c r="Y1031" s="650">
        <f>X_Platf_WMS!Y34</f>
        <v>0</v>
      </c>
      <c r="Z1031" s="650">
        <f>X_Platf_WMS!Z34</f>
        <v>0</v>
      </c>
      <c r="AA1031" s="650">
        <f>X_Platf_WMS!AA34</f>
        <v>0</v>
      </c>
      <c r="AB1031" s="650">
        <f>X_Platf_WMS!AB34</f>
        <v>0</v>
      </c>
      <c r="AC1031" s="613">
        <f>X_Platf_WMS!AC34</f>
        <v>0</v>
      </c>
      <c r="AD1031" s="613">
        <f>X_Platf_WMS!AD34</f>
        <v>0</v>
      </c>
      <c r="AE1031" s="613">
        <f>X_Platf_WMS!AE34</f>
        <v>0</v>
      </c>
      <c r="AF1031" s="613">
        <f>X_Platf_WMS!AF34</f>
        <v>0</v>
      </c>
      <c r="AG1031" s="626">
        <f>X_Platf_WMS!AG34</f>
        <v>95</v>
      </c>
      <c r="AH1031" s="626">
        <f>X_Platf_WMS!AH34</f>
        <v>95</v>
      </c>
      <c r="AI1031" s="626">
        <f>X_Platf_WMS!AI34</f>
        <v>95</v>
      </c>
      <c r="AJ1031" s="626">
        <f>X_Platf_WMS!AJ34</f>
        <v>95</v>
      </c>
      <c r="AK1031" s="626">
        <f>X_Platf_WMS!AK34</f>
        <v>95</v>
      </c>
      <c r="AL1031" s="626">
        <f>X_Platf_WMS!AL34</f>
        <v>84</v>
      </c>
      <c r="AM1031" s="626">
        <f>X_Platf_WMS!AM34</f>
        <v>0</v>
      </c>
      <c r="AN1031" s="626">
        <f>X_Platf_WMS!AN34</f>
        <v>0</v>
      </c>
      <c r="AO1031" s="626">
        <f>X_Platf_WMS!AO34</f>
        <v>0</v>
      </c>
      <c r="AP1031" s="369">
        <f>X_Platf_WMS!AP34</f>
        <v>0</v>
      </c>
      <c r="AQ1031" s="369">
        <f>X_Platf_WMS!AQ34</f>
        <v>0</v>
      </c>
      <c r="AR1031" s="369">
        <f>X_Platf_WMS!AR34</f>
        <v>0</v>
      </c>
      <c r="AS1031" s="369">
        <f>X_Platf_WMS!AS34</f>
        <v>0</v>
      </c>
      <c r="AT1031" s="370">
        <f>X_Platf_WMS!AT34</f>
        <v>0</v>
      </c>
      <c r="AU1031" s="370">
        <f>X_Platf_WMS!AU34</f>
        <v>0</v>
      </c>
      <c r="AV1031" s="370">
        <f>X_Platf_WMS!AV34</f>
        <v>0</v>
      </c>
      <c r="AW1031" s="370">
        <f>X_Platf_WMS!AW34</f>
        <v>0</v>
      </c>
      <c r="AX1031">
        <f>X_Platf_WMS!AX34</f>
        <v>559</v>
      </c>
      <c r="AY1031">
        <f>X_Platf_WMS!AY34</f>
        <v>3.4937499999999999</v>
      </c>
      <c r="AZ1031" t="e">
        <f>X_Platf_WMS!AZ34</f>
        <v>#N/A</v>
      </c>
      <c r="BA1031" t="e">
        <f>X_Platf_WMS!BA34</f>
        <v>#N/A</v>
      </c>
      <c r="BB1031" t="e">
        <f>X_Platf_WMS!BB34</f>
        <v>#N/A</v>
      </c>
      <c r="BC1031">
        <f>X_Platf_WMS!BC34</f>
        <v>0</v>
      </c>
      <c r="BD1031">
        <f>X_Platf_WMS!BD34</f>
        <v>0</v>
      </c>
      <c r="BE1031">
        <f>X_Platf_WMS!BE34</f>
        <v>0</v>
      </c>
      <c r="BF1031">
        <f>X_Platf_WMS!BF34</f>
        <v>0</v>
      </c>
      <c r="BG1031">
        <f>X_Platf_WMS!BG34</f>
        <v>0</v>
      </c>
      <c r="BH1031">
        <f>X_Platf_WMS!BH34</f>
        <v>0</v>
      </c>
      <c r="BI1031">
        <f>X_Platf_WMS!BI34</f>
        <v>0</v>
      </c>
      <c r="BJ1031">
        <f t="shared" si="58"/>
        <v>560</v>
      </c>
      <c r="BK1031">
        <f t="shared" si="59"/>
        <v>559</v>
      </c>
      <c r="BL1031" s="531">
        <f t="shared" si="60"/>
        <v>1</v>
      </c>
      <c r="BM1031" s="201"/>
    </row>
    <row r="1032" spans="1:65" hidden="1" outlineLevel="1" x14ac:dyDescent="0.3">
      <c r="A1032">
        <f>X_Platf_WMS!A35</f>
        <v>6</v>
      </c>
      <c r="B1032" t="str">
        <f>X_Platf_WMS!B35</f>
        <v>a</v>
      </c>
      <c r="C1032">
        <f>X_Platf_WMS!C35</f>
        <v>0</v>
      </c>
      <c r="D1032" t="str">
        <f>X_Platf_WMS!D35</f>
        <v>.z10_6_a_0</v>
      </c>
      <c r="E1032" t="str">
        <f>X_Platf_WMS!E35</f>
        <v>6.Analiza i optymalizacja działania platformy w zakresie:</v>
      </c>
      <c r="F1032">
        <f>X_Platf_WMS!F35</f>
        <v>0</v>
      </c>
      <c r="G1032">
        <f>X_Platf_WMS!G35</f>
        <v>0</v>
      </c>
      <c r="H1032">
        <f>X_Platf_WMS!H35</f>
        <v>0</v>
      </c>
      <c r="I1032">
        <f>X_Platf_WMS!I35</f>
        <v>0</v>
      </c>
      <c r="J1032">
        <f>X_Platf_WMS!J35</f>
        <v>231</v>
      </c>
      <c r="K1032" s="284">
        <f>X_Platf_WMS!K35</f>
        <v>47998</v>
      </c>
      <c r="L1032" s="284">
        <f>X_Platf_WMS!L35</f>
        <v>47998</v>
      </c>
      <c r="M1032">
        <f>X_Platf_WMS!M35</f>
        <v>230</v>
      </c>
      <c r="N1032">
        <f>X_Platf_WMS!N35</f>
        <v>0</v>
      </c>
      <c r="O1032">
        <f>X_Platf_WMS!O35</f>
        <v>0</v>
      </c>
      <c r="P1032" s="628">
        <f>X_Platf_WMS!P35</f>
        <v>0</v>
      </c>
      <c r="Q1032" s="628">
        <f>X_Platf_WMS!Q35</f>
        <v>0</v>
      </c>
      <c r="R1032" s="628">
        <f>X_Platf_WMS!R35</f>
        <v>0</v>
      </c>
      <c r="S1032" s="628">
        <f>X_Platf_WMS!S35</f>
        <v>0</v>
      </c>
      <c r="T1032" s="628">
        <f>X_Platf_WMS!T35</f>
        <v>0</v>
      </c>
      <c r="U1032" s="628">
        <f>X_Platf_WMS!U35</f>
        <v>0</v>
      </c>
      <c r="V1032" s="628">
        <f>X_Platf_WMS!V35</f>
        <v>0</v>
      </c>
      <c r="W1032" s="628">
        <f>X_Platf_WMS!W35</f>
        <v>0</v>
      </c>
      <c r="X1032" s="628">
        <f>X_Platf_WMS!X35</f>
        <v>0</v>
      </c>
      <c r="Y1032" s="650">
        <f>X_Platf_WMS!Y35</f>
        <v>0</v>
      </c>
      <c r="Z1032" s="650">
        <f>X_Platf_WMS!Z35</f>
        <v>0</v>
      </c>
      <c r="AA1032" s="650">
        <f>X_Platf_WMS!AA35</f>
        <v>0</v>
      </c>
      <c r="AB1032" s="650">
        <f>X_Platf_WMS!AB35</f>
        <v>0</v>
      </c>
      <c r="AC1032" s="613">
        <f>X_Platf_WMS!AC35</f>
        <v>0</v>
      </c>
      <c r="AD1032" s="613">
        <f>X_Platf_WMS!AD35</f>
        <v>0</v>
      </c>
      <c r="AE1032" s="613">
        <f>X_Platf_WMS!AE35</f>
        <v>0</v>
      </c>
      <c r="AF1032" s="613">
        <f>X_Platf_WMS!AF35</f>
        <v>0</v>
      </c>
      <c r="AG1032" s="626">
        <f>X_Platf_WMS!AG35</f>
        <v>0</v>
      </c>
      <c r="AH1032" s="626">
        <f>X_Platf_WMS!AH35</f>
        <v>0</v>
      </c>
      <c r="AI1032" s="626">
        <f>X_Platf_WMS!AI35</f>
        <v>0</v>
      </c>
      <c r="AJ1032" s="626">
        <f>X_Platf_WMS!AJ35</f>
        <v>0</v>
      </c>
      <c r="AK1032" s="626">
        <f>X_Platf_WMS!AK35</f>
        <v>0</v>
      </c>
      <c r="AL1032" s="626">
        <f>X_Platf_WMS!AL35</f>
        <v>0</v>
      </c>
      <c r="AM1032" s="626">
        <f>X_Platf_WMS!AM35</f>
        <v>0</v>
      </c>
      <c r="AN1032" s="626">
        <f>X_Platf_WMS!AN35</f>
        <v>0</v>
      </c>
      <c r="AO1032" s="626">
        <f>X_Platf_WMS!AO35</f>
        <v>0</v>
      </c>
      <c r="AP1032" s="369">
        <f>X_Platf_WMS!AP35</f>
        <v>0</v>
      </c>
      <c r="AQ1032" s="369">
        <f>X_Platf_WMS!AQ35</f>
        <v>0</v>
      </c>
      <c r="AR1032" s="369">
        <f>X_Platf_WMS!AR35</f>
        <v>0</v>
      </c>
      <c r="AS1032" s="369">
        <f>X_Platf_WMS!AS35</f>
        <v>0</v>
      </c>
      <c r="AT1032" s="370">
        <f>X_Platf_WMS!AT35</f>
        <v>0</v>
      </c>
      <c r="AU1032" s="370">
        <f>X_Platf_WMS!AU35</f>
        <v>0</v>
      </c>
      <c r="AV1032" s="370">
        <f>X_Platf_WMS!AV35</f>
        <v>0</v>
      </c>
      <c r="AW1032" s="370">
        <f>X_Platf_WMS!AW35</f>
        <v>0</v>
      </c>
      <c r="AX1032">
        <f>X_Platf_WMS!AX35</f>
        <v>0</v>
      </c>
      <c r="AY1032">
        <f>X_Platf_WMS!AY35</f>
        <v>0</v>
      </c>
      <c r="AZ1032">
        <f>X_Platf_WMS!AZ35</f>
        <v>0</v>
      </c>
      <c r="BA1032">
        <f>X_Platf_WMS!BA35</f>
        <v>0</v>
      </c>
      <c r="BB1032">
        <f>X_Platf_WMS!BB35</f>
        <v>0</v>
      </c>
      <c r="BC1032">
        <f>X_Platf_WMS!BC35</f>
        <v>0</v>
      </c>
      <c r="BD1032">
        <f>X_Platf_WMS!BD35</f>
        <v>0</v>
      </c>
      <c r="BE1032">
        <f>X_Platf_WMS!BE35</f>
        <v>0</v>
      </c>
      <c r="BF1032">
        <f>X_Platf_WMS!BF35</f>
        <v>0</v>
      </c>
      <c r="BG1032">
        <f>X_Platf_WMS!BG35</f>
        <v>0</v>
      </c>
      <c r="BH1032">
        <f>X_Platf_WMS!BH35</f>
        <v>0</v>
      </c>
      <c r="BI1032">
        <f>X_Platf_WMS!BI35</f>
        <v>0</v>
      </c>
      <c r="BJ1032">
        <f t="shared" si="58"/>
        <v>0</v>
      </c>
      <c r="BK1032">
        <f t="shared" si="59"/>
        <v>0</v>
      </c>
      <c r="BL1032" s="531">
        <f t="shared" si="60"/>
        <v>0</v>
      </c>
      <c r="BM1032" s="201"/>
    </row>
    <row r="1033" spans="1:65" hidden="1" outlineLevel="1" x14ac:dyDescent="0.3">
      <c r="A1033">
        <f>X_Platf_WMS!A36</f>
        <v>6</v>
      </c>
      <c r="B1033" t="str">
        <f>X_Platf_WMS!B36</f>
        <v>a</v>
      </c>
      <c r="C1033">
        <f>X_Platf_WMS!C36</f>
        <v>1</v>
      </c>
      <c r="D1033" t="str">
        <f>X_Platf_WMS!D36</f>
        <v>.z10_6_a_1</v>
      </c>
      <c r="E1033" t="str">
        <f>X_Platf_WMS!E36</f>
        <v>kosztów operacyjnych</v>
      </c>
      <c r="F1033" t="str">
        <f>X_Platf_WMS!F36</f>
        <v>XXX</v>
      </c>
      <c r="G1033" t="str">
        <f>X_Platf_WMS!G36</f>
        <v>XXX</v>
      </c>
      <c r="H1033">
        <f>X_Platf_WMS!H36</f>
        <v>26</v>
      </c>
      <c r="I1033" t="str">
        <f>X_Platf_WMS!I36</f>
        <v>ACT</v>
      </c>
      <c r="J1033">
        <f>X_Platf_WMS!J36</f>
        <v>231</v>
      </c>
      <c r="K1033" s="284">
        <f>X_Platf_WMS!K36</f>
        <v>47998</v>
      </c>
      <c r="L1033" s="284">
        <f>X_Platf_WMS!L36</f>
        <v>48000</v>
      </c>
      <c r="M1033">
        <f>X_Platf_WMS!M36</f>
        <v>232</v>
      </c>
      <c r="N1033">
        <f>X_Platf_WMS!N36</f>
        <v>2</v>
      </c>
      <c r="O1033">
        <f>X_Platf_WMS!O36</f>
        <v>200</v>
      </c>
      <c r="P1033" s="628">
        <f>X_Platf_WMS!P36</f>
        <v>0.17</v>
      </c>
      <c r="Q1033" s="628">
        <f>X_Platf_WMS!Q36</f>
        <v>0.17</v>
      </c>
      <c r="R1033" s="628">
        <f>X_Platf_WMS!R36</f>
        <v>0.17</v>
      </c>
      <c r="S1033" s="628">
        <f>X_Platf_WMS!S36</f>
        <v>0.17</v>
      </c>
      <c r="T1033" s="628">
        <f>X_Platf_WMS!T36</f>
        <v>0.17</v>
      </c>
      <c r="U1033" s="628">
        <f>X_Platf_WMS!U36</f>
        <v>0.15</v>
      </c>
      <c r="V1033" s="628">
        <f>X_Platf_WMS!V36</f>
        <v>0</v>
      </c>
      <c r="W1033" s="628">
        <f>X_Platf_WMS!W36</f>
        <v>0</v>
      </c>
      <c r="X1033" s="628">
        <f>X_Platf_WMS!X36</f>
        <v>0</v>
      </c>
      <c r="Y1033" s="650">
        <f>X_Platf_WMS!Y36</f>
        <v>0</v>
      </c>
      <c r="Z1033" s="650">
        <f>X_Platf_WMS!Z36</f>
        <v>0</v>
      </c>
      <c r="AA1033" s="650">
        <f>X_Platf_WMS!AA36</f>
        <v>0</v>
      </c>
      <c r="AB1033" s="650">
        <f>X_Platf_WMS!AB36</f>
        <v>0</v>
      </c>
      <c r="AC1033" s="613">
        <f>X_Platf_WMS!AC36</f>
        <v>0</v>
      </c>
      <c r="AD1033" s="613">
        <f>X_Platf_WMS!AD36</f>
        <v>0</v>
      </c>
      <c r="AE1033" s="613">
        <f>X_Platf_WMS!AE36</f>
        <v>0</v>
      </c>
      <c r="AF1033" s="613">
        <f>X_Platf_WMS!AF36</f>
        <v>0</v>
      </c>
      <c r="AG1033" s="626">
        <f>X_Platf_WMS!AG36</f>
        <v>34</v>
      </c>
      <c r="AH1033" s="626">
        <f>X_Platf_WMS!AH36</f>
        <v>34</v>
      </c>
      <c r="AI1033" s="626">
        <f>X_Platf_WMS!AI36</f>
        <v>34</v>
      </c>
      <c r="AJ1033" s="626">
        <f>X_Platf_WMS!AJ36</f>
        <v>34</v>
      </c>
      <c r="AK1033" s="626">
        <f>X_Platf_WMS!AK36</f>
        <v>34</v>
      </c>
      <c r="AL1033" s="626">
        <f>X_Platf_WMS!AL36</f>
        <v>30</v>
      </c>
      <c r="AM1033" s="626">
        <f>X_Platf_WMS!AM36</f>
        <v>0</v>
      </c>
      <c r="AN1033" s="626">
        <f>X_Platf_WMS!AN36</f>
        <v>0</v>
      </c>
      <c r="AO1033" s="626">
        <f>X_Platf_WMS!AO36</f>
        <v>0</v>
      </c>
      <c r="AP1033" s="369">
        <f>X_Platf_WMS!AP36</f>
        <v>0</v>
      </c>
      <c r="AQ1033" s="369">
        <f>X_Platf_WMS!AQ36</f>
        <v>0</v>
      </c>
      <c r="AR1033" s="369">
        <f>X_Platf_WMS!AR36</f>
        <v>0</v>
      </c>
      <c r="AS1033" s="369">
        <f>X_Platf_WMS!AS36</f>
        <v>0</v>
      </c>
      <c r="AT1033" s="370">
        <f>X_Platf_WMS!AT36</f>
        <v>0</v>
      </c>
      <c r="AU1033" s="370">
        <f>X_Platf_WMS!AU36</f>
        <v>0</v>
      </c>
      <c r="AV1033" s="370">
        <f>X_Platf_WMS!AV36</f>
        <v>0</v>
      </c>
      <c r="AW1033" s="370">
        <f>X_Platf_WMS!AW36</f>
        <v>0</v>
      </c>
      <c r="AX1033">
        <f>X_Platf_WMS!AX36</f>
        <v>200</v>
      </c>
      <c r="AY1033">
        <f>X_Platf_WMS!AY36</f>
        <v>1.25</v>
      </c>
      <c r="AZ1033" t="e">
        <f>X_Platf_WMS!AZ36</f>
        <v>#N/A</v>
      </c>
      <c r="BA1033" t="e">
        <f>X_Platf_WMS!BA36</f>
        <v>#N/A</v>
      </c>
      <c r="BB1033" t="e">
        <f>X_Platf_WMS!BB36</f>
        <v>#N/A</v>
      </c>
      <c r="BC1033">
        <f>X_Platf_WMS!BC36</f>
        <v>0</v>
      </c>
      <c r="BD1033">
        <f>X_Platf_WMS!BD36</f>
        <v>0</v>
      </c>
      <c r="BE1033">
        <f>X_Platf_WMS!BE36</f>
        <v>0</v>
      </c>
      <c r="BF1033">
        <f>X_Platf_WMS!BF36</f>
        <v>0</v>
      </c>
      <c r="BG1033">
        <f>X_Platf_WMS!BG36</f>
        <v>0</v>
      </c>
      <c r="BH1033">
        <f>X_Platf_WMS!BH36</f>
        <v>0</v>
      </c>
      <c r="BI1033">
        <f>X_Platf_WMS!BI36</f>
        <v>0</v>
      </c>
      <c r="BJ1033">
        <f t="shared" si="58"/>
        <v>200</v>
      </c>
      <c r="BK1033">
        <f t="shared" si="59"/>
        <v>200</v>
      </c>
      <c r="BL1033" s="531">
        <f t="shared" si="60"/>
        <v>0</v>
      </c>
      <c r="BM1033" s="201"/>
    </row>
    <row r="1034" spans="1:65" hidden="1" outlineLevel="1" x14ac:dyDescent="0.3">
      <c r="A1034">
        <f>X_Platf_WMS!A37</f>
        <v>6</v>
      </c>
      <c r="B1034" t="str">
        <f>X_Platf_WMS!B37</f>
        <v>b</v>
      </c>
      <c r="C1034">
        <f>X_Platf_WMS!C37</f>
        <v>1</v>
      </c>
      <c r="D1034" t="str">
        <f>X_Platf_WMS!D37</f>
        <v>.z10_6_b_1</v>
      </c>
      <c r="E1034" t="str">
        <f>X_Platf_WMS!E37</f>
        <v>potencjału przychodu</v>
      </c>
      <c r="F1034" t="str">
        <f>X_Platf_WMS!F37</f>
        <v>XXX</v>
      </c>
      <c r="G1034" t="str">
        <f>X_Platf_WMS!G37</f>
        <v>XXX</v>
      </c>
      <c r="H1034">
        <f>X_Platf_WMS!H37</f>
        <v>26</v>
      </c>
      <c r="I1034" t="str">
        <f>X_Platf_WMS!I37</f>
        <v>ACT</v>
      </c>
      <c r="J1034">
        <f>X_Platf_WMS!J37</f>
        <v>233</v>
      </c>
      <c r="K1034" s="284">
        <f>X_Platf_WMS!K37</f>
        <v>48012</v>
      </c>
      <c r="L1034" s="284">
        <f>X_Platf_WMS!L37</f>
        <v>48014</v>
      </c>
      <c r="M1034">
        <f>X_Platf_WMS!M37</f>
        <v>234</v>
      </c>
      <c r="N1034">
        <f>X_Platf_WMS!N37</f>
        <v>2</v>
      </c>
      <c r="O1034">
        <f>X_Platf_WMS!O37</f>
        <v>200</v>
      </c>
      <c r="P1034" s="628">
        <f>X_Platf_WMS!P37</f>
        <v>0.17</v>
      </c>
      <c r="Q1034" s="628">
        <f>X_Platf_WMS!Q37</f>
        <v>0.17</v>
      </c>
      <c r="R1034" s="628">
        <f>X_Platf_WMS!R37</f>
        <v>0.17</v>
      </c>
      <c r="S1034" s="628">
        <f>X_Platf_WMS!S37</f>
        <v>0.17</v>
      </c>
      <c r="T1034" s="628">
        <f>X_Platf_WMS!T37</f>
        <v>0.17</v>
      </c>
      <c r="U1034" s="628">
        <f>X_Platf_WMS!U37</f>
        <v>0.15</v>
      </c>
      <c r="V1034" s="628">
        <f>X_Platf_WMS!V37</f>
        <v>0</v>
      </c>
      <c r="W1034" s="628">
        <f>X_Platf_WMS!W37</f>
        <v>0</v>
      </c>
      <c r="X1034" s="628">
        <f>X_Platf_WMS!X37</f>
        <v>0</v>
      </c>
      <c r="Y1034" s="650">
        <f>X_Platf_WMS!Y37</f>
        <v>0</v>
      </c>
      <c r="Z1034" s="650">
        <f>X_Platf_WMS!Z37</f>
        <v>0</v>
      </c>
      <c r="AA1034" s="650">
        <f>X_Platf_WMS!AA37</f>
        <v>0</v>
      </c>
      <c r="AB1034" s="650">
        <f>X_Platf_WMS!AB37</f>
        <v>0</v>
      </c>
      <c r="AC1034" s="613">
        <f>X_Platf_WMS!AC37</f>
        <v>0</v>
      </c>
      <c r="AD1034" s="613">
        <f>X_Platf_WMS!AD37</f>
        <v>0</v>
      </c>
      <c r="AE1034" s="613">
        <f>X_Platf_WMS!AE37</f>
        <v>0</v>
      </c>
      <c r="AF1034" s="613">
        <f>X_Platf_WMS!AF37</f>
        <v>0</v>
      </c>
      <c r="AG1034" s="626">
        <f>X_Platf_WMS!AG37</f>
        <v>34</v>
      </c>
      <c r="AH1034" s="626">
        <f>X_Platf_WMS!AH37</f>
        <v>34</v>
      </c>
      <c r="AI1034" s="626">
        <f>X_Platf_WMS!AI37</f>
        <v>34</v>
      </c>
      <c r="AJ1034" s="626">
        <f>X_Platf_WMS!AJ37</f>
        <v>34</v>
      </c>
      <c r="AK1034" s="626">
        <f>X_Platf_WMS!AK37</f>
        <v>34</v>
      </c>
      <c r="AL1034" s="626">
        <f>X_Platf_WMS!AL37</f>
        <v>30</v>
      </c>
      <c r="AM1034" s="626">
        <f>X_Platf_WMS!AM37</f>
        <v>0</v>
      </c>
      <c r="AN1034" s="626">
        <f>X_Platf_WMS!AN37</f>
        <v>0</v>
      </c>
      <c r="AO1034" s="626">
        <f>X_Platf_WMS!AO37</f>
        <v>0</v>
      </c>
      <c r="AP1034" s="369">
        <f>X_Platf_WMS!AP37</f>
        <v>0</v>
      </c>
      <c r="AQ1034" s="369">
        <f>X_Platf_WMS!AQ37</f>
        <v>0</v>
      </c>
      <c r="AR1034" s="369">
        <f>X_Platf_WMS!AR37</f>
        <v>0</v>
      </c>
      <c r="AS1034" s="369">
        <f>X_Platf_WMS!AS37</f>
        <v>0</v>
      </c>
      <c r="AT1034" s="370">
        <f>X_Platf_WMS!AT37</f>
        <v>0</v>
      </c>
      <c r="AU1034" s="370">
        <f>X_Platf_WMS!AU37</f>
        <v>0</v>
      </c>
      <c r="AV1034" s="370">
        <f>X_Platf_WMS!AV37</f>
        <v>0</v>
      </c>
      <c r="AW1034" s="370">
        <f>X_Platf_WMS!AW37</f>
        <v>0</v>
      </c>
      <c r="AX1034">
        <f>X_Platf_WMS!AX37</f>
        <v>200</v>
      </c>
      <c r="AY1034">
        <f>X_Platf_WMS!AY37</f>
        <v>1.25</v>
      </c>
      <c r="AZ1034" t="e">
        <f>X_Platf_WMS!AZ37</f>
        <v>#N/A</v>
      </c>
      <c r="BA1034" t="e">
        <f>X_Platf_WMS!BA37</f>
        <v>#N/A</v>
      </c>
      <c r="BB1034" t="e">
        <f>X_Platf_WMS!BB37</f>
        <v>#N/A</v>
      </c>
      <c r="BC1034">
        <f>X_Platf_WMS!BC37</f>
        <v>0</v>
      </c>
      <c r="BD1034">
        <f>X_Platf_WMS!BD37</f>
        <v>0</v>
      </c>
      <c r="BE1034">
        <f>X_Platf_WMS!BE37</f>
        <v>0</v>
      </c>
      <c r="BF1034">
        <f>X_Platf_WMS!BF37</f>
        <v>0</v>
      </c>
      <c r="BG1034">
        <f>X_Platf_WMS!BG37</f>
        <v>0</v>
      </c>
      <c r="BH1034">
        <f>X_Platf_WMS!BH37</f>
        <v>0</v>
      </c>
      <c r="BI1034">
        <f>X_Platf_WMS!BI37</f>
        <v>0</v>
      </c>
      <c r="BJ1034">
        <f t="shared" si="58"/>
        <v>200</v>
      </c>
      <c r="BK1034">
        <f t="shared" si="59"/>
        <v>200</v>
      </c>
      <c r="BL1034" s="531">
        <f t="shared" si="60"/>
        <v>0</v>
      </c>
      <c r="BM1034" s="201"/>
    </row>
    <row r="1035" spans="1:65" hidden="1" outlineLevel="1" x14ac:dyDescent="0.3">
      <c r="A1035">
        <f>X_Platf_WMS!A38</f>
        <v>6</v>
      </c>
      <c r="B1035" t="str">
        <f>X_Platf_WMS!B38</f>
        <v>c</v>
      </c>
      <c r="C1035">
        <f>X_Platf_WMS!C38</f>
        <v>1</v>
      </c>
      <c r="D1035" t="str">
        <f>X_Platf_WMS!D38</f>
        <v>.z10_6_c_1</v>
      </c>
      <c r="E1035" t="str">
        <f>X_Platf_WMS!E38</f>
        <v>efektywności pracy pracowników</v>
      </c>
      <c r="F1035" t="str">
        <f>X_Platf_WMS!F38</f>
        <v>XXX</v>
      </c>
      <c r="G1035" t="str">
        <f>X_Platf_WMS!G38</f>
        <v>XXX</v>
      </c>
      <c r="H1035">
        <f>X_Platf_WMS!H38</f>
        <v>26</v>
      </c>
      <c r="I1035" t="str">
        <f>X_Platf_WMS!I38</f>
        <v>ACT</v>
      </c>
      <c r="J1035">
        <f>X_Platf_WMS!J38</f>
        <v>235</v>
      </c>
      <c r="K1035" s="284">
        <f>X_Platf_WMS!K38</f>
        <v>48026</v>
      </c>
      <c r="L1035" s="284">
        <f>X_Platf_WMS!L38</f>
        <v>48028</v>
      </c>
      <c r="M1035">
        <f>X_Platf_WMS!M38</f>
        <v>236</v>
      </c>
      <c r="N1035">
        <f>X_Platf_WMS!N38</f>
        <v>2</v>
      </c>
      <c r="O1035">
        <f>X_Platf_WMS!O38</f>
        <v>200</v>
      </c>
      <c r="P1035" s="628">
        <f>X_Platf_WMS!P38</f>
        <v>0.17</v>
      </c>
      <c r="Q1035" s="628">
        <f>X_Platf_WMS!Q38</f>
        <v>0.17</v>
      </c>
      <c r="R1035" s="628">
        <f>X_Platf_WMS!R38</f>
        <v>0.17</v>
      </c>
      <c r="S1035" s="628">
        <f>X_Platf_WMS!S38</f>
        <v>0.17</v>
      </c>
      <c r="T1035" s="628">
        <f>X_Platf_WMS!T38</f>
        <v>0.17</v>
      </c>
      <c r="U1035" s="628">
        <f>X_Platf_WMS!U38</f>
        <v>0.15</v>
      </c>
      <c r="V1035" s="628">
        <f>X_Platf_WMS!V38</f>
        <v>0</v>
      </c>
      <c r="W1035" s="628">
        <f>X_Platf_WMS!W38</f>
        <v>0</v>
      </c>
      <c r="X1035" s="628">
        <f>X_Platf_WMS!X38</f>
        <v>0</v>
      </c>
      <c r="Y1035" s="650">
        <f>X_Platf_WMS!Y38</f>
        <v>0</v>
      </c>
      <c r="Z1035" s="650">
        <f>X_Platf_WMS!Z38</f>
        <v>0</v>
      </c>
      <c r="AA1035" s="650">
        <f>X_Platf_WMS!AA38</f>
        <v>0</v>
      </c>
      <c r="AB1035" s="650">
        <f>X_Platf_WMS!AB38</f>
        <v>0</v>
      </c>
      <c r="AC1035" s="613">
        <f>X_Platf_WMS!AC38</f>
        <v>0</v>
      </c>
      <c r="AD1035" s="613">
        <f>X_Platf_WMS!AD38</f>
        <v>0</v>
      </c>
      <c r="AE1035" s="613">
        <f>X_Platf_WMS!AE38</f>
        <v>0</v>
      </c>
      <c r="AF1035" s="613">
        <f>X_Platf_WMS!AF38</f>
        <v>0</v>
      </c>
      <c r="AG1035" s="626">
        <f>X_Platf_WMS!AG38</f>
        <v>34</v>
      </c>
      <c r="AH1035" s="626">
        <f>X_Platf_WMS!AH38</f>
        <v>34</v>
      </c>
      <c r="AI1035" s="626">
        <f>X_Platf_WMS!AI38</f>
        <v>34</v>
      </c>
      <c r="AJ1035" s="626">
        <f>X_Platf_WMS!AJ38</f>
        <v>34</v>
      </c>
      <c r="AK1035" s="626">
        <f>X_Platf_WMS!AK38</f>
        <v>34</v>
      </c>
      <c r="AL1035" s="626">
        <f>X_Platf_WMS!AL38</f>
        <v>30</v>
      </c>
      <c r="AM1035" s="626">
        <f>X_Platf_WMS!AM38</f>
        <v>0</v>
      </c>
      <c r="AN1035" s="626">
        <f>X_Platf_WMS!AN38</f>
        <v>0</v>
      </c>
      <c r="AO1035" s="626">
        <f>X_Platf_WMS!AO38</f>
        <v>0</v>
      </c>
      <c r="AP1035" s="369">
        <f>X_Platf_WMS!AP38</f>
        <v>0</v>
      </c>
      <c r="AQ1035" s="369">
        <f>X_Platf_WMS!AQ38</f>
        <v>0</v>
      </c>
      <c r="AR1035" s="369">
        <f>X_Platf_WMS!AR38</f>
        <v>0</v>
      </c>
      <c r="AS1035" s="369">
        <f>X_Platf_WMS!AS38</f>
        <v>0</v>
      </c>
      <c r="AT1035" s="370">
        <f>X_Platf_WMS!AT38</f>
        <v>0</v>
      </c>
      <c r="AU1035" s="370">
        <f>X_Platf_WMS!AU38</f>
        <v>0</v>
      </c>
      <c r="AV1035" s="370">
        <f>X_Platf_WMS!AV38</f>
        <v>0</v>
      </c>
      <c r="AW1035" s="370">
        <f>X_Platf_WMS!AW38</f>
        <v>0</v>
      </c>
      <c r="AX1035">
        <f>X_Platf_WMS!AX38</f>
        <v>200</v>
      </c>
      <c r="AY1035">
        <f>X_Platf_WMS!AY38</f>
        <v>1.25</v>
      </c>
      <c r="AZ1035" t="e">
        <f>X_Platf_WMS!AZ38</f>
        <v>#N/A</v>
      </c>
      <c r="BA1035" t="e">
        <f>X_Platf_WMS!BA38</f>
        <v>#N/A</v>
      </c>
      <c r="BB1035" t="e">
        <f>X_Platf_WMS!BB38</f>
        <v>#N/A</v>
      </c>
      <c r="BC1035">
        <f>X_Platf_WMS!BC38</f>
        <v>0</v>
      </c>
      <c r="BD1035">
        <f>X_Platf_WMS!BD38</f>
        <v>0</v>
      </c>
      <c r="BE1035">
        <f>X_Platf_WMS!BE38</f>
        <v>0</v>
      </c>
      <c r="BF1035">
        <f>X_Platf_WMS!BF38</f>
        <v>0</v>
      </c>
      <c r="BG1035">
        <f>X_Platf_WMS!BG38</f>
        <v>0</v>
      </c>
      <c r="BH1035">
        <f>X_Platf_WMS!BH38</f>
        <v>0</v>
      </c>
      <c r="BI1035">
        <f>X_Platf_WMS!BI38</f>
        <v>0</v>
      </c>
      <c r="BJ1035">
        <f t="shared" si="58"/>
        <v>200</v>
      </c>
      <c r="BK1035">
        <f t="shared" si="59"/>
        <v>200</v>
      </c>
      <c r="BL1035" s="531">
        <f t="shared" si="60"/>
        <v>0</v>
      </c>
      <c r="BM1035" s="201"/>
    </row>
    <row r="1036" spans="1:65" hidden="1" outlineLevel="1" x14ac:dyDescent="0.3">
      <c r="A1036">
        <f>X_Platf_WMS!A39</f>
        <v>6</v>
      </c>
      <c r="B1036" t="str">
        <f>X_Platf_WMS!B39</f>
        <v>d</v>
      </c>
      <c r="C1036">
        <f>X_Platf_WMS!C39</f>
        <v>1</v>
      </c>
      <c r="D1036" t="str">
        <f>X_Platf_WMS!D39</f>
        <v>.z10_6_d_1</v>
      </c>
      <c r="E1036" t="str">
        <f>X_Platf_WMS!E39</f>
        <v>zarządzania zasobami ludzkimi</v>
      </c>
      <c r="F1036" t="str">
        <f>X_Platf_WMS!F39</f>
        <v>XXX</v>
      </c>
      <c r="G1036" t="str">
        <f>X_Platf_WMS!G39</f>
        <v>XXX</v>
      </c>
      <c r="H1036">
        <f>X_Platf_WMS!H39</f>
        <v>26</v>
      </c>
      <c r="I1036" t="str">
        <f>X_Platf_WMS!I39</f>
        <v>ACT</v>
      </c>
      <c r="J1036">
        <f>X_Platf_WMS!J39</f>
        <v>237</v>
      </c>
      <c r="K1036" s="284">
        <f>X_Platf_WMS!K39</f>
        <v>48040</v>
      </c>
      <c r="L1036" s="284">
        <f>X_Platf_WMS!L39</f>
        <v>48042</v>
      </c>
      <c r="M1036">
        <f>X_Platf_WMS!M39</f>
        <v>238</v>
      </c>
      <c r="N1036">
        <f>X_Platf_WMS!N39</f>
        <v>2</v>
      </c>
      <c r="O1036">
        <f>X_Platf_WMS!O39</f>
        <v>200</v>
      </c>
      <c r="P1036" s="628">
        <f>X_Platf_WMS!P39</f>
        <v>0.17</v>
      </c>
      <c r="Q1036" s="628">
        <f>X_Platf_WMS!Q39</f>
        <v>0.17</v>
      </c>
      <c r="R1036" s="628">
        <f>X_Platf_WMS!R39</f>
        <v>0.17</v>
      </c>
      <c r="S1036" s="628">
        <f>X_Platf_WMS!S39</f>
        <v>0.17</v>
      </c>
      <c r="T1036" s="628">
        <f>X_Platf_WMS!T39</f>
        <v>0.17</v>
      </c>
      <c r="U1036" s="628">
        <f>X_Platf_WMS!U39</f>
        <v>0.15</v>
      </c>
      <c r="V1036" s="628">
        <f>X_Platf_WMS!V39</f>
        <v>0</v>
      </c>
      <c r="W1036" s="628">
        <f>X_Platf_WMS!W39</f>
        <v>0</v>
      </c>
      <c r="X1036" s="628">
        <f>X_Platf_WMS!X39</f>
        <v>0</v>
      </c>
      <c r="Y1036" s="650">
        <f>X_Platf_WMS!Y39</f>
        <v>0</v>
      </c>
      <c r="Z1036" s="650">
        <f>X_Platf_WMS!Z39</f>
        <v>0</v>
      </c>
      <c r="AA1036" s="650">
        <f>X_Platf_WMS!AA39</f>
        <v>0</v>
      </c>
      <c r="AB1036" s="650">
        <f>X_Platf_WMS!AB39</f>
        <v>0</v>
      </c>
      <c r="AC1036" s="613">
        <f>X_Platf_WMS!AC39</f>
        <v>0</v>
      </c>
      <c r="AD1036" s="613">
        <f>X_Platf_WMS!AD39</f>
        <v>0</v>
      </c>
      <c r="AE1036" s="613">
        <f>X_Platf_WMS!AE39</f>
        <v>0</v>
      </c>
      <c r="AF1036" s="613">
        <f>X_Platf_WMS!AF39</f>
        <v>0</v>
      </c>
      <c r="AG1036" s="626">
        <f>X_Platf_WMS!AG39</f>
        <v>34</v>
      </c>
      <c r="AH1036" s="626">
        <f>X_Platf_WMS!AH39</f>
        <v>34</v>
      </c>
      <c r="AI1036" s="626">
        <f>X_Platf_WMS!AI39</f>
        <v>34</v>
      </c>
      <c r="AJ1036" s="626">
        <f>X_Platf_WMS!AJ39</f>
        <v>34</v>
      </c>
      <c r="AK1036" s="626">
        <f>X_Platf_WMS!AK39</f>
        <v>34</v>
      </c>
      <c r="AL1036" s="626">
        <f>X_Platf_WMS!AL39</f>
        <v>30</v>
      </c>
      <c r="AM1036" s="626">
        <f>X_Platf_WMS!AM39</f>
        <v>0</v>
      </c>
      <c r="AN1036" s="626">
        <f>X_Platf_WMS!AN39</f>
        <v>0</v>
      </c>
      <c r="AO1036" s="626">
        <f>X_Platf_WMS!AO39</f>
        <v>0</v>
      </c>
      <c r="AP1036" s="369">
        <f>X_Platf_WMS!AP39</f>
        <v>0</v>
      </c>
      <c r="AQ1036" s="369">
        <f>X_Platf_WMS!AQ39</f>
        <v>0</v>
      </c>
      <c r="AR1036" s="369">
        <f>X_Platf_WMS!AR39</f>
        <v>0</v>
      </c>
      <c r="AS1036" s="369">
        <f>X_Platf_WMS!AS39</f>
        <v>0</v>
      </c>
      <c r="AT1036" s="370">
        <f>X_Platf_WMS!AT39</f>
        <v>0</v>
      </c>
      <c r="AU1036" s="370">
        <f>X_Platf_WMS!AU39</f>
        <v>0</v>
      </c>
      <c r="AV1036" s="370">
        <f>X_Platf_WMS!AV39</f>
        <v>0</v>
      </c>
      <c r="AW1036" s="370">
        <f>X_Platf_WMS!AW39</f>
        <v>0</v>
      </c>
      <c r="AX1036">
        <f>X_Platf_WMS!AX39</f>
        <v>200</v>
      </c>
      <c r="AY1036">
        <f>X_Platf_WMS!AY39</f>
        <v>1.25</v>
      </c>
      <c r="AZ1036" t="e">
        <f>X_Platf_WMS!AZ39</f>
        <v>#N/A</v>
      </c>
      <c r="BA1036" t="e">
        <f>X_Platf_WMS!BA39</f>
        <v>#N/A</v>
      </c>
      <c r="BB1036" t="e">
        <f>X_Platf_WMS!BB39</f>
        <v>#N/A</v>
      </c>
      <c r="BC1036">
        <f>X_Platf_WMS!BC39</f>
        <v>0</v>
      </c>
      <c r="BD1036">
        <f>X_Platf_WMS!BD39</f>
        <v>0</v>
      </c>
      <c r="BE1036">
        <f>X_Platf_WMS!BE39</f>
        <v>0</v>
      </c>
      <c r="BF1036">
        <f>X_Platf_WMS!BF39</f>
        <v>0</v>
      </c>
      <c r="BG1036">
        <f>X_Platf_WMS!BG39</f>
        <v>0</v>
      </c>
      <c r="BH1036">
        <f>X_Platf_WMS!BH39</f>
        <v>0</v>
      </c>
      <c r="BI1036">
        <f>X_Platf_WMS!BI39</f>
        <v>0</v>
      </c>
      <c r="BJ1036">
        <f t="shared" si="58"/>
        <v>200</v>
      </c>
      <c r="BK1036">
        <f t="shared" si="59"/>
        <v>200</v>
      </c>
      <c r="BL1036" s="531">
        <f t="shared" si="60"/>
        <v>0</v>
      </c>
      <c r="BM1036" s="201"/>
    </row>
    <row r="1037" spans="1:65" hidden="1" outlineLevel="1" x14ac:dyDescent="0.3">
      <c r="A1037">
        <f>X_Platf_WMS!A40</f>
        <v>6</v>
      </c>
      <c r="B1037" t="str">
        <f>X_Platf_WMS!B40</f>
        <v>e</v>
      </c>
      <c r="C1037">
        <f>X_Platf_WMS!C40</f>
        <v>1</v>
      </c>
      <c r="D1037" t="str">
        <f>X_Platf_WMS!D40</f>
        <v>.z10_6_e_1</v>
      </c>
      <c r="E1037" t="str">
        <f>X_Platf_WMS!E40</f>
        <v>zużycia energii</v>
      </c>
      <c r="F1037" t="str">
        <f>X_Platf_WMS!F40</f>
        <v>XXX</v>
      </c>
      <c r="G1037" t="str">
        <f>X_Platf_WMS!G40</f>
        <v>XXX</v>
      </c>
      <c r="H1037">
        <f>X_Platf_WMS!H40</f>
        <v>26</v>
      </c>
      <c r="I1037" t="str">
        <f>X_Platf_WMS!I40</f>
        <v>ACT</v>
      </c>
      <c r="J1037">
        <f>X_Platf_WMS!J40</f>
        <v>239</v>
      </c>
      <c r="K1037" s="284">
        <f>X_Platf_WMS!K40</f>
        <v>48054</v>
      </c>
      <c r="L1037" s="284">
        <f>X_Platf_WMS!L40</f>
        <v>48056</v>
      </c>
      <c r="M1037">
        <f>X_Platf_WMS!M40</f>
        <v>240</v>
      </c>
      <c r="N1037">
        <f>X_Platf_WMS!N40</f>
        <v>2</v>
      </c>
      <c r="O1037">
        <f>X_Platf_WMS!O40</f>
        <v>200</v>
      </c>
      <c r="P1037" s="628">
        <f>X_Platf_WMS!P40</f>
        <v>0.17</v>
      </c>
      <c r="Q1037" s="628">
        <f>X_Platf_WMS!Q40</f>
        <v>0.17</v>
      </c>
      <c r="R1037" s="628">
        <f>X_Platf_WMS!R40</f>
        <v>0.17</v>
      </c>
      <c r="S1037" s="628">
        <f>X_Platf_WMS!S40</f>
        <v>0.17</v>
      </c>
      <c r="T1037" s="628">
        <f>X_Platf_WMS!T40</f>
        <v>0.17</v>
      </c>
      <c r="U1037" s="628">
        <f>X_Platf_WMS!U40</f>
        <v>0.15</v>
      </c>
      <c r="V1037" s="628">
        <f>X_Platf_WMS!V40</f>
        <v>0</v>
      </c>
      <c r="W1037" s="628">
        <f>X_Platf_WMS!W40</f>
        <v>0</v>
      </c>
      <c r="X1037" s="628">
        <f>X_Platf_WMS!X40</f>
        <v>0</v>
      </c>
      <c r="Y1037" s="650">
        <f>X_Platf_WMS!Y40</f>
        <v>0</v>
      </c>
      <c r="Z1037" s="650">
        <f>X_Platf_WMS!Z40</f>
        <v>0</v>
      </c>
      <c r="AA1037" s="650">
        <f>X_Platf_WMS!AA40</f>
        <v>0</v>
      </c>
      <c r="AB1037" s="650">
        <f>X_Platf_WMS!AB40</f>
        <v>0</v>
      </c>
      <c r="AC1037" s="613">
        <f>X_Platf_WMS!AC40</f>
        <v>0</v>
      </c>
      <c r="AD1037" s="613">
        <f>X_Platf_WMS!AD40</f>
        <v>0</v>
      </c>
      <c r="AE1037" s="613">
        <f>X_Platf_WMS!AE40</f>
        <v>0</v>
      </c>
      <c r="AF1037" s="613">
        <f>X_Platf_WMS!AF40</f>
        <v>0</v>
      </c>
      <c r="AG1037" s="626">
        <f>X_Platf_WMS!AG40</f>
        <v>34</v>
      </c>
      <c r="AH1037" s="626">
        <f>X_Platf_WMS!AH40</f>
        <v>34</v>
      </c>
      <c r="AI1037" s="626">
        <f>X_Platf_WMS!AI40</f>
        <v>34</v>
      </c>
      <c r="AJ1037" s="626">
        <f>X_Platf_WMS!AJ40</f>
        <v>34</v>
      </c>
      <c r="AK1037" s="626">
        <f>X_Platf_WMS!AK40</f>
        <v>34</v>
      </c>
      <c r="AL1037" s="626">
        <f>X_Platf_WMS!AL40</f>
        <v>30</v>
      </c>
      <c r="AM1037" s="626">
        <f>X_Platf_WMS!AM40</f>
        <v>0</v>
      </c>
      <c r="AN1037" s="626">
        <f>X_Platf_WMS!AN40</f>
        <v>0</v>
      </c>
      <c r="AO1037" s="626">
        <f>X_Platf_WMS!AO40</f>
        <v>0</v>
      </c>
      <c r="AP1037" s="369">
        <f>X_Platf_WMS!AP40</f>
        <v>0</v>
      </c>
      <c r="AQ1037" s="369">
        <f>X_Platf_WMS!AQ40</f>
        <v>0</v>
      </c>
      <c r="AR1037" s="369">
        <f>X_Platf_WMS!AR40</f>
        <v>0</v>
      </c>
      <c r="AS1037" s="369">
        <f>X_Platf_WMS!AS40</f>
        <v>0</v>
      </c>
      <c r="AT1037" s="370">
        <f>X_Platf_WMS!AT40</f>
        <v>0</v>
      </c>
      <c r="AU1037" s="370">
        <f>X_Platf_WMS!AU40</f>
        <v>0</v>
      </c>
      <c r="AV1037" s="370">
        <f>X_Platf_WMS!AV40</f>
        <v>0</v>
      </c>
      <c r="AW1037" s="370">
        <f>X_Platf_WMS!AW40</f>
        <v>0</v>
      </c>
      <c r="AX1037">
        <f>X_Platf_WMS!AX40</f>
        <v>200</v>
      </c>
      <c r="AY1037">
        <f>X_Platf_WMS!AY40</f>
        <v>1.25</v>
      </c>
      <c r="AZ1037" t="e">
        <f>X_Platf_WMS!AZ40</f>
        <v>#N/A</v>
      </c>
      <c r="BA1037" t="e">
        <f>X_Platf_WMS!BA40</f>
        <v>#N/A</v>
      </c>
      <c r="BB1037" t="e">
        <f>X_Platf_WMS!BB40</f>
        <v>#N/A</v>
      </c>
      <c r="BC1037">
        <f>X_Platf_WMS!BC40</f>
        <v>0</v>
      </c>
      <c r="BD1037">
        <f>X_Platf_WMS!BD40</f>
        <v>0</v>
      </c>
      <c r="BE1037">
        <f>X_Platf_WMS!BE40</f>
        <v>0</v>
      </c>
      <c r="BF1037">
        <f>X_Platf_WMS!BF40</f>
        <v>0</v>
      </c>
      <c r="BG1037">
        <f>X_Platf_WMS!BG40</f>
        <v>0</v>
      </c>
      <c r="BH1037">
        <f>X_Platf_WMS!BH40</f>
        <v>0</v>
      </c>
      <c r="BI1037">
        <f>X_Platf_WMS!BI40</f>
        <v>0</v>
      </c>
      <c r="BJ1037">
        <f t="shared" si="58"/>
        <v>200</v>
      </c>
      <c r="BK1037">
        <f t="shared" si="59"/>
        <v>200</v>
      </c>
      <c r="BL1037" s="531">
        <f t="shared" si="60"/>
        <v>0</v>
      </c>
      <c r="BM1037" s="201"/>
    </row>
    <row r="1038" spans="1:65" hidden="1" outlineLevel="1" x14ac:dyDescent="0.3">
      <c r="A1038">
        <f>X_Platf_WMS!A41</f>
        <v>6</v>
      </c>
      <c r="B1038" t="str">
        <f>X_Platf_WMS!B41</f>
        <v>f</v>
      </c>
      <c r="C1038">
        <f>X_Platf_WMS!C41</f>
        <v>1</v>
      </c>
      <c r="D1038" t="str">
        <f>X_Platf_WMS!D41</f>
        <v>.z10_6_f_1</v>
      </c>
      <c r="E1038" t="str">
        <f>X_Platf_WMS!E41</f>
        <v>zarządzania ryzykiem biznesowym</v>
      </c>
      <c r="F1038" t="str">
        <f>X_Platf_WMS!F41</f>
        <v>XXX</v>
      </c>
      <c r="G1038" t="str">
        <f>X_Platf_WMS!G41</f>
        <v>XXX</v>
      </c>
      <c r="H1038">
        <f>X_Platf_WMS!H41</f>
        <v>26</v>
      </c>
      <c r="I1038" t="str">
        <f>X_Platf_WMS!I41</f>
        <v>ACT</v>
      </c>
      <c r="J1038">
        <f>X_Platf_WMS!J41</f>
        <v>241</v>
      </c>
      <c r="K1038" s="284">
        <f>X_Platf_WMS!K41</f>
        <v>48068</v>
      </c>
      <c r="L1038" s="284">
        <f>X_Platf_WMS!L41</f>
        <v>48070</v>
      </c>
      <c r="M1038">
        <f>X_Platf_WMS!M41</f>
        <v>242</v>
      </c>
      <c r="N1038">
        <f>X_Platf_WMS!N41</f>
        <v>2</v>
      </c>
      <c r="O1038">
        <f>X_Platf_WMS!O41</f>
        <v>200</v>
      </c>
      <c r="P1038" s="628">
        <f>X_Platf_WMS!P41</f>
        <v>0.17</v>
      </c>
      <c r="Q1038" s="628">
        <f>X_Platf_WMS!Q41</f>
        <v>0.17</v>
      </c>
      <c r="R1038" s="628">
        <f>X_Platf_WMS!R41</f>
        <v>0.17</v>
      </c>
      <c r="S1038" s="628">
        <f>X_Platf_WMS!S41</f>
        <v>0.17</v>
      </c>
      <c r="T1038" s="628">
        <f>X_Platf_WMS!T41</f>
        <v>0.17</v>
      </c>
      <c r="U1038" s="628">
        <f>X_Platf_WMS!U41</f>
        <v>0.15</v>
      </c>
      <c r="V1038" s="628">
        <f>X_Platf_WMS!V41</f>
        <v>0</v>
      </c>
      <c r="W1038" s="628">
        <f>X_Platf_WMS!W41</f>
        <v>0</v>
      </c>
      <c r="X1038" s="628">
        <f>X_Platf_WMS!X41</f>
        <v>0</v>
      </c>
      <c r="Y1038" s="650">
        <f>X_Platf_WMS!Y41</f>
        <v>0</v>
      </c>
      <c r="Z1038" s="650">
        <f>X_Platf_WMS!Z41</f>
        <v>0</v>
      </c>
      <c r="AA1038" s="650">
        <f>X_Platf_WMS!AA41</f>
        <v>0</v>
      </c>
      <c r="AB1038" s="650">
        <f>X_Platf_WMS!AB41</f>
        <v>0</v>
      </c>
      <c r="AC1038" s="613">
        <f>X_Platf_WMS!AC41</f>
        <v>0</v>
      </c>
      <c r="AD1038" s="613">
        <f>X_Platf_WMS!AD41</f>
        <v>0</v>
      </c>
      <c r="AE1038" s="613">
        <f>X_Platf_WMS!AE41</f>
        <v>0</v>
      </c>
      <c r="AF1038" s="613">
        <f>X_Platf_WMS!AF41</f>
        <v>0</v>
      </c>
      <c r="AG1038" s="626">
        <f>X_Platf_WMS!AG41</f>
        <v>34</v>
      </c>
      <c r="AH1038" s="626">
        <f>X_Platf_WMS!AH41</f>
        <v>34</v>
      </c>
      <c r="AI1038" s="626">
        <f>X_Platf_WMS!AI41</f>
        <v>34</v>
      </c>
      <c r="AJ1038" s="626">
        <f>X_Platf_WMS!AJ41</f>
        <v>34</v>
      </c>
      <c r="AK1038" s="626">
        <f>X_Platf_WMS!AK41</f>
        <v>34</v>
      </c>
      <c r="AL1038" s="626">
        <f>X_Platf_WMS!AL41</f>
        <v>30</v>
      </c>
      <c r="AM1038" s="626">
        <f>X_Platf_WMS!AM41</f>
        <v>0</v>
      </c>
      <c r="AN1038" s="626">
        <f>X_Platf_WMS!AN41</f>
        <v>0</v>
      </c>
      <c r="AO1038" s="626">
        <f>X_Platf_WMS!AO41</f>
        <v>0</v>
      </c>
      <c r="AP1038" s="369">
        <f>X_Platf_WMS!AP41</f>
        <v>0</v>
      </c>
      <c r="AQ1038" s="369">
        <f>X_Platf_WMS!AQ41</f>
        <v>0</v>
      </c>
      <c r="AR1038" s="369">
        <f>X_Platf_WMS!AR41</f>
        <v>0</v>
      </c>
      <c r="AS1038" s="369">
        <f>X_Platf_WMS!AS41</f>
        <v>0</v>
      </c>
      <c r="AT1038" s="370">
        <f>X_Platf_WMS!AT41</f>
        <v>0</v>
      </c>
      <c r="AU1038" s="370">
        <f>X_Platf_WMS!AU41</f>
        <v>0</v>
      </c>
      <c r="AV1038" s="370">
        <f>X_Platf_WMS!AV41</f>
        <v>0</v>
      </c>
      <c r="AW1038" s="370">
        <f>X_Platf_WMS!AW41</f>
        <v>0</v>
      </c>
      <c r="AX1038">
        <f>X_Platf_WMS!AX41</f>
        <v>200</v>
      </c>
      <c r="AY1038">
        <f>X_Platf_WMS!AY41</f>
        <v>1.25</v>
      </c>
      <c r="AZ1038" t="e">
        <f>X_Platf_WMS!AZ41</f>
        <v>#N/A</v>
      </c>
      <c r="BA1038" t="e">
        <f>X_Platf_WMS!BA41</f>
        <v>#N/A</v>
      </c>
      <c r="BB1038" t="e">
        <f>X_Platf_WMS!BB41</f>
        <v>#N/A</v>
      </c>
      <c r="BC1038">
        <f>X_Platf_WMS!BC41</f>
        <v>0</v>
      </c>
      <c r="BD1038">
        <f>X_Platf_WMS!BD41</f>
        <v>0</v>
      </c>
      <c r="BE1038">
        <f>X_Platf_WMS!BE41</f>
        <v>0</v>
      </c>
      <c r="BF1038">
        <f>X_Platf_WMS!BF41</f>
        <v>0</v>
      </c>
      <c r="BG1038">
        <f>X_Platf_WMS!BG41</f>
        <v>0</v>
      </c>
      <c r="BH1038">
        <f>X_Platf_WMS!BH41</f>
        <v>0</v>
      </c>
      <c r="BI1038">
        <f>X_Platf_WMS!BI41</f>
        <v>0</v>
      </c>
      <c r="BJ1038">
        <f t="shared" si="58"/>
        <v>200</v>
      </c>
      <c r="BK1038">
        <f t="shared" si="59"/>
        <v>200</v>
      </c>
      <c r="BL1038" s="531">
        <f t="shared" si="60"/>
        <v>0</v>
      </c>
      <c r="BM1038" s="201"/>
    </row>
    <row r="1039" spans="1:65" hidden="1" outlineLevel="1" x14ac:dyDescent="0.3">
      <c r="A1039">
        <f>X_Platf_WMS!A42</f>
        <v>7</v>
      </c>
      <c r="B1039" t="str">
        <f>X_Platf_WMS!B42</f>
        <v>a</v>
      </c>
      <c r="C1039">
        <f>X_Platf_WMS!C42</f>
        <v>0</v>
      </c>
      <c r="D1039" t="str">
        <f>X_Platf_WMS!D42</f>
        <v>.z10_7_a_0</v>
      </c>
      <c r="E1039" t="str">
        <f>X_Platf_WMS!E42</f>
        <v xml:space="preserve">7.Zarządzanie bezpieczeństwem i niezawodnością platformy. Opracowanie mechanizmów/narzędzi: </v>
      </c>
      <c r="F1039">
        <f>X_Platf_WMS!F42</f>
        <v>0</v>
      </c>
      <c r="G1039">
        <f>X_Platf_WMS!G42</f>
        <v>0</v>
      </c>
      <c r="H1039">
        <f>X_Platf_WMS!H42</f>
        <v>0</v>
      </c>
      <c r="I1039">
        <f>X_Platf_WMS!I42</f>
        <v>0</v>
      </c>
      <c r="J1039">
        <f>X_Platf_WMS!J42</f>
        <v>243</v>
      </c>
      <c r="K1039" s="284">
        <f>X_Platf_WMS!K42</f>
        <v>48082</v>
      </c>
      <c r="L1039" s="284">
        <f>X_Platf_WMS!L42</f>
        <v>48082</v>
      </c>
      <c r="M1039">
        <f>X_Platf_WMS!M42</f>
        <v>242</v>
      </c>
      <c r="N1039">
        <f>X_Platf_WMS!N42</f>
        <v>0</v>
      </c>
      <c r="O1039">
        <f>X_Platf_WMS!O42</f>
        <v>0</v>
      </c>
      <c r="P1039" s="628">
        <f>X_Platf_WMS!P42</f>
        <v>0</v>
      </c>
      <c r="Q1039" s="628">
        <f>X_Platf_WMS!Q42</f>
        <v>0</v>
      </c>
      <c r="R1039" s="628">
        <f>X_Platf_WMS!R42</f>
        <v>0</v>
      </c>
      <c r="S1039" s="628">
        <f>X_Platf_WMS!S42</f>
        <v>0</v>
      </c>
      <c r="T1039" s="628">
        <f>X_Platf_WMS!T42</f>
        <v>0</v>
      </c>
      <c r="U1039" s="628">
        <f>X_Platf_WMS!U42</f>
        <v>0</v>
      </c>
      <c r="V1039" s="628">
        <f>X_Platf_WMS!V42</f>
        <v>0</v>
      </c>
      <c r="W1039" s="628">
        <f>X_Platf_WMS!W42</f>
        <v>0</v>
      </c>
      <c r="X1039" s="628">
        <f>X_Platf_WMS!X42</f>
        <v>0</v>
      </c>
      <c r="Y1039" s="650">
        <f>X_Platf_WMS!Y42</f>
        <v>0</v>
      </c>
      <c r="Z1039" s="650">
        <f>X_Platf_WMS!Z42</f>
        <v>0</v>
      </c>
      <c r="AA1039" s="650">
        <f>X_Platf_WMS!AA42</f>
        <v>0</v>
      </c>
      <c r="AB1039" s="650">
        <f>X_Platf_WMS!AB42</f>
        <v>0</v>
      </c>
      <c r="AC1039" s="613">
        <f>X_Platf_WMS!AC42</f>
        <v>0</v>
      </c>
      <c r="AD1039" s="613">
        <f>X_Platf_WMS!AD42</f>
        <v>0</v>
      </c>
      <c r="AE1039" s="613">
        <f>X_Platf_WMS!AE42</f>
        <v>0</v>
      </c>
      <c r="AF1039" s="613">
        <f>X_Platf_WMS!AF42</f>
        <v>0</v>
      </c>
      <c r="AG1039" s="626">
        <f>X_Platf_WMS!AG42</f>
        <v>0</v>
      </c>
      <c r="AH1039" s="626">
        <f>X_Platf_WMS!AH42</f>
        <v>0</v>
      </c>
      <c r="AI1039" s="626">
        <f>X_Platf_WMS!AI42</f>
        <v>0</v>
      </c>
      <c r="AJ1039" s="626">
        <f>X_Platf_WMS!AJ42</f>
        <v>0</v>
      </c>
      <c r="AK1039" s="626">
        <f>X_Platf_WMS!AK42</f>
        <v>0</v>
      </c>
      <c r="AL1039" s="626">
        <f>X_Platf_WMS!AL42</f>
        <v>0</v>
      </c>
      <c r="AM1039" s="626">
        <f>X_Platf_WMS!AM42</f>
        <v>0</v>
      </c>
      <c r="AN1039" s="626">
        <f>X_Platf_WMS!AN42</f>
        <v>0</v>
      </c>
      <c r="AO1039" s="626">
        <f>X_Platf_WMS!AO42</f>
        <v>0</v>
      </c>
      <c r="AP1039" s="369">
        <f>X_Platf_WMS!AP42</f>
        <v>0</v>
      </c>
      <c r="AQ1039" s="369">
        <f>X_Platf_WMS!AQ42</f>
        <v>0</v>
      </c>
      <c r="AR1039" s="369">
        <f>X_Platf_WMS!AR42</f>
        <v>0</v>
      </c>
      <c r="AS1039" s="369">
        <f>X_Platf_WMS!AS42</f>
        <v>0</v>
      </c>
      <c r="AT1039" s="370">
        <f>X_Platf_WMS!AT42</f>
        <v>0</v>
      </c>
      <c r="AU1039" s="370">
        <f>X_Platf_WMS!AU42</f>
        <v>0</v>
      </c>
      <c r="AV1039" s="370">
        <f>X_Platf_WMS!AV42</f>
        <v>0</v>
      </c>
      <c r="AW1039" s="370">
        <f>X_Platf_WMS!AW42</f>
        <v>0</v>
      </c>
      <c r="AX1039">
        <f>X_Platf_WMS!AX42</f>
        <v>0</v>
      </c>
      <c r="AY1039">
        <f>X_Platf_WMS!AY42</f>
        <v>0</v>
      </c>
      <c r="AZ1039">
        <f>X_Platf_WMS!AZ42</f>
        <v>0</v>
      </c>
      <c r="BA1039">
        <f>X_Platf_WMS!BA42</f>
        <v>0</v>
      </c>
      <c r="BB1039">
        <f>X_Platf_WMS!BB42</f>
        <v>0</v>
      </c>
      <c r="BC1039">
        <f>X_Platf_WMS!BC42</f>
        <v>0</v>
      </c>
      <c r="BD1039">
        <f>X_Platf_WMS!BD42</f>
        <v>0</v>
      </c>
      <c r="BE1039">
        <f>X_Platf_WMS!BE42</f>
        <v>0</v>
      </c>
      <c r="BF1039">
        <f>X_Platf_WMS!BF42</f>
        <v>0</v>
      </c>
      <c r="BG1039">
        <f>X_Platf_WMS!BG42</f>
        <v>0</v>
      </c>
      <c r="BH1039">
        <f>X_Platf_WMS!BH42</f>
        <v>0</v>
      </c>
      <c r="BI1039">
        <f>X_Platf_WMS!BI42</f>
        <v>0</v>
      </c>
      <c r="BJ1039">
        <f t="shared" si="58"/>
        <v>0</v>
      </c>
      <c r="BK1039">
        <f t="shared" si="59"/>
        <v>0</v>
      </c>
      <c r="BL1039" s="531">
        <f t="shared" si="60"/>
        <v>0</v>
      </c>
      <c r="BM1039" s="201"/>
    </row>
    <row r="1040" spans="1:65" hidden="1" outlineLevel="1" x14ac:dyDescent="0.3">
      <c r="A1040">
        <f>X_Platf_WMS!A43</f>
        <v>7</v>
      </c>
      <c r="B1040" t="str">
        <f>X_Platf_WMS!B43</f>
        <v>a</v>
      </c>
      <c r="C1040">
        <f>X_Platf_WMS!C43</f>
        <v>1</v>
      </c>
      <c r="D1040" t="str">
        <f>X_Platf_WMS!D43</f>
        <v>.z10_7_a_1</v>
      </c>
      <c r="E1040" t="str">
        <f>X_Platf_WMS!E43</f>
        <v xml:space="preserve">zabezpieczenia platformy przed cyberatakami  </v>
      </c>
      <c r="F1040" t="str">
        <f>X_Platf_WMS!F43</f>
        <v>XXX</v>
      </c>
      <c r="G1040" t="str">
        <f>X_Platf_WMS!G43</f>
        <v>XXX</v>
      </c>
      <c r="H1040">
        <f>X_Platf_WMS!H43</f>
        <v>26</v>
      </c>
      <c r="I1040" t="str">
        <f>X_Platf_WMS!I43</f>
        <v>ACT</v>
      </c>
      <c r="J1040">
        <f>X_Platf_WMS!J43</f>
        <v>243</v>
      </c>
      <c r="K1040" s="284">
        <f>X_Platf_WMS!K43</f>
        <v>48082</v>
      </c>
      <c r="L1040" s="284">
        <f>X_Platf_WMS!L43</f>
        <v>48083</v>
      </c>
      <c r="M1040">
        <f>X_Platf_WMS!M43</f>
        <v>243</v>
      </c>
      <c r="N1040">
        <f>X_Platf_WMS!N43</f>
        <v>1</v>
      </c>
      <c r="O1040">
        <f>X_Platf_WMS!O43</f>
        <v>160</v>
      </c>
      <c r="P1040" s="628">
        <f>X_Platf_WMS!P43</f>
        <v>0.09</v>
      </c>
      <c r="Q1040" s="628">
        <f>X_Platf_WMS!Q43</f>
        <v>0.09</v>
      </c>
      <c r="R1040" s="628">
        <f>X_Platf_WMS!R43</f>
        <v>0.08</v>
      </c>
      <c r="S1040" s="628">
        <f>X_Platf_WMS!S43</f>
        <v>0.08</v>
      </c>
      <c r="T1040" s="628">
        <f>X_Platf_WMS!T43</f>
        <v>0.08</v>
      </c>
      <c r="U1040" s="628">
        <f>X_Platf_WMS!U43</f>
        <v>0.08</v>
      </c>
      <c r="V1040" s="628">
        <f>X_Platf_WMS!V43</f>
        <v>0</v>
      </c>
      <c r="W1040" s="628">
        <f>X_Platf_WMS!W43</f>
        <v>0</v>
      </c>
      <c r="X1040" s="628">
        <f>X_Platf_WMS!X43</f>
        <v>0</v>
      </c>
      <c r="Y1040" s="650">
        <f>X_Platf_WMS!Y43</f>
        <v>0.25</v>
      </c>
      <c r="Z1040" s="650">
        <f>X_Platf_WMS!Z43</f>
        <v>0.25</v>
      </c>
      <c r="AA1040" s="650">
        <f>X_Platf_WMS!AA43</f>
        <v>0</v>
      </c>
      <c r="AB1040" s="650">
        <f>X_Platf_WMS!AB43</f>
        <v>0</v>
      </c>
      <c r="AC1040" s="613">
        <f>X_Platf_WMS!AC43</f>
        <v>0</v>
      </c>
      <c r="AD1040" s="613">
        <f>X_Platf_WMS!AD43</f>
        <v>0</v>
      </c>
      <c r="AE1040" s="613">
        <f>X_Platf_WMS!AE43</f>
        <v>0</v>
      </c>
      <c r="AF1040" s="613">
        <f>X_Platf_WMS!AF43</f>
        <v>0</v>
      </c>
      <c r="AG1040" s="626">
        <f>X_Platf_WMS!AG43</f>
        <v>14</v>
      </c>
      <c r="AH1040" s="626">
        <f>X_Platf_WMS!AH43</f>
        <v>14</v>
      </c>
      <c r="AI1040" s="626">
        <f>X_Platf_WMS!AI43</f>
        <v>13</v>
      </c>
      <c r="AJ1040" s="626">
        <f>X_Platf_WMS!AJ43</f>
        <v>13</v>
      </c>
      <c r="AK1040" s="626">
        <f>X_Platf_WMS!AK43</f>
        <v>13</v>
      </c>
      <c r="AL1040" s="626">
        <f>X_Platf_WMS!AL43</f>
        <v>13</v>
      </c>
      <c r="AM1040" s="626">
        <f>X_Platf_WMS!AM43</f>
        <v>0</v>
      </c>
      <c r="AN1040" s="626">
        <f>X_Platf_WMS!AN43</f>
        <v>0</v>
      </c>
      <c r="AO1040" s="626">
        <f>X_Platf_WMS!AO43</f>
        <v>0</v>
      </c>
      <c r="AP1040" s="369">
        <f>X_Platf_WMS!AP43</f>
        <v>40</v>
      </c>
      <c r="AQ1040" s="369">
        <f>X_Platf_WMS!AQ43</f>
        <v>40</v>
      </c>
      <c r="AR1040" s="369">
        <f>X_Platf_WMS!AR43</f>
        <v>0</v>
      </c>
      <c r="AS1040" s="369">
        <f>X_Platf_WMS!AS43</f>
        <v>0</v>
      </c>
      <c r="AT1040" s="370">
        <f>X_Platf_WMS!AT43</f>
        <v>0</v>
      </c>
      <c r="AU1040" s="370">
        <f>X_Platf_WMS!AU43</f>
        <v>0</v>
      </c>
      <c r="AV1040" s="370">
        <f>X_Platf_WMS!AV43</f>
        <v>0</v>
      </c>
      <c r="AW1040" s="370">
        <f>X_Platf_WMS!AW43</f>
        <v>0</v>
      </c>
      <c r="AX1040">
        <f>X_Platf_WMS!AX43</f>
        <v>80</v>
      </c>
      <c r="AY1040">
        <f>X_Platf_WMS!AY43</f>
        <v>0.5</v>
      </c>
      <c r="AZ1040" t="e">
        <f>X_Platf_WMS!AZ43</f>
        <v>#N/A</v>
      </c>
      <c r="BA1040" t="e">
        <f>X_Platf_WMS!BA43</f>
        <v>#N/A</v>
      </c>
      <c r="BB1040" t="e">
        <f>X_Platf_WMS!BB43</f>
        <v>#N/A</v>
      </c>
      <c r="BC1040">
        <f>X_Platf_WMS!BC43</f>
        <v>0</v>
      </c>
      <c r="BD1040">
        <f>X_Platf_WMS!BD43</f>
        <v>0</v>
      </c>
      <c r="BE1040">
        <f>X_Platf_WMS!BE43</f>
        <v>0</v>
      </c>
      <c r="BF1040">
        <f>X_Platf_WMS!BF43</f>
        <v>0</v>
      </c>
      <c r="BG1040">
        <f>X_Platf_WMS!BG43</f>
        <v>0</v>
      </c>
      <c r="BH1040">
        <f>X_Platf_WMS!BH43</f>
        <v>0</v>
      </c>
      <c r="BI1040">
        <f>X_Platf_WMS!BI43</f>
        <v>0</v>
      </c>
      <c r="BJ1040">
        <f t="shared" si="58"/>
        <v>160</v>
      </c>
      <c r="BK1040">
        <f t="shared" si="59"/>
        <v>160</v>
      </c>
      <c r="BL1040" s="531">
        <f t="shared" si="60"/>
        <v>0</v>
      </c>
      <c r="BM1040" s="201"/>
    </row>
    <row r="1041" spans="1:65" hidden="1" outlineLevel="1" x14ac:dyDescent="0.3">
      <c r="A1041">
        <f>X_Platf_WMS!A44</f>
        <v>7</v>
      </c>
      <c r="B1041" t="str">
        <f>X_Platf_WMS!B44</f>
        <v>b</v>
      </c>
      <c r="C1041">
        <f>X_Platf_WMS!C44</f>
        <v>1</v>
      </c>
      <c r="D1041" t="str">
        <f>X_Platf_WMS!D44</f>
        <v>.z10_7_b_1</v>
      </c>
      <c r="E1041" t="str">
        <f>X_Platf_WMS!E44</f>
        <v>informowania o awariach i pracach planowych</v>
      </c>
      <c r="F1041" t="str">
        <f>X_Platf_WMS!F44</f>
        <v>XXX</v>
      </c>
      <c r="G1041" t="str">
        <f>X_Platf_WMS!G44</f>
        <v>XXX</v>
      </c>
      <c r="H1041">
        <f>X_Platf_WMS!H44</f>
        <v>26</v>
      </c>
      <c r="I1041" t="str">
        <f>X_Platf_WMS!I44</f>
        <v>ACT</v>
      </c>
      <c r="J1041">
        <f>X_Platf_WMS!J44</f>
        <v>244</v>
      </c>
      <c r="K1041" s="284">
        <f>X_Platf_WMS!K44</f>
        <v>48089</v>
      </c>
      <c r="L1041" s="284">
        <f>X_Platf_WMS!L44</f>
        <v>48089</v>
      </c>
      <c r="M1041">
        <f>X_Platf_WMS!M44</f>
        <v>243</v>
      </c>
      <c r="N1041">
        <f>X_Platf_WMS!N44</f>
        <v>0</v>
      </c>
      <c r="O1041">
        <f>X_Platf_WMS!O44</f>
        <v>160</v>
      </c>
      <c r="P1041" s="628">
        <f>X_Platf_WMS!P44</f>
        <v>0.09</v>
      </c>
      <c r="Q1041" s="628">
        <f>X_Platf_WMS!Q44</f>
        <v>0.09</v>
      </c>
      <c r="R1041" s="628">
        <f>X_Platf_WMS!R44</f>
        <v>0.08</v>
      </c>
      <c r="S1041" s="628">
        <f>X_Platf_WMS!S44</f>
        <v>0.08</v>
      </c>
      <c r="T1041" s="628">
        <f>X_Platf_WMS!T44</f>
        <v>0.08</v>
      </c>
      <c r="U1041" s="628">
        <f>X_Platf_WMS!U44</f>
        <v>0.08</v>
      </c>
      <c r="V1041" s="628">
        <f>X_Platf_WMS!V44</f>
        <v>0</v>
      </c>
      <c r="W1041" s="628">
        <f>X_Platf_WMS!W44</f>
        <v>0</v>
      </c>
      <c r="X1041" s="628">
        <f>X_Platf_WMS!X44</f>
        <v>0</v>
      </c>
      <c r="Y1041" s="650">
        <f>X_Platf_WMS!Y44</f>
        <v>0.25</v>
      </c>
      <c r="Z1041" s="650">
        <f>X_Platf_WMS!Z44</f>
        <v>0.25</v>
      </c>
      <c r="AA1041" s="650">
        <f>X_Platf_WMS!AA44</f>
        <v>0</v>
      </c>
      <c r="AB1041" s="650">
        <f>X_Platf_WMS!AB44</f>
        <v>0</v>
      </c>
      <c r="AC1041" s="613">
        <f>X_Platf_WMS!AC44</f>
        <v>0</v>
      </c>
      <c r="AD1041" s="613">
        <f>X_Platf_WMS!AD44</f>
        <v>0</v>
      </c>
      <c r="AE1041" s="613">
        <f>X_Platf_WMS!AE44</f>
        <v>0</v>
      </c>
      <c r="AF1041" s="613">
        <f>X_Platf_WMS!AF44</f>
        <v>0</v>
      </c>
      <c r="AG1041" s="626">
        <f>X_Platf_WMS!AG44</f>
        <v>14</v>
      </c>
      <c r="AH1041" s="626">
        <f>X_Platf_WMS!AH44</f>
        <v>14</v>
      </c>
      <c r="AI1041" s="626">
        <f>X_Platf_WMS!AI44</f>
        <v>13</v>
      </c>
      <c r="AJ1041" s="626">
        <f>X_Platf_WMS!AJ44</f>
        <v>13</v>
      </c>
      <c r="AK1041" s="626">
        <f>X_Platf_WMS!AK44</f>
        <v>13</v>
      </c>
      <c r="AL1041" s="626">
        <f>X_Platf_WMS!AL44</f>
        <v>13</v>
      </c>
      <c r="AM1041" s="626">
        <f>X_Platf_WMS!AM44</f>
        <v>0</v>
      </c>
      <c r="AN1041" s="626">
        <f>X_Platf_WMS!AN44</f>
        <v>0</v>
      </c>
      <c r="AO1041" s="626">
        <f>X_Platf_WMS!AO44</f>
        <v>0</v>
      </c>
      <c r="AP1041" s="369">
        <f>X_Platf_WMS!AP44</f>
        <v>40</v>
      </c>
      <c r="AQ1041" s="369">
        <f>X_Platf_WMS!AQ44</f>
        <v>40</v>
      </c>
      <c r="AR1041" s="369">
        <f>X_Platf_WMS!AR44</f>
        <v>0</v>
      </c>
      <c r="AS1041" s="369">
        <f>X_Platf_WMS!AS44</f>
        <v>0</v>
      </c>
      <c r="AT1041" s="370">
        <f>X_Platf_WMS!AT44</f>
        <v>0</v>
      </c>
      <c r="AU1041" s="370">
        <f>X_Platf_WMS!AU44</f>
        <v>0</v>
      </c>
      <c r="AV1041" s="370">
        <f>X_Platf_WMS!AV44</f>
        <v>0</v>
      </c>
      <c r="AW1041" s="370">
        <f>X_Platf_WMS!AW44</f>
        <v>0</v>
      </c>
      <c r="AX1041">
        <f>X_Platf_WMS!AX44</f>
        <v>80</v>
      </c>
      <c r="AY1041">
        <f>X_Platf_WMS!AY44</f>
        <v>0.5</v>
      </c>
      <c r="AZ1041" t="e">
        <f>X_Platf_WMS!AZ44</f>
        <v>#N/A</v>
      </c>
      <c r="BA1041" t="e">
        <f>X_Platf_WMS!BA44</f>
        <v>#N/A</v>
      </c>
      <c r="BB1041" t="e">
        <f>X_Platf_WMS!BB44</f>
        <v>#N/A</v>
      </c>
      <c r="BC1041">
        <f>X_Platf_WMS!BC44</f>
        <v>0</v>
      </c>
      <c r="BD1041">
        <f>X_Platf_WMS!BD44</f>
        <v>0</v>
      </c>
      <c r="BE1041">
        <f>X_Platf_WMS!BE44</f>
        <v>0</v>
      </c>
      <c r="BF1041">
        <f>X_Platf_WMS!BF44</f>
        <v>0</v>
      </c>
      <c r="BG1041">
        <f>X_Platf_WMS!BG44</f>
        <v>0</v>
      </c>
      <c r="BH1041">
        <f>X_Platf_WMS!BH44</f>
        <v>0</v>
      </c>
      <c r="BI1041">
        <f>X_Platf_WMS!BI44</f>
        <v>0</v>
      </c>
      <c r="BJ1041">
        <f t="shared" si="58"/>
        <v>160</v>
      </c>
      <c r="BK1041">
        <f t="shared" si="59"/>
        <v>160</v>
      </c>
      <c r="BL1041" s="531">
        <f t="shared" si="60"/>
        <v>0</v>
      </c>
      <c r="BM1041" s="201"/>
    </row>
    <row r="1042" spans="1:65" hidden="1" outlineLevel="1" x14ac:dyDescent="0.3">
      <c r="A1042">
        <f>X_Platf_WMS!A45</f>
        <v>7</v>
      </c>
      <c r="B1042" t="str">
        <f>X_Platf_WMS!B45</f>
        <v>c</v>
      </c>
      <c r="C1042">
        <f>X_Platf_WMS!C45</f>
        <v>1</v>
      </c>
      <c r="D1042" t="str">
        <f>X_Platf_WMS!D45</f>
        <v>.z10_7_c_1</v>
      </c>
      <c r="E1042" t="str">
        <f>X_Platf_WMS!E45</f>
        <v>opracowanie mechanizmów redundancji i przywracania operacyjności po awarii</v>
      </c>
      <c r="F1042" t="str">
        <f>X_Platf_WMS!F45</f>
        <v>XXX</v>
      </c>
      <c r="G1042" t="str">
        <f>X_Platf_WMS!G45</f>
        <v>XXX</v>
      </c>
      <c r="H1042">
        <f>X_Platf_WMS!H45</f>
        <v>26</v>
      </c>
      <c r="I1042" t="str">
        <f>X_Platf_WMS!I45</f>
        <v>END/ACT</v>
      </c>
      <c r="J1042">
        <f>X_Platf_WMS!J45</f>
        <v>244</v>
      </c>
      <c r="K1042" s="284">
        <f>X_Platf_WMS!K45</f>
        <v>48089</v>
      </c>
      <c r="L1042" s="284">
        <f>X_Platf_WMS!L45</f>
        <v>48089</v>
      </c>
      <c r="M1042">
        <f>X_Platf_WMS!M45</f>
        <v>243</v>
      </c>
      <c r="N1042">
        <f>X_Platf_WMS!N45</f>
        <v>0</v>
      </c>
      <c r="O1042">
        <f>X_Platf_WMS!O45</f>
        <v>120</v>
      </c>
      <c r="P1042" s="628">
        <f>X_Platf_WMS!P45</f>
        <v>0.05</v>
      </c>
      <c r="Q1042" s="628">
        <f>X_Platf_WMS!Q45</f>
        <v>0.05</v>
      </c>
      <c r="R1042" s="628">
        <f>X_Platf_WMS!R45</f>
        <v>0.05</v>
      </c>
      <c r="S1042" s="628">
        <f>X_Platf_WMS!S45</f>
        <v>0.06</v>
      </c>
      <c r="T1042" s="628">
        <f>X_Platf_WMS!T45</f>
        <v>0.06</v>
      </c>
      <c r="U1042" s="628">
        <f>X_Platf_WMS!U45</f>
        <v>0.06</v>
      </c>
      <c r="V1042" s="628">
        <f>X_Platf_WMS!V45</f>
        <v>0</v>
      </c>
      <c r="W1042" s="628">
        <f>X_Platf_WMS!W45</f>
        <v>0</v>
      </c>
      <c r="X1042" s="628">
        <f>X_Platf_WMS!X45</f>
        <v>0</v>
      </c>
      <c r="Y1042" s="650">
        <f>X_Platf_WMS!Y45</f>
        <v>0</v>
      </c>
      <c r="Z1042" s="650">
        <f>X_Platf_WMS!Z45</f>
        <v>0</v>
      </c>
      <c r="AA1042" s="650">
        <f>X_Platf_WMS!AA45</f>
        <v>0.67</v>
      </c>
      <c r="AB1042" s="650">
        <f>X_Platf_WMS!AB45</f>
        <v>0</v>
      </c>
      <c r="AC1042" s="613">
        <f>X_Platf_WMS!AC45</f>
        <v>0</v>
      </c>
      <c r="AD1042" s="613">
        <f>X_Platf_WMS!AD45</f>
        <v>0</v>
      </c>
      <c r="AE1042" s="613">
        <f>X_Platf_WMS!AE45</f>
        <v>0</v>
      </c>
      <c r="AF1042" s="613">
        <f>X_Platf_WMS!AF45</f>
        <v>0</v>
      </c>
      <c r="AG1042" s="626">
        <f>X_Platf_WMS!AG45</f>
        <v>6</v>
      </c>
      <c r="AH1042" s="626">
        <f>X_Platf_WMS!AH45</f>
        <v>6</v>
      </c>
      <c r="AI1042" s="626">
        <f>X_Platf_WMS!AI45</f>
        <v>6</v>
      </c>
      <c r="AJ1042" s="626">
        <f>X_Platf_WMS!AJ45</f>
        <v>7</v>
      </c>
      <c r="AK1042" s="626">
        <f>X_Platf_WMS!AK45</f>
        <v>7</v>
      </c>
      <c r="AL1042" s="626">
        <f>X_Platf_WMS!AL45</f>
        <v>7</v>
      </c>
      <c r="AM1042" s="626">
        <f>X_Platf_WMS!AM45</f>
        <v>0</v>
      </c>
      <c r="AN1042" s="626">
        <f>X_Platf_WMS!AN45</f>
        <v>0</v>
      </c>
      <c r="AO1042" s="626">
        <f>X_Platf_WMS!AO45</f>
        <v>0</v>
      </c>
      <c r="AP1042" s="369">
        <f>X_Platf_WMS!AP45</f>
        <v>0</v>
      </c>
      <c r="AQ1042" s="369">
        <f>X_Platf_WMS!AQ45</f>
        <v>0</v>
      </c>
      <c r="AR1042" s="369">
        <f>X_Platf_WMS!AR45</f>
        <v>80</v>
      </c>
      <c r="AS1042" s="369">
        <f>X_Platf_WMS!AS45</f>
        <v>0</v>
      </c>
      <c r="AT1042" s="370">
        <f>X_Platf_WMS!AT45</f>
        <v>0</v>
      </c>
      <c r="AU1042" s="370">
        <f>X_Platf_WMS!AU45</f>
        <v>0</v>
      </c>
      <c r="AV1042" s="370">
        <f>X_Platf_WMS!AV45</f>
        <v>0</v>
      </c>
      <c r="AW1042" s="370">
        <f>X_Platf_WMS!AW45</f>
        <v>0</v>
      </c>
      <c r="AX1042">
        <f>X_Platf_WMS!AX45</f>
        <v>39</v>
      </c>
      <c r="AY1042">
        <f>X_Platf_WMS!AY45</f>
        <v>0.24374999999999999</v>
      </c>
      <c r="AZ1042" t="e">
        <f>X_Platf_WMS!AZ45</f>
        <v>#N/A</v>
      </c>
      <c r="BA1042" t="e">
        <f>X_Platf_WMS!BA45</f>
        <v>#N/A</v>
      </c>
      <c r="BB1042" t="e">
        <f>X_Platf_WMS!BB45</f>
        <v>#N/A</v>
      </c>
      <c r="BC1042">
        <f>X_Platf_WMS!BC45</f>
        <v>0</v>
      </c>
      <c r="BD1042">
        <f>X_Platf_WMS!BD45</f>
        <v>0</v>
      </c>
      <c r="BE1042">
        <f>X_Platf_WMS!BE45</f>
        <v>0</v>
      </c>
      <c r="BF1042">
        <f>X_Platf_WMS!BF45</f>
        <v>0</v>
      </c>
      <c r="BG1042">
        <f>X_Platf_WMS!BG45</f>
        <v>0</v>
      </c>
      <c r="BH1042">
        <f>X_Platf_WMS!BH45</f>
        <v>0</v>
      </c>
      <c r="BI1042">
        <f>X_Platf_WMS!BI45</f>
        <v>0</v>
      </c>
      <c r="BJ1042">
        <f t="shared" si="58"/>
        <v>120</v>
      </c>
      <c r="BK1042">
        <f t="shared" si="59"/>
        <v>119</v>
      </c>
      <c r="BL1042" s="531">
        <f t="shared" si="60"/>
        <v>1</v>
      </c>
      <c r="BM1042" s="201"/>
    </row>
    <row r="1043" spans="1:65" hidden="1" outlineLevel="1" x14ac:dyDescent="0.3">
      <c r="A1043">
        <f>X_Platf_WMS!A46</f>
        <v>8</v>
      </c>
      <c r="B1043" t="str">
        <f>X_Platf_WMS!B46</f>
        <v>a</v>
      </c>
      <c r="C1043">
        <f>X_Platf_WMS!C46</f>
        <v>0</v>
      </c>
      <c r="D1043" t="str">
        <f>X_Platf_WMS!D46</f>
        <v>.z10_8_a_0</v>
      </c>
      <c r="E1043" t="str">
        <f>X_Platf_WMS!E46</f>
        <v>8.Raportowanie i analizy</v>
      </c>
      <c r="F1043">
        <f>X_Platf_WMS!F46</f>
        <v>0</v>
      </c>
      <c r="G1043">
        <f>X_Platf_WMS!G46</f>
        <v>0</v>
      </c>
      <c r="H1043">
        <f>X_Platf_WMS!H46</f>
        <v>0</v>
      </c>
      <c r="I1043">
        <f>X_Platf_WMS!I46</f>
        <v>0</v>
      </c>
      <c r="J1043">
        <f>X_Platf_WMS!J46</f>
        <v>244</v>
      </c>
      <c r="K1043" s="284">
        <f>X_Platf_WMS!K46</f>
        <v>48089</v>
      </c>
      <c r="L1043" s="284">
        <f>X_Platf_WMS!L46</f>
        <v>48089</v>
      </c>
      <c r="M1043">
        <f>X_Platf_WMS!M46</f>
        <v>243</v>
      </c>
      <c r="N1043">
        <f>X_Platf_WMS!N46</f>
        <v>0</v>
      </c>
      <c r="O1043">
        <f>X_Platf_WMS!O46</f>
        <v>0</v>
      </c>
      <c r="P1043" s="628">
        <f>X_Platf_WMS!P46</f>
        <v>0</v>
      </c>
      <c r="Q1043" s="628">
        <f>X_Platf_WMS!Q46</f>
        <v>0</v>
      </c>
      <c r="R1043" s="628">
        <f>X_Platf_WMS!R46</f>
        <v>0</v>
      </c>
      <c r="S1043" s="628">
        <f>X_Platf_WMS!S46</f>
        <v>0</v>
      </c>
      <c r="T1043" s="628">
        <f>X_Platf_WMS!T46</f>
        <v>0</v>
      </c>
      <c r="U1043" s="628">
        <f>X_Platf_WMS!U46</f>
        <v>0</v>
      </c>
      <c r="V1043" s="628">
        <f>X_Platf_WMS!V46</f>
        <v>0</v>
      </c>
      <c r="W1043" s="628">
        <f>X_Platf_WMS!W46</f>
        <v>0</v>
      </c>
      <c r="X1043" s="628">
        <f>X_Platf_WMS!X46</f>
        <v>0</v>
      </c>
      <c r="Y1043" s="650">
        <f>X_Platf_WMS!Y46</f>
        <v>0</v>
      </c>
      <c r="Z1043" s="650">
        <f>X_Platf_WMS!Z46</f>
        <v>0</v>
      </c>
      <c r="AA1043" s="650">
        <f>X_Platf_WMS!AA46</f>
        <v>0</v>
      </c>
      <c r="AB1043" s="650">
        <f>X_Platf_WMS!AB46</f>
        <v>0</v>
      </c>
      <c r="AC1043" s="613">
        <f>X_Platf_WMS!AC46</f>
        <v>0</v>
      </c>
      <c r="AD1043" s="613">
        <f>X_Platf_WMS!AD46</f>
        <v>0</v>
      </c>
      <c r="AE1043" s="613">
        <f>X_Platf_WMS!AE46</f>
        <v>0</v>
      </c>
      <c r="AF1043" s="613">
        <f>X_Platf_WMS!AF46</f>
        <v>0</v>
      </c>
      <c r="AG1043" s="626">
        <f>X_Platf_WMS!AG46</f>
        <v>0</v>
      </c>
      <c r="AH1043" s="626">
        <f>X_Platf_WMS!AH46</f>
        <v>0</v>
      </c>
      <c r="AI1043" s="626">
        <f>X_Platf_WMS!AI46</f>
        <v>0</v>
      </c>
      <c r="AJ1043" s="626">
        <f>X_Platf_WMS!AJ46</f>
        <v>0</v>
      </c>
      <c r="AK1043" s="626">
        <f>X_Platf_WMS!AK46</f>
        <v>0</v>
      </c>
      <c r="AL1043" s="626">
        <f>X_Platf_WMS!AL46</f>
        <v>0</v>
      </c>
      <c r="AM1043" s="626">
        <f>X_Platf_WMS!AM46</f>
        <v>0</v>
      </c>
      <c r="AN1043" s="626">
        <f>X_Platf_WMS!AN46</f>
        <v>0</v>
      </c>
      <c r="AO1043" s="626">
        <f>X_Platf_WMS!AO46</f>
        <v>0</v>
      </c>
      <c r="AP1043" s="369">
        <f>X_Platf_WMS!AP46</f>
        <v>0</v>
      </c>
      <c r="AQ1043" s="369">
        <f>X_Platf_WMS!AQ46</f>
        <v>0</v>
      </c>
      <c r="AR1043" s="369">
        <f>X_Platf_WMS!AR46</f>
        <v>0</v>
      </c>
      <c r="AS1043" s="369">
        <f>X_Platf_WMS!AS46</f>
        <v>0</v>
      </c>
      <c r="AT1043" s="370">
        <f>X_Platf_WMS!AT46</f>
        <v>0</v>
      </c>
      <c r="AU1043" s="370">
        <f>X_Platf_WMS!AU46</f>
        <v>0</v>
      </c>
      <c r="AV1043" s="370">
        <f>X_Platf_WMS!AV46</f>
        <v>0</v>
      </c>
      <c r="AW1043" s="370">
        <f>X_Platf_WMS!AW46</f>
        <v>0</v>
      </c>
      <c r="AX1043">
        <f>X_Platf_WMS!AX46</f>
        <v>0</v>
      </c>
      <c r="AY1043">
        <f>X_Platf_WMS!AY46</f>
        <v>0</v>
      </c>
      <c r="AZ1043">
        <f>X_Platf_WMS!AZ46</f>
        <v>0</v>
      </c>
      <c r="BA1043">
        <f>X_Platf_WMS!BA46</f>
        <v>0</v>
      </c>
      <c r="BB1043">
        <f>X_Platf_WMS!BB46</f>
        <v>0</v>
      </c>
      <c r="BC1043">
        <f>X_Platf_WMS!BC46</f>
        <v>0</v>
      </c>
      <c r="BD1043">
        <f>X_Platf_WMS!BD46</f>
        <v>0</v>
      </c>
      <c r="BE1043">
        <f>X_Platf_WMS!BE46</f>
        <v>0</v>
      </c>
      <c r="BF1043">
        <f>X_Platf_WMS!BF46</f>
        <v>0</v>
      </c>
      <c r="BG1043">
        <f>X_Platf_WMS!BG46</f>
        <v>0</v>
      </c>
      <c r="BH1043">
        <f>X_Platf_WMS!BH46</f>
        <v>0</v>
      </c>
      <c r="BI1043">
        <f>X_Platf_WMS!BI46</f>
        <v>0</v>
      </c>
      <c r="BJ1043">
        <f t="shared" si="58"/>
        <v>0</v>
      </c>
      <c r="BK1043">
        <f t="shared" si="59"/>
        <v>0</v>
      </c>
      <c r="BL1043" s="531">
        <f t="shared" si="60"/>
        <v>0</v>
      </c>
      <c r="BM1043" s="201"/>
    </row>
    <row r="1044" spans="1:65" hidden="1" outlineLevel="1" x14ac:dyDescent="0.3">
      <c r="A1044">
        <f>X_Platf_WMS!A47</f>
        <v>8</v>
      </c>
      <c r="B1044" t="str">
        <f>X_Platf_WMS!B47</f>
        <v>a</v>
      </c>
      <c r="C1044">
        <f>X_Platf_WMS!C47</f>
        <v>1</v>
      </c>
      <c r="D1044" t="str">
        <f>X_Platf_WMS!D47</f>
        <v>.z10_8_a_1</v>
      </c>
      <c r="E1044" t="str">
        <f>X_Platf_WMS!E47</f>
        <v>Przygotowywanie procesu raportowania efektywności modeli</v>
      </c>
      <c r="F1044" t="str">
        <f>X_Platf_WMS!F47</f>
        <v>XXX</v>
      </c>
      <c r="G1044" t="str">
        <f>X_Platf_WMS!G47</f>
        <v>XXX</v>
      </c>
      <c r="H1044">
        <f>X_Platf_WMS!H47</f>
        <v>27</v>
      </c>
      <c r="I1044" t="str">
        <f>X_Platf_WMS!I47</f>
        <v>END/ACT</v>
      </c>
      <c r="J1044">
        <f>X_Platf_WMS!J47</f>
        <v>244</v>
      </c>
      <c r="K1044" s="284">
        <f>X_Platf_WMS!K47</f>
        <v>48089</v>
      </c>
      <c r="L1044" s="284">
        <f>X_Platf_WMS!L47</f>
        <v>48091</v>
      </c>
      <c r="M1044">
        <f>X_Platf_WMS!M47</f>
        <v>245</v>
      </c>
      <c r="N1044">
        <f>X_Platf_WMS!N47</f>
        <v>2</v>
      </c>
      <c r="O1044">
        <f>X_Platf_WMS!O47</f>
        <v>200</v>
      </c>
      <c r="P1044" s="628">
        <f>X_Platf_WMS!P47</f>
        <v>0.17</v>
      </c>
      <c r="Q1044" s="628">
        <f>X_Platf_WMS!Q47</f>
        <v>0.17</v>
      </c>
      <c r="R1044" s="628">
        <f>X_Platf_WMS!R47</f>
        <v>0.17</v>
      </c>
      <c r="S1044" s="628">
        <f>X_Platf_WMS!S47</f>
        <v>0.17</v>
      </c>
      <c r="T1044" s="628">
        <f>X_Platf_WMS!T47</f>
        <v>0.17</v>
      </c>
      <c r="U1044" s="628">
        <f>X_Platf_WMS!U47</f>
        <v>0.15</v>
      </c>
      <c r="V1044" s="628">
        <f>X_Platf_WMS!V47</f>
        <v>0</v>
      </c>
      <c r="W1044" s="628">
        <f>X_Platf_WMS!W47</f>
        <v>0</v>
      </c>
      <c r="X1044" s="628">
        <f>X_Platf_WMS!X47</f>
        <v>0</v>
      </c>
      <c r="Y1044" s="650">
        <f>X_Platf_WMS!Y47</f>
        <v>0</v>
      </c>
      <c r="Z1044" s="650">
        <f>X_Platf_WMS!Z47</f>
        <v>0</v>
      </c>
      <c r="AA1044" s="650">
        <f>X_Platf_WMS!AA47</f>
        <v>0</v>
      </c>
      <c r="AB1044" s="650">
        <f>X_Platf_WMS!AB47</f>
        <v>0</v>
      </c>
      <c r="AC1044" s="613">
        <f>X_Platf_WMS!AC47</f>
        <v>0</v>
      </c>
      <c r="AD1044" s="613">
        <f>X_Platf_WMS!AD47</f>
        <v>0</v>
      </c>
      <c r="AE1044" s="613">
        <f>X_Platf_WMS!AE47</f>
        <v>0</v>
      </c>
      <c r="AF1044" s="613">
        <f>X_Platf_WMS!AF47</f>
        <v>0</v>
      </c>
      <c r="AG1044" s="626">
        <f>X_Platf_WMS!AG47</f>
        <v>34</v>
      </c>
      <c r="AH1044" s="626">
        <f>X_Platf_WMS!AH47</f>
        <v>34</v>
      </c>
      <c r="AI1044" s="626">
        <f>X_Platf_WMS!AI47</f>
        <v>34</v>
      </c>
      <c r="AJ1044" s="626">
        <f>X_Platf_WMS!AJ47</f>
        <v>34</v>
      </c>
      <c r="AK1044" s="626">
        <f>X_Platf_WMS!AK47</f>
        <v>34</v>
      </c>
      <c r="AL1044" s="626">
        <f>X_Platf_WMS!AL47</f>
        <v>30</v>
      </c>
      <c r="AM1044" s="626">
        <f>X_Platf_WMS!AM47</f>
        <v>0</v>
      </c>
      <c r="AN1044" s="626">
        <f>X_Platf_WMS!AN47</f>
        <v>0</v>
      </c>
      <c r="AO1044" s="626">
        <f>X_Platf_WMS!AO47</f>
        <v>0</v>
      </c>
      <c r="AP1044" s="369">
        <f>X_Platf_WMS!AP47</f>
        <v>0</v>
      </c>
      <c r="AQ1044" s="369">
        <f>X_Platf_WMS!AQ47</f>
        <v>0</v>
      </c>
      <c r="AR1044" s="369">
        <f>X_Platf_WMS!AR47</f>
        <v>0</v>
      </c>
      <c r="AS1044" s="369">
        <f>X_Platf_WMS!AS47</f>
        <v>0</v>
      </c>
      <c r="AT1044" s="370">
        <f>X_Platf_WMS!AT47</f>
        <v>0</v>
      </c>
      <c r="AU1044" s="370">
        <f>X_Platf_WMS!AU47</f>
        <v>0</v>
      </c>
      <c r="AV1044" s="370">
        <f>X_Platf_WMS!AV47</f>
        <v>0</v>
      </c>
      <c r="AW1044" s="370">
        <f>X_Platf_WMS!AW47</f>
        <v>0</v>
      </c>
      <c r="AX1044">
        <f>X_Platf_WMS!AX47</f>
        <v>200</v>
      </c>
      <c r="AY1044">
        <f>X_Platf_WMS!AY47</f>
        <v>1.25</v>
      </c>
      <c r="AZ1044" t="e">
        <f>X_Platf_WMS!AZ47</f>
        <v>#N/A</v>
      </c>
      <c r="BA1044" t="e">
        <f>X_Platf_WMS!BA47</f>
        <v>#N/A</v>
      </c>
      <c r="BB1044" t="e">
        <f>X_Platf_WMS!BB47</f>
        <v>#N/A</v>
      </c>
      <c r="BC1044">
        <f>X_Platf_WMS!BC47</f>
        <v>0</v>
      </c>
      <c r="BD1044">
        <f>X_Platf_WMS!BD47</f>
        <v>0</v>
      </c>
      <c r="BE1044">
        <f>X_Platf_WMS!BE47</f>
        <v>0</v>
      </c>
      <c r="BF1044">
        <f>X_Platf_WMS!BF47</f>
        <v>0</v>
      </c>
      <c r="BG1044">
        <f>X_Platf_WMS!BG47</f>
        <v>0</v>
      </c>
      <c r="BH1044">
        <f>X_Platf_WMS!BH47</f>
        <v>0</v>
      </c>
      <c r="BI1044">
        <f>X_Platf_WMS!BI47</f>
        <v>0</v>
      </c>
      <c r="BJ1044">
        <f t="shared" si="58"/>
        <v>200</v>
      </c>
      <c r="BK1044">
        <f t="shared" si="59"/>
        <v>200</v>
      </c>
      <c r="BL1044" s="531">
        <f t="shared" si="60"/>
        <v>0</v>
      </c>
      <c r="BM1044" s="201"/>
    </row>
    <row r="1045" spans="1:65" hidden="1" outlineLevel="1" x14ac:dyDescent="0.3">
      <c r="A1045">
        <f>X_Platf_WMS!A48</f>
        <v>8</v>
      </c>
      <c r="B1045" t="str">
        <f>X_Platf_WMS!B48</f>
        <v>b</v>
      </c>
      <c r="C1045">
        <f>X_Platf_WMS!C48</f>
        <v>1</v>
      </c>
      <c r="D1045" t="str">
        <f>X_Platf_WMS!D48</f>
        <v>.z10_8_b_1</v>
      </c>
      <c r="E1045" t="str">
        <f>X_Platf_WMS!E48</f>
        <v>Przygotowywanie szablonu wizualizacji wskazanych raportow/widokow wedłóg wymaganych KPI</v>
      </c>
      <c r="F1045" t="str">
        <f>X_Platf_WMS!F48</f>
        <v>XXX</v>
      </c>
      <c r="G1045" t="str">
        <f>X_Platf_WMS!G48</f>
        <v>XXX</v>
      </c>
      <c r="H1045">
        <f>X_Platf_WMS!H48</f>
        <v>28</v>
      </c>
      <c r="I1045" t="str">
        <f>X_Platf_WMS!I48</f>
        <v>END/ACT</v>
      </c>
      <c r="J1045">
        <f>X_Platf_WMS!J48</f>
        <v>246</v>
      </c>
      <c r="K1045" s="284">
        <f>X_Platf_WMS!K48</f>
        <v>48103</v>
      </c>
      <c r="L1045" s="284">
        <f>X_Platf_WMS!L48</f>
        <v>48105</v>
      </c>
      <c r="M1045">
        <f>X_Platf_WMS!M48</f>
        <v>247</v>
      </c>
      <c r="N1045">
        <f>X_Platf_WMS!N48</f>
        <v>2</v>
      </c>
      <c r="O1045">
        <f>X_Platf_WMS!O48</f>
        <v>200</v>
      </c>
      <c r="P1045" s="628">
        <f>X_Platf_WMS!P48</f>
        <v>0.17</v>
      </c>
      <c r="Q1045" s="628">
        <f>X_Platf_WMS!Q48</f>
        <v>0.17</v>
      </c>
      <c r="R1045" s="628">
        <f>X_Platf_WMS!R48</f>
        <v>0.17</v>
      </c>
      <c r="S1045" s="628">
        <f>X_Platf_WMS!S48</f>
        <v>0.17</v>
      </c>
      <c r="T1045" s="628">
        <f>X_Platf_WMS!T48</f>
        <v>0.17</v>
      </c>
      <c r="U1045" s="628">
        <f>X_Platf_WMS!U48</f>
        <v>0.15</v>
      </c>
      <c r="V1045" s="628">
        <f>X_Platf_WMS!V48</f>
        <v>0</v>
      </c>
      <c r="W1045" s="628">
        <f>X_Platf_WMS!W48</f>
        <v>0</v>
      </c>
      <c r="X1045" s="628">
        <f>X_Platf_WMS!X48</f>
        <v>0</v>
      </c>
      <c r="Y1045" s="650">
        <f>X_Platf_WMS!Y48</f>
        <v>0</v>
      </c>
      <c r="Z1045" s="650">
        <f>X_Platf_WMS!Z48</f>
        <v>0</v>
      </c>
      <c r="AA1045" s="650">
        <f>X_Platf_WMS!AA48</f>
        <v>0</v>
      </c>
      <c r="AB1045" s="650">
        <f>X_Platf_WMS!AB48</f>
        <v>0</v>
      </c>
      <c r="AC1045" s="613">
        <f>X_Platf_WMS!AC48</f>
        <v>0</v>
      </c>
      <c r="AD1045" s="613">
        <f>X_Platf_WMS!AD48</f>
        <v>0</v>
      </c>
      <c r="AE1045" s="613">
        <f>X_Platf_WMS!AE48</f>
        <v>0</v>
      </c>
      <c r="AF1045" s="613">
        <f>X_Platf_WMS!AF48</f>
        <v>0</v>
      </c>
      <c r="AG1045" s="626">
        <f>X_Platf_WMS!AG48</f>
        <v>34</v>
      </c>
      <c r="AH1045" s="626">
        <f>X_Platf_WMS!AH48</f>
        <v>34</v>
      </c>
      <c r="AI1045" s="626">
        <f>X_Platf_WMS!AI48</f>
        <v>34</v>
      </c>
      <c r="AJ1045" s="626">
        <f>X_Platf_WMS!AJ48</f>
        <v>34</v>
      </c>
      <c r="AK1045" s="626">
        <f>X_Platf_WMS!AK48</f>
        <v>34</v>
      </c>
      <c r="AL1045" s="626">
        <f>X_Platf_WMS!AL48</f>
        <v>30</v>
      </c>
      <c r="AM1045" s="626">
        <f>X_Platf_WMS!AM48</f>
        <v>0</v>
      </c>
      <c r="AN1045" s="626">
        <f>X_Platf_WMS!AN48</f>
        <v>0</v>
      </c>
      <c r="AO1045" s="626">
        <f>X_Platf_WMS!AO48</f>
        <v>0</v>
      </c>
      <c r="AP1045" s="369">
        <f>X_Platf_WMS!AP48</f>
        <v>0</v>
      </c>
      <c r="AQ1045" s="369">
        <f>X_Platf_WMS!AQ48</f>
        <v>0</v>
      </c>
      <c r="AR1045" s="369">
        <f>X_Platf_WMS!AR48</f>
        <v>0</v>
      </c>
      <c r="AS1045" s="369">
        <f>X_Platf_WMS!AS48</f>
        <v>0</v>
      </c>
      <c r="AT1045" s="370">
        <f>X_Platf_WMS!AT48</f>
        <v>0</v>
      </c>
      <c r="AU1045" s="370">
        <f>X_Platf_WMS!AU48</f>
        <v>0</v>
      </c>
      <c r="AV1045" s="370">
        <f>X_Platf_WMS!AV48</f>
        <v>0</v>
      </c>
      <c r="AW1045" s="370">
        <f>X_Platf_WMS!AW48</f>
        <v>0</v>
      </c>
      <c r="AX1045">
        <f>X_Platf_WMS!AX48</f>
        <v>200</v>
      </c>
      <c r="AY1045">
        <f>X_Platf_WMS!AY48</f>
        <v>1.25</v>
      </c>
      <c r="AZ1045" t="e">
        <f>X_Platf_WMS!AZ48</f>
        <v>#N/A</v>
      </c>
      <c r="BA1045" t="e">
        <f>X_Platf_WMS!BA48</f>
        <v>#N/A</v>
      </c>
      <c r="BB1045" t="e">
        <f>X_Platf_WMS!BB48</f>
        <v>#N/A</v>
      </c>
      <c r="BC1045">
        <f>X_Platf_WMS!BC48</f>
        <v>0</v>
      </c>
      <c r="BD1045">
        <f>X_Platf_WMS!BD48</f>
        <v>0</v>
      </c>
      <c r="BE1045">
        <f>X_Platf_WMS!BE48</f>
        <v>0</v>
      </c>
      <c r="BF1045">
        <f>X_Platf_WMS!BF48</f>
        <v>0</v>
      </c>
      <c r="BG1045">
        <f>X_Platf_WMS!BG48</f>
        <v>0</v>
      </c>
      <c r="BH1045">
        <f>X_Platf_WMS!BH48</f>
        <v>0</v>
      </c>
      <c r="BI1045">
        <f>X_Platf_WMS!BI48</f>
        <v>0</v>
      </c>
      <c r="BJ1045">
        <f t="shared" si="58"/>
        <v>200</v>
      </c>
      <c r="BK1045">
        <f t="shared" si="59"/>
        <v>200</v>
      </c>
      <c r="BL1045" s="531">
        <f t="shared" si="60"/>
        <v>0</v>
      </c>
      <c r="BM1045" s="201"/>
    </row>
    <row r="1046" spans="1:65" hidden="1" outlineLevel="1" x14ac:dyDescent="0.3">
      <c r="A1046">
        <f>X_Platf_WMS!A49</f>
        <v>9</v>
      </c>
      <c r="B1046" t="str">
        <f>X_Platf_WMS!B49</f>
        <v>a</v>
      </c>
      <c r="C1046">
        <f>X_Platf_WMS!C49</f>
        <v>0</v>
      </c>
      <c r="D1046" t="str">
        <f>X_Platf_WMS!D49</f>
        <v>.z10_9_a_0</v>
      </c>
      <c r="E1046" t="str">
        <f>X_Platf_WMS!E49</f>
        <v xml:space="preserve">9.Monitorowanie </v>
      </c>
      <c r="F1046">
        <f>X_Platf_WMS!F49</f>
        <v>0</v>
      </c>
      <c r="G1046">
        <f>X_Platf_WMS!G49</f>
        <v>0</v>
      </c>
      <c r="H1046">
        <f>X_Platf_WMS!H49</f>
        <v>0</v>
      </c>
      <c r="I1046">
        <f>X_Platf_WMS!I49</f>
        <v>0</v>
      </c>
      <c r="J1046">
        <f>X_Platf_WMS!J49</f>
        <v>248</v>
      </c>
      <c r="K1046" s="284">
        <f>X_Platf_WMS!K49</f>
        <v>48117</v>
      </c>
      <c r="L1046" s="284">
        <f>X_Platf_WMS!L49</f>
        <v>48117</v>
      </c>
      <c r="M1046">
        <f>X_Platf_WMS!M49</f>
        <v>247</v>
      </c>
      <c r="N1046">
        <f>X_Platf_WMS!N49</f>
        <v>0</v>
      </c>
      <c r="O1046">
        <f>X_Platf_WMS!O49</f>
        <v>0</v>
      </c>
      <c r="P1046" s="628">
        <f>X_Platf_WMS!P49</f>
        <v>0</v>
      </c>
      <c r="Q1046" s="628">
        <f>X_Platf_WMS!Q49</f>
        <v>0</v>
      </c>
      <c r="R1046" s="628">
        <f>X_Platf_WMS!R49</f>
        <v>0</v>
      </c>
      <c r="S1046" s="628">
        <f>X_Platf_WMS!S49</f>
        <v>0</v>
      </c>
      <c r="T1046" s="628">
        <f>X_Platf_WMS!T49</f>
        <v>0</v>
      </c>
      <c r="U1046" s="628">
        <f>X_Platf_WMS!U49</f>
        <v>0</v>
      </c>
      <c r="V1046" s="628">
        <f>X_Platf_WMS!V49</f>
        <v>0</v>
      </c>
      <c r="W1046" s="628">
        <f>X_Platf_WMS!W49</f>
        <v>0</v>
      </c>
      <c r="X1046" s="628">
        <f>X_Platf_WMS!X49</f>
        <v>0</v>
      </c>
      <c r="Y1046" s="650">
        <f>X_Platf_WMS!Y49</f>
        <v>0</v>
      </c>
      <c r="Z1046" s="650">
        <f>X_Platf_WMS!Z49</f>
        <v>0</v>
      </c>
      <c r="AA1046" s="650">
        <f>X_Platf_WMS!AA49</f>
        <v>0</v>
      </c>
      <c r="AB1046" s="650">
        <f>X_Platf_WMS!AB49</f>
        <v>0</v>
      </c>
      <c r="AC1046" s="613">
        <f>X_Platf_WMS!AC49</f>
        <v>0</v>
      </c>
      <c r="AD1046" s="613">
        <f>X_Platf_WMS!AD49</f>
        <v>0</v>
      </c>
      <c r="AE1046" s="613">
        <f>X_Platf_WMS!AE49</f>
        <v>0</v>
      </c>
      <c r="AF1046" s="613">
        <f>X_Platf_WMS!AF49</f>
        <v>0</v>
      </c>
      <c r="AG1046" s="626">
        <f>X_Platf_WMS!AG49</f>
        <v>0</v>
      </c>
      <c r="AH1046" s="626">
        <f>X_Platf_WMS!AH49</f>
        <v>0</v>
      </c>
      <c r="AI1046" s="626">
        <f>X_Platf_WMS!AI49</f>
        <v>0</v>
      </c>
      <c r="AJ1046" s="626">
        <f>X_Platf_WMS!AJ49</f>
        <v>0</v>
      </c>
      <c r="AK1046" s="626">
        <f>X_Platf_WMS!AK49</f>
        <v>0</v>
      </c>
      <c r="AL1046" s="626">
        <f>X_Platf_WMS!AL49</f>
        <v>0</v>
      </c>
      <c r="AM1046" s="626">
        <f>X_Platf_WMS!AM49</f>
        <v>0</v>
      </c>
      <c r="AN1046" s="626">
        <f>X_Platf_WMS!AN49</f>
        <v>0</v>
      </c>
      <c r="AO1046" s="626">
        <f>X_Platf_WMS!AO49</f>
        <v>0</v>
      </c>
      <c r="AP1046" s="369">
        <f>X_Platf_WMS!AP49</f>
        <v>0</v>
      </c>
      <c r="AQ1046" s="369">
        <f>X_Platf_WMS!AQ49</f>
        <v>0</v>
      </c>
      <c r="AR1046" s="369">
        <f>X_Platf_WMS!AR49</f>
        <v>0</v>
      </c>
      <c r="AS1046" s="369">
        <f>X_Platf_WMS!AS49</f>
        <v>0</v>
      </c>
      <c r="AT1046" s="370">
        <f>X_Platf_WMS!AT49</f>
        <v>0</v>
      </c>
      <c r="AU1046" s="370">
        <f>X_Platf_WMS!AU49</f>
        <v>0</v>
      </c>
      <c r="AV1046" s="370">
        <f>X_Platf_WMS!AV49</f>
        <v>0</v>
      </c>
      <c r="AW1046" s="370">
        <f>X_Platf_WMS!AW49</f>
        <v>0</v>
      </c>
      <c r="AX1046">
        <f>X_Platf_WMS!AX49</f>
        <v>0</v>
      </c>
      <c r="AY1046">
        <f>X_Platf_WMS!AY49</f>
        <v>0</v>
      </c>
      <c r="AZ1046">
        <f>X_Platf_WMS!AZ49</f>
        <v>0</v>
      </c>
      <c r="BA1046">
        <f>X_Platf_WMS!BA49</f>
        <v>0</v>
      </c>
      <c r="BB1046">
        <f>X_Platf_WMS!BB49</f>
        <v>0</v>
      </c>
      <c r="BC1046">
        <f>X_Platf_WMS!BC49</f>
        <v>0</v>
      </c>
      <c r="BD1046">
        <f>X_Platf_WMS!BD49</f>
        <v>0</v>
      </c>
      <c r="BE1046">
        <f>X_Platf_WMS!BE49</f>
        <v>0</v>
      </c>
      <c r="BF1046">
        <f>X_Platf_WMS!BF49</f>
        <v>0</v>
      </c>
      <c r="BG1046">
        <f>X_Platf_WMS!BG49</f>
        <v>0</v>
      </c>
      <c r="BH1046">
        <f>X_Platf_WMS!BH49</f>
        <v>0</v>
      </c>
      <c r="BI1046">
        <f>X_Platf_WMS!BI49</f>
        <v>0</v>
      </c>
      <c r="BJ1046">
        <f t="shared" si="58"/>
        <v>0</v>
      </c>
      <c r="BK1046">
        <f t="shared" si="59"/>
        <v>0</v>
      </c>
      <c r="BL1046" s="531">
        <f t="shared" si="60"/>
        <v>0</v>
      </c>
      <c r="BM1046" s="201"/>
    </row>
    <row r="1047" spans="1:65" hidden="1" outlineLevel="1" x14ac:dyDescent="0.3">
      <c r="A1047">
        <f>X_Platf_WMS!A50</f>
        <v>9</v>
      </c>
      <c r="B1047" t="str">
        <f>X_Platf_WMS!B50</f>
        <v>a</v>
      </c>
      <c r="C1047">
        <f>X_Platf_WMS!C50</f>
        <v>1</v>
      </c>
      <c r="D1047" t="str">
        <f>X_Platf_WMS!D50</f>
        <v>.z10_9_a_1</v>
      </c>
      <c r="E1047" t="str">
        <f>X_Platf_WMS!E50</f>
        <v>Przygotowanie mechanizmow monitorowania platformy</v>
      </c>
      <c r="F1047" t="str">
        <f>X_Platf_WMS!F50</f>
        <v>XXX</v>
      </c>
      <c r="G1047" t="str">
        <f>X_Platf_WMS!G50</f>
        <v>XXX</v>
      </c>
      <c r="H1047">
        <f>X_Platf_WMS!H50</f>
        <v>29</v>
      </c>
      <c r="I1047" t="str">
        <f>X_Platf_WMS!I50</f>
        <v>END</v>
      </c>
      <c r="J1047">
        <f>X_Platf_WMS!J50</f>
        <v>248</v>
      </c>
      <c r="K1047" s="284">
        <f>X_Platf_WMS!K50</f>
        <v>48117</v>
      </c>
      <c r="L1047" s="284">
        <f>X_Platf_WMS!L50</f>
        <v>48118</v>
      </c>
      <c r="M1047">
        <f>X_Platf_WMS!M50</f>
        <v>248</v>
      </c>
      <c r="N1047">
        <f>X_Platf_WMS!N50</f>
        <v>1</v>
      </c>
      <c r="O1047">
        <f>X_Platf_WMS!O50</f>
        <v>240</v>
      </c>
      <c r="P1047" s="628">
        <f>X_Platf_WMS!P50</f>
        <v>0.09</v>
      </c>
      <c r="Q1047" s="628">
        <f>X_Platf_WMS!Q50</f>
        <v>0.09</v>
      </c>
      <c r="R1047" s="628">
        <f>X_Platf_WMS!R50</f>
        <v>0.08</v>
      </c>
      <c r="S1047" s="628">
        <f>X_Platf_WMS!S50</f>
        <v>0.08</v>
      </c>
      <c r="T1047" s="628">
        <f>X_Platf_WMS!T50</f>
        <v>0.08</v>
      </c>
      <c r="U1047" s="628">
        <f>X_Platf_WMS!U50</f>
        <v>0.08</v>
      </c>
      <c r="V1047" s="628">
        <f>X_Platf_WMS!V50</f>
        <v>0</v>
      </c>
      <c r="W1047" s="628">
        <f>X_Platf_WMS!W50</f>
        <v>0</v>
      </c>
      <c r="X1047" s="628">
        <f>X_Platf_WMS!X50</f>
        <v>0</v>
      </c>
      <c r="Y1047" s="650">
        <f>X_Platf_WMS!Y50</f>
        <v>0</v>
      </c>
      <c r="Z1047" s="650">
        <f>X_Platf_WMS!Z50</f>
        <v>0.25</v>
      </c>
      <c r="AA1047" s="650">
        <f>X_Platf_WMS!AA50</f>
        <v>0.25</v>
      </c>
      <c r="AB1047" s="650">
        <f>X_Platf_WMS!AB50</f>
        <v>0</v>
      </c>
      <c r="AC1047" s="613">
        <f>X_Platf_WMS!AC50</f>
        <v>0</v>
      </c>
      <c r="AD1047" s="613">
        <f>X_Platf_WMS!AD50</f>
        <v>0</v>
      </c>
      <c r="AE1047" s="613">
        <f>X_Platf_WMS!AE50</f>
        <v>0</v>
      </c>
      <c r="AF1047" s="613">
        <f>X_Platf_WMS!AF50</f>
        <v>0</v>
      </c>
      <c r="AG1047" s="626">
        <f>X_Platf_WMS!AG50</f>
        <v>22</v>
      </c>
      <c r="AH1047" s="626">
        <f>X_Platf_WMS!AH50</f>
        <v>22</v>
      </c>
      <c r="AI1047" s="626">
        <f>X_Platf_WMS!AI50</f>
        <v>19</v>
      </c>
      <c r="AJ1047" s="626">
        <f>X_Platf_WMS!AJ50</f>
        <v>19</v>
      </c>
      <c r="AK1047" s="626">
        <f>X_Platf_WMS!AK50</f>
        <v>19</v>
      </c>
      <c r="AL1047" s="626">
        <f>X_Platf_WMS!AL50</f>
        <v>19</v>
      </c>
      <c r="AM1047" s="626">
        <f>X_Platf_WMS!AM50</f>
        <v>0</v>
      </c>
      <c r="AN1047" s="626">
        <f>X_Platf_WMS!AN50</f>
        <v>0</v>
      </c>
      <c r="AO1047" s="626">
        <f>X_Platf_WMS!AO50</f>
        <v>0</v>
      </c>
      <c r="AP1047" s="369">
        <f>X_Platf_WMS!AP50</f>
        <v>0</v>
      </c>
      <c r="AQ1047" s="369">
        <f>X_Platf_WMS!AQ50</f>
        <v>60</v>
      </c>
      <c r="AR1047" s="369">
        <f>X_Platf_WMS!AR50</f>
        <v>60</v>
      </c>
      <c r="AS1047" s="369">
        <f>X_Platf_WMS!AS50</f>
        <v>0</v>
      </c>
      <c r="AT1047" s="370">
        <f>X_Platf_WMS!AT50</f>
        <v>0</v>
      </c>
      <c r="AU1047" s="370">
        <f>X_Platf_WMS!AU50</f>
        <v>0</v>
      </c>
      <c r="AV1047" s="370">
        <f>X_Platf_WMS!AV50</f>
        <v>0</v>
      </c>
      <c r="AW1047" s="370">
        <f>X_Platf_WMS!AW50</f>
        <v>0</v>
      </c>
      <c r="AX1047">
        <f>X_Platf_WMS!AX50</f>
        <v>120</v>
      </c>
      <c r="AY1047">
        <f>X_Platf_WMS!AY50</f>
        <v>0.75</v>
      </c>
      <c r="AZ1047" t="e">
        <f>X_Platf_WMS!AZ50</f>
        <v>#N/A</v>
      </c>
      <c r="BA1047" t="e">
        <f>X_Platf_WMS!BA50</f>
        <v>#N/A</v>
      </c>
      <c r="BB1047" t="e">
        <f>X_Platf_WMS!BB50</f>
        <v>#N/A</v>
      </c>
      <c r="BC1047">
        <f>X_Platf_WMS!BC50</f>
        <v>0</v>
      </c>
      <c r="BD1047">
        <f>X_Platf_WMS!BD50</f>
        <v>0</v>
      </c>
      <c r="BE1047">
        <f>X_Platf_WMS!BE50</f>
        <v>0</v>
      </c>
      <c r="BF1047">
        <f>X_Platf_WMS!BF50</f>
        <v>0</v>
      </c>
      <c r="BG1047">
        <f>X_Platf_WMS!BG50</f>
        <v>0</v>
      </c>
      <c r="BH1047">
        <f>X_Platf_WMS!BH50</f>
        <v>0</v>
      </c>
      <c r="BI1047">
        <f>X_Platf_WMS!BI50</f>
        <v>0</v>
      </c>
      <c r="BJ1047">
        <f t="shared" si="58"/>
        <v>240</v>
      </c>
      <c r="BK1047">
        <f t="shared" si="59"/>
        <v>240</v>
      </c>
      <c r="BL1047" s="531">
        <f t="shared" si="60"/>
        <v>0</v>
      </c>
      <c r="BM1047" s="201"/>
    </row>
    <row r="1048" spans="1:65" hidden="1" outlineLevel="1" x14ac:dyDescent="0.3">
      <c r="A1048">
        <f>X_Platf_WMS!A51</f>
        <v>9</v>
      </c>
      <c r="B1048" t="str">
        <f>X_Platf_WMS!B51</f>
        <v>b</v>
      </c>
      <c r="C1048">
        <f>X_Platf_WMS!C51</f>
        <v>1</v>
      </c>
      <c r="D1048" t="str">
        <f>X_Platf_WMS!D51</f>
        <v>.z10_9_b_1</v>
      </c>
      <c r="E1048" t="str">
        <f>X_Platf_WMS!E51</f>
        <v>Regularne śledzenie wydajności Modeli na platformie</v>
      </c>
      <c r="F1048" t="str">
        <f>X_Platf_WMS!F51</f>
        <v>XXX</v>
      </c>
      <c r="G1048" t="str">
        <f>X_Platf_WMS!G51</f>
        <v>XXX</v>
      </c>
      <c r="H1048">
        <f>X_Platf_WMS!H51</f>
        <v>30</v>
      </c>
      <c r="I1048" t="str">
        <f>X_Platf_WMS!I51</f>
        <v>END</v>
      </c>
      <c r="J1048">
        <f>X_Platf_WMS!J51</f>
        <v>249</v>
      </c>
      <c r="K1048" s="284">
        <f>X_Platf_WMS!K51</f>
        <v>48124</v>
      </c>
      <c r="L1048" s="284">
        <f>X_Platf_WMS!L51</f>
        <v>48125</v>
      </c>
      <c r="M1048">
        <f>X_Platf_WMS!M51</f>
        <v>249</v>
      </c>
      <c r="N1048">
        <f>X_Platf_WMS!N51</f>
        <v>1</v>
      </c>
      <c r="O1048">
        <f>X_Platf_WMS!O51</f>
        <v>240</v>
      </c>
      <c r="P1048" s="628">
        <f>X_Platf_WMS!P51</f>
        <v>0.09</v>
      </c>
      <c r="Q1048" s="628">
        <f>X_Platf_WMS!Q51</f>
        <v>0.09</v>
      </c>
      <c r="R1048" s="628">
        <f>X_Platf_WMS!R51</f>
        <v>0.08</v>
      </c>
      <c r="S1048" s="628">
        <f>X_Platf_WMS!S51</f>
        <v>0.08</v>
      </c>
      <c r="T1048" s="628">
        <f>X_Platf_WMS!T51</f>
        <v>0.08</v>
      </c>
      <c r="U1048" s="628">
        <f>X_Platf_WMS!U51</f>
        <v>0.08</v>
      </c>
      <c r="V1048" s="628">
        <f>X_Platf_WMS!V51</f>
        <v>0</v>
      </c>
      <c r="W1048" s="628">
        <f>X_Platf_WMS!W51</f>
        <v>0</v>
      </c>
      <c r="X1048" s="628">
        <f>X_Platf_WMS!X51</f>
        <v>0</v>
      </c>
      <c r="Y1048" s="650">
        <f>X_Platf_WMS!Y51</f>
        <v>0</v>
      </c>
      <c r="Z1048" s="650">
        <f>X_Platf_WMS!Z51</f>
        <v>0.25</v>
      </c>
      <c r="AA1048" s="650">
        <f>X_Platf_WMS!AA51</f>
        <v>0.25</v>
      </c>
      <c r="AB1048" s="650">
        <f>X_Platf_WMS!AB51</f>
        <v>0</v>
      </c>
      <c r="AC1048" s="613">
        <f>X_Platf_WMS!AC51</f>
        <v>0</v>
      </c>
      <c r="AD1048" s="613">
        <f>X_Platf_WMS!AD51</f>
        <v>0</v>
      </c>
      <c r="AE1048" s="613">
        <f>X_Platf_WMS!AE51</f>
        <v>0</v>
      </c>
      <c r="AF1048" s="613">
        <f>X_Platf_WMS!AF51</f>
        <v>0</v>
      </c>
      <c r="AG1048" s="626">
        <f>X_Platf_WMS!AG51</f>
        <v>22</v>
      </c>
      <c r="AH1048" s="626">
        <f>X_Platf_WMS!AH51</f>
        <v>22</v>
      </c>
      <c r="AI1048" s="626">
        <f>X_Platf_WMS!AI51</f>
        <v>19</v>
      </c>
      <c r="AJ1048" s="626">
        <f>X_Platf_WMS!AJ51</f>
        <v>19</v>
      </c>
      <c r="AK1048" s="626">
        <f>X_Platf_WMS!AK51</f>
        <v>19</v>
      </c>
      <c r="AL1048" s="626">
        <f>X_Platf_WMS!AL51</f>
        <v>19</v>
      </c>
      <c r="AM1048" s="626">
        <f>X_Platf_WMS!AM51</f>
        <v>0</v>
      </c>
      <c r="AN1048" s="626">
        <f>X_Platf_WMS!AN51</f>
        <v>0</v>
      </c>
      <c r="AO1048" s="626">
        <f>X_Platf_WMS!AO51</f>
        <v>0</v>
      </c>
      <c r="AP1048" s="369">
        <f>X_Platf_WMS!AP51</f>
        <v>0</v>
      </c>
      <c r="AQ1048" s="369">
        <f>X_Platf_WMS!AQ51</f>
        <v>60</v>
      </c>
      <c r="AR1048" s="369">
        <f>X_Platf_WMS!AR51</f>
        <v>60</v>
      </c>
      <c r="AS1048" s="369">
        <f>X_Platf_WMS!AS51</f>
        <v>0</v>
      </c>
      <c r="AT1048" s="370">
        <f>X_Platf_WMS!AT51</f>
        <v>0</v>
      </c>
      <c r="AU1048" s="370">
        <f>X_Platf_WMS!AU51</f>
        <v>0</v>
      </c>
      <c r="AV1048" s="370">
        <f>X_Platf_WMS!AV51</f>
        <v>0</v>
      </c>
      <c r="AW1048" s="370">
        <f>X_Platf_WMS!AW51</f>
        <v>0</v>
      </c>
      <c r="AX1048">
        <f>X_Platf_WMS!AX51</f>
        <v>120</v>
      </c>
      <c r="AY1048">
        <f>X_Platf_WMS!AY51</f>
        <v>0.75</v>
      </c>
      <c r="AZ1048" t="e">
        <f>X_Platf_WMS!AZ51</f>
        <v>#N/A</v>
      </c>
      <c r="BA1048" t="e">
        <f>X_Platf_WMS!BA51</f>
        <v>#N/A</v>
      </c>
      <c r="BB1048" t="e">
        <f>X_Platf_WMS!BB51</f>
        <v>#N/A</v>
      </c>
      <c r="BC1048">
        <f>X_Platf_WMS!BC51</f>
        <v>0</v>
      </c>
      <c r="BD1048">
        <f>X_Platf_WMS!BD51</f>
        <v>0</v>
      </c>
      <c r="BE1048">
        <f>X_Platf_WMS!BE51</f>
        <v>0</v>
      </c>
      <c r="BF1048">
        <f>X_Platf_WMS!BF51</f>
        <v>0</v>
      </c>
      <c r="BG1048">
        <f>X_Platf_WMS!BG51</f>
        <v>0</v>
      </c>
      <c r="BH1048">
        <f>X_Platf_WMS!BH51</f>
        <v>0</v>
      </c>
      <c r="BI1048">
        <f>X_Platf_WMS!BI51</f>
        <v>0</v>
      </c>
      <c r="BJ1048">
        <f t="shared" si="58"/>
        <v>240</v>
      </c>
      <c r="BK1048">
        <f t="shared" si="59"/>
        <v>240</v>
      </c>
      <c r="BL1048" s="531">
        <f t="shared" si="60"/>
        <v>0</v>
      </c>
      <c r="BM1048" s="201"/>
    </row>
    <row r="1049" spans="1:65" hidden="1" outlineLevel="1" x14ac:dyDescent="0.3">
      <c r="A1049">
        <f>X_Platf_WMS!A52</f>
        <v>10</v>
      </c>
      <c r="B1049" t="str">
        <f>X_Platf_WMS!B52</f>
        <v>a</v>
      </c>
      <c r="C1049">
        <f>X_Platf_WMS!C52</f>
        <v>0</v>
      </c>
      <c r="D1049" t="str">
        <f>X_Platf_WMS!D52</f>
        <v>.z10_10_a_0</v>
      </c>
      <c r="E1049" t="str">
        <f>X_Platf_WMS!E52</f>
        <v>10.Dokumentacja</v>
      </c>
      <c r="F1049">
        <f>X_Platf_WMS!F52</f>
        <v>0</v>
      </c>
      <c r="G1049">
        <f>X_Platf_WMS!G52</f>
        <v>0</v>
      </c>
      <c r="H1049">
        <f>X_Platf_WMS!H52</f>
        <v>0</v>
      </c>
      <c r="I1049">
        <f>X_Platf_WMS!I52</f>
        <v>0</v>
      </c>
      <c r="J1049">
        <f>X_Platf_WMS!J52</f>
        <v>250</v>
      </c>
      <c r="K1049" s="284">
        <f>X_Platf_WMS!K52</f>
        <v>48131</v>
      </c>
      <c r="L1049" s="284">
        <f>X_Platf_WMS!L52</f>
        <v>48131</v>
      </c>
      <c r="M1049">
        <f>X_Platf_WMS!M52</f>
        <v>249</v>
      </c>
      <c r="N1049">
        <f>X_Platf_WMS!N52</f>
        <v>0</v>
      </c>
      <c r="O1049">
        <f>X_Platf_WMS!O52</f>
        <v>0</v>
      </c>
      <c r="P1049" s="628">
        <f>X_Platf_WMS!P52</f>
        <v>0</v>
      </c>
      <c r="Q1049" s="628">
        <f>X_Platf_WMS!Q52</f>
        <v>0</v>
      </c>
      <c r="R1049" s="628">
        <f>X_Platf_WMS!R52</f>
        <v>0</v>
      </c>
      <c r="S1049" s="628">
        <f>X_Platf_WMS!S52</f>
        <v>0</v>
      </c>
      <c r="T1049" s="628">
        <f>X_Platf_WMS!T52</f>
        <v>0</v>
      </c>
      <c r="U1049" s="628">
        <f>X_Platf_WMS!U52</f>
        <v>0</v>
      </c>
      <c r="V1049" s="628">
        <f>X_Platf_WMS!V52</f>
        <v>0</v>
      </c>
      <c r="W1049" s="628">
        <f>X_Platf_WMS!W52</f>
        <v>0</v>
      </c>
      <c r="X1049" s="628">
        <f>X_Platf_WMS!X52</f>
        <v>0</v>
      </c>
      <c r="Y1049" s="650">
        <f>X_Platf_WMS!Y52</f>
        <v>0</v>
      </c>
      <c r="Z1049" s="650">
        <f>X_Platf_WMS!Z52</f>
        <v>0</v>
      </c>
      <c r="AA1049" s="650">
        <f>X_Platf_WMS!AA52</f>
        <v>0</v>
      </c>
      <c r="AB1049" s="650">
        <f>X_Platf_WMS!AB52</f>
        <v>0</v>
      </c>
      <c r="AC1049" s="613">
        <f>X_Platf_WMS!AC52</f>
        <v>0</v>
      </c>
      <c r="AD1049" s="613">
        <f>X_Platf_WMS!AD52</f>
        <v>0</v>
      </c>
      <c r="AE1049" s="613">
        <f>X_Platf_WMS!AE52</f>
        <v>0</v>
      </c>
      <c r="AF1049" s="613">
        <f>X_Platf_WMS!AF52</f>
        <v>0</v>
      </c>
      <c r="AG1049" s="626">
        <f>X_Platf_WMS!AG52</f>
        <v>0</v>
      </c>
      <c r="AH1049" s="626">
        <f>X_Platf_WMS!AH52</f>
        <v>0</v>
      </c>
      <c r="AI1049" s="626">
        <f>X_Platf_WMS!AI52</f>
        <v>0</v>
      </c>
      <c r="AJ1049" s="626">
        <f>X_Platf_WMS!AJ52</f>
        <v>0</v>
      </c>
      <c r="AK1049" s="626">
        <f>X_Platf_WMS!AK52</f>
        <v>0</v>
      </c>
      <c r="AL1049" s="626">
        <f>X_Platf_WMS!AL52</f>
        <v>0</v>
      </c>
      <c r="AM1049" s="626">
        <f>X_Platf_WMS!AM52</f>
        <v>0</v>
      </c>
      <c r="AN1049" s="626">
        <f>X_Platf_WMS!AN52</f>
        <v>0</v>
      </c>
      <c r="AO1049" s="626">
        <f>X_Platf_WMS!AO52</f>
        <v>0</v>
      </c>
      <c r="AP1049" s="369">
        <f>X_Platf_WMS!AP52</f>
        <v>0</v>
      </c>
      <c r="AQ1049" s="369">
        <f>X_Platf_WMS!AQ52</f>
        <v>0</v>
      </c>
      <c r="AR1049" s="369">
        <f>X_Platf_WMS!AR52</f>
        <v>0</v>
      </c>
      <c r="AS1049" s="369">
        <f>X_Platf_WMS!AS52</f>
        <v>0</v>
      </c>
      <c r="AT1049" s="370">
        <f>X_Platf_WMS!AT52</f>
        <v>0</v>
      </c>
      <c r="AU1049" s="370">
        <f>X_Platf_WMS!AU52</f>
        <v>0</v>
      </c>
      <c r="AV1049" s="370">
        <f>X_Platf_WMS!AV52</f>
        <v>0</v>
      </c>
      <c r="AW1049" s="370">
        <f>X_Platf_WMS!AW52</f>
        <v>0</v>
      </c>
      <c r="AX1049">
        <f>X_Platf_WMS!AX52</f>
        <v>0</v>
      </c>
      <c r="AY1049">
        <f>X_Platf_WMS!AY52</f>
        <v>0</v>
      </c>
      <c r="AZ1049">
        <f>X_Platf_WMS!AZ52</f>
        <v>0</v>
      </c>
      <c r="BA1049">
        <f>X_Platf_WMS!BA52</f>
        <v>0</v>
      </c>
      <c r="BB1049">
        <f>X_Platf_WMS!BB52</f>
        <v>0</v>
      </c>
      <c r="BC1049">
        <f>X_Platf_WMS!BC52</f>
        <v>0</v>
      </c>
      <c r="BD1049">
        <f>X_Platf_WMS!BD52</f>
        <v>0</v>
      </c>
      <c r="BE1049">
        <f>X_Platf_WMS!BE52</f>
        <v>0</v>
      </c>
      <c r="BF1049">
        <f>X_Platf_WMS!BF52</f>
        <v>0</v>
      </c>
      <c r="BG1049">
        <f>X_Platf_WMS!BG52</f>
        <v>0</v>
      </c>
      <c r="BH1049">
        <f>X_Platf_WMS!BH52</f>
        <v>0</v>
      </c>
      <c r="BI1049">
        <f>X_Platf_WMS!BI52</f>
        <v>0</v>
      </c>
      <c r="BJ1049">
        <f t="shared" si="58"/>
        <v>0</v>
      </c>
      <c r="BK1049">
        <f t="shared" si="59"/>
        <v>0</v>
      </c>
      <c r="BL1049" s="531">
        <f t="shared" si="60"/>
        <v>0</v>
      </c>
      <c r="BM1049" s="201"/>
    </row>
    <row r="1050" spans="1:65" hidden="1" outlineLevel="1" x14ac:dyDescent="0.3">
      <c r="A1050">
        <f>X_Platf_WMS!A53</f>
        <v>10</v>
      </c>
      <c r="B1050" t="str">
        <f>X_Platf_WMS!B53</f>
        <v>a</v>
      </c>
      <c r="C1050">
        <f>X_Platf_WMS!C53</f>
        <v>1</v>
      </c>
      <c r="D1050" t="str">
        <f>X_Platf_WMS!D53</f>
        <v>.z10_10_a_1</v>
      </c>
      <c r="E1050" t="str">
        <f>X_Platf_WMS!E53</f>
        <v>Przygotowanie dokumentacji  integracji z systemami zewnętrznymi</v>
      </c>
      <c r="F1050" t="str">
        <f>X_Platf_WMS!F53</f>
        <v>XXX</v>
      </c>
      <c r="G1050" t="str">
        <f>X_Platf_WMS!G53</f>
        <v>XXX</v>
      </c>
      <c r="H1050">
        <f>X_Platf_WMS!H53</f>
        <v>31</v>
      </c>
      <c r="I1050" t="str">
        <f>X_Platf_WMS!I53</f>
        <v>ACT</v>
      </c>
      <c r="J1050">
        <f>X_Platf_WMS!J53</f>
        <v>250</v>
      </c>
      <c r="K1050" s="284">
        <f>X_Platf_WMS!K53</f>
        <v>48131</v>
      </c>
      <c r="L1050" s="284">
        <f>X_Platf_WMS!L53</f>
        <v>48133</v>
      </c>
      <c r="M1050">
        <f>X_Platf_WMS!M53</f>
        <v>251</v>
      </c>
      <c r="N1050">
        <f>X_Platf_WMS!N53</f>
        <v>2</v>
      </c>
      <c r="O1050">
        <f>X_Platf_WMS!O53</f>
        <v>200</v>
      </c>
      <c r="P1050" s="628">
        <f>X_Platf_WMS!P53</f>
        <v>0.17</v>
      </c>
      <c r="Q1050" s="628">
        <f>X_Platf_WMS!Q53</f>
        <v>0.17</v>
      </c>
      <c r="R1050" s="628">
        <f>X_Platf_WMS!R53</f>
        <v>0.17</v>
      </c>
      <c r="S1050" s="628">
        <f>X_Platf_WMS!S53</f>
        <v>0.17</v>
      </c>
      <c r="T1050" s="628">
        <f>X_Platf_WMS!T53</f>
        <v>0.17</v>
      </c>
      <c r="U1050" s="628">
        <f>X_Platf_WMS!U53</f>
        <v>0.15</v>
      </c>
      <c r="V1050" s="628">
        <f>X_Platf_WMS!V53</f>
        <v>0</v>
      </c>
      <c r="W1050" s="628">
        <f>X_Platf_WMS!W53</f>
        <v>0</v>
      </c>
      <c r="X1050" s="628">
        <f>X_Platf_WMS!X53</f>
        <v>0</v>
      </c>
      <c r="Y1050" s="650">
        <f>X_Platf_WMS!Y53</f>
        <v>0</v>
      </c>
      <c r="Z1050" s="650">
        <f>X_Platf_WMS!Z53</f>
        <v>0</v>
      </c>
      <c r="AA1050" s="650">
        <f>X_Platf_WMS!AA53</f>
        <v>0</v>
      </c>
      <c r="AB1050" s="650">
        <f>X_Platf_WMS!AB53</f>
        <v>0</v>
      </c>
      <c r="AC1050" s="613">
        <f>X_Platf_WMS!AC53</f>
        <v>0</v>
      </c>
      <c r="AD1050" s="613">
        <f>X_Platf_WMS!AD53</f>
        <v>0</v>
      </c>
      <c r="AE1050" s="613">
        <f>X_Platf_WMS!AE53</f>
        <v>0</v>
      </c>
      <c r="AF1050" s="613">
        <f>X_Platf_WMS!AF53</f>
        <v>0</v>
      </c>
      <c r="AG1050" s="626">
        <f>X_Platf_WMS!AG53</f>
        <v>34</v>
      </c>
      <c r="AH1050" s="626">
        <f>X_Platf_WMS!AH53</f>
        <v>34</v>
      </c>
      <c r="AI1050" s="626">
        <f>X_Platf_WMS!AI53</f>
        <v>34</v>
      </c>
      <c r="AJ1050" s="626">
        <f>X_Platf_WMS!AJ53</f>
        <v>34</v>
      </c>
      <c r="AK1050" s="626">
        <f>X_Platf_WMS!AK53</f>
        <v>34</v>
      </c>
      <c r="AL1050" s="626">
        <f>X_Platf_WMS!AL53</f>
        <v>30</v>
      </c>
      <c r="AM1050" s="626">
        <f>X_Platf_WMS!AM53</f>
        <v>0</v>
      </c>
      <c r="AN1050" s="626">
        <f>X_Platf_WMS!AN53</f>
        <v>0</v>
      </c>
      <c r="AO1050" s="626">
        <f>X_Platf_WMS!AO53</f>
        <v>0</v>
      </c>
      <c r="AP1050" s="369">
        <f>X_Platf_WMS!AP53</f>
        <v>0</v>
      </c>
      <c r="AQ1050" s="369">
        <f>X_Platf_WMS!AQ53</f>
        <v>0</v>
      </c>
      <c r="AR1050" s="369">
        <f>X_Platf_WMS!AR53</f>
        <v>0</v>
      </c>
      <c r="AS1050" s="369">
        <f>X_Platf_WMS!AS53</f>
        <v>0</v>
      </c>
      <c r="AT1050" s="370">
        <f>X_Platf_WMS!AT53</f>
        <v>0</v>
      </c>
      <c r="AU1050" s="370">
        <f>X_Platf_WMS!AU53</f>
        <v>0</v>
      </c>
      <c r="AV1050" s="370">
        <f>X_Platf_WMS!AV53</f>
        <v>0</v>
      </c>
      <c r="AW1050" s="370">
        <f>X_Platf_WMS!AW53</f>
        <v>0</v>
      </c>
      <c r="AX1050">
        <f>X_Platf_WMS!AX53</f>
        <v>200</v>
      </c>
      <c r="AY1050">
        <f>X_Platf_WMS!AY53</f>
        <v>1.25</v>
      </c>
      <c r="AZ1050" t="e">
        <f>X_Platf_WMS!AZ53</f>
        <v>#N/A</v>
      </c>
      <c r="BA1050" t="e">
        <f>X_Platf_WMS!BA53</f>
        <v>#N/A</v>
      </c>
      <c r="BB1050" t="e">
        <f>X_Platf_WMS!BB53</f>
        <v>#N/A</v>
      </c>
      <c r="BC1050">
        <f>X_Platf_WMS!BC53</f>
        <v>0</v>
      </c>
      <c r="BD1050">
        <f>X_Platf_WMS!BD53</f>
        <v>0</v>
      </c>
      <c r="BE1050">
        <f>X_Platf_WMS!BE53</f>
        <v>0</v>
      </c>
      <c r="BF1050">
        <f>X_Platf_WMS!BF53</f>
        <v>0</v>
      </c>
      <c r="BG1050">
        <f>X_Platf_WMS!BG53</f>
        <v>0</v>
      </c>
      <c r="BH1050">
        <f>X_Platf_WMS!BH53</f>
        <v>0</v>
      </c>
      <c r="BI1050">
        <f>X_Platf_WMS!BI53</f>
        <v>0</v>
      </c>
      <c r="BJ1050">
        <f t="shared" si="58"/>
        <v>200</v>
      </c>
      <c r="BK1050">
        <f t="shared" si="59"/>
        <v>200</v>
      </c>
      <c r="BL1050" s="531">
        <f t="shared" si="60"/>
        <v>0</v>
      </c>
      <c r="BM1050" s="201"/>
    </row>
    <row r="1051" spans="1:65" hidden="1" outlineLevel="1" x14ac:dyDescent="0.3">
      <c r="A1051">
        <f>X_Platf_WMS!A54</f>
        <v>10</v>
      </c>
      <c r="B1051" t="str">
        <f>X_Platf_WMS!B54</f>
        <v>b</v>
      </c>
      <c r="C1051">
        <f>X_Platf_WMS!C54</f>
        <v>1</v>
      </c>
      <c r="D1051" t="str">
        <f>X_Platf_WMS!D54</f>
        <v>.z10_10_b_1</v>
      </c>
      <c r="E1051" t="str">
        <f>X_Platf_WMS!E54</f>
        <v>Przygotowanie dokumentacji  administratora</v>
      </c>
      <c r="F1051" t="str">
        <f>X_Platf_WMS!F54</f>
        <v>XXX</v>
      </c>
      <c r="G1051" t="str">
        <f>X_Platf_WMS!G54</f>
        <v>XXX</v>
      </c>
      <c r="H1051">
        <f>X_Platf_WMS!H54</f>
        <v>32</v>
      </c>
      <c r="I1051" t="str">
        <f>X_Platf_WMS!I54</f>
        <v>ACT</v>
      </c>
      <c r="J1051">
        <f>X_Platf_WMS!J54</f>
        <v>252</v>
      </c>
      <c r="K1051" s="284">
        <f>X_Platf_WMS!K54</f>
        <v>48145</v>
      </c>
      <c r="L1051" s="284">
        <f>X_Platf_WMS!L54</f>
        <v>48147</v>
      </c>
      <c r="M1051">
        <f>X_Platf_WMS!M54</f>
        <v>253</v>
      </c>
      <c r="N1051">
        <f>X_Platf_WMS!N54</f>
        <v>2</v>
      </c>
      <c r="O1051">
        <f>X_Platf_WMS!O54</f>
        <v>200</v>
      </c>
      <c r="P1051" s="628">
        <f>X_Platf_WMS!P54</f>
        <v>0.17</v>
      </c>
      <c r="Q1051" s="628">
        <f>X_Platf_WMS!Q54</f>
        <v>0.17</v>
      </c>
      <c r="R1051" s="628">
        <f>X_Platf_WMS!R54</f>
        <v>0.17</v>
      </c>
      <c r="S1051" s="628">
        <f>X_Platf_WMS!S54</f>
        <v>0.17</v>
      </c>
      <c r="T1051" s="628">
        <f>X_Platf_WMS!T54</f>
        <v>0.17</v>
      </c>
      <c r="U1051" s="628">
        <f>X_Platf_WMS!U54</f>
        <v>0.15</v>
      </c>
      <c r="V1051" s="628">
        <f>X_Platf_WMS!V54</f>
        <v>0</v>
      </c>
      <c r="W1051" s="628">
        <f>X_Platf_WMS!W54</f>
        <v>0</v>
      </c>
      <c r="X1051" s="628">
        <f>X_Platf_WMS!X54</f>
        <v>0</v>
      </c>
      <c r="Y1051" s="650">
        <f>X_Platf_WMS!Y54</f>
        <v>0</v>
      </c>
      <c r="Z1051" s="650">
        <f>X_Platf_WMS!Z54</f>
        <v>0</v>
      </c>
      <c r="AA1051" s="650">
        <f>X_Platf_WMS!AA54</f>
        <v>0</v>
      </c>
      <c r="AB1051" s="650">
        <f>X_Platf_WMS!AB54</f>
        <v>0</v>
      </c>
      <c r="AC1051" s="613">
        <f>X_Platf_WMS!AC54</f>
        <v>0</v>
      </c>
      <c r="AD1051" s="613">
        <f>X_Platf_WMS!AD54</f>
        <v>0</v>
      </c>
      <c r="AE1051" s="613">
        <f>X_Platf_WMS!AE54</f>
        <v>0</v>
      </c>
      <c r="AF1051" s="613">
        <f>X_Platf_WMS!AF54</f>
        <v>0</v>
      </c>
      <c r="AG1051" s="626">
        <f>X_Platf_WMS!AG54</f>
        <v>34</v>
      </c>
      <c r="AH1051" s="626">
        <f>X_Platf_WMS!AH54</f>
        <v>34</v>
      </c>
      <c r="AI1051" s="626">
        <f>X_Platf_WMS!AI54</f>
        <v>34</v>
      </c>
      <c r="AJ1051" s="626">
        <f>X_Platf_WMS!AJ54</f>
        <v>34</v>
      </c>
      <c r="AK1051" s="626">
        <f>X_Platf_WMS!AK54</f>
        <v>34</v>
      </c>
      <c r="AL1051" s="626">
        <f>X_Platf_WMS!AL54</f>
        <v>30</v>
      </c>
      <c r="AM1051" s="626">
        <f>X_Platf_WMS!AM54</f>
        <v>0</v>
      </c>
      <c r="AN1051" s="626">
        <f>X_Platf_WMS!AN54</f>
        <v>0</v>
      </c>
      <c r="AO1051" s="626">
        <f>X_Platf_WMS!AO54</f>
        <v>0</v>
      </c>
      <c r="AP1051" s="369">
        <f>X_Platf_WMS!AP54</f>
        <v>0</v>
      </c>
      <c r="AQ1051" s="369">
        <f>X_Platf_WMS!AQ54</f>
        <v>0</v>
      </c>
      <c r="AR1051" s="369">
        <f>X_Platf_WMS!AR54</f>
        <v>0</v>
      </c>
      <c r="AS1051" s="369">
        <f>X_Platf_WMS!AS54</f>
        <v>0</v>
      </c>
      <c r="AT1051" s="370">
        <f>X_Platf_WMS!AT54</f>
        <v>0</v>
      </c>
      <c r="AU1051" s="370">
        <f>X_Platf_WMS!AU54</f>
        <v>0</v>
      </c>
      <c r="AV1051" s="370">
        <f>X_Platf_WMS!AV54</f>
        <v>0</v>
      </c>
      <c r="AW1051" s="370">
        <f>X_Platf_WMS!AW54</f>
        <v>0</v>
      </c>
      <c r="AX1051">
        <f>X_Platf_WMS!AX54</f>
        <v>200</v>
      </c>
      <c r="AY1051">
        <f>X_Platf_WMS!AY54</f>
        <v>1.25</v>
      </c>
      <c r="AZ1051" t="e">
        <f>X_Platf_WMS!AZ54</f>
        <v>#N/A</v>
      </c>
      <c r="BA1051" t="e">
        <f>X_Platf_WMS!BA54</f>
        <v>#N/A</v>
      </c>
      <c r="BB1051" t="e">
        <f>X_Platf_WMS!BB54</f>
        <v>#N/A</v>
      </c>
      <c r="BC1051">
        <f>X_Platf_WMS!BC54</f>
        <v>0</v>
      </c>
      <c r="BD1051">
        <f>X_Platf_WMS!BD54</f>
        <v>0</v>
      </c>
      <c r="BE1051">
        <f>X_Platf_WMS!BE54</f>
        <v>0</v>
      </c>
      <c r="BF1051">
        <f>X_Platf_WMS!BF54</f>
        <v>0</v>
      </c>
      <c r="BG1051">
        <f>X_Platf_WMS!BG54</f>
        <v>0</v>
      </c>
      <c r="BH1051">
        <f>X_Platf_WMS!BH54</f>
        <v>0</v>
      </c>
      <c r="BI1051">
        <f>X_Platf_WMS!BI54</f>
        <v>0</v>
      </c>
      <c r="BJ1051">
        <f t="shared" si="58"/>
        <v>200</v>
      </c>
      <c r="BK1051">
        <f t="shared" si="59"/>
        <v>200</v>
      </c>
      <c r="BL1051" s="531">
        <f t="shared" si="60"/>
        <v>0</v>
      </c>
      <c r="BM1051" s="201"/>
    </row>
    <row r="1052" spans="1:65" hidden="1" outlineLevel="1" x14ac:dyDescent="0.3">
      <c r="A1052">
        <f>X_Platf_WMS!A55</f>
        <v>10</v>
      </c>
      <c r="B1052" t="str">
        <f>X_Platf_WMS!B55</f>
        <v>c</v>
      </c>
      <c r="C1052">
        <f>X_Platf_WMS!C55</f>
        <v>1</v>
      </c>
      <c r="D1052" t="str">
        <f>X_Platf_WMS!D55</f>
        <v>.z10_10_c_1</v>
      </c>
      <c r="E1052" t="str">
        <f>X_Platf_WMS!E55</f>
        <v>Przygotowanie dokumentacji  użytkownika</v>
      </c>
      <c r="F1052" t="str">
        <f>X_Platf_WMS!F55</f>
        <v>XXX</v>
      </c>
      <c r="G1052" t="str">
        <f>X_Platf_WMS!G55</f>
        <v>XXX</v>
      </c>
      <c r="H1052">
        <f>X_Platf_WMS!H55</f>
        <v>33</v>
      </c>
      <c r="I1052" t="str">
        <f>X_Platf_WMS!I55</f>
        <v>ACT</v>
      </c>
      <c r="J1052">
        <f>X_Platf_WMS!J55</f>
        <v>254</v>
      </c>
      <c r="K1052" s="284">
        <f>X_Platf_WMS!K55</f>
        <v>48159</v>
      </c>
      <c r="L1052" s="284">
        <f>X_Platf_WMS!L55</f>
        <v>48161</v>
      </c>
      <c r="M1052">
        <f>X_Platf_WMS!M55</f>
        <v>255</v>
      </c>
      <c r="N1052">
        <f>X_Platf_WMS!N55</f>
        <v>2</v>
      </c>
      <c r="O1052">
        <f>X_Platf_WMS!O55</f>
        <v>200</v>
      </c>
      <c r="P1052" s="628">
        <f>X_Platf_WMS!P55</f>
        <v>0.17</v>
      </c>
      <c r="Q1052" s="628">
        <f>X_Platf_WMS!Q55</f>
        <v>0.17</v>
      </c>
      <c r="R1052" s="628">
        <f>X_Platf_WMS!R55</f>
        <v>0.17</v>
      </c>
      <c r="S1052" s="628">
        <f>X_Platf_WMS!S55</f>
        <v>0.17</v>
      </c>
      <c r="T1052" s="628">
        <f>X_Platf_WMS!T55</f>
        <v>0.17</v>
      </c>
      <c r="U1052" s="628">
        <f>X_Platf_WMS!U55</f>
        <v>0.15</v>
      </c>
      <c r="V1052" s="628">
        <f>X_Platf_WMS!V55</f>
        <v>0</v>
      </c>
      <c r="W1052" s="628">
        <f>X_Platf_WMS!W55</f>
        <v>0</v>
      </c>
      <c r="X1052" s="628">
        <f>X_Platf_WMS!X55</f>
        <v>0</v>
      </c>
      <c r="Y1052" s="650">
        <f>X_Platf_WMS!Y55</f>
        <v>0</v>
      </c>
      <c r="Z1052" s="650">
        <f>X_Platf_WMS!Z55</f>
        <v>0</v>
      </c>
      <c r="AA1052" s="650">
        <f>X_Platf_WMS!AA55</f>
        <v>0</v>
      </c>
      <c r="AB1052" s="650">
        <f>X_Platf_WMS!AB55</f>
        <v>0</v>
      </c>
      <c r="AC1052" s="613">
        <f>X_Platf_WMS!AC55</f>
        <v>0</v>
      </c>
      <c r="AD1052" s="613">
        <f>X_Platf_WMS!AD55</f>
        <v>0</v>
      </c>
      <c r="AE1052" s="613">
        <f>X_Platf_WMS!AE55</f>
        <v>0</v>
      </c>
      <c r="AF1052" s="613">
        <f>X_Platf_WMS!AF55</f>
        <v>0</v>
      </c>
      <c r="AG1052" s="626">
        <f>X_Platf_WMS!AG55</f>
        <v>34</v>
      </c>
      <c r="AH1052" s="626">
        <f>X_Platf_WMS!AH55</f>
        <v>34</v>
      </c>
      <c r="AI1052" s="626">
        <f>X_Platf_WMS!AI55</f>
        <v>34</v>
      </c>
      <c r="AJ1052" s="626">
        <f>X_Platf_WMS!AJ55</f>
        <v>34</v>
      </c>
      <c r="AK1052" s="626">
        <f>X_Platf_WMS!AK55</f>
        <v>34</v>
      </c>
      <c r="AL1052" s="626">
        <f>X_Platf_WMS!AL55</f>
        <v>30</v>
      </c>
      <c r="AM1052" s="626">
        <f>X_Platf_WMS!AM55</f>
        <v>0</v>
      </c>
      <c r="AN1052" s="626">
        <f>X_Platf_WMS!AN55</f>
        <v>0</v>
      </c>
      <c r="AO1052" s="626">
        <f>X_Platf_WMS!AO55</f>
        <v>0</v>
      </c>
      <c r="AP1052" s="369">
        <f>X_Platf_WMS!AP55</f>
        <v>0</v>
      </c>
      <c r="AQ1052" s="369">
        <f>X_Platf_WMS!AQ55</f>
        <v>0</v>
      </c>
      <c r="AR1052" s="369">
        <f>X_Platf_WMS!AR55</f>
        <v>0</v>
      </c>
      <c r="AS1052" s="369">
        <f>X_Platf_WMS!AS55</f>
        <v>0</v>
      </c>
      <c r="AT1052" s="370">
        <f>X_Platf_WMS!AT55</f>
        <v>0</v>
      </c>
      <c r="AU1052" s="370">
        <f>X_Platf_WMS!AU55</f>
        <v>0</v>
      </c>
      <c r="AV1052" s="370">
        <f>X_Platf_WMS!AV55</f>
        <v>0</v>
      </c>
      <c r="AW1052" s="370">
        <f>X_Platf_WMS!AW55</f>
        <v>0</v>
      </c>
      <c r="AX1052">
        <f>X_Platf_WMS!AX55</f>
        <v>0</v>
      </c>
      <c r="AY1052">
        <f>X_Platf_WMS!AY55</f>
        <v>0</v>
      </c>
      <c r="AZ1052">
        <f>X_Platf_WMS!AZ55</f>
        <v>0</v>
      </c>
      <c r="BA1052">
        <f>X_Platf_WMS!BA55</f>
        <v>0</v>
      </c>
      <c r="BB1052">
        <f>X_Platf_WMS!BB55</f>
        <v>0</v>
      </c>
      <c r="BC1052">
        <f>X_Platf_WMS!BC55</f>
        <v>0</v>
      </c>
      <c r="BD1052">
        <f>X_Platf_WMS!BD55</f>
        <v>0</v>
      </c>
      <c r="BE1052">
        <f>X_Platf_WMS!BE55</f>
        <v>0</v>
      </c>
      <c r="BF1052">
        <f>X_Platf_WMS!BF55</f>
        <v>0</v>
      </c>
      <c r="BG1052">
        <f>X_Platf_WMS!BG55</f>
        <v>0</v>
      </c>
      <c r="BH1052">
        <f>X_Platf_WMS!BH55</f>
        <v>0</v>
      </c>
      <c r="BI1052">
        <f>X_Platf_WMS!BI55</f>
        <v>0</v>
      </c>
      <c r="BJ1052">
        <f t="shared" si="58"/>
        <v>200</v>
      </c>
      <c r="BK1052">
        <f t="shared" si="59"/>
        <v>200</v>
      </c>
      <c r="BL1052" s="531">
        <f t="shared" si="60"/>
        <v>0</v>
      </c>
      <c r="BM1052" s="201"/>
    </row>
    <row r="1053" spans="1:65" hidden="1" outlineLevel="1" x14ac:dyDescent="0.3">
      <c r="A1053">
        <f>X_Platf_WMS!A56</f>
        <v>11</v>
      </c>
      <c r="B1053" t="str">
        <f>X_Platf_WMS!B56</f>
        <v>a</v>
      </c>
      <c r="C1053">
        <f>X_Platf_WMS!C56</f>
        <v>1</v>
      </c>
      <c r="D1053" t="str">
        <f>X_Platf_WMS!D56</f>
        <v>.z10_11_a_1</v>
      </c>
      <c r="E1053" t="str">
        <f>X_Platf_WMS!E56</f>
        <v>11.Szkolenie</v>
      </c>
      <c r="F1053" t="str">
        <f>X_Platf_WMS!F56</f>
        <v>XXX</v>
      </c>
      <c r="G1053" t="str">
        <f>X_Platf_WMS!G56</f>
        <v>XXX</v>
      </c>
      <c r="H1053">
        <f>X_Platf_WMS!H56</f>
        <v>34</v>
      </c>
      <c r="I1053" t="str">
        <f>X_Platf_WMS!I56</f>
        <v>ACT</v>
      </c>
      <c r="J1053">
        <f>X_Platf_WMS!J56</f>
        <v>256</v>
      </c>
      <c r="K1053" s="284">
        <f>X_Platf_WMS!K56</f>
        <v>48173</v>
      </c>
      <c r="L1053" s="284">
        <f>X_Platf_WMS!L56</f>
        <v>48176</v>
      </c>
      <c r="M1053">
        <f>X_Platf_WMS!M56</f>
        <v>258</v>
      </c>
      <c r="N1053">
        <f>X_Platf_WMS!N56</f>
        <v>3</v>
      </c>
      <c r="O1053">
        <f>X_Platf_WMS!O56</f>
        <v>400</v>
      </c>
      <c r="P1053" s="628">
        <f>X_Platf_WMS!P56</f>
        <v>0.17</v>
      </c>
      <c r="Q1053" s="628">
        <f>X_Platf_WMS!Q56</f>
        <v>0.17</v>
      </c>
      <c r="R1053" s="628">
        <f>X_Platf_WMS!R56</f>
        <v>0.17</v>
      </c>
      <c r="S1053" s="628">
        <f>X_Platf_WMS!S56</f>
        <v>0.17</v>
      </c>
      <c r="T1053" s="628">
        <f>X_Platf_WMS!T56</f>
        <v>0.17</v>
      </c>
      <c r="U1053" s="628">
        <f>X_Platf_WMS!U56</f>
        <v>0.15</v>
      </c>
      <c r="V1053" s="628">
        <f>X_Platf_WMS!V56</f>
        <v>0</v>
      </c>
      <c r="W1053" s="628">
        <f>X_Platf_WMS!W56</f>
        <v>0</v>
      </c>
      <c r="X1053" s="628">
        <f>X_Platf_WMS!X56</f>
        <v>0</v>
      </c>
      <c r="Y1053" s="650">
        <f>X_Platf_WMS!Y56</f>
        <v>0</v>
      </c>
      <c r="Z1053" s="650">
        <f>X_Platf_WMS!Z56</f>
        <v>0</v>
      </c>
      <c r="AA1053" s="650">
        <f>X_Platf_WMS!AA56</f>
        <v>0</v>
      </c>
      <c r="AB1053" s="650">
        <f>X_Platf_WMS!AB56</f>
        <v>0</v>
      </c>
      <c r="AC1053" s="613">
        <f>X_Platf_WMS!AC56</f>
        <v>0</v>
      </c>
      <c r="AD1053" s="613">
        <f>X_Platf_WMS!AD56</f>
        <v>0</v>
      </c>
      <c r="AE1053" s="613">
        <f>X_Platf_WMS!AE56</f>
        <v>0</v>
      </c>
      <c r="AF1053" s="613">
        <f>X_Platf_WMS!AF56</f>
        <v>0</v>
      </c>
      <c r="AG1053" s="626">
        <f>X_Platf_WMS!AG56</f>
        <v>68</v>
      </c>
      <c r="AH1053" s="626">
        <f>X_Platf_WMS!AH56</f>
        <v>68</v>
      </c>
      <c r="AI1053" s="626">
        <f>X_Platf_WMS!AI56</f>
        <v>68</v>
      </c>
      <c r="AJ1053" s="626">
        <f>X_Platf_WMS!AJ56</f>
        <v>68</v>
      </c>
      <c r="AK1053" s="626">
        <f>X_Platf_WMS!AK56</f>
        <v>68</v>
      </c>
      <c r="AL1053" s="626">
        <f>X_Platf_WMS!AL56</f>
        <v>60</v>
      </c>
      <c r="AM1053" s="626">
        <f>X_Platf_WMS!AM56</f>
        <v>0</v>
      </c>
      <c r="AN1053" s="626">
        <f>X_Platf_WMS!AN56</f>
        <v>0</v>
      </c>
      <c r="AO1053" s="626">
        <f>X_Platf_WMS!AO56</f>
        <v>0</v>
      </c>
      <c r="AP1053" s="369">
        <f>X_Platf_WMS!AP56</f>
        <v>0</v>
      </c>
      <c r="AQ1053" s="369">
        <f>X_Platf_WMS!AQ56</f>
        <v>0</v>
      </c>
      <c r="AR1053" s="369">
        <f>X_Platf_WMS!AR56</f>
        <v>0</v>
      </c>
      <c r="AS1053" s="369">
        <f>X_Platf_WMS!AS56</f>
        <v>0</v>
      </c>
      <c r="AT1053" s="370">
        <f>X_Platf_WMS!AT56</f>
        <v>0</v>
      </c>
      <c r="AU1053" s="370">
        <f>X_Platf_WMS!AU56</f>
        <v>0</v>
      </c>
      <c r="AV1053" s="370">
        <f>X_Platf_WMS!AV56</f>
        <v>0</v>
      </c>
      <c r="AW1053" s="370">
        <f>X_Platf_WMS!AW56</f>
        <v>0</v>
      </c>
      <c r="AX1053">
        <f>X_Platf_WMS!AX56</f>
        <v>400</v>
      </c>
      <c r="AY1053">
        <f>X_Platf_WMS!AY56</f>
        <v>2.5</v>
      </c>
      <c r="AZ1053" t="e">
        <f>X_Platf_WMS!AZ56</f>
        <v>#N/A</v>
      </c>
      <c r="BA1053" t="e">
        <f>X_Platf_WMS!BA56</f>
        <v>#N/A</v>
      </c>
      <c r="BB1053" t="e">
        <f>X_Platf_WMS!BB56</f>
        <v>#N/A</v>
      </c>
      <c r="BC1053">
        <f>X_Platf_WMS!BC56</f>
        <v>0</v>
      </c>
      <c r="BD1053">
        <f>X_Platf_WMS!BD56</f>
        <v>0</v>
      </c>
      <c r="BE1053">
        <f>X_Platf_WMS!BE56</f>
        <v>0</v>
      </c>
      <c r="BF1053">
        <f>X_Platf_WMS!BF56</f>
        <v>0</v>
      </c>
      <c r="BG1053">
        <f>X_Platf_WMS!BG56</f>
        <v>0</v>
      </c>
      <c r="BH1053">
        <f>X_Platf_WMS!BH56</f>
        <v>0</v>
      </c>
      <c r="BI1053">
        <f>X_Platf_WMS!BI56</f>
        <v>0</v>
      </c>
      <c r="BJ1053">
        <f t="shared" si="58"/>
        <v>400</v>
      </c>
      <c r="BK1053">
        <f t="shared" si="59"/>
        <v>400</v>
      </c>
      <c r="BL1053" s="531">
        <f t="shared" si="60"/>
        <v>0</v>
      </c>
      <c r="BM1053" s="201"/>
    </row>
    <row r="1054" spans="1:65" hidden="1" outlineLevel="1" x14ac:dyDescent="0.3">
      <c r="P1054" s="628"/>
      <c r="Q1054" s="628"/>
      <c r="R1054" s="628"/>
      <c r="S1054" s="628"/>
      <c r="T1054" s="628"/>
      <c r="U1054" s="628"/>
      <c r="V1054" s="628"/>
      <c r="W1054" s="628"/>
      <c r="X1054" s="628"/>
      <c r="Y1054" s="650"/>
      <c r="Z1054" s="650"/>
      <c r="AA1054" s="650"/>
      <c r="AB1054" s="650"/>
      <c r="AC1054" s="613"/>
      <c r="AD1054" s="613"/>
      <c r="AE1054" s="613"/>
      <c r="AF1054" s="613"/>
      <c r="AG1054" s="626"/>
      <c r="AH1054" s="626"/>
      <c r="AI1054" s="626"/>
      <c r="AJ1054" s="626"/>
      <c r="AK1054" s="626"/>
      <c r="AL1054" s="626"/>
      <c r="AM1054" s="626"/>
      <c r="AN1054" s="626"/>
      <c r="AO1054" s="626"/>
      <c r="AP1054" s="369"/>
      <c r="AQ1054" s="369"/>
      <c r="AR1054" s="369"/>
      <c r="AS1054" s="369"/>
      <c r="AT1054" s="370"/>
      <c r="AU1054" s="370"/>
      <c r="AV1054" s="370"/>
      <c r="AW1054" s="370"/>
      <c r="BJ1054">
        <f t="shared" si="58"/>
        <v>0</v>
      </c>
      <c r="BK1054">
        <f t="shared" si="59"/>
        <v>0</v>
      </c>
      <c r="BL1054" s="531">
        <f t="shared" si="60"/>
        <v>0</v>
      </c>
      <c r="BM1054" s="201"/>
    </row>
    <row r="1055" spans="1:65" hidden="1" outlineLevel="1" x14ac:dyDescent="0.3">
      <c r="P1055" s="628"/>
      <c r="Q1055" s="628"/>
      <c r="R1055" s="628"/>
      <c r="S1055" s="628"/>
      <c r="T1055" s="628"/>
      <c r="U1055" s="628"/>
      <c r="V1055" s="628"/>
      <c r="W1055" s="628"/>
      <c r="X1055" s="628"/>
      <c r="Y1055" s="650"/>
      <c r="Z1055" s="650"/>
      <c r="AA1055" s="650"/>
      <c r="AB1055" s="650"/>
      <c r="AC1055" s="613"/>
      <c r="AD1055" s="613"/>
      <c r="AE1055" s="613"/>
      <c r="AF1055" s="613"/>
      <c r="AG1055" s="626"/>
      <c r="AH1055" s="626"/>
      <c r="AI1055" s="626"/>
      <c r="AJ1055" s="626"/>
      <c r="AK1055" s="626"/>
      <c r="AL1055" s="626"/>
      <c r="AM1055" s="626"/>
      <c r="AN1055" s="626"/>
      <c r="AO1055" s="626"/>
      <c r="AP1055" s="369"/>
      <c r="AQ1055" s="369"/>
      <c r="AR1055" s="369"/>
      <c r="AS1055" s="369"/>
      <c r="AT1055" s="370"/>
      <c r="AU1055" s="370"/>
      <c r="AV1055" s="370"/>
      <c r="AW1055" s="370"/>
      <c r="BJ1055">
        <f t="shared" si="58"/>
        <v>0</v>
      </c>
      <c r="BK1055">
        <f t="shared" si="59"/>
        <v>0</v>
      </c>
      <c r="BL1055" s="531">
        <f t="shared" si="60"/>
        <v>0</v>
      </c>
      <c r="BM1055" s="201"/>
    </row>
    <row r="1056" spans="1:65" hidden="1" outlineLevel="1" x14ac:dyDescent="0.3">
      <c r="P1056" s="628"/>
      <c r="Q1056" s="628"/>
      <c r="R1056" s="628"/>
      <c r="S1056" s="628"/>
      <c r="T1056" s="628"/>
      <c r="U1056" s="628"/>
      <c r="V1056" s="628"/>
      <c r="W1056" s="628"/>
      <c r="X1056" s="628"/>
      <c r="Y1056" s="650"/>
      <c r="Z1056" s="650"/>
      <c r="AA1056" s="650"/>
      <c r="AB1056" s="650"/>
      <c r="AC1056" s="613"/>
      <c r="AD1056" s="613"/>
      <c r="AE1056" s="613"/>
      <c r="AF1056" s="613"/>
      <c r="AG1056" s="626"/>
      <c r="AH1056" s="626"/>
      <c r="AI1056" s="626"/>
      <c r="AJ1056" s="626"/>
      <c r="AK1056" s="626"/>
      <c r="AL1056" s="626"/>
      <c r="AM1056" s="626"/>
      <c r="AN1056" s="626"/>
      <c r="AO1056" s="626"/>
      <c r="AP1056" s="369"/>
      <c r="AQ1056" s="369"/>
      <c r="AR1056" s="369"/>
      <c r="AS1056" s="369"/>
      <c r="AT1056" s="370"/>
      <c r="AU1056" s="370"/>
      <c r="AV1056" s="370"/>
      <c r="AW1056" s="370"/>
      <c r="BJ1056">
        <f t="shared" si="58"/>
        <v>0</v>
      </c>
      <c r="BK1056">
        <f t="shared" si="59"/>
        <v>0</v>
      </c>
      <c r="BL1056" s="531">
        <f t="shared" si="60"/>
        <v>0</v>
      </c>
      <c r="BM1056" s="201"/>
    </row>
    <row r="1057" spans="16:65" hidden="1" outlineLevel="1" x14ac:dyDescent="0.3">
      <c r="P1057" s="628"/>
      <c r="Q1057" s="628"/>
      <c r="R1057" s="628"/>
      <c r="S1057" s="628"/>
      <c r="T1057" s="628"/>
      <c r="U1057" s="628"/>
      <c r="V1057" s="628"/>
      <c r="W1057" s="628"/>
      <c r="X1057" s="628"/>
      <c r="Y1057" s="650"/>
      <c r="Z1057" s="650"/>
      <c r="AA1057" s="650"/>
      <c r="AB1057" s="650"/>
      <c r="AC1057" s="613"/>
      <c r="AD1057" s="613"/>
      <c r="AE1057" s="613"/>
      <c r="AF1057" s="613"/>
      <c r="AG1057" s="626"/>
      <c r="AH1057" s="626"/>
      <c r="AI1057" s="626"/>
      <c r="AJ1057" s="626"/>
      <c r="AK1057" s="626"/>
      <c r="AL1057" s="626"/>
      <c r="AM1057" s="626"/>
      <c r="AN1057" s="626"/>
      <c r="AO1057" s="626"/>
      <c r="AP1057" s="369"/>
      <c r="AQ1057" s="369"/>
      <c r="AR1057" s="369"/>
      <c r="AS1057" s="369"/>
      <c r="AT1057" s="370"/>
      <c r="AU1057" s="370"/>
      <c r="AV1057" s="370"/>
      <c r="AW1057" s="370"/>
      <c r="BJ1057">
        <f t="shared" si="58"/>
        <v>0</v>
      </c>
      <c r="BK1057">
        <f t="shared" si="59"/>
        <v>0</v>
      </c>
      <c r="BL1057" s="531">
        <f t="shared" si="60"/>
        <v>0</v>
      </c>
      <c r="BM1057" s="201"/>
    </row>
    <row r="1058" spans="16:65" hidden="1" outlineLevel="1" x14ac:dyDescent="0.3">
      <c r="P1058" s="628"/>
      <c r="Q1058" s="628"/>
      <c r="R1058" s="628"/>
      <c r="S1058" s="628"/>
      <c r="T1058" s="628"/>
      <c r="U1058" s="628"/>
      <c r="V1058" s="628"/>
      <c r="W1058" s="628"/>
      <c r="X1058" s="628"/>
      <c r="Y1058" s="650"/>
      <c r="Z1058" s="650"/>
      <c r="AA1058" s="650"/>
      <c r="AB1058" s="650"/>
      <c r="AC1058" s="613"/>
      <c r="AD1058" s="613"/>
      <c r="AE1058" s="613"/>
      <c r="AF1058" s="613"/>
      <c r="AG1058" s="626"/>
      <c r="AH1058" s="626"/>
      <c r="AI1058" s="626"/>
      <c r="AJ1058" s="626"/>
      <c r="AK1058" s="626"/>
      <c r="AL1058" s="626"/>
      <c r="AM1058" s="626"/>
      <c r="AN1058" s="626"/>
      <c r="AO1058" s="626"/>
      <c r="AP1058" s="369"/>
      <c r="AQ1058" s="369"/>
      <c r="AR1058" s="369"/>
      <c r="AS1058" s="369"/>
      <c r="AT1058" s="370"/>
      <c r="AU1058" s="370"/>
      <c r="AV1058" s="370"/>
      <c r="AW1058" s="370"/>
      <c r="BJ1058">
        <f t="shared" si="58"/>
        <v>0</v>
      </c>
      <c r="BK1058">
        <f t="shared" si="59"/>
        <v>0</v>
      </c>
      <c r="BL1058" s="531">
        <f t="shared" si="60"/>
        <v>0</v>
      </c>
      <c r="BM1058" s="201"/>
    </row>
    <row r="1059" spans="16:65" hidden="1" outlineLevel="1" x14ac:dyDescent="0.3">
      <c r="P1059" s="628"/>
      <c r="Q1059" s="628"/>
      <c r="R1059" s="628"/>
      <c r="S1059" s="628"/>
      <c r="T1059" s="628"/>
      <c r="U1059" s="628"/>
      <c r="V1059" s="628"/>
      <c r="W1059" s="628"/>
      <c r="X1059" s="628"/>
      <c r="Y1059" s="650"/>
      <c r="Z1059" s="650"/>
      <c r="AA1059" s="650"/>
      <c r="AB1059" s="650"/>
      <c r="AC1059" s="613"/>
      <c r="AD1059" s="613"/>
      <c r="AE1059" s="613"/>
      <c r="AF1059" s="613"/>
      <c r="AG1059" s="626"/>
      <c r="AH1059" s="626"/>
      <c r="AI1059" s="626"/>
      <c r="AJ1059" s="626"/>
      <c r="AK1059" s="626"/>
      <c r="AL1059" s="626"/>
      <c r="AM1059" s="626"/>
      <c r="AN1059" s="626"/>
      <c r="AO1059" s="626"/>
      <c r="AP1059" s="369"/>
      <c r="AQ1059" s="369"/>
      <c r="AR1059" s="369"/>
      <c r="AS1059" s="369"/>
      <c r="AT1059" s="370"/>
      <c r="AU1059" s="370"/>
      <c r="AV1059" s="370"/>
      <c r="AW1059" s="370"/>
      <c r="BJ1059">
        <f t="shared" si="58"/>
        <v>0</v>
      </c>
      <c r="BK1059">
        <f t="shared" si="59"/>
        <v>0</v>
      </c>
      <c r="BL1059" s="531">
        <f t="shared" si="60"/>
        <v>0</v>
      </c>
      <c r="BM1059" s="201"/>
    </row>
    <row r="1060" spans="16:65" hidden="1" outlineLevel="1" x14ac:dyDescent="0.3">
      <c r="P1060" s="628"/>
      <c r="Q1060" s="628"/>
      <c r="R1060" s="628"/>
      <c r="S1060" s="628"/>
      <c r="T1060" s="628"/>
      <c r="U1060" s="628"/>
      <c r="V1060" s="628"/>
      <c r="W1060" s="628"/>
      <c r="X1060" s="628"/>
      <c r="Y1060" s="650"/>
      <c r="Z1060" s="650"/>
      <c r="AA1060" s="650"/>
      <c r="AB1060" s="650"/>
      <c r="AC1060" s="613"/>
      <c r="AD1060" s="613"/>
      <c r="AE1060" s="613"/>
      <c r="AF1060" s="613"/>
      <c r="AG1060" s="626"/>
      <c r="AH1060" s="626"/>
      <c r="AI1060" s="626"/>
      <c r="AJ1060" s="626"/>
      <c r="AK1060" s="626"/>
      <c r="AL1060" s="626"/>
      <c r="AM1060" s="626"/>
      <c r="AN1060" s="626"/>
      <c r="AO1060" s="626"/>
      <c r="AP1060" s="369"/>
      <c r="AQ1060" s="369"/>
      <c r="AR1060" s="369"/>
      <c r="AS1060" s="369"/>
      <c r="AT1060" s="370"/>
      <c r="AU1060" s="370"/>
      <c r="AV1060" s="370"/>
      <c r="AW1060" s="370"/>
      <c r="BJ1060">
        <f t="shared" si="58"/>
        <v>0</v>
      </c>
      <c r="BK1060">
        <f t="shared" si="59"/>
        <v>0</v>
      </c>
      <c r="BL1060" s="531">
        <f t="shared" si="60"/>
        <v>0</v>
      </c>
      <c r="BM1060" s="201"/>
    </row>
    <row r="1061" spans="16:65" hidden="1" outlineLevel="1" x14ac:dyDescent="0.3">
      <c r="P1061" s="628"/>
      <c r="Q1061" s="628"/>
      <c r="R1061" s="628"/>
      <c r="S1061" s="628"/>
      <c r="T1061" s="628"/>
      <c r="U1061" s="628"/>
      <c r="V1061" s="628"/>
      <c r="W1061" s="628"/>
      <c r="X1061" s="628"/>
      <c r="Y1061" s="650"/>
      <c r="Z1061" s="650"/>
      <c r="AA1061" s="650"/>
      <c r="AB1061" s="650"/>
      <c r="AC1061" s="613"/>
      <c r="AD1061" s="613"/>
      <c r="AE1061" s="613"/>
      <c r="AF1061" s="613"/>
      <c r="AG1061" s="626"/>
      <c r="AH1061" s="626"/>
      <c r="AI1061" s="626"/>
      <c r="AJ1061" s="626"/>
      <c r="AK1061" s="626"/>
      <c r="AL1061" s="626"/>
      <c r="AM1061" s="626"/>
      <c r="AN1061" s="626"/>
      <c r="AO1061" s="626"/>
      <c r="AP1061" s="369"/>
      <c r="AQ1061" s="369"/>
      <c r="AR1061" s="369"/>
      <c r="AS1061" s="369"/>
      <c r="AT1061" s="370"/>
      <c r="AU1061" s="370"/>
      <c r="AV1061" s="370"/>
      <c r="AW1061" s="370"/>
      <c r="BJ1061">
        <f t="shared" si="58"/>
        <v>0</v>
      </c>
      <c r="BK1061">
        <f t="shared" si="59"/>
        <v>0</v>
      </c>
      <c r="BL1061" s="531">
        <f t="shared" si="60"/>
        <v>0</v>
      </c>
      <c r="BM1061" s="201"/>
    </row>
    <row r="1062" spans="16:65" hidden="1" outlineLevel="1" x14ac:dyDescent="0.3">
      <c r="P1062" s="628"/>
      <c r="Q1062" s="628"/>
      <c r="R1062" s="628"/>
      <c r="S1062" s="628"/>
      <c r="T1062" s="628"/>
      <c r="U1062" s="628"/>
      <c r="V1062" s="628"/>
      <c r="W1062" s="628"/>
      <c r="X1062" s="628"/>
      <c r="Y1062" s="650"/>
      <c r="Z1062" s="650"/>
      <c r="AA1062" s="650"/>
      <c r="AB1062" s="650"/>
      <c r="AC1062" s="613"/>
      <c r="AD1062" s="613"/>
      <c r="AE1062" s="613"/>
      <c r="AF1062" s="613"/>
      <c r="AG1062" s="626"/>
      <c r="AH1062" s="626"/>
      <c r="AI1062" s="626"/>
      <c r="AJ1062" s="626"/>
      <c r="AK1062" s="626"/>
      <c r="AL1062" s="626"/>
      <c r="AM1062" s="626"/>
      <c r="AN1062" s="626"/>
      <c r="AO1062" s="626"/>
      <c r="AP1062" s="369"/>
      <c r="AQ1062" s="369"/>
      <c r="AR1062" s="369"/>
      <c r="AS1062" s="369"/>
      <c r="AT1062" s="370"/>
      <c r="AU1062" s="370"/>
      <c r="AV1062" s="370"/>
      <c r="AW1062" s="370"/>
      <c r="BJ1062">
        <f t="shared" si="58"/>
        <v>0</v>
      </c>
      <c r="BK1062">
        <f t="shared" si="59"/>
        <v>0</v>
      </c>
      <c r="BL1062" s="531">
        <f t="shared" si="60"/>
        <v>0</v>
      </c>
      <c r="BM1062" s="201"/>
    </row>
    <row r="1063" spans="16:65" hidden="1" outlineLevel="1" x14ac:dyDescent="0.3">
      <c r="P1063" s="628"/>
      <c r="Q1063" s="628"/>
      <c r="R1063" s="628"/>
      <c r="S1063" s="628"/>
      <c r="T1063" s="628"/>
      <c r="U1063" s="628"/>
      <c r="V1063" s="628"/>
      <c r="W1063" s="628"/>
      <c r="X1063" s="628"/>
      <c r="Y1063" s="650"/>
      <c r="Z1063" s="650"/>
      <c r="AA1063" s="650"/>
      <c r="AB1063" s="650"/>
      <c r="AC1063" s="613"/>
      <c r="AD1063" s="613"/>
      <c r="AE1063" s="613"/>
      <c r="AF1063" s="613"/>
      <c r="AG1063" s="626"/>
      <c r="AH1063" s="626"/>
      <c r="AI1063" s="626"/>
      <c r="AJ1063" s="626"/>
      <c r="AK1063" s="626"/>
      <c r="AL1063" s="626"/>
      <c r="AM1063" s="626"/>
      <c r="AN1063" s="626"/>
      <c r="AO1063" s="626"/>
      <c r="AP1063" s="369"/>
      <c r="AQ1063" s="369"/>
      <c r="AR1063" s="369"/>
      <c r="AS1063" s="369"/>
      <c r="AT1063" s="370"/>
      <c r="AU1063" s="370"/>
      <c r="AV1063" s="370"/>
      <c r="AW1063" s="370"/>
      <c r="BJ1063">
        <f t="shared" si="58"/>
        <v>0</v>
      </c>
      <c r="BK1063">
        <f t="shared" si="59"/>
        <v>0</v>
      </c>
      <c r="BL1063" s="531">
        <f t="shared" si="60"/>
        <v>0</v>
      </c>
      <c r="BM1063" s="201"/>
    </row>
    <row r="1064" spans="16:65" hidden="1" outlineLevel="1" x14ac:dyDescent="0.3">
      <c r="P1064" s="628"/>
      <c r="Q1064" s="628"/>
      <c r="R1064" s="628"/>
      <c r="S1064" s="628"/>
      <c r="T1064" s="628"/>
      <c r="U1064" s="628"/>
      <c r="V1064" s="628"/>
      <c r="W1064" s="628"/>
      <c r="X1064" s="628"/>
      <c r="Y1064" s="650"/>
      <c r="Z1064" s="650"/>
      <c r="AA1064" s="650"/>
      <c r="AB1064" s="650"/>
      <c r="AC1064" s="613"/>
      <c r="AD1064" s="613"/>
      <c r="AE1064" s="613"/>
      <c r="AF1064" s="613"/>
      <c r="AG1064" s="626"/>
      <c r="AH1064" s="626"/>
      <c r="AI1064" s="626"/>
      <c r="AJ1064" s="626"/>
      <c r="AK1064" s="626"/>
      <c r="AL1064" s="626"/>
      <c r="AM1064" s="626"/>
      <c r="AN1064" s="626"/>
      <c r="AO1064" s="626"/>
      <c r="AP1064" s="369"/>
      <c r="AQ1064" s="369"/>
      <c r="AR1064" s="369"/>
      <c r="AS1064" s="369"/>
      <c r="AT1064" s="370"/>
      <c r="AU1064" s="370"/>
      <c r="AV1064" s="370"/>
      <c r="AW1064" s="370"/>
      <c r="BJ1064">
        <f t="shared" si="58"/>
        <v>0</v>
      </c>
      <c r="BK1064">
        <f t="shared" si="59"/>
        <v>0</v>
      </c>
      <c r="BL1064" s="531">
        <f t="shared" si="60"/>
        <v>0</v>
      </c>
      <c r="BM1064" s="201"/>
    </row>
    <row r="1065" spans="16:65" hidden="1" outlineLevel="1" x14ac:dyDescent="0.3">
      <c r="P1065" s="628"/>
      <c r="Q1065" s="628"/>
      <c r="R1065" s="628"/>
      <c r="S1065" s="628"/>
      <c r="T1065" s="628"/>
      <c r="U1065" s="628"/>
      <c r="V1065" s="628"/>
      <c r="W1065" s="628"/>
      <c r="X1065" s="628"/>
      <c r="Y1065" s="650"/>
      <c r="Z1065" s="650"/>
      <c r="AA1065" s="650"/>
      <c r="AB1065" s="650"/>
      <c r="AC1065" s="613"/>
      <c r="AD1065" s="613"/>
      <c r="AE1065" s="613"/>
      <c r="AF1065" s="613"/>
      <c r="AG1065" s="626"/>
      <c r="AH1065" s="626"/>
      <c r="AI1065" s="626"/>
      <c r="AJ1065" s="626"/>
      <c r="AK1065" s="626"/>
      <c r="AL1065" s="626"/>
      <c r="AM1065" s="626"/>
      <c r="AN1065" s="626"/>
      <c r="AO1065" s="626"/>
      <c r="AP1065" s="369"/>
      <c r="AQ1065" s="369"/>
      <c r="AR1065" s="369"/>
      <c r="AS1065" s="369"/>
      <c r="AT1065" s="370"/>
      <c r="AU1065" s="370"/>
      <c r="AV1065" s="370"/>
      <c r="AW1065" s="370"/>
      <c r="BJ1065">
        <f t="shared" si="58"/>
        <v>0</v>
      </c>
      <c r="BK1065">
        <f t="shared" si="59"/>
        <v>0</v>
      </c>
      <c r="BL1065" s="531">
        <f t="shared" si="60"/>
        <v>0</v>
      </c>
      <c r="BM1065" s="201"/>
    </row>
    <row r="1066" spans="16:65" hidden="1" outlineLevel="1" x14ac:dyDescent="0.3">
      <c r="P1066" s="628"/>
      <c r="Q1066" s="628"/>
      <c r="R1066" s="628"/>
      <c r="S1066" s="628"/>
      <c r="T1066" s="628"/>
      <c r="U1066" s="628"/>
      <c r="V1066" s="628"/>
      <c r="W1066" s="628"/>
      <c r="X1066" s="628"/>
      <c r="Y1066" s="650"/>
      <c r="Z1066" s="650"/>
      <c r="AA1066" s="650"/>
      <c r="AB1066" s="650"/>
      <c r="AC1066" s="613"/>
      <c r="AD1066" s="613"/>
      <c r="AE1066" s="613"/>
      <c r="AF1066" s="613"/>
      <c r="AG1066" s="626"/>
      <c r="AH1066" s="626"/>
      <c r="AI1066" s="626"/>
      <c r="AJ1066" s="626"/>
      <c r="AK1066" s="626"/>
      <c r="AL1066" s="626"/>
      <c r="AM1066" s="626"/>
      <c r="AN1066" s="626"/>
      <c r="AO1066" s="626"/>
      <c r="AP1066" s="369"/>
      <c r="AQ1066" s="369"/>
      <c r="AR1066" s="369"/>
      <c r="AS1066" s="369"/>
      <c r="AT1066" s="370"/>
      <c r="AU1066" s="370"/>
      <c r="AV1066" s="370"/>
      <c r="AW1066" s="370"/>
      <c r="BJ1066">
        <f t="shared" si="58"/>
        <v>0</v>
      </c>
      <c r="BK1066">
        <f t="shared" si="59"/>
        <v>0</v>
      </c>
      <c r="BL1066" s="531">
        <f t="shared" si="60"/>
        <v>0</v>
      </c>
      <c r="BM1066" s="201"/>
    </row>
    <row r="1067" spans="16:65" hidden="1" outlineLevel="1" x14ac:dyDescent="0.3">
      <c r="P1067" s="628"/>
      <c r="Q1067" s="628"/>
      <c r="R1067" s="628"/>
      <c r="S1067" s="628"/>
      <c r="T1067" s="628"/>
      <c r="U1067" s="628"/>
      <c r="V1067" s="628"/>
      <c r="W1067" s="628"/>
      <c r="X1067" s="628"/>
      <c r="Y1067" s="650"/>
      <c r="Z1067" s="650"/>
      <c r="AA1067" s="650"/>
      <c r="AB1067" s="650"/>
      <c r="AC1067" s="613"/>
      <c r="AD1067" s="613"/>
      <c r="AE1067" s="613"/>
      <c r="AF1067" s="613"/>
      <c r="AG1067" s="626"/>
      <c r="AH1067" s="626"/>
      <c r="AI1067" s="626"/>
      <c r="AJ1067" s="626"/>
      <c r="AK1067" s="626"/>
      <c r="AL1067" s="626"/>
      <c r="AM1067" s="626"/>
      <c r="AN1067" s="626"/>
      <c r="AO1067" s="626"/>
      <c r="AP1067" s="369"/>
      <c r="AQ1067" s="369"/>
      <c r="AR1067" s="369"/>
      <c r="AS1067" s="369"/>
      <c r="AT1067" s="370"/>
      <c r="AU1067" s="370"/>
      <c r="AV1067" s="370"/>
      <c r="AW1067" s="370"/>
      <c r="BJ1067">
        <f t="shared" si="58"/>
        <v>0</v>
      </c>
      <c r="BK1067">
        <f t="shared" si="59"/>
        <v>0</v>
      </c>
      <c r="BL1067" s="531">
        <f t="shared" si="60"/>
        <v>0</v>
      </c>
      <c r="BM1067" s="201"/>
    </row>
    <row r="1068" spans="16:65" hidden="1" outlineLevel="1" x14ac:dyDescent="0.3">
      <c r="P1068" s="628"/>
      <c r="Q1068" s="628"/>
      <c r="R1068" s="628"/>
      <c r="S1068" s="628"/>
      <c r="T1068" s="628"/>
      <c r="U1068" s="628"/>
      <c r="V1068" s="628"/>
      <c r="W1068" s="628"/>
      <c r="X1068" s="628"/>
      <c r="Y1068" s="650"/>
      <c r="Z1068" s="650"/>
      <c r="AA1068" s="650"/>
      <c r="AB1068" s="650"/>
      <c r="AC1068" s="613"/>
      <c r="AD1068" s="613"/>
      <c r="AE1068" s="613"/>
      <c r="AF1068" s="613"/>
      <c r="AG1068" s="626"/>
      <c r="AH1068" s="626"/>
      <c r="AI1068" s="626"/>
      <c r="AJ1068" s="626"/>
      <c r="AK1068" s="626"/>
      <c r="AL1068" s="626"/>
      <c r="AM1068" s="626"/>
      <c r="AN1068" s="626"/>
      <c r="AO1068" s="626"/>
      <c r="AP1068" s="369"/>
      <c r="AQ1068" s="369"/>
      <c r="AR1068" s="369"/>
      <c r="AS1068" s="369"/>
      <c r="AT1068" s="370"/>
      <c r="AU1068" s="370"/>
      <c r="AV1068" s="370"/>
      <c r="AW1068" s="370"/>
      <c r="BJ1068">
        <f t="shared" si="58"/>
        <v>0</v>
      </c>
      <c r="BK1068">
        <f t="shared" si="59"/>
        <v>0</v>
      </c>
      <c r="BL1068" s="531">
        <f t="shared" si="60"/>
        <v>0</v>
      </c>
      <c r="BM1068" s="201"/>
    </row>
    <row r="1069" spans="16:65" hidden="1" outlineLevel="1" x14ac:dyDescent="0.3">
      <c r="P1069" s="628"/>
      <c r="Q1069" s="628"/>
      <c r="R1069" s="628"/>
      <c r="S1069" s="628"/>
      <c r="T1069" s="628"/>
      <c r="U1069" s="628"/>
      <c r="V1069" s="628"/>
      <c r="W1069" s="628"/>
      <c r="X1069" s="628"/>
      <c r="Y1069" s="650"/>
      <c r="Z1069" s="650"/>
      <c r="AA1069" s="650"/>
      <c r="AB1069" s="650"/>
      <c r="AC1069" s="613"/>
      <c r="AD1069" s="613"/>
      <c r="AE1069" s="613"/>
      <c r="AF1069" s="613"/>
      <c r="AG1069" s="626"/>
      <c r="AH1069" s="626"/>
      <c r="AI1069" s="626"/>
      <c r="AJ1069" s="626"/>
      <c r="AK1069" s="626"/>
      <c r="AL1069" s="626"/>
      <c r="AM1069" s="626"/>
      <c r="AN1069" s="626"/>
      <c r="AO1069" s="626"/>
      <c r="AP1069" s="369"/>
      <c r="AQ1069" s="369"/>
      <c r="AR1069" s="369"/>
      <c r="AS1069" s="369"/>
      <c r="AT1069" s="370"/>
      <c r="AU1069" s="370"/>
      <c r="AV1069" s="370"/>
      <c r="AW1069" s="370"/>
      <c r="BJ1069">
        <f t="shared" si="58"/>
        <v>0</v>
      </c>
      <c r="BK1069">
        <f t="shared" si="59"/>
        <v>0</v>
      </c>
      <c r="BL1069" s="531">
        <f t="shared" si="60"/>
        <v>0</v>
      </c>
      <c r="BM1069" s="201"/>
    </row>
    <row r="1070" spans="16:65" hidden="1" outlineLevel="1" x14ac:dyDescent="0.3">
      <c r="P1070" s="628"/>
      <c r="Q1070" s="628"/>
      <c r="R1070" s="628"/>
      <c r="S1070" s="628"/>
      <c r="T1070" s="628"/>
      <c r="U1070" s="628"/>
      <c r="V1070" s="628"/>
      <c r="W1070" s="628"/>
      <c r="X1070" s="628"/>
      <c r="Y1070" s="650"/>
      <c r="Z1070" s="650"/>
      <c r="AA1070" s="650"/>
      <c r="AB1070" s="650"/>
      <c r="AC1070" s="613"/>
      <c r="AD1070" s="613"/>
      <c r="AE1070" s="613"/>
      <c r="AF1070" s="613"/>
      <c r="AG1070" s="626"/>
      <c r="AH1070" s="626"/>
      <c r="AI1070" s="626"/>
      <c r="AJ1070" s="626"/>
      <c r="AK1070" s="626"/>
      <c r="AL1070" s="626"/>
      <c r="AM1070" s="626"/>
      <c r="AN1070" s="626"/>
      <c r="AO1070" s="626"/>
      <c r="AP1070" s="369"/>
      <c r="AQ1070" s="369"/>
      <c r="AR1070" s="369"/>
      <c r="AS1070" s="369"/>
      <c r="AT1070" s="370"/>
      <c r="AU1070" s="370"/>
      <c r="AV1070" s="370"/>
      <c r="AW1070" s="370"/>
      <c r="BJ1070">
        <f t="shared" si="58"/>
        <v>0</v>
      </c>
      <c r="BK1070">
        <f t="shared" si="59"/>
        <v>0</v>
      </c>
      <c r="BL1070" s="531">
        <f t="shared" si="60"/>
        <v>0</v>
      </c>
      <c r="BM1070" s="201"/>
    </row>
    <row r="1071" spans="16:65" hidden="1" outlineLevel="1" x14ac:dyDescent="0.3">
      <c r="P1071" s="628"/>
      <c r="Q1071" s="628"/>
      <c r="R1071" s="628"/>
      <c r="S1071" s="628"/>
      <c r="T1071" s="628"/>
      <c r="U1071" s="628"/>
      <c r="V1071" s="628"/>
      <c r="W1071" s="628"/>
      <c r="X1071" s="628"/>
      <c r="Y1071" s="650"/>
      <c r="Z1071" s="650"/>
      <c r="AA1071" s="650"/>
      <c r="AB1071" s="650"/>
      <c r="AC1071" s="613"/>
      <c r="AD1071" s="613"/>
      <c r="AE1071" s="613"/>
      <c r="AF1071" s="613"/>
      <c r="AG1071" s="626"/>
      <c r="AH1071" s="626"/>
      <c r="AI1071" s="626"/>
      <c r="AJ1071" s="626"/>
      <c r="AK1071" s="626"/>
      <c r="AL1071" s="626"/>
      <c r="AM1071" s="626"/>
      <c r="AN1071" s="626"/>
      <c r="AO1071" s="626"/>
      <c r="AP1071" s="369"/>
      <c r="AQ1071" s="369"/>
      <c r="AR1071" s="369"/>
      <c r="AS1071" s="369"/>
      <c r="AT1071" s="370"/>
      <c r="AU1071" s="370"/>
      <c r="AV1071" s="370"/>
      <c r="AW1071" s="370"/>
      <c r="BJ1071">
        <f t="shared" ref="BJ1071:BJ1134" si="61">O1071</f>
        <v>0</v>
      </c>
      <c r="BK1071">
        <f t="shared" ref="BK1071:BK1134" si="62">SUM(AG1071:AW1071)</f>
        <v>0</v>
      </c>
      <c r="BL1071" s="531">
        <f t="shared" ref="BL1071:BL1134" si="63">BJ1071-BK1071</f>
        <v>0</v>
      </c>
      <c r="BM1071" s="201"/>
    </row>
    <row r="1072" spans="16:65" hidden="1" outlineLevel="1" x14ac:dyDescent="0.3">
      <c r="P1072" s="628"/>
      <c r="Q1072" s="628"/>
      <c r="R1072" s="628"/>
      <c r="S1072" s="628"/>
      <c r="T1072" s="628"/>
      <c r="U1072" s="628"/>
      <c r="V1072" s="628"/>
      <c r="W1072" s="628"/>
      <c r="X1072" s="628"/>
      <c r="Y1072" s="650"/>
      <c r="Z1072" s="650"/>
      <c r="AA1072" s="650"/>
      <c r="AB1072" s="650"/>
      <c r="AC1072" s="613"/>
      <c r="AD1072" s="613"/>
      <c r="AE1072" s="613"/>
      <c r="AF1072" s="613"/>
      <c r="AG1072" s="626"/>
      <c r="AH1072" s="626"/>
      <c r="AI1072" s="626"/>
      <c r="AJ1072" s="626"/>
      <c r="AK1072" s="626"/>
      <c r="AL1072" s="626"/>
      <c r="AM1072" s="626"/>
      <c r="AN1072" s="626"/>
      <c r="AO1072" s="626"/>
      <c r="AP1072" s="369"/>
      <c r="AQ1072" s="369"/>
      <c r="AR1072" s="369"/>
      <c r="AS1072" s="369"/>
      <c r="AT1072" s="370"/>
      <c r="AU1072" s="370"/>
      <c r="AV1072" s="370"/>
      <c r="AW1072" s="370"/>
      <c r="BJ1072">
        <f t="shared" si="61"/>
        <v>0</v>
      </c>
      <c r="BK1072">
        <f t="shared" si="62"/>
        <v>0</v>
      </c>
      <c r="BL1072" s="531">
        <f t="shared" si="63"/>
        <v>0</v>
      </c>
      <c r="BM1072" s="201"/>
    </row>
    <row r="1073" spans="16:65" hidden="1" outlineLevel="1" x14ac:dyDescent="0.3">
      <c r="P1073" s="628"/>
      <c r="Q1073" s="628"/>
      <c r="R1073" s="628"/>
      <c r="S1073" s="628"/>
      <c r="T1073" s="628"/>
      <c r="U1073" s="628"/>
      <c r="V1073" s="628"/>
      <c r="W1073" s="628"/>
      <c r="X1073" s="628"/>
      <c r="Y1073" s="650"/>
      <c r="Z1073" s="650"/>
      <c r="AA1073" s="650"/>
      <c r="AB1073" s="650"/>
      <c r="AC1073" s="613"/>
      <c r="AD1073" s="613"/>
      <c r="AE1073" s="613"/>
      <c r="AF1073" s="613"/>
      <c r="AG1073" s="626"/>
      <c r="AH1073" s="626"/>
      <c r="AI1073" s="626"/>
      <c r="AJ1073" s="626"/>
      <c r="AK1073" s="626"/>
      <c r="AL1073" s="626"/>
      <c r="AM1073" s="626"/>
      <c r="AN1073" s="626"/>
      <c r="AO1073" s="626"/>
      <c r="AP1073" s="369"/>
      <c r="AQ1073" s="369"/>
      <c r="AR1073" s="369"/>
      <c r="AS1073" s="369"/>
      <c r="AT1073" s="370"/>
      <c r="AU1073" s="370"/>
      <c r="AV1073" s="370"/>
      <c r="AW1073" s="370"/>
      <c r="BJ1073">
        <f t="shared" si="61"/>
        <v>0</v>
      </c>
      <c r="BK1073">
        <f t="shared" si="62"/>
        <v>0</v>
      </c>
      <c r="BL1073" s="531">
        <f t="shared" si="63"/>
        <v>0</v>
      </c>
      <c r="BM1073" s="201"/>
    </row>
    <row r="1074" spans="16:65" hidden="1" outlineLevel="1" x14ac:dyDescent="0.3">
      <c r="P1074" s="628"/>
      <c r="Q1074" s="628"/>
      <c r="R1074" s="628"/>
      <c r="S1074" s="628"/>
      <c r="T1074" s="628"/>
      <c r="U1074" s="628"/>
      <c r="V1074" s="628"/>
      <c r="W1074" s="628"/>
      <c r="X1074" s="628"/>
      <c r="Y1074" s="650"/>
      <c r="Z1074" s="650"/>
      <c r="AA1074" s="650"/>
      <c r="AB1074" s="650"/>
      <c r="AC1074" s="613"/>
      <c r="AD1074" s="613"/>
      <c r="AE1074" s="613"/>
      <c r="AF1074" s="613"/>
      <c r="AG1074" s="626"/>
      <c r="AH1074" s="626"/>
      <c r="AI1074" s="626"/>
      <c r="AJ1074" s="626"/>
      <c r="AK1074" s="626"/>
      <c r="AL1074" s="626"/>
      <c r="AM1074" s="626"/>
      <c r="AN1074" s="626"/>
      <c r="AO1074" s="626"/>
      <c r="AP1074" s="369"/>
      <c r="AQ1074" s="369"/>
      <c r="AR1074" s="369"/>
      <c r="AS1074" s="369"/>
      <c r="AT1074" s="370"/>
      <c r="AU1074" s="370"/>
      <c r="AV1074" s="370"/>
      <c r="AW1074" s="370"/>
      <c r="BJ1074">
        <f t="shared" si="61"/>
        <v>0</v>
      </c>
      <c r="BK1074">
        <f t="shared" si="62"/>
        <v>0</v>
      </c>
      <c r="BL1074" s="531">
        <f t="shared" si="63"/>
        <v>0</v>
      </c>
      <c r="BM1074" s="201"/>
    </row>
    <row r="1075" spans="16:65" hidden="1" outlineLevel="1" x14ac:dyDescent="0.3">
      <c r="P1075" s="628"/>
      <c r="Q1075" s="628"/>
      <c r="R1075" s="628"/>
      <c r="S1075" s="628"/>
      <c r="T1075" s="628"/>
      <c r="U1075" s="628"/>
      <c r="V1075" s="628"/>
      <c r="W1075" s="628"/>
      <c r="X1075" s="628"/>
      <c r="Y1075" s="650"/>
      <c r="Z1075" s="650"/>
      <c r="AA1075" s="650"/>
      <c r="AB1075" s="650"/>
      <c r="AC1075" s="613"/>
      <c r="AD1075" s="613"/>
      <c r="AE1075" s="613"/>
      <c r="AF1075" s="613"/>
      <c r="AG1075" s="626"/>
      <c r="AH1075" s="626"/>
      <c r="AI1075" s="626"/>
      <c r="AJ1075" s="626"/>
      <c r="AK1075" s="626"/>
      <c r="AL1075" s="626"/>
      <c r="AM1075" s="626"/>
      <c r="AN1075" s="626"/>
      <c r="AO1075" s="626"/>
      <c r="AP1075" s="369"/>
      <c r="AQ1075" s="369"/>
      <c r="AR1075" s="369"/>
      <c r="AS1075" s="369"/>
      <c r="AT1075" s="370"/>
      <c r="AU1075" s="370"/>
      <c r="AV1075" s="370"/>
      <c r="AW1075" s="370"/>
      <c r="BJ1075">
        <f t="shared" si="61"/>
        <v>0</v>
      </c>
      <c r="BK1075">
        <f t="shared" si="62"/>
        <v>0</v>
      </c>
      <c r="BL1075" s="531">
        <f t="shared" si="63"/>
        <v>0</v>
      </c>
      <c r="BM1075" s="201"/>
    </row>
    <row r="1076" spans="16:65" hidden="1" outlineLevel="1" x14ac:dyDescent="0.3">
      <c r="P1076" s="628"/>
      <c r="Q1076" s="628"/>
      <c r="R1076" s="628"/>
      <c r="S1076" s="628"/>
      <c r="T1076" s="628"/>
      <c r="U1076" s="628"/>
      <c r="V1076" s="628"/>
      <c r="W1076" s="628"/>
      <c r="X1076" s="628"/>
      <c r="Y1076" s="650"/>
      <c r="Z1076" s="650"/>
      <c r="AA1076" s="650"/>
      <c r="AB1076" s="650"/>
      <c r="AC1076" s="613"/>
      <c r="AD1076" s="613"/>
      <c r="AE1076" s="613"/>
      <c r="AF1076" s="613"/>
      <c r="AG1076" s="626"/>
      <c r="AH1076" s="626"/>
      <c r="AI1076" s="626"/>
      <c r="AJ1076" s="626"/>
      <c r="AK1076" s="626"/>
      <c r="AL1076" s="626"/>
      <c r="AM1076" s="626"/>
      <c r="AN1076" s="626"/>
      <c r="AO1076" s="626"/>
      <c r="AP1076" s="369"/>
      <c r="AQ1076" s="369"/>
      <c r="AR1076" s="369"/>
      <c r="AS1076" s="369"/>
      <c r="AT1076" s="370"/>
      <c r="AU1076" s="370"/>
      <c r="AV1076" s="370"/>
      <c r="AW1076" s="370"/>
      <c r="BJ1076">
        <f t="shared" si="61"/>
        <v>0</v>
      </c>
      <c r="BK1076">
        <f t="shared" si="62"/>
        <v>0</v>
      </c>
      <c r="BL1076" s="531">
        <f t="shared" si="63"/>
        <v>0</v>
      </c>
      <c r="BM1076" s="201"/>
    </row>
    <row r="1077" spans="16:65" hidden="1" outlineLevel="1" x14ac:dyDescent="0.3">
      <c r="P1077" s="628"/>
      <c r="Q1077" s="628"/>
      <c r="R1077" s="628"/>
      <c r="S1077" s="628"/>
      <c r="T1077" s="628"/>
      <c r="U1077" s="628"/>
      <c r="V1077" s="628"/>
      <c r="W1077" s="628"/>
      <c r="X1077" s="628"/>
      <c r="Y1077" s="650"/>
      <c r="Z1077" s="650"/>
      <c r="AA1077" s="650"/>
      <c r="AB1077" s="650"/>
      <c r="AC1077" s="613"/>
      <c r="AD1077" s="613"/>
      <c r="AE1077" s="613"/>
      <c r="AF1077" s="613"/>
      <c r="AG1077" s="626"/>
      <c r="AH1077" s="626"/>
      <c r="AI1077" s="626"/>
      <c r="AJ1077" s="626"/>
      <c r="AK1077" s="626"/>
      <c r="AL1077" s="626"/>
      <c r="AM1077" s="626"/>
      <c r="AN1077" s="626"/>
      <c r="AO1077" s="626"/>
      <c r="AP1077" s="369"/>
      <c r="AQ1077" s="369"/>
      <c r="AR1077" s="369"/>
      <c r="AS1077" s="369"/>
      <c r="AT1077" s="370"/>
      <c r="AU1077" s="370"/>
      <c r="AV1077" s="370"/>
      <c r="AW1077" s="370"/>
      <c r="BJ1077">
        <f t="shared" si="61"/>
        <v>0</v>
      </c>
      <c r="BK1077">
        <f t="shared" si="62"/>
        <v>0</v>
      </c>
      <c r="BL1077" s="531">
        <f t="shared" si="63"/>
        <v>0</v>
      </c>
      <c r="BM1077" s="201"/>
    </row>
    <row r="1078" spans="16:65" hidden="1" outlineLevel="1" x14ac:dyDescent="0.3">
      <c r="P1078" s="628"/>
      <c r="Q1078" s="628"/>
      <c r="R1078" s="628"/>
      <c r="S1078" s="628"/>
      <c r="T1078" s="628"/>
      <c r="U1078" s="628"/>
      <c r="V1078" s="628"/>
      <c r="W1078" s="628"/>
      <c r="X1078" s="628"/>
      <c r="Y1078" s="650"/>
      <c r="Z1078" s="650"/>
      <c r="AA1078" s="650"/>
      <c r="AB1078" s="650"/>
      <c r="AC1078" s="613"/>
      <c r="AD1078" s="613"/>
      <c r="AE1078" s="613"/>
      <c r="AF1078" s="613"/>
      <c r="AG1078" s="626"/>
      <c r="AH1078" s="626"/>
      <c r="AI1078" s="626"/>
      <c r="AJ1078" s="626"/>
      <c r="AK1078" s="626"/>
      <c r="AL1078" s="626"/>
      <c r="AM1078" s="626"/>
      <c r="AN1078" s="626"/>
      <c r="AO1078" s="626"/>
      <c r="AP1078" s="369"/>
      <c r="AQ1078" s="369"/>
      <c r="AR1078" s="369"/>
      <c r="AS1078" s="369"/>
      <c r="AT1078" s="370"/>
      <c r="AU1078" s="370"/>
      <c r="AV1078" s="370"/>
      <c r="AW1078" s="370"/>
      <c r="BJ1078">
        <f t="shared" si="61"/>
        <v>0</v>
      </c>
      <c r="BK1078">
        <f t="shared" si="62"/>
        <v>0</v>
      </c>
      <c r="BL1078" s="531">
        <f t="shared" si="63"/>
        <v>0</v>
      </c>
      <c r="BM1078" s="201"/>
    </row>
    <row r="1079" spans="16:65" hidden="1" outlineLevel="1" x14ac:dyDescent="0.3">
      <c r="P1079" s="628"/>
      <c r="Q1079" s="628"/>
      <c r="R1079" s="628"/>
      <c r="S1079" s="628"/>
      <c r="T1079" s="628"/>
      <c r="U1079" s="628"/>
      <c r="V1079" s="628"/>
      <c r="W1079" s="628"/>
      <c r="X1079" s="628"/>
      <c r="Y1079" s="650"/>
      <c r="Z1079" s="650"/>
      <c r="AA1079" s="650"/>
      <c r="AB1079" s="650"/>
      <c r="AC1079" s="613"/>
      <c r="AD1079" s="613"/>
      <c r="AE1079" s="613"/>
      <c r="AF1079" s="613"/>
      <c r="AG1079" s="626"/>
      <c r="AH1079" s="626"/>
      <c r="AI1079" s="626"/>
      <c r="AJ1079" s="626"/>
      <c r="AK1079" s="626"/>
      <c r="AL1079" s="626"/>
      <c r="AM1079" s="626"/>
      <c r="AN1079" s="626"/>
      <c r="AO1079" s="626"/>
      <c r="AP1079" s="369"/>
      <c r="AQ1079" s="369"/>
      <c r="AR1079" s="369"/>
      <c r="AS1079" s="369"/>
      <c r="AT1079" s="370"/>
      <c r="AU1079" s="370"/>
      <c r="AV1079" s="370"/>
      <c r="AW1079" s="370"/>
      <c r="BJ1079">
        <f t="shared" si="61"/>
        <v>0</v>
      </c>
      <c r="BK1079">
        <f t="shared" si="62"/>
        <v>0</v>
      </c>
      <c r="BL1079" s="531">
        <f t="shared" si="63"/>
        <v>0</v>
      </c>
      <c r="BM1079" s="201"/>
    </row>
    <row r="1080" spans="16:65" hidden="1" outlineLevel="1" x14ac:dyDescent="0.3">
      <c r="P1080" s="628"/>
      <c r="Q1080" s="628"/>
      <c r="R1080" s="628"/>
      <c r="S1080" s="628"/>
      <c r="T1080" s="628"/>
      <c r="U1080" s="628"/>
      <c r="V1080" s="628"/>
      <c r="W1080" s="628"/>
      <c r="X1080" s="628"/>
      <c r="Y1080" s="650"/>
      <c r="Z1080" s="650"/>
      <c r="AA1080" s="650"/>
      <c r="AB1080" s="650"/>
      <c r="AC1080" s="613"/>
      <c r="AD1080" s="613"/>
      <c r="AE1080" s="613"/>
      <c r="AF1080" s="613"/>
      <c r="AG1080" s="626"/>
      <c r="AH1080" s="626"/>
      <c r="AI1080" s="626"/>
      <c r="AJ1080" s="626"/>
      <c r="AK1080" s="626"/>
      <c r="AL1080" s="626"/>
      <c r="AM1080" s="626"/>
      <c r="AN1080" s="626"/>
      <c r="AO1080" s="626"/>
      <c r="AP1080" s="369"/>
      <c r="AQ1080" s="369"/>
      <c r="AR1080" s="369"/>
      <c r="AS1080" s="369"/>
      <c r="AT1080" s="370"/>
      <c r="AU1080" s="370"/>
      <c r="AV1080" s="370"/>
      <c r="AW1080" s="370"/>
      <c r="BJ1080">
        <f t="shared" si="61"/>
        <v>0</v>
      </c>
      <c r="BK1080">
        <f t="shared" si="62"/>
        <v>0</v>
      </c>
      <c r="BL1080" s="531">
        <f t="shared" si="63"/>
        <v>0</v>
      </c>
      <c r="BM1080" s="201"/>
    </row>
    <row r="1081" spans="16:65" hidden="1" outlineLevel="1" x14ac:dyDescent="0.3">
      <c r="P1081" s="628"/>
      <c r="Q1081" s="628"/>
      <c r="R1081" s="628"/>
      <c r="S1081" s="628"/>
      <c r="T1081" s="628"/>
      <c r="U1081" s="628"/>
      <c r="V1081" s="628"/>
      <c r="W1081" s="628"/>
      <c r="X1081" s="628"/>
      <c r="Y1081" s="650"/>
      <c r="Z1081" s="650"/>
      <c r="AA1081" s="650"/>
      <c r="AB1081" s="650"/>
      <c r="AC1081" s="613"/>
      <c r="AD1081" s="613"/>
      <c r="AE1081" s="613"/>
      <c r="AF1081" s="613"/>
      <c r="AG1081" s="626"/>
      <c r="AH1081" s="626"/>
      <c r="AI1081" s="626"/>
      <c r="AJ1081" s="626"/>
      <c r="AK1081" s="626"/>
      <c r="AL1081" s="626"/>
      <c r="AM1081" s="626"/>
      <c r="AN1081" s="626"/>
      <c r="AO1081" s="626"/>
      <c r="AP1081" s="369"/>
      <c r="AQ1081" s="369"/>
      <c r="AR1081" s="369"/>
      <c r="AS1081" s="369"/>
      <c r="AT1081" s="370"/>
      <c r="AU1081" s="370"/>
      <c r="AV1081" s="370"/>
      <c r="AW1081" s="370"/>
      <c r="BJ1081">
        <f t="shared" si="61"/>
        <v>0</v>
      </c>
      <c r="BK1081">
        <f t="shared" si="62"/>
        <v>0</v>
      </c>
      <c r="BL1081" s="531">
        <f t="shared" si="63"/>
        <v>0</v>
      </c>
      <c r="BM1081" s="201"/>
    </row>
    <row r="1082" spans="16:65" hidden="1" outlineLevel="1" x14ac:dyDescent="0.3">
      <c r="P1082" s="628"/>
      <c r="Q1082" s="628"/>
      <c r="R1082" s="628"/>
      <c r="S1082" s="628"/>
      <c r="T1082" s="628"/>
      <c r="U1082" s="628"/>
      <c r="V1082" s="628"/>
      <c r="W1082" s="628"/>
      <c r="X1082" s="628"/>
      <c r="Y1082" s="650"/>
      <c r="Z1082" s="650"/>
      <c r="AA1082" s="650"/>
      <c r="AB1082" s="650"/>
      <c r="AC1082" s="613"/>
      <c r="AD1082" s="613"/>
      <c r="AE1082" s="613"/>
      <c r="AF1082" s="613"/>
      <c r="AG1082" s="626"/>
      <c r="AH1082" s="626"/>
      <c r="AI1082" s="626"/>
      <c r="AJ1082" s="626"/>
      <c r="AK1082" s="626"/>
      <c r="AL1082" s="626"/>
      <c r="AM1082" s="626"/>
      <c r="AN1082" s="626"/>
      <c r="AO1082" s="626"/>
      <c r="AP1082" s="369"/>
      <c r="AQ1082" s="369"/>
      <c r="AR1082" s="369"/>
      <c r="AS1082" s="369"/>
      <c r="AT1082" s="370"/>
      <c r="AU1082" s="370"/>
      <c r="AV1082" s="370"/>
      <c r="AW1082" s="370"/>
      <c r="BJ1082">
        <f t="shared" si="61"/>
        <v>0</v>
      </c>
      <c r="BK1082">
        <f t="shared" si="62"/>
        <v>0</v>
      </c>
      <c r="BL1082" s="531">
        <f t="shared" si="63"/>
        <v>0</v>
      </c>
      <c r="BM1082" s="201"/>
    </row>
    <row r="1083" spans="16:65" hidden="1" outlineLevel="1" x14ac:dyDescent="0.3">
      <c r="P1083" s="628"/>
      <c r="Q1083" s="628"/>
      <c r="R1083" s="628"/>
      <c r="S1083" s="628"/>
      <c r="T1083" s="628"/>
      <c r="U1083" s="628"/>
      <c r="V1083" s="628"/>
      <c r="W1083" s="628"/>
      <c r="X1083" s="628"/>
      <c r="Y1083" s="650"/>
      <c r="Z1083" s="650"/>
      <c r="AA1083" s="650"/>
      <c r="AB1083" s="650"/>
      <c r="AC1083" s="613"/>
      <c r="AD1083" s="613"/>
      <c r="AE1083" s="613"/>
      <c r="AF1083" s="613"/>
      <c r="AG1083" s="626"/>
      <c r="AH1083" s="626"/>
      <c r="AI1083" s="626"/>
      <c r="AJ1083" s="626"/>
      <c r="AK1083" s="626"/>
      <c r="AL1083" s="626"/>
      <c r="AM1083" s="626"/>
      <c r="AN1083" s="626"/>
      <c r="AO1083" s="626"/>
      <c r="AP1083" s="369"/>
      <c r="AQ1083" s="369"/>
      <c r="AR1083" s="369"/>
      <c r="AS1083" s="369"/>
      <c r="AT1083" s="370"/>
      <c r="AU1083" s="370"/>
      <c r="AV1083" s="370"/>
      <c r="AW1083" s="370"/>
      <c r="BJ1083">
        <f t="shared" si="61"/>
        <v>0</v>
      </c>
      <c r="BK1083">
        <f t="shared" si="62"/>
        <v>0</v>
      </c>
      <c r="BL1083" s="531">
        <f t="shared" si="63"/>
        <v>0</v>
      </c>
      <c r="BM1083" s="201"/>
    </row>
    <row r="1084" spans="16:65" hidden="1" outlineLevel="1" x14ac:dyDescent="0.3">
      <c r="P1084" s="628"/>
      <c r="Q1084" s="628"/>
      <c r="R1084" s="628"/>
      <c r="S1084" s="628"/>
      <c r="T1084" s="628"/>
      <c r="U1084" s="628"/>
      <c r="V1084" s="628"/>
      <c r="W1084" s="628"/>
      <c r="X1084" s="628"/>
      <c r="Y1084" s="650"/>
      <c r="Z1084" s="650"/>
      <c r="AA1084" s="650"/>
      <c r="AB1084" s="650"/>
      <c r="AC1084" s="613"/>
      <c r="AD1084" s="613"/>
      <c r="AE1084" s="613"/>
      <c r="AF1084" s="613"/>
      <c r="AG1084" s="626"/>
      <c r="AH1084" s="626"/>
      <c r="AI1084" s="626"/>
      <c r="AJ1084" s="626"/>
      <c r="AK1084" s="626"/>
      <c r="AL1084" s="626"/>
      <c r="AM1084" s="626"/>
      <c r="AN1084" s="626"/>
      <c r="AO1084" s="626"/>
      <c r="AP1084" s="369"/>
      <c r="AQ1084" s="369"/>
      <c r="AR1084" s="369"/>
      <c r="AS1084" s="369"/>
      <c r="AT1084" s="370"/>
      <c r="AU1084" s="370"/>
      <c r="AV1084" s="370"/>
      <c r="AW1084" s="370"/>
      <c r="BJ1084">
        <f t="shared" si="61"/>
        <v>0</v>
      </c>
      <c r="BK1084">
        <f t="shared" si="62"/>
        <v>0</v>
      </c>
      <c r="BL1084" s="531">
        <f t="shared" si="63"/>
        <v>0</v>
      </c>
      <c r="BM1084" s="201"/>
    </row>
    <row r="1085" spans="16:65" hidden="1" outlineLevel="1" x14ac:dyDescent="0.3">
      <c r="P1085" s="628"/>
      <c r="Q1085" s="628"/>
      <c r="R1085" s="628"/>
      <c r="S1085" s="628"/>
      <c r="T1085" s="628"/>
      <c r="U1085" s="628"/>
      <c r="V1085" s="628"/>
      <c r="W1085" s="628"/>
      <c r="X1085" s="628"/>
      <c r="Y1085" s="650"/>
      <c r="Z1085" s="650"/>
      <c r="AA1085" s="650"/>
      <c r="AB1085" s="650"/>
      <c r="AC1085" s="613"/>
      <c r="AD1085" s="613"/>
      <c r="AE1085" s="613"/>
      <c r="AF1085" s="613"/>
      <c r="AG1085" s="626"/>
      <c r="AH1085" s="626"/>
      <c r="AI1085" s="626"/>
      <c r="AJ1085" s="626"/>
      <c r="AK1085" s="626"/>
      <c r="AL1085" s="626"/>
      <c r="AM1085" s="626"/>
      <c r="AN1085" s="626"/>
      <c r="AO1085" s="626"/>
      <c r="AP1085" s="369"/>
      <c r="AQ1085" s="369"/>
      <c r="AR1085" s="369"/>
      <c r="AS1085" s="369"/>
      <c r="AT1085" s="370"/>
      <c r="AU1085" s="370"/>
      <c r="AV1085" s="370"/>
      <c r="AW1085" s="370"/>
      <c r="BJ1085">
        <f t="shared" si="61"/>
        <v>0</v>
      </c>
      <c r="BK1085">
        <f t="shared" si="62"/>
        <v>0</v>
      </c>
      <c r="BL1085" s="531">
        <f t="shared" si="63"/>
        <v>0</v>
      </c>
      <c r="BM1085" s="201"/>
    </row>
    <row r="1086" spans="16:65" hidden="1" outlineLevel="1" x14ac:dyDescent="0.3">
      <c r="P1086" s="628"/>
      <c r="Q1086" s="628"/>
      <c r="R1086" s="628"/>
      <c r="S1086" s="628"/>
      <c r="T1086" s="628"/>
      <c r="U1086" s="628"/>
      <c r="V1086" s="628"/>
      <c r="W1086" s="628"/>
      <c r="X1086" s="628"/>
      <c r="Y1086" s="650"/>
      <c r="Z1086" s="650"/>
      <c r="AA1086" s="650"/>
      <c r="AB1086" s="650"/>
      <c r="AC1086" s="613"/>
      <c r="AD1086" s="613"/>
      <c r="AE1086" s="613"/>
      <c r="AF1086" s="613"/>
      <c r="AG1086" s="626"/>
      <c r="AH1086" s="626"/>
      <c r="AI1086" s="626"/>
      <c r="AJ1086" s="626"/>
      <c r="AK1086" s="626"/>
      <c r="AL1086" s="626"/>
      <c r="AM1086" s="626"/>
      <c r="AN1086" s="626"/>
      <c r="AO1086" s="626"/>
      <c r="AP1086" s="369"/>
      <c r="AQ1086" s="369"/>
      <c r="AR1086" s="369"/>
      <c r="AS1086" s="369"/>
      <c r="AT1086" s="370"/>
      <c r="AU1086" s="370"/>
      <c r="AV1086" s="370"/>
      <c r="AW1086" s="370"/>
      <c r="BJ1086">
        <f t="shared" si="61"/>
        <v>0</v>
      </c>
      <c r="BK1086">
        <f t="shared" si="62"/>
        <v>0</v>
      </c>
      <c r="BL1086" s="531">
        <f t="shared" si="63"/>
        <v>0</v>
      </c>
      <c r="BM1086" s="201"/>
    </row>
    <row r="1087" spans="16:65" hidden="1" outlineLevel="1" x14ac:dyDescent="0.3">
      <c r="P1087" s="628"/>
      <c r="Q1087" s="628"/>
      <c r="R1087" s="628"/>
      <c r="S1087" s="628"/>
      <c r="T1087" s="628"/>
      <c r="U1087" s="628"/>
      <c r="V1087" s="628"/>
      <c r="W1087" s="628"/>
      <c r="X1087" s="628"/>
      <c r="Y1087" s="650"/>
      <c r="Z1087" s="650"/>
      <c r="AA1087" s="650"/>
      <c r="AB1087" s="650"/>
      <c r="AC1087" s="613"/>
      <c r="AD1087" s="613"/>
      <c r="AE1087" s="613"/>
      <c r="AF1087" s="613"/>
      <c r="AG1087" s="626"/>
      <c r="AH1087" s="626"/>
      <c r="AI1087" s="626"/>
      <c r="AJ1087" s="626"/>
      <c r="AK1087" s="626"/>
      <c r="AL1087" s="626"/>
      <c r="AM1087" s="626"/>
      <c r="AN1087" s="626"/>
      <c r="AO1087" s="626"/>
      <c r="AP1087" s="369"/>
      <c r="AQ1087" s="369"/>
      <c r="AR1087" s="369"/>
      <c r="AS1087" s="369"/>
      <c r="AT1087" s="370"/>
      <c r="AU1087" s="370"/>
      <c r="AV1087" s="370"/>
      <c r="AW1087" s="370"/>
      <c r="BJ1087">
        <f t="shared" si="61"/>
        <v>0</v>
      </c>
      <c r="BK1087">
        <f t="shared" si="62"/>
        <v>0</v>
      </c>
      <c r="BL1087" s="531">
        <f t="shared" si="63"/>
        <v>0</v>
      </c>
      <c r="BM1087" s="201"/>
    </row>
    <row r="1088" spans="16:65" hidden="1" outlineLevel="1" x14ac:dyDescent="0.3">
      <c r="P1088" s="628"/>
      <c r="Q1088" s="628"/>
      <c r="R1088" s="628"/>
      <c r="S1088" s="628"/>
      <c r="T1088" s="628"/>
      <c r="U1088" s="628"/>
      <c r="V1088" s="628"/>
      <c r="W1088" s="628"/>
      <c r="X1088" s="628"/>
      <c r="Y1088" s="650"/>
      <c r="Z1088" s="650"/>
      <c r="AA1088" s="650"/>
      <c r="AB1088" s="650"/>
      <c r="AC1088" s="613"/>
      <c r="AD1088" s="613"/>
      <c r="AE1088" s="613"/>
      <c r="AF1088" s="613"/>
      <c r="AG1088" s="626"/>
      <c r="AH1088" s="626"/>
      <c r="AI1088" s="626"/>
      <c r="AJ1088" s="626"/>
      <c r="AK1088" s="626"/>
      <c r="AL1088" s="626"/>
      <c r="AM1088" s="626"/>
      <c r="AN1088" s="626"/>
      <c r="AO1088" s="626"/>
      <c r="AP1088" s="369"/>
      <c r="AQ1088" s="369"/>
      <c r="AR1088" s="369"/>
      <c r="AS1088" s="369"/>
      <c r="AT1088" s="370"/>
      <c r="AU1088" s="370"/>
      <c r="AV1088" s="370"/>
      <c r="AW1088" s="370"/>
      <c r="BJ1088">
        <f t="shared" si="61"/>
        <v>0</v>
      </c>
      <c r="BK1088">
        <f t="shared" si="62"/>
        <v>0</v>
      </c>
      <c r="BL1088" s="531">
        <f t="shared" si="63"/>
        <v>0</v>
      </c>
      <c r="BM1088" s="201"/>
    </row>
    <row r="1089" spans="1:65" hidden="1" outlineLevel="1" x14ac:dyDescent="0.3">
      <c r="P1089" s="628"/>
      <c r="Q1089" s="628"/>
      <c r="R1089" s="628"/>
      <c r="S1089" s="628"/>
      <c r="T1089" s="628"/>
      <c r="U1089" s="628"/>
      <c r="V1089" s="628"/>
      <c r="W1089" s="628"/>
      <c r="X1089" s="628"/>
      <c r="Y1089" s="650"/>
      <c r="Z1089" s="650"/>
      <c r="AA1089" s="650"/>
      <c r="AB1089" s="650"/>
      <c r="AC1089" s="613"/>
      <c r="AD1089" s="613"/>
      <c r="AE1089" s="613"/>
      <c r="AF1089" s="613"/>
      <c r="AG1089" s="626"/>
      <c r="AH1089" s="626"/>
      <c r="AI1089" s="626"/>
      <c r="AJ1089" s="626"/>
      <c r="AK1089" s="626"/>
      <c r="AL1089" s="626"/>
      <c r="AM1089" s="626"/>
      <c r="AN1089" s="626"/>
      <c r="AO1089" s="626"/>
      <c r="AP1089" s="369"/>
      <c r="AQ1089" s="369"/>
      <c r="AR1089" s="369"/>
      <c r="AS1089" s="369"/>
      <c r="AT1089" s="370"/>
      <c r="AU1089" s="370"/>
      <c r="AV1089" s="370"/>
      <c r="AW1089" s="370"/>
      <c r="BJ1089">
        <f t="shared" si="61"/>
        <v>0</v>
      </c>
      <c r="BK1089">
        <f t="shared" si="62"/>
        <v>0</v>
      </c>
      <c r="BL1089" s="531">
        <f t="shared" si="63"/>
        <v>0</v>
      </c>
      <c r="BM1089" s="201"/>
    </row>
    <row r="1090" spans="1:65" hidden="1" outlineLevel="1" x14ac:dyDescent="0.3">
      <c r="P1090" s="628"/>
      <c r="Q1090" s="628"/>
      <c r="R1090" s="628"/>
      <c r="S1090" s="628"/>
      <c r="T1090" s="628"/>
      <c r="U1090" s="628"/>
      <c r="V1090" s="628"/>
      <c r="W1090" s="628"/>
      <c r="X1090" s="628"/>
      <c r="Y1090" s="650"/>
      <c r="Z1090" s="650"/>
      <c r="AA1090" s="650"/>
      <c r="AB1090" s="650"/>
      <c r="AC1090" s="613"/>
      <c r="AD1090" s="613"/>
      <c r="AE1090" s="613"/>
      <c r="AF1090" s="613"/>
      <c r="AG1090" s="626"/>
      <c r="AH1090" s="626"/>
      <c r="AI1090" s="626"/>
      <c r="AJ1090" s="626"/>
      <c r="AK1090" s="626"/>
      <c r="AL1090" s="626"/>
      <c r="AM1090" s="626"/>
      <c r="AN1090" s="626"/>
      <c r="AO1090" s="626"/>
      <c r="AP1090" s="369"/>
      <c r="AQ1090" s="369"/>
      <c r="AR1090" s="369"/>
      <c r="AS1090" s="369"/>
      <c r="AT1090" s="370"/>
      <c r="AU1090" s="370"/>
      <c r="AV1090" s="370"/>
      <c r="AW1090" s="370"/>
      <c r="BJ1090">
        <f t="shared" si="61"/>
        <v>0</v>
      </c>
      <c r="BK1090">
        <f t="shared" si="62"/>
        <v>0</v>
      </c>
      <c r="BL1090" s="531">
        <f t="shared" si="63"/>
        <v>0</v>
      </c>
      <c r="BM1090" s="201"/>
    </row>
    <row r="1091" spans="1:65" hidden="1" outlineLevel="1" x14ac:dyDescent="0.3">
      <c r="P1091" s="628"/>
      <c r="Q1091" s="628"/>
      <c r="R1091" s="628"/>
      <c r="S1091" s="628"/>
      <c r="T1091" s="628"/>
      <c r="U1091" s="628"/>
      <c r="V1091" s="628"/>
      <c r="W1091" s="628"/>
      <c r="X1091" s="628"/>
      <c r="Y1091" s="650"/>
      <c r="Z1091" s="650"/>
      <c r="AA1091" s="650"/>
      <c r="AB1091" s="650"/>
      <c r="AC1091" s="613"/>
      <c r="AD1091" s="613"/>
      <c r="AE1091" s="613"/>
      <c r="AF1091" s="613"/>
      <c r="AG1091" s="626"/>
      <c r="AH1091" s="626"/>
      <c r="AI1091" s="626"/>
      <c r="AJ1091" s="626"/>
      <c r="AK1091" s="626"/>
      <c r="AL1091" s="626"/>
      <c r="AM1091" s="626"/>
      <c r="AN1091" s="626"/>
      <c r="AO1091" s="626"/>
      <c r="AP1091" s="369"/>
      <c r="AQ1091" s="369"/>
      <c r="AR1091" s="369"/>
      <c r="AS1091" s="369"/>
      <c r="AT1091" s="370"/>
      <c r="AU1091" s="370"/>
      <c r="AV1091" s="370"/>
      <c r="AW1091" s="370"/>
      <c r="BJ1091">
        <f t="shared" si="61"/>
        <v>0</v>
      </c>
      <c r="BK1091">
        <f t="shared" si="62"/>
        <v>0</v>
      </c>
      <c r="BL1091" s="531">
        <f t="shared" si="63"/>
        <v>0</v>
      </c>
      <c r="BM1091" s="201"/>
    </row>
    <row r="1092" spans="1:65" hidden="1" outlineLevel="1" x14ac:dyDescent="0.3">
      <c r="P1092" s="628"/>
      <c r="Q1092" s="628"/>
      <c r="R1092" s="628"/>
      <c r="S1092" s="628"/>
      <c r="T1092" s="628"/>
      <c r="U1092" s="628"/>
      <c r="V1092" s="628"/>
      <c r="W1092" s="628"/>
      <c r="X1092" s="628"/>
      <c r="Y1092" s="650"/>
      <c r="Z1092" s="650"/>
      <c r="AA1092" s="650"/>
      <c r="AB1092" s="650"/>
      <c r="AC1092" s="613"/>
      <c r="AD1092" s="613"/>
      <c r="AE1092" s="613"/>
      <c r="AF1092" s="613"/>
      <c r="AG1092" s="626"/>
      <c r="AH1092" s="626"/>
      <c r="AI1092" s="626"/>
      <c r="AJ1092" s="626"/>
      <c r="AK1092" s="626"/>
      <c r="AL1092" s="626"/>
      <c r="AM1092" s="626"/>
      <c r="AN1092" s="626"/>
      <c r="AO1092" s="626"/>
      <c r="AP1092" s="369"/>
      <c r="AQ1092" s="369"/>
      <c r="AR1092" s="369"/>
      <c r="AS1092" s="369"/>
      <c r="AT1092" s="370"/>
      <c r="AU1092" s="370"/>
      <c r="AV1092" s="370"/>
      <c r="AW1092" s="370"/>
      <c r="BJ1092">
        <f t="shared" si="61"/>
        <v>0</v>
      </c>
      <c r="BK1092">
        <f t="shared" si="62"/>
        <v>0</v>
      </c>
      <c r="BL1092" s="531">
        <f t="shared" si="63"/>
        <v>0</v>
      </c>
      <c r="BM1092" s="201"/>
    </row>
    <row r="1093" spans="1:65" hidden="1" outlineLevel="1" x14ac:dyDescent="0.3">
      <c r="P1093" s="628"/>
      <c r="Q1093" s="628"/>
      <c r="R1093" s="628"/>
      <c r="S1093" s="628"/>
      <c r="T1093" s="628"/>
      <c r="U1093" s="628"/>
      <c r="V1093" s="628"/>
      <c r="W1093" s="628"/>
      <c r="X1093" s="628"/>
      <c r="Y1093" s="650"/>
      <c r="Z1093" s="650"/>
      <c r="AA1093" s="650"/>
      <c r="AB1093" s="650"/>
      <c r="AC1093" s="613"/>
      <c r="AD1093" s="613"/>
      <c r="AE1093" s="613"/>
      <c r="AF1093" s="613"/>
      <c r="AG1093" s="626"/>
      <c r="AH1093" s="626"/>
      <c r="AI1093" s="626"/>
      <c r="AJ1093" s="626"/>
      <c r="AK1093" s="626"/>
      <c r="AL1093" s="626"/>
      <c r="AM1093" s="626"/>
      <c r="AN1093" s="626"/>
      <c r="AO1093" s="626"/>
      <c r="AP1093" s="369"/>
      <c r="AQ1093" s="369"/>
      <c r="AR1093" s="369"/>
      <c r="AS1093" s="369"/>
      <c r="AT1093" s="370"/>
      <c r="AU1093" s="370"/>
      <c r="AV1093" s="370"/>
      <c r="AW1093" s="370"/>
      <c r="BJ1093">
        <f t="shared" si="61"/>
        <v>0</v>
      </c>
      <c r="BK1093">
        <f t="shared" si="62"/>
        <v>0</v>
      </c>
      <c r="BL1093" s="531">
        <f t="shared" si="63"/>
        <v>0</v>
      </c>
      <c r="BM1093" s="201"/>
    </row>
    <row r="1094" spans="1:65" hidden="1" outlineLevel="1" x14ac:dyDescent="0.3">
      <c r="P1094" s="628"/>
      <c r="Q1094" s="628"/>
      <c r="R1094" s="628"/>
      <c r="S1094" s="628"/>
      <c r="T1094" s="628"/>
      <c r="U1094" s="628"/>
      <c r="V1094" s="628"/>
      <c r="W1094" s="628"/>
      <c r="X1094" s="628"/>
      <c r="Y1094" s="650"/>
      <c r="Z1094" s="650"/>
      <c r="AA1094" s="650"/>
      <c r="AB1094" s="650"/>
      <c r="AC1094" s="613"/>
      <c r="AD1094" s="613"/>
      <c r="AE1094" s="613"/>
      <c r="AF1094" s="613"/>
      <c r="AG1094" s="626"/>
      <c r="AH1094" s="626"/>
      <c r="AI1094" s="626"/>
      <c r="AJ1094" s="626"/>
      <c r="AK1094" s="626"/>
      <c r="AL1094" s="626"/>
      <c r="AM1094" s="626"/>
      <c r="AN1094" s="626"/>
      <c r="AO1094" s="626"/>
      <c r="AP1094" s="369"/>
      <c r="AQ1094" s="369"/>
      <c r="AR1094" s="369"/>
      <c r="AS1094" s="369"/>
      <c r="AT1094" s="370"/>
      <c r="AU1094" s="370"/>
      <c r="AV1094" s="370"/>
      <c r="AW1094" s="370"/>
      <c r="BJ1094">
        <f t="shared" si="61"/>
        <v>0</v>
      </c>
      <c r="BK1094">
        <f t="shared" si="62"/>
        <v>0</v>
      </c>
      <c r="BL1094" s="531">
        <f t="shared" si="63"/>
        <v>0</v>
      </c>
      <c r="BM1094" s="201"/>
    </row>
    <row r="1095" spans="1:65" hidden="1" outlineLevel="1" x14ac:dyDescent="0.3">
      <c r="P1095" s="628"/>
      <c r="Q1095" s="628"/>
      <c r="R1095" s="628"/>
      <c r="S1095" s="628"/>
      <c r="T1095" s="628"/>
      <c r="U1095" s="628"/>
      <c r="V1095" s="628"/>
      <c r="W1095" s="628"/>
      <c r="X1095" s="628"/>
      <c r="Y1095" s="650"/>
      <c r="Z1095" s="650"/>
      <c r="AA1095" s="650"/>
      <c r="AB1095" s="650"/>
      <c r="AC1095" s="613"/>
      <c r="AD1095" s="613"/>
      <c r="AE1095" s="613"/>
      <c r="AF1095" s="613"/>
      <c r="AG1095" s="626"/>
      <c r="AH1095" s="626"/>
      <c r="AI1095" s="626"/>
      <c r="AJ1095" s="626"/>
      <c r="AK1095" s="626"/>
      <c r="AL1095" s="626"/>
      <c r="AM1095" s="626"/>
      <c r="AN1095" s="626"/>
      <c r="AO1095" s="626"/>
      <c r="AP1095" s="369"/>
      <c r="AQ1095" s="369"/>
      <c r="AR1095" s="369"/>
      <c r="AS1095" s="369"/>
      <c r="AT1095" s="370"/>
      <c r="AU1095" s="370"/>
      <c r="AV1095" s="370"/>
      <c r="AW1095" s="370"/>
      <c r="BJ1095">
        <f t="shared" si="61"/>
        <v>0</v>
      </c>
      <c r="BK1095">
        <f t="shared" si="62"/>
        <v>0</v>
      </c>
      <c r="BL1095" s="531">
        <f t="shared" si="63"/>
        <v>0</v>
      </c>
      <c r="BM1095" s="201"/>
    </row>
    <row r="1096" spans="1:65" hidden="1" outlineLevel="1" x14ac:dyDescent="0.3">
      <c r="P1096" s="628"/>
      <c r="Q1096" s="628"/>
      <c r="R1096" s="628"/>
      <c r="S1096" s="628"/>
      <c r="T1096" s="628"/>
      <c r="U1096" s="628"/>
      <c r="V1096" s="628"/>
      <c r="W1096" s="628"/>
      <c r="X1096" s="628"/>
      <c r="Y1096" s="650"/>
      <c r="Z1096" s="650"/>
      <c r="AA1096" s="650"/>
      <c r="AB1096" s="650"/>
      <c r="AC1096" s="613"/>
      <c r="AD1096" s="613"/>
      <c r="AE1096" s="613"/>
      <c r="AF1096" s="613"/>
      <c r="AG1096" s="626"/>
      <c r="AH1096" s="626"/>
      <c r="AI1096" s="626"/>
      <c r="AJ1096" s="626"/>
      <c r="AK1096" s="626"/>
      <c r="AL1096" s="626"/>
      <c r="AM1096" s="626"/>
      <c r="AN1096" s="626"/>
      <c r="AO1096" s="626"/>
      <c r="AP1096" s="369"/>
      <c r="AQ1096" s="369"/>
      <c r="AR1096" s="369"/>
      <c r="AS1096" s="369"/>
      <c r="AT1096" s="370"/>
      <c r="AU1096" s="370"/>
      <c r="AV1096" s="370"/>
      <c r="AW1096" s="370"/>
      <c r="BJ1096">
        <f t="shared" si="61"/>
        <v>0</v>
      </c>
      <c r="BK1096">
        <f t="shared" si="62"/>
        <v>0</v>
      </c>
      <c r="BL1096" s="531">
        <f t="shared" si="63"/>
        <v>0</v>
      </c>
      <c r="BM1096" s="201"/>
    </row>
    <row r="1097" spans="1:65" hidden="1" outlineLevel="1" x14ac:dyDescent="0.3">
      <c r="P1097" s="628"/>
      <c r="Q1097" s="628"/>
      <c r="R1097" s="628"/>
      <c r="S1097" s="628"/>
      <c r="T1097" s="628"/>
      <c r="U1097" s="628"/>
      <c r="V1097" s="628"/>
      <c r="W1097" s="628"/>
      <c r="X1097" s="628"/>
      <c r="Y1097" s="650"/>
      <c r="Z1097" s="650"/>
      <c r="AA1097" s="650"/>
      <c r="AB1097" s="650"/>
      <c r="AC1097" s="613"/>
      <c r="AD1097" s="613"/>
      <c r="AE1097" s="613"/>
      <c r="AF1097" s="613"/>
      <c r="AG1097" s="626"/>
      <c r="AH1097" s="626"/>
      <c r="AI1097" s="626"/>
      <c r="AJ1097" s="626"/>
      <c r="AK1097" s="626"/>
      <c r="AL1097" s="626"/>
      <c r="AM1097" s="626"/>
      <c r="AN1097" s="626"/>
      <c r="AO1097" s="626"/>
      <c r="AP1097" s="369"/>
      <c r="AQ1097" s="369"/>
      <c r="AR1097" s="369"/>
      <c r="AS1097" s="369"/>
      <c r="AT1097" s="370"/>
      <c r="AU1097" s="370"/>
      <c r="AV1097" s="370"/>
      <c r="AW1097" s="370"/>
      <c r="BJ1097">
        <f t="shared" si="61"/>
        <v>0</v>
      </c>
      <c r="BK1097">
        <f t="shared" si="62"/>
        <v>0</v>
      </c>
      <c r="BL1097" s="531">
        <f t="shared" si="63"/>
        <v>0</v>
      </c>
      <c r="BM1097" s="201"/>
    </row>
    <row r="1098" spans="1:65" hidden="1" outlineLevel="1" x14ac:dyDescent="0.3">
      <c r="A1098" s="264" t="str">
        <f>A1000</f>
        <v>.z10</v>
      </c>
      <c r="P1098" s="628"/>
      <c r="Q1098" s="628"/>
      <c r="R1098" s="628"/>
      <c r="S1098" s="628"/>
      <c r="T1098" s="628"/>
      <c r="U1098" s="628"/>
      <c r="V1098" s="628"/>
      <c r="W1098" s="628"/>
      <c r="X1098" s="628"/>
      <c r="Y1098" s="650"/>
      <c r="Z1098" s="650"/>
      <c r="AA1098" s="650"/>
      <c r="AB1098" s="650"/>
      <c r="AC1098" s="613"/>
      <c r="AD1098" s="613"/>
      <c r="AE1098" s="613"/>
      <c r="AF1098" s="613"/>
      <c r="AG1098" s="626"/>
      <c r="AH1098" s="626"/>
      <c r="AI1098" s="626"/>
      <c r="AJ1098" s="626"/>
      <c r="AK1098" s="626"/>
      <c r="AL1098" s="626"/>
      <c r="AM1098" s="626"/>
      <c r="AN1098" s="626"/>
      <c r="AO1098" s="626"/>
      <c r="AP1098" s="369"/>
      <c r="AQ1098" s="369"/>
      <c r="AR1098" s="369"/>
      <c r="AS1098" s="369"/>
      <c r="AT1098" s="370"/>
      <c r="AU1098" s="370"/>
      <c r="AV1098" s="370"/>
      <c r="AW1098" s="370"/>
      <c r="BJ1098">
        <f t="shared" si="61"/>
        <v>0</v>
      </c>
      <c r="BK1098">
        <f t="shared" si="62"/>
        <v>0</v>
      </c>
      <c r="BL1098" s="531">
        <f t="shared" si="63"/>
        <v>0</v>
      </c>
      <c r="BM1098" s="201"/>
    </row>
    <row r="1099" spans="1:65" collapsed="1" x14ac:dyDescent="0.3">
      <c r="P1099" s="628"/>
      <c r="Q1099" s="628"/>
      <c r="R1099" s="628"/>
      <c r="S1099" s="628"/>
      <c r="T1099" s="628"/>
      <c r="U1099" s="628"/>
      <c r="V1099" s="628"/>
      <c r="W1099" s="628"/>
      <c r="X1099" s="628"/>
      <c r="Y1099" s="650"/>
      <c r="Z1099" s="650"/>
      <c r="AA1099" s="650"/>
      <c r="AB1099" s="650"/>
      <c r="AC1099" s="613"/>
      <c r="AD1099" s="613"/>
      <c r="AE1099" s="613"/>
      <c r="AF1099" s="613"/>
      <c r="AG1099" s="626"/>
      <c r="AH1099" s="626"/>
      <c r="AI1099" s="626"/>
      <c r="AJ1099" s="626"/>
      <c r="AK1099" s="626"/>
      <c r="AL1099" s="626"/>
      <c r="AM1099" s="626"/>
      <c r="AN1099" s="626"/>
      <c r="AO1099" s="626"/>
      <c r="AP1099" s="369"/>
      <c r="AQ1099" s="369"/>
      <c r="AR1099" s="369"/>
      <c r="AS1099" s="369"/>
      <c r="AT1099" s="370"/>
      <c r="AU1099" s="370"/>
      <c r="AV1099" s="370"/>
      <c r="AW1099" s="370"/>
      <c r="BJ1099">
        <f t="shared" si="61"/>
        <v>0</v>
      </c>
      <c r="BK1099">
        <f t="shared" si="62"/>
        <v>0</v>
      </c>
      <c r="BL1099" s="531">
        <f t="shared" si="63"/>
        <v>0</v>
      </c>
      <c r="BM1099" s="201">
        <f>SUM(BL1100:BL1198)</f>
        <v>1</v>
      </c>
    </row>
    <row r="1100" spans="1:65" ht="15.6" x14ac:dyDescent="0.3">
      <c r="A1100" s="259" t="str">
        <f>XI_Wdrożenie!A3</f>
        <v>.z11</v>
      </c>
      <c r="B1100" s="260"/>
      <c r="C1100" s="261"/>
      <c r="D1100" s="262"/>
      <c r="E1100" s="263" t="str">
        <f>VLOOKUP(A1100,Listy!A:C,2,FALSE) &amp; "   :  " &amp; VLOOKUP(A1100,Listy!A:C,3,FALSE)</f>
        <v xml:space="preserve">Zadanie_XI   :  Wdrożenie inteligentnej platformy ICT w procesach pakowania, kompletacji i obsługi MWS, dla wybranych grup towarowych w magazynie Wnioskodawcy </v>
      </c>
      <c r="F1100" s="178"/>
      <c r="P1100" s="628"/>
      <c r="Q1100" s="628"/>
      <c r="R1100" s="628"/>
      <c r="S1100" s="628"/>
      <c r="T1100" s="628"/>
      <c r="U1100" s="628"/>
      <c r="V1100" s="628"/>
      <c r="W1100" s="628"/>
      <c r="X1100" s="628"/>
      <c r="Y1100" s="650"/>
      <c r="Z1100" s="650"/>
      <c r="AA1100" s="650"/>
      <c r="AB1100" s="650"/>
      <c r="AC1100" s="613"/>
      <c r="AD1100" s="613"/>
      <c r="AE1100" s="613"/>
      <c r="AF1100" s="613"/>
      <c r="AG1100" s="626"/>
      <c r="AH1100" s="626"/>
      <c r="AI1100" s="626"/>
      <c r="AJ1100" s="626"/>
      <c r="AK1100" s="626"/>
      <c r="AL1100" s="626"/>
      <c r="AM1100" s="626"/>
      <c r="AN1100" s="626"/>
      <c r="AO1100" s="626"/>
      <c r="AP1100" s="369"/>
      <c r="AQ1100" s="369"/>
      <c r="AR1100" s="369"/>
      <c r="AS1100" s="369"/>
      <c r="AT1100" s="370"/>
      <c r="AU1100" s="370"/>
      <c r="AV1100" s="370"/>
      <c r="AW1100" s="370"/>
      <c r="BJ1100">
        <f t="shared" si="61"/>
        <v>0</v>
      </c>
      <c r="BK1100">
        <f t="shared" si="62"/>
        <v>0</v>
      </c>
      <c r="BL1100" s="531">
        <f t="shared" si="63"/>
        <v>0</v>
      </c>
      <c r="BM1100" s="201">
        <f>SUM(BL1101:BL1199)</f>
        <v>1</v>
      </c>
    </row>
    <row r="1101" spans="1:65" s="191" customFormat="1" hidden="1" outlineLevel="1" x14ac:dyDescent="0.3">
      <c r="A1101" s="275">
        <f>XI_Wdrożenie!A4</f>
        <v>1</v>
      </c>
      <c r="B1101" s="275" t="str">
        <f>XI_Wdrożenie!B4</f>
        <v>a</v>
      </c>
      <c r="C1101" s="275">
        <f>XI_Wdrożenie!C4</f>
        <v>0</v>
      </c>
      <c r="D1101" s="275" t="str">
        <f>XI_Wdrożenie!D4</f>
        <v>.z11_1_a_0</v>
      </c>
      <c r="E1101" s="275" t="str">
        <f>XI_Wdrożenie!E4</f>
        <v>1.Planowanie</v>
      </c>
      <c r="F1101" s="275">
        <f>XI_Wdrożenie!F4</f>
        <v>0</v>
      </c>
      <c r="G1101" s="275">
        <f>XI_Wdrożenie!G4</f>
        <v>0</v>
      </c>
      <c r="H1101" s="275">
        <f>XI_Wdrożenie!H4</f>
        <v>0</v>
      </c>
      <c r="I1101" s="275" t="str">
        <f>XI_Wdrożenie!I4</f>
        <v>ACT</v>
      </c>
      <c r="J1101" s="275">
        <f>XI_Wdrożenie!J4</f>
        <v>0</v>
      </c>
      <c r="K1101" s="275">
        <f>XI_Wdrożenie!K4</f>
        <v>0</v>
      </c>
      <c r="L1101" s="275">
        <f>XI_Wdrożenie!L4</f>
        <v>0</v>
      </c>
      <c r="M1101" s="275">
        <f>XI_Wdrożenie!M4</f>
        <v>0</v>
      </c>
      <c r="N1101" s="275">
        <f>XI_Wdrożenie!N4</f>
        <v>0</v>
      </c>
      <c r="O1101" s="275">
        <f>XI_Wdrożenie!O4</f>
        <v>0</v>
      </c>
      <c r="P1101" s="632">
        <f>XI_Wdrożenie!P4</f>
        <v>0</v>
      </c>
      <c r="Q1101" s="632">
        <f>XI_Wdrożenie!Q4</f>
        <v>0</v>
      </c>
      <c r="R1101" s="632">
        <f>XI_Wdrożenie!R4</f>
        <v>0</v>
      </c>
      <c r="S1101" s="632">
        <f>XI_Wdrożenie!S4</f>
        <v>0</v>
      </c>
      <c r="T1101" s="632">
        <f>XI_Wdrożenie!T4</f>
        <v>0</v>
      </c>
      <c r="U1101" s="632">
        <f>XI_Wdrożenie!U4</f>
        <v>0</v>
      </c>
      <c r="V1101" s="632">
        <f>XI_Wdrożenie!V4</f>
        <v>0</v>
      </c>
      <c r="W1101" s="632">
        <f>XI_Wdrożenie!W4</f>
        <v>0</v>
      </c>
      <c r="X1101" s="632">
        <f>XI_Wdrożenie!X4</f>
        <v>0</v>
      </c>
      <c r="Y1101" s="654">
        <f>XI_Wdrożenie!Y4</f>
        <v>0</v>
      </c>
      <c r="Z1101" s="654">
        <f>XI_Wdrożenie!Z4</f>
        <v>0</v>
      </c>
      <c r="AA1101" s="654">
        <f>XI_Wdrożenie!AA4</f>
        <v>0</v>
      </c>
      <c r="AB1101" s="654">
        <f>XI_Wdrożenie!AB4</f>
        <v>0</v>
      </c>
      <c r="AC1101" s="617">
        <f>XI_Wdrożenie!AC4</f>
        <v>0</v>
      </c>
      <c r="AD1101" s="617">
        <f>XI_Wdrożenie!AD4</f>
        <v>0</v>
      </c>
      <c r="AE1101" s="617">
        <f>XI_Wdrożenie!AE4</f>
        <v>0</v>
      </c>
      <c r="AF1101" s="617">
        <f>XI_Wdrożenie!AF4</f>
        <v>0</v>
      </c>
      <c r="AG1101" s="259">
        <f>XI_Wdrożenie!AG4</f>
        <v>0</v>
      </c>
      <c r="AH1101" s="259">
        <f>XI_Wdrożenie!AH4</f>
        <v>0</v>
      </c>
      <c r="AI1101" s="259">
        <f>XI_Wdrożenie!AI4</f>
        <v>0</v>
      </c>
      <c r="AJ1101" s="259">
        <f>XI_Wdrożenie!AJ4</f>
        <v>0</v>
      </c>
      <c r="AK1101" s="259">
        <f>XI_Wdrożenie!AK4</f>
        <v>0</v>
      </c>
      <c r="AL1101" s="259">
        <f>XI_Wdrożenie!AL4</f>
        <v>0</v>
      </c>
      <c r="AM1101" s="259">
        <f>XI_Wdrożenie!AM4</f>
        <v>0</v>
      </c>
      <c r="AN1101" s="259">
        <f>XI_Wdrożenie!AN4</f>
        <v>0</v>
      </c>
      <c r="AO1101" s="259">
        <f>XI_Wdrożenie!AO4</f>
        <v>0</v>
      </c>
      <c r="AP1101" s="647">
        <f>XI_Wdrożenie!AP4</f>
        <v>0</v>
      </c>
      <c r="AQ1101" s="647">
        <f>XI_Wdrożenie!AQ4</f>
        <v>0</v>
      </c>
      <c r="AR1101" s="647">
        <f>XI_Wdrożenie!AR4</f>
        <v>0</v>
      </c>
      <c r="AS1101" s="647">
        <f>XI_Wdrożenie!AS4</f>
        <v>0</v>
      </c>
      <c r="AT1101" s="623">
        <f>XI_Wdrożenie!AT4</f>
        <v>0</v>
      </c>
      <c r="AU1101" s="623">
        <f>XI_Wdrożenie!AU4</f>
        <v>0</v>
      </c>
      <c r="AV1101" s="623">
        <f>XI_Wdrożenie!AV4</f>
        <v>0</v>
      </c>
      <c r="AW1101" s="623">
        <f>XI_Wdrożenie!AW4</f>
        <v>0</v>
      </c>
      <c r="AX1101" s="275">
        <f>XI_Wdrożenie!AX4</f>
        <v>0</v>
      </c>
      <c r="AY1101" s="275">
        <f>XI_Wdrożenie!AY4</f>
        <v>0</v>
      </c>
      <c r="AZ1101" s="275">
        <f>XI_Wdrożenie!AZ4</f>
        <v>0</v>
      </c>
      <c r="BA1101" s="275">
        <f>XI_Wdrożenie!BA4</f>
        <v>0</v>
      </c>
      <c r="BB1101" s="275">
        <f>XI_Wdrożenie!BB4</f>
        <v>7943.100468749999</v>
      </c>
      <c r="BC1101" s="275">
        <f>XI_Wdrożenie!BC4</f>
        <v>0</v>
      </c>
      <c r="BD1101" s="275">
        <f>XI_Wdrożenie!BD4</f>
        <v>0</v>
      </c>
      <c r="BE1101" s="275">
        <f>XI_Wdrożenie!BE4</f>
        <v>0</v>
      </c>
      <c r="BF1101" s="275">
        <f>XI_Wdrożenie!BF4</f>
        <v>0</v>
      </c>
      <c r="BG1101" s="275">
        <f>XI_Wdrożenie!BG4</f>
        <v>0</v>
      </c>
      <c r="BH1101" s="275">
        <f>XI_Wdrożenie!BH4</f>
        <v>0</v>
      </c>
      <c r="BI1101" s="275">
        <f>XI_Wdrożenie!BI4</f>
        <v>0</v>
      </c>
      <c r="BJ1101">
        <f t="shared" si="61"/>
        <v>0</v>
      </c>
      <c r="BK1101">
        <f t="shared" si="62"/>
        <v>0</v>
      </c>
      <c r="BL1101" s="531">
        <f t="shared" si="63"/>
        <v>0</v>
      </c>
      <c r="BM1101" s="201"/>
    </row>
    <row r="1102" spans="1:65" s="191" customFormat="1" hidden="1" outlineLevel="1" x14ac:dyDescent="0.3">
      <c r="A1102" s="275">
        <f>XI_Wdrożenie!A5</f>
        <v>1</v>
      </c>
      <c r="B1102" s="275" t="str">
        <f>XI_Wdrożenie!B5</f>
        <v>a</v>
      </c>
      <c r="C1102" s="275">
        <f>XI_Wdrożenie!C5</f>
        <v>1</v>
      </c>
      <c r="D1102" s="275" t="str">
        <f>XI_Wdrożenie!D5</f>
        <v>.z11_1_a_1</v>
      </c>
      <c r="E1102" s="275" t="str">
        <f>XI_Wdrożenie!E5</f>
        <v>Zdefiniowanie celów i zakresu wdrożenia</v>
      </c>
      <c r="F1102" s="275" t="str">
        <f>XI_Wdrożenie!F5</f>
        <v>Imię01</v>
      </c>
      <c r="G1102" s="275" t="str">
        <f>XI_Wdrożenie!G5</f>
        <v>Nazwisko01</v>
      </c>
      <c r="H1102" s="275">
        <f>XI_Wdrożenie!H5</f>
        <v>1</v>
      </c>
      <c r="I1102" s="275" t="str">
        <f>XI_Wdrożenie!I5</f>
        <v>.a01</v>
      </c>
      <c r="J1102" s="275">
        <f>XI_Wdrożenie!J5</f>
        <v>259</v>
      </c>
      <c r="K1102" s="284">
        <f>XI_Wdrożenie!K5</f>
        <v>48194</v>
      </c>
      <c r="L1102" s="284">
        <f>XI_Wdrożenie!L5</f>
        <v>48195</v>
      </c>
      <c r="M1102" s="275">
        <f>XI_Wdrożenie!M5</f>
        <v>259</v>
      </c>
      <c r="N1102" s="275">
        <f>XI_Wdrożenie!N5</f>
        <v>1</v>
      </c>
      <c r="O1102" s="275">
        <f>XI_Wdrożenie!O5</f>
        <v>80</v>
      </c>
      <c r="P1102" s="632">
        <f>XI_Wdrożenie!P5</f>
        <v>0.17</v>
      </c>
      <c r="Q1102" s="632">
        <f>XI_Wdrożenie!Q5</f>
        <v>0.17</v>
      </c>
      <c r="R1102" s="632">
        <f>XI_Wdrożenie!R5</f>
        <v>0.17</v>
      </c>
      <c r="S1102" s="632">
        <f>XI_Wdrożenie!S5</f>
        <v>0.17</v>
      </c>
      <c r="T1102" s="632">
        <f>XI_Wdrożenie!T5</f>
        <v>0.17</v>
      </c>
      <c r="U1102" s="632">
        <f>XI_Wdrożenie!U5</f>
        <v>0.15</v>
      </c>
      <c r="V1102" s="632">
        <f>XI_Wdrożenie!V5</f>
        <v>0</v>
      </c>
      <c r="W1102" s="632">
        <f>XI_Wdrożenie!W5</f>
        <v>0</v>
      </c>
      <c r="X1102" s="632">
        <f>XI_Wdrożenie!X5</f>
        <v>0</v>
      </c>
      <c r="Y1102" s="654">
        <f>XI_Wdrożenie!Y5</f>
        <v>0</v>
      </c>
      <c r="Z1102" s="654">
        <f>XI_Wdrożenie!Z5</f>
        <v>0</v>
      </c>
      <c r="AA1102" s="654">
        <f>XI_Wdrożenie!AA5</f>
        <v>0</v>
      </c>
      <c r="AB1102" s="654">
        <f>XI_Wdrożenie!AB5</f>
        <v>0</v>
      </c>
      <c r="AC1102" s="617">
        <f>XI_Wdrożenie!AC5</f>
        <v>0</v>
      </c>
      <c r="AD1102" s="617">
        <f>XI_Wdrożenie!AD5</f>
        <v>0</v>
      </c>
      <c r="AE1102" s="617">
        <f>XI_Wdrożenie!AE5</f>
        <v>0</v>
      </c>
      <c r="AF1102" s="617">
        <f>XI_Wdrożenie!AF5</f>
        <v>0</v>
      </c>
      <c r="AG1102" s="259">
        <f>XI_Wdrożenie!AG5</f>
        <v>14</v>
      </c>
      <c r="AH1102" s="259">
        <f>XI_Wdrożenie!AH5</f>
        <v>14</v>
      </c>
      <c r="AI1102" s="259">
        <f>XI_Wdrożenie!AI5</f>
        <v>14</v>
      </c>
      <c r="AJ1102" s="259">
        <f>XI_Wdrożenie!AJ5</f>
        <v>14</v>
      </c>
      <c r="AK1102" s="259">
        <f>XI_Wdrożenie!AK5</f>
        <v>14</v>
      </c>
      <c r="AL1102" s="259">
        <f>XI_Wdrożenie!AL5</f>
        <v>12</v>
      </c>
      <c r="AM1102" s="259">
        <f>XI_Wdrożenie!AM5</f>
        <v>0</v>
      </c>
      <c r="AN1102" s="259">
        <f>XI_Wdrożenie!AN5</f>
        <v>0</v>
      </c>
      <c r="AO1102" s="259">
        <f>XI_Wdrożenie!AO5</f>
        <v>0</v>
      </c>
      <c r="AP1102" s="647">
        <f>XI_Wdrożenie!AP5</f>
        <v>0</v>
      </c>
      <c r="AQ1102" s="647">
        <f>XI_Wdrożenie!AQ5</f>
        <v>0</v>
      </c>
      <c r="AR1102" s="647">
        <f>XI_Wdrożenie!AR5</f>
        <v>0</v>
      </c>
      <c r="AS1102" s="647">
        <f>XI_Wdrożenie!AS5</f>
        <v>0</v>
      </c>
      <c r="AT1102" s="623">
        <f>XI_Wdrożenie!AT5</f>
        <v>0</v>
      </c>
      <c r="AU1102" s="623">
        <f>XI_Wdrożenie!AU5</f>
        <v>0</v>
      </c>
      <c r="AV1102" s="623">
        <f>XI_Wdrożenie!AV5</f>
        <v>0</v>
      </c>
      <c r="AW1102" s="623">
        <f>XI_Wdrożenie!AW5</f>
        <v>0</v>
      </c>
      <c r="AX1102" s="275">
        <f>XI_Wdrożenie!AX5</f>
        <v>82</v>
      </c>
      <c r="AY1102" s="275">
        <f>XI_Wdrożenie!AY5</f>
        <v>0.51249999999999996</v>
      </c>
      <c r="AZ1102" s="275">
        <f>XI_Wdrożenie!AZ5</f>
        <v>5001</v>
      </c>
      <c r="BA1102" s="275">
        <f>XI_Wdrożenie!BA5</f>
        <v>2563.0124999999998</v>
      </c>
      <c r="BB1102" s="275">
        <f>XI_Wdrożenie!BB5</f>
        <v>1313.5439062499997</v>
      </c>
      <c r="BC1102" s="275">
        <f>XI_Wdrożenie!BC5</f>
        <v>0</v>
      </c>
      <c r="BD1102" s="275">
        <f>XI_Wdrożenie!BD5</f>
        <v>0</v>
      </c>
      <c r="BE1102" s="275">
        <f>XI_Wdrożenie!BE5</f>
        <v>0</v>
      </c>
      <c r="BF1102" s="275">
        <f>XI_Wdrożenie!BF5</f>
        <v>0</v>
      </c>
      <c r="BG1102" s="275">
        <f>XI_Wdrożenie!BG5</f>
        <v>0</v>
      </c>
      <c r="BH1102" s="275">
        <f>XI_Wdrożenie!BH5</f>
        <v>0</v>
      </c>
      <c r="BI1102" s="275">
        <f>XI_Wdrożenie!BI5</f>
        <v>0</v>
      </c>
      <c r="BJ1102">
        <f t="shared" si="61"/>
        <v>80</v>
      </c>
      <c r="BK1102">
        <f t="shared" si="62"/>
        <v>82</v>
      </c>
      <c r="BL1102" s="531">
        <f t="shared" si="63"/>
        <v>-2</v>
      </c>
      <c r="BM1102" s="201"/>
    </row>
    <row r="1103" spans="1:65" s="191" customFormat="1" hidden="1" outlineLevel="1" x14ac:dyDescent="0.3">
      <c r="A1103" s="275">
        <f>XI_Wdrożenie!A6</f>
        <v>1</v>
      </c>
      <c r="B1103" s="275" t="str">
        <f>XI_Wdrożenie!B6</f>
        <v>b</v>
      </c>
      <c r="C1103" s="275">
        <f>XI_Wdrożenie!C6</f>
        <v>1</v>
      </c>
      <c r="D1103" s="275" t="str">
        <f>XI_Wdrożenie!D6</f>
        <v>.z11_1_b_1</v>
      </c>
      <c r="E1103" s="275" t="str">
        <f>XI_Wdrożenie!E6</f>
        <v>Analiza potrzeb, zasobów i określenie wymagań technicznych</v>
      </c>
      <c r="F1103" s="275" t="str">
        <f>XI_Wdrożenie!F6</f>
        <v>Imię02</v>
      </c>
      <c r="G1103" s="275" t="str">
        <f>XI_Wdrożenie!G6</f>
        <v>Nazwisko02</v>
      </c>
      <c r="H1103" s="275">
        <f>XI_Wdrożenie!H6</f>
        <v>2</v>
      </c>
      <c r="I1103" s="275" t="str">
        <f>XI_Wdrożenie!I6</f>
        <v>.a02</v>
      </c>
      <c r="J1103" s="275">
        <f>XI_Wdrożenie!J6</f>
        <v>260</v>
      </c>
      <c r="K1103" s="284">
        <f>XI_Wdrożenie!K6</f>
        <v>48201</v>
      </c>
      <c r="L1103" s="284">
        <f>XI_Wdrożenie!L6</f>
        <v>48202</v>
      </c>
      <c r="M1103" s="275">
        <f>XI_Wdrożenie!M6</f>
        <v>260</v>
      </c>
      <c r="N1103" s="275">
        <f>XI_Wdrożenie!N6</f>
        <v>1</v>
      </c>
      <c r="O1103" s="275">
        <f>XI_Wdrożenie!O6</f>
        <v>80</v>
      </c>
      <c r="P1103" s="632">
        <f>XI_Wdrożenie!P6</f>
        <v>0.17</v>
      </c>
      <c r="Q1103" s="632">
        <f>XI_Wdrożenie!Q6</f>
        <v>0.17</v>
      </c>
      <c r="R1103" s="632">
        <f>XI_Wdrożenie!R6</f>
        <v>0.17</v>
      </c>
      <c r="S1103" s="632">
        <f>XI_Wdrożenie!S6</f>
        <v>0.17</v>
      </c>
      <c r="T1103" s="632">
        <f>XI_Wdrożenie!T6</f>
        <v>0.17</v>
      </c>
      <c r="U1103" s="632">
        <f>XI_Wdrożenie!U6</f>
        <v>0.15</v>
      </c>
      <c r="V1103" s="632">
        <f>XI_Wdrożenie!V6</f>
        <v>0</v>
      </c>
      <c r="W1103" s="632">
        <f>XI_Wdrożenie!W6</f>
        <v>0</v>
      </c>
      <c r="X1103" s="632">
        <f>XI_Wdrożenie!X6</f>
        <v>0</v>
      </c>
      <c r="Y1103" s="654">
        <f>XI_Wdrożenie!Y6</f>
        <v>0</v>
      </c>
      <c r="Z1103" s="654">
        <f>XI_Wdrożenie!Z6</f>
        <v>0</v>
      </c>
      <c r="AA1103" s="654">
        <f>XI_Wdrożenie!AA6</f>
        <v>0</v>
      </c>
      <c r="AB1103" s="654">
        <f>XI_Wdrożenie!AB6</f>
        <v>0</v>
      </c>
      <c r="AC1103" s="617">
        <f>XI_Wdrożenie!AC6</f>
        <v>0</v>
      </c>
      <c r="AD1103" s="617">
        <f>XI_Wdrożenie!AD6</f>
        <v>0</v>
      </c>
      <c r="AE1103" s="617">
        <f>XI_Wdrożenie!AE6</f>
        <v>0</v>
      </c>
      <c r="AF1103" s="617">
        <f>XI_Wdrożenie!AF6</f>
        <v>0</v>
      </c>
      <c r="AG1103" s="259">
        <f>XI_Wdrożenie!AG6</f>
        <v>14</v>
      </c>
      <c r="AH1103" s="259">
        <f>XI_Wdrożenie!AH6</f>
        <v>14</v>
      </c>
      <c r="AI1103" s="259">
        <f>XI_Wdrożenie!AI6</f>
        <v>14</v>
      </c>
      <c r="AJ1103" s="259">
        <f>XI_Wdrożenie!AJ6</f>
        <v>14</v>
      </c>
      <c r="AK1103" s="259">
        <f>XI_Wdrożenie!AK6</f>
        <v>14</v>
      </c>
      <c r="AL1103" s="259">
        <f>XI_Wdrożenie!AL6</f>
        <v>12</v>
      </c>
      <c r="AM1103" s="259">
        <f>XI_Wdrożenie!AM6</f>
        <v>0</v>
      </c>
      <c r="AN1103" s="259">
        <f>XI_Wdrożenie!AN6</f>
        <v>0</v>
      </c>
      <c r="AO1103" s="259">
        <f>XI_Wdrożenie!AO6</f>
        <v>0</v>
      </c>
      <c r="AP1103" s="647">
        <f>XI_Wdrożenie!AP6</f>
        <v>0</v>
      </c>
      <c r="AQ1103" s="647">
        <f>XI_Wdrożenie!AQ6</f>
        <v>0</v>
      </c>
      <c r="AR1103" s="647">
        <f>XI_Wdrożenie!AR6</f>
        <v>0</v>
      </c>
      <c r="AS1103" s="647">
        <f>XI_Wdrożenie!AS6</f>
        <v>0</v>
      </c>
      <c r="AT1103" s="623">
        <f>XI_Wdrożenie!AT6</f>
        <v>0</v>
      </c>
      <c r="AU1103" s="623">
        <f>XI_Wdrożenie!AU6</f>
        <v>0</v>
      </c>
      <c r="AV1103" s="623">
        <f>XI_Wdrożenie!AV6</f>
        <v>0</v>
      </c>
      <c r="AW1103" s="623">
        <f>XI_Wdrożenie!AW6</f>
        <v>0</v>
      </c>
      <c r="AX1103" s="275">
        <f>XI_Wdrożenie!AX6</f>
        <v>82</v>
      </c>
      <c r="AY1103" s="275">
        <f>XI_Wdrożenie!AY6</f>
        <v>0.51249999999999996</v>
      </c>
      <c r="AZ1103" s="275">
        <f>XI_Wdrożenie!AZ6</f>
        <v>5002</v>
      </c>
      <c r="BA1103" s="275">
        <f>XI_Wdrożenie!BA6</f>
        <v>2563.5249999999996</v>
      </c>
      <c r="BB1103" s="275">
        <f>XI_Wdrożenie!BB6</f>
        <v>1313.8065624999997</v>
      </c>
      <c r="BC1103" s="275">
        <f>XI_Wdrożenie!BC6</f>
        <v>0</v>
      </c>
      <c r="BD1103" s="275">
        <f>XI_Wdrożenie!BD6</f>
        <v>0</v>
      </c>
      <c r="BE1103" s="275">
        <f>XI_Wdrożenie!BE6</f>
        <v>0</v>
      </c>
      <c r="BF1103" s="275">
        <f>XI_Wdrożenie!BF6</f>
        <v>0</v>
      </c>
      <c r="BG1103" s="275">
        <f>XI_Wdrożenie!BG6</f>
        <v>0</v>
      </c>
      <c r="BH1103" s="275">
        <f>XI_Wdrożenie!BH6</f>
        <v>0</v>
      </c>
      <c r="BI1103" s="275">
        <f>XI_Wdrożenie!BI6</f>
        <v>0</v>
      </c>
      <c r="BJ1103">
        <f t="shared" si="61"/>
        <v>80</v>
      </c>
      <c r="BK1103">
        <f t="shared" si="62"/>
        <v>82</v>
      </c>
      <c r="BL1103" s="531">
        <f t="shared" si="63"/>
        <v>-2</v>
      </c>
      <c r="BM1103" s="201"/>
    </row>
    <row r="1104" spans="1:65" s="191" customFormat="1" hidden="1" outlineLevel="1" x14ac:dyDescent="0.3">
      <c r="A1104" s="275">
        <f>XI_Wdrożenie!A7</f>
        <v>1</v>
      </c>
      <c r="B1104" s="275" t="str">
        <f>XI_Wdrożenie!B7</f>
        <v>c</v>
      </c>
      <c r="C1104" s="275">
        <f>XI_Wdrożenie!C7</f>
        <v>1</v>
      </c>
      <c r="D1104" s="275" t="str">
        <f>XI_Wdrożenie!D7</f>
        <v>.z11_1_c_1</v>
      </c>
      <c r="E1104" s="275" t="str">
        <f>XI_Wdrożenie!E7</f>
        <v>Określenie harmonogramu prac</v>
      </c>
      <c r="F1104" s="275" t="str">
        <f>XI_Wdrożenie!F7</f>
        <v>Imię03</v>
      </c>
      <c r="G1104" s="275" t="str">
        <f>XI_Wdrożenie!G7</f>
        <v>Nazwisko03</v>
      </c>
      <c r="H1104" s="275">
        <f>XI_Wdrożenie!H7</f>
        <v>3</v>
      </c>
      <c r="I1104" s="275" t="str">
        <f>XI_Wdrożenie!I7</f>
        <v>.a03</v>
      </c>
      <c r="J1104" s="275">
        <f>XI_Wdrożenie!J7</f>
        <v>261</v>
      </c>
      <c r="K1104" s="284">
        <f>XI_Wdrożenie!K7</f>
        <v>48208</v>
      </c>
      <c r="L1104" s="284">
        <f>XI_Wdrożenie!L7</f>
        <v>48210</v>
      </c>
      <c r="M1104" s="275">
        <f>XI_Wdrożenie!M7</f>
        <v>262</v>
      </c>
      <c r="N1104" s="275">
        <f>XI_Wdrożenie!N7</f>
        <v>2</v>
      </c>
      <c r="O1104" s="275">
        <f>XI_Wdrożenie!O7</f>
        <v>80</v>
      </c>
      <c r="P1104" s="632">
        <f>XI_Wdrożenie!P7</f>
        <v>0.5</v>
      </c>
      <c r="Q1104" s="632">
        <f>XI_Wdrożenie!Q7</f>
        <v>0.5</v>
      </c>
      <c r="R1104" s="632">
        <f>XI_Wdrożenie!R7</f>
        <v>0</v>
      </c>
      <c r="S1104" s="632">
        <f>XI_Wdrożenie!S7</f>
        <v>0</v>
      </c>
      <c r="T1104" s="632">
        <f>XI_Wdrożenie!T7</f>
        <v>0</v>
      </c>
      <c r="U1104" s="632">
        <f>XI_Wdrożenie!U7</f>
        <v>0</v>
      </c>
      <c r="V1104" s="632">
        <f>XI_Wdrożenie!V7</f>
        <v>0</v>
      </c>
      <c r="W1104" s="632">
        <f>XI_Wdrożenie!W7</f>
        <v>0</v>
      </c>
      <c r="X1104" s="632">
        <f>XI_Wdrożenie!X7</f>
        <v>0</v>
      </c>
      <c r="Y1104" s="654">
        <f>XI_Wdrożenie!Y7</f>
        <v>0</v>
      </c>
      <c r="Z1104" s="654">
        <f>XI_Wdrożenie!Z7</f>
        <v>0</v>
      </c>
      <c r="AA1104" s="654">
        <f>XI_Wdrożenie!AA7</f>
        <v>0</v>
      </c>
      <c r="AB1104" s="654">
        <f>XI_Wdrożenie!AB7</f>
        <v>0</v>
      </c>
      <c r="AC1104" s="617">
        <f>XI_Wdrożenie!AC7</f>
        <v>0</v>
      </c>
      <c r="AD1104" s="617">
        <f>XI_Wdrożenie!AD7</f>
        <v>0</v>
      </c>
      <c r="AE1104" s="617">
        <f>XI_Wdrożenie!AE7</f>
        <v>0</v>
      </c>
      <c r="AF1104" s="617">
        <f>XI_Wdrożenie!AF7</f>
        <v>0</v>
      </c>
      <c r="AG1104" s="259">
        <f>XI_Wdrożenie!AG7</f>
        <v>40</v>
      </c>
      <c r="AH1104" s="259">
        <f>XI_Wdrożenie!AH7</f>
        <v>40</v>
      </c>
      <c r="AI1104" s="259">
        <f>XI_Wdrożenie!AI7</f>
        <v>0</v>
      </c>
      <c r="AJ1104" s="259">
        <f>XI_Wdrożenie!AJ7</f>
        <v>0</v>
      </c>
      <c r="AK1104" s="259">
        <f>XI_Wdrożenie!AK7</f>
        <v>0</v>
      </c>
      <c r="AL1104" s="259">
        <f>XI_Wdrożenie!AL7</f>
        <v>0</v>
      </c>
      <c r="AM1104" s="259">
        <f>XI_Wdrożenie!AM7</f>
        <v>0</v>
      </c>
      <c r="AN1104" s="259">
        <f>XI_Wdrożenie!AN7</f>
        <v>0</v>
      </c>
      <c r="AO1104" s="259">
        <f>XI_Wdrożenie!AO7</f>
        <v>0</v>
      </c>
      <c r="AP1104" s="647">
        <f>XI_Wdrożenie!AP7</f>
        <v>0</v>
      </c>
      <c r="AQ1104" s="647">
        <f>XI_Wdrożenie!AQ7</f>
        <v>0</v>
      </c>
      <c r="AR1104" s="647">
        <f>XI_Wdrożenie!AR7</f>
        <v>0</v>
      </c>
      <c r="AS1104" s="647">
        <f>XI_Wdrożenie!AS7</f>
        <v>0</v>
      </c>
      <c r="AT1104" s="623">
        <f>XI_Wdrożenie!AT7</f>
        <v>0</v>
      </c>
      <c r="AU1104" s="623">
        <f>XI_Wdrożenie!AU7</f>
        <v>0</v>
      </c>
      <c r="AV1104" s="623">
        <f>XI_Wdrożenie!AV7</f>
        <v>0</v>
      </c>
      <c r="AW1104" s="623">
        <f>XI_Wdrożenie!AW7</f>
        <v>0</v>
      </c>
      <c r="AX1104" s="275">
        <f>XI_Wdrożenie!AX7</f>
        <v>80</v>
      </c>
      <c r="AY1104" s="275">
        <f>XI_Wdrożenie!AY7</f>
        <v>0.5</v>
      </c>
      <c r="AZ1104" s="275">
        <f>XI_Wdrożenie!AZ7</f>
        <v>5003</v>
      </c>
      <c r="BA1104" s="275">
        <f>XI_Wdrożenie!BA7</f>
        <v>2501.5</v>
      </c>
      <c r="BB1104" s="275">
        <f>XI_Wdrożenie!BB7</f>
        <v>1250.75</v>
      </c>
      <c r="BC1104" s="275">
        <f>XI_Wdrożenie!BC7</f>
        <v>0</v>
      </c>
      <c r="BD1104" s="275">
        <f>XI_Wdrożenie!BD7</f>
        <v>0</v>
      </c>
      <c r="BE1104" s="275">
        <f>XI_Wdrożenie!BE7</f>
        <v>0</v>
      </c>
      <c r="BF1104" s="275">
        <f>XI_Wdrożenie!BF7</f>
        <v>0</v>
      </c>
      <c r="BG1104" s="275">
        <f>XI_Wdrożenie!BG7</f>
        <v>0</v>
      </c>
      <c r="BH1104" s="275">
        <f>XI_Wdrożenie!BH7</f>
        <v>0</v>
      </c>
      <c r="BI1104" s="275">
        <f>XI_Wdrożenie!BI7</f>
        <v>0</v>
      </c>
      <c r="BJ1104">
        <f t="shared" si="61"/>
        <v>80</v>
      </c>
      <c r="BK1104">
        <f t="shared" si="62"/>
        <v>80</v>
      </c>
      <c r="BL1104" s="531">
        <f t="shared" si="63"/>
        <v>0</v>
      </c>
      <c r="BM1104" s="201"/>
    </row>
    <row r="1105" spans="1:65" s="191" customFormat="1" hidden="1" outlineLevel="1" x14ac:dyDescent="0.3">
      <c r="A1105" s="275">
        <f>XI_Wdrożenie!A8</f>
        <v>1</v>
      </c>
      <c r="B1105" s="275" t="str">
        <f>XI_Wdrożenie!B8</f>
        <v>d</v>
      </c>
      <c r="C1105" s="275">
        <f>XI_Wdrożenie!C8</f>
        <v>1</v>
      </c>
      <c r="D1105" s="275" t="str">
        <f>XI_Wdrożenie!D8</f>
        <v>.z11_1_d_1</v>
      </c>
      <c r="E1105" s="275" t="str">
        <f>XI_Wdrożenie!E8</f>
        <v>Identyfikacja potencjalnych ryzyk i planowanie działań zapobiegawczych</v>
      </c>
      <c r="F1105" s="275" t="str">
        <f>XI_Wdrożenie!F8</f>
        <v>Imię01</v>
      </c>
      <c r="G1105" s="275" t="str">
        <f>XI_Wdrożenie!G8</f>
        <v>Nazwisko01</v>
      </c>
      <c r="H1105" s="275">
        <f>XI_Wdrożenie!H8</f>
        <v>4</v>
      </c>
      <c r="I1105" s="275" t="str">
        <f>XI_Wdrożenie!I8</f>
        <v>.a01</v>
      </c>
      <c r="J1105" s="275">
        <f>XI_Wdrożenie!J8</f>
        <v>263</v>
      </c>
      <c r="K1105" s="284">
        <f>XI_Wdrożenie!K8</f>
        <v>48222</v>
      </c>
      <c r="L1105" s="284">
        <f>XI_Wdrożenie!L8</f>
        <v>48222</v>
      </c>
      <c r="M1105" s="275">
        <f>XI_Wdrożenie!M8</f>
        <v>262</v>
      </c>
      <c r="N1105" s="275">
        <f>XI_Wdrożenie!N8</f>
        <v>0</v>
      </c>
      <c r="O1105" s="275">
        <f>XI_Wdrożenie!O8</f>
        <v>80</v>
      </c>
      <c r="P1105" s="632">
        <f>XI_Wdrożenie!P8</f>
        <v>0</v>
      </c>
      <c r="Q1105" s="632">
        <f>XI_Wdrożenie!Q8</f>
        <v>0</v>
      </c>
      <c r="R1105" s="632">
        <f>XI_Wdrożenie!R8</f>
        <v>0.25</v>
      </c>
      <c r="S1105" s="632">
        <f>XI_Wdrożenie!S8</f>
        <v>0.25</v>
      </c>
      <c r="T1105" s="632">
        <f>XI_Wdrożenie!T8</f>
        <v>0.25</v>
      </c>
      <c r="U1105" s="632">
        <f>XI_Wdrożenie!U8</f>
        <v>0.25</v>
      </c>
      <c r="V1105" s="632">
        <f>XI_Wdrożenie!V8</f>
        <v>0</v>
      </c>
      <c r="W1105" s="632">
        <f>XI_Wdrożenie!W8</f>
        <v>0</v>
      </c>
      <c r="X1105" s="632">
        <f>XI_Wdrożenie!X8</f>
        <v>0</v>
      </c>
      <c r="Y1105" s="654">
        <f>XI_Wdrożenie!Y8</f>
        <v>0</v>
      </c>
      <c r="Z1105" s="654">
        <f>XI_Wdrożenie!Z8</f>
        <v>0</v>
      </c>
      <c r="AA1105" s="654">
        <f>XI_Wdrożenie!AA8</f>
        <v>0</v>
      </c>
      <c r="AB1105" s="654">
        <f>XI_Wdrożenie!AB8</f>
        <v>0</v>
      </c>
      <c r="AC1105" s="617">
        <f>XI_Wdrożenie!AC8</f>
        <v>0</v>
      </c>
      <c r="AD1105" s="617">
        <f>XI_Wdrożenie!AD8</f>
        <v>0</v>
      </c>
      <c r="AE1105" s="617">
        <f>XI_Wdrożenie!AE8</f>
        <v>0</v>
      </c>
      <c r="AF1105" s="617">
        <f>XI_Wdrożenie!AF8</f>
        <v>0</v>
      </c>
      <c r="AG1105" s="259">
        <f>XI_Wdrożenie!AG8</f>
        <v>0</v>
      </c>
      <c r="AH1105" s="259">
        <f>XI_Wdrożenie!AH8</f>
        <v>0</v>
      </c>
      <c r="AI1105" s="259">
        <f>XI_Wdrożenie!AI8</f>
        <v>20</v>
      </c>
      <c r="AJ1105" s="259">
        <f>XI_Wdrożenie!AJ8</f>
        <v>20</v>
      </c>
      <c r="AK1105" s="259">
        <f>XI_Wdrożenie!AK8</f>
        <v>20</v>
      </c>
      <c r="AL1105" s="259">
        <f>XI_Wdrożenie!AL8</f>
        <v>20</v>
      </c>
      <c r="AM1105" s="259">
        <f>XI_Wdrożenie!AM8</f>
        <v>0</v>
      </c>
      <c r="AN1105" s="259">
        <f>XI_Wdrożenie!AN8</f>
        <v>0</v>
      </c>
      <c r="AO1105" s="259">
        <f>XI_Wdrożenie!AO8</f>
        <v>0</v>
      </c>
      <c r="AP1105" s="647">
        <f>XI_Wdrożenie!AP8</f>
        <v>0</v>
      </c>
      <c r="AQ1105" s="647">
        <f>XI_Wdrożenie!AQ8</f>
        <v>0</v>
      </c>
      <c r="AR1105" s="647">
        <f>XI_Wdrożenie!AR8</f>
        <v>0</v>
      </c>
      <c r="AS1105" s="647">
        <f>XI_Wdrożenie!AS8</f>
        <v>0</v>
      </c>
      <c r="AT1105" s="623">
        <f>XI_Wdrożenie!AT8</f>
        <v>0</v>
      </c>
      <c r="AU1105" s="623">
        <f>XI_Wdrożenie!AU8</f>
        <v>0</v>
      </c>
      <c r="AV1105" s="623">
        <f>XI_Wdrożenie!AV8</f>
        <v>0</v>
      </c>
      <c r="AW1105" s="623">
        <f>XI_Wdrożenie!AW8</f>
        <v>0</v>
      </c>
      <c r="AX1105" s="275">
        <f>XI_Wdrożenie!AX8</f>
        <v>80</v>
      </c>
      <c r="AY1105" s="275">
        <f>XI_Wdrożenie!AY8</f>
        <v>0.5</v>
      </c>
      <c r="AZ1105" s="275">
        <f>XI_Wdrożenie!AZ8</f>
        <v>5001</v>
      </c>
      <c r="BA1105" s="275">
        <f>XI_Wdrożenie!BA8</f>
        <v>2500.5</v>
      </c>
      <c r="BB1105" s="275">
        <f>XI_Wdrożenie!BB8</f>
        <v>1250.25</v>
      </c>
      <c r="BC1105" s="275">
        <f>XI_Wdrożenie!BC8</f>
        <v>0</v>
      </c>
      <c r="BD1105" s="275">
        <f>XI_Wdrożenie!BD8</f>
        <v>0</v>
      </c>
      <c r="BE1105" s="275">
        <f>XI_Wdrożenie!BE8</f>
        <v>0</v>
      </c>
      <c r="BF1105" s="275">
        <f>XI_Wdrożenie!BF8</f>
        <v>0</v>
      </c>
      <c r="BG1105" s="275">
        <f>XI_Wdrożenie!BG8</f>
        <v>0</v>
      </c>
      <c r="BH1105" s="275">
        <f>XI_Wdrożenie!BH8</f>
        <v>0</v>
      </c>
      <c r="BI1105" s="275">
        <f>XI_Wdrożenie!BI8</f>
        <v>0</v>
      </c>
      <c r="BJ1105">
        <f t="shared" si="61"/>
        <v>80</v>
      </c>
      <c r="BK1105">
        <f t="shared" si="62"/>
        <v>80</v>
      </c>
      <c r="BL1105" s="531">
        <f t="shared" si="63"/>
        <v>0</v>
      </c>
      <c r="BM1105" s="201"/>
    </row>
    <row r="1106" spans="1:65" s="191" customFormat="1" hidden="1" outlineLevel="1" x14ac:dyDescent="0.3">
      <c r="A1106" s="275">
        <f>XI_Wdrożenie!A9</f>
        <v>2</v>
      </c>
      <c r="B1106" s="275" t="str">
        <f>XI_Wdrożenie!B9</f>
        <v>a</v>
      </c>
      <c r="C1106" s="275">
        <f>XI_Wdrożenie!C9</f>
        <v>0</v>
      </c>
      <c r="D1106" s="275" t="str">
        <f>XI_Wdrożenie!D9</f>
        <v>.z11_2_a_0</v>
      </c>
      <c r="E1106" s="275" t="str">
        <f>XI_Wdrożenie!E9</f>
        <v>2.Przygotowanie techniczne i realizacja</v>
      </c>
      <c r="F1106" s="275">
        <f>XI_Wdrożenie!F9</f>
        <v>0</v>
      </c>
      <c r="G1106" s="275">
        <f>XI_Wdrożenie!G9</f>
        <v>0</v>
      </c>
      <c r="H1106" s="275">
        <f>XI_Wdrożenie!H9</f>
        <v>0</v>
      </c>
      <c r="I1106" s="275">
        <f>XI_Wdrożenie!I9</f>
        <v>0</v>
      </c>
      <c r="J1106" s="275">
        <f>XI_Wdrożenie!J9</f>
        <v>263</v>
      </c>
      <c r="K1106" s="284">
        <f>XI_Wdrożenie!K9</f>
        <v>48222</v>
      </c>
      <c r="L1106" s="284">
        <f>XI_Wdrożenie!L9</f>
        <v>48222</v>
      </c>
      <c r="M1106" s="275">
        <f>XI_Wdrożenie!M9</f>
        <v>262</v>
      </c>
      <c r="N1106" s="275">
        <f>XI_Wdrożenie!N9</f>
        <v>0</v>
      </c>
      <c r="O1106" s="275">
        <f>XI_Wdrożenie!O9</f>
        <v>0</v>
      </c>
      <c r="P1106" s="632">
        <f>XI_Wdrożenie!P9</f>
        <v>0</v>
      </c>
      <c r="Q1106" s="632">
        <f>XI_Wdrożenie!Q9</f>
        <v>0</v>
      </c>
      <c r="R1106" s="632">
        <f>XI_Wdrożenie!R9</f>
        <v>0</v>
      </c>
      <c r="S1106" s="632">
        <f>XI_Wdrożenie!S9</f>
        <v>0</v>
      </c>
      <c r="T1106" s="632">
        <f>XI_Wdrożenie!T9</f>
        <v>0</v>
      </c>
      <c r="U1106" s="632">
        <f>XI_Wdrożenie!U9</f>
        <v>0</v>
      </c>
      <c r="V1106" s="632">
        <f>XI_Wdrożenie!V9</f>
        <v>0</v>
      </c>
      <c r="W1106" s="632">
        <f>XI_Wdrożenie!W9</f>
        <v>0</v>
      </c>
      <c r="X1106" s="632">
        <f>XI_Wdrożenie!X9</f>
        <v>0</v>
      </c>
      <c r="Y1106" s="654">
        <f>XI_Wdrożenie!Y9</f>
        <v>0</v>
      </c>
      <c r="Z1106" s="654">
        <f>XI_Wdrożenie!Z9</f>
        <v>0</v>
      </c>
      <c r="AA1106" s="654">
        <f>XI_Wdrożenie!AA9</f>
        <v>0</v>
      </c>
      <c r="AB1106" s="654">
        <f>XI_Wdrożenie!AB9</f>
        <v>0</v>
      </c>
      <c r="AC1106" s="617">
        <f>XI_Wdrożenie!AC9</f>
        <v>0</v>
      </c>
      <c r="AD1106" s="617">
        <f>XI_Wdrożenie!AD9</f>
        <v>0</v>
      </c>
      <c r="AE1106" s="617">
        <f>XI_Wdrożenie!AE9</f>
        <v>0</v>
      </c>
      <c r="AF1106" s="617">
        <f>XI_Wdrożenie!AF9</f>
        <v>0</v>
      </c>
      <c r="AG1106" s="259">
        <f>XI_Wdrożenie!AG9</f>
        <v>0</v>
      </c>
      <c r="AH1106" s="259">
        <f>XI_Wdrożenie!AH9</f>
        <v>0</v>
      </c>
      <c r="AI1106" s="259">
        <f>XI_Wdrożenie!AI9</f>
        <v>0</v>
      </c>
      <c r="AJ1106" s="259">
        <f>XI_Wdrożenie!AJ9</f>
        <v>0</v>
      </c>
      <c r="AK1106" s="259">
        <f>XI_Wdrożenie!AK9</f>
        <v>0</v>
      </c>
      <c r="AL1106" s="259">
        <f>XI_Wdrożenie!AL9</f>
        <v>0</v>
      </c>
      <c r="AM1106" s="259">
        <f>XI_Wdrożenie!AM9</f>
        <v>0</v>
      </c>
      <c r="AN1106" s="259">
        <f>XI_Wdrożenie!AN9</f>
        <v>0</v>
      </c>
      <c r="AO1106" s="259">
        <f>XI_Wdrożenie!AO9</f>
        <v>0</v>
      </c>
      <c r="AP1106" s="647">
        <f>XI_Wdrożenie!AP9</f>
        <v>0</v>
      </c>
      <c r="AQ1106" s="647">
        <f>XI_Wdrożenie!AQ9</f>
        <v>0</v>
      </c>
      <c r="AR1106" s="647">
        <f>XI_Wdrożenie!AR9</f>
        <v>0</v>
      </c>
      <c r="AS1106" s="647">
        <f>XI_Wdrożenie!AS9</f>
        <v>0</v>
      </c>
      <c r="AT1106" s="623">
        <f>XI_Wdrożenie!AT9</f>
        <v>0</v>
      </c>
      <c r="AU1106" s="623">
        <f>XI_Wdrożenie!AU9</f>
        <v>0</v>
      </c>
      <c r="AV1106" s="623">
        <f>XI_Wdrożenie!AV9</f>
        <v>0</v>
      </c>
      <c r="AW1106" s="623">
        <f>XI_Wdrożenie!AW9</f>
        <v>0</v>
      </c>
      <c r="AX1106" s="275">
        <f>XI_Wdrożenie!AX9</f>
        <v>0</v>
      </c>
      <c r="AY1106" s="275">
        <f>XI_Wdrożenie!AY9</f>
        <v>0</v>
      </c>
      <c r="AZ1106" s="275">
        <f>XI_Wdrożenie!AZ9</f>
        <v>0</v>
      </c>
      <c r="BA1106" s="275">
        <f>XI_Wdrożenie!BA9</f>
        <v>0</v>
      </c>
      <c r="BB1106" s="275">
        <f>XI_Wdrożenie!BB9</f>
        <v>0</v>
      </c>
      <c r="BC1106" s="275">
        <f>XI_Wdrożenie!BC9</f>
        <v>0</v>
      </c>
      <c r="BD1106" s="275">
        <f>XI_Wdrożenie!BD9</f>
        <v>0</v>
      </c>
      <c r="BE1106" s="275">
        <f>XI_Wdrożenie!BE9</f>
        <v>0</v>
      </c>
      <c r="BF1106" s="275">
        <f>XI_Wdrożenie!BF9</f>
        <v>0</v>
      </c>
      <c r="BG1106" s="275">
        <f>XI_Wdrożenie!BG9</f>
        <v>0</v>
      </c>
      <c r="BH1106" s="275">
        <f>XI_Wdrożenie!BH9</f>
        <v>0</v>
      </c>
      <c r="BI1106" s="275">
        <f>XI_Wdrożenie!BI9</f>
        <v>0</v>
      </c>
      <c r="BJ1106">
        <f t="shared" si="61"/>
        <v>0</v>
      </c>
      <c r="BK1106">
        <f t="shared" si="62"/>
        <v>0</v>
      </c>
      <c r="BL1106" s="531">
        <f t="shared" si="63"/>
        <v>0</v>
      </c>
      <c r="BM1106" s="201"/>
    </row>
    <row r="1107" spans="1:65" s="191" customFormat="1" hidden="1" outlineLevel="1" x14ac:dyDescent="0.3">
      <c r="A1107" s="275">
        <f>XI_Wdrożenie!A10</f>
        <v>2</v>
      </c>
      <c r="B1107" s="275" t="str">
        <f>XI_Wdrożenie!B10</f>
        <v>a</v>
      </c>
      <c r="C1107" s="275">
        <f>XI_Wdrożenie!C10</f>
        <v>1</v>
      </c>
      <c r="D1107" s="275" t="str">
        <f>XI_Wdrożenie!D10</f>
        <v>.z11_2_a_1</v>
      </c>
      <c r="E1107" s="275" t="str">
        <f>XI_Wdrożenie!E10</f>
        <v>Wybór i instalacja niezbędnych narzędzi, technologii, systemów</v>
      </c>
      <c r="F1107" s="275" t="str">
        <f>XI_Wdrożenie!F10</f>
        <v>Imię04</v>
      </c>
      <c r="G1107" s="275" t="str">
        <f>XI_Wdrożenie!G10</f>
        <v>Nazwisko04</v>
      </c>
      <c r="H1107" s="275">
        <f>XI_Wdrożenie!H10</f>
        <v>5</v>
      </c>
      <c r="I1107" s="275" t="str">
        <f>XI_Wdrożenie!I10</f>
        <v>.a04</v>
      </c>
      <c r="J1107" s="275">
        <f>XI_Wdrożenie!J10</f>
        <v>263</v>
      </c>
      <c r="K1107" s="284">
        <f>XI_Wdrożenie!K10</f>
        <v>48222</v>
      </c>
      <c r="L1107" s="284">
        <f>XI_Wdrożenie!L10</f>
        <v>48224</v>
      </c>
      <c r="M1107" s="275">
        <f>XI_Wdrożenie!M10</f>
        <v>264</v>
      </c>
      <c r="N1107" s="275">
        <f>XI_Wdrożenie!N10</f>
        <v>2</v>
      </c>
      <c r="O1107" s="275">
        <f>XI_Wdrożenie!O10</f>
        <v>120</v>
      </c>
      <c r="P1107" s="632">
        <f>XI_Wdrożenie!P10</f>
        <v>0.25</v>
      </c>
      <c r="Q1107" s="632">
        <f>XI_Wdrożenie!Q10</f>
        <v>0.25</v>
      </c>
      <c r="R1107" s="632">
        <f>XI_Wdrożenie!R10</f>
        <v>0.25</v>
      </c>
      <c r="S1107" s="632">
        <f>XI_Wdrożenie!S10</f>
        <v>0.25</v>
      </c>
      <c r="T1107" s="632">
        <f>XI_Wdrożenie!T10</f>
        <v>0</v>
      </c>
      <c r="U1107" s="632">
        <f>XI_Wdrożenie!U10</f>
        <v>0</v>
      </c>
      <c r="V1107" s="632">
        <f>XI_Wdrożenie!V10</f>
        <v>0</v>
      </c>
      <c r="W1107" s="632">
        <f>XI_Wdrożenie!W10</f>
        <v>0</v>
      </c>
      <c r="X1107" s="632">
        <f>XI_Wdrożenie!X10</f>
        <v>0</v>
      </c>
      <c r="Y1107" s="654">
        <f>XI_Wdrożenie!Y10</f>
        <v>0</v>
      </c>
      <c r="Z1107" s="654">
        <f>XI_Wdrożenie!Z10</f>
        <v>0</v>
      </c>
      <c r="AA1107" s="654">
        <f>XI_Wdrożenie!AA10</f>
        <v>0</v>
      </c>
      <c r="AB1107" s="654">
        <f>XI_Wdrożenie!AB10</f>
        <v>0</v>
      </c>
      <c r="AC1107" s="617">
        <f>XI_Wdrożenie!AC10</f>
        <v>0</v>
      </c>
      <c r="AD1107" s="617">
        <f>XI_Wdrożenie!AD10</f>
        <v>0</v>
      </c>
      <c r="AE1107" s="617">
        <f>XI_Wdrożenie!AE10</f>
        <v>0</v>
      </c>
      <c r="AF1107" s="617">
        <f>XI_Wdrożenie!AF10</f>
        <v>0</v>
      </c>
      <c r="AG1107" s="259">
        <f>XI_Wdrożenie!AG10</f>
        <v>30</v>
      </c>
      <c r="AH1107" s="259">
        <f>XI_Wdrożenie!AH10</f>
        <v>30</v>
      </c>
      <c r="AI1107" s="259">
        <f>XI_Wdrożenie!AI10</f>
        <v>30</v>
      </c>
      <c r="AJ1107" s="259">
        <f>XI_Wdrożenie!AJ10</f>
        <v>30</v>
      </c>
      <c r="AK1107" s="259">
        <f>XI_Wdrożenie!AK10</f>
        <v>0</v>
      </c>
      <c r="AL1107" s="259">
        <f>XI_Wdrożenie!AL10</f>
        <v>0</v>
      </c>
      <c r="AM1107" s="259">
        <f>XI_Wdrożenie!AM10</f>
        <v>0</v>
      </c>
      <c r="AN1107" s="259">
        <f>XI_Wdrożenie!AN10</f>
        <v>0</v>
      </c>
      <c r="AO1107" s="259">
        <f>XI_Wdrożenie!AO10</f>
        <v>0</v>
      </c>
      <c r="AP1107" s="647">
        <f>XI_Wdrożenie!AP10</f>
        <v>0</v>
      </c>
      <c r="AQ1107" s="647">
        <f>XI_Wdrożenie!AQ10</f>
        <v>0</v>
      </c>
      <c r="AR1107" s="647">
        <f>XI_Wdrożenie!AR10</f>
        <v>0</v>
      </c>
      <c r="AS1107" s="647">
        <f>XI_Wdrożenie!AS10</f>
        <v>0</v>
      </c>
      <c r="AT1107" s="623">
        <f>XI_Wdrożenie!AT10</f>
        <v>0</v>
      </c>
      <c r="AU1107" s="623">
        <f>XI_Wdrożenie!AU10</f>
        <v>0</v>
      </c>
      <c r="AV1107" s="623">
        <f>XI_Wdrożenie!AV10</f>
        <v>0</v>
      </c>
      <c r="AW1107" s="623">
        <f>XI_Wdrożenie!AW10</f>
        <v>0</v>
      </c>
      <c r="AX1107" s="275">
        <f>XI_Wdrożenie!AX10</f>
        <v>120</v>
      </c>
      <c r="AY1107" s="275">
        <f>XI_Wdrożenie!AY10</f>
        <v>0.75</v>
      </c>
      <c r="AZ1107" s="275">
        <f>XI_Wdrożenie!AZ10</f>
        <v>5004</v>
      </c>
      <c r="BA1107" s="275">
        <f>XI_Wdrożenie!BA10</f>
        <v>3753</v>
      </c>
      <c r="BB1107" s="275">
        <f>XI_Wdrożenie!BB10</f>
        <v>2814.75</v>
      </c>
      <c r="BC1107" s="275">
        <f>XI_Wdrożenie!BC10</f>
        <v>0</v>
      </c>
      <c r="BD1107" s="275">
        <f>XI_Wdrożenie!BD10</f>
        <v>0</v>
      </c>
      <c r="BE1107" s="275">
        <f>XI_Wdrożenie!BE10</f>
        <v>0</v>
      </c>
      <c r="BF1107" s="275">
        <f>XI_Wdrożenie!BF10</f>
        <v>0</v>
      </c>
      <c r="BG1107" s="275">
        <f>XI_Wdrożenie!BG10</f>
        <v>0</v>
      </c>
      <c r="BH1107" s="275">
        <f>XI_Wdrożenie!BH10</f>
        <v>0</v>
      </c>
      <c r="BI1107" s="275">
        <f>XI_Wdrożenie!BI10</f>
        <v>0</v>
      </c>
      <c r="BJ1107">
        <f t="shared" si="61"/>
        <v>120</v>
      </c>
      <c r="BK1107">
        <f t="shared" si="62"/>
        <v>120</v>
      </c>
      <c r="BL1107" s="531">
        <f t="shared" si="63"/>
        <v>0</v>
      </c>
      <c r="BM1107" s="201"/>
    </row>
    <row r="1108" spans="1:65" s="191" customFormat="1" hidden="1" outlineLevel="1" x14ac:dyDescent="0.3">
      <c r="A1108" s="275">
        <f>XI_Wdrożenie!A11</f>
        <v>2</v>
      </c>
      <c r="B1108" s="275" t="str">
        <f>XI_Wdrożenie!B11</f>
        <v>b</v>
      </c>
      <c r="C1108" s="275">
        <f>XI_Wdrożenie!C11</f>
        <v>1</v>
      </c>
      <c r="D1108" s="275" t="str">
        <f>XI_Wdrożenie!D11</f>
        <v>.z11_2_b_1</v>
      </c>
      <c r="E1108" s="275" t="str">
        <f>XI_Wdrożenie!E11</f>
        <v>Konfiguracja i integracja nowych narzędzi platformy z wybranymi systemami (np. ERP/WMS), aby dane dotyczące operacji były automatycznie pobierane i aktualizowane w czasie rzeczywistym lub z minimalnym opóźnieniem</v>
      </c>
      <c r="F1108" s="275" t="str">
        <f>XI_Wdrożenie!F11</f>
        <v>Imię01</v>
      </c>
      <c r="G1108" s="275" t="str">
        <f>XI_Wdrożenie!G11</f>
        <v>Nazwisko01</v>
      </c>
      <c r="H1108" s="275">
        <f>XI_Wdrożenie!H11</f>
        <v>6</v>
      </c>
      <c r="I1108" s="275" t="str">
        <f>XI_Wdrożenie!I11</f>
        <v>.a01</v>
      </c>
      <c r="J1108" s="275">
        <f>XI_Wdrożenie!J11</f>
        <v>265</v>
      </c>
      <c r="K1108" s="284">
        <f>XI_Wdrożenie!K11</f>
        <v>48236</v>
      </c>
      <c r="L1108" s="284">
        <f>XI_Wdrożenie!L11</f>
        <v>48237</v>
      </c>
      <c r="M1108" s="275">
        <f>XI_Wdrożenie!M11</f>
        <v>265</v>
      </c>
      <c r="N1108" s="275">
        <f>XI_Wdrożenie!N11</f>
        <v>1</v>
      </c>
      <c r="O1108" s="275">
        <f>XI_Wdrożenie!O11</f>
        <v>120</v>
      </c>
      <c r="P1108" s="632">
        <f>XI_Wdrożenie!P11</f>
        <v>0.17</v>
      </c>
      <c r="Q1108" s="632">
        <f>XI_Wdrożenie!Q11</f>
        <v>0.17</v>
      </c>
      <c r="R1108" s="632">
        <f>XI_Wdrożenie!R11</f>
        <v>0.17</v>
      </c>
      <c r="S1108" s="632">
        <f>XI_Wdrożenie!S11</f>
        <v>0.17</v>
      </c>
      <c r="T1108" s="632">
        <f>XI_Wdrożenie!T11</f>
        <v>0.17</v>
      </c>
      <c r="U1108" s="632">
        <f>XI_Wdrożenie!U11</f>
        <v>0.15</v>
      </c>
      <c r="V1108" s="632">
        <f>XI_Wdrożenie!V11</f>
        <v>0</v>
      </c>
      <c r="W1108" s="632">
        <f>XI_Wdrożenie!W11</f>
        <v>0</v>
      </c>
      <c r="X1108" s="632">
        <f>XI_Wdrożenie!X11</f>
        <v>0</v>
      </c>
      <c r="Y1108" s="654">
        <f>XI_Wdrożenie!Y11</f>
        <v>0</v>
      </c>
      <c r="Z1108" s="654">
        <f>XI_Wdrożenie!Z11</f>
        <v>0</v>
      </c>
      <c r="AA1108" s="654">
        <f>XI_Wdrożenie!AA11</f>
        <v>0</v>
      </c>
      <c r="AB1108" s="654">
        <f>XI_Wdrożenie!AB11</f>
        <v>0</v>
      </c>
      <c r="AC1108" s="617">
        <f>XI_Wdrożenie!AC11</f>
        <v>0</v>
      </c>
      <c r="AD1108" s="617">
        <f>XI_Wdrożenie!AD11</f>
        <v>0</v>
      </c>
      <c r="AE1108" s="617">
        <f>XI_Wdrożenie!AE11</f>
        <v>0</v>
      </c>
      <c r="AF1108" s="617">
        <f>XI_Wdrożenie!AF11</f>
        <v>0</v>
      </c>
      <c r="AG1108" s="259">
        <f>XI_Wdrożenie!AG11</f>
        <v>20</v>
      </c>
      <c r="AH1108" s="259">
        <f>XI_Wdrożenie!AH11</f>
        <v>20</v>
      </c>
      <c r="AI1108" s="259">
        <f>XI_Wdrożenie!AI11</f>
        <v>20</v>
      </c>
      <c r="AJ1108" s="259">
        <f>XI_Wdrożenie!AJ11</f>
        <v>20</v>
      </c>
      <c r="AK1108" s="259">
        <f>XI_Wdrożenie!AK11</f>
        <v>20</v>
      </c>
      <c r="AL1108" s="259">
        <f>XI_Wdrożenie!AL11</f>
        <v>18</v>
      </c>
      <c r="AM1108" s="259">
        <f>XI_Wdrożenie!AM11</f>
        <v>0</v>
      </c>
      <c r="AN1108" s="259">
        <f>XI_Wdrożenie!AN11</f>
        <v>0</v>
      </c>
      <c r="AO1108" s="259">
        <f>XI_Wdrożenie!AO11</f>
        <v>0</v>
      </c>
      <c r="AP1108" s="647">
        <f>XI_Wdrożenie!AP11</f>
        <v>0</v>
      </c>
      <c r="AQ1108" s="647">
        <f>XI_Wdrożenie!AQ11</f>
        <v>0</v>
      </c>
      <c r="AR1108" s="647">
        <f>XI_Wdrożenie!AR11</f>
        <v>0</v>
      </c>
      <c r="AS1108" s="647">
        <f>XI_Wdrożenie!AS11</f>
        <v>0</v>
      </c>
      <c r="AT1108" s="623">
        <f>XI_Wdrożenie!AT11</f>
        <v>0</v>
      </c>
      <c r="AU1108" s="623">
        <f>XI_Wdrożenie!AU11</f>
        <v>0</v>
      </c>
      <c r="AV1108" s="623">
        <f>XI_Wdrożenie!AV11</f>
        <v>0</v>
      </c>
      <c r="AW1108" s="623">
        <f>XI_Wdrożenie!AW11</f>
        <v>0</v>
      </c>
      <c r="AX1108" s="275">
        <f>XI_Wdrożenie!AX11</f>
        <v>118</v>
      </c>
      <c r="AY1108" s="275">
        <f>XI_Wdrożenie!AY11</f>
        <v>0.73750000000000004</v>
      </c>
      <c r="AZ1108" s="275">
        <f>XI_Wdrożenie!AZ11</f>
        <v>5001</v>
      </c>
      <c r="BA1108" s="275">
        <f>XI_Wdrożenie!BA11</f>
        <v>3688.2375000000002</v>
      </c>
      <c r="BB1108" s="275">
        <f>XI_Wdrożenie!BB11</f>
        <v>2720.0751562500004</v>
      </c>
      <c r="BC1108" s="275">
        <f>XI_Wdrożenie!BC11</f>
        <v>0</v>
      </c>
      <c r="BD1108" s="275">
        <f>XI_Wdrożenie!BD11</f>
        <v>0</v>
      </c>
      <c r="BE1108" s="275">
        <f>XI_Wdrożenie!BE11</f>
        <v>0</v>
      </c>
      <c r="BF1108" s="275">
        <f>XI_Wdrożenie!BF11</f>
        <v>0</v>
      </c>
      <c r="BG1108" s="275">
        <f>XI_Wdrożenie!BG11</f>
        <v>0</v>
      </c>
      <c r="BH1108" s="275">
        <f>XI_Wdrożenie!BH11</f>
        <v>0</v>
      </c>
      <c r="BI1108" s="275">
        <f>XI_Wdrożenie!BI11</f>
        <v>0</v>
      </c>
      <c r="BJ1108">
        <f t="shared" si="61"/>
        <v>120</v>
      </c>
      <c r="BK1108">
        <f t="shared" si="62"/>
        <v>118</v>
      </c>
      <c r="BL1108" s="531">
        <f t="shared" si="63"/>
        <v>2</v>
      </c>
      <c r="BM1108" s="201"/>
    </row>
    <row r="1109" spans="1:65" s="191" customFormat="1" hidden="1" outlineLevel="1" x14ac:dyDescent="0.3">
      <c r="A1109" s="275">
        <f>XI_Wdrożenie!A12</f>
        <v>2</v>
      </c>
      <c r="B1109" s="275" t="str">
        <f>XI_Wdrożenie!B12</f>
        <v>c</v>
      </c>
      <c r="C1109" s="275">
        <f>XI_Wdrożenie!C12</f>
        <v>1</v>
      </c>
      <c r="D1109" s="275" t="str">
        <f>XI_Wdrożenie!D12</f>
        <v>.z11_2_c_1</v>
      </c>
      <c r="E1109" s="275" t="str">
        <f>XI_Wdrożenie!E12</f>
        <v>Przygotowanie danych i ich migracja z systemów na platformę</v>
      </c>
      <c r="F1109" s="275" t="str">
        <f>XI_Wdrożenie!F12</f>
        <v>Imię02</v>
      </c>
      <c r="G1109" s="275" t="str">
        <f>XI_Wdrożenie!G12</f>
        <v>Nazwisko02</v>
      </c>
      <c r="H1109" s="275">
        <f>XI_Wdrożenie!H12</f>
        <v>7</v>
      </c>
      <c r="I1109" s="275" t="str">
        <f>XI_Wdrożenie!I12</f>
        <v>.a02</v>
      </c>
      <c r="J1109" s="275">
        <f>XI_Wdrożenie!J12</f>
        <v>266</v>
      </c>
      <c r="K1109" s="284">
        <f>XI_Wdrożenie!K12</f>
        <v>48243</v>
      </c>
      <c r="L1109" s="284">
        <f>XI_Wdrożenie!L12</f>
        <v>48244</v>
      </c>
      <c r="M1109" s="275">
        <f>XI_Wdrożenie!M12</f>
        <v>266</v>
      </c>
      <c r="N1109" s="275">
        <f>XI_Wdrożenie!N12</f>
        <v>1</v>
      </c>
      <c r="O1109" s="275">
        <f>XI_Wdrożenie!O12</f>
        <v>80</v>
      </c>
      <c r="P1109" s="632">
        <f>XI_Wdrożenie!P12</f>
        <v>0.17</v>
      </c>
      <c r="Q1109" s="632">
        <f>XI_Wdrożenie!Q12</f>
        <v>0.17</v>
      </c>
      <c r="R1109" s="632">
        <f>XI_Wdrożenie!R12</f>
        <v>0.17</v>
      </c>
      <c r="S1109" s="632">
        <f>XI_Wdrożenie!S12</f>
        <v>0.17</v>
      </c>
      <c r="T1109" s="632">
        <f>XI_Wdrożenie!T12</f>
        <v>0.17</v>
      </c>
      <c r="U1109" s="632">
        <f>XI_Wdrożenie!U12</f>
        <v>0.15</v>
      </c>
      <c r="V1109" s="632">
        <f>XI_Wdrożenie!V12</f>
        <v>0</v>
      </c>
      <c r="W1109" s="632">
        <f>XI_Wdrożenie!W12</f>
        <v>0</v>
      </c>
      <c r="X1109" s="632">
        <f>XI_Wdrożenie!X12</f>
        <v>0</v>
      </c>
      <c r="Y1109" s="654">
        <f>XI_Wdrożenie!Y12</f>
        <v>0</v>
      </c>
      <c r="Z1109" s="654">
        <f>XI_Wdrożenie!Z12</f>
        <v>0</v>
      </c>
      <c r="AA1109" s="654">
        <f>XI_Wdrożenie!AA12</f>
        <v>0</v>
      </c>
      <c r="AB1109" s="654">
        <f>XI_Wdrożenie!AB12</f>
        <v>0</v>
      </c>
      <c r="AC1109" s="617">
        <f>XI_Wdrożenie!AC12</f>
        <v>0</v>
      </c>
      <c r="AD1109" s="617">
        <f>XI_Wdrożenie!AD12</f>
        <v>0</v>
      </c>
      <c r="AE1109" s="617">
        <f>XI_Wdrożenie!AE12</f>
        <v>0</v>
      </c>
      <c r="AF1109" s="617">
        <f>XI_Wdrożenie!AF12</f>
        <v>0</v>
      </c>
      <c r="AG1109" s="259">
        <f>XI_Wdrożenie!AG12</f>
        <v>14</v>
      </c>
      <c r="AH1109" s="259">
        <f>XI_Wdrożenie!AH12</f>
        <v>14</v>
      </c>
      <c r="AI1109" s="259">
        <f>XI_Wdrożenie!AI12</f>
        <v>14</v>
      </c>
      <c r="AJ1109" s="259">
        <f>XI_Wdrożenie!AJ12</f>
        <v>14</v>
      </c>
      <c r="AK1109" s="259">
        <f>XI_Wdrożenie!AK12</f>
        <v>14</v>
      </c>
      <c r="AL1109" s="259">
        <f>XI_Wdrożenie!AL12</f>
        <v>12</v>
      </c>
      <c r="AM1109" s="259">
        <f>XI_Wdrożenie!AM12</f>
        <v>0</v>
      </c>
      <c r="AN1109" s="259">
        <f>XI_Wdrożenie!AN12</f>
        <v>0</v>
      </c>
      <c r="AO1109" s="259">
        <f>XI_Wdrożenie!AO12</f>
        <v>0</v>
      </c>
      <c r="AP1109" s="647">
        <f>XI_Wdrożenie!AP12</f>
        <v>0</v>
      </c>
      <c r="AQ1109" s="647">
        <f>XI_Wdrożenie!AQ12</f>
        <v>0</v>
      </c>
      <c r="AR1109" s="647">
        <f>XI_Wdrożenie!AR12</f>
        <v>0</v>
      </c>
      <c r="AS1109" s="647">
        <f>XI_Wdrożenie!AS12</f>
        <v>0</v>
      </c>
      <c r="AT1109" s="623">
        <f>XI_Wdrożenie!AT12</f>
        <v>0</v>
      </c>
      <c r="AU1109" s="623">
        <f>XI_Wdrożenie!AU12</f>
        <v>0</v>
      </c>
      <c r="AV1109" s="623">
        <f>XI_Wdrożenie!AV12</f>
        <v>0</v>
      </c>
      <c r="AW1109" s="623">
        <f>XI_Wdrożenie!AW12</f>
        <v>0</v>
      </c>
      <c r="AX1109" s="275">
        <f>XI_Wdrożenie!AX12</f>
        <v>82</v>
      </c>
      <c r="AY1109" s="275">
        <f>XI_Wdrożenie!AY12</f>
        <v>0.51249999999999996</v>
      </c>
      <c r="AZ1109" s="275">
        <f>XI_Wdrożenie!AZ12</f>
        <v>5002</v>
      </c>
      <c r="BA1109" s="275">
        <f>XI_Wdrożenie!BA12</f>
        <v>2563.5249999999996</v>
      </c>
      <c r="BB1109" s="275">
        <f>XI_Wdrożenie!BB12</f>
        <v>1313.8065624999997</v>
      </c>
      <c r="BC1109" s="275">
        <f>XI_Wdrożenie!BC12</f>
        <v>0</v>
      </c>
      <c r="BD1109" s="275">
        <f>XI_Wdrożenie!BD12</f>
        <v>0</v>
      </c>
      <c r="BE1109" s="275">
        <f>XI_Wdrożenie!BE12</f>
        <v>0</v>
      </c>
      <c r="BF1109" s="275">
        <f>XI_Wdrożenie!BF12</f>
        <v>0</v>
      </c>
      <c r="BG1109" s="275">
        <f>XI_Wdrożenie!BG12</f>
        <v>0</v>
      </c>
      <c r="BH1109" s="275">
        <f>XI_Wdrożenie!BH12</f>
        <v>0</v>
      </c>
      <c r="BI1109" s="275">
        <f>XI_Wdrożenie!BI12</f>
        <v>0</v>
      </c>
      <c r="BJ1109">
        <f t="shared" si="61"/>
        <v>80</v>
      </c>
      <c r="BK1109">
        <f t="shared" si="62"/>
        <v>82</v>
      </c>
      <c r="BL1109" s="531">
        <f t="shared" si="63"/>
        <v>-2</v>
      </c>
      <c r="BM1109" s="201"/>
    </row>
    <row r="1110" spans="1:65" s="191" customFormat="1" hidden="1" outlineLevel="1" x14ac:dyDescent="0.3">
      <c r="A1110" s="275">
        <f>XI_Wdrożenie!A13</f>
        <v>2</v>
      </c>
      <c r="B1110" s="275" t="str">
        <f>XI_Wdrożenie!B13</f>
        <v>d</v>
      </c>
      <c r="C1110" s="275">
        <f>XI_Wdrożenie!C13</f>
        <v>1</v>
      </c>
      <c r="D1110" s="275" t="str">
        <f>XI_Wdrożenie!D13</f>
        <v>.z11_2_d_1</v>
      </c>
      <c r="E1110" s="275" t="str">
        <f>XI_Wdrożenie!E13</f>
        <v>Przygotowanie szczegółowych scenariuszy operacyjnych dla procesów pakowania, kompletacji i obsługi magazynu MWS, aby zoptymalizowane modele matematyczne były zgodne z rzeczywistością magazynową</v>
      </c>
      <c r="F1110" s="275" t="str">
        <f>XI_Wdrożenie!F13</f>
        <v>Imię03</v>
      </c>
      <c r="G1110" s="275" t="str">
        <f>XI_Wdrożenie!G13</f>
        <v>Nazwisko03</v>
      </c>
      <c r="H1110" s="275">
        <f>XI_Wdrożenie!H13</f>
        <v>8</v>
      </c>
      <c r="I1110" s="275" t="str">
        <f>XI_Wdrożenie!I13</f>
        <v>.a03</v>
      </c>
      <c r="J1110" s="275">
        <f>XI_Wdrożenie!J13</f>
        <v>267</v>
      </c>
      <c r="K1110" s="284">
        <f>XI_Wdrożenie!K13</f>
        <v>48250</v>
      </c>
      <c r="L1110" s="284">
        <f>XI_Wdrożenie!L13</f>
        <v>48251</v>
      </c>
      <c r="M1110" s="275">
        <f>XI_Wdrożenie!M13</f>
        <v>267</v>
      </c>
      <c r="N1110" s="275">
        <f>XI_Wdrożenie!N13</f>
        <v>1</v>
      </c>
      <c r="O1110" s="275">
        <f>XI_Wdrożenie!O13</f>
        <v>120</v>
      </c>
      <c r="P1110" s="632">
        <f>XI_Wdrożenie!P13</f>
        <v>0.17</v>
      </c>
      <c r="Q1110" s="632">
        <f>XI_Wdrożenie!Q13</f>
        <v>0.17</v>
      </c>
      <c r="R1110" s="632">
        <f>XI_Wdrożenie!R13</f>
        <v>0.17</v>
      </c>
      <c r="S1110" s="632">
        <f>XI_Wdrożenie!S13</f>
        <v>0.17</v>
      </c>
      <c r="T1110" s="632">
        <f>XI_Wdrożenie!T13</f>
        <v>0.17</v>
      </c>
      <c r="U1110" s="632">
        <f>XI_Wdrożenie!U13</f>
        <v>0.15</v>
      </c>
      <c r="V1110" s="632">
        <f>XI_Wdrożenie!V13</f>
        <v>0</v>
      </c>
      <c r="W1110" s="632">
        <f>XI_Wdrożenie!W13</f>
        <v>0</v>
      </c>
      <c r="X1110" s="632">
        <f>XI_Wdrożenie!X13</f>
        <v>0</v>
      </c>
      <c r="Y1110" s="654">
        <f>XI_Wdrożenie!Y13</f>
        <v>0</v>
      </c>
      <c r="Z1110" s="654">
        <f>XI_Wdrożenie!Z13</f>
        <v>0</v>
      </c>
      <c r="AA1110" s="654">
        <f>XI_Wdrożenie!AA13</f>
        <v>0</v>
      </c>
      <c r="AB1110" s="654">
        <f>XI_Wdrożenie!AB13</f>
        <v>0</v>
      </c>
      <c r="AC1110" s="617">
        <f>XI_Wdrożenie!AC13</f>
        <v>0</v>
      </c>
      <c r="AD1110" s="617">
        <f>XI_Wdrożenie!AD13</f>
        <v>0</v>
      </c>
      <c r="AE1110" s="617">
        <f>XI_Wdrożenie!AE13</f>
        <v>0</v>
      </c>
      <c r="AF1110" s="617">
        <f>XI_Wdrożenie!AF13</f>
        <v>0</v>
      </c>
      <c r="AG1110" s="259">
        <f>XI_Wdrożenie!AG13</f>
        <v>20</v>
      </c>
      <c r="AH1110" s="259">
        <f>XI_Wdrożenie!AH13</f>
        <v>20</v>
      </c>
      <c r="AI1110" s="259">
        <f>XI_Wdrożenie!AI13</f>
        <v>20</v>
      </c>
      <c r="AJ1110" s="259">
        <f>XI_Wdrożenie!AJ13</f>
        <v>20</v>
      </c>
      <c r="AK1110" s="259">
        <f>XI_Wdrożenie!AK13</f>
        <v>20</v>
      </c>
      <c r="AL1110" s="259">
        <f>XI_Wdrożenie!AL13</f>
        <v>18</v>
      </c>
      <c r="AM1110" s="259">
        <f>XI_Wdrożenie!AM13</f>
        <v>0</v>
      </c>
      <c r="AN1110" s="259">
        <f>XI_Wdrożenie!AN13</f>
        <v>0</v>
      </c>
      <c r="AO1110" s="259">
        <f>XI_Wdrożenie!AO13</f>
        <v>0</v>
      </c>
      <c r="AP1110" s="647">
        <f>XI_Wdrożenie!AP13</f>
        <v>0</v>
      </c>
      <c r="AQ1110" s="647">
        <f>XI_Wdrożenie!AQ13</f>
        <v>0</v>
      </c>
      <c r="AR1110" s="647">
        <f>XI_Wdrożenie!AR13</f>
        <v>0</v>
      </c>
      <c r="AS1110" s="647">
        <f>XI_Wdrożenie!AS13</f>
        <v>0</v>
      </c>
      <c r="AT1110" s="623">
        <f>XI_Wdrożenie!AT13</f>
        <v>0</v>
      </c>
      <c r="AU1110" s="623">
        <f>XI_Wdrożenie!AU13</f>
        <v>0</v>
      </c>
      <c r="AV1110" s="623">
        <f>XI_Wdrożenie!AV13</f>
        <v>0</v>
      </c>
      <c r="AW1110" s="623">
        <f>XI_Wdrożenie!AW13</f>
        <v>0</v>
      </c>
      <c r="AX1110" s="275">
        <f>XI_Wdrożenie!AX13</f>
        <v>118</v>
      </c>
      <c r="AY1110" s="275">
        <f>XI_Wdrożenie!AY13</f>
        <v>0.73750000000000004</v>
      </c>
      <c r="AZ1110" s="275">
        <f>XI_Wdrożenie!AZ13</f>
        <v>5003</v>
      </c>
      <c r="BA1110" s="275">
        <f>XI_Wdrożenie!BA13</f>
        <v>3689.7125000000001</v>
      </c>
      <c r="BB1110" s="275">
        <f>XI_Wdrożenie!BB13</f>
        <v>2721.1629687500003</v>
      </c>
      <c r="BC1110" s="275">
        <f>XI_Wdrożenie!BC13</f>
        <v>0</v>
      </c>
      <c r="BD1110" s="275">
        <f>XI_Wdrożenie!BD13</f>
        <v>0</v>
      </c>
      <c r="BE1110" s="275">
        <f>XI_Wdrożenie!BE13</f>
        <v>0</v>
      </c>
      <c r="BF1110" s="275">
        <f>XI_Wdrożenie!BF13</f>
        <v>0</v>
      </c>
      <c r="BG1110" s="275">
        <f>XI_Wdrożenie!BG13</f>
        <v>0</v>
      </c>
      <c r="BH1110" s="275">
        <f>XI_Wdrożenie!BH13</f>
        <v>0</v>
      </c>
      <c r="BI1110" s="275">
        <f>XI_Wdrożenie!BI13</f>
        <v>0</v>
      </c>
      <c r="BJ1110">
        <f t="shared" si="61"/>
        <v>120</v>
      </c>
      <c r="BK1110">
        <f t="shared" si="62"/>
        <v>118</v>
      </c>
      <c r="BL1110" s="531">
        <f t="shared" si="63"/>
        <v>2</v>
      </c>
      <c r="BM1110" s="201"/>
    </row>
    <row r="1111" spans="1:65" s="191" customFormat="1" hidden="1" outlineLevel="1" x14ac:dyDescent="0.3">
      <c r="A1111" s="275">
        <f>XI_Wdrożenie!A14</f>
        <v>2</v>
      </c>
      <c r="B1111" s="275" t="str">
        <f>XI_Wdrożenie!B14</f>
        <v>e</v>
      </c>
      <c r="C1111" s="275">
        <f>XI_Wdrożenie!C14</f>
        <v>1</v>
      </c>
      <c r="D1111" s="275" t="str">
        <f>XI_Wdrożenie!D14</f>
        <v>.z11_2_e_1</v>
      </c>
      <c r="E1111" s="275" t="str">
        <f>XI_Wdrożenie!E14</f>
        <v>Wyznaczenie KPI, które będą monitorowane i optymalizowane przez wdrożone modele (np. czas kompletacji, pakowania, efektywność tras wózków widłowych)</v>
      </c>
      <c r="F1111" s="275" t="str">
        <f>XI_Wdrożenie!F14</f>
        <v>Imię01</v>
      </c>
      <c r="G1111" s="275" t="str">
        <f>XI_Wdrożenie!G14</f>
        <v>Nazwisko01</v>
      </c>
      <c r="H1111" s="275">
        <f>XI_Wdrożenie!H14</f>
        <v>9</v>
      </c>
      <c r="I1111" s="275" t="str">
        <f>XI_Wdrożenie!I14</f>
        <v>.a01</v>
      </c>
      <c r="J1111" s="275">
        <f>XI_Wdrożenie!J14</f>
        <v>268</v>
      </c>
      <c r="K1111" s="284">
        <f>XI_Wdrożenie!K14</f>
        <v>48257</v>
      </c>
      <c r="L1111" s="284">
        <f>XI_Wdrożenie!L14</f>
        <v>48258</v>
      </c>
      <c r="M1111" s="275">
        <f>XI_Wdrożenie!M14</f>
        <v>268</v>
      </c>
      <c r="N1111" s="275">
        <f>XI_Wdrożenie!N14</f>
        <v>1</v>
      </c>
      <c r="O1111" s="275">
        <f>XI_Wdrożenie!O14</f>
        <v>80</v>
      </c>
      <c r="P1111" s="632">
        <f>XI_Wdrożenie!P14</f>
        <v>0.17</v>
      </c>
      <c r="Q1111" s="632">
        <f>XI_Wdrożenie!Q14</f>
        <v>0.17</v>
      </c>
      <c r="R1111" s="632">
        <f>XI_Wdrożenie!R14</f>
        <v>0.17</v>
      </c>
      <c r="S1111" s="632">
        <f>XI_Wdrożenie!S14</f>
        <v>0.17</v>
      </c>
      <c r="T1111" s="632">
        <f>XI_Wdrożenie!T14</f>
        <v>0.17</v>
      </c>
      <c r="U1111" s="632">
        <f>XI_Wdrożenie!U14</f>
        <v>0.15</v>
      </c>
      <c r="V1111" s="632">
        <f>XI_Wdrożenie!V14</f>
        <v>0</v>
      </c>
      <c r="W1111" s="632">
        <f>XI_Wdrożenie!W14</f>
        <v>0</v>
      </c>
      <c r="X1111" s="632">
        <f>XI_Wdrożenie!X14</f>
        <v>0</v>
      </c>
      <c r="Y1111" s="654">
        <f>XI_Wdrożenie!Y14</f>
        <v>0</v>
      </c>
      <c r="Z1111" s="654">
        <f>XI_Wdrożenie!Z14</f>
        <v>0</v>
      </c>
      <c r="AA1111" s="654">
        <f>XI_Wdrożenie!AA14</f>
        <v>0</v>
      </c>
      <c r="AB1111" s="654">
        <f>XI_Wdrożenie!AB14</f>
        <v>0</v>
      </c>
      <c r="AC1111" s="617">
        <f>XI_Wdrożenie!AC14</f>
        <v>0</v>
      </c>
      <c r="AD1111" s="617">
        <f>XI_Wdrożenie!AD14</f>
        <v>0</v>
      </c>
      <c r="AE1111" s="617">
        <f>XI_Wdrożenie!AE14</f>
        <v>0</v>
      </c>
      <c r="AF1111" s="617">
        <f>XI_Wdrożenie!AF14</f>
        <v>0</v>
      </c>
      <c r="AG1111" s="259">
        <f>XI_Wdrożenie!AG14</f>
        <v>14</v>
      </c>
      <c r="AH1111" s="259">
        <f>XI_Wdrożenie!AH14</f>
        <v>14</v>
      </c>
      <c r="AI1111" s="259">
        <f>XI_Wdrożenie!AI14</f>
        <v>14</v>
      </c>
      <c r="AJ1111" s="259">
        <f>XI_Wdrożenie!AJ14</f>
        <v>14</v>
      </c>
      <c r="AK1111" s="259">
        <f>XI_Wdrożenie!AK14</f>
        <v>14</v>
      </c>
      <c r="AL1111" s="259">
        <f>XI_Wdrożenie!AL14</f>
        <v>12</v>
      </c>
      <c r="AM1111" s="259">
        <f>XI_Wdrożenie!AM14</f>
        <v>0</v>
      </c>
      <c r="AN1111" s="259">
        <f>XI_Wdrożenie!AN14</f>
        <v>0</v>
      </c>
      <c r="AO1111" s="259">
        <f>XI_Wdrożenie!AO14</f>
        <v>0</v>
      </c>
      <c r="AP1111" s="647">
        <f>XI_Wdrożenie!AP14</f>
        <v>0</v>
      </c>
      <c r="AQ1111" s="647">
        <f>XI_Wdrożenie!AQ14</f>
        <v>0</v>
      </c>
      <c r="AR1111" s="647">
        <f>XI_Wdrożenie!AR14</f>
        <v>0</v>
      </c>
      <c r="AS1111" s="647">
        <f>XI_Wdrożenie!AS14</f>
        <v>0</v>
      </c>
      <c r="AT1111" s="623">
        <f>XI_Wdrożenie!AT14</f>
        <v>0</v>
      </c>
      <c r="AU1111" s="623">
        <f>XI_Wdrożenie!AU14</f>
        <v>0</v>
      </c>
      <c r="AV1111" s="623">
        <f>XI_Wdrożenie!AV14</f>
        <v>0</v>
      </c>
      <c r="AW1111" s="623">
        <f>XI_Wdrożenie!AW14</f>
        <v>0</v>
      </c>
      <c r="AX1111" s="275">
        <f>XI_Wdrożenie!AX14</f>
        <v>82</v>
      </c>
      <c r="AY1111" s="275">
        <f>XI_Wdrożenie!AY14</f>
        <v>0.51249999999999996</v>
      </c>
      <c r="AZ1111" s="275">
        <f>XI_Wdrożenie!AZ14</f>
        <v>5001</v>
      </c>
      <c r="BA1111" s="275">
        <f>XI_Wdrożenie!BA14</f>
        <v>2563.0124999999998</v>
      </c>
      <c r="BB1111" s="275">
        <f>XI_Wdrożenie!BB14</f>
        <v>1313.5439062499997</v>
      </c>
      <c r="BC1111" s="275">
        <f>XI_Wdrożenie!BC14</f>
        <v>0</v>
      </c>
      <c r="BD1111" s="275">
        <f>XI_Wdrożenie!BD14</f>
        <v>0</v>
      </c>
      <c r="BE1111" s="275">
        <f>XI_Wdrożenie!BE14</f>
        <v>0</v>
      </c>
      <c r="BF1111" s="275">
        <f>XI_Wdrożenie!BF14</f>
        <v>0</v>
      </c>
      <c r="BG1111" s="275">
        <f>XI_Wdrożenie!BG14</f>
        <v>0</v>
      </c>
      <c r="BH1111" s="275">
        <f>XI_Wdrożenie!BH14</f>
        <v>0</v>
      </c>
      <c r="BI1111" s="275">
        <f>XI_Wdrożenie!BI14</f>
        <v>0</v>
      </c>
      <c r="BJ1111">
        <f t="shared" si="61"/>
        <v>80</v>
      </c>
      <c r="BK1111">
        <f t="shared" si="62"/>
        <v>82</v>
      </c>
      <c r="BL1111" s="531">
        <f t="shared" si="63"/>
        <v>-2</v>
      </c>
      <c r="BM1111" s="201"/>
    </row>
    <row r="1112" spans="1:65" s="191" customFormat="1" hidden="1" outlineLevel="1" x14ac:dyDescent="0.3">
      <c r="A1112" s="275">
        <f>XI_Wdrożenie!A15</f>
        <v>3</v>
      </c>
      <c r="B1112" s="275" t="str">
        <f>XI_Wdrożenie!B15</f>
        <v>a</v>
      </c>
      <c r="C1112" s="275">
        <f>XI_Wdrożenie!C15</f>
        <v>0</v>
      </c>
      <c r="D1112" s="275" t="str">
        <f>XI_Wdrożenie!D15</f>
        <v>.z11_3_a_0</v>
      </c>
      <c r="E1112" s="275" t="str">
        <f>XI_Wdrożenie!E15</f>
        <v>3.Testowanie i symulacje w kontrolowanych warunkach (np. w ramach programu pilotażowego</v>
      </c>
      <c r="F1112" s="275">
        <f>XI_Wdrożenie!F15</f>
        <v>0</v>
      </c>
      <c r="G1112" s="275">
        <f>XI_Wdrożenie!G15</f>
        <v>0</v>
      </c>
      <c r="H1112" s="275">
        <f>XI_Wdrożenie!H15</f>
        <v>0</v>
      </c>
      <c r="I1112" s="275">
        <f>XI_Wdrożenie!I15</f>
        <v>0</v>
      </c>
      <c r="J1112" s="275">
        <f>XI_Wdrożenie!J15</f>
        <v>269</v>
      </c>
      <c r="K1112" s="284">
        <f>XI_Wdrożenie!K15</f>
        <v>48264</v>
      </c>
      <c r="L1112" s="284">
        <f>XI_Wdrożenie!L15</f>
        <v>48264</v>
      </c>
      <c r="M1112" s="275">
        <f>XI_Wdrożenie!M15</f>
        <v>268</v>
      </c>
      <c r="N1112" s="275">
        <f>XI_Wdrożenie!N15</f>
        <v>0</v>
      </c>
      <c r="O1112" s="275">
        <f>XI_Wdrożenie!O15</f>
        <v>0</v>
      </c>
      <c r="P1112" s="632">
        <f>XI_Wdrożenie!P15</f>
        <v>0</v>
      </c>
      <c r="Q1112" s="632">
        <f>XI_Wdrożenie!Q15</f>
        <v>0</v>
      </c>
      <c r="R1112" s="632">
        <f>XI_Wdrożenie!R15</f>
        <v>0</v>
      </c>
      <c r="S1112" s="632">
        <f>XI_Wdrożenie!S15</f>
        <v>0</v>
      </c>
      <c r="T1112" s="632">
        <f>XI_Wdrożenie!T15</f>
        <v>0</v>
      </c>
      <c r="U1112" s="632">
        <f>XI_Wdrożenie!U15</f>
        <v>0</v>
      </c>
      <c r="V1112" s="632">
        <f>XI_Wdrożenie!V15</f>
        <v>0</v>
      </c>
      <c r="W1112" s="632">
        <f>XI_Wdrożenie!W15</f>
        <v>0</v>
      </c>
      <c r="X1112" s="632">
        <f>XI_Wdrożenie!X15</f>
        <v>0</v>
      </c>
      <c r="Y1112" s="654">
        <f>XI_Wdrożenie!Y15</f>
        <v>0</v>
      </c>
      <c r="Z1112" s="654">
        <f>XI_Wdrożenie!Z15</f>
        <v>0</v>
      </c>
      <c r="AA1112" s="654">
        <f>XI_Wdrożenie!AA15</f>
        <v>0</v>
      </c>
      <c r="AB1112" s="654">
        <f>XI_Wdrożenie!AB15</f>
        <v>0</v>
      </c>
      <c r="AC1112" s="617">
        <f>XI_Wdrożenie!AC15</f>
        <v>0</v>
      </c>
      <c r="AD1112" s="617">
        <f>XI_Wdrożenie!AD15</f>
        <v>0</v>
      </c>
      <c r="AE1112" s="617">
        <f>XI_Wdrożenie!AE15</f>
        <v>0</v>
      </c>
      <c r="AF1112" s="617">
        <f>XI_Wdrożenie!AF15</f>
        <v>0</v>
      </c>
      <c r="AG1112" s="259">
        <f>XI_Wdrożenie!AG15</f>
        <v>0</v>
      </c>
      <c r="AH1112" s="259">
        <f>XI_Wdrożenie!AH15</f>
        <v>0</v>
      </c>
      <c r="AI1112" s="259">
        <f>XI_Wdrożenie!AI15</f>
        <v>0</v>
      </c>
      <c r="AJ1112" s="259">
        <f>XI_Wdrożenie!AJ15</f>
        <v>0</v>
      </c>
      <c r="AK1112" s="259">
        <f>XI_Wdrożenie!AK15</f>
        <v>0</v>
      </c>
      <c r="AL1112" s="259">
        <f>XI_Wdrożenie!AL15</f>
        <v>0</v>
      </c>
      <c r="AM1112" s="259">
        <f>XI_Wdrożenie!AM15</f>
        <v>0</v>
      </c>
      <c r="AN1112" s="259">
        <f>XI_Wdrożenie!AN15</f>
        <v>0</v>
      </c>
      <c r="AO1112" s="259">
        <f>XI_Wdrożenie!AO15</f>
        <v>0</v>
      </c>
      <c r="AP1112" s="647">
        <f>XI_Wdrożenie!AP15</f>
        <v>0</v>
      </c>
      <c r="AQ1112" s="647">
        <f>XI_Wdrożenie!AQ15</f>
        <v>0</v>
      </c>
      <c r="AR1112" s="647">
        <f>XI_Wdrożenie!AR15</f>
        <v>0</v>
      </c>
      <c r="AS1112" s="647">
        <f>XI_Wdrożenie!AS15</f>
        <v>0</v>
      </c>
      <c r="AT1112" s="623">
        <f>XI_Wdrożenie!AT15</f>
        <v>0</v>
      </c>
      <c r="AU1112" s="623">
        <f>XI_Wdrożenie!AU15</f>
        <v>0</v>
      </c>
      <c r="AV1112" s="623">
        <f>XI_Wdrożenie!AV15</f>
        <v>0</v>
      </c>
      <c r="AW1112" s="623">
        <f>XI_Wdrożenie!AW15</f>
        <v>0</v>
      </c>
      <c r="AX1112" s="275">
        <f>XI_Wdrożenie!AX15</f>
        <v>0</v>
      </c>
      <c r="AY1112" s="275">
        <f>XI_Wdrożenie!AY15</f>
        <v>0</v>
      </c>
      <c r="AZ1112" s="275">
        <f>XI_Wdrożenie!AZ15</f>
        <v>0</v>
      </c>
      <c r="BA1112" s="275">
        <f>XI_Wdrożenie!BA15</f>
        <v>0</v>
      </c>
      <c r="BB1112" s="275">
        <f>XI_Wdrożenie!BB15</f>
        <v>0</v>
      </c>
      <c r="BC1112" s="275">
        <f>XI_Wdrożenie!BC15</f>
        <v>0</v>
      </c>
      <c r="BD1112" s="275">
        <f>XI_Wdrożenie!BD15</f>
        <v>0</v>
      </c>
      <c r="BE1112" s="275">
        <f>XI_Wdrożenie!BE15</f>
        <v>0</v>
      </c>
      <c r="BF1112" s="275">
        <f>XI_Wdrożenie!BF15</f>
        <v>0</v>
      </c>
      <c r="BG1112" s="275">
        <f>XI_Wdrożenie!BG15</f>
        <v>0</v>
      </c>
      <c r="BH1112" s="275">
        <f>XI_Wdrożenie!BH15</f>
        <v>0</v>
      </c>
      <c r="BI1112" s="275">
        <f>XI_Wdrożenie!BI15</f>
        <v>0</v>
      </c>
      <c r="BJ1112">
        <f t="shared" si="61"/>
        <v>0</v>
      </c>
      <c r="BK1112">
        <f t="shared" si="62"/>
        <v>0</v>
      </c>
      <c r="BL1112" s="531">
        <f t="shared" si="63"/>
        <v>0</v>
      </c>
      <c r="BM1112" s="201"/>
    </row>
    <row r="1113" spans="1:65" s="191" customFormat="1" hidden="1" outlineLevel="1" x14ac:dyDescent="0.3">
      <c r="A1113" s="275">
        <f>XI_Wdrożenie!A16</f>
        <v>3</v>
      </c>
      <c r="B1113" s="275" t="str">
        <f>XI_Wdrożenie!B16</f>
        <v>a</v>
      </c>
      <c r="C1113" s="275">
        <f>XI_Wdrożenie!C16</f>
        <v>1</v>
      </c>
      <c r="D1113" s="275" t="str">
        <f>XI_Wdrożenie!D16</f>
        <v>.z11_3_a_1</v>
      </c>
      <c r="E1113" s="275" t="str">
        <f>XI_Wdrożenie!E16</f>
        <v>Wprowadzenie opracowanych modeli do systemu testowego, przetestowanie ich działania na przykładzie rzeczywistych danych z magazynu, a następnie ich kalibracja, uwzględniając wszelkie odstępstwa lub specyficzne warunki operacyjne</v>
      </c>
      <c r="F1113" s="275" t="str">
        <f>XI_Wdrożenie!F16</f>
        <v>Imię03</v>
      </c>
      <c r="G1113" s="275" t="str">
        <f>XI_Wdrożenie!G16</f>
        <v>Nazwisko03</v>
      </c>
      <c r="H1113" s="275">
        <f>XI_Wdrożenie!H16</f>
        <v>10</v>
      </c>
      <c r="I1113" s="275" t="str">
        <f>XI_Wdrożenie!I16</f>
        <v>.a03</v>
      </c>
      <c r="J1113" s="275">
        <f>XI_Wdrożenie!J16</f>
        <v>269</v>
      </c>
      <c r="K1113" s="284">
        <f>XI_Wdrożenie!K16</f>
        <v>48264</v>
      </c>
      <c r="L1113" s="284">
        <f>XI_Wdrożenie!L16</f>
        <v>48265</v>
      </c>
      <c r="M1113" s="275">
        <f>XI_Wdrożenie!M16</f>
        <v>269</v>
      </c>
      <c r="N1113" s="275">
        <f>XI_Wdrożenie!N16</f>
        <v>1</v>
      </c>
      <c r="O1113" s="275">
        <f>XI_Wdrożenie!O16</f>
        <v>120</v>
      </c>
      <c r="P1113" s="632">
        <f>XI_Wdrożenie!P16</f>
        <v>0.17</v>
      </c>
      <c r="Q1113" s="632">
        <f>XI_Wdrożenie!Q16</f>
        <v>0.17</v>
      </c>
      <c r="R1113" s="632">
        <f>XI_Wdrożenie!R16</f>
        <v>0.17</v>
      </c>
      <c r="S1113" s="632">
        <f>XI_Wdrożenie!S16</f>
        <v>0.17</v>
      </c>
      <c r="T1113" s="632">
        <f>XI_Wdrożenie!T16</f>
        <v>0.17</v>
      </c>
      <c r="U1113" s="632">
        <f>XI_Wdrożenie!U16</f>
        <v>0.15</v>
      </c>
      <c r="V1113" s="632">
        <f>XI_Wdrożenie!V16</f>
        <v>0</v>
      </c>
      <c r="W1113" s="632">
        <f>XI_Wdrożenie!W16</f>
        <v>0</v>
      </c>
      <c r="X1113" s="632">
        <f>XI_Wdrożenie!X16</f>
        <v>0</v>
      </c>
      <c r="Y1113" s="654">
        <f>XI_Wdrożenie!Y16</f>
        <v>0</v>
      </c>
      <c r="Z1113" s="654">
        <f>XI_Wdrożenie!Z16</f>
        <v>0</v>
      </c>
      <c r="AA1113" s="654">
        <f>XI_Wdrożenie!AA16</f>
        <v>0</v>
      </c>
      <c r="AB1113" s="654">
        <f>XI_Wdrożenie!AB16</f>
        <v>0</v>
      </c>
      <c r="AC1113" s="617">
        <f>XI_Wdrożenie!AC16</f>
        <v>0</v>
      </c>
      <c r="AD1113" s="617">
        <f>XI_Wdrożenie!AD16</f>
        <v>0</v>
      </c>
      <c r="AE1113" s="617">
        <f>XI_Wdrożenie!AE16</f>
        <v>0</v>
      </c>
      <c r="AF1113" s="617">
        <f>XI_Wdrożenie!AF16</f>
        <v>0</v>
      </c>
      <c r="AG1113" s="259">
        <f>XI_Wdrożenie!AG16</f>
        <v>20</v>
      </c>
      <c r="AH1113" s="259">
        <f>XI_Wdrożenie!AH16</f>
        <v>20</v>
      </c>
      <c r="AI1113" s="259">
        <f>XI_Wdrożenie!AI16</f>
        <v>20</v>
      </c>
      <c r="AJ1113" s="259">
        <f>XI_Wdrożenie!AJ16</f>
        <v>20</v>
      </c>
      <c r="AK1113" s="259">
        <f>XI_Wdrożenie!AK16</f>
        <v>20</v>
      </c>
      <c r="AL1113" s="259">
        <f>XI_Wdrożenie!AL16</f>
        <v>18</v>
      </c>
      <c r="AM1113" s="259">
        <f>XI_Wdrożenie!AM16</f>
        <v>0</v>
      </c>
      <c r="AN1113" s="259">
        <f>XI_Wdrożenie!AN16</f>
        <v>0</v>
      </c>
      <c r="AO1113" s="259">
        <f>XI_Wdrożenie!AO16</f>
        <v>0</v>
      </c>
      <c r="AP1113" s="647">
        <f>XI_Wdrożenie!AP16</f>
        <v>0</v>
      </c>
      <c r="AQ1113" s="647">
        <f>XI_Wdrożenie!AQ16</f>
        <v>0</v>
      </c>
      <c r="AR1113" s="647">
        <f>XI_Wdrożenie!AR16</f>
        <v>0</v>
      </c>
      <c r="AS1113" s="647">
        <f>XI_Wdrożenie!AS16</f>
        <v>0</v>
      </c>
      <c r="AT1113" s="623">
        <f>XI_Wdrożenie!AT16</f>
        <v>0</v>
      </c>
      <c r="AU1113" s="623">
        <f>XI_Wdrożenie!AU16</f>
        <v>0</v>
      </c>
      <c r="AV1113" s="623">
        <f>XI_Wdrożenie!AV16</f>
        <v>0</v>
      </c>
      <c r="AW1113" s="623">
        <f>XI_Wdrożenie!AW16</f>
        <v>0</v>
      </c>
      <c r="AX1113" s="275">
        <f>XI_Wdrożenie!AX16</f>
        <v>118</v>
      </c>
      <c r="AY1113" s="275">
        <f>XI_Wdrożenie!AY16</f>
        <v>0.73750000000000004</v>
      </c>
      <c r="AZ1113" s="275">
        <f>XI_Wdrożenie!AZ16</f>
        <v>5003</v>
      </c>
      <c r="BA1113" s="275">
        <f>XI_Wdrożenie!BA16</f>
        <v>3689.7125000000001</v>
      </c>
      <c r="BB1113" s="275">
        <f>XI_Wdrożenie!BB16</f>
        <v>2721.1629687500003</v>
      </c>
      <c r="BC1113" s="275">
        <f>XI_Wdrożenie!BC16</f>
        <v>0</v>
      </c>
      <c r="BD1113" s="275">
        <f>XI_Wdrożenie!BD16</f>
        <v>0</v>
      </c>
      <c r="BE1113" s="275">
        <f>XI_Wdrożenie!BE16</f>
        <v>0</v>
      </c>
      <c r="BF1113" s="275">
        <f>XI_Wdrożenie!BF16</f>
        <v>0</v>
      </c>
      <c r="BG1113" s="275">
        <f>XI_Wdrożenie!BG16</f>
        <v>0</v>
      </c>
      <c r="BH1113" s="275">
        <f>XI_Wdrożenie!BH16</f>
        <v>0</v>
      </c>
      <c r="BI1113" s="275">
        <f>XI_Wdrożenie!BI16</f>
        <v>0</v>
      </c>
      <c r="BJ1113">
        <f t="shared" si="61"/>
        <v>120</v>
      </c>
      <c r="BK1113">
        <f t="shared" si="62"/>
        <v>118</v>
      </c>
      <c r="BL1113" s="531">
        <f t="shared" si="63"/>
        <v>2</v>
      </c>
      <c r="BM1113" s="201"/>
    </row>
    <row r="1114" spans="1:65" s="191" customFormat="1" hidden="1" outlineLevel="1" x14ac:dyDescent="0.3">
      <c r="A1114" s="275">
        <f>XI_Wdrożenie!A17</f>
        <v>3</v>
      </c>
      <c r="B1114" s="275" t="str">
        <f>XI_Wdrożenie!B17</f>
        <v>b</v>
      </c>
      <c r="C1114" s="275">
        <f>XI_Wdrożenie!C17</f>
        <v>1</v>
      </c>
      <c r="D1114" s="275" t="str">
        <f>XI_Wdrożenie!D17</f>
        <v>.z11_3_b_1</v>
      </c>
      <c r="E1114" s="275" t="str">
        <f>XI_Wdrożenie!E17</f>
        <v>Wykorzystanie modeli matematycznych do analizy i optymalizacji wybranych procesów logistycznych np. ruchu wózków widłowych w magazynie, minimalizując czas przejazdów, kolizje oraz maksymalizując efektywność tras, procesu pakowania czy kompletacji</v>
      </c>
      <c r="F1114" s="275" t="str">
        <f>XI_Wdrożenie!F17</f>
        <v>Imię04</v>
      </c>
      <c r="G1114" s="275" t="str">
        <f>XI_Wdrożenie!G17</f>
        <v>Nazwisko04</v>
      </c>
      <c r="H1114" s="275">
        <f>XI_Wdrożenie!H17</f>
        <v>11</v>
      </c>
      <c r="I1114" s="275" t="str">
        <f>XI_Wdrożenie!I17</f>
        <v>.a04</v>
      </c>
      <c r="J1114" s="275">
        <f>XI_Wdrożenie!J17</f>
        <v>270</v>
      </c>
      <c r="K1114" s="284">
        <f>XI_Wdrożenie!K17</f>
        <v>48271</v>
      </c>
      <c r="L1114" s="284">
        <f>XI_Wdrożenie!L17</f>
        <v>48272</v>
      </c>
      <c r="M1114" s="275">
        <f>XI_Wdrożenie!M17</f>
        <v>270</v>
      </c>
      <c r="N1114" s="275">
        <f>XI_Wdrożenie!N17</f>
        <v>1</v>
      </c>
      <c r="O1114" s="275">
        <f>XI_Wdrożenie!O17</f>
        <v>120</v>
      </c>
      <c r="P1114" s="632">
        <f>XI_Wdrożenie!P17</f>
        <v>0.17</v>
      </c>
      <c r="Q1114" s="632">
        <f>XI_Wdrożenie!Q17</f>
        <v>0.17</v>
      </c>
      <c r="R1114" s="632">
        <f>XI_Wdrożenie!R17</f>
        <v>0.17</v>
      </c>
      <c r="S1114" s="632">
        <f>XI_Wdrożenie!S17</f>
        <v>0.17</v>
      </c>
      <c r="T1114" s="632">
        <f>XI_Wdrożenie!T17</f>
        <v>0.17</v>
      </c>
      <c r="U1114" s="632">
        <f>XI_Wdrożenie!U17</f>
        <v>0.15</v>
      </c>
      <c r="V1114" s="632">
        <f>XI_Wdrożenie!V17</f>
        <v>0</v>
      </c>
      <c r="W1114" s="632">
        <f>XI_Wdrożenie!W17</f>
        <v>0</v>
      </c>
      <c r="X1114" s="632">
        <f>XI_Wdrożenie!X17</f>
        <v>0</v>
      </c>
      <c r="Y1114" s="654">
        <f>XI_Wdrożenie!Y17</f>
        <v>0</v>
      </c>
      <c r="Z1114" s="654">
        <f>XI_Wdrożenie!Z17</f>
        <v>0</v>
      </c>
      <c r="AA1114" s="654">
        <f>XI_Wdrożenie!AA17</f>
        <v>0</v>
      </c>
      <c r="AB1114" s="654">
        <f>XI_Wdrożenie!AB17</f>
        <v>0</v>
      </c>
      <c r="AC1114" s="617">
        <f>XI_Wdrożenie!AC17</f>
        <v>0</v>
      </c>
      <c r="AD1114" s="617">
        <f>XI_Wdrożenie!AD17</f>
        <v>0</v>
      </c>
      <c r="AE1114" s="617">
        <f>XI_Wdrożenie!AE17</f>
        <v>0</v>
      </c>
      <c r="AF1114" s="617">
        <f>XI_Wdrożenie!AF17</f>
        <v>0</v>
      </c>
      <c r="AG1114" s="259">
        <f>XI_Wdrożenie!AG17</f>
        <v>20</v>
      </c>
      <c r="AH1114" s="259">
        <f>XI_Wdrożenie!AH17</f>
        <v>20</v>
      </c>
      <c r="AI1114" s="259">
        <f>XI_Wdrożenie!AI17</f>
        <v>20</v>
      </c>
      <c r="AJ1114" s="259">
        <f>XI_Wdrożenie!AJ17</f>
        <v>20</v>
      </c>
      <c r="AK1114" s="259">
        <f>XI_Wdrożenie!AK17</f>
        <v>20</v>
      </c>
      <c r="AL1114" s="259">
        <f>XI_Wdrożenie!AL17</f>
        <v>18</v>
      </c>
      <c r="AM1114" s="259">
        <f>XI_Wdrożenie!AM17</f>
        <v>0</v>
      </c>
      <c r="AN1114" s="259">
        <f>XI_Wdrożenie!AN17</f>
        <v>0</v>
      </c>
      <c r="AO1114" s="259">
        <f>XI_Wdrożenie!AO17</f>
        <v>0</v>
      </c>
      <c r="AP1114" s="647">
        <f>XI_Wdrożenie!AP17</f>
        <v>0</v>
      </c>
      <c r="AQ1114" s="647">
        <f>XI_Wdrożenie!AQ17</f>
        <v>0</v>
      </c>
      <c r="AR1114" s="647">
        <f>XI_Wdrożenie!AR17</f>
        <v>0</v>
      </c>
      <c r="AS1114" s="647">
        <f>XI_Wdrożenie!AS17</f>
        <v>0</v>
      </c>
      <c r="AT1114" s="623">
        <f>XI_Wdrożenie!AT17</f>
        <v>0</v>
      </c>
      <c r="AU1114" s="623">
        <f>XI_Wdrożenie!AU17</f>
        <v>0</v>
      </c>
      <c r="AV1114" s="623">
        <f>XI_Wdrożenie!AV17</f>
        <v>0</v>
      </c>
      <c r="AW1114" s="623">
        <f>XI_Wdrożenie!AW17</f>
        <v>0</v>
      </c>
      <c r="AX1114" s="275">
        <f>XI_Wdrożenie!AX17</f>
        <v>118</v>
      </c>
      <c r="AY1114" s="275">
        <f>XI_Wdrożenie!AY17</f>
        <v>0.73750000000000004</v>
      </c>
      <c r="AZ1114" s="275">
        <f>XI_Wdrożenie!AZ17</f>
        <v>5004</v>
      </c>
      <c r="BA1114" s="275">
        <f>XI_Wdrożenie!BA17</f>
        <v>3690.4500000000003</v>
      </c>
      <c r="BB1114" s="275">
        <f>XI_Wdrożenie!BB17</f>
        <v>2721.7068750000003</v>
      </c>
      <c r="BC1114" s="275">
        <f>XI_Wdrożenie!BC17</f>
        <v>0</v>
      </c>
      <c r="BD1114" s="275">
        <f>XI_Wdrożenie!BD17</f>
        <v>0</v>
      </c>
      <c r="BE1114" s="275">
        <f>XI_Wdrożenie!BE17</f>
        <v>0</v>
      </c>
      <c r="BF1114" s="275">
        <f>XI_Wdrożenie!BF17</f>
        <v>0</v>
      </c>
      <c r="BG1114" s="275">
        <f>XI_Wdrożenie!BG17</f>
        <v>0</v>
      </c>
      <c r="BH1114" s="275">
        <f>XI_Wdrożenie!BH17</f>
        <v>0</v>
      </c>
      <c r="BI1114" s="275">
        <f>XI_Wdrożenie!BI17</f>
        <v>0</v>
      </c>
      <c r="BJ1114">
        <f t="shared" si="61"/>
        <v>120</v>
      </c>
      <c r="BK1114">
        <f t="shared" si="62"/>
        <v>118</v>
      </c>
      <c r="BL1114" s="531">
        <f t="shared" si="63"/>
        <v>2</v>
      </c>
      <c r="BM1114" s="201"/>
    </row>
    <row r="1115" spans="1:65" s="191" customFormat="1" hidden="1" outlineLevel="1" x14ac:dyDescent="0.3">
      <c r="A1115" s="275">
        <f>XI_Wdrożenie!A18</f>
        <v>3</v>
      </c>
      <c r="B1115" s="275" t="str">
        <f>XI_Wdrożenie!B18</f>
        <v>c</v>
      </c>
      <c r="C1115" s="275">
        <f>XI_Wdrożenie!C18</f>
        <v>1</v>
      </c>
      <c r="D1115" s="275" t="str">
        <f>XI_Wdrożenie!D18</f>
        <v>.z11_3_c_1</v>
      </c>
      <c r="E1115" s="275" t="str">
        <f>XI_Wdrożenie!E18</f>
        <v>Przeprowadzenie testów (np. testy funkcjonalności, wydajności, użytkowe, bezpieczeństwa) celem upewnienia się, że wszystko działa zgodnie z oczekiwaniami i czy użytkownicy potrafią efektywnie korzystać z nowego rozwiązania</v>
      </c>
      <c r="F1115" s="275" t="str">
        <f>XI_Wdrożenie!F18</f>
        <v>Imię05</v>
      </c>
      <c r="G1115" s="275" t="str">
        <f>XI_Wdrożenie!G18</f>
        <v>Nazwisko05</v>
      </c>
      <c r="H1115" s="275">
        <f>XI_Wdrożenie!H18</f>
        <v>12</v>
      </c>
      <c r="I1115" s="275" t="str">
        <f>XI_Wdrożenie!I18</f>
        <v>.a05</v>
      </c>
      <c r="J1115" s="275">
        <f>XI_Wdrożenie!J18</f>
        <v>271</v>
      </c>
      <c r="K1115" s="284">
        <f>XI_Wdrożenie!K18</f>
        <v>48278</v>
      </c>
      <c r="L1115" s="284">
        <f>XI_Wdrożenie!L18</f>
        <v>48279</v>
      </c>
      <c r="M1115" s="275">
        <f>XI_Wdrożenie!M18</f>
        <v>271</v>
      </c>
      <c r="N1115" s="275">
        <f>XI_Wdrożenie!N18</f>
        <v>1</v>
      </c>
      <c r="O1115" s="275">
        <f>XI_Wdrożenie!O18</f>
        <v>120</v>
      </c>
      <c r="P1115" s="632">
        <f>XI_Wdrożenie!P18</f>
        <v>0.17</v>
      </c>
      <c r="Q1115" s="632">
        <f>XI_Wdrożenie!Q18</f>
        <v>0.17</v>
      </c>
      <c r="R1115" s="632">
        <f>XI_Wdrożenie!R18</f>
        <v>0.17</v>
      </c>
      <c r="S1115" s="632">
        <f>XI_Wdrożenie!S18</f>
        <v>0.17</v>
      </c>
      <c r="T1115" s="632">
        <f>XI_Wdrożenie!T18</f>
        <v>0.17</v>
      </c>
      <c r="U1115" s="632">
        <f>XI_Wdrożenie!U18</f>
        <v>0.15</v>
      </c>
      <c r="V1115" s="632">
        <f>XI_Wdrożenie!V18</f>
        <v>0</v>
      </c>
      <c r="W1115" s="632">
        <f>XI_Wdrożenie!W18</f>
        <v>0</v>
      </c>
      <c r="X1115" s="632">
        <f>XI_Wdrożenie!X18</f>
        <v>0</v>
      </c>
      <c r="Y1115" s="654">
        <f>XI_Wdrożenie!Y18</f>
        <v>0</v>
      </c>
      <c r="Z1115" s="654">
        <f>XI_Wdrożenie!Z18</f>
        <v>0</v>
      </c>
      <c r="AA1115" s="654">
        <f>XI_Wdrożenie!AA18</f>
        <v>0</v>
      </c>
      <c r="AB1115" s="654">
        <f>XI_Wdrożenie!AB18</f>
        <v>0</v>
      </c>
      <c r="AC1115" s="617">
        <f>XI_Wdrożenie!AC18</f>
        <v>0</v>
      </c>
      <c r="AD1115" s="617">
        <f>XI_Wdrożenie!AD18</f>
        <v>0</v>
      </c>
      <c r="AE1115" s="617">
        <f>XI_Wdrożenie!AE18</f>
        <v>0</v>
      </c>
      <c r="AF1115" s="617">
        <f>XI_Wdrożenie!AF18</f>
        <v>0</v>
      </c>
      <c r="AG1115" s="259">
        <f>XI_Wdrożenie!AG18</f>
        <v>20</v>
      </c>
      <c r="AH1115" s="259">
        <f>XI_Wdrożenie!AH18</f>
        <v>20</v>
      </c>
      <c r="AI1115" s="259">
        <f>XI_Wdrożenie!AI18</f>
        <v>20</v>
      </c>
      <c r="AJ1115" s="259">
        <f>XI_Wdrożenie!AJ18</f>
        <v>20</v>
      </c>
      <c r="AK1115" s="259">
        <f>XI_Wdrożenie!AK18</f>
        <v>20</v>
      </c>
      <c r="AL1115" s="259">
        <f>XI_Wdrożenie!AL18</f>
        <v>18</v>
      </c>
      <c r="AM1115" s="259">
        <f>XI_Wdrożenie!AM18</f>
        <v>0</v>
      </c>
      <c r="AN1115" s="259">
        <f>XI_Wdrożenie!AN18</f>
        <v>0</v>
      </c>
      <c r="AO1115" s="259">
        <f>XI_Wdrożenie!AO18</f>
        <v>0</v>
      </c>
      <c r="AP1115" s="647">
        <f>XI_Wdrożenie!AP18</f>
        <v>0</v>
      </c>
      <c r="AQ1115" s="647">
        <f>XI_Wdrożenie!AQ18</f>
        <v>0</v>
      </c>
      <c r="AR1115" s="647">
        <f>XI_Wdrożenie!AR18</f>
        <v>0</v>
      </c>
      <c r="AS1115" s="647">
        <f>XI_Wdrożenie!AS18</f>
        <v>0</v>
      </c>
      <c r="AT1115" s="623">
        <f>XI_Wdrożenie!AT18</f>
        <v>0</v>
      </c>
      <c r="AU1115" s="623">
        <f>XI_Wdrożenie!AU18</f>
        <v>0</v>
      </c>
      <c r="AV1115" s="623">
        <f>XI_Wdrożenie!AV18</f>
        <v>0</v>
      </c>
      <c r="AW1115" s="623">
        <f>XI_Wdrożenie!AW18</f>
        <v>0</v>
      </c>
      <c r="AX1115" s="275">
        <f>XI_Wdrożenie!AX18</f>
        <v>118</v>
      </c>
      <c r="AY1115" s="275">
        <f>XI_Wdrożenie!AY18</f>
        <v>0.73750000000000004</v>
      </c>
      <c r="AZ1115" s="275">
        <f>XI_Wdrożenie!AZ18</f>
        <v>5005</v>
      </c>
      <c r="BA1115" s="275">
        <f>XI_Wdrożenie!BA18</f>
        <v>3691.1875</v>
      </c>
      <c r="BB1115" s="275">
        <f>XI_Wdrożenie!BB18</f>
        <v>2722.2507812500003</v>
      </c>
      <c r="BC1115" s="275">
        <f>XI_Wdrożenie!BC18</f>
        <v>0</v>
      </c>
      <c r="BD1115" s="275">
        <f>XI_Wdrożenie!BD18</f>
        <v>0</v>
      </c>
      <c r="BE1115" s="275">
        <f>XI_Wdrożenie!BE18</f>
        <v>0</v>
      </c>
      <c r="BF1115" s="275">
        <f>XI_Wdrożenie!BF18</f>
        <v>0</v>
      </c>
      <c r="BG1115" s="275">
        <f>XI_Wdrożenie!BG18</f>
        <v>0</v>
      </c>
      <c r="BH1115" s="275">
        <f>XI_Wdrożenie!BH18</f>
        <v>0</v>
      </c>
      <c r="BI1115" s="275">
        <f>XI_Wdrożenie!BI18</f>
        <v>0</v>
      </c>
      <c r="BJ1115">
        <f t="shared" si="61"/>
        <v>120</v>
      </c>
      <c r="BK1115">
        <f t="shared" si="62"/>
        <v>118</v>
      </c>
      <c r="BL1115" s="531">
        <f t="shared" si="63"/>
        <v>2</v>
      </c>
      <c r="BM1115" s="201"/>
    </row>
    <row r="1116" spans="1:65" s="191" customFormat="1" hidden="1" outlineLevel="1" x14ac:dyDescent="0.3">
      <c r="A1116" s="275">
        <f>XI_Wdrożenie!A19</f>
        <v>4</v>
      </c>
      <c r="B1116" s="275" t="str">
        <f>XI_Wdrożenie!B19</f>
        <v>a</v>
      </c>
      <c r="C1116" s="275">
        <f>XI_Wdrożenie!C19</f>
        <v>0</v>
      </c>
      <c r="D1116" s="275" t="str">
        <f>XI_Wdrożenie!D19</f>
        <v>.z11_4_a_0</v>
      </c>
      <c r="E1116" s="275" t="str">
        <f>XI_Wdrożenie!E19</f>
        <v>4.Szkolenie użytkowników, obejmujące zarówno teoretyczne wprowadzenie, jak i praktyczne sesje, które uczą, jak obsługiwać nowy system i efektywnie z niego korzystać</v>
      </c>
      <c r="F1116" s="275">
        <f>XI_Wdrożenie!F19</f>
        <v>0</v>
      </c>
      <c r="G1116" s="275">
        <f>XI_Wdrożenie!G19</f>
        <v>0</v>
      </c>
      <c r="H1116" s="275">
        <f>XI_Wdrożenie!H19</f>
        <v>0</v>
      </c>
      <c r="I1116" s="275">
        <f>XI_Wdrożenie!I19</f>
        <v>0</v>
      </c>
      <c r="J1116" s="275">
        <f>XI_Wdrożenie!J19</f>
        <v>272</v>
      </c>
      <c r="K1116" s="284">
        <f>XI_Wdrożenie!K19</f>
        <v>48285</v>
      </c>
      <c r="L1116" s="284">
        <f>XI_Wdrożenie!L19</f>
        <v>48285</v>
      </c>
      <c r="M1116" s="275">
        <f>XI_Wdrożenie!M19</f>
        <v>271</v>
      </c>
      <c r="N1116" s="275">
        <f>XI_Wdrożenie!N19</f>
        <v>0</v>
      </c>
      <c r="O1116" s="275">
        <f>XI_Wdrożenie!O19</f>
        <v>0</v>
      </c>
      <c r="P1116" s="632">
        <f>XI_Wdrożenie!P19</f>
        <v>0</v>
      </c>
      <c r="Q1116" s="632">
        <f>XI_Wdrożenie!Q19</f>
        <v>0</v>
      </c>
      <c r="R1116" s="632">
        <f>XI_Wdrożenie!R19</f>
        <v>0</v>
      </c>
      <c r="S1116" s="632">
        <f>XI_Wdrożenie!S19</f>
        <v>0</v>
      </c>
      <c r="T1116" s="632">
        <f>XI_Wdrożenie!T19</f>
        <v>0</v>
      </c>
      <c r="U1116" s="632">
        <f>XI_Wdrożenie!U19</f>
        <v>0</v>
      </c>
      <c r="V1116" s="632">
        <f>XI_Wdrożenie!V19</f>
        <v>0</v>
      </c>
      <c r="W1116" s="632">
        <f>XI_Wdrożenie!W19</f>
        <v>0</v>
      </c>
      <c r="X1116" s="632">
        <f>XI_Wdrożenie!X19</f>
        <v>0</v>
      </c>
      <c r="Y1116" s="654">
        <f>XI_Wdrożenie!Y19</f>
        <v>0</v>
      </c>
      <c r="Z1116" s="654">
        <f>XI_Wdrożenie!Z19</f>
        <v>0</v>
      </c>
      <c r="AA1116" s="654">
        <f>XI_Wdrożenie!AA19</f>
        <v>0</v>
      </c>
      <c r="AB1116" s="654">
        <f>XI_Wdrożenie!AB19</f>
        <v>0</v>
      </c>
      <c r="AC1116" s="617">
        <f>XI_Wdrożenie!AC19</f>
        <v>0</v>
      </c>
      <c r="AD1116" s="617">
        <f>XI_Wdrożenie!AD19</f>
        <v>0</v>
      </c>
      <c r="AE1116" s="617">
        <f>XI_Wdrożenie!AE19</f>
        <v>0</v>
      </c>
      <c r="AF1116" s="617">
        <f>XI_Wdrożenie!AF19</f>
        <v>0</v>
      </c>
      <c r="AG1116" s="259">
        <f>XI_Wdrożenie!AG19</f>
        <v>0</v>
      </c>
      <c r="AH1116" s="259">
        <f>XI_Wdrożenie!AH19</f>
        <v>0</v>
      </c>
      <c r="AI1116" s="259">
        <f>XI_Wdrożenie!AI19</f>
        <v>0</v>
      </c>
      <c r="AJ1116" s="259">
        <f>XI_Wdrożenie!AJ19</f>
        <v>0</v>
      </c>
      <c r="AK1116" s="259">
        <f>XI_Wdrożenie!AK19</f>
        <v>0</v>
      </c>
      <c r="AL1116" s="259">
        <f>XI_Wdrożenie!AL19</f>
        <v>0</v>
      </c>
      <c r="AM1116" s="259">
        <f>XI_Wdrożenie!AM19</f>
        <v>0</v>
      </c>
      <c r="AN1116" s="259">
        <f>XI_Wdrożenie!AN19</f>
        <v>0</v>
      </c>
      <c r="AO1116" s="259">
        <f>XI_Wdrożenie!AO19</f>
        <v>0</v>
      </c>
      <c r="AP1116" s="647">
        <f>XI_Wdrożenie!AP19</f>
        <v>0</v>
      </c>
      <c r="AQ1116" s="647">
        <f>XI_Wdrożenie!AQ19</f>
        <v>0</v>
      </c>
      <c r="AR1116" s="647">
        <f>XI_Wdrożenie!AR19</f>
        <v>0</v>
      </c>
      <c r="AS1116" s="647">
        <f>XI_Wdrożenie!AS19</f>
        <v>0</v>
      </c>
      <c r="AT1116" s="623">
        <f>XI_Wdrożenie!AT19</f>
        <v>0</v>
      </c>
      <c r="AU1116" s="623">
        <f>XI_Wdrożenie!AU19</f>
        <v>0</v>
      </c>
      <c r="AV1116" s="623">
        <f>XI_Wdrożenie!AV19</f>
        <v>0</v>
      </c>
      <c r="AW1116" s="623">
        <f>XI_Wdrożenie!AW19</f>
        <v>0</v>
      </c>
      <c r="AX1116" s="275">
        <f>XI_Wdrożenie!AX19</f>
        <v>0</v>
      </c>
      <c r="AY1116" s="275">
        <f>XI_Wdrożenie!AY19</f>
        <v>0</v>
      </c>
      <c r="AZ1116" s="275">
        <f>XI_Wdrożenie!AZ19</f>
        <v>0</v>
      </c>
      <c r="BA1116" s="275">
        <f>XI_Wdrożenie!BA19</f>
        <v>0</v>
      </c>
      <c r="BB1116" s="275">
        <f>XI_Wdrożenie!BB19</f>
        <v>0</v>
      </c>
      <c r="BC1116" s="275">
        <f>XI_Wdrożenie!BC19</f>
        <v>0</v>
      </c>
      <c r="BD1116" s="275">
        <f>XI_Wdrożenie!BD19</f>
        <v>0</v>
      </c>
      <c r="BE1116" s="275">
        <f>XI_Wdrożenie!BE19</f>
        <v>0</v>
      </c>
      <c r="BF1116" s="275">
        <f>XI_Wdrożenie!BF19</f>
        <v>0</v>
      </c>
      <c r="BG1116" s="275">
        <f>XI_Wdrożenie!BG19</f>
        <v>0</v>
      </c>
      <c r="BH1116" s="275">
        <f>XI_Wdrożenie!BH19</f>
        <v>0</v>
      </c>
      <c r="BI1116" s="275">
        <f>XI_Wdrożenie!BI19</f>
        <v>0</v>
      </c>
      <c r="BJ1116">
        <f t="shared" si="61"/>
        <v>0</v>
      </c>
      <c r="BK1116">
        <f t="shared" si="62"/>
        <v>0</v>
      </c>
      <c r="BL1116" s="531">
        <f t="shared" si="63"/>
        <v>0</v>
      </c>
      <c r="BM1116" s="201"/>
    </row>
    <row r="1117" spans="1:65" s="191" customFormat="1" hidden="1" outlineLevel="1" x14ac:dyDescent="0.3">
      <c r="A1117" s="275">
        <f>XI_Wdrożenie!A20</f>
        <v>4</v>
      </c>
      <c r="B1117" s="275" t="str">
        <f>XI_Wdrożenie!B20</f>
        <v>a</v>
      </c>
      <c r="C1117" s="275">
        <f>XI_Wdrożenie!C20</f>
        <v>1</v>
      </c>
      <c r="D1117" s="275" t="str">
        <f>XI_Wdrożenie!D20</f>
        <v>.z11_4_a_1</v>
      </c>
      <c r="E1117" s="275" t="str">
        <f>XI_Wdrożenie!E20</f>
        <v>4.Szkolenie użytkowników, obejmujące zarówno teoretyczne wprowadzenie, jak i praktyczne sesje, które uczą, jak obsługiwać nowy system i efektywnie z niego korzystać</v>
      </c>
      <c r="F1117" s="275">
        <f>XI_Wdrożenie!F20</f>
        <v>0</v>
      </c>
      <c r="G1117" s="275">
        <f>XI_Wdrożenie!G20</f>
        <v>0</v>
      </c>
      <c r="H1117" s="275">
        <f>XI_Wdrożenie!H20</f>
        <v>0</v>
      </c>
      <c r="I1117" s="275" t="str">
        <f>XI_Wdrożenie!I20</f>
        <v>.a07</v>
      </c>
      <c r="J1117" s="275">
        <f>XI_Wdrożenie!J20</f>
        <v>272</v>
      </c>
      <c r="K1117" s="284">
        <f>XI_Wdrożenie!K20</f>
        <v>48285</v>
      </c>
      <c r="L1117" s="284">
        <f>XI_Wdrożenie!L20</f>
        <v>48285</v>
      </c>
      <c r="M1117" s="275">
        <f>XI_Wdrożenie!M20</f>
        <v>271</v>
      </c>
      <c r="N1117" s="275">
        <f>XI_Wdrożenie!N20</f>
        <v>0</v>
      </c>
      <c r="O1117" s="275">
        <f>XI_Wdrożenie!O20</f>
        <v>40</v>
      </c>
      <c r="P1117" s="632">
        <f>XI_Wdrożenie!P20</f>
        <v>0.17</v>
      </c>
      <c r="Q1117" s="632">
        <f>XI_Wdrożenie!Q20</f>
        <v>0.17</v>
      </c>
      <c r="R1117" s="632">
        <f>XI_Wdrożenie!R20</f>
        <v>0.17</v>
      </c>
      <c r="S1117" s="632">
        <f>XI_Wdrożenie!S20</f>
        <v>0.17</v>
      </c>
      <c r="T1117" s="632">
        <f>XI_Wdrożenie!T20</f>
        <v>0.17</v>
      </c>
      <c r="U1117" s="632">
        <f>XI_Wdrożenie!U20</f>
        <v>0.15</v>
      </c>
      <c r="V1117" s="632">
        <f>XI_Wdrożenie!V20</f>
        <v>0</v>
      </c>
      <c r="W1117" s="632">
        <f>XI_Wdrożenie!W20</f>
        <v>0</v>
      </c>
      <c r="X1117" s="632">
        <f>XI_Wdrożenie!X20</f>
        <v>0</v>
      </c>
      <c r="Y1117" s="654">
        <f>XI_Wdrożenie!Y20</f>
        <v>0</v>
      </c>
      <c r="Z1117" s="654">
        <f>XI_Wdrożenie!Z20</f>
        <v>0</v>
      </c>
      <c r="AA1117" s="654">
        <f>XI_Wdrożenie!AA20</f>
        <v>0</v>
      </c>
      <c r="AB1117" s="654">
        <f>XI_Wdrożenie!AB20</f>
        <v>0</v>
      </c>
      <c r="AC1117" s="617">
        <f>XI_Wdrożenie!AC20</f>
        <v>0</v>
      </c>
      <c r="AD1117" s="617">
        <f>XI_Wdrożenie!AD20</f>
        <v>0</v>
      </c>
      <c r="AE1117" s="617">
        <f>XI_Wdrożenie!AE20</f>
        <v>0</v>
      </c>
      <c r="AF1117" s="617">
        <f>XI_Wdrożenie!AF20</f>
        <v>0</v>
      </c>
      <c r="AG1117" s="259">
        <f>XI_Wdrożenie!AG20</f>
        <v>7</v>
      </c>
      <c r="AH1117" s="259">
        <f>XI_Wdrożenie!AH20</f>
        <v>7</v>
      </c>
      <c r="AI1117" s="259">
        <f>XI_Wdrożenie!AI20</f>
        <v>7</v>
      </c>
      <c r="AJ1117" s="259">
        <f>XI_Wdrożenie!AJ20</f>
        <v>7</v>
      </c>
      <c r="AK1117" s="259">
        <f>XI_Wdrożenie!AK20</f>
        <v>7</v>
      </c>
      <c r="AL1117" s="259">
        <f>XI_Wdrożenie!AL20</f>
        <v>6</v>
      </c>
      <c r="AM1117" s="259">
        <f>XI_Wdrożenie!AM20</f>
        <v>0</v>
      </c>
      <c r="AN1117" s="259">
        <f>XI_Wdrożenie!AN20</f>
        <v>0</v>
      </c>
      <c r="AO1117" s="259">
        <f>XI_Wdrożenie!AO20</f>
        <v>0</v>
      </c>
      <c r="AP1117" s="647">
        <f>XI_Wdrożenie!AP20</f>
        <v>0</v>
      </c>
      <c r="AQ1117" s="647">
        <f>XI_Wdrożenie!AQ20</f>
        <v>0</v>
      </c>
      <c r="AR1117" s="647">
        <f>XI_Wdrożenie!AR20</f>
        <v>0</v>
      </c>
      <c r="AS1117" s="647">
        <f>XI_Wdrożenie!AS20</f>
        <v>0</v>
      </c>
      <c r="AT1117" s="623">
        <f>XI_Wdrożenie!AT20</f>
        <v>0</v>
      </c>
      <c r="AU1117" s="623">
        <f>XI_Wdrożenie!AU20</f>
        <v>0</v>
      </c>
      <c r="AV1117" s="623">
        <f>XI_Wdrożenie!AV20</f>
        <v>0</v>
      </c>
      <c r="AW1117" s="623">
        <f>XI_Wdrożenie!AW20</f>
        <v>0</v>
      </c>
      <c r="AX1117" s="275">
        <f>XI_Wdrożenie!AX20</f>
        <v>41</v>
      </c>
      <c r="AY1117" s="275">
        <f>XI_Wdrożenie!AY20</f>
        <v>0.25624999999999998</v>
      </c>
      <c r="AZ1117" s="275" t="e">
        <f>XI_Wdrożenie!AZ20</f>
        <v>#N/A</v>
      </c>
      <c r="BA1117" s="275" t="e">
        <f>XI_Wdrożenie!BA20</f>
        <v>#N/A</v>
      </c>
      <c r="BB1117" s="275" t="e">
        <f>XI_Wdrożenie!BB20</f>
        <v>#N/A</v>
      </c>
      <c r="BC1117" s="275">
        <f>XI_Wdrożenie!BC20</f>
        <v>0</v>
      </c>
      <c r="BD1117" s="275">
        <f>XI_Wdrożenie!BD20</f>
        <v>0</v>
      </c>
      <c r="BE1117" s="275">
        <f>XI_Wdrożenie!BE20</f>
        <v>0</v>
      </c>
      <c r="BF1117" s="275">
        <f>XI_Wdrożenie!BF20</f>
        <v>0</v>
      </c>
      <c r="BG1117" s="275">
        <f>XI_Wdrożenie!BG20</f>
        <v>0</v>
      </c>
      <c r="BH1117" s="275">
        <f>XI_Wdrożenie!BH20</f>
        <v>0</v>
      </c>
      <c r="BI1117" s="275">
        <f>XI_Wdrożenie!BI20</f>
        <v>0</v>
      </c>
      <c r="BJ1117">
        <f t="shared" si="61"/>
        <v>40</v>
      </c>
      <c r="BK1117">
        <f t="shared" si="62"/>
        <v>41</v>
      </c>
      <c r="BL1117" s="531">
        <f t="shared" si="63"/>
        <v>-1</v>
      </c>
      <c r="BM1117" s="201"/>
    </row>
    <row r="1118" spans="1:65" s="191" customFormat="1" hidden="1" outlineLevel="1" x14ac:dyDescent="0.3">
      <c r="A1118" s="275">
        <f>XI_Wdrożenie!A21</f>
        <v>5</v>
      </c>
      <c r="B1118" s="275" t="str">
        <f>XI_Wdrożenie!B21</f>
        <v>a</v>
      </c>
      <c r="C1118" s="275">
        <f>XI_Wdrożenie!C21</f>
        <v>0</v>
      </c>
      <c r="D1118" s="275" t="str">
        <f>XI_Wdrożenie!D21</f>
        <v>.z11_5_a_0</v>
      </c>
      <c r="E1118" s="275" t="str">
        <f>XI_Wdrożenie!E21</f>
        <v>5.Uruchomienie (go-live. Po udanym przeprowadzeniu testów i szkoleń nastąpi faktyczne uruchomienie nowego rozwiązania w środowisku produkcyjnym. Będzie to stopniowy proces, w którym nowy system działa równolegle ze starym („dual run”, aby ograniczyć ryzyko</v>
      </c>
      <c r="F1118" s="275">
        <f>XI_Wdrożenie!F21</f>
        <v>0</v>
      </c>
      <c r="G1118" s="275">
        <f>XI_Wdrożenie!G21</f>
        <v>0</v>
      </c>
      <c r="H1118" s="275">
        <f>XI_Wdrożenie!H21</f>
        <v>0</v>
      </c>
      <c r="I1118" s="275">
        <f>XI_Wdrożenie!I21</f>
        <v>0</v>
      </c>
      <c r="J1118" s="275">
        <f>XI_Wdrożenie!J21</f>
        <v>272</v>
      </c>
      <c r="K1118" s="284">
        <f>XI_Wdrożenie!K21</f>
        <v>48285</v>
      </c>
      <c r="L1118" s="284">
        <f>XI_Wdrożenie!L21</f>
        <v>48285</v>
      </c>
      <c r="M1118" s="275">
        <f>XI_Wdrożenie!M21</f>
        <v>271</v>
      </c>
      <c r="N1118" s="275">
        <f>XI_Wdrożenie!N21</f>
        <v>0</v>
      </c>
      <c r="O1118" s="275">
        <f>XI_Wdrożenie!O21</f>
        <v>0</v>
      </c>
      <c r="P1118" s="632">
        <f>XI_Wdrożenie!P21</f>
        <v>0</v>
      </c>
      <c r="Q1118" s="632">
        <f>XI_Wdrożenie!Q21</f>
        <v>0</v>
      </c>
      <c r="R1118" s="632">
        <f>XI_Wdrożenie!R21</f>
        <v>0</v>
      </c>
      <c r="S1118" s="632">
        <f>XI_Wdrożenie!S21</f>
        <v>0</v>
      </c>
      <c r="T1118" s="632">
        <f>XI_Wdrożenie!T21</f>
        <v>0</v>
      </c>
      <c r="U1118" s="632">
        <f>XI_Wdrożenie!U21</f>
        <v>0</v>
      </c>
      <c r="V1118" s="632">
        <f>XI_Wdrożenie!V21</f>
        <v>0</v>
      </c>
      <c r="W1118" s="632">
        <f>XI_Wdrożenie!W21</f>
        <v>0</v>
      </c>
      <c r="X1118" s="632">
        <f>XI_Wdrożenie!X21</f>
        <v>0</v>
      </c>
      <c r="Y1118" s="654">
        <f>XI_Wdrożenie!Y21</f>
        <v>0</v>
      </c>
      <c r="Z1118" s="654">
        <f>XI_Wdrożenie!Z21</f>
        <v>0</v>
      </c>
      <c r="AA1118" s="654">
        <f>XI_Wdrożenie!AA21</f>
        <v>0</v>
      </c>
      <c r="AB1118" s="654">
        <f>XI_Wdrożenie!AB21</f>
        <v>0</v>
      </c>
      <c r="AC1118" s="617">
        <f>XI_Wdrożenie!AC21</f>
        <v>0</v>
      </c>
      <c r="AD1118" s="617">
        <f>XI_Wdrożenie!AD21</f>
        <v>0</v>
      </c>
      <c r="AE1118" s="617">
        <f>XI_Wdrożenie!AE21</f>
        <v>0</v>
      </c>
      <c r="AF1118" s="617">
        <f>XI_Wdrożenie!AF21</f>
        <v>0</v>
      </c>
      <c r="AG1118" s="259">
        <f>XI_Wdrożenie!AG21</f>
        <v>0</v>
      </c>
      <c r="AH1118" s="259">
        <f>XI_Wdrożenie!AH21</f>
        <v>0</v>
      </c>
      <c r="AI1118" s="259">
        <f>XI_Wdrożenie!AI21</f>
        <v>0</v>
      </c>
      <c r="AJ1118" s="259">
        <f>XI_Wdrożenie!AJ21</f>
        <v>0</v>
      </c>
      <c r="AK1118" s="259">
        <f>XI_Wdrożenie!AK21</f>
        <v>0</v>
      </c>
      <c r="AL1118" s="259">
        <f>XI_Wdrożenie!AL21</f>
        <v>0</v>
      </c>
      <c r="AM1118" s="259">
        <f>XI_Wdrożenie!AM21</f>
        <v>0</v>
      </c>
      <c r="AN1118" s="259">
        <f>XI_Wdrożenie!AN21</f>
        <v>0</v>
      </c>
      <c r="AO1118" s="259">
        <f>XI_Wdrożenie!AO21</f>
        <v>0</v>
      </c>
      <c r="AP1118" s="647">
        <f>XI_Wdrożenie!AP21</f>
        <v>0</v>
      </c>
      <c r="AQ1118" s="647">
        <f>XI_Wdrożenie!AQ21</f>
        <v>0</v>
      </c>
      <c r="AR1118" s="647">
        <f>XI_Wdrożenie!AR21</f>
        <v>0</v>
      </c>
      <c r="AS1118" s="647">
        <f>XI_Wdrożenie!AS21</f>
        <v>0</v>
      </c>
      <c r="AT1118" s="623">
        <f>XI_Wdrożenie!AT21</f>
        <v>0</v>
      </c>
      <c r="AU1118" s="623">
        <f>XI_Wdrożenie!AU21</f>
        <v>0</v>
      </c>
      <c r="AV1118" s="623">
        <f>XI_Wdrożenie!AV21</f>
        <v>0</v>
      </c>
      <c r="AW1118" s="623">
        <f>XI_Wdrożenie!AW21</f>
        <v>0</v>
      </c>
      <c r="AX1118" s="275">
        <f>XI_Wdrożenie!AX21</f>
        <v>0</v>
      </c>
      <c r="AY1118" s="275">
        <f>XI_Wdrożenie!AY21</f>
        <v>0</v>
      </c>
      <c r="AZ1118" s="275">
        <f>XI_Wdrożenie!AZ21</f>
        <v>0</v>
      </c>
      <c r="BA1118" s="275">
        <f>XI_Wdrożenie!BA21</f>
        <v>0</v>
      </c>
      <c r="BB1118" s="275">
        <f>XI_Wdrożenie!BB21</f>
        <v>0</v>
      </c>
      <c r="BC1118" s="275">
        <f>XI_Wdrożenie!BC21</f>
        <v>0</v>
      </c>
      <c r="BD1118" s="275">
        <f>XI_Wdrożenie!BD21</f>
        <v>0</v>
      </c>
      <c r="BE1118" s="275">
        <f>XI_Wdrożenie!BE21</f>
        <v>0</v>
      </c>
      <c r="BF1118" s="275">
        <f>XI_Wdrożenie!BF21</f>
        <v>0</v>
      </c>
      <c r="BG1118" s="275">
        <f>XI_Wdrożenie!BG21</f>
        <v>0</v>
      </c>
      <c r="BH1118" s="275">
        <f>XI_Wdrożenie!BH21</f>
        <v>0</v>
      </c>
      <c r="BI1118" s="275">
        <f>XI_Wdrożenie!BI21</f>
        <v>0</v>
      </c>
      <c r="BJ1118">
        <f t="shared" si="61"/>
        <v>0</v>
      </c>
      <c r="BK1118">
        <f t="shared" si="62"/>
        <v>0</v>
      </c>
      <c r="BL1118" s="531">
        <f t="shared" si="63"/>
        <v>0</v>
      </c>
      <c r="BM1118" s="201"/>
    </row>
    <row r="1119" spans="1:65" s="191" customFormat="1" hidden="1" outlineLevel="1" x14ac:dyDescent="0.3">
      <c r="A1119" s="275">
        <f>XI_Wdrożenie!A22</f>
        <v>5</v>
      </c>
      <c r="B1119" s="275" t="str">
        <f>XI_Wdrożenie!B22</f>
        <v>a</v>
      </c>
      <c r="C1119" s="275">
        <f>XI_Wdrożenie!C22</f>
        <v>1</v>
      </c>
      <c r="D1119" s="275" t="str">
        <f>XI_Wdrożenie!D22</f>
        <v>.z11_5_a_1</v>
      </c>
      <c r="E1119" s="275" t="str">
        <f>XI_Wdrożenie!E22</f>
        <v>5.Uruchomienie (go-live. Po udanym przeprowadzeniu testów i szkoleń nastąpi faktyczne uruchomienie nowego rozwiązania w środowisku produkcyjnym. Będzie to stopniowy proces, w którym nowy system działa równolegle ze starym („dual run”, aby ograniczyć ryzyko</v>
      </c>
      <c r="F1119" s="275">
        <f>XI_Wdrożenie!F22</f>
        <v>0</v>
      </c>
      <c r="G1119" s="275">
        <f>XI_Wdrożenie!G22</f>
        <v>0</v>
      </c>
      <c r="H1119" s="275">
        <f>XI_Wdrożenie!H22</f>
        <v>0</v>
      </c>
      <c r="I1119" s="275" t="str">
        <f>XI_Wdrożenie!I22</f>
        <v>.a09</v>
      </c>
      <c r="J1119" s="275">
        <f>XI_Wdrożenie!J22</f>
        <v>272</v>
      </c>
      <c r="K1119" s="284">
        <f>XI_Wdrożenie!K22</f>
        <v>48285</v>
      </c>
      <c r="L1119" s="284">
        <f>XI_Wdrożenie!L22</f>
        <v>48286</v>
      </c>
      <c r="M1119" s="275">
        <f>XI_Wdrożenie!M22</f>
        <v>272</v>
      </c>
      <c r="N1119" s="275">
        <f>XI_Wdrożenie!N22</f>
        <v>1</v>
      </c>
      <c r="O1119" s="275">
        <f>XI_Wdrożenie!O22</f>
        <v>120</v>
      </c>
      <c r="P1119" s="632">
        <f>XI_Wdrożenie!P22</f>
        <v>0.17</v>
      </c>
      <c r="Q1119" s="632">
        <f>XI_Wdrożenie!Q22</f>
        <v>0.17</v>
      </c>
      <c r="R1119" s="632">
        <f>XI_Wdrożenie!R22</f>
        <v>0.17</v>
      </c>
      <c r="S1119" s="632">
        <f>XI_Wdrożenie!S22</f>
        <v>0.17</v>
      </c>
      <c r="T1119" s="632">
        <f>XI_Wdrożenie!T22</f>
        <v>0.17</v>
      </c>
      <c r="U1119" s="632">
        <f>XI_Wdrożenie!U22</f>
        <v>0.15</v>
      </c>
      <c r="V1119" s="632">
        <f>XI_Wdrożenie!V22</f>
        <v>0</v>
      </c>
      <c r="W1119" s="632">
        <f>XI_Wdrożenie!W22</f>
        <v>0</v>
      </c>
      <c r="X1119" s="632">
        <f>XI_Wdrożenie!X22</f>
        <v>0</v>
      </c>
      <c r="Y1119" s="654">
        <f>XI_Wdrożenie!Y22</f>
        <v>0</v>
      </c>
      <c r="Z1119" s="654">
        <f>XI_Wdrożenie!Z22</f>
        <v>0</v>
      </c>
      <c r="AA1119" s="654">
        <f>XI_Wdrożenie!AA22</f>
        <v>0</v>
      </c>
      <c r="AB1119" s="654">
        <f>XI_Wdrożenie!AB22</f>
        <v>0</v>
      </c>
      <c r="AC1119" s="617">
        <f>XI_Wdrożenie!AC22</f>
        <v>0</v>
      </c>
      <c r="AD1119" s="617">
        <f>XI_Wdrożenie!AD22</f>
        <v>0</v>
      </c>
      <c r="AE1119" s="617">
        <f>XI_Wdrożenie!AE22</f>
        <v>0</v>
      </c>
      <c r="AF1119" s="617">
        <f>XI_Wdrożenie!AF22</f>
        <v>0</v>
      </c>
      <c r="AG1119" s="259">
        <f>XI_Wdrożenie!AG22</f>
        <v>20</v>
      </c>
      <c r="AH1119" s="259">
        <f>XI_Wdrożenie!AH22</f>
        <v>20</v>
      </c>
      <c r="AI1119" s="259">
        <f>XI_Wdrożenie!AI22</f>
        <v>20</v>
      </c>
      <c r="AJ1119" s="259">
        <f>XI_Wdrożenie!AJ22</f>
        <v>20</v>
      </c>
      <c r="AK1119" s="259">
        <f>XI_Wdrożenie!AK22</f>
        <v>20</v>
      </c>
      <c r="AL1119" s="259">
        <f>XI_Wdrożenie!AL22</f>
        <v>18</v>
      </c>
      <c r="AM1119" s="259">
        <f>XI_Wdrożenie!AM22</f>
        <v>0</v>
      </c>
      <c r="AN1119" s="259">
        <f>XI_Wdrożenie!AN22</f>
        <v>0</v>
      </c>
      <c r="AO1119" s="259">
        <f>XI_Wdrożenie!AO22</f>
        <v>0</v>
      </c>
      <c r="AP1119" s="647">
        <f>XI_Wdrożenie!AP22</f>
        <v>0</v>
      </c>
      <c r="AQ1119" s="647">
        <f>XI_Wdrożenie!AQ22</f>
        <v>0</v>
      </c>
      <c r="AR1119" s="647">
        <f>XI_Wdrożenie!AR22</f>
        <v>0</v>
      </c>
      <c r="AS1119" s="647">
        <f>XI_Wdrożenie!AS22</f>
        <v>0</v>
      </c>
      <c r="AT1119" s="623">
        <f>XI_Wdrożenie!AT22</f>
        <v>0</v>
      </c>
      <c r="AU1119" s="623">
        <f>XI_Wdrożenie!AU22</f>
        <v>0</v>
      </c>
      <c r="AV1119" s="623">
        <f>XI_Wdrożenie!AV22</f>
        <v>0</v>
      </c>
      <c r="AW1119" s="623">
        <f>XI_Wdrożenie!AW22</f>
        <v>0</v>
      </c>
      <c r="AX1119" s="275">
        <f>XI_Wdrożenie!AX22</f>
        <v>118</v>
      </c>
      <c r="AY1119" s="275">
        <f>XI_Wdrożenie!AY22</f>
        <v>0.73750000000000004</v>
      </c>
      <c r="AZ1119" s="275" t="e">
        <f>XI_Wdrożenie!AZ22</f>
        <v>#N/A</v>
      </c>
      <c r="BA1119" s="275" t="e">
        <f>XI_Wdrożenie!BA22</f>
        <v>#N/A</v>
      </c>
      <c r="BB1119" s="275" t="e">
        <f>XI_Wdrożenie!BB22</f>
        <v>#N/A</v>
      </c>
      <c r="BC1119" s="275">
        <f>XI_Wdrożenie!BC22</f>
        <v>0</v>
      </c>
      <c r="BD1119" s="275">
        <f>XI_Wdrożenie!BD22</f>
        <v>0</v>
      </c>
      <c r="BE1119" s="275">
        <f>XI_Wdrożenie!BE22</f>
        <v>0</v>
      </c>
      <c r="BF1119" s="275">
        <f>XI_Wdrożenie!BF22</f>
        <v>0</v>
      </c>
      <c r="BG1119" s="275">
        <f>XI_Wdrożenie!BG22</f>
        <v>0</v>
      </c>
      <c r="BH1119" s="275">
        <f>XI_Wdrożenie!BH22</f>
        <v>0</v>
      </c>
      <c r="BI1119" s="275">
        <f>XI_Wdrożenie!BI22</f>
        <v>0</v>
      </c>
      <c r="BJ1119">
        <f t="shared" si="61"/>
        <v>120</v>
      </c>
      <c r="BK1119">
        <f t="shared" si="62"/>
        <v>118</v>
      </c>
      <c r="BL1119" s="531">
        <f t="shared" si="63"/>
        <v>2</v>
      </c>
      <c r="BM1119" s="201"/>
    </row>
    <row r="1120" spans="1:65" s="191" customFormat="1" hidden="1" outlineLevel="1" x14ac:dyDescent="0.3">
      <c r="A1120" s="275">
        <f>XI_Wdrożenie!A23</f>
        <v>6</v>
      </c>
      <c r="B1120" s="275" t="str">
        <f>XI_Wdrożenie!B23</f>
        <v>a</v>
      </c>
      <c r="C1120" s="275">
        <f>XI_Wdrożenie!C23</f>
        <v>0</v>
      </c>
      <c r="D1120" s="275" t="str">
        <f>XI_Wdrożenie!D23</f>
        <v>.z11_6_a_0</v>
      </c>
      <c r="E1120" s="275" t="str">
        <f>XI_Wdrożenie!E23</f>
        <v>6.Monitorowanie i wsparcie</v>
      </c>
      <c r="F1120" s="275">
        <f>XI_Wdrożenie!F23</f>
        <v>0</v>
      </c>
      <c r="G1120" s="275">
        <f>XI_Wdrożenie!G23</f>
        <v>0</v>
      </c>
      <c r="H1120" s="275">
        <f>XI_Wdrożenie!H23</f>
        <v>0</v>
      </c>
      <c r="I1120" s="275">
        <f>XI_Wdrożenie!I23</f>
        <v>0</v>
      </c>
      <c r="J1120" s="275">
        <f>XI_Wdrożenie!J23</f>
        <v>273</v>
      </c>
      <c r="K1120" s="284">
        <f>XI_Wdrożenie!K23</f>
        <v>48292</v>
      </c>
      <c r="L1120" s="284">
        <f>XI_Wdrożenie!L23</f>
        <v>48292</v>
      </c>
      <c r="M1120" s="275">
        <f>XI_Wdrożenie!M23</f>
        <v>272</v>
      </c>
      <c r="N1120" s="275">
        <f>XI_Wdrożenie!N23</f>
        <v>0</v>
      </c>
      <c r="O1120" s="275">
        <f>XI_Wdrożenie!O23</f>
        <v>0</v>
      </c>
      <c r="P1120" s="632">
        <f>XI_Wdrożenie!P23</f>
        <v>0</v>
      </c>
      <c r="Q1120" s="632">
        <f>XI_Wdrożenie!Q23</f>
        <v>0</v>
      </c>
      <c r="R1120" s="632">
        <f>XI_Wdrożenie!R23</f>
        <v>0</v>
      </c>
      <c r="S1120" s="632">
        <f>XI_Wdrożenie!S23</f>
        <v>0</v>
      </c>
      <c r="T1120" s="632">
        <f>XI_Wdrożenie!T23</f>
        <v>0</v>
      </c>
      <c r="U1120" s="632">
        <f>XI_Wdrożenie!U23</f>
        <v>0</v>
      </c>
      <c r="V1120" s="632">
        <f>XI_Wdrożenie!V23</f>
        <v>0</v>
      </c>
      <c r="W1120" s="632">
        <f>XI_Wdrożenie!W23</f>
        <v>0</v>
      </c>
      <c r="X1120" s="632">
        <f>XI_Wdrożenie!X23</f>
        <v>0</v>
      </c>
      <c r="Y1120" s="654">
        <f>XI_Wdrożenie!Y23</f>
        <v>0</v>
      </c>
      <c r="Z1120" s="654">
        <f>XI_Wdrożenie!Z23</f>
        <v>0</v>
      </c>
      <c r="AA1120" s="654">
        <f>XI_Wdrożenie!AA23</f>
        <v>0</v>
      </c>
      <c r="AB1120" s="654">
        <f>XI_Wdrożenie!AB23</f>
        <v>0</v>
      </c>
      <c r="AC1120" s="617">
        <f>XI_Wdrożenie!AC23</f>
        <v>0</v>
      </c>
      <c r="AD1120" s="617">
        <f>XI_Wdrożenie!AD23</f>
        <v>0</v>
      </c>
      <c r="AE1120" s="617">
        <f>XI_Wdrożenie!AE23</f>
        <v>0</v>
      </c>
      <c r="AF1120" s="617">
        <f>XI_Wdrożenie!AF23</f>
        <v>0</v>
      </c>
      <c r="AG1120" s="259">
        <f>XI_Wdrożenie!AG23</f>
        <v>0</v>
      </c>
      <c r="AH1120" s="259">
        <f>XI_Wdrożenie!AH23</f>
        <v>0</v>
      </c>
      <c r="AI1120" s="259">
        <f>XI_Wdrożenie!AI23</f>
        <v>0</v>
      </c>
      <c r="AJ1120" s="259">
        <f>XI_Wdrożenie!AJ23</f>
        <v>0</v>
      </c>
      <c r="AK1120" s="259">
        <f>XI_Wdrożenie!AK23</f>
        <v>0</v>
      </c>
      <c r="AL1120" s="259">
        <f>XI_Wdrożenie!AL23</f>
        <v>0</v>
      </c>
      <c r="AM1120" s="259">
        <f>XI_Wdrożenie!AM23</f>
        <v>0</v>
      </c>
      <c r="AN1120" s="259">
        <f>XI_Wdrożenie!AN23</f>
        <v>0</v>
      </c>
      <c r="AO1120" s="259">
        <f>XI_Wdrożenie!AO23</f>
        <v>0</v>
      </c>
      <c r="AP1120" s="647">
        <f>XI_Wdrożenie!AP23</f>
        <v>0</v>
      </c>
      <c r="AQ1120" s="647">
        <f>XI_Wdrożenie!AQ23</f>
        <v>0</v>
      </c>
      <c r="AR1120" s="647">
        <f>XI_Wdrożenie!AR23</f>
        <v>0</v>
      </c>
      <c r="AS1120" s="647">
        <f>XI_Wdrożenie!AS23</f>
        <v>0</v>
      </c>
      <c r="AT1120" s="623">
        <f>XI_Wdrożenie!AT23</f>
        <v>0</v>
      </c>
      <c r="AU1120" s="623">
        <f>XI_Wdrożenie!AU23</f>
        <v>0</v>
      </c>
      <c r="AV1120" s="623">
        <f>XI_Wdrożenie!AV23</f>
        <v>0</v>
      </c>
      <c r="AW1120" s="623">
        <f>XI_Wdrożenie!AW23</f>
        <v>0</v>
      </c>
      <c r="AX1120" s="275">
        <f>XI_Wdrożenie!AX23</f>
        <v>0</v>
      </c>
      <c r="AY1120" s="275">
        <f>XI_Wdrożenie!AY23</f>
        <v>0</v>
      </c>
      <c r="AZ1120" s="275">
        <f>XI_Wdrożenie!AZ23</f>
        <v>0</v>
      </c>
      <c r="BA1120" s="275">
        <f>XI_Wdrożenie!BA23</f>
        <v>0</v>
      </c>
      <c r="BB1120" s="275">
        <f>XI_Wdrożenie!BB23</f>
        <v>0</v>
      </c>
      <c r="BC1120" s="275">
        <f>XI_Wdrożenie!BC23</f>
        <v>0</v>
      </c>
      <c r="BD1120" s="275">
        <f>XI_Wdrożenie!BD23</f>
        <v>0</v>
      </c>
      <c r="BE1120" s="275">
        <f>XI_Wdrożenie!BE23</f>
        <v>0</v>
      </c>
      <c r="BF1120" s="275">
        <f>XI_Wdrożenie!BF23</f>
        <v>0</v>
      </c>
      <c r="BG1120" s="275">
        <f>XI_Wdrożenie!BG23</f>
        <v>0</v>
      </c>
      <c r="BH1120" s="275">
        <f>XI_Wdrożenie!BH23</f>
        <v>0</v>
      </c>
      <c r="BI1120" s="275">
        <f>XI_Wdrożenie!BI23</f>
        <v>0</v>
      </c>
      <c r="BJ1120">
        <f t="shared" si="61"/>
        <v>0</v>
      </c>
      <c r="BK1120">
        <f t="shared" si="62"/>
        <v>0</v>
      </c>
      <c r="BL1120" s="531">
        <f t="shared" si="63"/>
        <v>0</v>
      </c>
      <c r="BM1120" s="201"/>
    </row>
    <row r="1121" spans="1:65" s="191" customFormat="1" hidden="1" outlineLevel="1" x14ac:dyDescent="0.3">
      <c r="A1121" s="275">
        <f>XI_Wdrożenie!A24</f>
        <v>6</v>
      </c>
      <c r="B1121" s="275" t="str">
        <f>XI_Wdrożenie!B24</f>
        <v>a</v>
      </c>
      <c r="C1121" s="275">
        <f>XI_Wdrożenie!C24</f>
        <v>1</v>
      </c>
      <c r="D1121" s="275" t="str">
        <f>XI_Wdrożenie!D24</f>
        <v>.z11_6_a_1</v>
      </c>
      <c r="E1121" s="275" t="str">
        <f>XI_Wdrożenie!E24</f>
        <v>Monitorowanie wskaźników KPI w celu identyfikacji obszarów do dalszej optymalizacji</v>
      </c>
      <c r="F1121" s="275" t="str">
        <f>XI_Wdrożenie!F24</f>
        <v>Imię06</v>
      </c>
      <c r="G1121" s="275" t="str">
        <f>XI_Wdrożenie!G24</f>
        <v>Nazwisko06</v>
      </c>
      <c r="H1121" s="275">
        <f>XI_Wdrożenie!H24</f>
        <v>15</v>
      </c>
      <c r="I1121" s="275" t="str">
        <f>XI_Wdrożenie!I24</f>
        <v>.a06</v>
      </c>
      <c r="J1121" s="275">
        <f>XI_Wdrożenie!J24</f>
        <v>273</v>
      </c>
      <c r="K1121" s="284">
        <f>XI_Wdrożenie!K24</f>
        <v>48292</v>
      </c>
      <c r="L1121" s="284">
        <f>XI_Wdrożenie!L24</f>
        <v>48293</v>
      </c>
      <c r="M1121" s="275">
        <f>XI_Wdrożenie!M24</f>
        <v>273</v>
      </c>
      <c r="N1121" s="275">
        <f>XI_Wdrożenie!N24</f>
        <v>1</v>
      </c>
      <c r="O1121" s="275">
        <f>XI_Wdrożenie!O24</f>
        <v>80</v>
      </c>
      <c r="P1121" s="632">
        <f>XI_Wdrożenie!P24</f>
        <v>0.17</v>
      </c>
      <c r="Q1121" s="632">
        <f>XI_Wdrożenie!Q24</f>
        <v>0.17</v>
      </c>
      <c r="R1121" s="632">
        <f>XI_Wdrożenie!R24</f>
        <v>0.17</v>
      </c>
      <c r="S1121" s="632">
        <f>XI_Wdrożenie!S24</f>
        <v>0.17</v>
      </c>
      <c r="T1121" s="632">
        <f>XI_Wdrożenie!T24</f>
        <v>0.17</v>
      </c>
      <c r="U1121" s="632">
        <f>XI_Wdrożenie!U24</f>
        <v>0.15</v>
      </c>
      <c r="V1121" s="632">
        <f>XI_Wdrożenie!V24</f>
        <v>0</v>
      </c>
      <c r="W1121" s="632">
        <f>XI_Wdrożenie!W24</f>
        <v>0</v>
      </c>
      <c r="X1121" s="632">
        <f>XI_Wdrożenie!X24</f>
        <v>0</v>
      </c>
      <c r="Y1121" s="654">
        <f>XI_Wdrożenie!Y24</f>
        <v>0</v>
      </c>
      <c r="Z1121" s="654">
        <f>XI_Wdrożenie!Z24</f>
        <v>0</v>
      </c>
      <c r="AA1121" s="654">
        <f>XI_Wdrożenie!AA24</f>
        <v>0</v>
      </c>
      <c r="AB1121" s="654">
        <f>XI_Wdrożenie!AB24</f>
        <v>0</v>
      </c>
      <c r="AC1121" s="617">
        <f>XI_Wdrożenie!AC24</f>
        <v>0</v>
      </c>
      <c r="AD1121" s="617">
        <f>XI_Wdrożenie!AD24</f>
        <v>0</v>
      </c>
      <c r="AE1121" s="617">
        <f>XI_Wdrożenie!AE24</f>
        <v>0</v>
      </c>
      <c r="AF1121" s="617">
        <f>XI_Wdrożenie!AF24</f>
        <v>0</v>
      </c>
      <c r="AG1121" s="259">
        <f>XI_Wdrożenie!AG24</f>
        <v>14</v>
      </c>
      <c r="AH1121" s="259">
        <f>XI_Wdrożenie!AH24</f>
        <v>14</v>
      </c>
      <c r="AI1121" s="259">
        <f>XI_Wdrożenie!AI24</f>
        <v>14</v>
      </c>
      <c r="AJ1121" s="259">
        <f>XI_Wdrożenie!AJ24</f>
        <v>14</v>
      </c>
      <c r="AK1121" s="259">
        <f>XI_Wdrożenie!AK24</f>
        <v>14</v>
      </c>
      <c r="AL1121" s="259">
        <f>XI_Wdrożenie!AL24</f>
        <v>12</v>
      </c>
      <c r="AM1121" s="259">
        <f>XI_Wdrożenie!AM24</f>
        <v>0</v>
      </c>
      <c r="AN1121" s="259">
        <f>XI_Wdrożenie!AN24</f>
        <v>0</v>
      </c>
      <c r="AO1121" s="259">
        <f>XI_Wdrożenie!AO24</f>
        <v>0</v>
      </c>
      <c r="AP1121" s="647">
        <f>XI_Wdrożenie!AP24</f>
        <v>0</v>
      </c>
      <c r="AQ1121" s="647">
        <f>XI_Wdrożenie!AQ24</f>
        <v>0</v>
      </c>
      <c r="AR1121" s="647">
        <f>XI_Wdrożenie!AR24</f>
        <v>0</v>
      </c>
      <c r="AS1121" s="647">
        <f>XI_Wdrożenie!AS24</f>
        <v>0</v>
      </c>
      <c r="AT1121" s="623">
        <f>XI_Wdrożenie!AT24</f>
        <v>0</v>
      </c>
      <c r="AU1121" s="623">
        <f>XI_Wdrożenie!AU24</f>
        <v>0</v>
      </c>
      <c r="AV1121" s="623">
        <f>XI_Wdrożenie!AV24</f>
        <v>0</v>
      </c>
      <c r="AW1121" s="623">
        <f>XI_Wdrożenie!AW24</f>
        <v>0</v>
      </c>
      <c r="AX1121" s="275">
        <f>XI_Wdrożenie!AX24</f>
        <v>82</v>
      </c>
      <c r="AY1121" s="275">
        <f>XI_Wdrożenie!AY24</f>
        <v>0.51249999999999996</v>
      </c>
      <c r="AZ1121" s="275">
        <f>XI_Wdrożenie!AZ24</f>
        <v>5006</v>
      </c>
      <c r="BA1121" s="275">
        <f>XI_Wdrożenie!BA24</f>
        <v>2565.5749999999998</v>
      </c>
      <c r="BB1121" s="275">
        <f>XI_Wdrożenie!BB24</f>
        <v>1314.8571874999998</v>
      </c>
      <c r="BC1121" s="275">
        <f>XI_Wdrożenie!BC24</f>
        <v>0</v>
      </c>
      <c r="BD1121" s="275">
        <f>XI_Wdrożenie!BD24</f>
        <v>0</v>
      </c>
      <c r="BE1121" s="275">
        <f>XI_Wdrożenie!BE24</f>
        <v>0</v>
      </c>
      <c r="BF1121" s="275">
        <f>XI_Wdrożenie!BF24</f>
        <v>0</v>
      </c>
      <c r="BG1121" s="275">
        <f>XI_Wdrożenie!BG24</f>
        <v>0</v>
      </c>
      <c r="BH1121" s="275">
        <f>XI_Wdrożenie!BH24</f>
        <v>0</v>
      </c>
      <c r="BI1121" s="275">
        <f>XI_Wdrożenie!BI24</f>
        <v>0</v>
      </c>
      <c r="BJ1121">
        <f t="shared" si="61"/>
        <v>80</v>
      </c>
      <c r="BK1121">
        <f t="shared" si="62"/>
        <v>82</v>
      </c>
      <c r="BL1121" s="531">
        <f t="shared" si="63"/>
        <v>-2</v>
      </c>
      <c r="BM1121" s="201"/>
    </row>
    <row r="1122" spans="1:65" s="191" customFormat="1" hidden="1" outlineLevel="1" x14ac:dyDescent="0.3">
      <c r="A1122" s="275">
        <f>XI_Wdrożenie!A25</f>
        <v>6</v>
      </c>
      <c r="B1122" s="275" t="str">
        <f>XI_Wdrożenie!B25</f>
        <v>b</v>
      </c>
      <c r="C1122" s="275">
        <f>XI_Wdrożenie!C25</f>
        <v>1</v>
      </c>
      <c r="D1122" s="275" t="str">
        <f>XI_Wdrożenie!D25</f>
        <v>.z11_6_b_1</v>
      </c>
      <c r="E1122" s="275" t="str">
        <f>XI_Wdrożenie!E25</f>
        <v xml:space="preserve">Monitorowanie funkcjonowania platformy, zapewnienie wsparcia technicznego i merytorycznego dla użytkowników </v>
      </c>
      <c r="F1122" s="275" t="str">
        <f>XI_Wdrożenie!F25</f>
        <v>Imię07</v>
      </c>
      <c r="G1122" s="275" t="str">
        <f>XI_Wdrożenie!G25</f>
        <v>Nazwisko07</v>
      </c>
      <c r="H1122" s="275">
        <f>XI_Wdrożenie!H25</f>
        <v>16</v>
      </c>
      <c r="I1122" s="275" t="str">
        <f>XI_Wdrożenie!I25</f>
        <v>.a07</v>
      </c>
      <c r="J1122" s="275">
        <f>XI_Wdrożenie!J25</f>
        <v>274</v>
      </c>
      <c r="K1122" s="284">
        <f>XI_Wdrożenie!K25</f>
        <v>48299</v>
      </c>
      <c r="L1122" s="284">
        <f>XI_Wdrożenie!L25</f>
        <v>48300</v>
      </c>
      <c r="M1122" s="275">
        <f>XI_Wdrożenie!M25</f>
        <v>274</v>
      </c>
      <c r="N1122" s="275">
        <f>XI_Wdrożenie!N25</f>
        <v>1</v>
      </c>
      <c r="O1122" s="275">
        <f>XI_Wdrożenie!O25</f>
        <v>80</v>
      </c>
      <c r="P1122" s="632">
        <f>XI_Wdrożenie!P25</f>
        <v>0.17</v>
      </c>
      <c r="Q1122" s="632">
        <f>XI_Wdrożenie!Q25</f>
        <v>0.17</v>
      </c>
      <c r="R1122" s="632">
        <f>XI_Wdrożenie!R25</f>
        <v>0.17</v>
      </c>
      <c r="S1122" s="632">
        <f>XI_Wdrożenie!S25</f>
        <v>0.17</v>
      </c>
      <c r="T1122" s="632">
        <f>XI_Wdrożenie!T25</f>
        <v>0.17</v>
      </c>
      <c r="U1122" s="632">
        <f>XI_Wdrożenie!U25</f>
        <v>0.15</v>
      </c>
      <c r="V1122" s="632">
        <f>XI_Wdrożenie!V25</f>
        <v>0</v>
      </c>
      <c r="W1122" s="632">
        <f>XI_Wdrożenie!W25</f>
        <v>0</v>
      </c>
      <c r="X1122" s="632">
        <f>XI_Wdrożenie!X25</f>
        <v>0</v>
      </c>
      <c r="Y1122" s="654">
        <f>XI_Wdrożenie!Y25</f>
        <v>0</v>
      </c>
      <c r="Z1122" s="654">
        <f>XI_Wdrożenie!Z25</f>
        <v>0</v>
      </c>
      <c r="AA1122" s="654">
        <f>XI_Wdrożenie!AA25</f>
        <v>0</v>
      </c>
      <c r="AB1122" s="654">
        <f>XI_Wdrożenie!AB25</f>
        <v>0</v>
      </c>
      <c r="AC1122" s="617">
        <f>XI_Wdrożenie!AC25</f>
        <v>0</v>
      </c>
      <c r="AD1122" s="617">
        <f>XI_Wdrożenie!AD25</f>
        <v>0</v>
      </c>
      <c r="AE1122" s="617">
        <f>XI_Wdrożenie!AE25</f>
        <v>0</v>
      </c>
      <c r="AF1122" s="617">
        <f>XI_Wdrożenie!AF25</f>
        <v>0</v>
      </c>
      <c r="AG1122" s="259">
        <f>XI_Wdrożenie!AG25</f>
        <v>14</v>
      </c>
      <c r="AH1122" s="259">
        <f>XI_Wdrożenie!AH25</f>
        <v>14</v>
      </c>
      <c r="AI1122" s="259">
        <f>XI_Wdrożenie!AI25</f>
        <v>14</v>
      </c>
      <c r="AJ1122" s="259">
        <f>XI_Wdrożenie!AJ25</f>
        <v>14</v>
      </c>
      <c r="AK1122" s="259">
        <f>XI_Wdrożenie!AK25</f>
        <v>14</v>
      </c>
      <c r="AL1122" s="259">
        <f>XI_Wdrożenie!AL25</f>
        <v>12</v>
      </c>
      <c r="AM1122" s="259">
        <f>XI_Wdrożenie!AM25</f>
        <v>0</v>
      </c>
      <c r="AN1122" s="259">
        <f>XI_Wdrożenie!AN25</f>
        <v>0</v>
      </c>
      <c r="AO1122" s="259">
        <f>XI_Wdrożenie!AO25</f>
        <v>0</v>
      </c>
      <c r="AP1122" s="647">
        <f>XI_Wdrożenie!AP25</f>
        <v>0</v>
      </c>
      <c r="AQ1122" s="647">
        <f>XI_Wdrożenie!AQ25</f>
        <v>0</v>
      </c>
      <c r="AR1122" s="647">
        <f>XI_Wdrożenie!AR25</f>
        <v>0</v>
      </c>
      <c r="AS1122" s="647">
        <f>XI_Wdrożenie!AS25</f>
        <v>0</v>
      </c>
      <c r="AT1122" s="623">
        <f>XI_Wdrożenie!AT25</f>
        <v>0</v>
      </c>
      <c r="AU1122" s="623">
        <f>XI_Wdrożenie!AU25</f>
        <v>0</v>
      </c>
      <c r="AV1122" s="623">
        <f>XI_Wdrożenie!AV25</f>
        <v>0</v>
      </c>
      <c r="AW1122" s="623">
        <f>XI_Wdrożenie!AW25</f>
        <v>0</v>
      </c>
      <c r="AX1122" s="275">
        <f>XI_Wdrożenie!AX25</f>
        <v>82</v>
      </c>
      <c r="AY1122" s="275">
        <f>XI_Wdrożenie!AY25</f>
        <v>0.51249999999999996</v>
      </c>
      <c r="AZ1122" s="275">
        <f>XI_Wdrożenie!AZ25</f>
        <v>5007</v>
      </c>
      <c r="BA1122" s="275">
        <f>XI_Wdrożenie!BA25</f>
        <v>2566.0874999999996</v>
      </c>
      <c r="BB1122" s="275">
        <f>XI_Wdrożenie!BB25</f>
        <v>1315.1198437499997</v>
      </c>
      <c r="BC1122" s="275">
        <f>XI_Wdrożenie!BC25</f>
        <v>0</v>
      </c>
      <c r="BD1122" s="275">
        <f>XI_Wdrożenie!BD25</f>
        <v>0</v>
      </c>
      <c r="BE1122" s="275">
        <f>XI_Wdrożenie!BE25</f>
        <v>0</v>
      </c>
      <c r="BF1122" s="275">
        <f>XI_Wdrożenie!BF25</f>
        <v>0</v>
      </c>
      <c r="BG1122" s="275">
        <f>XI_Wdrożenie!BG25</f>
        <v>0</v>
      </c>
      <c r="BH1122" s="275">
        <f>XI_Wdrożenie!BH25</f>
        <v>0</v>
      </c>
      <c r="BI1122" s="275">
        <f>XI_Wdrożenie!BI25</f>
        <v>0</v>
      </c>
      <c r="BJ1122">
        <f t="shared" si="61"/>
        <v>80</v>
      </c>
      <c r="BK1122">
        <f t="shared" si="62"/>
        <v>82</v>
      </c>
      <c r="BL1122" s="531">
        <f t="shared" si="63"/>
        <v>-2</v>
      </c>
      <c r="BM1122" s="201"/>
    </row>
    <row r="1123" spans="1:65" s="191" customFormat="1" hidden="1" outlineLevel="1" x14ac:dyDescent="0.3">
      <c r="A1123" s="275">
        <f>XI_Wdrożenie!A26</f>
        <v>6</v>
      </c>
      <c r="B1123" s="275" t="str">
        <f>XI_Wdrożenie!B26</f>
        <v>c</v>
      </c>
      <c r="C1123" s="275">
        <f>XI_Wdrożenie!C26</f>
        <v>1</v>
      </c>
      <c r="D1123" s="275" t="str">
        <f>XI_Wdrożenie!D26</f>
        <v>.z11_6_c_1</v>
      </c>
      <c r="E1123" s="275" t="str">
        <f>XI_Wdrożenie!E26</f>
        <v>Wprowadzanie ewentualnych korekt i usprawnień w oparciu o dane zebrane w trakcie rzeczywistej pracy magazynu, napotkane problemy, nowe potrzeby lub zmieniające się warunki operacyjne (np. sezonowe wahania w zamówieniach lub zmiany w dostępnych zasobach)</v>
      </c>
      <c r="F1123" s="275" t="str">
        <f>XI_Wdrożenie!F26</f>
        <v>Imię05</v>
      </c>
      <c r="G1123" s="275" t="str">
        <f>XI_Wdrożenie!G26</f>
        <v>Nazwisko05</v>
      </c>
      <c r="H1123" s="275">
        <f>XI_Wdrożenie!H26</f>
        <v>17</v>
      </c>
      <c r="I1123" s="275" t="str">
        <f>XI_Wdrożenie!I26</f>
        <v>.a05</v>
      </c>
      <c r="J1123" s="275">
        <f>XI_Wdrożenie!J26</f>
        <v>275</v>
      </c>
      <c r="K1123" s="284">
        <f>XI_Wdrożenie!K26</f>
        <v>48306</v>
      </c>
      <c r="L1123" s="284">
        <f>XI_Wdrożenie!L26</f>
        <v>48307</v>
      </c>
      <c r="M1123" s="275">
        <f>XI_Wdrożenie!M26</f>
        <v>275</v>
      </c>
      <c r="N1123" s="275">
        <f>XI_Wdrożenie!N26</f>
        <v>1</v>
      </c>
      <c r="O1123" s="275">
        <f>XI_Wdrożenie!O26</f>
        <v>80</v>
      </c>
      <c r="P1123" s="632">
        <f>XI_Wdrożenie!P26</f>
        <v>0.17</v>
      </c>
      <c r="Q1123" s="632">
        <f>XI_Wdrożenie!Q26</f>
        <v>0.17</v>
      </c>
      <c r="R1123" s="632">
        <f>XI_Wdrożenie!R26</f>
        <v>0.17</v>
      </c>
      <c r="S1123" s="632">
        <f>XI_Wdrożenie!S26</f>
        <v>0.17</v>
      </c>
      <c r="T1123" s="632">
        <f>XI_Wdrożenie!T26</f>
        <v>0.17</v>
      </c>
      <c r="U1123" s="632">
        <f>XI_Wdrożenie!U26</f>
        <v>0.15</v>
      </c>
      <c r="V1123" s="632">
        <f>XI_Wdrożenie!V26</f>
        <v>0</v>
      </c>
      <c r="W1123" s="632">
        <f>XI_Wdrożenie!W26</f>
        <v>0</v>
      </c>
      <c r="X1123" s="632">
        <f>XI_Wdrożenie!X26</f>
        <v>0</v>
      </c>
      <c r="Y1123" s="654">
        <f>XI_Wdrożenie!Y26</f>
        <v>0</v>
      </c>
      <c r="Z1123" s="654">
        <f>XI_Wdrożenie!Z26</f>
        <v>0</v>
      </c>
      <c r="AA1123" s="654">
        <f>XI_Wdrożenie!AA26</f>
        <v>0</v>
      </c>
      <c r="AB1123" s="654">
        <f>XI_Wdrożenie!AB26</f>
        <v>0</v>
      </c>
      <c r="AC1123" s="617">
        <f>XI_Wdrożenie!AC26</f>
        <v>0</v>
      </c>
      <c r="AD1123" s="617">
        <f>XI_Wdrożenie!AD26</f>
        <v>0</v>
      </c>
      <c r="AE1123" s="617">
        <f>XI_Wdrożenie!AE26</f>
        <v>0</v>
      </c>
      <c r="AF1123" s="617">
        <f>XI_Wdrożenie!AF26</f>
        <v>0</v>
      </c>
      <c r="AG1123" s="259">
        <f>XI_Wdrożenie!AG26</f>
        <v>14</v>
      </c>
      <c r="AH1123" s="259">
        <f>XI_Wdrożenie!AH26</f>
        <v>14</v>
      </c>
      <c r="AI1123" s="259">
        <f>XI_Wdrożenie!AI26</f>
        <v>14</v>
      </c>
      <c r="AJ1123" s="259">
        <f>XI_Wdrożenie!AJ26</f>
        <v>14</v>
      </c>
      <c r="AK1123" s="259">
        <f>XI_Wdrożenie!AK26</f>
        <v>14</v>
      </c>
      <c r="AL1123" s="259">
        <f>XI_Wdrożenie!AL26</f>
        <v>12</v>
      </c>
      <c r="AM1123" s="259">
        <f>XI_Wdrożenie!AM26</f>
        <v>0</v>
      </c>
      <c r="AN1123" s="259">
        <f>XI_Wdrożenie!AN26</f>
        <v>0</v>
      </c>
      <c r="AO1123" s="259">
        <f>XI_Wdrożenie!AO26</f>
        <v>0</v>
      </c>
      <c r="AP1123" s="647">
        <f>XI_Wdrożenie!AP26</f>
        <v>0</v>
      </c>
      <c r="AQ1123" s="647">
        <f>XI_Wdrożenie!AQ26</f>
        <v>0</v>
      </c>
      <c r="AR1123" s="647">
        <f>XI_Wdrożenie!AR26</f>
        <v>0</v>
      </c>
      <c r="AS1123" s="647">
        <f>XI_Wdrożenie!AS26</f>
        <v>0</v>
      </c>
      <c r="AT1123" s="623">
        <f>XI_Wdrożenie!AT26</f>
        <v>0</v>
      </c>
      <c r="AU1123" s="623">
        <f>XI_Wdrożenie!AU26</f>
        <v>0</v>
      </c>
      <c r="AV1123" s="623">
        <f>XI_Wdrożenie!AV26</f>
        <v>0</v>
      </c>
      <c r="AW1123" s="623">
        <f>XI_Wdrożenie!AW26</f>
        <v>0</v>
      </c>
      <c r="AX1123" s="275">
        <f>XI_Wdrożenie!AX26</f>
        <v>82</v>
      </c>
      <c r="AY1123" s="275">
        <f>XI_Wdrożenie!AY26</f>
        <v>0.51249999999999996</v>
      </c>
      <c r="AZ1123" s="275">
        <f>XI_Wdrożenie!AZ26</f>
        <v>5005</v>
      </c>
      <c r="BA1123" s="275">
        <f>XI_Wdrożenie!BA26</f>
        <v>2565.0625</v>
      </c>
      <c r="BB1123" s="275">
        <f>XI_Wdrożenie!BB26</f>
        <v>1314.5945312499998</v>
      </c>
      <c r="BC1123" s="275">
        <f>XI_Wdrożenie!BC26</f>
        <v>0</v>
      </c>
      <c r="BD1123" s="275">
        <f>XI_Wdrożenie!BD26</f>
        <v>0</v>
      </c>
      <c r="BE1123" s="275">
        <f>XI_Wdrożenie!BE26</f>
        <v>0</v>
      </c>
      <c r="BF1123" s="275">
        <f>XI_Wdrożenie!BF26</f>
        <v>0</v>
      </c>
      <c r="BG1123" s="275">
        <f>XI_Wdrożenie!BG26</f>
        <v>0</v>
      </c>
      <c r="BH1123" s="275">
        <f>XI_Wdrożenie!BH26</f>
        <v>0</v>
      </c>
      <c r="BI1123" s="275">
        <f>XI_Wdrożenie!BI26</f>
        <v>0</v>
      </c>
      <c r="BJ1123">
        <f t="shared" si="61"/>
        <v>80</v>
      </c>
      <c r="BK1123">
        <f t="shared" si="62"/>
        <v>82</v>
      </c>
      <c r="BL1123" s="531">
        <f t="shared" si="63"/>
        <v>-2</v>
      </c>
      <c r="BM1123" s="201"/>
    </row>
    <row r="1124" spans="1:65" s="191" customFormat="1" hidden="1" outlineLevel="1" x14ac:dyDescent="0.3">
      <c r="A1124" s="275">
        <f>XI_Wdrożenie!A27</f>
        <v>6</v>
      </c>
      <c r="B1124" s="275" t="str">
        <f>XI_Wdrożenie!B27</f>
        <v>d</v>
      </c>
      <c r="C1124" s="275">
        <f>XI_Wdrożenie!C27</f>
        <v>1</v>
      </c>
      <c r="D1124" s="275" t="str">
        <f>XI_Wdrożenie!D27</f>
        <v>.z11_6_d_1</v>
      </c>
      <c r="E1124" s="275" t="str">
        <f>XI_Wdrożenie!E27</f>
        <v>Regularne aktualizowanie i rozwijanie narzędzi platformy, tak aby były one zawsze aktualne i do symulacji oraz bieżącego zarządzania</v>
      </c>
      <c r="F1124" s="275" t="str">
        <f>XI_Wdrożenie!F27</f>
        <v>Imię06</v>
      </c>
      <c r="G1124" s="275" t="str">
        <f>XI_Wdrożenie!G27</f>
        <v>Nazwisko06</v>
      </c>
      <c r="H1124" s="275">
        <f>XI_Wdrożenie!H27</f>
        <v>18</v>
      </c>
      <c r="I1124" s="275" t="str">
        <f>XI_Wdrożenie!I27</f>
        <v>.a06</v>
      </c>
      <c r="J1124" s="275">
        <f>XI_Wdrożenie!J27</f>
        <v>276</v>
      </c>
      <c r="K1124" s="284">
        <f>XI_Wdrożenie!K27</f>
        <v>48313</v>
      </c>
      <c r="L1124" s="284">
        <f>XI_Wdrożenie!L27</f>
        <v>48314</v>
      </c>
      <c r="M1124" s="275">
        <f>XI_Wdrożenie!M27</f>
        <v>276</v>
      </c>
      <c r="N1124" s="275">
        <f>XI_Wdrożenie!N27</f>
        <v>1</v>
      </c>
      <c r="O1124" s="275">
        <f>XI_Wdrożenie!O27</f>
        <v>80</v>
      </c>
      <c r="P1124" s="632">
        <f>XI_Wdrożenie!P27</f>
        <v>0.17</v>
      </c>
      <c r="Q1124" s="632">
        <f>XI_Wdrożenie!Q27</f>
        <v>0.17</v>
      </c>
      <c r="R1124" s="632">
        <f>XI_Wdrożenie!R27</f>
        <v>0.17</v>
      </c>
      <c r="S1124" s="632">
        <f>XI_Wdrożenie!S27</f>
        <v>0.17</v>
      </c>
      <c r="T1124" s="632">
        <f>XI_Wdrożenie!T27</f>
        <v>0.17</v>
      </c>
      <c r="U1124" s="632">
        <f>XI_Wdrożenie!U27</f>
        <v>0.15</v>
      </c>
      <c r="V1124" s="632">
        <f>XI_Wdrożenie!V27</f>
        <v>0</v>
      </c>
      <c r="W1124" s="632">
        <f>XI_Wdrożenie!W27</f>
        <v>0</v>
      </c>
      <c r="X1124" s="632">
        <f>XI_Wdrożenie!X27</f>
        <v>0</v>
      </c>
      <c r="Y1124" s="654">
        <f>XI_Wdrożenie!Y27</f>
        <v>0</v>
      </c>
      <c r="Z1124" s="654">
        <f>XI_Wdrożenie!Z27</f>
        <v>0</v>
      </c>
      <c r="AA1124" s="654">
        <f>XI_Wdrożenie!AA27</f>
        <v>0</v>
      </c>
      <c r="AB1124" s="654">
        <f>XI_Wdrożenie!AB27</f>
        <v>0</v>
      </c>
      <c r="AC1124" s="617">
        <f>XI_Wdrożenie!AC27</f>
        <v>0</v>
      </c>
      <c r="AD1124" s="617">
        <f>XI_Wdrożenie!AD27</f>
        <v>0</v>
      </c>
      <c r="AE1124" s="617">
        <f>XI_Wdrożenie!AE27</f>
        <v>0</v>
      </c>
      <c r="AF1124" s="617">
        <f>XI_Wdrożenie!AF27</f>
        <v>0</v>
      </c>
      <c r="AG1124" s="259">
        <f>XI_Wdrożenie!AG27</f>
        <v>14</v>
      </c>
      <c r="AH1124" s="259">
        <f>XI_Wdrożenie!AH27</f>
        <v>14</v>
      </c>
      <c r="AI1124" s="259">
        <f>XI_Wdrożenie!AI27</f>
        <v>14</v>
      </c>
      <c r="AJ1124" s="259">
        <f>XI_Wdrożenie!AJ27</f>
        <v>14</v>
      </c>
      <c r="AK1124" s="259">
        <f>XI_Wdrożenie!AK27</f>
        <v>14</v>
      </c>
      <c r="AL1124" s="259">
        <f>XI_Wdrożenie!AL27</f>
        <v>12</v>
      </c>
      <c r="AM1124" s="259">
        <f>XI_Wdrożenie!AM27</f>
        <v>0</v>
      </c>
      <c r="AN1124" s="259">
        <f>XI_Wdrożenie!AN27</f>
        <v>0</v>
      </c>
      <c r="AO1124" s="259">
        <f>XI_Wdrożenie!AO27</f>
        <v>0</v>
      </c>
      <c r="AP1124" s="647">
        <f>XI_Wdrożenie!AP27</f>
        <v>0</v>
      </c>
      <c r="AQ1124" s="647">
        <f>XI_Wdrożenie!AQ27</f>
        <v>0</v>
      </c>
      <c r="AR1124" s="647">
        <f>XI_Wdrożenie!AR27</f>
        <v>0</v>
      </c>
      <c r="AS1124" s="647">
        <f>XI_Wdrożenie!AS27</f>
        <v>0</v>
      </c>
      <c r="AT1124" s="623">
        <f>XI_Wdrożenie!AT27</f>
        <v>0</v>
      </c>
      <c r="AU1124" s="623">
        <f>XI_Wdrożenie!AU27</f>
        <v>0</v>
      </c>
      <c r="AV1124" s="623">
        <f>XI_Wdrożenie!AV27</f>
        <v>0</v>
      </c>
      <c r="AW1124" s="623">
        <f>XI_Wdrożenie!AW27</f>
        <v>0</v>
      </c>
      <c r="AX1124" s="275">
        <f>XI_Wdrożenie!AX27</f>
        <v>82</v>
      </c>
      <c r="AY1124" s="275">
        <f>XI_Wdrożenie!AY27</f>
        <v>0.51249999999999996</v>
      </c>
      <c r="AZ1124" s="275">
        <f>XI_Wdrożenie!AZ27</f>
        <v>5006</v>
      </c>
      <c r="BA1124" s="275">
        <f>XI_Wdrożenie!BA27</f>
        <v>2565.5749999999998</v>
      </c>
      <c r="BB1124" s="275">
        <f>XI_Wdrożenie!BB27</f>
        <v>1314.8571874999998</v>
      </c>
      <c r="BC1124" s="275">
        <f>XI_Wdrożenie!BC27</f>
        <v>0</v>
      </c>
      <c r="BD1124" s="275">
        <f>XI_Wdrożenie!BD27</f>
        <v>0</v>
      </c>
      <c r="BE1124" s="275">
        <f>XI_Wdrożenie!BE27</f>
        <v>0</v>
      </c>
      <c r="BF1124" s="275">
        <f>XI_Wdrożenie!BF27</f>
        <v>0</v>
      </c>
      <c r="BG1124" s="275">
        <f>XI_Wdrożenie!BG27</f>
        <v>0</v>
      </c>
      <c r="BH1124" s="275">
        <f>XI_Wdrożenie!BH27</f>
        <v>0</v>
      </c>
      <c r="BI1124" s="275">
        <f>XI_Wdrożenie!BI27</f>
        <v>0</v>
      </c>
      <c r="BJ1124">
        <f t="shared" si="61"/>
        <v>80</v>
      </c>
      <c r="BK1124">
        <f t="shared" si="62"/>
        <v>82</v>
      </c>
      <c r="BL1124" s="531">
        <f t="shared" si="63"/>
        <v>-2</v>
      </c>
      <c r="BM1124" s="201"/>
    </row>
    <row r="1125" spans="1:65" s="191" customFormat="1" hidden="1" outlineLevel="1" x14ac:dyDescent="0.3">
      <c r="A1125" s="275">
        <f>XI_Wdrożenie!A28</f>
        <v>7</v>
      </c>
      <c r="B1125" s="275" t="str">
        <f>XI_Wdrożenie!B28</f>
        <v>a</v>
      </c>
      <c r="C1125" s="275">
        <f>XI_Wdrożenie!C28</f>
        <v>0</v>
      </c>
      <c r="D1125" s="275" t="str">
        <f>XI_Wdrożenie!D28</f>
        <v>.z11_7_a_0</v>
      </c>
      <c r="E1125" s="275" t="str">
        <f>XI_Wdrożenie!E28</f>
        <v>7.Ewaluacja i optymalizacja</v>
      </c>
      <c r="F1125" s="275">
        <f>XI_Wdrożenie!F28</f>
        <v>0</v>
      </c>
      <c r="G1125" s="275">
        <f>XI_Wdrożenie!G28</f>
        <v>0</v>
      </c>
      <c r="H1125" s="275">
        <f>XI_Wdrożenie!H28</f>
        <v>0</v>
      </c>
      <c r="I1125" s="275">
        <f>XI_Wdrożenie!I28</f>
        <v>0</v>
      </c>
      <c r="J1125" s="275">
        <f>XI_Wdrożenie!J28</f>
        <v>277</v>
      </c>
      <c r="K1125" s="284">
        <f>XI_Wdrożenie!K28</f>
        <v>48320</v>
      </c>
      <c r="L1125" s="284">
        <f>XI_Wdrożenie!L28</f>
        <v>48320</v>
      </c>
      <c r="M1125" s="275">
        <f>XI_Wdrożenie!M28</f>
        <v>276</v>
      </c>
      <c r="N1125" s="275">
        <f>XI_Wdrożenie!N28</f>
        <v>0</v>
      </c>
      <c r="O1125" s="275">
        <f>XI_Wdrożenie!O28</f>
        <v>0</v>
      </c>
      <c r="P1125" s="632">
        <f>XI_Wdrożenie!P28</f>
        <v>0</v>
      </c>
      <c r="Q1125" s="632">
        <f>XI_Wdrożenie!Q28</f>
        <v>0</v>
      </c>
      <c r="R1125" s="632">
        <f>XI_Wdrożenie!R28</f>
        <v>0</v>
      </c>
      <c r="S1125" s="632">
        <f>XI_Wdrożenie!S28</f>
        <v>0</v>
      </c>
      <c r="T1125" s="632">
        <f>XI_Wdrożenie!T28</f>
        <v>0</v>
      </c>
      <c r="U1125" s="632">
        <f>XI_Wdrożenie!U28</f>
        <v>0</v>
      </c>
      <c r="V1125" s="632">
        <f>XI_Wdrożenie!V28</f>
        <v>0</v>
      </c>
      <c r="W1125" s="632">
        <f>XI_Wdrożenie!W28</f>
        <v>0</v>
      </c>
      <c r="X1125" s="632">
        <f>XI_Wdrożenie!X28</f>
        <v>0</v>
      </c>
      <c r="Y1125" s="654">
        <f>XI_Wdrożenie!Y28</f>
        <v>0</v>
      </c>
      <c r="Z1125" s="654">
        <f>XI_Wdrożenie!Z28</f>
        <v>0</v>
      </c>
      <c r="AA1125" s="654">
        <f>XI_Wdrożenie!AA28</f>
        <v>0</v>
      </c>
      <c r="AB1125" s="654">
        <f>XI_Wdrożenie!AB28</f>
        <v>0</v>
      </c>
      <c r="AC1125" s="617">
        <f>XI_Wdrożenie!AC28</f>
        <v>0</v>
      </c>
      <c r="AD1125" s="617">
        <f>XI_Wdrożenie!AD28</f>
        <v>0</v>
      </c>
      <c r="AE1125" s="617">
        <f>XI_Wdrożenie!AE28</f>
        <v>0</v>
      </c>
      <c r="AF1125" s="617">
        <f>XI_Wdrożenie!AF28</f>
        <v>0</v>
      </c>
      <c r="AG1125" s="259">
        <f>XI_Wdrożenie!AG28</f>
        <v>0</v>
      </c>
      <c r="AH1125" s="259">
        <f>XI_Wdrożenie!AH28</f>
        <v>0</v>
      </c>
      <c r="AI1125" s="259">
        <f>XI_Wdrożenie!AI28</f>
        <v>0</v>
      </c>
      <c r="AJ1125" s="259">
        <f>XI_Wdrożenie!AJ28</f>
        <v>0</v>
      </c>
      <c r="AK1125" s="259">
        <f>XI_Wdrożenie!AK28</f>
        <v>0</v>
      </c>
      <c r="AL1125" s="259">
        <f>XI_Wdrożenie!AL28</f>
        <v>0</v>
      </c>
      <c r="AM1125" s="259">
        <f>XI_Wdrożenie!AM28</f>
        <v>0</v>
      </c>
      <c r="AN1125" s="259">
        <f>XI_Wdrożenie!AN28</f>
        <v>0</v>
      </c>
      <c r="AO1125" s="259">
        <f>XI_Wdrożenie!AO28</f>
        <v>0</v>
      </c>
      <c r="AP1125" s="647">
        <f>XI_Wdrożenie!AP28</f>
        <v>0</v>
      </c>
      <c r="AQ1125" s="647">
        <f>XI_Wdrożenie!AQ28</f>
        <v>0</v>
      </c>
      <c r="AR1125" s="647">
        <f>XI_Wdrożenie!AR28</f>
        <v>0</v>
      </c>
      <c r="AS1125" s="647">
        <f>XI_Wdrożenie!AS28</f>
        <v>0</v>
      </c>
      <c r="AT1125" s="623">
        <f>XI_Wdrożenie!AT28</f>
        <v>0</v>
      </c>
      <c r="AU1125" s="623">
        <f>XI_Wdrożenie!AU28</f>
        <v>0</v>
      </c>
      <c r="AV1125" s="623">
        <f>XI_Wdrożenie!AV28</f>
        <v>0</v>
      </c>
      <c r="AW1125" s="623">
        <f>XI_Wdrożenie!AW28</f>
        <v>0</v>
      </c>
      <c r="AX1125" s="275">
        <f>XI_Wdrożenie!AX28</f>
        <v>0</v>
      </c>
      <c r="AY1125" s="275">
        <f>XI_Wdrożenie!AY28</f>
        <v>0</v>
      </c>
      <c r="AZ1125" s="275">
        <f>XI_Wdrożenie!AZ28</f>
        <v>0</v>
      </c>
      <c r="BA1125" s="275">
        <f>XI_Wdrożenie!BA28</f>
        <v>0</v>
      </c>
      <c r="BB1125" s="275">
        <f>XI_Wdrożenie!BB28</f>
        <v>0</v>
      </c>
      <c r="BC1125" s="275">
        <f>XI_Wdrożenie!BC28</f>
        <v>0</v>
      </c>
      <c r="BD1125" s="275">
        <f>XI_Wdrożenie!BD28</f>
        <v>0</v>
      </c>
      <c r="BE1125" s="275">
        <f>XI_Wdrożenie!BE28</f>
        <v>0</v>
      </c>
      <c r="BF1125" s="275">
        <f>XI_Wdrożenie!BF28</f>
        <v>0</v>
      </c>
      <c r="BG1125" s="275">
        <f>XI_Wdrożenie!BG28</f>
        <v>0</v>
      </c>
      <c r="BH1125" s="275">
        <f>XI_Wdrożenie!BH28</f>
        <v>0</v>
      </c>
      <c r="BI1125" s="275">
        <f>XI_Wdrożenie!BI28</f>
        <v>0</v>
      </c>
      <c r="BJ1125">
        <f t="shared" si="61"/>
        <v>0</v>
      </c>
      <c r="BK1125">
        <f t="shared" si="62"/>
        <v>0</v>
      </c>
      <c r="BL1125" s="531">
        <f t="shared" si="63"/>
        <v>0</v>
      </c>
      <c r="BM1125" s="201"/>
    </row>
    <row r="1126" spans="1:65" s="191" customFormat="1" hidden="1" outlineLevel="1" x14ac:dyDescent="0.3">
      <c r="A1126" s="275">
        <f>XI_Wdrożenie!A29</f>
        <v>7</v>
      </c>
      <c r="B1126" s="275" t="str">
        <f>XI_Wdrożenie!B29</f>
        <v>a</v>
      </c>
      <c r="C1126" s="275">
        <f>XI_Wdrożenie!C29</f>
        <v>1</v>
      </c>
      <c r="D1126" s="275" t="str">
        <f>XI_Wdrożenie!D29</f>
        <v>.z11_7_a_1</v>
      </c>
      <c r="E1126" s="275" t="str">
        <f>XI_Wdrożenie!E29</f>
        <v>Ocena efektywności wdrożenia (np. po 1 m-cu) i analiza osiągnięcia celów</v>
      </c>
      <c r="F1126" s="275" t="str">
        <f>XI_Wdrożenie!F29</f>
        <v>Imię05</v>
      </c>
      <c r="G1126" s="275" t="str">
        <f>XI_Wdrożenie!G29</f>
        <v>Nazwisko05</v>
      </c>
      <c r="H1126" s="275">
        <f>XI_Wdrożenie!H29</f>
        <v>19</v>
      </c>
      <c r="I1126" s="275" t="str">
        <f>XI_Wdrożenie!I29</f>
        <v>.a05</v>
      </c>
      <c r="J1126" s="275">
        <f>XI_Wdrożenie!J29</f>
        <v>277</v>
      </c>
      <c r="K1126" s="284">
        <f>XI_Wdrożenie!K29</f>
        <v>48320</v>
      </c>
      <c r="L1126" s="284">
        <f>XI_Wdrożenie!L29</f>
        <v>48321</v>
      </c>
      <c r="M1126" s="275">
        <f>XI_Wdrożenie!M29</f>
        <v>277</v>
      </c>
      <c r="N1126" s="275">
        <f>XI_Wdrożenie!N29</f>
        <v>1</v>
      </c>
      <c r="O1126" s="275">
        <f>XI_Wdrożenie!O29</f>
        <v>120</v>
      </c>
      <c r="P1126" s="632">
        <f>XI_Wdrożenie!P29</f>
        <v>0.17</v>
      </c>
      <c r="Q1126" s="632">
        <f>XI_Wdrożenie!Q29</f>
        <v>0.17</v>
      </c>
      <c r="R1126" s="632">
        <f>XI_Wdrożenie!R29</f>
        <v>0.17</v>
      </c>
      <c r="S1126" s="632">
        <f>XI_Wdrożenie!S29</f>
        <v>0.17</v>
      </c>
      <c r="T1126" s="632">
        <f>XI_Wdrożenie!T29</f>
        <v>0.17</v>
      </c>
      <c r="U1126" s="632">
        <f>XI_Wdrożenie!U29</f>
        <v>0.15</v>
      </c>
      <c r="V1126" s="632">
        <f>XI_Wdrożenie!V29</f>
        <v>0</v>
      </c>
      <c r="W1126" s="632">
        <f>XI_Wdrożenie!W29</f>
        <v>0</v>
      </c>
      <c r="X1126" s="632">
        <f>XI_Wdrożenie!X29</f>
        <v>0</v>
      </c>
      <c r="Y1126" s="654">
        <f>XI_Wdrożenie!Y29</f>
        <v>0</v>
      </c>
      <c r="Z1126" s="654">
        <f>XI_Wdrożenie!Z29</f>
        <v>0</v>
      </c>
      <c r="AA1126" s="654">
        <f>XI_Wdrożenie!AA29</f>
        <v>0</v>
      </c>
      <c r="AB1126" s="654">
        <f>XI_Wdrożenie!AB29</f>
        <v>0</v>
      </c>
      <c r="AC1126" s="617">
        <f>XI_Wdrożenie!AC29</f>
        <v>0</v>
      </c>
      <c r="AD1126" s="617">
        <f>XI_Wdrożenie!AD29</f>
        <v>0</v>
      </c>
      <c r="AE1126" s="617">
        <f>XI_Wdrożenie!AE29</f>
        <v>0</v>
      </c>
      <c r="AF1126" s="617">
        <f>XI_Wdrożenie!AF29</f>
        <v>0</v>
      </c>
      <c r="AG1126" s="259">
        <f>XI_Wdrożenie!AG29</f>
        <v>20</v>
      </c>
      <c r="AH1126" s="259">
        <f>XI_Wdrożenie!AH29</f>
        <v>20</v>
      </c>
      <c r="AI1126" s="259">
        <f>XI_Wdrożenie!AI29</f>
        <v>20</v>
      </c>
      <c r="AJ1126" s="259">
        <f>XI_Wdrożenie!AJ29</f>
        <v>20</v>
      </c>
      <c r="AK1126" s="259">
        <f>XI_Wdrożenie!AK29</f>
        <v>20</v>
      </c>
      <c r="AL1126" s="259">
        <f>XI_Wdrożenie!AL29</f>
        <v>18</v>
      </c>
      <c r="AM1126" s="259">
        <f>XI_Wdrożenie!AM29</f>
        <v>0</v>
      </c>
      <c r="AN1126" s="259">
        <f>XI_Wdrożenie!AN29</f>
        <v>0</v>
      </c>
      <c r="AO1126" s="259">
        <f>XI_Wdrożenie!AO29</f>
        <v>0</v>
      </c>
      <c r="AP1126" s="647">
        <f>XI_Wdrożenie!AP29</f>
        <v>0</v>
      </c>
      <c r="AQ1126" s="647">
        <f>XI_Wdrożenie!AQ29</f>
        <v>0</v>
      </c>
      <c r="AR1126" s="647">
        <f>XI_Wdrożenie!AR29</f>
        <v>0</v>
      </c>
      <c r="AS1126" s="647">
        <f>XI_Wdrożenie!AS29</f>
        <v>0</v>
      </c>
      <c r="AT1126" s="623">
        <f>XI_Wdrożenie!AT29</f>
        <v>0</v>
      </c>
      <c r="AU1126" s="623">
        <f>XI_Wdrożenie!AU29</f>
        <v>0</v>
      </c>
      <c r="AV1126" s="623">
        <f>XI_Wdrożenie!AV29</f>
        <v>0</v>
      </c>
      <c r="AW1126" s="623">
        <f>XI_Wdrożenie!AW29</f>
        <v>0</v>
      </c>
      <c r="AX1126" s="275">
        <f>XI_Wdrożenie!AX29</f>
        <v>118</v>
      </c>
      <c r="AY1126" s="275">
        <f>XI_Wdrożenie!AY29</f>
        <v>0.73750000000000004</v>
      </c>
      <c r="AZ1126" s="275">
        <f>XI_Wdrożenie!AZ29</f>
        <v>5005</v>
      </c>
      <c r="BA1126" s="275">
        <f>XI_Wdrożenie!BA29</f>
        <v>3691.1875</v>
      </c>
      <c r="BB1126" s="275">
        <f>XI_Wdrożenie!BB29</f>
        <v>2722.2507812500003</v>
      </c>
      <c r="BC1126" s="275">
        <f>XI_Wdrożenie!BC29</f>
        <v>0</v>
      </c>
      <c r="BD1126" s="275">
        <f>XI_Wdrożenie!BD29</f>
        <v>0</v>
      </c>
      <c r="BE1126" s="275">
        <f>XI_Wdrożenie!BE29</f>
        <v>0</v>
      </c>
      <c r="BF1126" s="275">
        <f>XI_Wdrożenie!BF29</f>
        <v>0</v>
      </c>
      <c r="BG1126" s="275">
        <f>XI_Wdrożenie!BG29</f>
        <v>0</v>
      </c>
      <c r="BH1126" s="275">
        <f>XI_Wdrożenie!BH29</f>
        <v>0</v>
      </c>
      <c r="BI1126" s="275">
        <f>XI_Wdrożenie!BI29</f>
        <v>0</v>
      </c>
      <c r="BJ1126">
        <f t="shared" si="61"/>
        <v>120</v>
      </c>
      <c r="BK1126">
        <f t="shared" si="62"/>
        <v>118</v>
      </c>
      <c r="BL1126" s="531">
        <f t="shared" si="63"/>
        <v>2</v>
      </c>
      <c r="BM1126" s="201"/>
    </row>
    <row r="1127" spans="1:65" s="191" customFormat="1" hidden="1" outlineLevel="1" x14ac:dyDescent="0.3">
      <c r="A1127" s="275">
        <f>XI_Wdrożenie!A30</f>
        <v>7</v>
      </c>
      <c r="B1127" s="275" t="str">
        <f>XI_Wdrożenie!B30</f>
        <v>b</v>
      </c>
      <c r="C1127" s="275">
        <f>XI_Wdrożenie!C30</f>
        <v>1</v>
      </c>
      <c r="D1127" s="275" t="str">
        <f>XI_Wdrożenie!D30</f>
        <v>.z11_7_b_1</v>
      </c>
      <c r="E1127" s="275" t="str">
        <f>XI_Wdrożenie!E30</f>
        <v>Stopniowe rozszerzanie wdrożenia na kolejne strefy po udanych testach</v>
      </c>
      <c r="F1127" s="275" t="str">
        <f>XI_Wdrożenie!F30</f>
        <v>Imię06</v>
      </c>
      <c r="G1127" s="275" t="str">
        <f>XI_Wdrożenie!G30</f>
        <v>Nazwisko06</v>
      </c>
      <c r="H1127" s="275">
        <f>XI_Wdrożenie!H30</f>
        <v>20</v>
      </c>
      <c r="I1127" s="275" t="str">
        <f>XI_Wdrożenie!I30</f>
        <v>.a06</v>
      </c>
      <c r="J1127" s="275">
        <f>XI_Wdrożenie!J30</f>
        <v>278</v>
      </c>
      <c r="K1127" s="284">
        <f>XI_Wdrożenie!K30</f>
        <v>48327</v>
      </c>
      <c r="L1127" s="284">
        <f>XI_Wdrożenie!L30</f>
        <v>48328</v>
      </c>
      <c r="M1127" s="275">
        <f>XI_Wdrożenie!M30</f>
        <v>278</v>
      </c>
      <c r="N1127" s="275">
        <f>XI_Wdrożenie!N30</f>
        <v>1</v>
      </c>
      <c r="O1127" s="275">
        <f>XI_Wdrożenie!O30</f>
        <v>120</v>
      </c>
      <c r="P1127" s="632">
        <f>XI_Wdrożenie!P30</f>
        <v>0.17</v>
      </c>
      <c r="Q1127" s="632">
        <f>XI_Wdrożenie!Q30</f>
        <v>0.17</v>
      </c>
      <c r="R1127" s="632">
        <f>XI_Wdrożenie!R30</f>
        <v>0.17</v>
      </c>
      <c r="S1127" s="632">
        <f>XI_Wdrożenie!S30</f>
        <v>0.17</v>
      </c>
      <c r="T1127" s="632">
        <f>XI_Wdrożenie!T30</f>
        <v>0.17</v>
      </c>
      <c r="U1127" s="632">
        <f>XI_Wdrożenie!U30</f>
        <v>0.15</v>
      </c>
      <c r="V1127" s="632">
        <f>XI_Wdrożenie!V30</f>
        <v>0</v>
      </c>
      <c r="W1127" s="632">
        <f>XI_Wdrożenie!W30</f>
        <v>0</v>
      </c>
      <c r="X1127" s="632">
        <f>XI_Wdrożenie!X30</f>
        <v>0</v>
      </c>
      <c r="Y1127" s="654">
        <f>XI_Wdrożenie!Y30</f>
        <v>0</v>
      </c>
      <c r="Z1127" s="654">
        <f>XI_Wdrożenie!Z30</f>
        <v>0</v>
      </c>
      <c r="AA1127" s="654">
        <f>XI_Wdrożenie!AA30</f>
        <v>0</v>
      </c>
      <c r="AB1127" s="654">
        <f>XI_Wdrożenie!AB30</f>
        <v>0</v>
      </c>
      <c r="AC1127" s="617">
        <f>XI_Wdrożenie!AC30</f>
        <v>0</v>
      </c>
      <c r="AD1127" s="617">
        <f>XI_Wdrożenie!AD30</f>
        <v>0</v>
      </c>
      <c r="AE1127" s="617">
        <f>XI_Wdrożenie!AE30</f>
        <v>0</v>
      </c>
      <c r="AF1127" s="617">
        <f>XI_Wdrożenie!AF30</f>
        <v>0</v>
      </c>
      <c r="AG1127" s="259">
        <f>XI_Wdrożenie!AG30</f>
        <v>20</v>
      </c>
      <c r="AH1127" s="259">
        <f>XI_Wdrożenie!AH30</f>
        <v>20</v>
      </c>
      <c r="AI1127" s="259">
        <f>XI_Wdrożenie!AI30</f>
        <v>20</v>
      </c>
      <c r="AJ1127" s="259">
        <f>XI_Wdrożenie!AJ30</f>
        <v>20</v>
      </c>
      <c r="AK1127" s="259">
        <f>XI_Wdrożenie!AK30</f>
        <v>20</v>
      </c>
      <c r="AL1127" s="259">
        <f>XI_Wdrożenie!AL30</f>
        <v>18</v>
      </c>
      <c r="AM1127" s="259">
        <f>XI_Wdrożenie!AM30</f>
        <v>0</v>
      </c>
      <c r="AN1127" s="259">
        <f>XI_Wdrożenie!AN30</f>
        <v>0</v>
      </c>
      <c r="AO1127" s="259">
        <f>XI_Wdrożenie!AO30</f>
        <v>0</v>
      </c>
      <c r="AP1127" s="647">
        <f>XI_Wdrożenie!AP30</f>
        <v>0</v>
      </c>
      <c r="AQ1127" s="647">
        <f>XI_Wdrożenie!AQ30</f>
        <v>0</v>
      </c>
      <c r="AR1127" s="647">
        <f>XI_Wdrożenie!AR30</f>
        <v>0</v>
      </c>
      <c r="AS1127" s="647">
        <f>XI_Wdrożenie!AS30</f>
        <v>0</v>
      </c>
      <c r="AT1127" s="623">
        <f>XI_Wdrożenie!AT30</f>
        <v>0</v>
      </c>
      <c r="AU1127" s="623">
        <f>XI_Wdrożenie!AU30</f>
        <v>0</v>
      </c>
      <c r="AV1127" s="623">
        <f>XI_Wdrożenie!AV30</f>
        <v>0</v>
      </c>
      <c r="AW1127" s="623">
        <f>XI_Wdrożenie!AW30</f>
        <v>0</v>
      </c>
      <c r="AX1127" s="275">
        <f>XI_Wdrożenie!AX30</f>
        <v>118</v>
      </c>
      <c r="AY1127" s="275">
        <f>XI_Wdrożenie!AY30</f>
        <v>0.73750000000000004</v>
      </c>
      <c r="AZ1127" s="275">
        <f>XI_Wdrożenie!AZ30</f>
        <v>5006</v>
      </c>
      <c r="BA1127" s="275">
        <f>XI_Wdrożenie!BA30</f>
        <v>3691.9250000000002</v>
      </c>
      <c r="BB1127" s="275">
        <f>XI_Wdrożenie!BB30</f>
        <v>2722.7946875000002</v>
      </c>
      <c r="BC1127" s="275">
        <f>XI_Wdrożenie!BC30</f>
        <v>0</v>
      </c>
      <c r="BD1127" s="275">
        <f>XI_Wdrożenie!BD30</f>
        <v>0</v>
      </c>
      <c r="BE1127" s="275">
        <f>XI_Wdrożenie!BE30</f>
        <v>0</v>
      </c>
      <c r="BF1127" s="275">
        <f>XI_Wdrożenie!BF30</f>
        <v>0</v>
      </c>
      <c r="BG1127" s="275">
        <f>XI_Wdrożenie!BG30</f>
        <v>0</v>
      </c>
      <c r="BH1127" s="275">
        <f>XI_Wdrożenie!BH30</f>
        <v>0</v>
      </c>
      <c r="BI1127" s="275">
        <f>XI_Wdrożenie!BI30</f>
        <v>0</v>
      </c>
      <c r="BJ1127">
        <f t="shared" si="61"/>
        <v>120</v>
      </c>
      <c r="BK1127">
        <f t="shared" si="62"/>
        <v>118</v>
      </c>
      <c r="BL1127" s="531">
        <f t="shared" si="63"/>
        <v>2</v>
      </c>
      <c r="BM1127" s="201"/>
    </row>
    <row r="1128" spans="1:65" s="191" customFormat="1" hidden="1" outlineLevel="1" x14ac:dyDescent="0.3">
      <c r="A1128" s="275">
        <f>XI_Wdrożenie!A31</f>
        <v>7</v>
      </c>
      <c r="B1128" s="275" t="str">
        <f>XI_Wdrożenie!B31</f>
        <v>c</v>
      </c>
      <c r="C1128" s="275">
        <f>XI_Wdrożenie!C31</f>
        <v>1</v>
      </c>
      <c r="D1128" s="275" t="str">
        <f>XI_Wdrożenie!D31</f>
        <v>.z11_7_c_1</v>
      </c>
      <c r="E1128" s="275" t="str">
        <f>XI_Wdrożenie!E31</f>
        <v>Prowadzenie dalszych usprawnień lub rozszerzenie systemu celem pełnego wdrożenia operacyjnego platformy w kolejnych etapach poza projektowych</v>
      </c>
      <c r="F1128" s="275" t="str">
        <f>XI_Wdrożenie!F31</f>
        <v>Imię07</v>
      </c>
      <c r="G1128" s="275" t="str">
        <f>XI_Wdrożenie!G31</f>
        <v>Nazwisko07</v>
      </c>
      <c r="H1128" s="275">
        <f>XI_Wdrożenie!H31</f>
        <v>21</v>
      </c>
      <c r="I1128" s="275" t="str">
        <f>XI_Wdrożenie!I31</f>
        <v>.a07</v>
      </c>
      <c r="J1128" s="275">
        <f>XI_Wdrożenie!J31</f>
        <v>279</v>
      </c>
      <c r="K1128" s="284">
        <f>XI_Wdrożenie!K31</f>
        <v>48334</v>
      </c>
      <c r="L1128" s="284">
        <f>XI_Wdrożenie!L31</f>
        <v>48335</v>
      </c>
      <c r="M1128" s="275">
        <f>XI_Wdrożenie!M31</f>
        <v>279</v>
      </c>
      <c r="N1128" s="275">
        <f>XI_Wdrożenie!N31</f>
        <v>1</v>
      </c>
      <c r="O1128" s="275">
        <f>XI_Wdrożenie!O31</f>
        <v>120</v>
      </c>
      <c r="P1128" s="632">
        <f>XI_Wdrożenie!P31</f>
        <v>0.17</v>
      </c>
      <c r="Q1128" s="632">
        <f>XI_Wdrożenie!Q31</f>
        <v>0.17</v>
      </c>
      <c r="R1128" s="632">
        <f>XI_Wdrożenie!R31</f>
        <v>0.17</v>
      </c>
      <c r="S1128" s="632">
        <f>XI_Wdrożenie!S31</f>
        <v>0.17</v>
      </c>
      <c r="T1128" s="632">
        <f>XI_Wdrożenie!T31</f>
        <v>0.17</v>
      </c>
      <c r="U1128" s="632">
        <f>XI_Wdrożenie!U31</f>
        <v>0.15</v>
      </c>
      <c r="V1128" s="632">
        <f>XI_Wdrożenie!V31</f>
        <v>0</v>
      </c>
      <c r="W1128" s="632">
        <f>XI_Wdrożenie!W31</f>
        <v>0</v>
      </c>
      <c r="X1128" s="632">
        <f>XI_Wdrożenie!X31</f>
        <v>0</v>
      </c>
      <c r="Y1128" s="654">
        <f>XI_Wdrożenie!Y31</f>
        <v>0</v>
      </c>
      <c r="Z1128" s="654">
        <f>XI_Wdrożenie!Z31</f>
        <v>0</v>
      </c>
      <c r="AA1128" s="654">
        <f>XI_Wdrożenie!AA31</f>
        <v>0</v>
      </c>
      <c r="AB1128" s="654">
        <f>XI_Wdrożenie!AB31</f>
        <v>0</v>
      </c>
      <c r="AC1128" s="617">
        <f>XI_Wdrożenie!AC31</f>
        <v>0</v>
      </c>
      <c r="AD1128" s="617">
        <f>XI_Wdrożenie!AD31</f>
        <v>0</v>
      </c>
      <c r="AE1128" s="617">
        <f>XI_Wdrożenie!AE31</f>
        <v>0</v>
      </c>
      <c r="AF1128" s="617">
        <f>XI_Wdrożenie!AF31</f>
        <v>0</v>
      </c>
      <c r="AG1128" s="259">
        <f>XI_Wdrożenie!AG31</f>
        <v>20</v>
      </c>
      <c r="AH1128" s="259">
        <f>XI_Wdrożenie!AH31</f>
        <v>20</v>
      </c>
      <c r="AI1128" s="259">
        <f>XI_Wdrożenie!AI31</f>
        <v>20</v>
      </c>
      <c r="AJ1128" s="259">
        <f>XI_Wdrożenie!AJ31</f>
        <v>20</v>
      </c>
      <c r="AK1128" s="259">
        <f>XI_Wdrożenie!AK31</f>
        <v>20</v>
      </c>
      <c r="AL1128" s="259">
        <f>XI_Wdrożenie!AL31</f>
        <v>18</v>
      </c>
      <c r="AM1128" s="259">
        <f>XI_Wdrożenie!AM31</f>
        <v>0</v>
      </c>
      <c r="AN1128" s="259">
        <f>XI_Wdrożenie!AN31</f>
        <v>0</v>
      </c>
      <c r="AO1128" s="259">
        <f>XI_Wdrożenie!AO31</f>
        <v>0</v>
      </c>
      <c r="AP1128" s="647">
        <f>XI_Wdrożenie!AP31</f>
        <v>0</v>
      </c>
      <c r="AQ1128" s="647">
        <f>XI_Wdrożenie!AQ31</f>
        <v>0</v>
      </c>
      <c r="AR1128" s="647">
        <f>XI_Wdrożenie!AR31</f>
        <v>0</v>
      </c>
      <c r="AS1128" s="647">
        <f>XI_Wdrożenie!AS31</f>
        <v>0</v>
      </c>
      <c r="AT1128" s="623">
        <f>XI_Wdrożenie!AT31</f>
        <v>0</v>
      </c>
      <c r="AU1128" s="623">
        <f>XI_Wdrożenie!AU31</f>
        <v>0</v>
      </c>
      <c r="AV1128" s="623">
        <f>XI_Wdrożenie!AV31</f>
        <v>0</v>
      </c>
      <c r="AW1128" s="623">
        <f>XI_Wdrożenie!AW31</f>
        <v>0</v>
      </c>
      <c r="AX1128" s="275">
        <f>XI_Wdrożenie!AX31</f>
        <v>118</v>
      </c>
      <c r="AY1128" s="275">
        <f>XI_Wdrożenie!AY31</f>
        <v>0.73750000000000004</v>
      </c>
      <c r="AZ1128" s="275">
        <f>XI_Wdrożenie!AZ31</f>
        <v>5007</v>
      </c>
      <c r="BA1128" s="275">
        <f>XI_Wdrożenie!BA31</f>
        <v>3692.6625000000004</v>
      </c>
      <c r="BB1128" s="275">
        <f>XI_Wdrożenie!BB31</f>
        <v>2723.3385937500007</v>
      </c>
      <c r="BC1128" s="275">
        <f>XI_Wdrożenie!BC31</f>
        <v>0</v>
      </c>
      <c r="BD1128" s="275">
        <f>XI_Wdrożenie!BD31</f>
        <v>0</v>
      </c>
      <c r="BE1128" s="275">
        <f>XI_Wdrożenie!BE31</f>
        <v>0</v>
      </c>
      <c r="BF1128" s="275">
        <f>XI_Wdrożenie!BF31</f>
        <v>0</v>
      </c>
      <c r="BG1128" s="275">
        <f>XI_Wdrożenie!BG31</f>
        <v>0</v>
      </c>
      <c r="BH1128" s="275">
        <f>XI_Wdrożenie!BH31</f>
        <v>0</v>
      </c>
      <c r="BI1128" s="275">
        <f>XI_Wdrożenie!BI31</f>
        <v>0</v>
      </c>
      <c r="BJ1128">
        <f t="shared" si="61"/>
        <v>120</v>
      </c>
      <c r="BK1128">
        <f t="shared" si="62"/>
        <v>118</v>
      </c>
      <c r="BL1128" s="531">
        <f t="shared" si="63"/>
        <v>2</v>
      </c>
      <c r="BM1128" s="201"/>
    </row>
    <row r="1129" spans="1:65" s="191" customFormat="1" hidden="1" outlineLevel="1" x14ac:dyDescent="0.3">
      <c r="A1129" s="275">
        <f>XI_Wdrożenie!A32</f>
        <v>8</v>
      </c>
      <c r="B1129" s="275" t="str">
        <f>XI_Wdrożenie!B32</f>
        <v>a</v>
      </c>
      <c r="C1129" s="275">
        <f>XI_Wdrożenie!C32</f>
        <v>0</v>
      </c>
      <c r="D1129" s="275" t="str">
        <f>XI_Wdrożenie!D32</f>
        <v>.z11_8_a_0</v>
      </c>
      <c r="E1129" s="275" t="str">
        <f>XI_Wdrożenie!E32</f>
        <v>8.Bezpieczeństwo i prywatność. W związku z wymianą dużych ilości danych w czasie rzeczywistym konieczne będzie wdrożenie i optymalizacja narzędzi/mechanizmów:</v>
      </c>
      <c r="F1129" s="275">
        <f>XI_Wdrożenie!F32</f>
        <v>0</v>
      </c>
      <c r="G1129" s="275">
        <f>XI_Wdrożenie!G32</f>
        <v>0</v>
      </c>
      <c r="H1129" s="275">
        <f>XI_Wdrożenie!H32</f>
        <v>0</v>
      </c>
      <c r="I1129" s="275">
        <f>XI_Wdrożenie!I32</f>
        <v>0</v>
      </c>
      <c r="J1129" s="275">
        <f>XI_Wdrożenie!J32</f>
        <v>280</v>
      </c>
      <c r="K1129" s="284">
        <f>XI_Wdrożenie!K32</f>
        <v>48341</v>
      </c>
      <c r="L1129" s="284">
        <f>XI_Wdrożenie!L32</f>
        <v>48341</v>
      </c>
      <c r="M1129" s="275">
        <f>XI_Wdrożenie!M32</f>
        <v>279</v>
      </c>
      <c r="N1129" s="275">
        <f>XI_Wdrożenie!N32</f>
        <v>0</v>
      </c>
      <c r="O1129" s="275">
        <f>XI_Wdrożenie!O32</f>
        <v>0</v>
      </c>
      <c r="P1129" s="632">
        <f>XI_Wdrożenie!P32</f>
        <v>0</v>
      </c>
      <c r="Q1129" s="632">
        <f>XI_Wdrożenie!Q32</f>
        <v>0</v>
      </c>
      <c r="R1129" s="632">
        <f>XI_Wdrożenie!R32</f>
        <v>0</v>
      </c>
      <c r="S1129" s="632">
        <f>XI_Wdrożenie!S32</f>
        <v>0</v>
      </c>
      <c r="T1129" s="632">
        <f>XI_Wdrożenie!T32</f>
        <v>0</v>
      </c>
      <c r="U1129" s="632">
        <f>XI_Wdrożenie!U32</f>
        <v>0</v>
      </c>
      <c r="V1129" s="632">
        <f>XI_Wdrożenie!V32</f>
        <v>0</v>
      </c>
      <c r="W1129" s="632">
        <f>XI_Wdrożenie!W32</f>
        <v>0</v>
      </c>
      <c r="X1129" s="632">
        <f>XI_Wdrożenie!X32</f>
        <v>0</v>
      </c>
      <c r="Y1129" s="654">
        <f>XI_Wdrożenie!Y32</f>
        <v>0</v>
      </c>
      <c r="Z1129" s="654">
        <f>XI_Wdrożenie!Z32</f>
        <v>0</v>
      </c>
      <c r="AA1129" s="654">
        <f>XI_Wdrożenie!AA32</f>
        <v>0</v>
      </c>
      <c r="AB1129" s="654">
        <f>XI_Wdrożenie!AB32</f>
        <v>0</v>
      </c>
      <c r="AC1129" s="617">
        <f>XI_Wdrożenie!AC32</f>
        <v>0</v>
      </c>
      <c r="AD1129" s="617">
        <f>XI_Wdrożenie!AD32</f>
        <v>0</v>
      </c>
      <c r="AE1129" s="617">
        <f>XI_Wdrożenie!AE32</f>
        <v>0</v>
      </c>
      <c r="AF1129" s="617">
        <f>XI_Wdrożenie!AF32</f>
        <v>0</v>
      </c>
      <c r="AG1129" s="259">
        <f>XI_Wdrożenie!AG32</f>
        <v>0</v>
      </c>
      <c r="AH1129" s="259">
        <f>XI_Wdrożenie!AH32</f>
        <v>0</v>
      </c>
      <c r="AI1129" s="259">
        <f>XI_Wdrożenie!AI32</f>
        <v>0</v>
      </c>
      <c r="AJ1129" s="259">
        <f>XI_Wdrożenie!AJ32</f>
        <v>0</v>
      </c>
      <c r="AK1129" s="259">
        <f>XI_Wdrożenie!AK32</f>
        <v>0</v>
      </c>
      <c r="AL1129" s="259">
        <f>XI_Wdrożenie!AL32</f>
        <v>0</v>
      </c>
      <c r="AM1129" s="259">
        <f>XI_Wdrożenie!AM32</f>
        <v>0</v>
      </c>
      <c r="AN1129" s="259">
        <f>XI_Wdrożenie!AN32</f>
        <v>0</v>
      </c>
      <c r="AO1129" s="259">
        <f>XI_Wdrożenie!AO32</f>
        <v>0</v>
      </c>
      <c r="AP1129" s="647">
        <f>XI_Wdrożenie!AP32</f>
        <v>0</v>
      </c>
      <c r="AQ1129" s="647">
        <f>XI_Wdrożenie!AQ32</f>
        <v>0</v>
      </c>
      <c r="AR1129" s="647">
        <f>XI_Wdrożenie!AR32</f>
        <v>0</v>
      </c>
      <c r="AS1129" s="647">
        <f>XI_Wdrożenie!AS32</f>
        <v>0</v>
      </c>
      <c r="AT1129" s="623">
        <f>XI_Wdrożenie!AT32</f>
        <v>0</v>
      </c>
      <c r="AU1129" s="623">
        <f>XI_Wdrożenie!AU32</f>
        <v>0</v>
      </c>
      <c r="AV1129" s="623">
        <f>XI_Wdrożenie!AV32</f>
        <v>0</v>
      </c>
      <c r="AW1129" s="623">
        <f>XI_Wdrożenie!AW32</f>
        <v>0</v>
      </c>
      <c r="AX1129" s="275">
        <f>XI_Wdrożenie!AX32</f>
        <v>0</v>
      </c>
      <c r="AY1129" s="275">
        <f>XI_Wdrożenie!AY32</f>
        <v>0</v>
      </c>
      <c r="AZ1129" s="275">
        <f>XI_Wdrożenie!AZ32</f>
        <v>0</v>
      </c>
      <c r="BA1129" s="275">
        <f>XI_Wdrożenie!BA32</f>
        <v>0</v>
      </c>
      <c r="BB1129" s="275">
        <f>XI_Wdrożenie!BB32</f>
        <v>0</v>
      </c>
      <c r="BC1129" s="275">
        <f>XI_Wdrożenie!BC32</f>
        <v>0</v>
      </c>
      <c r="BD1129" s="275">
        <f>XI_Wdrożenie!BD32</f>
        <v>0</v>
      </c>
      <c r="BE1129" s="275">
        <f>XI_Wdrożenie!BE32</f>
        <v>0</v>
      </c>
      <c r="BF1129" s="275">
        <f>XI_Wdrożenie!BF32</f>
        <v>0</v>
      </c>
      <c r="BG1129" s="275">
        <f>XI_Wdrożenie!BG32</f>
        <v>0</v>
      </c>
      <c r="BH1129" s="275">
        <f>XI_Wdrożenie!BH32</f>
        <v>0</v>
      </c>
      <c r="BI1129" s="275">
        <f>XI_Wdrożenie!BI32</f>
        <v>0</v>
      </c>
      <c r="BJ1129">
        <f t="shared" si="61"/>
        <v>0</v>
      </c>
      <c r="BK1129">
        <f t="shared" si="62"/>
        <v>0</v>
      </c>
      <c r="BL1129" s="531">
        <f t="shared" si="63"/>
        <v>0</v>
      </c>
      <c r="BM1129" s="201"/>
    </row>
    <row r="1130" spans="1:65" s="191" customFormat="1" hidden="1" outlineLevel="1" x14ac:dyDescent="0.3">
      <c r="A1130" s="275">
        <f>XI_Wdrożenie!A33</f>
        <v>8</v>
      </c>
      <c r="B1130" s="275" t="str">
        <f>XI_Wdrożenie!B33</f>
        <v>a</v>
      </c>
      <c r="C1130" s="275">
        <f>XI_Wdrożenie!C33</f>
        <v>1</v>
      </c>
      <c r="D1130" s="275" t="str">
        <f>XI_Wdrożenie!D33</f>
        <v>.z11_8_a_1</v>
      </c>
      <c r="E1130" s="275" t="str">
        <f>XI_Wdrożenie!E33</f>
        <v xml:space="preserve">ochrony danych przed cyberatakami oraz ochrona integralności systemów </v>
      </c>
      <c r="F1130" s="275" t="str">
        <f>XI_Wdrożenie!F33</f>
        <v>Imię06</v>
      </c>
      <c r="G1130" s="275" t="str">
        <f>XI_Wdrożenie!G33</f>
        <v>Nazwisko06</v>
      </c>
      <c r="H1130" s="275">
        <f>XI_Wdrożenie!H33</f>
        <v>22</v>
      </c>
      <c r="I1130" s="275" t="str">
        <f>XI_Wdrożenie!I33</f>
        <v>.a06</v>
      </c>
      <c r="J1130" s="275">
        <f>XI_Wdrożenie!J33</f>
        <v>280</v>
      </c>
      <c r="K1130" s="284">
        <f>XI_Wdrożenie!K33</f>
        <v>48341</v>
      </c>
      <c r="L1130" s="284">
        <f>XI_Wdrożenie!L33</f>
        <v>48343</v>
      </c>
      <c r="M1130" s="275">
        <f>XI_Wdrożenie!M33</f>
        <v>281</v>
      </c>
      <c r="N1130" s="275">
        <f>XI_Wdrożenie!N33</f>
        <v>2</v>
      </c>
      <c r="O1130" s="275">
        <f>XI_Wdrożenie!O33</f>
        <v>80</v>
      </c>
      <c r="P1130" s="632">
        <f>XI_Wdrożenie!P33</f>
        <v>0</v>
      </c>
      <c r="Q1130" s="632">
        <f>XI_Wdrożenie!Q33</f>
        <v>0</v>
      </c>
      <c r="R1130" s="632">
        <f>XI_Wdrożenie!R33</f>
        <v>0</v>
      </c>
      <c r="S1130" s="632">
        <f>XI_Wdrożenie!S33</f>
        <v>0</v>
      </c>
      <c r="T1130" s="632">
        <f>XI_Wdrożenie!T33</f>
        <v>0.5</v>
      </c>
      <c r="U1130" s="632">
        <f>XI_Wdrożenie!U33</f>
        <v>0.5</v>
      </c>
      <c r="V1130" s="632">
        <f>XI_Wdrożenie!V33</f>
        <v>0</v>
      </c>
      <c r="W1130" s="632">
        <f>XI_Wdrożenie!W33</f>
        <v>0</v>
      </c>
      <c r="X1130" s="632">
        <f>XI_Wdrożenie!X33</f>
        <v>0</v>
      </c>
      <c r="Y1130" s="654">
        <f>XI_Wdrożenie!Y33</f>
        <v>0</v>
      </c>
      <c r="Z1130" s="654">
        <f>XI_Wdrożenie!Z33</f>
        <v>0</v>
      </c>
      <c r="AA1130" s="654">
        <f>XI_Wdrożenie!AA33</f>
        <v>0</v>
      </c>
      <c r="AB1130" s="654">
        <f>XI_Wdrożenie!AB33</f>
        <v>0</v>
      </c>
      <c r="AC1130" s="617">
        <f>XI_Wdrożenie!AC33</f>
        <v>0</v>
      </c>
      <c r="AD1130" s="617">
        <f>XI_Wdrożenie!AD33</f>
        <v>0</v>
      </c>
      <c r="AE1130" s="617">
        <f>XI_Wdrożenie!AE33</f>
        <v>0</v>
      </c>
      <c r="AF1130" s="617">
        <f>XI_Wdrożenie!AF33</f>
        <v>0</v>
      </c>
      <c r="AG1130" s="259">
        <f>XI_Wdrożenie!AG33</f>
        <v>0</v>
      </c>
      <c r="AH1130" s="259">
        <f>XI_Wdrożenie!AH33</f>
        <v>0</v>
      </c>
      <c r="AI1130" s="259">
        <f>XI_Wdrożenie!AI33</f>
        <v>0</v>
      </c>
      <c r="AJ1130" s="259">
        <f>XI_Wdrożenie!AJ33</f>
        <v>0</v>
      </c>
      <c r="AK1130" s="259">
        <f>XI_Wdrożenie!AK33</f>
        <v>40</v>
      </c>
      <c r="AL1130" s="259">
        <f>XI_Wdrożenie!AL33</f>
        <v>40</v>
      </c>
      <c r="AM1130" s="259">
        <f>XI_Wdrożenie!AM33</f>
        <v>0</v>
      </c>
      <c r="AN1130" s="259">
        <f>XI_Wdrożenie!AN33</f>
        <v>0</v>
      </c>
      <c r="AO1130" s="259">
        <f>XI_Wdrożenie!AO33</f>
        <v>0</v>
      </c>
      <c r="AP1130" s="647">
        <f>XI_Wdrożenie!AP33</f>
        <v>0</v>
      </c>
      <c r="AQ1130" s="647">
        <f>XI_Wdrożenie!AQ33</f>
        <v>0</v>
      </c>
      <c r="AR1130" s="647">
        <f>XI_Wdrożenie!AR33</f>
        <v>0</v>
      </c>
      <c r="AS1130" s="647">
        <f>XI_Wdrożenie!AS33</f>
        <v>0</v>
      </c>
      <c r="AT1130" s="623">
        <f>XI_Wdrożenie!AT33</f>
        <v>0</v>
      </c>
      <c r="AU1130" s="623">
        <f>XI_Wdrożenie!AU33</f>
        <v>0</v>
      </c>
      <c r="AV1130" s="623">
        <f>XI_Wdrożenie!AV33</f>
        <v>0</v>
      </c>
      <c r="AW1130" s="623">
        <f>XI_Wdrożenie!AW33</f>
        <v>0</v>
      </c>
      <c r="AX1130" s="275">
        <f>XI_Wdrożenie!AX33</f>
        <v>80</v>
      </c>
      <c r="AY1130" s="275">
        <f>XI_Wdrożenie!AY33</f>
        <v>0.5</v>
      </c>
      <c r="AZ1130" s="275">
        <f>XI_Wdrożenie!AZ33</f>
        <v>5006</v>
      </c>
      <c r="BA1130" s="275">
        <f>XI_Wdrożenie!BA33</f>
        <v>2503</v>
      </c>
      <c r="BB1130" s="275">
        <f>XI_Wdrożenie!BB33</f>
        <v>1251.5</v>
      </c>
      <c r="BC1130" s="275">
        <f>XI_Wdrożenie!BC33</f>
        <v>0</v>
      </c>
      <c r="BD1130" s="275">
        <f>XI_Wdrożenie!BD33</f>
        <v>0</v>
      </c>
      <c r="BE1130" s="275">
        <f>XI_Wdrożenie!BE33</f>
        <v>0</v>
      </c>
      <c r="BF1130" s="275">
        <f>XI_Wdrożenie!BF33</f>
        <v>0</v>
      </c>
      <c r="BG1130" s="275">
        <f>XI_Wdrożenie!BG33</f>
        <v>0</v>
      </c>
      <c r="BH1130" s="275">
        <f>XI_Wdrożenie!BH33</f>
        <v>0</v>
      </c>
      <c r="BI1130" s="275">
        <f>XI_Wdrożenie!BI33</f>
        <v>0</v>
      </c>
      <c r="BJ1130">
        <f t="shared" si="61"/>
        <v>80</v>
      </c>
      <c r="BK1130">
        <f t="shared" si="62"/>
        <v>80</v>
      </c>
      <c r="BL1130" s="531">
        <f t="shared" si="63"/>
        <v>0</v>
      </c>
      <c r="BM1130" s="201"/>
    </row>
    <row r="1131" spans="1:65" s="191" customFormat="1" hidden="1" outlineLevel="1" x14ac:dyDescent="0.3">
      <c r="A1131" s="275">
        <f>XI_Wdrożenie!A34</f>
        <v>8</v>
      </c>
      <c r="B1131" s="275" t="str">
        <f>XI_Wdrożenie!B34</f>
        <v>b</v>
      </c>
      <c r="C1131" s="275">
        <f>XI_Wdrożenie!C34</f>
        <v>1</v>
      </c>
      <c r="D1131" s="275" t="str">
        <f>XI_Wdrożenie!D34</f>
        <v>.z11_8_b_1</v>
      </c>
      <c r="E1131" s="275" t="str">
        <f>XI_Wdrożenie!E34</f>
        <v>anonimizacji danych oraz ochrony wrażliwych informacji w systemach</v>
      </c>
      <c r="F1131" s="275" t="str">
        <f>XI_Wdrożenie!F34</f>
        <v>Imię07</v>
      </c>
      <c r="G1131" s="275" t="str">
        <f>XI_Wdrożenie!G34</f>
        <v>Nazwisko07</v>
      </c>
      <c r="H1131" s="275">
        <f>XI_Wdrożenie!H34</f>
        <v>23</v>
      </c>
      <c r="I1131" s="275" t="str">
        <f>XI_Wdrożenie!I34</f>
        <v>.a07</v>
      </c>
      <c r="J1131" s="275">
        <f>XI_Wdrożenie!J34</f>
        <v>282</v>
      </c>
      <c r="K1131" s="284">
        <f>XI_Wdrożenie!K34</f>
        <v>48355</v>
      </c>
      <c r="L1131" s="284">
        <f>XI_Wdrożenie!L34</f>
        <v>48355</v>
      </c>
      <c r="M1131" s="275">
        <f>XI_Wdrożenie!M34</f>
        <v>281</v>
      </c>
      <c r="N1131" s="275">
        <f>XI_Wdrożenie!N34</f>
        <v>0</v>
      </c>
      <c r="O1131" s="275">
        <f>XI_Wdrożenie!O34</f>
        <v>80</v>
      </c>
      <c r="P1131" s="632">
        <f>XI_Wdrożenie!P34</f>
        <v>0</v>
      </c>
      <c r="Q1131" s="632">
        <f>XI_Wdrożenie!Q34</f>
        <v>0</v>
      </c>
      <c r="R1131" s="632">
        <f>XI_Wdrożenie!R34</f>
        <v>0.5</v>
      </c>
      <c r="S1131" s="632">
        <f>XI_Wdrożenie!S34</f>
        <v>0.5</v>
      </c>
      <c r="T1131" s="632">
        <f>XI_Wdrożenie!T34</f>
        <v>0</v>
      </c>
      <c r="U1131" s="632">
        <f>XI_Wdrożenie!U34</f>
        <v>0</v>
      </c>
      <c r="V1131" s="632">
        <f>XI_Wdrożenie!V34</f>
        <v>0</v>
      </c>
      <c r="W1131" s="632">
        <f>XI_Wdrożenie!W34</f>
        <v>0</v>
      </c>
      <c r="X1131" s="632">
        <f>XI_Wdrożenie!X34</f>
        <v>0</v>
      </c>
      <c r="Y1131" s="654">
        <f>XI_Wdrożenie!Y34</f>
        <v>0</v>
      </c>
      <c r="Z1131" s="654">
        <f>XI_Wdrożenie!Z34</f>
        <v>0</v>
      </c>
      <c r="AA1131" s="654">
        <f>XI_Wdrożenie!AA34</f>
        <v>0</v>
      </c>
      <c r="AB1131" s="654">
        <f>XI_Wdrożenie!AB34</f>
        <v>0</v>
      </c>
      <c r="AC1131" s="617">
        <f>XI_Wdrożenie!AC34</f>
        <v>0</v>
      </c>
      <c r="AD1131" s="617">
        <f>XI_Wdrożenie!AD34</f>
        <v>0</v>
      </c>
      <c r="AE1131" s="617">
        <f>XI_Wdrożenie!AE34</f>
        <v>0</v>
      </c>
      <c r="AF1131" s="617">
        <f>XI_Wdrożenie!AF34</f>
        <v>0</v>
      </c>
      <c r="AG1131" s="259">
        <f>XI_Wdrożenie!AG34</f>
        <v>0</v>
      </c>
      <c r="AH1131" s="259">
        <f>XI_Wdrożenie!AH34</f>
        <v>0</v>
      </c>
      <c r="AI1131" s="259">
        <f>XI_Wdrożenie!AI34</f>
        <v>40</v>
      </c>
      <c r="AJ1131" s="259">
        <f>XI_Wdrożenie!AJ34</f>
        <v>40</v>
      </c>
      <c r="AK1131" s="259">
        <f>XI_Wdrożenie!AK34</f>
        <v>0</v>
      </c>
      <c r="AL1131" s="259">
        <f>XI_Wdrożenie!AL34</f>
        <v>0</v>
      </c>
      <c r="AM1131" s="259">
        <f>XI_Wdrożenie!AM34</f>
        <v>0</v>
      </c>
      <c r="AN1131" s="259">
        <f>XI_Wdrożenie!AN34</f>
        <v>0</v>
      </c>
      <c r="AO1131" s="259">
        <f>XI_Wdrożenie!AO34</f>
        <v>0</v>
      </c>
      <c r="AP1131" s="647">
        <f>XI_Wdrożenie!AP34</f>
        <v>0</v>
      </c>
      <c r="AQ1131" s="647">
        <f>XI_Wdrożenie!AQ34</f>
        <v>0</v>
      </c>
      <c r="AR1131" s="647">
        <f>XI_Wdrożenie!AR34</f>
        <v>0</v>
      </c>
      <c r="AS1131" s="647">
        <f>XI_Wdrożenie!AS34</f>
        <v>0</v>
      </c>
      <c r="AT1131" s="623">
        <f>XI_Wdrożenie!AT34</f>
        <v>0</v>
      </c>
      <c r="AU1131" s="623">
        <f>XI_Wdrożenie!AU34</f>
        <v>0</v>
      </c>
      <c r="AV1131" s="623">
        <f>XI_Wdrożenie!AV34</f>
        <v>0</v>
      </c>
      <c r="AW1131" s="623">
        <f>XI_Wdrożenie!AW34</f>
        <v>0</v>
      </c>
      <c r="AX1131" s="275">
        <f>XI_Wdrożenie!AX34</f>
        <v>80</v>
      </c>
      <c r="AY1131" s="275">
        <f>XI_Wdrożenie!AY34</f>
        <v>0.5</v>
      </c>
      <c r="AZ1131" s="275">
        <f>XI_Wdrożenie!AZ34</f>
        <v>5007</v>
      </c>
      <c r="BA1131" s="275">
        <f>XI_Wdrożenie!BA34</f>
        <v>2503.5</v>
      </c>
      <c r="BB1131" s="275">
        <f>XI_Wdrożenie!BB34</f>
        <v>1251.75</v>
      </c>
      <c r="BC1131" s="275">
        <f>XI_Wdrożenie!BC34</f>
        <v>0</v>
      </c>
      <c r="BD1131" s="275">
        <f>XI_Wdrożenie!BD34</f>
        <v>0</v>
      </c>
      <c r="BE1131" s="275">
        <f>XI_Wdrożenie!BE34</f>
        <v>0</v>
      </c>
      <c r="BF1131" s="275">
        <f>XI_Wdrożenie!BF34</f>
        <v>0</v>
      </c>
      <c r="BG1131" s="275">
        <f>XI_Wdrożenie!BG34</f>
        <v>0</v>
      </c>
      <c r="BH1131" s="275">
        <f>XI_Wdrożenie!BH34</f>
        <v>0</v>
      </c>
      <c r="BI1131" s="275">
        <f>XI_Wdrożenie!BI34</f>
        <v>0</v>
      </c>
      <c r="BJ1131">
        <f t="shared" si="61"/>
        <v>80</v>
      </c>
      <c r="BK1131">
        <f t="shared" si="62"/>
        <v>80</v>
      </c>
      <c r="BL1131" s="531">
        <f t="shared" si="63"/>
        <v>0</v>
      </c>
      <c r="BM1131" s="201"/>
    </row>
    <row r="1132" spans="1:65" s="191" customFormat="1" hidden="1" outlineLevel="1" x14ac:dyDescent="0.3">
      <c r="A1132" s="275">
        <f>XI_Wdrożenie!A35</f>
        <v>9</v>
      </c>
      <c r="B1132" s="275" t="str">
        <f>XI_Wdrożenie!B35</f>
        <v>a</v>
      </c>
      <c r="C1132" s="275">
        <f>XI_Wdrożenie!C35</f>
        <v>0</v>
      </c>
      <c r="D1132" s="275" t="str">
        <f>XI_Wdrożenie!D35</f>
        <v>.z11_9_a_0</v>
      </c>
      <c r="E1132" s="275" t="str">
        <f>XI_Wdrożenie!E35</f>
        <v>9.Analiza kosztów i ROI</v>
      </c>
      <c r="F1132" s="275">
        <f>XI_Wdrożenie!F35</f>
        <v>0</v>
      </c>
      <c r="G1132" s="275">
        <f>XI_Wdrożenie!G35</f>
        <v>0</v>
      </c>
      <c r="H1132" s="275">
        <f>XI_Wdrożenie!H35</f>
        <v>0</v>
      </c>
      <c r="I1132" s="275">
        <f>XI_Wdrożenie!I35</f>
        <v>0</v>
      </c>
      <c r="J1132" s="275">
        <f>XI_Wdrożenie!J35</f>
        <v>282</v>
      </c>
      <c r="K1132" s="284">
        <f>XI_Wdrożenie!K35</f>
        <v>48355</v>
      </c>
      <c r="L1132" s="284">
        <f>XI_Wdrożenie!L35</f>
        <v>48355</v>
      </c>
      <c r="M1132" s="275">
        <f>XI_Wdrożenie!M35</f>
        <v>281</v>
      </c>
      <c r="N1132" s="275">
        <f>XI_Wdrożenie!N35</f>
        <v>0</v>
      </c>
      <c r="O1132" s="275">
        <f>XI_Wdrożenie!O35</f>
        <v>0</v>
      </c>
      <c r="P1132" s="632">
        <f>XI_Wdrożenie!P35</f>
        <v>0</v>
      </c>
      <c r="Q1132" s="632">
        <f>XI_Wdrożenie!Q35</f>
        <v>0</v>
      </c>
      <c r="R1132" s="632">
        <f>XI_Wdrożenie!R35</f>
        <v>0</v>
      </c>
      <c r="S1132" s="632">
        <f>XI_Wdrożenie!S35</f>
        <v>0</v>
      </c>
      <c r="T1132" s="632">
        <f>XI_Wdrożenie!T35</f>
        <v>0</v>
      </c>
      <c r="U1132" s="632">
        <f>XI_Wdrożenie!U35</f>
        <v>0</v>
      </c>
      <c r="V1132" s="632">
        <f>XI_Wdrożenie!V35</f>
        <v>0</v>
      </c>
      <c r="W1132" s="632">
        <f>XI_Wdrożenie!W35</f>
        <v>0</v>
      </c>
      <c r="X1132" s="632">
        <f>XI_Wdrożenie!X35</f>
        <v>0</v>
      </c>
      <c r="Y1132" s="654">
        <f>XI_Wdrożenie!Y35</f>
        <v>0</v>
      </c>
      <c r="Z1132" s="654">
        <f>XI_Wdrożenie!Z35</f>
        <v>0</v>
      </c>
      <c r="AA1132" s="654">
        <f>XI_Wdrożenie!AA35</f>
        <v>0</v>
      </c>
      <c r="AB1132" s="654">
        <f>XI_Wdrożenie!AB35</f>
        <v>0</v>
      </c>
      <c r="AC1132" s="617">
        <f>XI_Wdrożenie!AC35</f>
        <v>0</v>
      </c>
      <c r="AD1132" s="617">
        <f>XI_Wdrożenie!AD35</f>
        <v>0</v>
      </c>
      <c r="AE1132" s="617">
        <f>XI_Wdrożenie!AE35</f>
        <v>0</v>
      </c>
      <c r="AF1132" s="617">
        <f>XI_Wdrożenie!AF35</f>
        <v>0</v>
      </c>
      <c r="AG1132" s="259">
        <f>XI_Wdrożenie!AG35</f>
        <v>0</v>
      </c>
      <c r="AH1132" s="259">
        <f>XI_Wdrożenie!AH35</f>
        <v>0</v>
      </c>
      <c r="AI1132" s="259">
        <f>XI_Wdrożenie!AI35</f>
        <v>0</v>
      </c>
      <c r="AJ1132" s="259">
        <f>XI_Wdrożenie!AJ35</f>
        <v>0</v>
      </c>
      <c r="AK1132" s="259">
        <f>XI_Wdrożenie!AK35</f>
        <v>0</v>
      </c>
      <c r="AL1132" s="259">
        <f>XI_Wdrożenie!AL35</f>
        <v>0</v>
      </c>
      <c r="AM1132" s="259">
        <f>XI_Wdrożenie!AM35</f>
        <v>0</v>
      </c>
      <c r="AN1132" s="259">
        <f>XI_Wdrożenie!AN35</f>
        <v>0</v>
      </c>
      <c r="AO1132" s="259">
        <f>XI_Wdrożenie!AO35</f>
        <v>0</v>
      </c>
      <c r="AP1132" s="647">
        <f>XI_Wdrożenie!AP35</f>
        <v>0</v>
      </c>
      <c r="AQ1132" s="647">
        <f>XI_Wdrożenie!AQ35</f>
        <v>0</v>
      </c>
      <c r="AR1132" s="647">
        <f>XI_Wdrożenie!AR35</f>
        <v>0</v>
      </c>
      <c r="AS1132" s="647">
        <f>XI_Wdrożenie!AS35</f>
        <v>0</v>
      </c>
      <c r="AT1132" s="623">
        <f>XI_Wdrożenie!AT35</f>
        <v>0</v>
      </c>
      <c r="AU1132" s="623">
        <f>XI_Wdrożenie!AU35</f>
        <v>0</v>
      </c>
      <c r="AV1132" s="623">
        <f>XI_Wdrożenie!AV35</f>
        <v>0</v>
      </c>
      <c r="AW1132" s="623">
        <f>XI_Wdrożenie!AW35</f>
        <v>0</v>
      </c>
      <c r="AX1132" s="275">
        <f>XI_Wdrożenie!AX35</f>
        <v>0</v>
      </c>
      <c r="AY1132" s="275">
        <f>XI_Wdrożenie!AY35</f>
        <v>0</v>
      </c>
      <c r="AZ1132" s="275">
        <f>XI_Wdrożenie!AZ35</f>
        <v>0</v>
      </c>
      <c r="BA1132" s="275">
        <f>XI_Wdrożenie!BA35</f>
        <v>0</v>
      </c>
      <c r="BB1132" s="275">
        <f>XI_Wdrożenie!BB35</f>
        <v>0</v>
      </c>
      <c r="BC1132" s="275">
        <f>XI_Wdrożenie!BC35</f>
        <v>0</v>
      </c>
      <c r="BD1132" s="275">
        <f>XI_Wdrożenie!BD35</f>
        <v>0</v>
      </c>
      <c r="BE1132" s="275">
        <f>XI_Wdrożenie!BE35</f>
        <v>0</v>
      </c>
      <c r="BF1132" s="275">
        <f>XI_Wdrożenie!BF35</f>
        <v>0</v>
      </c>
      <c r="BG1132" s="275">
        <f>XI_Wdrożenie!BG35</f>
        <v>0</v>
      </c>
      <c r="BH1132" s="275">
        <f>XI_Wdrożenie!BH35</f>
        <v>0</v>
      </c>
      <c r="BI1132" s="275">
        <f>XI_Wdrożenie!BI35</f>
        <v>0</v>
      </c>
      <c r="BJ1132">
        <f t="shared" si="61"/>
        <v>0</v>
      </c>
      <c r="BK1132">
        <f t="shared" si="62"/>
        <v>0</v>
      </c>
      <c r="BL1132" s="531">
        <f t="shared" si="63"/>
        <v>0</v>
      </c>
      <c r="BM1132" s="201"/>
    </row>
    <row r="1133" spans="1:65" s="191" customFormat="1" hidden="1" outlineLevel="1" x14ac:dyDescent="0.3">
      <c r="A1133" s="275">
        <f>XI_Wdrożenie!A36</f>
        <v>9</v>
      </c>
      <c r="B1133" s="275" t="str">
        <f>XI_Wdrożenie!B36</f>
        <v>a</v>
      </c>
      <c r="C1133" s="275">
        <f>XI_Wdrożenie!C36</f>
        <v>1</v>
      </c>
      <c r="D1133" s="275" t="str">
        <f>XI_Wdrożenie!D36</f>
        <v>.z11_9_a_1</v>
      </c>
      <c r="E1133" s="275" t="str">
        <f>XI_Wdrożenie!E36</f>
        <v>Analiza kosztów wdrożenia, w tym koszty technologii, szkolenia, infrastruktury oraz bieżącej obsługi platformy</v>
      </c>
      <c r="F1133" s="275" t="str">
        <f>XI_Wdrożenie!F36</f>
        <v>Imię06</v>
      </c>
      <c r="G1133" s="275" t="str">
        <f>XI_Wdrożenie!G36</f>
        <v>Nazwisko06</v>
      </c>
      <c r="H1133" s="275">
        <f>XI_Wdrożenie!H36</f>
        <v>24</v>
      </c>
      <c r="I1133" s="275" t="str">
        <f>XI_Wdrożenie!I36</f>
        <v>.a06</v>
      </c>
      <c r="J1133" s="275">
        <f>XI_Wdrożenie!J36</f>
        <v>282</v>
      </c>
      <c r="K1133" s="284">
        <f>XI_Wdrożenie!K36</f>
        <v>48355</v>
      </c>
      <c r="L1133" s="284">
        <f>XI_Wdrożenie!L36</f>
        <v>48356</v>
      </c>
      <c r="M1133" s="275">
        <f>XI_Wdrożenie!M36</f>
        <v>282</v>
      </c>
      <c r="N1133" s="275">
        <f>XI_Wdrożenie!N36</f>
        <v>1</v>
      </c>
      <c r="O1133" s="275">
        <f>XI_Wdrożenie!O36</f>
        <v>40</v>
      </c>
      <c r="P1133" s="632">
        <f>XI_Wdrożenie!P36</f>
        <v>0.5</v>
      </c>
      <c r="Q1133" s="632">
        <f>XI_Wdrożenie!Q36</f>
        <v>0.5</v>
      </c>
      <c r="R1133" s="632">
        <f>XI_Wdrożenie!R36</f>
        <v>0</v>
      </c>
      <c r="S1133" s="632">
        <f>XI_Wdrożenie!S36</f>
        <v>0</v>
      </c>
      <c r="T1133" s="632">
        <f>XI_Wdrożenie!T36</f>
        <v>0</v>
      </c>
      <c r="U1133" s="632">
        <f>XI_Wdrożenie!U36</f>
        <v>0</v>
      </c>
      <c r="V1133" s="632">
        <f>XI_Wdrożenie!V36</f>
        <v>0</v>
      </c>
      <c r="W1133" s="632">
        <f>XI_Wdrożenie!W36</f>
        <v>0</v>
      </c>
      <c r="X1133" s="632">
        <f>XI_Wdrożenie!X36</f>
        <v>0</v>
      </c>
      <c r="Y1133" s="654">
        <f>XI_Wdrożenie!Y36</f>
        <v>0</v>
      </c>
      <c r="Z1133" s="654">
        <f>XI_Wdrożenie!Z36</f>
        <v>0</v>
      </c>
      <c r="AA1133" s="654">
        <f>XI_Wdrożenie!AA36</f>
        <v>0</v>
      </c>
      <c r="AB1133" s="654">
        <f>XI_Wdrożenie!AB36</f>
        <v>0</v>
      </c>
      <c r="AC1133" s="617">
        <f>XI_Wdrożenie!AC36</f>
        <v>0</v>
      </c>
      <c r="AD1133" s="617">
        <f>XI_Wdrożenie!AD36</f>
        <v>0</v>
      </c>
      <c r="AE1133" s="617">
        <f>XI_Wdrożenie!AE36</f>
        <v>0</v>
      </c>
      <c r="AF1133" s="617">
        <f>XI_Wdrożenie!AF36</f>
        <v>0</v>
      </c>
      <c r="AG1133" s="259">
        <f>XI_Wdrożenie!AG36</f>
        <v>20</v>
      </c>
      <c r="AH1133" s="259">
        <f>XI_Wdrożenie!AH36</f>
        <v>20</v>
      </c>
      <c r="AI1133" s="259">
        <f>XI_Wdrożenie!AI36</f>
        <v>0</v>
      </c>
      <c r="AJ1133" s="259">
        <f>XI_Wdrożenie!AJ36</f>
        <v>0</v>
      </c>
      <c r="AK1133" s="259">
        <f>XI_Wdrożenie!AK36</f>
        <v>0</v>
      </c>
      <c r="AL1133" s="259">
        <f>XI_Wdrożenie!AL36</f>
        <v>0</v>
      </c>
      <c r="AM1133" s="259">
        <f>XI_Wdrożenie!AM36</f>
        <v>0</v>
      </c>
      <c r="AN1133" s="259">
        <f>XI_Wdrożenie!AN36</f>
        <v>0</v>
      </c>
      <c r="AO1133" s="259">
        <f>XI_Wdrożenie!AO36</f>
        <v>0</v>
      </c>
      <c r="AP1133" s="647">
        <f>XI_Wdrożenie!AP36</f>
        <v>0</v>
      </c>
      <c r="AQ1133" s="647">
        <f>XI_Wdrożenie!AQ36</f>
        <v>0</v>
      </c>
      <c r="AR1133" s="647">
        <f>XI_Wdrożenie!AR36</f>
        <v>0</v>
      </c>
      <c r="AS1133" s="647">
        <f>XI_Wdrożenie!AS36</f>
        <v>0</v>
      </c>
      <c r="AT1133" s="623">
        <f>XI_Wdrożenie!AT36</f>
        <v>0</v>
      </c>
      <c r="AU1133" s="623">
        <f>XI_Wdrożenie!AU36</f>
        <v>0</v>
      </c>
      <c r="AV1133" s="623">
        <f>XI_Wdrożenie!AV36</f>
        <v>0</v>
      </c>
      <c r="AW1133" s="623">
        <f>XI_Wdrożenie!AW36</f>
        <v>0</v>
      </c>
      <c r="AX1133" s="275">
        <f>XI_Wdrożenie!AX36</f>
        <v>40</v>
      </c>
      <c r="AY1133" s="275">
        <f>XI_Wdrożenie!AY36</f>
        <v>0.25</v>
      </c>
      <c r="AZ1133" s="275">
        <f>XI_Wdrożenie!AZ36</f>
        <v>5006</v>
      </c>
      <c r="BA1133" s="275">
        <f>XI_Wdrożenie!BA36</f>
        <v>1251.5</v>
      </c>
      <c r="BB1133" s="275">
        <f>XI_Wdrożenie!BB36</f>
        <v>312.875</v>
      </c>
      <c r="BC1133" s="275">
        <f>XI_Wdrożenie!BC36</f>
        <v>0</v>
      </c>
      <c r="BD1133" s="275">
        <f>XI_Wdrożenie!BD36</f>
        <v>0</v>
      </c>
      <c r="BE1133" s="275">
        <f>XI_Wdrożenie!BE36</f>
        <v>0</v>
      </c>
      <c r="BF1133" s="275">
        <f>XI_Wdrożenie!BF36</f>
        <v>0</v>
      </c>
      <c r="BG1133" s="275">
        <f>XI_Wdrożenie!BG36</f>
        <v>0</v>
      </c>
      <c r="BH1133" s="275">
        <f>XI_Wdrożenie!BH36</f>
        <v>0</v>
      </c>
      <c r="BI1133" s="275">
        <f>XI_Wdrożenie!BI36</f>
        <v>0</v>
      </c>
      <c r="BJ1133">
        <f t="shared" si="61"/>
        <v>40</v>
      </c>
      <c r="BK1133">
        <f t="shared" si="62"/>
        <v>40</v>
      </c>
      <c r="BL1133" s="531">
        <f t="shared" si="63"/>
        <v>0</v>
      </c>
      <c r="BM1133" s="201"/>
    </row>
    <row r="1134" spans="1:65" s="191" customFormat="1" hidden="1" outlineLevel="1" x14ac:dyDescent="0.3">
      <c r="A1134" s="275">
        <f>XI_Wdrożenie!A37</f>
        <v>9</v>
      </c>
      <c r="B1134" s="275" t="str">
        <f>XI_Wdrożenie!B37</f>
        <v>b</v>
      </c>
      <c r="C1134" s="275">
        <f>XI_Wdrożenie!C37</f>
        <v>1</v>
      </c>
      <c r="D1134" s="275" t="str">
        <f>XI_Wdrożenie!D37</f>
        <v>.z11_9_b_1</v>
      </c>
      <c r="E1134" s="275" t="str">
        <f>XI_Wdrożenie!E37</f>
        <v>Określenie ROI na podstawie oszczędności operacyjnych (np. zmniejszenie liczby błędów, skrócenie czasu cyklu zamówienia, redukcja liczby potrzebnych zasobów) oraz wzrostu efektywności</v>
      </c>
      <c r="F1134" s="275" t="str">
        <f>XI_Wdrożenie!F37</f>
        <v>Imię07</v>
      </c>
      <c r="G1134" s="275" t="str">
        <f>XI_Wdrożenie!G37</f>
        <v>Nazwisko07</v>
      </c>
      <c r="H1134" s="275">
        <f>XI_Wdrożenie!H37</f>
        <v>25</v>
      </c>
      <c r="I1134" s="275" t="str">
        <f>XI_Wdrożenie!I37</f>
        <v>.a07</v>
      </c>
      <c r="J1134" s="275">
        <f>XI_Wdrożenie!J37</f>
        <v>283</v>
      </c>
      <c r="K1134" s="284">
        <f>XI_Wdrożenie!K37</f>
        <v>48362</v>
      </c>
      <c r="L1134" s="284">
        <f>XI_Wdrożenie!L37</f>
        <v>48363</v>
      </c>
      <c r="M1134" s="275">
        <f>XI_Wdrożenie!M37</f>
        <v>283</v>
      </c>
      <c r="N1134" s="275">
        <f>XI_Wdrożenie!N37</f>
        <v>1</v>
      </c>
      <c r="O1134" s="275">
        <f>XI_Wdrożenie!O37</f>
        <v>40</v>
      </c>
      <c r="P1134" s="632">
        <f>XI_Wdrożenie!P37</f>
        <v>0.5</v>
      </c>
      <c r="Q1134" s="632">
        <f>XI_Wdrożenie!Q37</f>
        <v>0.5</v>
      </c>
      <c r="R1134" s="632">
        <f>XI_Wdrożenie!R37</f>
        <v>0</v>
      </c>
      <c r="S1134" s="632">
        <f>XI_Wdrożenie!S37</f>
        <v>0</v>
      </c>
      <c r="T1134" s="632">
        <f>XI_Wdrożenie!T37</f>
        <v>0</v>
      </c>
      <c r="U1134" s="632">
        <f>XI_Wdrożenie!U37</f>
        <v>0</v>
      </c>
      <c r="V1134" s="632">
        <f>XI_Wdrożenie!V37</f>
        <v>0</v>
      </c>
      <c r="W1134" s="632">
        <f>XI_Wdrożenie!W37</f>
        <v>0</v>
      </c>
      <c r="X1134" s="632">
        <f>XI_Wdrożenie!X37</f>
        <v>0</v>
      </c>
      <c r="Y1134" s="654">
        <f>XI_Wdrożenie!Y37</f>
        <v>0</v>
      </c>
      <c r="Z1134" s="654">
        <f>XI_Wdrożenie!Z37</f>
        <v>0</v>
      </c>
      <c r="AA1134" s="654">
        <f>XI_Wdrożenie!AA37</f>
        <v>0</v>
      </c>
      <c r="AB1134" s="654">
        <f>XI_Wdrożenie!AB37</f>
        <v>0</v>
      </c>
      <c r="AC1134" s="617">
        <f>XI_Wdrożenie!AC37</f>
        <v>0</v>
      </c>
      <c r="AD1134" s="617">
        <f>XI_Wdrożenie!AD37</f>
        <v>0</v>
      </c>
      <c r="AE1134" s="617">
        <f>XI_Wdrożenie!AE37</f>
        <v>0</v>
      </c>
      <c r="AF1134" s="617">
        <f>XI_Wdrożenie!AF37</f>
        <v>0</v>
      </c>
      <c r="AG1134" s="259">
        <f>XI_Wdrożenie!AG37</f>
        <v>20</v>
      </c>
      <c r="AH1134" s="259">
        <f>XI_Wdrożenie!AH37</f>
        <v>20</v>
      </c>
      <c r="AI1134" s="259">
        <f>XI_Wdrożenie!AI37</f>
        <v>0</v>
      </c>
      <c r="AJ1134" s="259">
        <f>XI_Wdrożenie!AJ37</f>
        <v>0</v>
      </c>
      <c r="AK1134" s="259">
        <f>XI_Wdrożenie!AK37</f>
        <v>0</v>
      </c>
      <c r="AL1134" s="259">
        <f>XI_Wdrożenie!AL37</f>
        <v>0</v>
      </c>
      <c r="AM1134" s="259">
        <f>XI_Wdrożenie!AM37</f>
        <v>0</v>
      </c>
      <c r="AN1134" s="259">
        <f>XI_Wdrożenie!AN37</f>
        <v>0</v>
      </c>
      <c r="AO1134" s="259">
        <f>XI_Wdrożenie!AO37</f>
        <v>0</v>
      </c>
      <c r="AP1134" s="647">
        <f>XI_Wdrożenie!AP37</f>
        <v>0</v>
      </c>
      <c r="AQ1134" s="647">
        <f>XI_Wdrożenie!AQ37</f>
        <v>0</v>
      </c>
      <c r="AR1134" s="647">
        <f>XI_Wdrożenie!AR37</f>
        <v>0</v>
      </c>
      <c r="AS1134" s="647">
        <f>XI_Wdrożenie!AS37</f>
        <v>0</v>
      </c>
      <c r="AT1134" s="623">
        <f>XI_Wdrożenie!AT37</f>
        <v>0</v>
      </c>
      <c r="AU1134" s="623">
        <f>XI_Wdrożenie!AU37</f>
        <v>0</v>
      </c>
      <c r="AV1134" s="623">
        <f>XI_Wdrożenie!AV37</f>
        <v>0</v>
      </c>
      <c r="AW1134" s="623">
        <f>XI_Wdrożenie!AW37</f>
        <v>0</v>
      </c>
      <c r="AX1134" s="275">
        <f>XI_Wdrożenie!AX37</f>
        <v>40</v>
      </c>
      <c r="AY1134" s="275">
        <f>XI_Wdrożenie!AY37</f>
        <v>0.25</v>
      </c>
      <c r="AZ1134" s="275">
        <f>XI_Wdrożenie!AZ37</f>
        <v>5007</v>
      </c>
      <c r="BA1134" s="275">
        <f>XI_Wdrożenie!BA37</f>
        <v>1251.75</v>
      </c>
      <c r="BB1134" s="275">
        <f>XI_Wdrożenie!BB37</f>
        <v>312.9375</v>
      </c>
      <c r="BC1134" s="275">
        <f>XI_Wdrożenie!BC37</f>
        <v>0</v>
      </c>
      <c r="BD1134" s="275">
        <f>XI_Wdrożenie!BD37</f>
        <v>0</v>
      </c>
      <c r="BE1134" s="275">
        <f>XI_Wdrożenie!BE37</f>
        <v>0</v>
      </c>
      <c r="BF1134" s="275">
        <f>XI_Wdrożenie!BF37</f>
        <v>0</v>
      </c>
      <c r="BG1134" s="275">
        <f>XI_Wdrożenie!BG37</f>
        <v>0</v>
      </c>
      <c r="BH1134" s="275">
        <f>XI_Wdrożenie!BH37</f>
        <v>0</v>
      </c>
      <c r="BI1134" s="275">
        <f>XI_Wdrożenie!BI37</f>
        <v>0</v>
      </c>
      <c r="BJ1134">
        <f t="shared" si="61"/>
        <v>40</v>
      </c>
      <c r="BK1134">
        <f t="shared" si="62"/>
        <v>40</v>
      </c>
      <c r="BL1134" s="531">
        <f t="shared" si="63"/>
        <v>0</v>
      </c>
      <c r="BM1134" s="201"/>
    </row>
    <row r="1135" spans="1:65" s="191" customFormat="1" ht="15.6" hidden="1" outlineLevel="1" x14ac:dyDescent="0.3">
      <c r="A1135" s="275"/>
      <c r="B1135" s="260"/>
      <c r="C1135" s="261"/>
      <c r="D1135" s="276"/>
      <c r="E1135" s="277"/>
      <c r="F1135" s="278"/>
      <c r="P1135" s="626"/>
      <c r="Q1135" s="626"/>
      <c r="R1135" s="626"/>
      <c r="S1135" s="626"/>
      <c r="T1135" s="626"/>
      <c r="U1135" s="626"/>
      <c r="V1135" s="626"/>
      <c r="W1135" s="626"/>
      <c r="X1135" s="626"/>
      <c r="Y1135" s="369"/>
      <c r="Z1135" s="369"/>
      <c r="AA1135" s="369"/>
      <c r="AB1135" s="369"/>
      <c r="AC1135" s="370"/>
      <c r="AD1135" s="370"/>
      <c r="AE1135" s="370"/>
      <c r="AF1135" s="370"/>
      <c r="AG1135" s="626"/>
      <c r="AH1135" s="626"/>
      <c r="AI1135" s="626"/>
      <c r="AJ1135" s="626"/>
      <c r="AK1135" s="626"/>
      <c r="AL1135" s="626"/>
      <c r="AM1135" s="626"/>
      <c r="AN1135" s="626"/>
      <c r="AO1135" s="626"/>
      <c r="AP1135" s="369"/>
      <c r="AQ1135" s="369"/>
      <c r="AR1135" s="369"/>
      <c r="AS1135" s="369"/>
      <c r="AT1135" s="370"/>
      <c r="AU1135" s="370"/>
      <c r="AV1135" s="370"/>
      <c r="AW1135" s="370"/>
      <c r="BJ1135">
        <f t="shared" ref="BJ1135:BJ1198" si="64">O1135</f>
        <v>0</v>
      </c>
      <c r="BK1135">
        <f t="shared" ref="BK1135:BK1198" si="65">SUM(AG1135:AW1135)</f>
        <v>0</v>
      </c>
      <c r="BL1135" s="531">
        <f t="shared" ref="BL1135:BL1198" si="66">BJ1135-BK1135</f>
        <v>0</v>
      </c>
      <c r="BM1135" s="201"/>
    </row>
    <row r="1136" spans="1:65" s="191" customFormat="1" ht="15.6" hidden="1" outlineLevel="1" x14ac:dyDescent="0.3">
      <c r="A1136" s="275"/>
      <c r="B1136" s="260"/>
      <c r="C1136" s="261"/>
      <c r="D1136" s="276"/>
      <c r="E1136" s="277"/>
      <c r="F1136" s="278"/>
      <c r="P1136" s="626"/>
      <c r="Q1136" s="626"/>
      <c r="R1136" s="626"/>
      <c r="S1136" s="626"/>
      <c r="T1136" s="626"/>
      <c r="U1136" s="626"/>
      <c r="V1136" s="626"/>
      <c r="W1136" s="626"/>
      <c r="X1136" s="626"/>
      <c r="Y1136" s="369"/>
      <c r="Z1136" s="369"/>
      <c r="AA1136" s="369"/>
      <c r="AB1136" s="369"/>
      <c r="AC1136" s="370"/>
      <c r="AD1136" s="370"/>
      <c r="AE1136" s="370"/>
      <c r="AF1136" s="370"/>
      <c r="AG1136" s="626"/>
      <c r="AH1136" s="626"/>
      <c r="AI1136" s="626"/>
      <c r="AJ1136" s="626"/>
      <c r="AK1136" s="626"/>
      <c r="AL1136" s="626"/>
      <c r="AM1136" s="626"/>
      <c r="AN1136" s="626"/>
      <c r="AO1136" s="626"/>
      <c r="AP1136" s="369"/>
      <c r="AQ1136" s="369"/>
      <c r="AR1136" s="369"/>
      <c r="AS1136" s="369"/>
      <c r="AT1136" s="370"/>
      <c r="AU1136" s="370"/>
      <c r="AV1136" s="370"/>
      <c r="AW1136" s="370"/>
      <c r="BJ1136">
        <f t="shared" si="64"/>
        <v>0</v>
      </c>
      <c r="BK1136">
        <f t="shared" si="65"/>
        <v>0</v>
      </c>
      <c r="BL1136" s="531">
        <f t="shared" si="66"/>
        <v>0</v>
      </c>
      <c r="BM1136" s="201"/>
    </row>
    <row r="1137" spans="1:65" s="191" customFormat="1" ht="15.6" hidden="1" outlineLevel="1" x14ac:dyDescent="0.3">
      <c r="A1137" s="275"/>
      <c r="B1137" s="260"/>
      <c r="C1137" s="261"/>
      <c r="D1137" s="276"/>
      <c r="E1137" s="277"/>
      <c r="F1137" s="278"/>
      <c r="P1137" s="626"/>
      <c r="Q1137" s="626"/>
      <c r="R1137" s="626"/>
      <c r="S1137" s="626"/>
      <c r="T1137" s="626"/>
      <c r="U1137" s="626"/>
      <c r="V1137" s="626"/>
      <c r="W1137" s="626"/>
      <c r="X1137" s="626"/>
      <c r="Y1137" s="369"/>
      <c r="Z1137" s="369"/>
      <c r="AA1137" s="369"/>
      <c r="AB1137" s="369"/>
      <c r="AC1137" s="370"/>
      <c r="AD1137" s="370"/>
      <c r="AE1137" s="370"/>
      <c r="AF1137" s="370"/>
      <c r="AG1137" s="626"/>
      <c r="AH1137" s="626"/>
      <c r="AI1137" s="626"/>
      <c r="AJ1137" s="626"/>
      <c r="AK1137" s="626"/>
      <c r="AL1137" s="626"/>
      <c r="AM1137" s="626"/>
      <c r="AN1137" s="626"/>
      <c r="AO1137" s="626"/>
      <c r="AP1137" s="369"/>
      <c r="AQ1137" s="369"/>
      <c r="AR1137" s="369"/>
      <c r="AS1137" s="369"/>
      <c r="AT1137" s="370"/>
      <c r="AU1137" s="370"/>
      <c r="AV1137" s="370"/>
      <c r="AW1137" s="370"/>
      <c r="BJ1137">
        <f t="shared" si="64"/>
        <v>0</v>
      </c>
      <c r="BK1137">
        <f t="shared" si="65"/>
        <v>0</v>
      </c>
      <c r="BL1137" s="531">
        <f t="shared" si="66"/>
        <v>0</v>
      </c>
      <c r="BM1137" s="201"/>
    </row>
    <row r="1138" spans="1:65" s="191" customFormat="1" ht="15.6" hidden="1" outlineLevel="1" x14ac:dyDescent="0.3">
      <c r="A1138" s="275"/>
      <c r="B1138" s="260"/>
      <c r="C1138" s="261"/>
      <c r="D1138" s="276"/>
      <c r="E1138" s="277"/>
      <c r="F1138" s="278"/>
      <c r="P1138" s="626"/>
      <c r="Q1138" s="626"/>
      <c r="R1138" s="626"/>
      <c r="S1138" s="626"/>
      <c r="T1138" s="626"/>
      <c r="U1138" s="626"/>
      <c r="V1138" s="626"/>
      <c r="W1138" s="626"/>
      <c r="X1138" s="626"/>
      <c r="Y1138" s="369"/>
      <c r="Z1138" s="369"/>
      <c r="AA1138" s="369"/>
      <c r="AB1138" s="369"/>
      <c r="AC1138" s="370"/>
      <c r="AD1138" s="370"/>
      <c r="AE1138" s="370"/>
      <c r="AF1138" s="370"/>
      <c r="AG1138" s="626"/>
      <c r="AH1138" s="626"/>
      <c r="AI1138" s="626"/>
      <c r="AJ1138" s="626"/>
      <c r="AK1138" s="626"/>
      <c r="AL1138" s="626"/>
      <c r="AM1138" s="626"/>
      <c r="AN1138" s="626"/>
      <c r="AO1138" s="626"/>
      <c r="AP1138" s="369"/>
      <c r="AQ1138" s="369"/>
      <c r="AR1138" s="369"/>
      <c r="AS1138" s="369"/>
      <c r="AT1138" s="370"/>
      <c r="AU1138" s="370"/>
      <c r="AV1138" s="370"/>
      <c r="AW1138" s="370"/>
      <c r="BJ1138">
        <f t="shared" si="64"/>
        <v>0</v>
      </c>
      <c r="BK1138">
        <f t="shared" si="65"/>
        <v>0</v>
      </c>
      <c r="BL1138" s="531">
        <f t="shared" si="66"/>
        <v>0</v>
      </c>
      <c r="BM1138" s="201"/>
    </row>
    <row r="1139" spans="1:65" s="191" customFormat="1" ht="15.6" hidden="1" outlineLevel="1" x14ac:dyDescent="0.3">
      <c r="A1139" s="275"/>
      <c r="B1139" s="260"/>
      <c r="C1139" s="261"/>
      <c r="D1139" s="276"/>
      <c r="E1139" s="277"/>
      <c r="F1139" s="278"/>
      <c r="P1139" s="626"/>
      <c r="Q1139" s="626"/>
      <c r="R1139" s="626"/>
      <c r="S1139" s="626"/>
      <c r="T1139" s="626"/>
      <c r="U1139" s="626"/>
      <c r="V1139" s="626"/>
      <c r="W1139" s="626"/>
      <c r="X1139" s="626"/>
      <c r="Y1139" s="369"/>
      <c r="Z1139" s="369"/>
      <c r="AA1139" s="369"/>
      <c r="AB1139" s="369"/>
      <c r="AC1139" s="370"/>
      <c r="AD1139" s="370"/>
      <c r="AE1139" s="370"/>
      <c r="AF1139" s="370"/>
      <c r="AG1139" s="626"/>
      <c r="AH1139" s="626"/>
      <c r="AI1139" s="626"/>
      <c r="AJ1139" s="626"/>
      <c r="AK1139" s="626"/>
      <c r="AL1139" s="626"/>
      <c r="AM1139" s="626"/>
      <c r="AN1139" s="626"/>
      <c r="AO1139" s="626"/>
      <c r="AP1139" s="369"/>
      <c r="AQ1139" s="369"/>
      <c r="AR1139" s="369"/>
      <c r="AS1139" s="369"/>
      <c r="AT1139" s="370"/>
      <c r="AU1139" s="370"/>
      <c r="AV1139" s="370"/>
      <c r="AW1139" s="370"/>
      <c r="BJ1139">
        <f t="shared" si="64"/>
        <v>0</v>
      </c>
      <c r="BK1139">
        <f t="shared" si="65"/>
        <v>0</v>
      </c>
      <c r="BL1139" s="531">
        <f t="shared" si="66"/>
        <v>0</v>
      </c>
      <c r="BM1139" s="201"/>
    </row>
    <row r="1140" spans="1:65" s="191" customFormat="1" ht="15.6" hidden="1" outlineLevel="1" x14ac:dyDescent="0.3">
      <c r="A1140" s="275"/>
      <c r="B1140" s="260"/>
      <c r="C1140" s="261"/>
      <c r="D1140" s="276"/>
      <c r="E1140" s="277"/>
      <c r="F1140" s="278"/>
      <c r="P1140" s="626"/>
      <c r="Q1140" s="626"/>
      <c r="R1140" s="626"/>
      <c r="S1140" s="626"/>
      <c r="T1140" s="626"/>
      <c r="U1140" s="626"/>
      <c r="V1140" s="626"/>
      <c r="W1140" s="626"/>
      <c r="X1140" s="626"/>
      <c r="Y1140" s="369"/>
      <c r="Z1140" s="369"/>
      <c r="AA1140" s="369"/>
      <c r="AB1140" s="369"/>
      <c r="AC1140" s="370"/>
      <c r="AD1140" s="370"/>
      <c r="AE1140" s="370"/>
      <c r="AF1140" s="370"/>
      <c r="AG1140" s="626"/>
      <c r="AH1140" s="626"/>
      <c r="AI1140" s="626"/>
      <c r="AJ1140" s="626"/>
      <c r="AK1140" s="626"/>
      <c r="AL1140" s="626"/>
      <c r="AM1140" s="626"/>
      <c r="AN1140" s="626"/>
      <c r="AO1140" s="626"/>
      <c r="AP1140" s="369"/>
      <c r="AQ1140" s="369"/>
      <c r="AR1140" s="369"/>
      <c r="AS1140" s="369"/>
      <c r="AT1140" s="370"/>
      <c r="AU1140" s="370"/>
      <c r="AV1140" s="370"/>
      <c r="AW1140" s="370"/>
      <c r="BJ1140">
        <f t="shared" si="64"/>
        <v>0</v>
      </c>
      <c r="BK1140">
        <f t="shared" si="65"/>
        <v>0</v>
      </c>
      <c r="BL1140" s="531">
        <f t="shared" si="66"/>
        <v>0</v>
      </c>
      <c r="BM1140" s="201"/>
    </row>
    <row r="1141" spans="1:65" s="191" customFormat="1" ht="15.6" hidden="1" outlineLevel="1" x14ac:dyDescent="0.3">
      <c r="A1141" s="275"/>
      <c r="B1141" s="260"/>
      <c r="C1141" s="261"/>
      <c r="D1141" s="276"/>
      <c r="E1141" s="277"/>
      <c r="F1141" s="278"/>
      <c r="P1141" s="626"/>
      <c r="Q1141" s="626"/>
      <c r="R1141" s="626"/>
      <c r="S1141" s="626"/>
      <c r="T1141" s="626"/>
      <c r="U1141" s="626"/>
      <c r="V1141" s="626"/>
      <c r="W1141" s="626"/>
      <c r="X1141" s="626"/>
      <c r="Y1141" s="369"/>
      <c r="Z1141" s="369"/>
      <c r="AA1141" s="369"/>
      <c r="AB1141" s="369"/>
      <c r="AC1141" s="370"/>
      <c r="AD1141" s="370"/>
      <c r="AE1141" s="370"/>
      <c r="AF1141" s="370"/>
      <c r="AG1141" s="626"/>
      <c r="AH1141" s="626"/>
      <c r="AI1141" s="626"/>
      <c r="AJ1141" s="626"/>
      <c r="AK1141" s="626"/>
      <c r="AL1141" s="626"/>
      <c r="AM1141" s="626"/>
      <c r="AN1141" s="626"/>
      <c r="AO1141" s="626"/>
      <c r="AP1141" s="369"/>
      <c r="AQ1141" s="369"/>
      <c r="AR1141" s="369"/>
      <c r="AS1141" s="369"/>
      <c r="AT1141" s="370"/>
      <c r="AU1141" s="370"/>
      <c r="AV1141" s="370"/>
      <c r="AW1141" s="370"/>
      <c r="BJ1141">
        <f t="shared" si="64"/>
        <v>0</v>
      </c>
      <c r="BK1141">
        <f t="shared" si="65"/>
        <v>0</v>
      </c>
      <c r="BL1141" s="531">
        <f t="shared" si="66"/>
        <v>0</v>
      </c>
      <c r="BM1141" s="201"/>
    </row>
    <row r="1142" spans="1:65" s="191" customFormat="1" ht="15.6" hidden="1" outlineLevel="1" x14ac:dyDescent="0.3">
      <c r="A1142" s="275"/>
      <c r="B1142" s="260"/>
      <c r="C1142" s="261"/>
      <c r="D1142" s="276"/>
      <c r="E1142" s="277"/>
      <c r="F1142" s="278"/>
      <c r="P1142" s="626"/>
      <c r="Q1142" s="626"/>
      <c r="R1142" s="626"/>
      <c r="S1142" s="626"/>
      <c r="T1142" s="626"/>
      <c r="U1142" s="626"/>
      <c r="V1142" s="626"/>
      <c r="W1142" s="626"/>
      <c r="X1142" s="626"/>
      <c r="Y1142" s="369"/>
      <c r="Z1142" s="369"/>
      <c r="AA1142" s="369"/>
      <c r="AB1142" s="369"/>
      <c r="AC1142" s="370"/>
      <c r="AD1142" s="370"/>
      <c r="AE1142" s="370"/>
      <c r="AF1142" s="370"/>
      <c r="AG1142" s="626"/>
      <c r="AH1142" s="626"/>
      <c r="AI1142" s="626"/>
      <c r="AJ1142" s="626"/>
      <c r="AK1142" s="626"/>
      <c r="AL1142" s="626"/>
      <c r="AM1142" s="626"/>
      <c r="AN1142" s="626"/>
      <c r="AO1142" s="626"/>
      <c r="AP1142" s="369"/>
      <c r="AQ1142" s="369"/>
      <c r="AR1142" s="369"/>
      <c r="AS1142" s="369"/>
      <c r="AT1142" s="370"/>
      <c r="AU1142" s="370"/>
      <c r="AV1142" s="370"/>
      <c r="AW1142" s="370"/>
      <c r="BJ1142">
        <f t="shared" si="64"/>
        <v>0</v>
      </c>
      <c r="BK1142">
        <f t="shared" si="65"/>
        <v>0</v>
      </c>
      <c r="BL1142" s="531">
        <f t="shared" si="66"/>
        <v>0</v>
      </c>
      <c r="BM1142" s="201"/>
    </row>
    <row r="1143" spans="1:65" s="191" customFormat="1" ht="15.6" hidden="1" outlineLevel="1" x14ac:dyDescent="0.3">
      <c r="A1143" s="275"/>
      <c r="B1143" s="260"/>
      <c r="C1143" s="261"/>
      <c r="D1143" s="276"/>
      <c r="E1143" s="277"/>
      <c r="F1143" s="278"/>
      <c r="P1143" s="626"/>
      <c r="Q1143" s="626"/>
      <c r="R1143" s="626"/>
      <c r="S1143" s="626"/>
      <c r="T1143" s="626"/>
      <c r="U1143" s="626"/>
      <c r="V1143" s="626"/>
      <c r="W1143" s="626"/>
      <c r="X1143" s="626"/>
      <c r="Y1143" s="369"/>
      <c r="Z1143" s="369"/>
      <c r="AA1143" s="369"/>
      <c r="AB1143" s="369"/>
      <c r="AC1143" s="370"/>
      <c r="AD1143" s="370"/>
      <c r="AE1143" s="370"/>
      <c r="AF1143" s="370"/>
      <c r="AG1143" s="626"/>
      <c r="AH1143" s="626"/>
      <c r="AI1143" s="626"/>
      <c r="AJ1143" s="626"/>
      <c r="AK1143" s="626"/>
      <c r="AL1143" s="626"/>
      <c r="AM1143" s="626"/>
      <c r="AN1143" s="626"/>
      <c r="AO1143" s="626"/>
      <c r="AP1143" s="369"/>
      <c r="AQ1143" s="369"/>
      <c r="AR1143" s="369"/>
      <c r="AS1143" s="369"/>
      <c r="AT1143" s="370"/>
      <c r="AU1143" s="370"/>
      <c r="AV1143" s="370"/>
      <c r="AW1143" s="370"/>
      <c r="BJ1143">
        <f t="shared" si="64"/>
        <v>0</v>
      </c>
      <c r="BK1143">
        <f t="shared" si="65"/>
        <v>0</v>
      </c>
      <c r="BL1143" s="531">
        <f t="shared" si="66"/>
        <v>0</v>
      </c>
      <c r="BM1143" s="201"/>
    </row>
    <row r="1144" spans="1:65" s="191" customFormat="1" ht="15.6" hidden="1" outlineLevel="1" x14ac:dyDescent="0.3">
      <c r="A1144" s="275"/>
      <c r="B1144" s="260"/>
      <c r="C1144" s="261"/>
      <c r="D1144" s="276"/>
      <c r="E1144" s="277"/>
      <c r="F1144" s="278"/>
      <c r="P1144" s="626"/>
      <c r="Q1144" s="626"/>
      <c r="R1144" s="626"/>
      <c r="S1144" s="626"/>
      <c r="T1144" s="626"/>
      <c r="U1144" s="626"/>
      <c r="V1144" s="626"/>
      <c r="W1144" s="626"/>
      <c r="X1144" s="626"/>
      <c r="Y1144" s="369"/>
      <c r="Z1144" s="369"/>
      <c r="AA1144" s="369"/>
      <c r="AB1144" s="369"/>
      <c r="AC1144" s="370"/>
      <c r="AD1144" s="370"/>
      <c r="AE1144" s="370"/>
      <c r="AF1144" s="370"/>
      <c r="AG1144" s="626"/>
      <c r="AH1144" s="626"/>
      <c r="AI1144" s="626"/>
      <c r="AJ1144" s="626"/>
      <c r="AK1144" s="626"/>
      <c r="AL1144" s="626"/>
      <c r="AM1144" s="626"/>
      <c r="AN1144" s="626"/>
      <c r="AO1144" s="626"/>
      <c r="AP1144" s="369"/>
      <c r="AQ1144" s="369"/>
      <c r="AR1144" s="369"/>
      <c r="AS1144" s="369"/>
      <c r="AT1144" s="370"/>
      <c r="AU1144" s="370"/>
      <c r="AV1144" s="370"/>
      <c r="AW1144" s="370"/>
      <c r="BJ1144">
        <f t="shared" si="64"/>
        <v>0</v>
      </c>
      <c r="BK1144">
        <f t="shared" si="65"/>
        <v>0</v>
      </c>
      <c r="BL1144" s="531">
        <f t="shared" si="66"/>
        <v>0</v>
      </c>
      <c r="BM1144" s="201"/>
    </row>
    <row r="1145" spans="1:65" s="191" customFormat="1" ht="15.6" hidden="1" outlineLevel="1" x14ac:dyDescent="0.3">
      <c r="A1145" s="275"/>
      <c r="B1145" s="260"/>
      <c r="C1145" s="261"/>
      <c r="D1145" s="276"/>
      <c r="E1145" s="277"/>
      <c r="F1145" s="278"/>
      <c r="P1145" s="626"/>
      <c r="Q1145" s="626"/>
      <c r="R1145" s="626"/>
      <c r="S1145" s="626"/>
      <c r="T1145" s="626"/>
      <c r="U1145" s="626"/>
      <c r="V1145" s="626"/>
      <c r="W1145" s="626"/>
      <c r="X1145" s="626"/>
      <c r="Y1145" s="369"/>
      <c r="Z1145" s="369"/>
      <c r="AA1145" s="369"/>
      <c r="AB1145" s="369"/>
      <c r="AC1145" s="370"/>
      <c r="AD1145" s="370"/>
      <c r="AE1145" s="370"/>
      <c r="AF1145" s="370"/>
      <c r="AG1145" s="626"/>
      <c r="AH1145" s="626"/>
      <c r="AI1145" s="626"/>
      <c r="AJ1145" s="626"/>
      <c r="AK1145" s="626"/>
      <c r="AL1145" s="626"/>
      <c r="AM1145" s="626"/>
      <c r="AN1145" s="626"/>
      <c r="AO1145" s="626"/>
      <c r="AP1145" s="369"/>
      <c r="AQ1145" s="369"/>
      <c r="AR1145" s="369"/>
      <c r="AS1145" s="369"/>
      <c r="AT1145" s="370"/>
      <c r="AU1145" s="370"/>
      <c r="AV1145" s="370"/>
      <c r="AW1145" s="370"/>
      <c r="BJ1145">
        <f t="shared" si="64"/>
        <v>0</v>
      </c>
      <c r="BK1145">
        <f t="shared" si="65"/>
        <v>0</v>
      </c>
      <c r="BL1145" s="531">
        <f t="shared" si="66"/>
        <v>0</v>
      </c>
      <c r="BM1145" s="201"/>
    </row>
    <row r="1146" spans="1:65" s="191" customFormat="1" ht="15.6" hidden="1" outlineLevel="1" x14ac:dyDescent="0.3">
      <c r="A1146" s="275"/>
      <c r="B1146" s="260"/>
      <c r="C1146" s="261"/>
      <c r="D1146" s="276"/>
      <c r="E1146" s="277"/>
      <c r="F1146" s="278"/>
      <c r="P1146" s="626"/>
      <c r="Q1146" s="626"/>
      <c r="R1146" s="626"/>
      <c r="S1146" s="626"/>
      <c r="T1146" s="626"/>
      <c r="U1146" s="626"/>
      <c r="V1146" s="626"/>
      <c r="W1146" s="626"/>
      <c r="X1146" s="626"/>
      <c r="Y1146" s="369"/>
      <c r="Z1146" s="369"/>
      <c r="AA1146" s="369"/>
      <c r="AB1146" s="369"/>
      <c r="AC1146" s="370"/>
      <c r="AD1146" s="370"/>
      <c r="AE1146" s="370"/>
      <c r="AF1146" s="370"/>
      <c r="AG1146" s="626"/>
      <c r="AH1146" s="626"/>
      <c r="AI1146" s="626"/>
      <c r="AJ1146" s="626"/>
      <c r="AK1146" s="626"/>
      <c r="AL1146" s="626"/>
      <c r="AM1146" s="626"/>
      <c r="AN1146" s="626"/>
      <c r="AO1146" s="626"/>
      <c r="AP1146" s="369"/>
      <c r="AQ1146" s="369"/>
      <c r="AR1146" s="369"/>
      <c r="AS1146" s="369"/>
      <c r="AT1146" s="370"/>
      <c r="AU1146" s="370"/>
      <c r="AV1146" s="370"/>
      <c r="AW1146" s="370"/>
      <c r="BJ1146">
        <f t="shared" si="64"/>
        <v>0</v>
      </c>
      <c r="BK1146">
        <f t="shared" si="65"/>
        <v>0</v>
      </c>
      <c r="BL1146" s="531">
        <f t="shared" si="66"/>
        <v>0</v>
      </c>
      <c r="BM1146" s="201"/>
    </row>
    <row r="1147" spans="1:65" s="191" customFormat="1" ht="15.6" hidden="1" outlineLevel="1" x14ac:dyDescent="0.3">
      <c r="A1147" s="275"/>
      <c r="B1147" s="260"/>
      <c r="C1147" s="261"/>
      <c r="D1147" s="276"/>
      <c r="E1147" s="277"/>
      <c r="F1147" s="278"/>
      <c r="P1147" s="626"/>
      <c r="Q1147" s="626"/>
      <c r="R1147" s="626"/>
      <c r="S1147" s="626"/>
      <c r="T1147" s="626"/>
      <c r="U1147" s="626"/>
      <c r="V1147" s="626"/>
      <c r="W1147" s="626"/>
      <c r="X1147" s="626"/>
      <c r="Y1147" s="369"/>
      <c r="Z1147" s="369"/>
      <c r="AA1147" s="369"/>
      <c r="AB1147" s="369"/>
      <c r="AC1147" s="370"/>
      <c r="AD1147" s="370"/>
      <c r="AE1147" s="370"/>
      <c r="AF1147" s="370"/>
      <c r="AG1147" s="626"/>
      <c r="AH1147" s="626"/>
      <c r="AI1147" s="626"/>
      <c r="AJ1147" s="626"/>
      <c r="AK1147" s="626"/>
      <c r="AL1147" s="626"/>
      <c r="AM1147" s="626"/>
      <c r="AN1147" s="626"/>
      <c r="AO1147" s="626"/>
      <c r="AP1147" s="369"/>
      <c r="AQ1147" s="369"/>
      <c r="AR1147" s="369"/>
      <c r="AS1147" s="369"/>
      <c r="AT1147" s="370"/>
      <c r="AU1147" s="370"/>
      <c r="AV1147" s="370"/>
      <c r="AW1147" s="370"/>
      <c r="BJ1147">
        <f t="shared" si="64"/>
        <v>0</v>
      </c>
      <c r="BK1147">
        <f t="shared" si="65"/>
        <v>0</v>
      </c>
      <c r="BL1147" s="531">
        <f t="shared" si="66"/>
        <v>0</v>
      </c>
      <c r="BM1147" s="201"/>
    </row>
    <row r="1148" spans="1:65" s="191" customFormat="1" ht="15.6" hidden="1" outlineLevel="1" x14ac:dyDescent="0.3">
      <c r="A1148" s="275"/>
      <c r="B1148" s="260"/>
      <c r="C1148" s="261"/>
      <c r="D1148" s="276"/>
      <c r="E1148" s="277"/>
      <c r="F1148" s="278"/>
      <c r="P1148" s="626"/>
      <c r="Q1148" s="626"/>
      <c r="R1148" s="626"/>
      <c r="S1148" s="626"/>
      <c r="T1148" s="626"/>
      <c r="U1148" s="626"/>
      <c r="V1148" s="626"/>
      <c r="W1148" s="626"/>
      <c r="X1148" s="626"/>
      <c r="Y1148" s="369"/>
      <c r="Z1148" s="369"/>
      <c r="AA1148" s="369"/>
      <c r="AB1148" s="369"/>
      <c r="AC1148" s="370"/>
      <c r="AD1148" s="370"/>
      <c r="AE1148" s="370"/>
      <c r="AF1148" s="370"/>
      <c r="AG1148" s="626"/>
      <c r="AH1148" s="626"/>
      <c r="AI1148" s="626"/>
      <c r="AJ1148" s="626"/>
      <c r="AK1148" s="626"/>
      <c r="AL1148" s="626"/>
      <c r="AM1148" s="626"/>
      <c r="AN1148" s="626"/>
      <c r="AO1148" s="626"/>
      <c r="AP1148" s="369"/>
      <c r="AQ1148" s="369"/>
      <c r="AR1148" s="369"/>
      <c r="AS1148" s="369"/>
      <c r="AT1148" s="370"/>
      <c r="AU1148" s="370"/>
      <c r="AV1148" s="370"/>
      <c r="AW1148" s="370"/>
      <c r="BJ1148">
        <f t="shared" si="64"/>
        <v>0</v>
      </c>
      <c r="BK1148">
        <f t="shared" si="65"/>
        <v>0</v>
      </c>
      <c r="BL1148" s="531">
        <f t="shared" si="66"/>
        <v>0</v>
      </c>
      <c r="BM1148" s="201"/>
    </row>
    <row r="1149" spans="1:65" s="191" customFormat="1" ht="15.6" hidden="1" outlineLevel="1" x14ac:dyDescent="0.3">
      <c r="A1149" s="275"/>
      <c r="B1149" s="260"/>
      <c r="C1149" s="261"/>
      <c r="D1149" s="276"/>
      <c r="E1149" s="277"/>
      <c r="F1149" s="278"/>
      <c r="P1149" s="626"/>
      <c r="Q1149" s="626"/>
      <c r="R1149" s="626"/>
      <c r="S1149" s="626"/>
      <c r="T1149" s="626"/>
      <c r="U1149" s="626"/>
      <c r="V1149" s="626"/>
      <c r="W1149" s="626"/>
      <c r="X1149" s="626"/>
      <c r="Y1149" s="369"/>
      <c r="Z1149" s="369"/>
      <c r="AA1149" s="369"/>
      <c r="AB1149" s="369"/>
      <c r="AC1149" s="370"/>
      <c r="AD1149" s="370"/>
      <c r="AE1149" s="370"/>
      <c r="AF1149" s="370"/>
      <c r="AG1149" s="626"/>
      <c r="AH1149" s="626"/>
      <c r="AI1149" s="626"/>
      <c r="AJ1149" s="626"/>
      <c r="AK1149" s="626"/>
      <c r="AL1149" s="626"/>
      <c r="AM1149" s="626"/>
      <c r="AN1149" s="626"/>
      <c r="AO1149" s="626"/>
      <c r="AP1149" s="369"/>
      <c r="AQ1149" s="369"/>
      <c r="AR1149" s="369"/>
      <c r="AS1149" s="369"/>
      <c r="AT1149" s="370"/>
      <c r="AU1149" s="370"/>
      <c r="AV1149" s="370"/>
      <c r="AW1149" s="370"/>
      <c r="BJ1149">
        <f t="shared" si="64"/>
        <v>0</v>
      </c>
      <c r="BK1149">
        <f t="shared" si="65"/>
        <v>0</v>
      </c>
      <c r="BL1149" s="531">
        <f t="shared" si="66"/>
        <v>0</v>
      </c>
      <c r="BM1149" s="201"/>
    </row>
    <row r="1150" spans="1:65" s="191" customFormat="1" ht="15.6" hidden="1" outlineLevel="1" x14ac:dyDescent="0.3">
      <c r="A1150" s="275"/>
      <c r="B1150" s="260"/>
      <c r="C1150" s="261"/>
      <c r="D1150" s="276"/>
      <c r="E1150" s="277"/>
      <c r="F1150" s="278"/>
      <c r="P1150" s="626"/>
      <c r="Q1150" s="626"/>
      <c r="R1150" s="626"/>
      <c r="S1150" s="626"/>
      <c r="T1150" s="626"/>
      <c r="U1150" s="626"/>
      <c r="V1150" s="626"/>
      <c r="W1150" s="626"/>
      <c r="X1150" s="626"/>
      <c r="Y1150" s="369"/>
      <c r="Z1150" s="369"/>
      <c r="AA1150" s="369"/>
      <c r="AB1150" s="369"/>
      <c r="AC1150" s="370"/>
      <c r="AD1150" s="370"/>
      <c r="AE1150" s="370"/>
      <c r="AF1150" s="370"/>
      <c r="AG1150" s="626"/>
      <c r="AH1150" s="626"/>
      <c r="AI1150" s="626"/>
      <c r="AJ1150" s="626"/>
      <c r="AK1150" s="626"/>
      <c r="AL1150" s="626"/>
      <c r="AM1150" s="626"/>
      <c r="AN1150" s="626"/>
      <c r="AO1150" s="626"/>
      <c r="AP1150" s="369"/>
      <c r="AQ1150" s="369"/>
      <c r="AR1150" s="369"/>
      <c r="AS1150" s="369"/>
      <c r="AT1150" s="370"/>
      <c r="AU1150" s="370"/>
      <c r="AV1150" s="370"/>
      <c r="AW1150" s="370"/>
      <c r="BJ1150">
        <f t="shared" si="64"/>
        <v>0</v>
      </c>
      <c r="BK1150">
        <f t="shared" si="65"/>
        <v>0</v>
      </c>
      <c r="BL1150" s="531">
        <f t="shared" si="66"/>
        <v>0</v>
      </c>
      <c r="BM1150" s="201"/>
    </row>
    <row r="1151" spans="1:65" s="191" customFormat="1" ht="15.6" hidden="1" outlineLevel="1" x14ac:dyDescent="0.3">
      <c r="A1151" s="275"/>
      <c r="B1151" s="260"/>
      <c r="C1151" s="261"/>
      <c r="D1151" s="276"/>
      <c r="E1151" s="277"/>
      <c r="F1151" s="278"/>
      <c r="P1151" s="626"/>
      <c r="Q1151" s="626"/>
      <c r="R1151" s="626"/>
      <c r="S1151" s="626"/>
      <c r="T1151" s="626"/>
      <c r="U1151" s="626"/>
      <c r="V1151" s="626"/>
      <c r="W1151" s="626"/>
      <c r="X1151" s="626"/>
      <c r="Y1151" s="369"/>
      <c r="Z1151" s="369"/>
      <c r="AA1151" s="369"/>
      <c r="AB1151" s="369"/>
      <c r="AC1151" s="370"/>
      <c r="AD1151" s="370"/>
      <c r="AE1151" s="370"/>
      <c r="AF1151" s="370"/>
      <c r="AG1151" s="626"/>
      <c r="AH1151" s="626"/>
      <c r="AI1151" s="626"/>
      <c r="AJ1151" s="626"/>
      <c r="AK1151" s="626"/>
      <c r="AL1151" s="626"/>
      <c r="AM1151" s="626"/>
      <c r="AN1151" s="626"/>
      <c r="AO1151" s="626"/>
      <c r="AP1151" s="369"/>
      <c r="AQ1151" s="369"/>
      <c r="AR1151" s="369"/>
      <c r="AS1151" s="369"/>
      <c r="AT1151" s="370"/>
      <c r="AU1151" s="370"/>
      <c r="AV1151" s="370"/>
      <c r="AW1151" s="370"/>
      <c r="BJ1151">
        <f t="shared" si="64"/>
        <v>0</v>
      </c>
      <c r="BK1151">
        <f t="shared" si="65"/>
        <v>0</v>
      </c>
      <c r="BL1151" s="531">
        <f t="shared" si="66"/>
        <v>0</v>
      </c>
      <c r="BM1151" s="201"/>
    </row>
    <row r="1152" spans="1:65" s="191" customFormat="1" ht="15.6" hidden="1" outlineLevel="1" x14ac:dyDescent="0.3">
      <c r="A1152" s="275"/>
      <c r="B1152" s="260"/>
      <c r="C1152" s="261"/>
      <c r="D1152" s="276"/>
      <c r="E1152" s="277"/>
      <c r="F1152" s="278"/>
      <c r="P1152" s="626"/>
      <c r="Q1152" s="626"/>
      <c r="R1152" s="626"/>
      <c r="S1152" s="626"/>
      <c r="T1152" s="626"/>
      <c r="U1152" s="626"/>
      <c r="V1152" s="626"/>
      <c r="W1152" s="626"/>
      <c r="X1152" s="626"/>
      <c r="Y1152" s="369"/>
      <c r="Z1152" s="369"/>
      <c r="AA1152" s="369"/>
      <c r="AB1152" s="369"/>
      <c r="AC1152" s="370"/>
      <c r="AD1152" s="370"/>
      <c r="AE1152" s="370"/>
      <c r="AF1152" s="370"/>
      <c r="AG1152" s="626"/>
      <c r="AH1152" s="626"/>
      <c r="AI1152" s="626"/>
      <c r="AJ1152" s="626"/>
      <c r="AK1152" s="626"/>
      <c r="AL1152" s="626"/>
      <c r="AM1152" s="626"/>
      <c r="AN1152" s="626"/>
      <c r="AO1152" s="626"/>
      <c r="AP1152" s="369"/>
      <c r="AQ1152" s="369"/>
      <c r="AR1152" s="369"/>
      <c r="AS1152" s="369"/>
      <c r="AT1152" s="370"/>
      <c r="AU1152" s="370"/>
      <c r="AV1152" s="370"/>
      <c r="AW1152" s="370"/>
      <c r="BJ1152">
        <f t="shared" si="64"/>
        <v>0</v>
      </c>
      <c r="BK1152">
        <f t="shared" si="65"/>
        <v>0</v>
      </c>
      <c r="BL1152" s="531">
        <f t="shared" si="66"/>
        <v>0</v>
      </c>
      <c r="BM1152" s="201"/>
    </row>
    <row r="1153" spans="1:65" s="191" customFormat="1" ht="15.6" hidden="1" outlineLevel="1" x14ac:dyDescent="0.3">
      <c r="A1153" s="275"/>
      <c r="B1153" s="260"/>
      <c r="C1153" s="261"/>
      <c r="D1153" s="276"/>
      <c r="E1153" s="277"/>
      <c r="F1153" s="278"/>
      <c r="P1153" s="626"/>
      <c r="Q1153" s="626"/>
      <c r="R1153" s="626"/>
      <c r="S1153" s="626"/>
      <c r="T1153" s="626"/>
      <c r="U1153" s="626"/>
      <c r="V1153" s="626"/>
      <c r="W1153" s="626"/>
      <c r="X1153" s="626"/>
      <c r="Y1153" s="369"/>
      <c r="Z1153" s="369"/>
      <c r="AA1153" s="369"/>
      <c r="AB1153" s="369"/>
      <c r="AC1153" s="370"/>
      <c r="AD1153" s="370"/>
      <c r="AE1153" s="370"/>
      <c r="AF1153" s="370"/>
      <c r="AG1153" s="626"/>
      <c r="AH1153" s="626"/>
      <c r="AI1153" s="626"/>
      <c r="AJ1153" s="626"/>
      <c r="AK1153" s="626"/>
      <c r="AL1153" s="626"/>
      <c r="AM1153" s="626"/>
      <c r="AN1153" s="626"/>
      <c r="AO1153" s="626"/>
      <c r="AP1153" s="369"/>
      <c r="AQ1153" s="369"/>
      <c r="AR1153" s="369"/>
      <c r="AS1153" s="369"/>
      <c r="AT1153" s="370"/>
      <c r="AU1153" s="370"/>
      <c r="AV1153" s="370"/>
      <c r="AW1153" s="370"/>
      <c r="BJ1153">
        <f t="shared" si="64"/>
        <v>0</v>
      </c>
      <c r="BK1153">
        <f t="shared" si="65"/>
        <v>0</v>
      </c>
      <c r="BL1153" s="531">
        <f t="shared" si="66"/>
        <v>0</v>
      </c>
      <c r="BM1153" s="201"/>
    </row>
    <row r="1154" spans="1:65" s="191" customFormat="1" ht="15.6" hidden="1" outlineLevel="1" x14ac:dyDescent="0.3">
      <c r="A1154" s="275"/>
      <c r="B1154" s="260"/>
      <c r="C1154" s="261"/>
      <c r="D1154" s="276"/>
      <c r="E1154" s="277"/>
      <c r="F1154" s="278"/>
      <c r="P1154" s="626"/>
      <c r="Q1154" s="626"/>
      <c r="R1154" s="626"/>
      <c r="S1154" s="626"/>
      <c r="T1154" s="626"/>
      <c r="U1154" s="626"/>
      <c r="V1154" s="626"/>
      <c r="W1154" s="626"/>
      <c r="X1154" s="626"/>
      <c r="Y1154" s="369"/>
      <c r="Z1154" s="369"/>
      <c r="AA1154" s="369"/>
      <c r="AB1154" s="369"/>
      <c r="AC1154" s="370"/>
      <c r="AD1154" s="370"/>
      <c r="AE1154" s="370"/>
      <c r="AF1154" s="370"/>
      <c r="AG1154" s="626"/>
      <c r="AH1154" s="626"/>
      <c r="AI1154" s="626"/>
      <c r="AJ1154" s="626"/>
      <c r="AK1154" s="626"/>
      <c r="AL1154" s="626"/>
      <c r="AM1154" s="626"/>
      <c r="AN1154" s="626"/>
      <c r="AO1154" s="626"/>
      <c r="AP1154" s="369"/>
      <c r="AQ1154" s="369"/>
      <c r="AR1154" s="369"/>
      <c r="AS1154" s="369"/>
      <c r="AT1154" s="370"/>
      <c r="AU1154" s="370"/>
      <c r="AV1154" s="370"/>
      <c r="AW1154" s="370"/>
      <c r="BJ1154">
        <f t="shared" si="64"/>
        <v>0</v>
      </c>
      <c r="BK1154">
        <f t="shared" si="65"/>
        <v>0</v>
      </c>
      <c r="BL1154" s="531">
        <f t="shared" si="66"/>
        <v>0</v>
      </c>
      <c r="BM1154" s="201"/>
    </row>
    <row r="1155" spans="1:65" s="191" customFormat="1" ht="15.6" hidden="1" outlineLevel="1" x14ac:dyDescent="0.3">
      <c r="A1155" s="275"/>
      <c r="B1155" s="260"/>
      <c r="C1155" s="261"/>
      <c r="D1155" s="276"/>
      <c r="E1155" s="277"/>
      <c r="F1155" s="278"/>
      <c r="P1155" s="626"/>
      <c r="Q1155" s="626"/>
      <c r="R1155" s="626"/>
      <c r="S1155" s="626"/>
      <c r="T1155" s="626"/>
      <c r="U1155" s="626"/>
      <c r="V1155" s="626"/>
      <c r="W1155" s="626"/>
      <c r="X1155" s="626"/>
      <c r="Y1155" s="369"/>
      <c r="Z1155" s="369"/>
      <c r="AA1155" s="369"/>
      <c r="AB1155" s="369"/>
      <c r="AC1155" s="370"/>
      <c r="AD1155" s="370"/>
      <c r="AE1155" s="370"/>
      <c r="AF1155" s="370"/>
      <c r="AG1155" s="626"/>
      <c r="AH1155" s="626"/>
      <c r="AI1155" s="626"/>
      <c r="AJ1155" s="626"/>
      <c r="AK1155" s="626"/>
      <c r="AL1155" s="626"/>
      <c r="AM1155" s="626"/>
      <c r="AN1155" s="626"/>
      <c r="AO1155" s="626"/>
      <c r="AP1155" s="369"/>
      <c r="AQ1155" s="369"/>
      <c r="AR1155" s="369"/>
      <c r="AS1155" s="369"/>
      <c r="AT1155" s="370"/>
      <c r="AU1155" s="370"/>
      <c r="AV1155" s="370"/>
      <c r="AW1155" s="370"/>
      <c r="BJ1155">
        <f t="shared" si="64"/>
        <v>0</v>
      </c>
      <c r="BK1155">
        <f t="shared" si="65"/>
        <v>0</v>
      </c>
      <c r="BL1155" s="531">
        <f t="shared" si="66"/>
        <v>0</v>
      </c>
      <c r="BM1155" s="201"/>
    </row>
    <row r="1156" spans="1:65" s="191" customFormat="1" ht="15.6" hidden="1" outlineLevel="1" x14ac:dyDescent="0.3">
      <c r="A1156" s="275"/>
      <c r="B1156" s="260"/>
      <c r="C1156" s="261"/>
      <c r="D1156" s="276"/>
      <c r="E1156" s="277"/>
      <c r="F1156" s="278"/>
      <c r="P1156" s="626"/>
      <c r="Q1156" s="626"/>
      <c r="R1156" s="626"/>
      <c r="S1156" s="626"/>
      <c r="T1156" s="626"/>
      <c r="U1156" s="626"/>
      <c r="V1156" s="626"/>
      <c r="W1156" s="626"/>
      <c r="X1156" s="626"/>
      <c r="Y1156" s="369"/>
      <c r="Z1156" s="369"/>
      <c r="AA1156" s="369"/>
      <c r="AB1156" s="369"/>
      <c r="AC1156" s="370"/>
      <c r="AD1156" s="370"/>
      <c r="AE1156" s="370"/>
      <c r="AF1156" s="370"/>
      <c r="AG1156" s="626"/>
      <c r="AH1156" s="626"/>
      <c r="AI1156" s="626"/>
      <c r="AJ1156" s="626"/>
      <c r="AK1156" s="626"/>
      <c r="AL1156" s="626"/>
      <c r="AM1156" s="626"/>
      <c r="AN1156" s="626"/>
      <c r="AO1156" s="626"/>
      <c r="AP1156" s="369"/>
      <c r="AQ1156" s="369"/>
      <c r="AR1156" s="369"/>
      <c r="AS1156" s="369"/>
      <c r="AT1156" s="370"/>
      <c r="AU1156" s="370"/>
      <c r="AV1156" s="370"/>
      <c r="AW1156" s="370"/>
      <c r="BJ1156">
        <f t="shared" si="64"/>
        <v>0</v>
      </c>
      <c r="BK1156">
        <f t="shared" si="65"/>
        <v>0</v>
      </c>
      <c r="BL1156" s="531">
        <f t="shared" si="66"/>
        <v>0</v>
      </c>
      <c r="BM1156" s="201"/>
    </row>
    <row r="1157" spans="1:65" s="191" customFormat="1" ht="15.6" hidden="1" outlineLevel="1" x14ac:dyDescent="0.3">
      <c r="A1157" s="275"/>
      <c r="B1157" s="260"/>
      <c r="C1157" s="261"/>
      <c r="D1157" s="276"/>
      <c r="E1157" s="277"/>
      <c r="F1157" s="278"/>
      <c r="P1157" s="626"/>
      <c r="Q1157" s="626"/>
      <c r="R1157" s="626"/>
      <c r="S1157" s="626"/>
      <c r="T1157" s="626"/>
      <c r="U1157" s="626"/>
      <c r="V1157" s="626"/>
      <c r="W1157" s="626"/>
      <c r="X1157" s="626"/>
      <c r="Y1157" s="369"/>
      <c r="Z1157" s="369"/>
      <c r="AA1157" s="369"/>
      <c r="AB1157" s="369"/>
      <c r="AC1157" s="370"/>
      <c r="AD1157" s="370"/>
      <c r="AE1157" s="370"/>
      <c r="AF1157" s="370"/>
      <c r="AG1157" s="626"/>
      <c r="AH1157" s="626"/>
      <c r="AI1157" s="626"/>
      <c r="AJ1157" s="626"/>
      <c r="AK1157" s="626"/>
      <c r="AL1157" s="626"/>
      <c r="AM1157" s="626"/>
      <c r="AN1157" s="626"/>
      <c r="AO1157" s="626"/>
      <c r="AP1157" s="369"/>
      <c r="AQ1157" s="369"/>
      <c r="AR1157" s="369"/>
      <c r="AS1157" s="369"/>
      <c r="AT1157" s="370"/>
      <c r="AU1157" s="370"/>
      <c r="AV1157" s="370"/>
      <c r="AW1157" s="370"/>
      <c r="BJ1157">
        <f t="shared" si="64"/>
        <v>0</v>
      </c>
      <c r="BK1157">
        <f t="shared" si="65"/>
        <v>0</v>
      </c>
      <c r="BL1157" s="531">
        <f t="shared" si="66"/>
        <v>0</v>
      </c>
      <c r="BM1157" s="201"/>
    </row>
    <row r="1158" spans="1:65" s="191" customFormat="1" ht="15.6" hidden="1" outlineLevel="1" x14ac:dyDescent="0.3">
      <c r="A1158" s="275"/>
      <c r="B1158" s="260"/>
      <c r="C1158" s="261"/>
      <c r="D1158" s="276"/>
      <c r="E1158" s="277"/>
      <c r="F1158" s="278"/>
      <c r="P1158" s="626"/>
      <c r="Q1158" s="626"/>
      <c r="R1158" s="626"/>
      <c r="S1158" s="626"/>
      <c r="T1158" s="626"/>
      <c r="U1158" s="626"/>
      <c r="V1158" s="626"/>
      <c r="W1158" s="626"/>
      <c r="X1158" s="626"/>
      <c r="Y1158" s="369"/>
      <c r="Z1158" s="369"/>
      <c r="AA1158" s="369"/>
      <c r="AB1158" s="369"/>
      <c r="AC1158" s="370"/>
      <c r="AD1158" s="370"/>
      <c r="AE1158" s="370"/>
      <c r="AF1158" s="370"/>
      <c r="AG1158" s="626"/>
      <c r="AH1158" s="626"/>
      <c r="AI1158" s="626"/>
      <c r="AJ1158" s="626"/>
      <c r="AK1158" s="626"/>
      <c r="AL1158" s="626"/>
      <c r="AM1158" s="626"/>
      <c r="AN1158" s="626"/>
      <c r="AO1158" s="626"/>
      <c r="AP1158" s="369"/>
      <c r="AQ1158" s="369"/>
      <c r="AR1158" s="369"/>
      <c r="AS1158" s="369"/>
      <c r="AT1158" s="370"/>
      <c r="AU1158" s="370"/>
      <c r="AV1158" s="370"/>
      <c r="AW1158" s="370"/>
      <c r="BJ1158">
        <f t="shared" si="64"/>
        <v>0</v>
      </c>
      <c r="BK1158">
        <f t="shared" si="65"/>
        <v>0</v>
      </c>
      <c r="BL1158" s="531">
        <f t="shared" si="66"/>
        <v>0</v>
      </c>
      <c r="BM1158" s="201"/>
    </row>
    <row r="1159" spans="1:65" s="191" customFormat="1" ht="15.6" hidden="1" outlineLevel="1" x14ac:dyDescent="0.3">
      <c r="A1159" s="275"/>
      <c r="B1159" s="260"/>
      <c r="C1159" s="261"/>
      <c r="D1159" s="276"/>
      <c r="E1159" s="277"/>
      <c r="F1159" s="278"/>
      <c r="P1159" s="626"/>
      <c r="Q1159" s="626"/>
      <c r="R1159" s="626"/>
      <c r="S1159" s="626"/>
      <c r="T1159" s="626"/>
      <c r="U1159" s="626"/>
      <c r="V1159" s="626"/>
      <c r="W1159" s="626"/>
      <c r="X1159" s="626"/>
      <c r="Y1159" s="369"/>
      <c r="Z1159" s="369"/>
      <c r="AA1159" s="369"/>
      <c r="AB1159" s="369"/>
      <c r="AC1159" s="370"/>
      <c r="AD1159" s="370"/>
      <c r="AE1159" s="370"/>
      <c r="AF1159" s="370"/>
      <c r="AG1159" s="626"/>
      <c r="AH1159" s="626"/>
      <c r="AI1159" s="626"/>
      <c r="AJ1159" s="626"/>
      <c r="AK1159" s="626"/>
      <c r="AL1159" s="626"/>
      <c r="AM1159" s="626"/>
      <c r="AN1159" s="626"/>
      <c r="AO1159" s="626"/>
      <c r="AP1159" s="369"/>
      <c r="AQ1159" s="369"/>
      <c r="AR1159" s="369"/>
      <c r="AS1159" s="369"/>
      <c r="AT1159" s="370"/>
      <c r="AU1159" s="370"/>
      <c r="AV1159" s="370"/>
      <c r="AW1159" s="370"/>
      <c r="BJ1159">
        <f t="shared" si="64"/>
        <v>0</v>
      </c>
      <c r="BK1159">
        <f t="shared" si="65"/>
        <v>0</v>
      </c>
      <c r="BL1159" s="531">
        <f t="shared" si="66"/>
        <v>0</v>
      </c>
      <c r="BM1159" s="201"/>
    </row>
    <row r="1160" spans="1:65" s="191" customFormat="1" ht="15.6" hidden="1" outlineLevel="1" x14ac:dyDescent="0.3">
      <c r="A1160" s="275"/>
      <c r="B1160" s="260"/>
      <c r="C1160" s="261"/>
      <c r="D1160" s="276"/>
      <c r="E1160" s="277"/>
      <c r="F1160" s="278"/>
      <c r="P1160" s="626"/>
      <c r="Q1160" s="626"/>
      <c r="R1160" s="626"/>
      <c r="S1160" s="626"/>
      <c r="T1160" s="626"/>
      <c r="U1160" s="626"/>
      <c r="V1160" s="626"/>
      <c r="W1160" s="626"/>
      <c r="X1160" s="626"/>
      <c r="Y1160" s="369"/>
      <c r="Z1160" s="369"/>
      <c r="AA1160" s="369"/>
      <c r="AB1160" s="369"/>
      <c r="AC1160" s="370"/>
      <c r="AD1160" s="370"/>
      <c r="AE1160" s="370"/>
      <c r="AF1160" s="370"/>
      <c r="AG1160" s="626"/>
      <c r="AH1160" s="626"/>
      <c r="AI1160" s="626"/>
      <c r="AJ1160" s="626"/>
      <c r="AK1160" s="626"/>
      <c r="AL1160" s="626"/>
      <c r="AM1160" s="626"/>
      <c r="AN1160" s="626"/>
      <c r="AO1160" s="626"/>
      <c r="AP1160" s="369"/>
      <c r="AQ1160" s="369"/>
      <c r="AR1160" s="369"/>
      <c r="AS1160" s="369"/>
      <c r="AT1160" s="370"/>
      <c r="AU1160" s="370"/>
      <c r="AV1160" s="370"/>
      <c r="AW1160" s="370"/>
      <c r="BJ1160">
        <f t="shared" si="64"/>
        <v>0</v>
      </c>
      <c r="BK1160">
        <f t="shared" si="65"/>
        <v>0</v>
      </c>
      <c r="BL1160" s="531">
        <f t="shared" si="66"/>
        <v>0</v>
      </c>
      <c r="BM1160" s="201"/>
    </row>
    <row r="1161" spans="1:65" s="191" customFormat="1" ht="15.6" hidden="1" outlineLevel="1" x14ac:dyDescent="0.3">
      <c r="A1161" s="275"/>
      <c r="B1161" s="260"/>
      <c r="C1161" s="261"/>
      <c r="D1161" s="276"/>
      <c r="E1161" s="277"/>
      <c r="F1161" s="278"/>
      <c r="P1161" s="626"/>
      <c r="Q1161" s="626"/>
      <c r="R1161" s="626"/>
      <c r="S1161" s="626"/>
      <c r="T1161" s="626"/>
      <c r="U1161" s="626"/>
      <c r="V1161" s="626"/>
      <c r="W1161" s="626"/>
      <c r="X1161" s="626"/>
      <c r="Y1161" s="369"/>
      <c r="Z1161" s="369"/>
      <c r="AA1161" s="369"/>
      <c r="AB1161" s="369"/>
      <c r="AC1161" s="370"/>
      <c r="AD1161" s="370"/>
      <c r="AE1161" s="370"/>
      <c r="AF1161" s="370"/>
      <c r="AG1161" s="626"/>
      <c r="AH1161" s="626"/>
      <c r="AI1161" s="626"/>
      <c r="AJ1161" s="626"/>
      <c r="AK1161" s="626"/>
      <c r="AL1161" s="626"/>
      <c r="AM1161" s="626"/>
      <c r="AN1161" s="626"/>
      <c r="AO1161" s="626"/>
      <c r="AP1161" s="369"/>
      <c r="AQ1161" s="369"/>
      <c r="AR1161" s="369"/>
      <c r="AS1161" s="369"/>
      <c r="AT1161" s="370"/>
      <c r="AU1161" s="370"/>
      <c r="AV1161" s="370"/>
      <c r="AW1161" s="370"/>
      <c r="BJ1161">
        <f t="shared" si="64"/>
        <v>0</v>
      </c>
      <c r="BK1161">
        <f t="shared" si="65"/>
        <v>0</v>
      </c>
      <c r="BL1161" s="531">
        <f t="shared" si="66"/>
        <v>0</v>
      </c>
      <c r="BM1161" s="201"/>
    </row>
    <row r="1162" spans="1:65" s="191" customFormat="1" ht="15.6" hidden="1" outlineLevel="1" x14ac:dyDescent="0.3">
      <c r="A1162" s="275"/>
      <c r="B1162" s="260"/>
      <c r="C1162" s="261"/>
      <c r="D1162" s="276"/>
      <c r="E1162" s="277"/>
      <c r="F1162" s="278"/>
      <c r="P1162" s="626"/>
      <c r="Q1162" s="626"/>
      <c r="R1162" s="626"/>
      <c r="S1162" s="626"/>
      <c r="T1162" s="626"/>
      <c r="U1162" s="626"/>
      <c r="V1162" s="626"/>
      <c r="W1162" s="626"/>
      <c r="X1162" s="626"/>
      <c r="Y1162" s="369"/>
      <c r="Z1162" s="369"/>
      <c r="AA1162" s="369"/>
      <c r="AB1162" s="369"/>
      <c r="AC1162" s="370"/>
      <c r="AD1162" s="370"/>
      <c r="AE1162" s="370"/>
      <c r="AF1162" s="370"/>
      <c r="AG1162" s="626"/>
      <c r="AH1162" s="626"/>
      <c r="AI1162" s="626"/>
      <c r="AJ1162" s="626"/>
      <c r="AK1162" s="626"/>
      <c r="AL1162" s="626"/>
      <c r="AM1162" s="626"/>
      <c r="AN1162" s="626"/>
      <c r="AO1162" s="626"/>
      <c r="AP1162" s="369"/>
      <c r="AQ1162" s="369"/>
      <c r="AR1162" s="369"/>
      <c r="AS1162" s="369"/>
      <c r="AT1162" s="370"/>
      <c r="AU1162" s="370"/>
      <c r="AV1162" s="370"/>
      <c r="AW1162" s="370"/>
      <c r="BJ1162">
        <f t="shared" si="64"/>
        <v>0</v>
      </c>
      <c r="BK1162">
        <f t="shared" si="65"/>
        <v>0</v>
      </c>
      <c r="BL1162" s="531">
        <f t="shared" si="66"/>
        <v>0</v>
      </c>
      <c r="BM1162" s="201"/>
    </row>
    <row r="1163" spans="1:65" s="191" customFormat="1" ht="15.6" hidden="1" outlineLevel="1" x14ac:dyDescent="0.3">
      <c r="A1163" s="275"/>
      <c r="B1163" s="260"/>
      <c r="C1163" s="261"/>
      <c r="D1163" s="276"/>
      <c r="E1163" s="277"/>
      <c r="F1163" s="278"/>
      <c r="P1163" s="626"/>
      <c r="Q1163" s="626"/>
      <c r="R1163" s="626"/>
      <c r="S1163" s="626"/>
      <c r="T1163" s="626"/>
      <c r="U1163" s="626"/>
      <c r="V1163" s="626"/>
      <c r="W1163" s="626"/>
      <c r="X1163" s="626"/>
      <c r="Y1163" s="369"/>
      <c r="Z1163" s="369"/>
      <c r="AA1163" s="369"/>
      <c r="AB1163" s="369"/>
      <c r="AC1163" s="370"/>
      <c r="AD1163" s="370"/>
      <c r="AE1163" s="370"/>
      <c r="AF1163" s="370"/>
      <c r="AG1163" s="626"/>
      <c r="AH1163" s="626"/>
      <c r="AI1163" s="626"/>
      <c r="AJ1163" s="626"/>
      <c r="AK1163" s="626"/>
      <c r="AL1163" s="626"/>
      <c r="AM1163" s="626"/>
      <c r="AN1163" s="626"/>
      <c r="AO1163" s="626"/>
      <c r="AP1163" s="369"/>
      <c r="AQ1163" s="369"/>
      <c r="AR1163" s="369"/>
      <c r="AS1163" s="369"/>
      <c r="AT1163" s="370"/>
      <c r="AU1163" s="370"/>
      <c r="AV1163" s="370"/>
      <c r="AW1163" s="370"/>
      <c r="BJ1163">
        <f t="shared" si="64"/>
        <v>0</v>
      </c>
      <c r="BK1163">
        <f t="shared" si="65"/>
        <v>0</v>
      </c>
      <c r="BL1163" s="531">
        <f t="shared" si="66"/>
        <v>0</v>
      </c>
      <c r="BM1163" s="201"/>
    </row>
    <row r="1164" spans="1:65" s="191" customFormat="1" ht="15.6" hidden="1" outlineLevel="1" x14ac:dyDescent="0.3">
      <c r="A1164" s="275"/>
      <c r="B1164" s="260"/>
      <c r="C1164" s="261"/>
      <c r="D1164" s="276"/>
      <c r="E1164" s="277"/>
      <c r="F1164" s="278"/>
      <c r="P1164" s="626"/>
      <c r="Q1164" s="626"/>
      <c r="R1164" s="626"/>
      <c r="S1164" s="626"/>
      <c r="T1164" s="626"/>
      <c r="U1164" s="626"/>
      <c r="V1164" s="626"/>
      <c r="W1164" s="626"/>
      <c r="X1164" s="626"/>
      <c r="Y1164" s="369"/>
      <c r="Z1164" s="369"/>
      <c r="AA1164" s="369"/>
      <c r="AB1164" s="369"/>
      <c r="AC1164" s="370"/>
      <c r="AD1164" s="370"/>
      <c r="AE1164" s="370"/>
      <c r="AF1164" s="370"/>
      <c r="AG1164" s="626"/>
      <c r="AH1164" s="626"/>
      <c r="AI1164" s="626"/>
      <c r="AJ1164" s="626"/>
      <c r="AK1164" s="626"/>
      <c r="AL1164" s="626"/>
      <c r="AM1164" s="626"/>
      <c r="AN1164" s="626"/>
      <c r="AO1164" s="626"/>
      <c r="AP1164" s="369"/>
      <c r="AQ1164" s="369"/>
      <c r="AR1164" s="369"/>
      <c r="AS1164" s="369"/>
      <c r="AT1164" s="370"/>
      <c r="AU1164" s="370"/>
      <c r="AV1164" s="370"/>
      <c r="AW1164" s="370"/>
      <c r="BJ1164">
        <f t="shared" si="64"/>
        <v>0</v>
      </c>
      <c r="BK1164">
        <f t="shared" si="65"/>
        <v>0</v>
      </c>
      <c r="BL1164" s="531">
        <f t="shared" si="66"/>
        <v>0</v>
      </c>
      <c r="BM1164" s="201"/>
    </row>
    <row r="1165" spans="1:65" s="191" customFormat="1" ht="15.6" hidden="1" outlineLevel="1" x14ac:dyDescent="0.3">
      <c r="A1165" s="275"/>
      <c r="B1165" s="260"/>
      <c r="C1165" s="261"/>
      <c r="D1165" s="276"/>
      <c r="E1165" s="277"/>
      <c r="F1165" s="278"/>
      <c r="P1165" s="626"/>
      <c r="Q1165" s="626"/>
      <c r="R1165" s="626"/>
      <c r="S1165" s="626"/>
      <c r="T1165" s="626"/>
      <c r="U1165" s="626"/>
      <c r="V1165" s="626"/>
      <c r="W1165" s="626"/>
      <c r="X1165" s="626"/>
      <c r="Y1165" s="369"/>
      <c r="Z1165" s="369"/>
      <c r="AA1165" s="369"/>
      <c r="AB1165" s="369"/>
      <c r="AC1165" s="370"/>
      <c r="AD1165" s="370"/>
      <c r="AE1165" s="370"/>
      <c r="AF1165" s="370"/>
      <c r="AG1165" s="626"/>
      <c r="AH1165" s="626"/>
      <c r="AI1165" s="626"/>
      <c r="AJ1165" s="626"/>
      <c r="AK1165" s="626"/>
      <c r="AL1165" s="626"/>
      <c r="AM1165" s="626"/>
      <c r="AN1165" s="626"/>
      <c r="AO1165" s="626"/>
      <c r="AP1165" s="369"/>
      <c r="AQ1165" s="369"/>
      <c r="AR1165" s="369"/>
      <c r="AS1165" s="369"/>
      <c r="AT1165" s="370"/>
      <c r="AU1165" s="370"/>
      <c r="AV1165" s="370"/>
      <c r="AW1165" s="370"/>
      <c r="BJ1165">
        <f t="shared" si="64"/>
        <v>0</v>
      </c>
      <c r="BK1165">
        <f t="shared" si="65"/>
        <v>0</v>
      </c>
      <c r="BL1165" s="531">
        <f t="shared" si="66"/>
        <v>0</v>
      </c>
      <c r="BM1165" s="201"/>
    </row>
    <row r="1166" spans="1:65" s="191" customFormat="1" ht="15.6" hidden="1" outlineLevel="1" x14ac:dyDescent="0.3">
      <c r="A1166" s="275"/>
      <c r="B1166" s="260"/>
      <c r="C1166" s="261"/>
      <c r="D1166" s="276"/>
      <c r="E1166" s="277"/>
      <c r="F1166" s="278"/>
      <c r="P1166" s="626"/>
      <c r="Q1166" s="626"/>
      <c r="R1166" s="626"/>
      <c r="S1166" s="626"/>
      <c r="T1166" s="626"/>
      <c r="U1166" s="626"/>
      <c r="V1166" s="626"/>
      <c r="W1166" s="626"/>
      <c r="X1166" s="626"/>
      <c r="Y1166" s="369"/>
      <c r="Z1166" s="369"/>
      <c r="AA1166" s="369"/>
      <c r="AB1166" s="369"/>
      <c r="AC1166" s="370"/>
      <c r="AD1166" s="370"/>
      <c r="AE1166" s="370"/>
      <c r="AF1166" s="370"/>
      <c r="AG1166" s="626"/>
      <c r="AH1166" s="626"/>
      <c r="AI1166" s="626"/>
      <c r="AJ1166" s="626"/>
      <c r="AK1166" s="626"/>
      <c r="AL1166" s="626"/>
      <c r="AM1166" s="626"/>
      <c r="AN1166" s="626"/>
      <c r="AO1166" s="626"/>
      <c r="AP1166" s="369"/>
      <c r="AQ1166" s="369"/>
      <c r="AR1166" s="369"/>
      <c r="AS1166" s="369"/>
      <c r="AT1166" s="370"/>
      <c r="AU1166" s="370"/>
      <c r="AV1166" s="370"/>
      <c r="AW1166" s="370"/>
      <c r="BJ1166">
        <f t="shared" si="64"/>
        <v>0</v>
      </c>
      <c r="BK1166">
        <f t="shared" si="65"/>
        <v>0</v>
      </c>
      <c r="BL1166" s="531">
        <f t="shared" si="66"/>
        <v>0</v>
      </c>
      <c r="BM1166" s="201"/>
    </row>
    <row r="1167" spans="1:65" s="191" customFormat="1" ht="15.6" hidden="1" outlineLevel="1" x14ac:dyDescent="0.3">
      <c r="A1167" s="275"/>
      <c r="B1167" s="260"/>
      <c r="C1167" s="261"/>
      <c r="D1167" s="276"/>
      <c r="E1167" s="277"/>
      <c r="F1167" s="278"/>
      <c r="P1167" s="626"/>
      <c r="Q1167" s="626"/>
      <c r="R1167" s="626"/>
      <c r="S1167" s="626"/>
      <c r="T1167" s="626"/>
      <c r="U1167" s="626"/>
      <c r="V1167" s="626"/>
      <c r="W1167" s="626"/>
      <c r="X1167" s="626"/>
      <c r="Y1167" s="369"/>
      <c r="Z1167" s="369"/>
      <c r="AA1167" s="369"/>
      <c r="AB1167" s="369"/>
      <c r="AC1167" s="370"/>
      <c r="AD1167" s="370"/>
      <c r="AE1167" s="370"/>
      <c r="AF1167" s="370"/>
      <c r="AG1167" s="626"/>
      <c r="AH1167" s="626"/>
      <c r="AI1167" s="626"/>
      <c r="AJ1167" s="626"/>
      <c r="AK1167" s="626"/>
      <c r="AL1167" s="626"/>
      <c r="AM1167" s="626"/>
      <c r="AN1167" s="626"/>
      <c r="AO1167" s="626"/>
      <c r="AP1167" s="369"/>
      <c r="AQ1167" s="369"/>
      <c r="AR1167" s="369"/>
      <c r="AS1167" s="369"/>
      <c r="AT1167" s="370"/>
      <c r="AU1167" s="370"/>
      <c r="AV1167" s="370"/>
      <c r="AW1167" s="370"/>
      <c r="BJ1167">
        <f t="shared" si="64"/>
        <v>0</v>
      </c>
      <c r="BK1167">
        <f t="shared" si="65"/>
        <v>0</v>
      </c>
      <c r="BL1167" s="531">
        <f t="shared" si="66"/>
        <v>0</v>
      </c>
      <c r="BM1167" s="201"/>
    </row>
    <row r="1168" spans="1:65" s="191" customFormat="1" ht="15.6" hidden="1" outlineLevel="1" x14ac:dyDescent="0.3">
      <c r="A1168" s="275"/>
      <c r="B1168" s="260"/>
      <c r="C1168" s="261"/>
      <c r="D1168" s="276"/>
      <c r="E1168" s="277"/>
      <c r="F1168" s="278"/>
      <c r="P1168" s="626"/>
      <c r="Q1168" s="626"/>
      <c r="R1168" s="626"/>
      <c r="S1168" s="626"/>
      <c r="T1168" s="626"/>
      <c r="U1168" s="626"/>
      <c r="V1168" s="626"/>
      <c r="W1168" s="626"/>
      <c r="X1168" s="626"/>
      <c r="Y1168" s="369"/>
      <c r="Z1168" s="369"/>
      <c r="AA1168" s="369"/>
      <c r="AB1168" s="369"/>
      <c r="AC1168" s="370"/>
      <c r="AD1168" s="370"/>
      <c r="AE1168" s="370"/>
      <c r="AF1168" s="370"/>
      <c r="AG1168" s="626"/>
      <c r="AH1168" s="626"/>
      <c r="AI1168" s="626"/>
      <c r="AJ1168" s="626"/>
      <c r="AK1168" s="626"/>
      <c r="AL1168" s="626"/>
      <c r="AM1168" s="626"/>
      <c r="AN1168" s="626"/>
      <c r="AO1168" s="626"/>
      <c r="AP1168" s="369"/>
      <c r="AQ1168" s="369"/>
      <c r="AR1168" s="369"/>
      <c r="AS1168" s="369"/>
      <c r="AT1168" s="370"/>
      <c r="AU1168" s="370"/>
      <c r="AV1168" s="370"/>
      <c r="AW1168" s="370"/>
      <c r="BJ1168">
        <f t="shared" si="64"/>
        <v>0</v>
      </c>
      <c r="BK1168">
        <f t="shared" si="65"/>
        <v>0</v>
      </c>
      <c r="BL1168" s="531">
        <f t="shared" si="66"/>
        <v>0</v>
      </c>
      <c r="BM1168" s="201"/>
    </row>
    <row r="1169" spans="1:65" s="191" customFormat="1" ht="15.6" hidden="1" outlineLevel="1" x14ac:dyDescent="0.3">
      <c r="A1169" s="275"/>
      <c r="B1169" s="260"/>
      <c r="C1169" s="261"/>
      <c r="D1169" s="276"/>
      <c r="E1169" s="277"/>
      <c r="F1169" s="278"/>
      <c r="P1169" s="626"/>
      <c r="Q1169" s="626"/>
      <c r="R1169" s="626"/>
      <c r="S1169" s="626"/>
      <c r="T1169" s="626"/>
      <c r="U1169" s="626"/>
      <c r="V1169" s="626"/>
      <c r="W1169" s="626"/>
      <c r="X1169" s="626"/>
      <c r="Y1169" s="369"/>
      <c r="Z1169" s="369"/>
      <c r="AA1169" s="369"/>
      <c r="AB1169" s="369"/>
      <c r="AC1169" s="370"/>
      <c r="AD1169" s="370"/>
      <c r="AE1169" s="370"/>
      <c r="AF1169" s="370"/>
      <c r="AG1169" s="626"/>
      <c r="AH1169" s="626"/>
      <c r="AI1169" s="626"/>
      <c r="AJ1169" s="626"/>
      <c r="AK1169" s="626"/>
      <c r="AL1169" s="626"/>
      <c r="AM1169" s="626"/>
      <c r="AN1169" s="626"/>
      <c r="AO1169" s="626"/>
      <c r="AP1169" s="369"/>
      <c r="AQ1169" s="369"/>
      <c r="AR1169" s="369"/>
      <c r="AS1169" s="369"/>
      <c r="AT1169" s="370"/>
      <c r="AU1169" s="370"/>
      <c r="AV1169" s="370"/>
      <c r="AW1169" s="370"/>
      <c r="BJ1169">
        <f t="shared" si="64"/>
        <v>0</v>
      </c>
      <c r="BK1169">
        <f t="shared" si="65"/>
        <v>0</v>
      </c>
      <c r="BL1169" s="531">
        <f t="shared" si="66"/>
        <v>0</v>
      </c>
      <c r="BM1169" s="201"/>
    </row>
    <row r="1170" spans="1:65" s="191" customFormat="1" ht="15.6" hidden="1" outlineLevel="1" x14ac:dyDescent="0.3">
      <c r="A1170" s="275"/>
      <c r="B1170" s="260"/>
      <c r="C1170" s="261"/>
      <c r="D1170" s="276"/>
      <c r="E1170" s="277"/>
      <c r="F1170" s="278"/>
      <c r="P1170" s="626"/>
      <c r="Q1170" s="626"/>
      <c r="R1170" s="626"/>
      <c r="S1170" s="626"/>
      <c r="T1170" s="626"/>
      <c r="U1170" s="626"/>
      <c r="V1170" s="626"/>
      <c r="W1170" s="626"/>
      <c r="X1170" s="626"/>
      <c r="Y1170" s="369"/>
      <c r="Z1170" s="369"/>
      <c r="AA1170" s="369"/>
      <c r="AB1170" s="369"/>
      <c r="AC1170" s="370"/>
      <c r="AD1170" s="370"/>
      <c r="AE1170" s="370"/>
      <c r="AF1170" s="370"/>
      <c r="AG1170" s="626"/>
      <c r="AH1170" s="626"/>
      <c r="AI1170" s="626"/>
      <c r="AJ1170" s="626"/>
      <c r="AK1170" s="626"/>
      <c r="AL1170" s="626"/>
      <c r="AM1170" s="626"/>
      <c r="AN1170" s="626"/>
      <c r="AO1170" s="626"/>
      <c r="AP1170" s="369"/>
      <c r="AQ1170" s="369"/>
      <c r="AR1170" s="369"/>
      <c r="AS1170" s="369"/>
      <c r="AT1170" s="370"/>
      <c r="AU1170" s="370"/>
      <c r="AV1170" s="370"/>
      <c r="AW1170" s="370"/>
      <c r="BJ1170">
        <f t="shared" si="64"/>
        <v>0</v>
      </c>
      <c r="BK1170">
        <f t="shared" si="65"/>
        <v>0</v>
      </c>
      <c r="BL1170" s="531">
        <f t="shared" si="66"/>
        <v>0</v>
      </c>
      <c r="BM1170" s="201"/>
    </row>
    <row r="1171" spans="1:65" s="191" customFormat="1" ht="15.6" hidden="1" outlineLevel="1" x14ac:dyDescent="0.3">
      <c r="A1171" s="275"/>
      <c r="B1171" s="260"/>
      <c r="C1171" s="261"/>
      <c r="D1171" s="276"/>
      <c r="E1171" s="277"/>
      <c r="F1171" s="278"/>
      <c r="P1171" s="626"/>
      <c r="Q1171" s="626"/>
      <c r="R1171" s="626"/>
      <c r="S1171" s="626"/>
      <c r="T1171" s="626"/>
      <c r="U1171" s="626"/>
      <c r="V1171" s="626"/>
      <c r="W1171" s="626"/>
      <c r="X1171" s="626"/>
      <c r="Y1171" s="369"/>
      <c r="Z1171" s="369"/>
      <c r="AA1171" s="369"/>
      <c r="AB1171" s="369"/>
      <c r="AC1171" s="370"/>
      <c r="AD1171" s="370"/>
      <c r="AE1171" s="370"/>
      <c r="AF1171" s="370"/>
      <c r="AG1171" s="626"/>
      <c r="AH1171" s="626"/>
      <c r="AI1171" s="626"/>
      <c r="AJ1171" s="626"/>
      <c r="AK1171" s="626"/>
      <c r="AL1171" s="626"/>
      <c r="AM1171" s="626"/>
      <c r="AN1171" s="626"/>
      <c r="AO1171" s="626"/>
      <c r="AP1171" s="369"/>
      <c r="AQ1171" s="369"/>
      <c r="AR1171" s="369"/>
      <c r="AS1171" s="369"/>
      <c r="AT1171" s="370"/>
      <c r="AU1171" s="370"/>
      <c r="AV1171" s="370"/>
      <c r="AW1171" s="370"/>
      <c r="BJ1171">
        <f t="shared" si="64"/>
        <v>0</v>
      </c>
      <c r="BK1171">
        <f t="shared" si="65"/>
        <v>0</v>
      </c>
      <c r="BL1171" s="531">
        <f t="shared" si="66"/>
        <v>0</v>
      </c>
      <c r="BM1171" s="201"/>
    </row>
    <row r="1172" spans="1:65" s="191" customFormat="1" ht="15.6" hidden="1" outlineLevel="1" x14ac:dyDescent="0.3">
      <c r="A1172" s="275"/>
      <c r="B1172" s="260"/>
      <c r="C1172" s="261"/>
      <c r="D1172" s="276"/>
      <c r="E1172" s="277"/>
      <c r="F1172" s="278"/>
      <c r="P1172" s="626"/>
      <c r="Q1172" s="626"/>
      <c r="R1172" s="626"/>
      <c r="S1172" s="626"/>
      <c r="T1172" s="626"/>
      <c r="U1172" s="626"/>
      <c r="V1172" s="626"/>
      <c r="W1172" s="626"/>
      <c r="X1172" s="626"/>
      <c r="Y1172" s="369"/>
      <c r="Z1172" s="369"/>
      <c r="AA1172" s="369"/>
      <c r="AB1172" s="369"/>
      <c r="AC1172" s="370"/>
      <c r="AD1172" s="370"/>
      <c r="AE1172" s="370"/>
      <c r="AF1172" s="370"/>
      <c r="AG1172" s="626"/>
      <c r="AH1172" s="626"/>
      <c r="AI1172" s="626"/>
      <c r="AJ1172" s="626"/>
      <c r="AK1172" s="626"/>
      <c r="AL1172" s="626"/>
      <c r="AM1172" s="626"/>
      <c r="AN1172" s="626"/>
      <c r="AO1172" s="626"/>
      <c r="AP1172" s="369"/>
      <c r="AQ1172" s="369"/>
      <c r="AR1172" s="369"/>
      <c r="AS1172" s="369"/>
      <c r="AT1172" s="370"/>
      <c r="AU1172" s="370"/>
      <c r="AV1172" s="370"/>
      <c r="AW1172" s="370"/>
      <c r="BJ1172">
        <f t="shared" si="64"/>
        <v>0</v>
      </c>
      <c r="BK1172">
        <f t="shared" si="65"/>
        <v>0</v>
      </c>
      <c r="BL1172" s="531">
        <f t="shared" si="66"/>
        <v>0</v>
      </c>
      <c r="BM1172" s="201"/>
    </row>
    <row r="1173" spans="1:65" s="191" customFormat="1" ht="15.6" hidden="1" outlineLevel="1" x14ac:dyDescent="0.3">
      <c r="A1173" s="275"/>
      <c r="B1173" s="260"/>
      <c r="C1173" s="261"/>
      <c r="D1173" s="276"/>
      <c r="E1173" s="277"/>
      <c r="F1173" s="278"/>
      <c r="P1173" s="626"/>
      <c r="Q1173" s="626"/>
      <c r="R1173" s="626"/>
      <c r="S1173" s="626"/>
      <c r="T1173" s="626"/>
      <c r="U1173" s="626"/>
      <c r="V1173" s="626"/>
      <c r="W1173" s="626"/>
      <c r="X1173" s="626"/>
      <c r="Y1173" s="369"/>
      <c r="Z1173" s="369"/>
      <c r="AA1173" s="369"/>
      <c r="AB1173" s="369"/>
      <c r="AC1173" s="370"/>
      <c r="AD1173" s="370"/>
      <c r="AE1173" s="370"/>
      <c r="AF1173" s="370"/>
      <c r="AG1173" s="626"/>
      <c r="AH1173" s="626"/>
      <c r="AI1173" s="626"/>
      <c r="AJ1173" s="626"/>
      <c r="AK1173" s="626"/>
      <c r="AL1173" s="626"/>
      <c r="AM1173" s="626"/>
      <c r="AN1173" s="626"/>
      <c r="AO1173" s="626"/>
      <c r="AP1173" s="369"/>
      <c r="AQ1173" s="369"/>
      <c r="AR1173" s="369"/>
      <c r="AS1173" s="369"/>
      <c r="AT1173" s="370"/>
      <c r="AU1173" s="370"/>
      <c r="AV1173" s="370"/>
      <c r="AW1173" s="370"/>
      <c r="BJ1173">
        <f t="shared" si="64"/>
        <v>0</v>
      </c>
      <c r="BK1173">
        <f t="shared" si="65"/>
        <v>0</v>
      </c>
      <c r="BL1173" s="531">
        <f t="shared" si="66"/>
        <v>0</v>
      </c>
      <c r="BM1173" s="201"/>
    </row>
    <row r="1174" spans="1:65" s="191" customFormat="1" ht="15.6" hidden="1" outlineLevel="1" x14ac:dyDescent="0.3">
      <c r="A1174" s="275"/>
      <c r="B1174" s="260"/>
      <c r="C1174" s="261"/>
      <c r="D1174" s="276"/>
      <c r="E1174" s="277"/>
      <c r="F1174" s="278"/>
      <c r="P1174" s="626"/>
      <c r="Q1174" s="626"/>
      <c r="R1174" s="626"/>
      <c r="S1174" s="626"/>
      <c r="T1174" s="626"/>
      <c r="U1174" s="626"/>
      <c r="V1174" s="626"/>
      <c r="W1174" s="626"/>
      <c r="X1174" s="626"/>
      <c r="Y1174" s="369"/>
      <c r="Z1174" s="369"/>
      <c r="AA1174" s="369"/>
      <c r="AB1174" s="369"/>
      <c r="AC1174" s="370"/>
      <c r="AD1174" s="370"/>
      <c r="AE1174" s="370"/>
      <c r="AF1174" s="370"/>
      <c r="AG1174" s="626"/>
      <c r="AH1174" s="626"/>
      <c r="AI1174" s="626"/>
      <c r="AJ1174" s="626"/>
      <c r="AK1174" s="626"/>
      <c r="AL1174" s="626"/>
      <c r="AM1174" s="626"/>
      <c r="AN1174" s="626"/>
      <c r="AO1174" s="626"/>
      <c r="AP1174" s="369"/>
      <c r="AQ1174" s="369"/>
      <c r="AR1174" s="369"/>
      <c r="AS1174" s="369"/>
      <c r="AT1174" s="370"/>
      <c r="AU1174" s="370"/>
      <c r="AV1174" s="370"/>
      <c r="AW1174" s="370"/>
      <c r="BJ1174">
        <f t="shared" si="64"/>
        <v>0</v>
      </c>
      <c r="BK1174">
        <f t="shared" si="65"/>
        <v>0</v>
      </c>
      <c r="BL1174" s="531">
        <f t="shared" si="66"/>
        <v>0</v>
      </c>
      <c r="BM1174" s="201"/>
    </row>
    <row r="1175" spans="1:65" s="191" customFormat="1" ht="15.6" hidden="1" outlineLevel="1" x14ac:dyDescent="0.3">
      <c r="A1175" s="275"/>
      <c r="B1175" s="260"/>
      <c r="C1175" s="261"/>
      <c r="D1175" s="276"/>
      <c r="E1175" s="277"/>
      <c r="F1175" s="278"/>
      <c r="P1175" s="626"/>
      <c r="Q1175" s="626"/>
      <c r="R1175" s="626"/>
      <c r="S1175" s="626"/>
      <c r="T1175" s="626"/>
      <c r="U1175" s="626"/>
      <c r="V1175" s="626"/>
      <c r="W1175" s="626"/>
      <c r="X1175" s="626"/>
      <c r="Y1175" s="369"/>
      <c r="Z1175" s="369"/>
      <c r="AA1175" s="369"/>
      <c r="AB1175" s="369"/>
      <c r="AC1175" s="370"/>
      <c r="AD1175" s="370"/>
      <c r="AE1175" s="370"/>
      <c r="AF1175" s="370"/>
      <c r="AG1175" s="626"/>
      <c r="AH1175" s="626"/>
      <c r="AI1175" s="626"/>
      <c r="AJ1175" s="626"/>
      <c r="AK1175" s="626"/>
      <c r="AL1175" s="626"/>
      <c r="AM1175" s="626"/>
      <c r="AN1175" s="626"/>
      <c r="AO1175" s="626"/>
      <c r="AP1175" s="369"/>
      <c r="AQ1175" s="369"/>
      <c r="AR1175" s="369"/>
      <c r="AS1175" s="369"/>
      <c r="AT1175" s="370"/>
      <c r="AU1175" s="370"/>
      <c r="AV1175" s="370"/>
      <c r="AW1175" s="370"/>
      <c r="BJ1175">
        <f t="shared" si="64"/>
        <v>0</v>
      </c>
      <c r="BK1175">
        <f t="shared" si="65"/>
        <v>0</v>
      </c>
      <c r="BL1175" s="531">
        <f t="shared" si="66"/>
        <v>0</v>
      </c>
      <c r="BM1175" s="201"/>
    </row>
    <row r="1176" spans="1:65" s="191" customFormat="1" ht="15.6" hidden="1" outlineLevel="1" x14ac:dyDescent="0.3">
      <c r="A1176" s="275"/>
      <c r="B1176" s="260"/>
      <c r="C1176" s="261"/>
      <c r="D1176" s="276"/>
      <c r="E1176" s="277"/>
      <c r="F1176" s="278"/>
      <c r="P1176" s="626"/>
      <c r="Q1176" s="626"/>
      <c r="R1176" s="626"/>
      <c r="S1176" s="626"/>
      <c r="T1176" s="626"/>
      <c r="U1176" s="626"/>
      <c r="V1176" s="626"/>
      <c r="W1176" s="626"/>
      <c r="X1176" s="626"/>
      <c r="Y1176" s="369"/>
      <c r="Z1176" s="369"/>
      <c r="AA1176" s="369"/>
      <c r="AB1176" s="369"/>
      <c r="AC1176" s="370"/>
      <c r="AD1176" s="370"/>
      <c r="AE1176" s="370"/>
      <c r="AF1176" s="370"/>
      <c r="AG1176" s="626"/>
      <c r="AH1176" s="626"/>
      <c r="AI1176" s="626"/>
      <c r="AJ1176" s="626"/>
      <c r="AK1176" s="626"/>
      <c r="AL1176" s="626"/>
      <c r="AM1176" s="626"/>
      <c r="AN1176" s="626"/>
      <c r="AO1176" s="626"/>
      <c r="AP1176" s="369"/>
      <c r="AQ1176" s="369"/>
      <c r="AR1176" s="369"/>
      <c r="AS1176" s="369"/>
      <c r="AT1176" s="370"/>
      <c r="AU1176" s="370"/>
      <c r="AV1176" s="370"/>
      <c r="AW1176" s="370"/>
      <c r="BJ1176">
        <f t="shared" si="64"/>
        <v>0</v>
      </c>
      <c r="BK1176">
        <f t="shared" si="65"/>
        <v>0</v>
      </c>
      <c r="BL1176" s="531">
        <f t="shared" si="66"/>
        <v>0</v>
      </c>
      <c r="BM1176" s="201"/>
    </row>
    <row r="1177" spans="1:65" s="191" customFormat="1" ht="15.6" hidden="1" outlineLevel="1" x14ac:dyDescent="0.3">
      <c r="A1177" s="275"/>
      <c r="B1177" s="260"/>
      <c r="C1177" s="261"/>
      <c r="D1177" s="276"/>
      <c r="E1177" s="277"/>
      <c r="F1177" s="278"/>
      <c r="P1177" s="626"/>
      <c r="Q1177" s="626"/>
      <c r="R1177" s="626"/>
      <c r="S1177" s="626"/>
      <c r="T1177" s="626"/>
      <c r="U1177" s="626"/>
      <c r="V1177" s="626"/>
      <c r="W1177" s="626"/>
      <c r="X1177" s="626"/>
      <c r="Y1177" s="369"/>
      <c r="Z1177" s="369"/>
      <c r="AA1177" s="369"/>
      <c r="AB1177" s="369"/>
      <c r="AC1177" s="370"/>
      <c r="AD1177" s="370"/>
      <c r="AE1177" s="370"/>
      <c r="AF1177" s="370"/>
      <c r="AG1177" s="626"/>
      <c r="AH1177" s="626"/>
      <c r="AI1177" s="626"/>
      <c r="AJ1177" s="626"/>
      <c r="AK1177" s="626"/>
      <c r="AL1177" s="626"/>
      <c r="AM1177" s="626"/>
      <c r="AN1177" s="626"/>
      <c r="AO1177" s="626"/>
      <c r="AP1177" s="369"/>
      <c r="AQ1177" s="369"/>
      <c r="AR1177" s="369"/>
      <c r="AS1177" s="369"/>
      <c r="AT1177" s="370"/>
      <c r="AU1177" s="370"/>
      <c r="AV1177" s="370"/>
      <c r="AW1177" s="370"/>
      <c r="BJ1177">
        <f t="shared" si="64"/>
        <v>0</v>
      </c>
      <c r="BK1177">
        <f t="shared" si="65"/>
        <v>0</v>
      </c>
      <c r="BL1177" s="531">
        <f t="shared" si="66"/>
        <v>0</v>
      </c>
      <c r="BM1177" s="201"/>
    </row>
    <row r="1178" spans="1:65" s="191" customFormat="1" ht="15.6" hidden="1" outlineLevel="1" x14ac:dyDescent="0.3">
      <c r="A1178" s="275"/>
      <c r="B1178" s="260"/>
      <c r="C1178" s="261"/>
      <c r="D1178" s="276"/>
      <c r="E1178" s="277"/>
      <c r="F1178" s="278"/>
      <c r="P1178" s="626"/>
      <c r="Q1178" s="626"/>
      <c r="R1178" s="626"/>
      <c r="S1178" s="626"/>
      <c r="T1178" s="626"/>
      <c r="U1178" s="626"/>
      <c r="V1178" s="626"/>
      <c r="W1178" s="626"/>
      <c r="X1178" s="626"/>
      <c r="Y1178" s="369"/>
      <c r="Z1178" s="369"/>
      <c r="AA1178" s="369"/>
      <c r="AB1178" s="369"/>
      <c r="AC1178" s="370"/>
      <c r="AD1178" s="370"/>
      <c r="AE1178" s="370"/>
      <c r="AF1178" s="370"/>
      <c r="AG1178" s="626"/>
      <c r="AH1178" s="626"/>
      <c r="AI1178" s="626"/>
      <c r="AJ1178" s="626"/>
      <c r="AK1178" s="626"/>
      <c r="AL1178" s="626"/>
      <c r="AM1178" s="626"/>
      <c r="AN1178" s="626"/>
      <c r="AO1178" s="626"/>
      <c r="AP1178" s="369"/>
      <c r="AQ1178" s="369"/>
      <c r="AR1178" s="369"/>
      <c r="AS1178" s="369"/>
      <c r="AT1178" s="370"/>
      <c r="AU1178" s="370"/>
      <c r="AV1178" s="370"/>
      <c r="AW1178" s="370"/>
      <c r="BJ1178">
        <f t="shared" si="64"/>
        <v>0</v>
      </c>
      <c r="BK1178">
        <f t="shared" si="65"/>
        <v>0</v>
      </c>
      <c r="BL1178" s="531">
        <f t="shared" si="66"/>
        <v>0</v>
      </c>
      <c r="BM1178" s="201"/>
    </row>
    <row r="1179" spans="1:65" s="191" customFormat="1" ht="15.6" hidden="1" outlineLevel="1" x14ac:dyDescent="0.3">
      <c r="A1179" s="275"/>
      <c r="B1179" s="260"/>
      <c r="C1179" s="261"/>
      <c r="D1179" s="276"/>
      <c r="E1179" s="277"/>
      <c r="F1179" s="278"/>
      <c r="P1179" s="626"/>
      <c r="Q1179" s="626"/>
      <c r="R1179" s="626"/>
      <c r="S1179" s="626"/>
      <c r="T1179" s="626"/>
      <c r="U1179" s="626"/>
      <c r="V1179" s="626"/>
      <c r="W1179" s="626"/>
      <c r="X1179" s="626"/>
      <c r="Y1179" s="369"/>
      <c r="Z1179" s="369"/>
      <c r="AA1179" s="369"/>
      <c r="AB1179" s="369"/>
      <c r="AC1179" s="370"/>
      <c r="AD1179" s="370"/>
      <c r="AE1179" s="370"/>
      <c r="AF1179" s="370"/>
      <c r="AG1179" s="626"/>
      <c r="AH1179" s="626"/>
      <c r="AI1179" s="626"/>
      <c r="AJ1179" s="626"/>
      <c r="AK1179" s="626"/>
      <c r="AL1179" s="626"/>
      <c r="AM1179" s="626"/>
      <c r="AN1179" s="626"/>
      <c r="AO1179" s="626"/>
      <c r="AP1179" s="369"/>
      <c r="AQ1179" s="369"/>
      <c r="AR1179" s="369"/>
      <c r="AS1179" s="369"/>
      <c r="AT1179" s="370"/>
      <c r="AU1179" s="370"/>
      <c r="AV1179" s="370"/>
      <c r="AW1179" s="370"/>
      <c r="BJ1179">
        <f t="shared" si="64"/>
        <v>0</v>
      </c>
      <c r="BK1179">
        <f t="shared" si="65"/>
        <v>0</v>
      </c>
      <c r="BL1179" s="531">
        <f t="shared" si="66"/>
        <v>0</v>
      </c>
      <c r="BM1179" s="201"/>
    </row>
    <row r="1180" spans="1:65" s="191" customFormat="1" ht="15.6" hidden="1" outlineLevel="1" x14ac:dyDescent="0.3">
      <c r="A1180" s="275"/>
      <c r="B1180" s="260"/>
      <c r="C1180" s="261"/>
      <c r="D1180" s="276"/>
      <c r="E1180" s="277"/>
      <c r="F1180" s="278"/>
      <c r="P1180" s="626"/>
      <c r="Q1180" s="626"/>
      <c r="R1180" s="626"/>
      <c r="S1180" s="626"/>
      <c r="T1180" s="626"/>
      <c r="U1180" s="626"/>
      <c r="V1180" s="626"/>
      <c r="W1180" s="626"/>
      <c r="X1180" s="626"/>
      <c r="Y1180" s="369"/>
      <c r="Z1180" s="369"/>
      <c r="AA1180" s="369"/>
      <c r="AB1180" s="369"/>
      <c r="AC1180" s="370"/>
      <c r="AD1180" s="370"/>
      <c r="AE1180" s="370"/>
      <c r="AF1180" s="370"/>
      <c r="AG1180" s="626"/>
      <c r="AH1180" s="626"/>
      <c r="AI1180" s="626"/>
      <c r="AJ1180" s="626"/>
      <c r="AK1180" s="626"/>
      <c r="AL1180" s="626"/>
      <c r="AM1180" s="626"/>
      <c r="AN1180" s="626"/>
      <c r="AO1180" s="626"/>
      <c r="AP1180" s="369"/>
      <c r="AQ1180" s="369"/>
      <c r="AR1180" s="369"/>
      <c r="AS1180" s="369"/>
      <c r="AT1180" s="370"/>
      <c r="AU1180" s="370"/>
      <c r="AV1180" s="370"/>
      <c r="AW1180" s="370"/>
      <c r="BJ1180">
        <f t="shared" si="64"/>
        <v>0</v>
      </c>
      <c r="BK1180">
        <f t="shared" si="65"/>
        <v>0</v>
      </c>
      <c r="BL1180" s="531">
        <f t="shared" si="66"/>
        <v>0</v>
      </c>
      <c r="BM1180" s="201"/>
    </row>
    <row r="1181" spans="1:65" s="191" customFormat="1" ht="15.6" hidden="1" outlineLevel="1" x14ac:dyDescent="0.3">
      <c r="A1181" s="275"/>
      <c r="B1181" s="260"/>
      <c r="C1181" s="261"/>
      <c r="D1181" s="276"/>
      <c r="E1181" s="277"/>
      <c r="F1181" s="278"/>
      <c r="P1181" s="626"/>
      <c r="Q1181" s="626"/>
      <c r="R1181" s="626"/>
      <c r="S1181" s="626"/>
      <c r="T1181" s="626"/>
      <c r="U1181" s="626"/>
      <c r="V1181" s="626"/>
      <c r="W1181" s="626"/>
      <c r="X1181" s="626"/>
      <c r="Y1181" s="369"/>
      <c r="Z1181" s="369"/>
      <c r="AA1181" s="369"/>
      <c r="AB1181" s="369"/>
      <c r="AC1181" s="370"/>
      <c r="AD1181" s="370"/>
      <c r="AE1181" s="370"/>
      <c r="AF1181" s="370"/>
      <c r="AG1181" s="626"/>
      <c r="AH1181" s="626"/>
      <c r="AI1181" s="626"/>
      <c r="AJ1181" s="626"/>
      <c r="AK1181" s="626"/>
      <c r="AL1181" s="626"/>
      <c r="AM1181" s="626"/>
      <c r="AN1181" s="626"/>
      <c r="AO1181" s="626"/>
      <c r="AP1181" s="369"/>
      <c r="AQ1181" s="369"/>
      <c r="AR1181" s="369"/>
      <c r="AS1181" s="369"/>
      <c r="AT1181" s="370"/>
      <c r="AU1181" s="370"/>
      <c r="AV1181" s="370"/>
      <c r="AW1181" s="370"/>
      <c r="BJ1181">
        <f t="shared" si="64"/>
        <v>0</v>
      </c>
      <c r="BK1181">
        <f t="shared" si="65"/>
        <v>0</v>
      </c>
      <c r="BL1181" s="531">
        <f t="shared" si="66"/>
        <v>0</v>
      </c>
      <c r="BM1181" s="201"/>
    </row>
    <row r="1182" spans="1:65" s="191" customFormat="1" ht="15.6" hidden="1" outlineLevel="1" x14ac:dyDescent="0.3">
      <c r="A1182" s="275"/>
      <c r="B1182" s="260"/>
      <c r="C1182" s="261"/>
      <c r="D1182" s="276"/>
      <c r="E1182" s="277"/>
      <c r="F1182" s="278"/>
      <c r="P1182" s="626"/>
      <c r="Q1182" s="626"/>
      <c r="R1182" s="626"/>
      <c r="S1182" s="626"/>
      <c r="T1182" s="626"/>
      <c r="U1182" s="626"/>
      <c r="V1182" s="626"/>
      <c r="W1182" s="626"/>
      <c r="X1182" s="626"/>
      <c r="Y1182" s="369"/>
      <c r="Z1182" s="369"/>
      <c r="AA1182" s="369"/>
      <c r="AB1182" s="369"/>
      <c r="AC1182" s="370"/>
      <c r="AD1182" s="370"/>
      <c r="AE1182" s="370"/>
      <c r="AF1182" s="370"/>
      <c r="AG1182" s="626"/>
      <c r="AH1182" s="626"/>
      <c r="AI1182" s="626"/>
      <c r="AJ1182" s="626"/>
      <c r="AK1182" s="626"/>
      <c r="AL1182" s="626"/>
      <c r="AM1182" s="626"/>
      <c r="AN1182" s="626"/>
      <c r="AO1182" s="626"/>
      <c r="AP1182" s="369"/>
      <c r="AQ1182" s="369"/>
      <c r="AR1182" s="369"/>
      <c r="AS1182" s="369"/>
      <c r="AT1182" s="370"/>
      <c r="AU1182" s="370"/>
      <c r="AV1182" s="370"/>
      <c r="AW1182" s="370"/>
      <c r="BJ1182">
        <f t="shared" si="64"/>
        <v>0</v>
      </c>
      <c r="BK1182">
        <f t="shared" si="65"/>
        <v>0</v>
      </c>
      <c r="BL1182" s="531">
        <f t="shared" si="66"/>
        <v>0</v>
      </c>
      <c r="BM1182" s="201"/>
    </row>
    <row r="1183" spans="1:65" s="191" customFormat="1" ht="15.6" hidden="1" outlineLevel="1" x14ac:dyDescent="0.3">
      <c r="A1183" s="275"/>
      <c r="B1183" s="260"/>
      <c r="C1183" s="261"/>
      <c r="D1183" s="276"/>
      <c r="E1183" s="277"/>
      <c r="F1183" s="278"/>
      <c r="P1183" s="626"/>
      <c r="Q1183" s="626"/>
      <c r="R1183" s="626"/>
      <c r="S1183" s="626"/>
      <c r="T1183" s="626"/>
      <c r="U1183" s="626"/>
      <c r="V1183" s="626"/>
      <c r="W1183" s="626"/>
      <c r="X1183" s="626"/>
      <c r="Y1183" s="369"/>
      <c r="Z1183" s="369"/>
      <c r="AA1183" s="369"/>
      <c r="AB1183" s="369"/>
      <c r="AC1183" s="370"/>
      <c r="AD1183" s="370"/>
      <c r="AE1183" s="370"/>
      <c r="AF1183" s="370"/>
      <c r="AG1183" s="626"/>
      <c r="AH1183" s="626"/>
      <c r="AI1183" s="626"/>
      <c r="AJ1183" s="626"/>
      <c r="AK1183" s="626"/>
      <c r="AL1183" s="626"/>
      <c r="AM1183" s="626"/>
      <c r="AN1183" s="626"/>
      <c r="AO1183" s="626"/>
      <c r="AP1183" s="369"/>
      <c r="AQ1183" s="369"/>
      <c r="AR1183" s="369"/>
      <c r="AS1183" s="369"/>
      <c r="AT1183" s="370"/>
      <c r="AU1183" s="370"/>
      <c r="AV1183" s="370"/>
      <c r="AW1183" s="370"/>
      <c r="BJ1183">
        <f t="shared" si="64"/>
        <v>0</v>
      </c>
      <c r="BK1183">
        <f t="shared" si="65"/>
        <v>0</v>
      </c>
      <c r="BL1183" s="531">
        <f t="shared" si="66"/>
        <v>0</v>
      </c>
      <c r="BM1183" s="201"/>
    </row>
    <row r="1184" spans="1:65" s="191" customFormat="1" ht="15.6" hidden="1" outlineLevel="1" x14ac:dyDescent="0.3">
      <c r="A1184" s="275"/>
      <c r="B1184" s="260"/>
      <c r="C1184" s="261"/>
      <c r="D1184" s="276"/>
      <c r="E1184" s="277"/>
      <c r="F1184" s="278"/>
      <c r="P1184" s="626"/>
      <c r="Q1184" s="626"/>
      <c r="R1184" s="626"/>
      <c r="S1184" s="626"/>
      <c r="T1184" s="626"/>
      <c r="U1184" s="626"/>
      <c r="V1184" s="626"/>
      <c r="W1184" s="626"/>
      <c r="X1184" s="626"/>
      <c r="Y1184" s="369"/>
      <c r="Z1184" s="369"/>
      <c r="AA1184" s="369"/>
      <c r="AB1184" s="369"/>
      <c r="AC1184" s="370"/>
      <c r="AD1184" s="370"/>
      <c r="AE1184" s="370"/>
      <c r="AF1184" s="370"/>
      <c r="AG1184" s="626"/>
      <c r="AH1184" s="626"/>
      <c r="AI1184" s="626"/>
      <c r="AJ1184" s="626"/>
      <c r="AK1184" s="626"/>
      <c r="AL1184" s="626"/>
      <c r="AM1184" s="626"/>
      <c r="AN1184" s="626"/>
      <c r="AO1184" s="626"/>
      <c r="AP1184" s="369"/>
      <c r="AQ1184" s="369"/>
      <c r="AR1184" s="369"/>
      <c r="AS1184" s="369"/>
      <c r="AT1184" s="370"/>
      <c r="AU1184" s="370"/>
      <c r="AV1184" s="370"/>
      <c r="AW1184" s="370"/>
      <c r="BJ1184">
        <f t="shared" si="64"/>
        <v>0</v>
      </c>
      <c r="BK1184">
        <f t="shared" si="65"/>
        <v>0</v>
      </c>
      <c r="BL1184" s="531">
        <f t="shared" si="66"/>
        <v>0</v>
      </c>
      <c r="BM1184" s="201"/>
    </row>
    <row r="1185" spans="1:65" s="191" customFormat="1" ht="15.6" hidden="1" outlineLevel="1" x14ac:dyDescent="0.3">
      <c r="A1185" s="275"/>
      <c r="B1185" s="260"/>
      <c r="C1185" s="261"/>
      <c r="D1185" s="276"/>
      <c r="E1185" s="277"/>
      <c r="F1185" s="278"/>
      <c r="P1185" s="626"/>
      <c r="Q1185" s="626"/>
      <c r="R1185" s="626"/>
      <c r="S1185" s="626"/>
      <c r="T1185" s="626"/>
      <c r="U1185" s="626"/>
      <c r="V1185" s="626"/>
      <c r="W1185" s="626"/>
      <c r="X1185" s="626"/>
      <c r="Y1185" s="369"/>
      <c r="Z1185" s="369"/>
      <c r="AA1185" s="369"/>
      <c r="AB1185" s="369"/>
      <c r="AC1185" s="370"/>
      <c r="AD1185" s="370"/>
      <c r="AE1185" s="370"/>
      <c r="AF1185" s="370"/>
      <c r="AG1185" s="626"/>
      <c r="AH1185" s="626"/>
      <c r="AI1185" s="626"/>
      <c r="AJ1185" s="626"/>
      <c r="AK1185" s="626"/>
      <c r="AL1185" s="626"/>
      <c r="AM1185" s="626"/>
      <c r="AN1185" s="626"/>
      <c r="AO1185" s="626"/>
      <c r="AP1185" s="369"/>
      <c r="AQ1185" s="369"/>
      <c r="AR1185" s="369"/>
      <c r="AS1185" s="369"/>
      <c r="AT1185" s="370"/>
      <c r="AU1185" s="370"/>
      <c r="AV1185" s="370"/>
      <c r="AW1185" s="370"/>
      <c r="BJ1185">
        <f t="shared" si="64"/>
        <v>0</v>
      </c>
      <c r="BK1185">
        <f t="shared" si="65"/>
        <v>0</v>
      </c>
      <c r="BL1185" s="531">
        <f t="shared" si="66"/>
        <v>0</v>
      </c>
      <c r="BM1185" s="201"/>
    </row>
    <row r="1186" spans="1:65" s="191" customFormat="1" ht="15.6" hidden="1" outlineLevel="1" x14ac:dyDescent="0.3">
      <c r="A1186" s="275"/>
      <c r="B1186" s="260"/>
      <c r="C1186" s="261"/>
      <c r="D1186" s="276"/>
      <c r="E1186" s="277"/>
      <c r="F1186" s="278"/>
      <c r="P1186" s="626"/>
      <c r="Q1186" s="626"/>
      <c r="R1186" s="626"/>
      <c r="S1186" s="626"/>
      <c r="T1186" s="626"/>
      <c r="U1186" s="626"/>
      <c r="V1186" s="626"/>
      <c r="W1186" s="626"/>
      <c r="X1186" s="626"/>
      <c r="Y1186" s="369"/>
      <c r="Z1186" s="369"/>
      <c r="AA1186" s="369"/>
      <c r="AB1186" s="369"/>
      <c r="AC1186" s="370"/>
      <c r="AD1186" s="370"/>
      <c r="AE1186" s="370"/>
      <c r="AF1186" s="370"/>
      <c r="AG1186" s="626"/>
      <c r="AH1186" s="626"/>
      <c r="AI1186" s="626"/>
      <c r="AJ1186" s="626"/>
      <c r="AK1186" s="626"/>
      <c r="AL1186" s="626"/>
      <c r="AM1186" s="626"/>
      <c r="AN1186" s="626"/>
      <c r="AO1186" s="626"/>
      <c r="AP1186" s="369"/>
      <c r="AQ1186" s="369"/>
      <c r="AR1186" s="369"/>
      <c r="AS1186" s="369"/>
      <c r="AT1186" s="370"/>
      <c r="AU1186" s="370"/>
      <c r="AV1186" s="370"/>
      <c r="AW1186" s="370"/>
      <c r="BJ1186">
        <f t="shared" si="64"/>
        <v>0</v>
      </c>
      <c r="BK1186">
        <f t="shared" si="65"/>
        <v>0</v>
      </c>
      <c r="BL1186" s="531">
        <f t="shared" si="66"/>
        <v>0</v>
      </c>
      <c r="BM1186" s="201"/>
    </row>
    <row r="1187" spans="1:65" s="191" customFormat="1" ht="15.6" hidden="1" outlineLevel="1" x14ac:dyDescent="0.3">
      <c r="A1187" s="275"/>
      <c r="B1187" s="260"/>
      <c r="C1187" s="261"/>
      <c r="D1187" s="276"/>
      <c r="E1187" s="277"/>
      <c r="F1187" s="278"/>
      <c r="P1187" s="626"/>
      <c r="Q1187" s="626"/>
      <c r="R1187" s="626"/>
      <c r="S1187" s="626"/>
      <c r="T1187" s="626"/>
      <c r="U1187" s="626"/>
      <c r="V1187" s="626"/>
      <c r="W1187" s="626"/>
      <c r="X1187" s="626"/>
      <c r="Y1187" s="369"/>
      <c r="Z1187" s="369"/>
      <c r="AA1187" s="369"/>
      <c r="AB1187" s="369"/>
      <c r="AC1187" s="370"/>
      <c r="AD1187" s="370"/>
      <c r="AE1187" s="370"/>
      <c r="AF1187" s="370"/>
      <c r="AG1187" s="626"/>
      <c r="AH1187" s="626"/>
      <c r="AI1187" s="626"/>
      <c r="AJ1187" s="626"/>
      <c r="AK1187" s="626"/>
      <c r="AL1187" s="626"/>
      <c r="AM1187" s="626"/>
      <c r="AN1187" s="626"/>
      <c r="AO1187" s="626"/>
      <c r="AP1187" s="369"/>
      <c r="AQ1187" s="369"/>
      <c r="AR1187" s="369"/>
      <c r="AS1187" s="369"/>
      <c r="AT1187" s="370"/>
      <c r="AU1187" s="370"/>
      <c r="AV1187" s="370"/>
      <c r="AW1187" s="370"/>
      <c r="BJ1187">
        <f t="shared" si="64"/>
        <v>0</v>
      </c>
      <c r="BK1187">
        <f t="shared" si="65"/>
        <v>0</v>
      </c>
      <c r="BL1187" s="531">
        <f t="shared" si="66"/>
        <v>0</v>
      </c>
      <c r="BM1187" s="201"/>
    </row>
    <row r="1188" spans="1:65" s="191" customFormat="1" ht="15.6" hidden="1" outlineLevel="1" x14ac:dyDescent="0.3">
      <c r="A1188" s="275"/>
      <c r="B1188" s="260"/>
      <c r="C1188" s="261"/>
      <c r="D1188" s="276"/>
      <c r="E1188" s="277"/>
      <c r="F1188" s="278"/>
      <c r="P1188" s="626"/>
      <c r="Q1188" s="626"/>
      <c r="R1188" s="626"/>
      <c r="S1188" s="626"/>
      <c r="T1188" s="626"/>
      <c r="U1188" s="626"/>
      <c r="V1188" s="626"/>
      <c r="W1188" s="626"/>
      <c r="X1188" s="626"/>
      <c r="Y1188" s="369"/>
      <c r="Z1188" s="369"/>
      <c r="AA1188" s="369"/>
      <c r="AB1188" s="369"/>
      <c r="AC1188" s="370"/>
      <c r="AD1188" s="370"/>
      <c r="AE1188" s="370"/>
      <c r="AF1188" s="370"/>
      <c r="AG1188" s="626"/>
      <c r="AH1188" s="626"/>
      <c r="AI1188" s="626"/>
      <c r="AJ1188" s="626"/>
      <c r="AK1188" s="626"/>
      <c r="AL1188" s="626"/>
      <c r="AM1188" s="626"/>
      <c r="AN1188" s="626"/>
      <c r="AO1188" s="626"/>
      <c r="AP1188" s="369"/>
      <c r="AQ1188" s="369"/>
      <c r="AR1188" s="369"/>
      <c r="AS1188" s="369"/>
      <c r="AT1188" s="370"/>
      <c r="AU1188" s="370"/>
      <c r="AV1188" s="370"/>
      <c r="AW1188" s="370"/>
      <c r="BJ1188">
        <f t="shared" si="64"/>
        <v>0</v>
      </c>
      <c r="BK1188">
        <f t="shared" si="65"/>
        <v>0</v>
      </c>
      <c r="BL1188" s="531">
        <f t="shared" si="66"/>
        <v>0</v>
      </c>
      <c r="BM1188" s="201"/>
    </row>
    <row r="1189" spans="1:65" s="191" customFormat="1" ht="15.6" hidden="1" outlineLevel="1" x14ac:dyDescent="0.3">
      <c r="A1189" s="275"/>
      <c r="B1189" s="260"/>
      <c r="C1189" s="261"/>
      <c r="D1189" s="276"/>
      <c r="E1189" s="277"/>
      <c r="F1189" s="278"/>
      <c r="P1189" s="626"/>
      <c r="Q1189" s="626"/>
      <c r="R1189" s="626"/>
      <c r="S1189" s="626"/>
      <c r="T1189" s="626"/>
      <c r="U1189" s="626"/>
      <c r="V1189" s="626"/>
      <c r="W1189" s="626"/>
      <c r="X1189" s="626"/>
      <c r="Y1189" s="369"/>
      <c r="Z1189" s="369"/>
      <c r="AA1189" s="369"/>
      <c r="AB1189" s="369"/>
      <c r="AC1189" s="370"/>
      <c r="AD1189" s="370"/>
      <c r="AE1189" s="370"/>
      <c r="AF1189" s="370"/>
      <c r="AG1189" s="626"/>
      <c r="AH1189" s="626"/>
      <c r="AI1189" s="626"/>
      <c r="AJ1189" s="626"/>
      <c r="AK1189" s="626"/>
      <c r="AL1189" s="626"/>
      <c r="AM1189" s="626"/>
      <c r="AN1189" s="626"/>
      <c r="AO1189" s="626"/>
      <c r="AP1189" s="369"/>
      <c r="AQ1189" s="369"/>
      <c r="AR1189" s="369"/>
      <c r="AS1189" s="369"/>
      <c r="AT1189" s="370"/>
      <c r="AU1189" s="370"/>
      <c r="AV1189" s="370"/>
      <c r="AW1189" s="370"/>
      <c r="BJ1189">
        <f t="shared" si="64"/>
        <v>0</v>
      </c>
      <c r="BK1189">
        <f t="shared" si="65"/>
        <v>0</v>
      </c>
      <c r="BL1189" s="531">
        <f t="shared" si="66"/>
        <v>0</v>
      </c>
      <c r="BM1189" s="201"/>
    </row>
    <row r="1190" spans="1:65" s="191" customFormat="1" ht="15.6" hidden="1" outlineLevel="1" x14ac:dyDescent="0.3">
      <c r="A1190" s="275"/>
      <c r="B1190" s="260"/>
      <c r="C1190" s="261"/>
      <c r="D1190" s="276"/>
      <c r="E1190" s="277"/>
      <c r="F1190" s="278"/>
      <c r="P1190" s="626"/>
      <c r="Q1190" s="626"/>
      <c r="R1190" s="626"/>
      <c r="S1190" s="626"/>
      <c r="T1190" s="626"/>
      <c r="U1190" s="626"/>
      <c r="V1190" s="626"/>
      <c r="W1190" s="626"/>
      <c r="X1190" s="626"/>
      <c r="Y1190" s="369"/>
      <c r="Z1190" s="369"/>
      <c r="AA1190" s="369"/>
      <c r="AB1190" s="369"/>
      <c r="AC1190" s="370"/>
      <c r="AD1190" s="370"/>
      <c r="AE1190" s="370"/>
      <c r="AF1190" s="370"/>
      <c r="AG1190" s="626"/>
      <c r="AH1190" s="626"/>
      <c r="AI1190" s="626"/>
      <c r="AJ1190" s="626"/>
      <c r="AK1190" s="626"/>
      <c r="AL1190" s="626"/>
      <c r="AM1190" s="626"/>
      <c r="AN1190" s="626"/>
      <c r="AO1190" s="626"/>
      <c r="AP1190" s="369"/>
      <c r="AQ1190" s="369"/>
      <c r="AR1190" s="369"/>
      <c r="AS1190" s="369"/>
      <c r="AT1190" s="370"/>
      <c r="AU1190" s="370"/>
      <c r="AV1190" s="370"/>
      <c r="AW1190" s="370"/>
      <c r="BJ1190">
        <f t="shared" si="64"/>
        <v>0</v>
      </c>
      <c r="BK1190">
        <f t="shared" si="65"/>
        <v>0</v>
      </c>
      <c r="BL1190" s="531">
        <f t="shared" si="66"/>
        <v>0</v>
      </c>
      <c r="BM1190" s="201"/>
    </row>
    <row r="1191" spans="1:65" s="191" customFormat="1" ht="15.6" hidden="1" outlineLevel="1" x14ac:dyDescent="0.3">
      <c r="A1191" s="275"/>
      <c r="B1191" s="260"/>
      <c r="C1191" s="261"/>
      <c r="D1191" s="276"/>
      <c r="E1191" s="277"/>
      <c r="F1191" s="278"/>
      <c r="P1191" s="626"/>
      <c r="Q1191" s="626"/>
      <c r="R1191" s="626"/>
      <c r="S1191" s="626"/>
      <c r="T1191" s="626"/>
      <c r="U1191" s="626"/>
      <c r="V1191" s="626"/>
      <c r="W1191" s="626"/>
      <c r="X1191" s="626"/>
      <c r="Y1191" s="369"/>
      <c r="Z1191" s="369"/>
      <c r="AA1191" s="369"/>
      <c r="AB1191" s="369"/>
      <c r="AC1191" s="370"/>
      <c r="AD1191" s="370"/>
      <c r="AE1191" s="370"/>
      <c r="AF1191" s="370"/>
      <c r="AG1191" s="626"/>
      <c r="AH1191" s="626"/>
      <c r="AI1191" s="626"/>
      <c r="AJ1191" s="626"/>
      <c r="AK1191" s="626"/>
      <c r="AL1191" s="626"/>
      <c r="AM1191" s="626"/>
      <c r="AN1191" s="626"/>
      <c r="AO1191" s="626"/>
      <c r="AP1191" s="369"/>
      <c r="AQ1191" s="369"/>
      <c r="AR1191" s="369"/>
      <c r="AS1191" s="369"/>
      <c r="AT1191" s="370"/>
      <c r="AU1191" s="370"/>
      <c r="AV1191" s="370"/>
      <c r="AW1191" s="370"/>
      <c r="BJ1191">
        <f t="shared" si="64"/>
        <v>0</v>
      </c>
      <c r="BK1191">
        <f t="shared" si="65"/>
        <v>0</v>
      </c>
      <c r="BL1191" s="531">
        <f t="shared" si="66"/>
        <v>0</v>
      </c>
      <c r="BM1191" s="201"/>
    </row>
    <row r="1192" spans="1:65" s="191" customFormat="1" ht="15.6" hidden="1" outlineLevel="1" x14ac:dyDescent="0.3">
      <c r="A1192" s="275"/>
      <c r="B1192" s="260"/>
      <c r="C1192" s="261"/>
      <c r="D1192" s="276"/>
      <c r="E1192" s="277"/>
      <c r="F1192" s="278"/>
      <c r="P1192" s="626"/>
      <c r="Q1192" s="626"/>
      <c r="R1192" s="626"/>
      <c r="S1192" s="626"/>
      <c r="T1192" s="626"/>
      <c r="U1192" s="626"/>
      <c r="V1192" s="626"/>
      <c r="W1192" s="626"/>
      <c r="X1192" s="626"/>
      <c r="Y1192" s="369"/>
      <c r="Z1192" s="369"/>
      <c r="AA1192" s="369"/>
      <c r="AB1192" s="369"/>
      <c r="AC1192" s="370"/>
      <c r="AD1192" s="370"/>
      <c r="AE1192" s="370"/>
      <c r="AF1192" s="370"/>
      <c r="AG1192" s="626"/>
      <c r="AH1192" s="626"/>
      <c r="AI1192" s="626"/>
      <c r="AJ1192" s="626"/>
      <c r="AK1192" s="626"/>
      <c r="AL1192" s="626"/>
      <c r="AM1192" s="626"/>
      <c r="AN1192" s="626"/>
      <c r="AO1192" s="626"/>
      <c r="AP1192" s="369"/>
      <c r="AQ1192" s="369"/>
      <c r="AR1192" s="369"/>
      <c r="AS1192" s="369"/>
      <c r="AT1192" s="370"/>
      <c r="AU1192" s="370"/>
      <c r="AV1192" s="370"/>
      <c r="AW1192" s="370"/>
      <c r="BJ1192">
        <f t="shared" si="64"/>
        <v>0</v>
      </c>
      <c r="BK1192">
        <f t="shared" si="65"/>
        <v>0</v>
      </c>
      <c r="BL1192" s="531">
        <f t="shared" si="66"/>
        <v>0</v>
      </c>
      <c r="BM1192" s="201"/>
    </row>
    <row r="1193" spans="1:65" s="191" customFormat="1" ht="15.6" hidden="1" outlineLevel="1" x14ac:dyDescent="0.3">
      <c r="A1193" s="275"/>
      <c r="B1193" s="260"/>
      <c r="C1193" s="261"/>
      <c r="D1193" s="276"/>
      <c r="E1193" s="277"/>
      <c r="F1193" s="278"/>
      <c r="P1193" s="626"/>
      <c r="Q1193" s="626"/>
      <c r="R1193" s="626"/>
      <c r="S1193" s="626"/>
      <c r="T1193" s="626"/>
      <c r="U1193" s="626"/>
      <c r="V1193" s="626"/>
      <c r="W1193" s="626"/>
      <c r="X1193" s="626"/>
      <c r="Y1193" s="369"/>
      <c r="Z1193" s="369"/>
      <c r="AA1193" s="369"/>
      <c r="AB1193" s="369"/>
      <c r="AC1193" s="370"/>
      <c r="AD1193" s="370"/>
      <c r="AE1193" s="370"/>
      <c r="AF1193" s="370"/>
      <c r="AG1193" s="626"/>
      <c r="AH1193" s="626"/>
      <c r="AI1193" s="626"/>
      <c r="AJ1193" s="626"/>
      <c r="AK1193" s="626"/>
      <c r="AL1193" s="626"/>
      <c r="AM1193" s="626"/>
      <c r="AN1193" s="626"/>
      <c r="AO1193" s="626"/>
      <c r="AP1193" s="369"/>
      <c r="AQ1193" s="369"/>
      <c r="AR1193" s="369"/>
      <c r="AS1193" s="369"/>
      <c r="AT1193" s="370"/>
      <c r="AU1193" s="370"/>
      <c r="AV1193" s="370"/>
      <c r="AW1193" s="370"/>
      <c r="BJ1193">
        <f t="shared" si="64"/>
        <v>0</v>
      </c>
      <c r="BK1193">
        <f t="shared" si="65"/>
        <v>0</v>
      </c>
      <c r="BL1193" s="531">
        <f t="shared" si="66"/>
        <v>0</v>
      </c>
      <c r="BM1193" s="201"/>
    </row>
    <row r="1194" spans="1:65" s="191" customFormat="1" ht="15.6" hidden="1" outlineLevel="1" x14ac:dyDescent="0.3">
      <c r="A1194" s="275"/>
      <c r="B1194" s="260"/>
      <c r="C1194" s="261"/>
      <c r="D1194" s="276"/>
      <c r="E1194" s="277"/>
      <c r="F1194" s="278"/>
      <c r="P1194" s="626"/>
      <c r="Q1194" s="626"/>
      <c r="R1194" s="626"/>
      <c r="S1194" s="626"/>
      <c r="T1194" s="626"/>
      <c r="U1194" s="626"/>
      <c r="V1194" s="626"/>
      <c r="W1194" s="626"/>
      <c r="X1194" s="626"/>
      <c r="Y1194" s="369"/>
      <c r="Z1194" s="369"/>
      <c r="AA1194" s="369"/>
      <c r="AB1194" s="369"/>
      <c r="AC1194" s="370"/>
      <c r="AD1194" s="370"/>
      <c r="AE1194" s="370"/>
      <c r="AF1194" s="370"/>
      <c r="AG1194" s="626"/>
      <c r="AH1194" s="626"/>
      <c r="AI1194" s="626"/>
      <c r="AJ1194" s="626"/>
      <c r="AK1194" s="626"/>
      <c r="AL1194" s="626"/>
      <c r="AM1194" s="626"/>
      <c r="AN1194" s="626"/>
      <c r="AO1194" s="626"/>
      <c r="AP1194" s="369"/>
      <c r="AQ1194" s="369"/>
      <c r="AR1194" s="369"/>
      <c r="AS1194" s="369"/>
      <c r="AT1194" s="370"/>
      <c r="AU1194" s="370"/>
      <c r="AV1194" s="370"/>
      <c r="AW1194" s="370"/>
      <c r="BJ1194">
        <f t="shared" si="64"/>
        <v>0</v>
      </c>
      <c r="BK1194">
        <f t="shared" si="65"/>
        <v>0</v>
      </c>
      <c r="BL1194" s="531">
        <f t="shared" si="66"/>
        <v>0</v>
      </c>
      <c r="BM1194" s="201"/>
    </row>
    <row r="1195" spans="1:65" s="191" customFormat="1" hidden="1" outlineLevel="1" x14ac:dyDescent="0.3">
      <c r="P1195" s="626"/>
      <c r="Q1195" s="626"/>
      <c r="R1195" s="626"/>
      <c r="S1195" s="626"/>
      <c r="T1195" s="626"/>
      <c r="U1195" s="626"/>
      <c r="V1195" s="626"/>
      <c r="W1195" s="626"/>
      <c r="X1195" s="626"/>
      <c r="Y1195" s="369"/>
      <c r="Z1195" s="369"/>
      <c r="AA1195" s="369"/>
      <c r="AB1195" s="369"/>
      <c r="AC1195" s="370"/>
      <c r="AD1195" s="370"/>
      <c r="AE1195" s="370"/>
      <c r="AF1195" s="370"/>
      <c r="AG1195" s="626"/>
      <c r="AH1195" s="626"/>
      <c r="AI1195" s="626"/>
      <c r="AJ1195" s="626"/>
      <c r="AK1195" s="626"/>
      <c r="AL1195" s="626"/>
      <c r="AM1195" s="626"/>
      <c r="AN1195" s="626"/>
      <c r="AO1195" s="626"/>
      <c r="AP1195" s="369"/>
      <c r="AQ1195" s="369"/>
      <c r="AR1195" s="369"/>
      <c r="AS1195" s="369"/>
      <c r="AT1195" s="370"/>
      <c r="AU1195" s="370"/>
      <c r="AV1195" s="370"/>
      <c r="AW1195" s="370"/>
      <c r="BJ1195">
        <f t="shared" si="64"/>
        <v>0</v>
      </c>
      <c r="BK1195">
        <f t="shared" si="65"/>
        <v>0</v>
      </c>
      <c r="BL1195" s="531">
        <f t="shared" si="66"/>
        <v>0</v>
      </c>
      <c r="BM1195" s="201"/>
    </row>
    <row r="1196" spans="1:65" s="191" customFormat="1" hidden="1" outlineLevel="1" x14ac:dyDescent="0.3">
      <c r="P1196" s="626"/>
      <c r="Q1196" s="626"/>
      <c r="R1196" s="626"/>
      <c r="S1196" s="626"/>
      <c r="T1196" s="626"/>
      <c r="U1196" s="626"/>
      <c r="V1196" s="626"/>
      <c r="W1196" s="626"/>
      <c r="X1196" s="626"/>
      <c r="Y1196" s="369"/>
      <c r="Z1196" s="369"/>
      <c r="AA1196" s="369"/>
      <c r="AB1196" s="369"/>
      <c r="AC1196" s="370"/>
      <c r="AD1196" s="370"/>
      <c r="AE1196" s="370"/>
      <c r="AF1196" s="370"/>
      <c r="AG1196" s="626"/>
      <c r="AH1196" s="626"/>
      <c r="AI1196" s="626"/>
      <c r="AJ1196" s="626"/>
      <c r="AK1196" s="626"/>
      <c r="AL1196" s="626"/>
      <c r="AM1196" s="626"/>
      <c r="AN1196" s="626"/>
      <c r="AO1196" s="626"/>
      <c r="AP1196" s="369"/>
      <c r="AQ1196" s="369"/>
      <c r="AR1196" s="369"/>
      <c r="AS1196" s="369"/>
      <c r="AT1196" s="370"/>
      <c r="AU1196" s="370"/>
      <c r="AV1196" s="370"/>
      <c r="AW1196" s="370"/>
      <c r="BJ1196">
        <f t="shared" si="64"/>
        <v>0</v>
      </c>
      <c r="BK1196">
        <f t="shared" si="65"/>
        <v>0</v>
      </c>
      <c r="BL1196" s="531">
        <f t="shared" si="66"/>
        <v>0</v>
      </c>
      <c r="BM1196" s="201"/>
    </row>
    <row r="1197" spans="1:65" s="191" customFormat="1" hidden="1" outlineLevel="1" x14ac:dyDescent="0.3">
      <c r="P1197" s="626"/>
      <c r="Q1197" s="626"/>
      <c r="R1197" s="626"/>
      <c r="S1197" s="626"/>
      <c r="T1197" s="626"/>
      <c r="U1197" s="626"/>
      <c r="V1197" s="626"/>
      <c r="W1197" s="626"/>
      <c r="X1197" s="626"/>
      <c r="Y1197" s="369"/>
      <c r="Z1197" s="369"/>
      <c r="AA1197" s="369"/>
      <c r="AB1197" s="369"/>
      <c r="AC1197" s="370"/>
      <c r="AD1197" s="370"/>
      <c r="AE1197" s="370"/>
      <c r="AF1197" s="370"/>
      <c r="AG1197" s="626"/>
      <c r="AH1197" s="626"/>
      <c r="AI1197" s="626"/>
      <c r="AJ1197" s="626"/>
      <c r="AK1197" s="626"/>
      <c r="AL1197" s="626"/>
      <c r="AM1197" s="626"/>
      <c r="AN1197" s="626"/>
      <c r="AO1197" s="626"/>
      <c r="AP1197" s="369"/>
      <c r="AQ1197" s="369"/>
      <c r="AR1197" s="369"/>
      <c r="AS1197" s="369"/>
      <c r="AT1197" s="370"/>
      <c r="AU1197" s="370"/>
      <c r="AV1197" s="370"/>
      <c r="AW1197" s="370"/>
      <c r="BJ1197">
        <f t="shared" si="64"/>
        <v>0</v>
      </c>
      <c r="BK1197">
        <f t="shared" si="65"/>
        <v>0</v>
      </c>
      <c r="BL1197" s="531">
        <f t="shared" si="66"/>
        <v>0</v>
      </c>
      <c r="BM1197" s="201"/>
    </row>
    <row r="1198" spans="1:65" s="191" customFormat="1" hidden="1" outlineLevel="1" x14ac:dyDescent="0.3">
      <c r="A1198" s="264" t="str">
        <f>A1100</f>
        <v>.z11</v>
      </c>
      <c r="P1198" s="626"/>
      <c r="Q1198" s="626"/>
      <c r="R1198" s="626"/>
      <c r="S1198" s="626"/>
      <c r="T1198" s="626"/>
      <c r="U1198" s="626"/>
      <c r="V1198" s="626"/>
      <c r="W1198" s="626"/>
      <c r="X1198" s="626"/>
      <c r="Y1198" s="369"/>
      <c r="Z1198" s="369"/>
      <c r="AA1198" s="369"/>
      <c r="AB1198" s="369"/>
      <c r="AC1198" s="370"/>
      <c r="AD1198" s="370"/>
      <c r="AE1198" s="370"/>
      <c r="AF1198" s="370"/>
      <c r="AG1198" s="626"/>
      <c r="AH1198" s="626"/>
      <c r="AI1198" s="626"/>
      <c r="AJ1198" s="626"/>
      <c r="AK1198" s="626"/>
      <c r="AL1198" s="626"/>
      <c r="AM1198" s="626"/>
      <c r="AN1198" s="626"/>
      <c r="AO1198" s="626"/>
      <c r="AP1198" s="369"/>
      <c r="AQ1198" s="369"/>
      <c r="AR1198" s="369"/>
      <c r="AS1198" s="369"/>
      <c r="AT1198" s="370"/>
      <c r="AU1198" s="370"/>
      <c r="AV1198" s="370"/>
      <c r="AW1198" s="370"/>
      <c r="BJ1198">
        <f t="shared" si="64"/>
        <v>0</v>
      </c>
      <c r="BK1198">
        <f t="shared" si="65"/>
        <v>0</v>
      </c>
      <c r="BL1198" s="531">
        <f t="shared" si="66"/>
        <v>0</v>
      </c>
      <c r="BM1198" s="201"/>
    </row>
    <row r="1199" spans="1:65" collapsed="1" x14ac:dyDescent="0.3">
      <c r="P1199" s="626"/>
      <c r="Q1199" s="626"/>
      <c r="R1199" s="626"/>
      <c r="S1199" s="626"/>
      <c r="T1199" s="626"/>
      <c r="U1199" s="626"/>
      <c r="V1199" s="626"/>
      <c r="W1199" s="626"/>
      <c r="X1199" s="626"/>
      <c r="Y1199" s="369"/>
      <c r="Z1199" s="369"/>
      <c r="AA1199" s="369"/>
      <c r="AB1199" s="369"/>
      <c r="AC1199" s="370"/>
      <c r="AD1199" s="370"/>
      <c r="AE1199" s="370"/>
      <c r="AF1199" s="370"/>
      <c r="AG1199" s="626"/>
      <c r="AH1199" s="626"/>
      <c r="AI1199" s="626"/>
      <c r="AJ1199" s="626"/>
      <c r="AK1199" s="626"/>
      <c r="AL1199" s="626"/>
      <c r="AM1199" s="626"/>
      <c r="AN1199" s="626"/>
      <c r="AO1199" s="626"/>
      <c r="AP1199" s="369"/>
      <c r="AQ1199" s="369"/>
      <c r="AR1199" s="369"/>
      <c r="AS1199" s="369"/>
      <c r="AT1199" s="370"/>
      <c r="AU1199" s="370"/>
      <c r="AV1199" s="370"/>
      <c r="AW1199" s="370"/>
      <c r="BJ1199">
        <f t="shared" ref="BJ1199:BJ1262" si="67">O1199</f>
        <v>0</v>
      </c>
      <c r="BK1199">
        <f t="shared" ref="BK1199:BK1262" si="68">SUM(AG1199:AW1199)</f>
        <v>0</v>
      </c>
      <c r="BL1199" s="531">
        <f t="shared" ref="BL1199:BL1262" si="69">BJ1199-BK1199</f>
        <v>0</v>
      </c>
      <c r="BM1199" s="201">
        <f>SUM(BL1200:BL1298)</f>
        <v>0</v>
      </c>
    </row>
    <row r="1200" spans="1:65" ht="15.6" x14ac:dyDescent="0.3">
      <c r="A1200" s="259" t="s">
        <v>400</v>
      </c>
      <c r="B1200" s="260"/>
      <c r="C1200" s="261"/>
      <c r="D1200" s="262"/>
      <c r="E1200" s="263" t="str">
        <f>VLOOKUP(A1200,Listy!A:C,2,FALSE) &amp; "   :  " &amp; VLOOKUP(A1200,Listy!A:C,3,FALSE)</f>
        <v>Zadanie_XII   :  Zielono mi i spokojnie  ;)</v>
      </c>
      <c r="F1200" s="178"/>
      <c r="P1200" s="626"/>
      <c r="Q1200" s="626"/>
      <c r="R1200" s="626"/>
      <c r="S1200" s="626"/>
      <c r="T1200" s="626"/>
      <c r="U1200" s="626"/>
      <c r="V1200" s="626"/>
      <c r="W1200" s="626"/>
      <c r="X1200" s="626"/>
      <c r="Y1200" s="369"/>
      <c r="Z1200" s="369"/>
      <c r="AA1200" s="369"/>
      <c r="AB1200" s="369"/>
      <c r="AC1200" s="370"/>
      <c r="AD1200" s="370"/>
      <c r="AE1200" s="370"/>
      <c r="AF1200" s="370"/>
      <c r="AG1200" s="626"/>
      <c r="AH1200" s="626"/>
      <c r="AI1200" s="626"/>
      <c r="AJ1200" s="626"/>
      <c r="AK1200" s="626"/>
      <c r="AL1200" s="626"/>
      <c r="AM1200" s="626"/>
      <c r="AN1200" s="626"/>
      <c r="AO1200" s="626"/>
      <c r="AP1200" s="369"/>
      <c r="AQ1200" s="369"/>
      <c r="AR1200" s="369"/>
      <c r="AS1200" s="369"/>
      <c r="AT1200" s="370"/>
      <c r="AU1200" s="370"/>
      <c r="AV1200" s="370"/>
      <c r="AW1200" s="370"/>
      <c r="BJ1200">
        <f t="shared" si="67"/>
        <v>0</v>
      </c>
      <c r="BK1200">
        <f t="shared" si="68"/>
        <v>0</v>
      </c>
      <c r="BL1200" s="531">
        <f t="shared" si="69"/>
        <v>0</v>
      </c>
      <c r="BM1200" s="201">
        <f>SUM(BL1201:BL1299)</f>
        <v>0</v>
      </c>
    </row>
    <row r="1201" spans="16:65" hidden="1" outlineLevel="1" x14ac:dyDescent="0.3">
      <c r="P1201" s="626"/>
      <c r="Q1201" s="626"/>
      <c r="R1201" s="626"/>
      <c r="S1201" s="626"/>
      <c r="T1201" s="626"/>
      <c r="U1201" s="626"/>
      <c r="V1201" s="626"/>
      <c r="W1201" s="626"/>
      <c r="X1201" s="626"/>
      <c r="Y1201" s="369"/>
      <c r="Z1201" s="369"/>
      <c r="AA1201" s="369"/>
      <c r="AB1201" s="369"/>
      <c r="AC1201" s="370"/>
      <c r="AD1201" s="370"/>
      <c r="AE1201" s="370"/>
      <c r="AF1201" s="370"/>
      <c r="AG1201" s="626"/>
      <c r="AH1201" s="626"/>
      <c r="AI1201" s="626"/>
      <c r="AJ1201" s="626"/>
      <c r="AK1201" s="626"/>
      <c r="AL1201" s="626"/>
      <c r="AM1201" s="626"/>
      <c r="AN1201" s="626"/>
      <c r="AO1201" s="626"/>
      <c r="AP1201" s="369"/>
      <c r="AQ1201" s="369"/>
      <c r="AR1201" s="369"/>
      <c r="AS1201" s="369"/>
      <c r="AT1201" s="370"/>
      <c r="AU1201" s="370"/>
      <c r="AV1201" s="370"/>
      <c r="AW1201" s="370"/>
      <c r="BJ1201">
        <f t="shared" si="67"/>
        <v>0</v>
      </c>
      <c r="BK1201">
        <f t="shared" si="68"/>
        <v>0</v>
      </c>
      <c r="BL1201" s="531">
        <f t="shared" si="69"/>
        <v>0</v>
      </c>
      <c r="BM1201" s="201"/>
    </row>
    <row r="1202" spans="16:65" hidden="1" outlineLevel="1" x14ac:dyDescent="0.3">
      <c r="P1202" s="626"/>
      <c r="Q1202" s="626"/>
      <c r="R1202" s="626"/>
      <c r="S1202" s="626"/>
      <c r="T1202" s="626"/>
      <c r="U1202" s="626"/>
      <c r="V1202" s="626"/>
      <c r="W1202" s="626"/>
      <c r="X1202" s="626"/>
      <c r="Y1202" s="369"/>
      <c r="Z1202" s="369"/>
      <c r="AA1202" s="369"/>
      <c r="AB1202" s="369"/>
      <c r="AC1202" s="370"/>
      <c r="AD1202" s="370"/>
      <c r="AE1202" s="370"/>
      <c r="AF1202" s="370"/>
      <c r="AG1202" s="626"/>
      <c r="AH1202" s="626"/>
      <c r="AI1202" s="626"/>
      <c r="AJ1202" s="626"/>
      <c r="AK1202" s="626"/>
      <c r="AL1202" s="626"/>
      <c r="AM1202" s="626"/>
      <c r="AN1202" s="626"/>
      <c r="AO1202" s="626"/>
      <c r="AP1202" s="369"/>
      <c r="AQ1202" s="369"/>
      <c r="AR1202" s="369"/>
      <c r="AS1202" s="369"/>
      <c r="AT1202" s="370"/>
      <c r="AU1202" s="370"/>
      <c r="AV1202" s="370"/>
      <c r="AW1202" s="370"/>
      <c r="BJ1202">
        <f t="shared" si="67"/>
        <v>0</v>
      </c>
      <c r="BK1202">
        <f t="shared" si="68"/>
        <v>0</v>
      </c>
      <c r="BL1202" s="531">
        <f t="shared" si="69"/>
        <v>0</v>
      </c>
      <c r="BM1202" s="201"/>
    </row>
    <row r="1203" spans="16:65" hidden="1" outlineLevel="1" x14ac:dyDescent="0.3">
      <c r="P1203" s="626"/>
      <c r="Q1203" s="626"/>
      <c r="R1203" s="626"/>
      <c r="S1203" s="626"/>
      <c r="T1203" s="626"/>
      <c r="U1203" s="626"/>
      <c r="V1203" s="626"/>
      <c r="W1203" s="626"/>
      <c r="X1203" s="626"/>
      <c r="Y1203" s="369"/>
      <c r="Z1203" s="369"/>
      <c r="AA1203" s="369"/>
      <c r="AB1203" s="369"/>
      <c r="AC1203" s="370"/>
      <c r="AD1203" s="370"/>
      <c r="AE1203" s="370"/>
      <c r="AF1203" s="370"/>
      <c r="AG1203" s="626"/>
      <c r="AH1203" s="626"/>
      <c r="AI1203" s="626"/>
      <c r="AJ1203" s="626"/>
      <c r="AK1203" s="626"/>
      <c r="AL1203" s="626"/>
      <c r="AM1203" s="626"/>
      <c r="AN1203" s="626"/>
      <c r="AO1203" s="626"/>
      <c r="AP1203" s="369"/>
      <c r="AQ1203" s="369"/>
      <c r="AR1203" s="369"/>
      <c r="AS1203" s="369"/>
      <c r="AT1203" s="370"/>
      <c r="AU1203" s="370"/>
      <c r="AV1203" s="370"/>
      <c r="AW1203" s="370"/>
      <c r="BJ1203">
        <f t="shared" si="67"/>
        <v>0</v>
      </c>
      <c r="BK1203">
        <f t="shared" si="68"/>
        <v>0</v>
      </c>
      <c r="BL1203" s="531">
        <f t="shared" si="69"/>
        <v>0</v>
      </c>
      <c r="BM1203" s="201"/>
    </row>
    <row r="1204" spans="16:65" hidden="1" outlineLevel="1" x14ac:dyDescent="0.3">
      <c r="P1204" s="626"/>
      <c r="Q1204" s="626"/>
      <c r="R1204" s="626"/>
      <c r="S1204" s="626"/>
      <c r="T1204" s="626"/>
      <c r="U1204" s="626"/>
      <c r="V1204" s="626"/>
      <c r="W1204" s="626"/>
      <c r="X1204" s="626"/>
      <c r="Y1204" s="369"/>
      <c r="Z1204" s="369"/>
      <c r="AA1204" s="369"/>
      <c r="AB1204" s="369"/>
      <c r="AC1204" s="370"/>
      <c r="AD1204" s="370"/>
      <c r="AE1204" s="370"/>
      <c r="AF1204" s="370"/>
      <c r="AG1204" s="626"/>
      <c r="AH1204" s="626"/>
      <c r="AI1204" s="626"/>
      <c r="AJ1204" s="626"/>
      <c r="AK1204" s="626"/>
      <c r="AL1204" s="626"/>
      <c r="AM1204" s="626"/>
      <c r="AN1204" s="626"/>
      <c r="AO1204" s="626"/>
      <c r="AP1204" s="369"/>
      <c r="AQ1204" s="369"/>
      <c r="AR1204" s="369"/>
      <c r="AS1204" s="369"/>
      <c r="AT1204" s="370"/>
      <c r="AU1204" s="370"/>
      <c r="AV1204" s="370"/>
      <c r="AW1204" s="370"/>
      <c r="BJ1204">
        <f t="shared" si="67"/>
        <v>0</v>
      </c>
      <c r="BK1204">
        <f t="shared" si="68"/>
        <v>0</v>
      </c>
      <c r="BL1204" s="531">
        <f t="shared" si="69"/>
        <v>0</v>
      </c>
      <c r="BM1204" s="201"/>
    </row>
    <row r="1205" spans="16:65" hidden="1" outlineLevel="1" x14ac:dyDescent="0.3">
      <c r="P1205" s="626"/>
      <c r="Q1205" s="626"/>
      <c r="R1205" s="626"/>
      <c r="S1205" s="626"/>
      <c r="T1205" s="626"/>
      <c r="U1205" s="626"/>
      <c r="V1205" s="626"/>
      <c r="W1205" s="626"/>
      <c r="X1205" s="626"/>
      <c r="Y1205" s="369"/>
      <c r="Z1205" s="369"/>
      <c r="AA1205" s="369"/>
      <c r="AB1205" s="369"/>
      <c r="AC1205" s="370"/>
      <c r="AD1205" s="370"/>
      <c r="AE1205" s="370"/>
      <c r="AF1205" s="370"/>
      <c r="AG1205" s="626"/>
      <c r="AH1205" s="626"/>
      <c r="AI1205" s="626"/>
      <c r="AJ1205" s="626"/>
      <c r="AK1205" s="626"/>
      <c r="AL1205" s="626"/>
      <c r="AM1205" s="626"/>
      <c r="AN1205" s="626"/>
      <c r="AO1205" s="626"/>
      <c r="AP1205" s="369"/>
      <c r="AQ1205" s="369"/>
      <c r="AR1205" s="369"/>
      <c r="AS1205" s="369"/>
      <c r="AT1205" s="370"/>
      <c r="AU1205" s="370"/>
      <c r="AV1205" s="370"/>
      <c r="AW1205" s="370"/>
      <c r="BJ1205">
        <f t="shared" si="67"/>
        <v>0</v>
      </c>
      <c r="BK1205">
        <f t="shared" si="68"/>
        <v>0</v>
      </c>
      <c r="BL1205" s="531">
        <f t="shared" si="69"/>
        <v>0</v>
      </c>
      <c r="BM1205" s="201"/>
    </row>
    <row r="1206" spans="16:65" hidden="1" outlineLevel="1" x14ac:dyDescent="0.3">
      <c r="P1206" s="626"/>
      <c r="Q1206" s="626"/>
      <c r="R1206" s="626"/>
      <c r="S1206" s="626"/>
      <c r="T1206" s="626"/>
      <c r="U1206" s="626"/>
      <c r="V1206" s="626"/>
      <c r="W1206" s="626"/>
      <c r="X1206" s="626"/>
      <c r="Y1206" s="369"/>
      <c r="Z1206" s="369"/>
      <c r="AA1206" s="369"/>
      <c r="AB1206" s="369"/>
      <c r="AC1206" s="370"/>
      <c r="AD1206" s="370"/>
      <c r="AE1206" s="370"/>
      <c r="AF1206" s="370"/>
      <c r="AG1206" s="626"/>
      <c r="AH1206" s="626"/>
      <c r="AI1206" s="626"/>
      <c r="AJ1206" s="626"/>
      <c r="AK1206" s="626"/>
      <c r="AL1206" s="626"/>
      <c r="AM1206" s="626"/>
      <c r="AN1206" s="626"/>
      <c r="AO1206" s="626"/>
      <c r="AP1206" s="369"/>
      <c r="AQ1206" s="369"/>
      <c r="AR1206" s="369"/>
      <c r="AS1206" s="369"/>
      <c r="AT1206" s="370"/>
      <c r="AU1206" s="370"/>
      <c r="AV1206" s="370"/>
      <c r="AW1206" s="370"/>
      <c r="BJ1206">
        <f t="shared" si="67"/>
        <v>0</v>
      </c>
      <c r="BK1206">
        <f t="shared" si="68"/>
        <v>0</v>
      </c>
      <c r="BL1206" s="531">
        <f t="shared" si="69"/>
        <v>0</v>
      </c>
      <c r="BM1206" s="201"/>
    </row>
    <row r="1207" spans="16:65" hidden="1" outlineLevel="1" x14ac:dyDescent="0.3">
      <c r="P1207" s="626"/>
      <c r="Q1207" s="626"/>
      <c r="R1207" s="626"/>
      <c r="S1207" s="626"/>
      <c r="T1207" s="626"/>
      <c r="U1207" s="626"/>
      <c r="V1207" s="626"/>
      <c r="W1207" s="626"/>
      <c r="X1207" s="626"/>
      <c r="Y1207" s="369"/>
      <c r="Z1207" s="369"/>
      <c r="AA1207" s="369"/>
      <c r="AB1207" s="369"/>
      <c r="AC1207" s="370"/>
      <c r="AD1207" s="370"/>
      <c r="AE1207" s="370"/>
      <c r="AF1207" s="370"/>
      <c r="AG1207" s="626"/>
      <c r="AH1207" s="626"/>
      <c r="AI1207" s="626"/>
      <c r="AJ1207" s="626"/>
      <c r="AK1207" s="626"/>
      <c r="AL1207" s="626"/>
      <c r="AM1207" s="626"/>
      <c r="AN1207" s="626"/>
      <c r="AO1207" s="626"/>
      <c r="AP1207" s="369"/>
      <c r="AQ1207" s="369"/>
      <c r="AR1207" s="369"/>
      <c r="AS1207" s="369"/>
      <c r="AT1207" s="370"/>
      <c r="AU1207" s="370"/>
      <c r="AV1207" s="370"/>
      <c r="AW1207" s="370"/>
      <c r="BJ1207">
        <f t="shared" si="67"/>
        <v>0</v>
      </c>
      <c r="BK1207">
        <f t="shared" si="68"/>
        <v>0</v>
      </c>
      <c r="BL1207" s="531">
        <f t="shared" si="69"/>
        <v>0</v>
      </c>
      <c r="BM1207" s="201"/>
    </row>
    <row r="1208" spans="16:65" hidden="1" outlineLevel="1" x14ac:dyDescent="0.3">
      <c r="P1208" s="626"/>
      <c r="Q1208" s="626"/>
      <c r="R1208" s="626"/>
      <c r="S1208" s="626"/>
      <c r="T1208" s="626"/>
      <c r="U1208" s="626"/>
      <c r="V1208" s="626"/>
      <c r="W1208" s="626"/>
      <c r="X1208" s="626"/>
      <c r="Y1208" s="369"/>
      <c r="Z1208" s="369"/>
      <c r="AA1208" s="369"/>
      <c r="AB1208" s="369"/>
      <c r="AC1208" s="370"/>
      <c r="AD1208" s="370"/>
      <c r="AE1208" s="370"/>
      <c r="AF1208" s="370"/>
      <c r="AG1208" s="626"/>
      <c r="AH1208" s="626"/>
      <c r="AI1208" s="626"/>
      <c r="AJ1208" s="626"/>
      <c r="AK1208" s="626"/>
      <c r="AL1208" s="626"/>
      <c r="AM1208" s="626"/>
      <c r="AN1208" s="626"/>
      <c r="AO1208" s="626"/>
      <c r="AP1208" s="369"/>
      <c r="AQ1208" s="369"/>
      <c r="AR1208" s="369"/>
      <c r="AS1208" s="369"/>
      <c r="AT1208" s="370"/>
      <c r="AU1208" s="370"/>
      <c r="AV1208" s="370"/>
      <c r="AW1208" s="370"/>
      <c r="BJ1208">
        <f t="shared" si="67"/>
        <v>0</v>
      </c>
      <c r="BK1208">
        <f t="shared" si="68"/>
        <v>0</v>
      </c>
      <c r="BL1208" s="531">
        <f t="shared" si="69"/>
        <v>0</v>
      </c>
      <c r="BM1208" s="201"/>
    </row>
    <row r="1209" spans="16:65" hidden="1" outlineLevel="1" x14ac:dyDescent="0.3">
      <c r="P1209" s="626"/>
      <c r="Q1209" s="626"/>
      <c r="R1209" s="626"/>
      <c r="S1209" s="626"/>
      <c r="T1209" s="626"/>
      <c r="U1209" s="626"/>
      <c r="V1209" s="626"/>
      <c r="W1209" s="626"/>
      <c r="X1209" s="626"/>
      <c r="Y1209" s="369"/>
      <c r="Z1209" s="369"/>
      <c r="AA1209" s="369"/>
      <c r="AB1209" s="369"/>
      <c r="AC1209" s="370"/>
      <c r="AD1209" s="370"/>
      <c r="AE1209" s="370"/>
      <c r="AF1209" s="370"/>
      <c r="AG1209" s="626"/>
      <c r="AH1209" s="626"/>
      <c r="AI1209" s="626"/>
      <c r="AJ1209" s="626"/>
      <c r="AK1209" s="626"/>
      <c r="AL1209" s="626"/>
      <c r="AM1209" s="626"/>
      <c r="AN1209" s="626"/>
      <c r="AO1209" s="626"/>
      <c r="AP1209" s="369"/>
      <c r="AQ1209" s="369"/>
      <c r="AR1209" s="369"/>
      <c r="AS1209" s="369"/>
      <c r="AT1209" s="370"/>
      <c r="AU1209" s="370"/>
      <c r="AV1209" s="370"/>
      <c r="AW1209" s="370"/>
      <c r="BJ1209">
        <f t="shared" si="67"/>
        <v>0</v>
      </c>
      <c r="BK1209">
        <f t="shared" si="68"/>
        <v>0</v>
      </c>
      <c r="BL1209" s="531">
        <f t="shared" si="69"/>
        <v>0</v>
      </c>
      <c r="BM1209" s="201"/>
    </row>
    <row r="1210" spans="16:65" hidden="1" outlineLevel="1" x14ac:dyDescent="0.3">
      <c r="P1210" s="626"/>
      <c r="Q1210" s="626"/>
      <c r="R1210" s="626"/>
      <c r="S1210" s="626"/>
      <c r="T1210" s="626"/>
      <c r="U1210" s="626"/>
      <c r="V1210" s="626"/>
      <c r="W1210" s="626"/>
      <c r="X1210" s="626"/>
      <c r="Y1210" s="369"/>
      <c r="Z1210" s="369"/>
      <c r="AA1210" s="369"/>
      <c r="AB1210" s="369"/>
      <c r="AC1210" s="370"/>
      <c r="AD1210" s="370"/>
      <c r="AE1210" s="370"/>
      <c r="AF1210" s="370"/>
      <c r="AG1210" s="626"/>
      <c r="AH1210" s="626"/>
      <c r="AI1210" s="626"/>
      <c r="AJ1210" s="626"/>
      <c r="AK1210" s="626"/>
      <c r="AL1210" s="626"/>
      <c r="AM1210" s="626"/>
      <c r="AN1210" s="626"/>
      <c r="AO1210" s="626"/>
      <c r="AP1210" s="369"/>
      <c r="AQ1210" s="369"/>
      <c r="AR1210" s="369"/>
      <c r="AS1210" s="369"/>
      <c r="AT1210" s="370"/>
      <c r="AU1210" s="370"/>
      <c r="AV1210" s="370"/>
      <c r="AW1210" s="370"/>
      <c r="BJ1210">
        <f t="shared" si="67"/>
        <v>0</v>
      </c>
      <c r="BK1210">
        <f t="shared" si="68"/>
        <v>0</v>
      </c>
      <c r="BL1210" s="531">
        <f t="shared" si="69"/>
        <v>0</v>
      </c>
      <c r="BM1210" s="201"/>
    </row>
    <row r="1211" spans="16:65" hidden="1" outlineLevel="1" x14ac:dyDescent="0.3">
      <c r="P1211" s="626"/>
      <c r="Q1211" s="626"/>
      <c r="R1211" s="626"/>
      <c r="S1211" s="626"/>
      <c r="T1211" s="626"/>
      <c r="U1211" s="626"/>
      <c r="V1211" s="626"/>
      <c r="W1211" s="626"/>
      <c r="X1211" s="626"/>
      <c r="Y1211" s="369"/>
      <c r="Z1211" s="369"/>
      <c r="AA1211" s="369"/>
      <c r="AB1211" s="369"/>
      <c r="AC1211" s="370"/>
      <c r="AD1211" s="370"/>
      <c r="AE1211" s="370"/>
      <c r="AF1211" s="370"/>
      <c r="AG1211" s="626"/>
      <c r="AH1211" s="626"/>
      <c r="AI1211" s="626"/>
      <c r="AJ1211" s="626"/>
      <c r="AK1211" s="626"/>
      <c r="AL1211" s="626"/>
      <c r="AM1211" s="626"/>
      <c r="AN1211" s="626"/>
      <c r="AO1211" s="626"/>
      <c r="AP1211" s="369"/>
      <c r="AQ1211" s="369"/>
      <c r="AR1211" s="369"/>
      <c r="AS1211" s="369"/>
      <c r="AT1211" s="370"/>
      <c r="AU1211" s="370"/>
      <c r="AV1211" s="370"/>
      <c r="AW1211" s="370"/>
      <c r="BJ1211">
        <f t="shared" si="67"/>
        <v>0</v>
      </c>
      <c r="BK1211">
        <f t="shared" si="68"/>
        <v>0</v>
      </c>
      <c r="BL1211" s="531">
        <f t="shared" si="69"/>
        <v>0</v>
      </c>
      <c r="BM1211" s="201"/>
    </row>
    <row r="1212" spans="16:65" hidden="1" outlineLevel="1" x14ac:dyDescent="0.3">
      <c r="P1212" s="626"/>
      <c r="Q1212" s="626"/>
      <c r="R1212" s="626"/>
      <c r="S1212" s="626"/>
      <c r="T1212" s="626"/>
      <c r="U1212" s="626"/>
      <c r="V1212" s="626"/>
      <c r="W1212" s="626"/>
      <c r="X1212" s="626"/>
      <c r="Y1212" s="369"/>
      <c r="Z1212" s="369"/>
      <c r="AA1212" s="369"/>
      <c r="AB1212" s="369"/>
      <c r="AC1212" s="370"/>
      <c r="AD1212" s="370"/>
      <c r="AE1212" s="370"/>
      <c r="AF1212" s="370"/>
      <c r="AG1212" s="626"/>
      <c r="AH1212" s="626"/>
      <c r="AI1212" s="626"/>
      <c r="AJ1212" s="626"/>
      <c r="AK1212" s="626"/>
      <c r="AL1212" s="626"/>
      <c r="AM1212" s="626"/>
      <c r="AN1212" s="626"/>
      <c r="AO1212" s="626"/>
      <c r="AP1212" s="369"/>
      <c r="AQ1212" s="369"/>
      <c r="AR1212" s="369"/>
      <c r="AS1212" s="369"/>
      <c r="AT1212" s="370"/>
      <c r="AU1212" s="370"/>
      <c r="AV1212" s="370"/>
      <c r="AW1212" s="370"/>
      <c r="BJ1212">
        <f t="shared" si="67"/>
        <v>0</v>
      </c>
      <c r="BK1212">
        <f t="shared" si="68"/>
        <v>0</v>
      </c>
      <c r="BL1212" s="531">
        <f t="shared" si="69"/>
        <v>0</v>
      </c>
      <c r="BM1212" s="201"/>
    </row>
    <row r="1213" spans="16:65" hidden="1" outlineLevel="1" x14ac:dyDescent="0.3">
      <c r="P1213" s="626"/>
      <c r="Q1213" s="626"/>
      <c r="R1213" s="626"/>
      <c r="S1213" s="626"/>
      <c r="T1213" s="626"/>
      <c r="U1213" s="626"/>
      <c r="V1213" s="626"/>
      <c r="W1213" s="626"/>
      <c r="X1213" s="626"/>
      <c r="Y1213" s="369"/>
      <c r="Z1213" s="369"/>
      <c r="AA1213" s="369"/>
      <c r="AB1213" s="369"/>
      <c r="AC1213" s="370"/>
      <c r="AD1213" s="370"/>
      <c r="AE1213" s="370"/>
      <c r="AF1213" s="370"/>
      <c r="AG1213" s="626"/>
      <c r="AH1213" s="626"/>
      <c r="AI1213" s="626"/>
      <c r="AJ1213" s="626"/>
      <c r="AK1213" s="626"/>
      <c r="AL1213" s="626"/>
      <c r="AM1213" s="626"/>
      <c r="AN1213" s="626"/>
      <c r="AO1213" s="626"/>
      <c r="AP1213" s="369"/>
      <c r="AQ1213" s="369"/>
      <c r="AR1213" s="369"/>
      <c r="AS1213" s="369"/>
      <c r="AT1213" s="370"/>
      <c r="AU1213" s="370"/>
      <c r="AV1213" s="370"/>
      <c r="AW1213" s="370"/>
      <c r="BJ1213">
        <f t="shared" si="67"/>
        <v>0</v>
      </c>
      <c r="BK1213">
        <f t="shared" si="68"/>
        <v>0</v>
      </c>
      <c r="BL1213" s="531">
        <f t="shared" si="69"/>
        <v>0</v>
      </c>
      <c r="BM1213" s="201"/>
    </row>
    <row r="1214" spans="16:65" hidden="1" outlineLevel="1" x14ac:dyDescent="0.3">
      <c r="P1214" s="626"/>
      <c r="Q1214" s="626"/>
      <c r="R1214" s="626"/>
      <c r="S1214" s="626"/>
      <c r="T1214" s="626"/>
      <c r="U1214" s="626"/>
      <c r="V1214" s="626"/>
      <c r="W1214" s="626"/>
      <c r="X1214" s="626"/>
      <c r="Y1214" s="369"/>
      <c r="Z1214" s="369"/>
      <c r="AA1214" s="369"/>
      <c r="AB1214" s="369"/>
      <c r="AC1214" s="370"/>
      <c r="AD1214" s="370"/>
      <c r="AE1214" s="370"/>
      <c r="AF1214" s="370"/>
      <c r="AG1214" s="626"/>
      <c r="AH1214" s="626"/>
      <c r="AI1214" s="626"/>
      <c r="AJ1214" s="626"/>
      <c r="AK1214" s="626"/>
      <c r="AL1214" s="626"/>
      <c r="AM1214" s="626"/>
      <c r="AN1214" s="626"/>
      <c r="AO1214" s="626"/>
      <c r="AP1214" s="369"/>
      <c r="AQ1214" s="369"/>
      <c r="AR1214" s="369"/>
      <c r="AS1214" s="369"/>
      <c r="AT1214" s="370"/>
      <c r="AU1214" s="370"/>
      <c r="AV1214" s="370"/>
      <c r="AW1214" s="370"/>
      <c r="BJ1214">
        <f t="shared" si="67"/>
        <v>0</v>
      </c>
      <c r="BK1214">
        <f t="shared" si="68"/>
        <v>0</v>
      </c>
      <c r="BL1214" s="531">
        <f t="shared" si="69"/>
        <v>0</v>
      </c>
      <c r="BM1214" s="201"/>
    </row>
    <row r="1215" spans="16:65" hidden="1" outlineLevel="1" x14ac:dyDescent="0.3">
      <c r="P1215" s="626"/>
      <c r="Q1215" s="626"/>
      <c r="R1215" s="626"/>
      <c r="S1215" s="626"/>
      <c r="T1215" s="626"/>
      <c r="U1215" s="626"/>
      <c r="V1215" s="626"/>
      <c r="W1215" s="626"/>
      <c r="X1215" s="626"/>
      <c r="Y1215" s="369"/>
      <c r="Z1215" s="369"/>
      <c r="AA1215" s="369"/>
      <c r="AB1215" s="369"/>
      <c r="AC1215" s="370"/>
      <c r="AD1215" s="370"/>
      <c r="AE1215" s="370"/>
      <c r="AF1215" s="370"/>
      <c r="AG1215" s="626"/>
      <c r="AH1215" s="626"/>
      <c r="AI1215" s="626"/>
      <c r="AJ1215" s="626"/>
      <c r="AK1215" s="626"/>
      <c r="AL1215" s="626"/>
      <c r="AM1215" s="626"/>
      <c r="AN1215" s="626"/>
      <c r="AO1215" s="626"/>
      <c r="AP1215" s="369"/>
      <c r="AQ1215" s="369"/>
      <c r="AR1215" s="369"/>
      <c r="AS1215" s="369"/>
      <c r="AT1215" s="370"/>
      <c r="AU1215" s="370"/>
      <c r="AV1215" s="370"/>
      <c r="AW1215" s="370"/>
      <c r="BJ1215">
        <f t="shared" si="67"/>
        <v>0</v>
      </c>
      <c r="BK1215">
        <f t="shared" si="68"/>
        <v>0</v>
      </c>
      <c r="BL1215" s="531">
        <f t="shared" si="69"/>
        <v>0</v>
      </c>
      <c r="BM1215" s="201"/>
    </row>
    <row r="1216" spans="16:65" hidden="1" outlineLevel="1" x14ac:dyDescent="0.3">
      <c r="P1216" s="626"/>
      <c r="Q1216" s="626"/>
      <c r="R1216" s="626"/>
      <c r="S1216" s="626"/>
      <c r="T1216" s="626"/>
      <c r="U1216" s="626"/>
      <c r="V1216" s="626"/>
      <c r="W1216" s="626"/>
      <c r="X1216" s="626"/>
      <c r="Y1216" s="369"/>
      <c r="Z1216" s="369"/>
      <c r="AA1216" s="369"/>
      <c r="AB1216" s="369"/>
      <c r="AC1216" s="370"/>
      <c r="AD1216" s="370"/>
      <c r="AE1216" s="370"/>
      <c r="AF1216" s="370"/>
      <c r="AG1216" s="626"/>
      <c r="AH1216" s="626"/>
      <c r="AI1216" s="626"/>
      <c r="AJ1216" s="626"/>
      <c r="AK1216" s="626"/>
      <c r="AL1216" s="626"/>
      <c r="AM1216" s="626"/>
      <c r="AN1216" s="626"/>
      <c r="AO1216" s="626"/>
      <c r="AP1216" s="369"/>
      <c r="AQ1216" s="369"/>
      <c r="AR1216" s="369"/>
      <c r="AS1216" s="369"/>
      <c r="AT1216" s="370"/>
      <c r="AU1216" s="370"/>
      <c r="AV1216" s="370"/>
      <c r="AW1216" s="370"/>
      <c r="BJ1216">
        <f t="shared" si="67"/>
        <v>0</v>
      </c>
      <c r="BK1216">
        <f t="shared" si="68"/>
        <v>0</v>
      </c>
      <c r="BL1216" s="531">
        <f t="shared" si="69"/>
        <v>0</v>
      </c>
      <c r="BM1216" s="201"/>
    </row>
    <row r="1217" spans="16:65" hidden="1" outlineLevel="1" x14ac:dyDescent="0.3">
      <c r="P1217" s="626"/>
      <c r="Q1217" s="626"/>
      <c r="R1217" s="626"/>
      <c r="S1217" s="626"/>
      <c r="T1217" s="626"/>
      <c r="U1217" s="626"/>
      <c r="V1217" s="626"/>
      <c r="W1217" s="626"/>
      <c r="X1217" s="626"/>
      <c r="Y1217" s="369"/>
      <c r="Z1217" s="369"/>
      <c r="AA1217" s="369"/>
      <c r="AB1217" s="369"/>
      <c r="AC1217" s="370"/>
      <c r="AD1217" s="370"/>
      <c r="AE1217" s="370"/>
      <c r="AF1217" s="370"/>
      <c r="AG1217" s="626"/>
      <c r="AH1217" s="626"/>
      <c r="AI1217" s="626"/>
      <c r="AJ1217" s="626"/>
      <c r="AK1217" s="626"/>
      <c r="AL1217" s="626"/>
      <c r="AM1217" s="626"/>
      <c r="AN1217" s="626"/>
      <c r="AO1217" s="626"/>
      <c r="AP1217" s="369"/>
      <c r="AQ1217" s="369"/>
      <c r="AR1217" s="369"/>
      <c r="AS1217" s="369"/>
      <c r="AT1217" s="370"/>
      <c r="AU1217" s="370"/>
      <c r="AV1217" s="370"/>
      <c r="AW1217" s="370"/>
      <c r="BJ1217">
        <f t="shared" si="67"/>
        <v>0</v>
      </c>
      <c r="BK1217">
        <f t="shared" si="68"/>
        <v>0</v>
      </c>
      <c r="BL1217" s="531">
        <f t="shared" si="69"/>
        <v>0</v>
      </c>
      <c r="BM1217" s="201"/>
    </row>
    <row r="1218" spans="16:65" hidden="1" outlineLevel="1" x14ac:dyDescent="0.3">
      <c r="P1218" s="626"/>
      <c r="Q1218" s="626"/>
      <c r="R1218" s="626"/>
      <c r="S1218" s="626"/>
      <c r="T1218" s="626"/>
      <c r="U1218" s="626"/>
      <c r="V1218" s="626"/>
      <c r="W1218" s="626"/>
      <c r="X1218" s="626"/>
      <c r="Y1218" s="369"/>
      <c r="Z1218" s="369"/>
      <c r="AA1218" s="369"/>
      <c r="AB1218" s="369"/>
      <c r="AC1218" s="370"/>
      <c r="AD1218" s="370"/>
      <c r="AE1218" s="370"/>
      <c r="AF1218" s="370"/>
      <c r="AG1218" s="626"/>
      <c r="AH1218" s="626"/>
      <c r="AI1218" s="626"/>
      <c r="AJ1218" s="626"/>
      <c r="AK1218" s="626"/>
      <c r="AL1218" s="626"/>
      <c r="AM1218" s="626"/>
      <c r="AN1218" s="626"/>
      <c r="AO1218" s="626"/>
      <c r="AP1218" s="369"/>
      <c r="AQ1218" s="369"/>
      <c r="AR1218" s="369"/>
      <c r="AS1218" s="369"/>
      <c r="AT1218" s="370"/>
      <c r="AU1218" s="370"/>
      <c r="AV1218" s="370"/>
      <c r="AW1218" s="370"/>
      <c r="BJ1218">
        <f t="shared" si="67"/>
        <v>0</v>
      </c>
      <c r="BK1218">
        <f t="shared" si="68"/>
        <v>0</v>
      </c>
      <c r="BL1218" s="531">
        <f t="shared" si="69"/>
        <v>0</v>
      </c>
      <c r="BM1218" s="201"/>
    </row>
    <row r="1219" spans="16:65" hidden="1" outlineLevel="1" x14ac:dyDescent="0.3">
      <c r="P1219" s="626"/>
      <c r="Q1219" s="626"/>
      <c r="R1219" s="626"/>
      <c r="S1219" s="626"/>
      <c r="T1219" s="626"/>
      <c r="U1219" s="626"/>
      <c r="V1219" s="626"/>
      <c r="W1219" s="626"/>
      <c r="X1219" s="626"/>
      <c r="Y1219" s="369"/>
      <c r="Z1219" s="369"/>
      <c r="AA1219" s="369"/>
      <c r="AB1219" s="369"/>
      <c r="AC1219" s="370"/>
      <c r="AD1219" s="370"/>
      <c r="AE1219" s="370"/>
      <c r="AF1219" s="370"/>
      <c r="AG1219" s="626"/>
      <c r="AH1219" s="626"/>
      <c r="AI1219" s="626"/>
      <c r="AJ1219" s="626"/>
      <c r="AK1219" s="626"/>
      <c r="AL1219" s="626"/>
      <c r="AM1219" s="626"/>
      <c r="AN1219" s="626"/>
      <c r="AO1219" s="626"/>
      <c r="AP1219" s="369"/>
      <c r="AQ1219" s="369"/>
      <c r="AR1219" s="369"/>
      <c r="AS1219" s="369"/>
      <c r="AT1219" s="370"/>
      <c r="AU1219" s="370"/>
      <c r="AV1219" s="370"/>
      <c r="AW1219" s="370"/>
      <c r="BJ1219">
        <f t="shared" si="67"/>
        <v>0</v>
      </c>
      <c r="BK1219">
        <f t="shared" si="68"/>
        <v>0</v>
      </c>
      <c r="BL1219" s="531">
        <f t="shared" si="69"/>
        <v>0</v>
      </c>
      <c r="BM1219" s="201"/>
    </row>
    <row r="1220" spans="16:65" hidden="1" outlineLevel="1" x14ac:dyDescent="0.3">
      <c r="P1220" s="626"/>
      <c r="Q1220" s="626"/>
      <c r="R1220" s="626"/>
      <c r="S1220" s="626"/>
      <c r="T1220" s="626"/>
      <c r="U1220" s="626"/>
      <c r="V1220" s="626"/>
      <c r="W1220" s="626"/>
      <c r="X1220" s="626"/>
      <c r="Y1220" s="369"/>
      <c r="Z1220" s="369"/>
      <c r="AA1220" s="369"/>
      <c r="AB1220" s="369"/>
      <c r="AC1220" s="370"/>
      <c r="AD1220" s="370"/>
      <c r="AE1220" s="370"/>
      <c r="AF1220" s="370"/>
      <c r="AG1220" s="626"/>
      <c r="AH1220" s="626"/>
      <c r="AI1220" s="626"/>
      <c r="AJ1220" s="626"/>
      <c r="AK1220" s="626"/>
      <c r="AL1220" s="626"/>
      <c r="AM1220" s="626"/>
      <c r="AN1220" s="626"/>
      <c r="AO1220" s="626"/>
      <c r="AP1220" s="369"/>
      <c r="AQ1220" s="369"/>
      <c r="AR1220" s="369"/>
      <c r="AS1220" s="369"/>
      <c r="AT1220" s="370"/>
      <c r="AU1220" s="370"/>
      <c r="AV1220" s="370"/>
      <c r="AW1220" s="370"/>
      <c r="BJ1220">
        <f t="shared" si="67"/>
        <v>0</v>
      </c>
      <c r="BK1220">
        <f t="shared" si="68"/>
        <v>0</v>
      </c>
      <c r="BL1220" s="531">
        <f t="shared" si="69"/>
        <v>0</v>
      </c>
      <c r="BM1220" s="201"/>
    </row>
    <row r="1221" spans="16:65" hidden="1" outlineLevel="1" x14ac:dyDescent="0.3">
      <c r="P1221" s="626"/>
      <c r="Q1221" s="626"/>
      <c r="R1221" s="626"/>
      <c r="S1221" s="626"/>
      <c r="T1221" s="626"/>
      <c r="U1221" s="626"/>
      <c r="V1221" s="626"/>
      <c r="W1221" s="626"/>
      <c r="X1221" s="626"/>
      <c r="Y1221" s="369"/>
      <c r="Z1221" s="369"/>
      <c r="AA1221" s="369"/>
      <c r="AB1221" s="369"/>
      <c r="AC1221" s="370"/>
      <c r="AD1221" s="370"/>
      <c r="AE1221" s="370"/>
      <c r="AF1221" s="370"/>
      <c r="AG1221" s="626"/>
      <c r="AH1221" s="626"/>
      <c r="AI1221" s="626"/>
      <c r="AJ1221" s="626"/>
      <c r="AK1221" s="626"/>
      <c r="AL1221" s="626"/>
      <c r="AM1221" s="626"/>
      <c r="AN1221" s="626"/>
      <c r="AO1221" s="626"/>
      <c r="AP1221" s="369"/>
      <c r="AQ1221" s="369"/>
      <c r="AR1221" s="369"/>
      <c r="AS1221" s="369"/>
      <c r="AT1221" s="370"/>
      <c r="AU1221" s="370"/>
      <c r="AV1221" s="370"/>
      <c r="AW1221" s="370"/>
      <c r="BJ1221">
        <f t="shared" si="67"/>
        <v>0</v>
      </c>
      <c r="BK1221">
        <f t="shared" si="68"/>
        <v>0</v>
      </c>
      <c r="BL1221" s="531">
        <f t="shared" si="69"/>
        <v>0</v>
      </c>
      <c r="BM1221" s="201"/>
    </row>
    <row r="1222" spans="16:65" hidden="1" outlineLevel="1" x14ac:dyDescent="0.3">
      <c r="P1222" s="626"/>
      <c r="Q1222" s="626"/>
      <c r="R1222" s="626"/>
      <c r="S1222" s="626"/>
      <c r="T1222" s="626"/>
      <c r="U1222" s="626"/>
      <c r="V1222" s="626"/>
      <c r="W1222" s="626"/>
      <c r="X1222" s="626"/>
      <c r="Y1222" s="369"/>
      <c r="Z1222" s="369"/>
      <c r="AA1222" s="369"/>
      <c r="AB1222" s="369"/>
      <c r="AC1222" s="370"/>
      <c r="AD1222" s="370"/>
      <c r="AE1222" s="370"/>
      <c r="AF1222" s="370"/>
      <c r="AG1222" s="626"/>
      <c r="AH1222" s="626"/>
      <c r="AI1222" s="626"/>
      <c r="AJ1222" s="626"/>
      <c r="AK1222" s="626"/>
      <c r="AL1222" s="626"/>
      <c r="AM1222" s="626"/>
      <c r="AN1222" s="626"/>
      <c r="AO1222" s="626"/>
      <c r="AP1222" s="369"/>
      <c r="AQ1222" s="369"/>
      <c r="AR1222" s="369"/>
      <c r="AS1222" s="369"/>
      <c r="AT1222" s="370"/>
      <c r="AU1222" s="370"/>
      <c r="AV1222" s="370"/>
      <c r="AW1222" s="370"/>
      <c r="BJ1222">
        <f t="shared" si="67"/>
        <v>0</v>
      </c>
      <c r="BK1222">
        <f t="shared" si="68"/>
        <v>0</v>
      </c>
      <c r="BL1222" s="531">
        <f t="shared" si="69"/>
        <v>0</v>
      </c>
      <c r="BM1222" s="201"/>
    </row>
    <row r="1223" spans="16:65" hidden="1" outlineLevel="1" x14ac:dyDescent="0.3">
      <c r="P1223" s="626"/>
      <c r="Q1223" s="626"/>
      <c r="R1223" s="626"/>
      <c r="S1223" s="626"/>
      <c r="T1223" s="626"/>
      <c r="U1223" s="626"/>
      <c r="V1223" s="626"/>
      <c r="W1223" s="626"/>
      <c r="X1223" s="626"/>
      <c r="Y1223" s="369"/>
      <c r="Z1223" s="369"/>
      <c r="AA1223" s="369"/>
      <c r="AB1223" s="369"/>
      <c r="AC1223" s="370"/>
      <c r="AD1223" s="370"/>
      <c r="AE1223" s="370"/>
      <c r="AF1223" s="370"/>
      <c r="AG1223" s="626"/>
      <c r="AH1223" s="626"/>
      <c r="AI1223" s="626"/>
      <c r="AJ1223" s="626"/>
      <c r="AK1223" s="626"/>
      <c r="AL1223" s="626"/>
      <c r="AM1223" s="626"/>
      <c r="AN1223" s="626"/>
      <c r="AO1223" s="626"/>
      <c r="AP1223" s="369"/>
      <c r="AQ1223" s="369"/>
      <c r="AR1223" s="369"/>
      <c r="AS1223" s="369"/>
      <c r="AT1223" s="370"/>
      <c r="AU1223" s="370"/>
      <c r="AV1223" s="370"/>
      <c r="AW1223" s="370"/>
      <c r="BJ1223">
        <f t="shared" si="67"/>
        <v>0</v>
      </c>
      <c r="BK1223">
        <f t="shared" si="68"/>
        <v>0</v>
      </c>
      <c r="BL1223" s="531">
        <f t="shared" si="69"/>
        <v>0</v>
      </c>
      <c r="BM1223" s="201"/>
    </row>
    <row r="1224" spans="16:65" hidden="1" outlineLevel="1" x14ac:dyDescent="0.3">
      <c r="P1224" s="626"/>
      <c r="Q1224" s="626"/>
      <c r="R1224" s="626"/>
      <c r="S1224" s="626"/>
      <c r="T1224" s="626"/>
      <c r="U1224" s="626"/>
      <c r="V1224" s="626"/>
      <c r="W1224" s="626"/>
      <c r="X1224" s="626"/>
      <c r="Y1224" s="369"/>
      <c r="Z1224" s="369"/>
      <c r="AA1224" s="369"/>
      <c r="AB1224" s="369"/>
      <c r="AC1224" s="370"/>
      <c r="AD1224" s="370"/>
      <c r="AE1224" s="370"/>
      <c r="AF1224" s="370"/>
      <c r="AG1224" s="626"/>
      <c r="AH1224" s="626"/>
      <c r="AI1224" s="626"/>
      <c r="AJ1224" s="626"/>
      <c r="AK1224" s="626"/>
      <c r="AL1224" s="626"/>
      <c r="AM1224" s="626"/>
      <c r="AN1224" s="626"/>
      <c r="AO1224" s="626"/>
      <c r="AP1224" s="369"/>
      <c r="AQ1224" s="369"/>
      <c r="AR1224" s="369"/>
      <c r="AS1224" s="369"/>
      <c r="AT1224" s="370"/>
      <c r="AU1224" s="370"/>
      <c r="AV1224" s="370"/>
      <c r="AW1224" s="370"/>
      <c r="BJ1224">
        <f t="shared" si="67"/>
        <v>0</v>
      </c>
      <c r="BK1224">
        <f t="shared" si="68"/>
        <v>0</v>
      </c>
      <c r="BL1224" s="531">
        <f t="shared" si="69"/>
        <v>0</v>
      </c>
      <c r="BM1224" s="201"/>
    </row>
    <row r="1225" spans="16:65" hidden="1" outlineLevel="1" x14ac:dyDescent="0.3">
      <c r="P1225" s="626"/>
      <c r="Q1225" s="626"/>
      <c r="R1225" s="626"/>
      <c r="S1225" s="626"/>
      <c r="T1225" s="626"/>
      <c r="U1225" s="626"/>
      <c r="V1225" s="626"/>
      <c r="W1225" s="626"/>
      <c r="X1225" s="626"/>
      <c r="Y1225" s="369"/>
      <c r="Z1225" s="369"/>
      <c r="AA1225" s="369"/>
      <c r="AB1225" s="369"/>
      <c r="AC1225" s="370"/>
      <c r="AD1225" s="370"/>
      <c r="AE1225" s="370"/>
      <c r="AF1225" s="370"/>
      <c r="AG1225" s="626"/>
      <c r="AH1225" s="626"/>
      <c r="AI1225" s="626"/>
      <c r="AJ1225" s="626"/>
      <c r="AK1225" s="626"/>
      <c r="AL1225" s="626"/>
      <c r="AM1225" s="626"/>
      <c r="AN1225" s="626"/>
      <c r="AO1225" s="626"/>
      <c r="AP1225" s="369"/>
      <c r="AQ1225" s="369"/>
      <c r="AR1225" s="369"/>
      <c r="AS1225" s="369"/>
      <c r="AT1225" s="370"/>
      <c r="AU1225" s="370"/>
      <c r="AV1225" s="370"/>
      <c r="AW1225" s="370"/>
      <c r="BJ1225">
        <f t="shared" si="67"/>
        <v>0</v>
      </c>
      <c r="BK1225">
        <f t="shared" si="68"/>
        <v>0</v>
      </c>
      <c r="BL1225" s="531">
        <f t="shared" si="69"/>
        <v>0</v>
      </c>
      <c r="BM1225" s="201"/>
    </row>
    <row r="1226" spans="16:65" hidden="1" outlineLevel="1" x14ac:dyDescent="0.3">
      <c r="P1226" s="626"/>
      <c r="Q1226" s="626"/>
      <c r="R1226" s="626"/>
      <c r="S1226" s="626"/>
      <c r="T1226" s="626"/>
      <c r="U1226" s="626"/>
      <c r="V1226" s="626"/>
      <c r="W1226" s="626"/>
      <c r="X1226" s="626"/>
      <c r="Y1226" s="369"/>
      <c r="Z1226" s="369"/>
      <c r="AA1226" s="369"/>
      <c r="AB1226" s="369"/>
      <c r="AC1226" s="370"/>
      <c r="AD1226" s="370"/>
      <c r="AE1226" s="370"/>
      <c r="AF1226" s="370"/>
      <c r="AG1226" s="626"/>
      <c r="AH1226" s="626"/>
      <c r="AI1226" s="626"/>
      <c r="AJ1226" s="626"/>
      <c r="AK1226" s="626"/>
      <c r="AL1226" s="626"/>
      <c r="AM1226" s="626"/>
      <c r="AN1226" s="626"/>
      <c r="AO1226" s="626"/>
      <c r="AP1226" s="369"/>
      <c r="AQ1226" s="369"/>
      <c r="AR1226" s="369"/>
      <c r="AS1226" s="369"/>
      <c r="AT1226" s="370"/>
      <c r="AU1226" s="370"/>
      <c r="AV1226" s="370"/>
      <c r="AW1226" s="370"/>
      <c r="BJ1226">
        <f t="shared" si="67"/>
        <v>0</v>
      </c>
      <c r="BK1226">
        <f t="shared" si="68"/>
        <v>0</v>
      </c>
      <c r="BL1226" s="531">
        <f t="shared" si="69"/>
        <v>0</v>
      </c>
      <c r="BM1226" s="201"/>
    </row>
    <row r="1227" spans="16:65" hidden="1" outlineLevel="1" x14ac:dyDescent="0.3">
      <c r="P1227" s="626"/>
      <c r="Q1227" s="626"/>
      <c r="R1227" s="626"/>
      <c r="S1227" s="626"/>
      <c r="T1227" s="626"/>
      <c r="U1227" s="626"/>
      <c r="V1227" s="626"/>
      <c r="W1227" s="626"/>
      <c r="X1227" s="626"/>
      <c r="Y1227" s="369"/>
      <c r="Z1227" s="369"/>
      <c r="AA1227" s="369"/>
      <c r="AB1227" s="369"/>
      <c r="AC1227" s="370"/>
      <c r="AD1227" s="370"/>
      <c r="AE1227" s="370"/>
      <c r="AF1227" s="370"/>
      <c r="AG1227" s="626"/>
      <c r="AH1227" s="626"/>
      <c r="AI1227" s="626"/>
      <c r="AJ1227" s="626"/>
      <c r="AK1227" s="626"/>
      <c r="AL1227" s="626"/>
      <c r="AM1227" s="626"/>
      <c r="AN1227" s="626"/>
      <c r="AO1227" s="626"/>
      <c r="AP1227" s="369"/>
      <c r="AQ1227" s="369"/>
      <c r="AR1227" s="369"/>
      <c r="AS1227" s="369"/>
      <c r="AT1227" s="370"/>
      <c r="AU1227" s="370"/>
      <c r="AV1227" s="370"/>
      <c r="AW1227" s="370"/>
      <c r="BJ1227">
        <f t="shared" si="67"/>
        <v>0</v>
      </c>
      <c r="BK1227">
        <f t="shared" si="68"/>
        <v>0</v>
      </c>
      <c r="BL1227" s="531">
        <f t="shared" si="69"/>
        <v>0</v>
      </c>
      <c r="BM1227" s="201"/>
    </row>
    <row r="1228" spans="16:65" hidden="1" outlineLevel="1" x14ac:dyDescent="0.3">
      <c r="P1228" s="626"/>
      <c r="Q1228" s="626"/>
      <c r="R1228" s="626"/>
      <c r="S1228" s="626"/>
      <c r="T1228" s="626"/>
      <c r="U1228" s="626"/>
      <c r="V1228" s="626"/>
      <c r="W1228" s="626"/>
      <c r="X1228" s="626"/>
      <c r="Y1228" s="369"/>
      <c r="Z1228" s="369"/>
      <c r="AA1228" s="369"/>
      <c r="AB1228" s="369"/>
      <c r="AC1228" s="370"/>
      <c r="AD1228" s="370"/>
      <c r="AE1228" s="370"/>
      <c r="AF1228" s="370"/>
      <c r="AG1228" s="626"/>
      <c r="AH1228" s="626"/>
      <c r="AI1228" s="626"/>
      <c r="AJ1228" s="626"/>
      <c r="AK1228" s="626"/>
      <c r="AL1228" s="626"/>
      <c r="AM1228" s="626"/>
      <c r="AN1228" s="626"/>
      <c r="AO1228" s="626"/>
      <c r="AP1228" s="369"/>
      <c r="AQ1228" s="369"/>
      <c r="AR1228" s="369"/>
      <c r="AS1228" s="369"/>
      <c r="AT1228" s="370"/>
      <c r="AU1228" s="370"/>
      <c r="AV1228" s="370"/>
      <c r="AW1228" s="370"/>
      <c r="BJ1228">
        <f t="shared" si="67"/>
        <v>0</v>
      </c>
      <c r="BK1228">
        <f t="shared" si="68"/>
        <v>0</v>
      </c>
      <c r="BL1228" s="531">
        <f t="shared" si="69"/>
        <v>0</v>
      </c>
      <c r="BM1228" s="201"/>
    </row>
    <row r="1229" spans="16:65" hidden="1" outlineLevel="1" x14ac:dyDescent="0.3">
      <c r="P1229" s="626"/>
      <c r="Q1229" s="626"/>
      <c r="R1229" s="626"/>
      <c r="S1229" s="626"/>
      <c r="T1229" s="626"/>
      <c r="U1229" s="626"/>
      <c r="V1229" s="626"/>
      <c r="W1229" s="626"/>
      <c r="X1229" s="626"/>
      <c r="Y1229" s="369"/>
      <c r="Z1229" s="369"/>
      <c r="AA1229" s="369"/>
      <c r="AB1229" s="369"/>
      <c r="AC1229" s="370"/>
      <c r="AD1229" s="370"/>
      <c r="AE1229" s="370"/>
      <c r="AF1229" s="370"/>
      <c r="AG1229" s="626"/>
      <c r="AH1229" s="626"/>
      <c r="AI1229" s="626"/>
      <c r="AJ1229" s="626"/>
      <c r="AK1229" s="626"/>
      <c r="AL1229" s="626"/>
      <c r="AM1229" s="626"/>
      <c r="AN1229" s="626"/>
      <c r="AO1229" s="626"/>
      <c r="AP1229" s="369"/>
      <c r="AQ1229" s="369"/>
      <c r="AR1229" s="369"/>
      <c r="AS1229" s="369"/>
      <c r="AT1229" s="370"/>
      <c r="AU1229" s="370"/>
      <c r="AV1229" s="370"/>
      <c r="AW1229" s="370"/>
      <c r="BJ1229">
        <f t="shared" si="67"/>
        <v>0</v>
      </c>
      <c r="BK1229">
        <f t="shared" si="68"/>
        <v>0</v>
      </c>
      <c r="BL1229" s="531">
        <f t="shared" si="69"/>
        <v>0</v>
      </c>
      <c r="BM1229" s="201"/>
    </row>
    <row r="1230" spans="16:65" hidden="1" outlineLevel="1" x14ac:dyDescent="0.3">
      <c r="P1230" s="626"/>
      <c r="Q1230" s="626"/>
      <c r="R1230" s="626"/>
      <c r="S1230" s="626"/>
      <c r="T1230" s="626"/>
      <c r="U1230" s="626"/>
      <c r="V1230" s="626"/>
      <c r="W1230" s="626"/>
      <c r="X1230" s="626"/>
      <c r="Y1230" s="369"/>
      <c r="Z1230" s="369"/>
      <c r="AA1230" s="369"/>
      <c r="AB1230" s="369"/>
      <c r="AC1230" s="370"/>
      <c r="AD1230" s="370"/>
      <c r="AE1230" s="370"/>
      <c r="AF1230" s="370"/>
      <c r="AG1230" s="626"/>
      <c r="AH1230" s="626"/>
      <c r="AI1230" s="626"/>
      <c r="AJ1230" s="626"/>
      <c r="AK1230" s="626"/>
      <c r="AL1230" s="626"/>
      <c r="AM1230" s="626"/>
      <c r="AN1230" s="626"/>
      <c r="AO1230" s="626"/>
      <c r="AP1230" s="369"/>
      <c r="AQ1230" s="369"/>
      <c r="AR1230" s="369"/>
      <c r="AS1230" s="369"/>
      <c r="AT1230" s="370"/>
      <c r="AU1230" s="370"/>
      <c r="AV1230" s="370"/>
      <c r="AW1230" s="370"/>
      <c r="BJ1230">
        <f t="shared" si="67"/>
        <v>0</v>
      </c>
      <c r="BK1230">
        <f t="shared" si="68"/>
        <v>0</v>
      </c>
      <c r="BL1230" s="531">
        <f t="shared" si="69"/>
        <v>0</v>
      </c>
      <c r="BM1230" s="201"/>
    </row>
    <row r="1231" spans="16:65" hidden="1" outlineLevel="1" x14ac:dyDescent="0.3">
      <c r="P1231" s="626"/>
      <c r="Q1231" s="626"/>
      <c r="R1231" s="626"/>
      <c r="S1231" s="626"/>
      <c r="T1231" s="626"/>
      <c r="U1231" s="626"/>
      <c r="V1231" s="626"/>
      <c r="W1231" s="626"/>
      <c r="X1231" s="626"/>
      <c r="Y1231" s="369"/>
      <c r="Z1231" s="369"/>
      <c r="AA1231" s="369"/>
      <c r="AB1231" s="369"/>
      <c r="AC1231" s="370"/>
      <c r="AD1231" s="370"/>
      <c r="AE1231" s="370"/>
      <c r="AF1231" s="370"/>
      <c r="AG1231" s="626"/>
      <c r="AH1231" s="626"/>
      <c r="AI1231" s="626"/>
      <c r="AJ1231" s="626"/>
      <c r="AK1231" s="626"/>
      <c r="AL1231" s="626"/>
      <c r="AM1231" s="626"/>
      <c r="AN1231" s="626"/>
      <c r="AO1231" s="626"/>
      <c r="AP1231" s="369"/>
      <c r="AQ1231" s="369"/>
      <c r="AR1231" s="369"/>
      <c r="AS1231" s="369"/>
      <c r="AT1231" s="370"/>
      <c r="AU1231" s="370"/>
      <c r="AV1231" s="370"/>
      <c r="AW1231" s="370"/>
      <c r="BJ1231">
        <f t="shared" si="67"/>
        <v>0</v>
      </c>
      <c r="BK1231">
        <f t="shared" si="68"/>
        <v>0</v>
      </c>
      <c r="BL1231" s="531">
        <f t="shared" si="69"/>
        <v>0</v>
      </c>
      <c r="BM1231" s="201"/>
    </row>
    <row r="1232" spans="16:65" hidden="1" outlineLevel="1" x14ac:dyDescent="0.3">
      <c r="P1232" s="626"/>
      <c r="Q1232" s="626"/>
      <c r="R1232" s="626"/>
      <c r="S1232" s="626"/>
      <c r="T1232" s="626"/>
      <c r="U1232" s="626"/>
      <c r="V1232" s="626"/>
      <c r="W1232" s="626"/>
      <c r="X1232" s="626"/>
      <c r="Y1232" s="369"/>
      <c r="Z1232" s="369"/>
      <c r="AA1232" s="369"/>
      <c r="AB1232" s="369"/>
      <c r="AC1232" s="370"/>
      <c r="AD1232" s="370"/>
      <c r="AE1232" s="370"/>
      <c r="AF1232" s="370"/>
      <c r="AG1232" s="626"/>
      <c r="AH1232" s="626"/>
      <c r="AI1232" s="626"/>
      <c r="AJ1232" s="626"/>
      <c r="AK1232" s="626"/>
      <c r="AL1232" s="626"/>
      <c r="AM1232" s="626"/>
      <c r="AN1232" s="626"/>
      <c r="AO1232" s="626"/>
      <c r="AP1232" s="369"/>
      <c r="AQ1232" s="369"/>
      <c r="AR1232" s="369"/>
      <c r="AS1232" s="369"/>
      <c r="AT1232" s="370"/>
      <c r="AU1232" s="370"/>
      <c r="AV1232" s="370"/>
      <c r="AW1232" s="370"/>
      <c r="BJ1232">
        <f t="shared" si="67"/>
        <v>0</v>
      </c>
      <c r="BK1232">
        <f t="shared" si="68"/>
        <v>0</v>
      </c>
      <c r="BL1232" s="531">
        <f t="shared" si="69"/>
        <v>0</v>
      </c>
      <c r="BM1232" s="201"/>
    </row>
    <row r="1233" spans="16:65" hidden="1" outlineLevel="1" x14ac:dyDescent="0.3">
      <c r="P1233" s="626"/>
      <c r="Q1233" s="626"/>
      <c r="R1233" s="626"/>
      <c r="S1233" s="626"/>
      <c r="T1233" s="626"/>
      <c r="U1233" s="626"/>
      <c r="V1233" s="626"/>
      <c r="W1233" s="626"/>
      <c r="X1233" s="626"/>
      <c r="Y1233" s="369"/>
      <c r="Z1233" s="369"/>
      <c r="AA1233" s="369"/>
      <c r="AB1233" s="369"/>
      <c r="AC1233" s="370"/>
      <c r="AD1233" s="370"/>
      <c r="AE1233" s="370"/>
      <c r="AF1233" s="370"/>
      <c r="AG1233" s="626"/>
      <c r="AH1233" s="626"/>
      <c r="AI1233" s="626"/>
      <c r="AJ1233" s="626"/>
      <c r="AK1233" s="626"/>
      <c r="AL1233" s="626"/>
      <c r="AM1233" s="626"/>
      <c r="AN1233" s="626"/>
      <c r="AO1233" s="626"/>
      <c r="AP1233" s="369"/>
      <c r="AQ1233" s="369"/>
      <c r="AR1233" s="369"/>
      <c r="AS1233" s="369"/>
      <c r="AT1233" s="370"/>
      <c r="AU1233" s="370"/>
      <c r="AV1233" s="370"/>
      <c r="AW1233" s="370"/>
      <c r="BJ1233">
        <f t="shared" si="67"/>
        <v>0</v>
      </c>
      <c r="BK1233">
        <f t="shared" si="68"/>
        <v>0</v>
      </c>
      <c r="BL1233" s="531">
        <f t="shared" si="69"/>
        <v>0</v>
      </c>
      <c r="BM1233" s="201"/>
    </row>
    <row r="1234" spans="16:65" hidden="1" outlineLevel="1" x14ac:dyDescent="0.3">
      <c r="P1234" s="626"/>
      <c r="Q1234" s="626"/>
      <c r="R1234" s="626"/>
      <c r="S1234" s="626"/>
      <c r="T1234" s="626"/>
      <c r="U1234" s="626"/>
      <c r="V1234" s="626"/>
      <c r="W1234" s="626"/>
      <c r="X1234" s="626"/>
      <c r="Y1234" s="369"/>
      <c r="Z1234" s="369"/>
      <c r="AA1234" s="369"/>
      <c r="AB1234" s="369"/>
      <c r="AC1234" s="370"/>
      <c r="AD1234" s="370"/>
      <c r="AE1234" s="370"/>
      <c r="AF1234" s="370"/>
      <c r="AG1234" s="626"/>
      <c r="AH1234" s="626"/>
      <c r="AI1234" s="626"/>
      <c r="AJ1234" s="626"/>
      <c r="AK1234" s="626"/>
      <c r="AL1234" s="626"/>
      <c r="AM1234" s="626"/>
      <c r="AN1234" s="626"/>
      <c r="AO1234" s="626"/>
      <c r="AP1234" s="369"/>
      <c r="AQ1234" s="369"/>
      <c r="AR1234" s="369"/>
      <c r="AS1234" s="369"/>
      <c r="AT1234" s="370"/>
      <c r="AU1234" s="370"/>
      <c r="AV1234" s="370"/>
      <c r="AW1234" s="370"/>
      <c r="BJ1234">
        <f t="shared" si="67"/>
        <v>0</v>
      </c>
      <c r="BK1234">
        <f t="shared" si="68"/>
        <v>0</v>
      </c>
      <c r="BL1234" s="531">
        <f t="shared" si="69"/>
        <v>0</v>
      </c>
      <c r="BM1234" s="201"/>
    </row>
    <row r="1235" spans="16:65" hidden="1" outlineLevel="1" x14ac:dyDescent="0.3">
      <c r="P1235" s="626"/>
      <c r="Q1235" s="626"/>
      <c r="R1235" s="626"/>
      <c r="S1235" s="626"/>
      <c r="T1235" s="626"/>
      <c r="U1235" s="626"/>
      <c r="V1235" s="626"/>
      <c r="W1235" s="626"/>
      <c r="X1235" s="626"/>
      <c r="Y1235" s="369"/>
      <c r="Z1235" s="369"/>
      <c r="AA1235" s="369"/>
      <c r="AB1235" s="369"/>
      <c r="AC1235" s="370"/>
      <c r="AD1235" s="370"/>
      <c r="AE1235" s="370"/>
      <c r="AF1235" s="370"/>
      <c r="AG1235" s="626"/>
      <c r="AH1235" s="626"/>
      <c r="AI1235" s="626"/>
      <c r="AJ1235" s="626"/>
      <c r="AK1235" s="626"/>
      <c r="AL1235" s="626"/>
      <c r="AM1235" s="626"/>
      <c r="AN1235" s="626"/>
      <c r="AO1235" s="626"/>
      <c r="AP1235" s="369"/>
      <c r="AQ1235" s="369"/>
      <c r="AR1235" s="369"/>
      <c r="AS1235" s="369"/>
      <c r="AT1235" s="370"/>
      <c r="AU1235" s="370"/>
      <c r="AV1235" s="370"/>
      <c r="AW1235" s="370"/>
      <c r="BJ1235">
        <f t="shared" si="67"/>
        <v>0</v>
      </c>
      <c r="BK1235">
        <f t="shared" si="68"/>
        <v>0</v>
      </c>
      <c r="BL1235" s="531">
        <f t="shared" si="69"/>
        <v>0</v>
      </c>
      <c r="BM1235" s="201"/>
    </row>
    <row r="1236" spans="16:65" hidden="1" outlineLevel="1" x14ac:dyDescent="0.3">
      <c r="P1236" s="626"/>
      <c r="Q1236" s="626"/>
      <c r="R1236" s="626"/>
      <c r="S1236" s="626"/>
      <c r="T1236" s="626"/>
      <c r="U1236" s="626"/>
      <c r="V1236" s="626"/>
      <c r="W1236" s="626"/>
      <c r="X1236" s="626"/>
      <c r="Y1236" s="369"/>
      <c r="Z1236" s="369"/>
      <c r="AA1236" s="369"/>
      <c r="AB1236" s="369"/>
      <c r="AC1236" s="370"/>
      <c r="AD1236" s="370"/>
      <c r="AE1236" s="370"/>
      <c r="AF1236" s="370"/>
      <c r="AG1236" s="626"/>
      <c r="AH1236" s="626"/>
      <c r="AI1236" s="626"/>
      <c r="AJ1236" s="626"/>
      <c r="AK1236" s="626"/>
      <c r="AL1236" s="626"/>
      <c r="AM1236" s="626"/>
      <c r="AN1236" s="626"/>
      <c r="AO1236" s="626"/>
      <c r="AP1236" s="369"/>
      <c r="AQ1236" s="369"/>
      <c r="AR1236" s="369"/>
      <c r="AS1236" s="369"/>
      <c r="AT1236" s="370"/>
      <c r="AU1236" s="370"/>
      <c r="AV1236" s="370"/>
      <c r="AW1236" s="370"/>
      <c r="BJ1236">
        <f t="shared" si="67"/>
        <v>0</v>
      </c>
      <c r="BK1236">
        <f t="shared" si="68"/>
        <v>0</v>
      </c>
      <c r="BL1236" s="531">
        <f t="shared" si="69"/>
        <v>0</v>
      </c>
      <c r="BM1236" s="201"/>
    </row>
    <row r="1237" spans="16:65" hidden="1" outlineLevel="1" x14ac:dyDescent="0.3">
      <c r="P1237" s="626"/>
      <c r="Q1237" s="626"/>
      <c r="R1237" s="626"/>
      <c r="S1237" s="626"/>
      <c r="T1237" s="626"/>
      <c r="U1237" s="626"/>
      <c r="V1237" s="626"/>
      <c r="W1237" s="626"/>
      <c r="X1237" s="626"/>
      <c r="Y1237" s="369"/>
      <c r="Z1237" s="369"/>
      <c r="AA1237" s="369"/>
      <c r="AB1237" s="369"/>
      <c r="AC1237" s="370"/>
      <c r="AD1237" s="370"/>
      <c r="AE1237" s="370"/>
      <c r="AF1237" s="370"/>
      <c r="AG1237" s="626"/>
      <c r="AH1237" s="626"/>
      <c r="AI1237" s="626"/>
      <c r="AJ1237" s="626"/>
      <c r="AK1237" s="626"/>
      <c r="AL1237" s="626"/>
      <c r="AM1237" s="626"/>
      <c r="AN1237" s="626"/>
      <c r="AO1237" s="626"/>
      <c r="AP1237" s="369"/>
      <c r="AQ1237" s="369"/>
      <c r="AR1237" s="369"/>
      <c r="AS1237" s="369"/>
      <c r="AT1237" s="370"/>
      <c r="AU1237" s="370"/>
      <c r="AV1237" s="370"/>
      <c r="AW1237" s="370"/>
      <c r="BJ1237">
        <f t="shared" si="67"/>
        <v>0</v>
      </c>
      <c r="BK1237">
        <f t="shared" si="68"/>
        <v>0</v>
      </c>
      <c r="BL1237" s="531">
        <f t="shared" si="69"/>
        <v>0</v>
      </c>
      <c r="BM1237" s="201"/>
    </row>
    <row r="1238" spans="16:65" hidden="1" outlineLevel="1" x14ac:dyDescent="0.3">
      <c r="P1238" s="626"/>
      <c r="Q1238" s="626"/>
      <c r="R1238" s="626"/>
      <c r="S1238" s="626"/>
      <c r="T1238" s="626"/>
      <c r="U1238" s="626"/>
      <c r="V1238" s="626"/>
      <c r="W1238" s="626"/>
      <c r="X1238" s="626"/>
      <c r="Y1238" s="369"/>
      <c r="Z1238" s="369"/>
      <c r="AA1238" s="369"/>
      <c r="AB1238" s="369"/>
      <c r="AC1238" s="370"/>
      <c r="AD1238" s="370"/>
      <c r="AE1238" s="370"/>
      <c r="AF1238" s="370"/>
      <c r="AG1238" s="626"/>
      <c r="AH1238" s="626"/>
      <c r="AI1238" s="626"/>
      <c r="AJ1238" s="626"/>
      <c r="AK1238" s="626"/>
      <c r="AL1238" s="626"/>
      <c r="AM1238" s="626"/>
      <c r="AN1238" s="626"/>
      <c r="AO1238" s="626"/>
      <c r="AP1238" s="369"/>
      <c r="AQ1238" s="369"/>
      <c r="AR1238" s="369"/>
      <c r="AS1238" s="369"/>
      <c r="AT1238" s="370"/>
      <c r="AU1238" s="370"/>
      <c r="AV1238" s="370"/>
      <c r="AW1238" s="370"/>
      <c r="BJ1238">
        <f t="shared" si="67"/>
        <v>0</v>
      </c>
      <c r="BK1238">
        <f t="shared" si="68"/>
        <v>0</v>
      </c>
      <c r="BL1238" s="531">
        <f t="shared" si="69"/>
        <v>0</v>
      </c>
      <c r="BM1238" s="201"/>
    </row>
    <row r="1239" spans="16:65" hidden="1" outlineLevel="1" x14ac:dyDescent="0.3">
      <c r="P1239" s="626"/>
      <c r="Q1239" s="626"/>
      <c r="R1239" s="626"/>
      <c r="S1239" s="626"/>
      <c r="T1239" s="626"/>
      <c r="U1239" s="626"/>
      <c r="V1239" s="626"/>
      <c r="W1239" s="626"/>
      <c r="X1239" s="626"/>
      <c r="Y1239" s="369"/>
      <c r="Z1239" s="369"/>
      <c r="AA1239" s="369"/>
      <c r="AB1239" s="369"/>
      <c r="AC1239" s="370"/>
      <c r="AD1239" s="370"/>
      <c r="AE1239" s="370"/>
      <c r="AF1239" s="370"/>
      <c r="AG1239" s="626"/>
      <c r="AH1239" s="626"/>
      <c r="AI1239" s="626"/>
      <c r="AJ1239" s="626"/>
      <c r="AK1239" s="626"/>
      <c r="AL1239" s="626"/>
      <c r="AM1239" s="626"/>
      <c r="AN1239" s="626"/>
      <c r="AO1239" s="626"/>
      <c r="AP1239" s="369"/>
      <c r="AQ1239" s="369"/>
      <c r="AR1239" s="369"/>
      <c r="AS1239" s="369"/>
      <c r="AT1239" s="370"/>
      <c r="AU1239" s="370"/>
      <c r="AV1239" s="370"/>
      <c r="AW1239" s="370"/>
      <c r="BJ1239">
        <f t="shared" si="67"/>
        <v>0</v>
      </c>
      <c r="BK1239">
        <f t="shared" si="68"/>
        <v>0</v>
      </c>
      <c r="BL1239" s="531">
        <f t="shared" si="69"/>
        <v>0</v>
      </c>
      <c r="BM1239" s="201"/>
    </row>
    <row r="1240" spans="16:65" hidden="1" outlineLevel="1" x14ac:dyDescent="0.3">
      <c r="P1240" s="626"/>
      <c r="Q1240" s="626"/>
      <c r="R1240" s="626"/>
      <c r="S1240" s="626"/>
      <c r="T1240" s="626"/>
      <c r="U1240" s="626"/>
      <c r="V1240" s="626"/>
      <c r="W1240" s="626"/>
      <c r="X1240" s="626"/>
      <c r="Y1240" s="369"/>
      <c r="Z1240" s="369"/>
      <c r="AA1240" s="369"/>
      <c r="AB1240" s="369"/>
      <c r="AC1240" s="370"/>
      <c r="AD1240" s="370"/>
      <c r="AE1240" s="370"/>
      <c r="AF1240" s="370"/>
      <c r="AG1240" s="626"/>
      <c r="AH1240" s="626"/>
      <c r="AI1240" s="626"/>
      <c r="AJ1240" s="626"/>
      <c r="AK1240" s="626"/>
      <c r="AL1240" s="626"/>
      <c r="AM1240" s="626"/>
      <c r="AN1240" s="626"/>
      <c r="AO1240" s="626"/>
      <c r="AP1240" s="369"/>
      <c r="AQ1240" s="369"/>
      <c r="AR1240" s="369"/>
      <c r="AS1240" s="369"/>
      <c r="AT1240" s="370"/>
      <c r="AU1240" s="370"/>
      <c r="AV1240" s="370"/>
      <c r="AW1240" s="370"/>
      <c r="BJ1240">
        <f t="shared" si="67"/>
        <v>0</v>
      </c>
      <c r="BK1240">
        <f t="shared" si="68"/>
        <v>0</v>
      </c>
      <c r="BL1240" s="531">
        <f t="shared" si="69"/>
        <v>0</v>
      </c>
      <c r="BM1240" s="201"/>
    </row>
    <row r="1241" spans="16:65" hidden="1" outlineLevel="1" x14ac:dyDescent="0.3">
      <c r="P1241" s="626"/>
      <c r="Q1241" s="626"/>
      <c r="R1241" s="626"/>
      <c r="S1241" s="626"/>
      <c r="T1241" s="626"/>
      <c r="U1241" s="626"/>
      <c r="V1241" s="626"/>
      <c r="W1241" s="626"/>
      <c r="X1241" s="626"/>
      <c r="Y1241" s="369"/>
      <c r="Z1241" s="369"/>
      <c r="AA1241" s="369"/>
      <c r="AB1241" s="369"/>
      <c r="AC1241" s="370"/>
      <c r="AD1241" s="370"/>
      <c r="AE1241" s="370"/>
      <c r="AF1241" s="370"/>
      <c r="AG1241" s="626"/>
      <c r="AH1241" s="626"/>
      <c r="AI1241" s="626"/>
      <c r="AJ1241" s="626"/>
      <c r="AK1241" s="626"/>
      <c r="AL1241" s="626"/>
      <c r="AM1241" s="626"/>
      <c r="AN1241" s="626"/>
      <c r="AO1241" s="626"/>
      <c r="AP1241" s="369"/>
      <c r="AQ1241" s="369"/>
      <c r="AR1241" s="369"/>
      <c r="AS1241" s="369"/>
      <c r="AT1241" s="370"/>
      <c r="AU1241" s="370"/>
      <c r="AV1241" s="370"/>
      <c r="AW1241" s="370"/>
      <c r="BJ1241">
        <f t="shared" si="67"/>
        <v>0</v>
      </c>
      <c r="BK1241">
        <f t="shared" si="68"/>
        <v>0</v>
      </c>
      <c r="BL1241" s="531">
        <f t="shared" si="69"/>
        <v>0</v>
      </c>
      <c r="BM1241" s="201"/>
    </row>
    <row r="1242" spans="16:65" hidden="1" outlineLevel="1" x14ac:dyDescent="0.3">
      <c r="P1242" s="626"/>
      <c r="Q1242" s="626"/>
      <c r="R1242" s="626"/>
      <c r="S1242" s="626"/>
      <c r="T1242" s="626"/>
      <c r="U1242" s="626"/>
      <c r="V1242" s="626"/>
      <c r="W1242" s="626"/>
      <c r="X1242" s="626"/>
      <c r="Y1242" s="369"/>
      <c r="Z1242" s="369"/>
      <c r="AA1242" s="369"/>
      <c r="AB1242" s="369"/>
      <c r="AC1242" s="370"/>
      <c r="AD1242" s="370"/>
      <c r="AE1242" s="370"/>
      <c r="AF1242" s="370"/>
      <c r="AG1242" s="626"/>
      <c r="AH1242" s="626"/>
      <c r="AI1242" s="626"/>
      <c r="AJ1242" s="626"/>
      <c r="AK1242" s="626"/>
      <c r="AL1242" s="626"/>
      <c r="AM1242" s="626"/>
      <c r="AN1242" s="626"/>
      <c r="AO1242" s="626"/>
      <c r="AP1242" s="369"/>
      <c r="AQ1242" s="369"/>
      <c r="AR1242" s="369"/>
      <c r="AS1242" s="369"/>
      <c r="AT1242" s="370"/>
      <c r="AU1242" s="370"/>
      <c r="AV1242" s="370"/>
      <c r="AW1242" s="370"/>
      <c r="BJ1242">
        <f t="shared" si="67"/>
        <v>0</v>
      </c>
      <c r="BK1242">
        <f t="shared" si="68"/>
        <v>0</v>
      </c>
      <c r="BL1242" s="531">
        <f t="shared" si="69"/>
        <v>0</v>
      </c>
      <c r="BM1242" s="201"/>
    </row>
    <row r="1243" spans="16:65" hidden="1" outlineLevel="1" x14ac:dyDescent="0.3">
      <c r="P1243" s="626"/>
      <c r="Q1243" s="626"/>
      <c r="R1243" s="626"/>
      <c r="S1243" s="626"/>
      <c r="T1243" s="626"/>
      <c r="U1243" s="626"/>
      <c r="V1243" s="626"/>
      <c r="W1243" s="626"/>
      <c r="X1243" s="626"/>
      <c r="Y1243" s="369"/>
      <c r="Z1243" s="369"/>
      <c r="AA1243" s="369"/>
      <c r="AB1243" s="369"/>
      <c r="AC1243" s="370"/>
      <c r="AD1243" s="370"/>
      <c r="AE1243" s="370"/>
      <c r="AF1243" s="370"/>
      <c r="AG1243" s="626"/>
      <c r="AH1243" s="626"/>
      <c r="AI1243" s="626"/>
      <c r="AJ1243" s="626"/>
      <c r="AK1243" s="626"/>
      <c r="AL1243" s="626"/>
      <c r="AM1243" s="626"/>
      <c r="AN1243" s="626"/>
      <c r="AO1243" s="626"/>
      <c r="AP1243" s="369"/>
      <c r="AQ1243" s="369"/>
      <c r="AR1243" s="369"/>
      <c r="AS1243" s="369"/>
      <c r="AT1243" s="370"/>
      <c r="AU1243" s="370"/>
      <c r="AV1243" s="370"/>
      <c r="AW1243" s="370"/>
      <c r="BJ1243">
        <f t="shared" si="67"/>
        <v>0</v>
      </c>
      <c r="BK1243">
        <f t="shared" si="68"/>
        <v>0</v>
      </c>
      <c r="BL1243" s="531">
        <f t="shared" si="69"/>
        <v>0</v>
      </c>
      <c r="BM1243" s="201"/>
    </row>
    <row r="1244" spans="16:65" hidden="1" outlineLevel="1" x14ac:dyDescent="0.3">
      <c r="P1244" s="626"/>
      <c r="Q1244" s="626"/>
      <c r="R1244" s="626"/>
      <c r="S1244" s="626"/>
      <c r="T1244" s="626"/>
      <c r="U1244" s="626"/>
      <c r="V1244" s="626"/>
      <c r="W1244" s="626"/>
      <c r="X1244" s="626"/>
      <c r="Y1244" s="369"/>
      <c r="Z1244" s="369"/>
      <c r="AA1244" s="369"/>
      <c r="AB1244" s="369"/>
      <c r="AC1244" s="370"/>
      <c r="AD1244" s="370"/>
      <c r="AE1244" s="370"/>
      <c r="AF1244" s="370"/>
      <c r="AG1244" s="626"/>
      <c r="AH1244" s="626"/>
      <c r="AI1244" s="626"/>
      <c r="AJ1244" s="626"/>
      <c r="AK1244" s="626"/>
      <c r="AL1244" s="626"/>
      <c r="AM1244" s="626"/>
      <c r="AN1244" s="626"/>
      <c r="AO1244" s="626"/>
      <c r="AP1244" s="369"/>
      <c r="AQ1244" s="369"/>
      <c r="AR1244" s="369"/>
      <c r="AS1244" s="369"/>
      <c r="AT1244" s="370"/>
      <c r="AU1244" s="370"/>
      <c r="AV1244" s="370"/>
      <c r="AW1244" s="370"/>
      <c r="BJ1244">
        <f t="shared" si="67"/>
        <v>0</v>
      </c>
      <c r="BK1244">
        <f t="shared" si="68"/>
        <v>0</v>
      </c>
      <c r="BL1244" s="531">
        <f t="shared" si="69"/>
        <v>0</v>
      </c>
      <c r="BM1244" s="201"/>
    </row>
    <row r="1245" spans="16:65" hidden="1" outlineLevel="1" x14ac:dyDescent="0.3">
      <c r="P1245" s="626"/>
      <c r="Q1245" s="626"/>
      <c r="R1245" s="626"/>
      <c r="S1245" s="626"/>
      <c r="T1245" s="626"/>
      <c r="U1245" s="626"/>
      <c r="V1245" s="626"/>
      <c r="W1245" s="626"/>
      <c r="X1245" s="626"/>
      <c r="Y1245" s="369"/>
      <c r="Z1245" s="369"/>
      <c r="AA1245" s="369"/>
      <c r="AB1245" s="369"/>
      <c r="AC1245" s="370"/>
      <c r="AD1245" s="370"/>
      <c r="AE1245" s="370"/>
      <c r="AF1245" s="370"/>
      <c r="AG1245" s="626"/>
      <c r="AH1245" s="626"/>
      <c r="AI1245" s="626"/>
      <c r="AJ1245" s="626"/>
      <c r="AK1245" s="626"/>
      <c r="AL1245" s="626"/>
      <c r="AM1245" s="626"/>
      <c r="AN1245" s="626"/>
      <c r="AO1245" s="626"/>
      <c r="AP1245" s="369"/>
      <c r="AQ1245" s="369"/>
      <c r="AR1245" s="369"/>
      <c r="AS1245" s="369"/>
      <c r="AT1245" s="370"/>
      <c r="AU1245" s="370"/>
      <c r="AV1245" s="370"/>
      <c r="AW1245" s="370"/>
      <c r="BJ1245">
        <f t="shared" si="67"/>
        <v>0</v>
      </c>
      <c r="BK1245">
        <f t="shared" si="68"/>
        <v>0</v>
      </c>
      <c r="BL1245" s="531">
        <f t="shared" si="69"/>
        <v>0</v>
      </c>
      <c r="BM1245" s="201"/>
    </row>
    <row r="1246" spans="16:65" hidden="1" outlineLevel="1" x14ac:dyDescent="0.3">
      <c r="P1246" s="626"/>
      <c r="Q1246" s="626"/>
      <c r="R1246" s="626"/>
      <c r="S1246" s="626"/>
      <c r="T1246" s="626"/>
      <c r="U1246" s="626"/>
      <c r="V1246" s="626"/>
      <c r="W1246" s="626"/>
      <c r="X1246" s="626"/>
      <c r="Y1246" s="369"/>
      <c r="Z1246" s="369"/>
      <c r="AA1246" s="369"/>
      <c r="AB1246" s="369"/>
      <c r="AC1246" s="370"/>
      <c r="AD1246" s="370"/>
      <c r="AE1246" s="370"/>
      <c r="AF1246" s="370"/>
      <c r="AG1246" s="626"/>
      <c r="AH1246" s="626"/>
      <c r="AI1246" s="626"/>
      <c r="AJ1246" s="626"/>
      <c r="AK1246" s="626"/>
      <c r="AL1246" s="626"/>
      <c r="AM1246" s="626"/>
      <c r="AN1246" s="626"/>
      <c r="AO1246" s="626"/>
      <c r="AP1246" s="369"/>
      <c r="AQ1246" s="369"/>
      <c r="AR1246" s="369"/>
      <c r="AS1246" s="369"/>
      <c r="AT1246" s="370"/>
      <c r="AU1246" s="370"/>
      <c r="AV1246" s="370"/>
      <c r="AW1246" s="370"/>
      <c r="BJ1246">
        <f t="shared" si="67"/>
        <v>0</v>
      </c>
      <c r="BK1246">
        <f t="shared" si="68"/>
        <v>0</v>
      </c>
      <c r="BL1246" s="531">
        <f t="shared" si="69"/>
        <v>0</v>
      </c>
      <c r="BM1246" s="201"/>
    </row>
    <row r="1247" spans="16:65" hidden="1" outlineLevel="1" x14ac:dyDescent="0.3">
      <c r="P1247" s="626"/>
      <c r="Q1247" s="626"/>
      <c r="R1247" s="626"/>
      <c r="S1247" s="626"/>
      <c r="T1247" s="626"/>
      <c r="U1247" s="626"/>
      <c r="V1247" s="626"/>
      <c r="W1247" s="626"/>
      <c r="X1247" s="626"/>
      <c r="Y1247" s="369"/>
      <c r="Z1247" s="369"/>
      <c r="AA1247" s="369"/>
      <c r="AB1247" s="369"/>
      <c r="AC1247" s="370"/>
      <c r="AD1247" s="370"/>
      <c r="AE1247" s="370"/>
      <c r="AF1247" s="370"/>
      <c r="AG1247" s="626"/>
      <c r="AH1247" s="626"/>
      <c r="AI1247" s="626"/>
      <c r="AJ1247" s="626"/>
      <c r="AK1247" s="626"/>
      <c r="AL1247" s="626"/>
      <c r="AM1247" s="626"/>
      <c r="AN1247" s="626"/>
      <c r="AO1247" s="626"/>
      <c r="AP1247" s="369"/>
      <c r="AQ1247" s="369"/>
      <c r="AR1247" s="369"/>
      <c r="AS1247" s="369"/>
      <c r="AT1247" s="370"/>
      <c r="AU1247" s="370"/>
      <c r="AV1247" s="370"/>
      <c r="AW1247" s="370"/>
      <c r="BJ1247">
        <f t="shared" si="67"/>
        <v>0</v>
      </c>
      <c r="BK1247">
        <f t="shared" si="68"/>
        <v>0</v>
      </c>
      <c r="BL1247" s="531">
        <f t="shared" si="69"/>
        <v>0</v>
      </c>
      <c r="BM1247" s="201"/>
    </row>
    <row r="1248" spans="16:65" hidden="1" outlineLevel="1" x14ac:dyDescent="0.3">
      <c r="P1248" s="626"/>
      <c r="Q1248" s="626"/>
      <c r="R1248" s="626"/>
      <c r="S1248" s="626"/>
      <c r="T1248" s="626"/>
      <c r="U1248" s="626"/>
      <c r="V1248" s="626"/>
      <c r="W1248" s="626"/>
      <c r="X1248" s="626"/>
      <c r="Y1248" s="369"/>
      <c r="Z1248" s="369"/>
      <c r="AA1248" s="369"/>
      <c r="AB1248" s="369"/>
      <c r="AC1248" s="370"/>
      <c r="AD1248" s="370"/>
      <c r="AE1248" s="370"/>
      <c r="AF1248" s="370"/>
      <c r="AG1248" s="626"/>
      <c r="AH1248" s="626"/>
      <c r="AI1248" s="626"/>
      <c r="AJ1248" s="626"/>
      <c r="AK1248" s="626"/>
      <c r="AL1248" s="626"/>
      <c r="AM1248" s="626"/>
      <c r="AN1248" s="626"/>
      <c r="AO1248" s="626"/>
      <c r="AP1248" s="369"/>
      <c r="AQ1248" s="369"/>
      <c r="AR1248" s="369"/>
      <c r="AS1248" s="369"/>
      <c r="AT1248" s="370"/>
      <c r="AU1248" s="370"/>
      <c r="AV1248" s="370"/>
      <c r="AW1248" s="370"/>
      <c r="BJ1248">
        <f t="shared" si="67"/>
        <v>0</v>
      </c>
      <c r="BK1248">
        <f t="shared" si="68"/>
        <v>0</v>
      </c>
      <c r="BL1248" s="531">
        <f t="shared" si="69"/>
        <v>0</v>
      </c>
      <c r="BM1248" s="201"/>
    </row>
    <row r="1249" spans="16:65" hidden="1" outlineLevel="1" x14ac:dyDescent="0.3">
      <c r="P1249" s="626"/>
      <c r="Q1249" s="626"/>
      <c r="R1249" s="626"/>
      <c r="S1249" s="626"/>
      <c r="T1249" s="626"/>
      <c r="U1249" s="626"/>
      <c r="V1249" s="626"/>
      <c r="W1249" s="626"/>
      <c r="X1249" s="626"/>
      <c r="Y1249" s="369"/>
      <c r="Z1249" s="369"/>
      <c r="AA1249" s="369"/>
      <c r="AB1249" s="369"/>
      <c r="AC1249" s="370"/>
      <c r="AD1249" s="370"/>
      <c r="AE1249" s="370"/>
      <c r="AF1249" s="370"/>
      <c r="AG1249" s="626"/>
      <c r="AH1249" s="626"/>
      <c r="AI1249" s="626"/>
      <c r="AJ1249" s="626"/>
      <c r="AK1249" s="626"/>
      <c r="AL1249" s="626"/>
      <c r="AM1249" s="626"/>
      <c r="AN1249" s="626"/>
      <c r="AO1249" s="626"/>
      <c r="AP1249" s="369"/>
      <c r="AQ1249" s="369"/>
      <c r="AR1249" s="369"/>
      <c r="AS1249" s="369"/>
      <c r="AT1249" s="370"/>
      <c r="AU1249" s="370"/>
      <c r="AV1249" s="370"/>
      <c r="AW1249" s="370"/>
      <c r="BJ1249">
        <f t="shared" si="67"/>
        <v>0</v>
      </c>
      <c r="BK1249">
        <f t="shared" si="68"/>
        <v>0</v>
      </c>
      <c r="BL1249" s="531">
        <f t="shared" si="69"/>
        <v>0</v>
      </c>
      <c r="BM1249" s="201"/>
    </row>
    <row r="1250" spans="16:65" hidden="1" outlineLevel="1" x14ac:dyDescent="0.3">
      <c r="P1250" s="626"/>
      <c r="Q1250" s="626"/>
      <c r="R1250" s="626"/>
      <c r="S1250" s="626"/>
      <c r="T1250" s="626"/>
      <c r="U1250" s="626"/>
      <c r="V1250" s="626"/>
      <c r="W1250" s="626"/>
      <c r="X1250" s="626"/>
      <c r="Y1250" s="369"/>
      <c r="Z1250" s="369"/>
      <c r="AA1250" s="369"/>
      <c r="AB1250" s="369"/>
      <c r="AC1250" s="370"/>
      <c r="AD1250" s="370"/>
      <c r="AE1250" s="370"/>
      <c r="AF1250" s="370"/>
      <c r="AG1250" s="626"/>
      <c r="AH1250" s="626"/>
      <c r="AI1250" s="626"/>
      <c r="AJ1250" s="626"/>
      <c r="AK1250" s="626"/>
      <c r="AL1250" s="626"/>
      <c r="AM1250" s="626"/>
      <c r="AN1250" s="626"/>
      <c r="AO1250" s="626"/>
      <c r="AP1250" s="369"/>
      <c r="AQ1250" s="369"/>
      <c r="AR1250" s="369"/>
      <c r="AS1250" s="369"/>
      <c r="AT1250" s="370"/>
      <c r="AU1250" s="370"/>
      <c r="AV1250" s="370"/>
      <c r="AW1250" s="370"/>
      <c r="BJ1250">
        <f t="shared" si="67"/>
        <v>0</v>
      </c>
      <c r="BK1250">
        <f t="shared" si="68"/>
        <v>0</v>
      </c>
      <c r="BL1250" s="531">
        <f t="shared" si="69"/>
        <v>0</v>
      </c>
      <c r="BM1250" s="201"/>
    </row>
    <row r="1251" spans="16:65" hidden="1" outlineLevel="1" x14ac:dyDescent="0.3">
      <c r="P1251" s="626"/>
      <c r="Q1251" s="626"/>
      <c r="R1251" s="626"/>
      <c r="S1251" s="626"/>
      <c r="T1251" s="626"/>
      <c r="U1251" s="626"/>
      <c r="V1251" s="626"/>
      <c r="W1251" s="626"/>
      <c r="X1251" s="626"/>
      <c r="Y1251" s="369"/>
      <c r="Z1251" s="369"/>
      <c r="AA1251" s="369"/>
      <c r="AB1251" s="369"/>
      <c r="AC1251" s="370"/>
      <c r="AD1251" s="370"/>
      <c r="AE1251" s="370"/>
      <c r="AF1251" s="370"/>
      <c r="AG1251" s="626"/>
      <c r="AH1251" s="626"/>
      <c r="AI1251" s="626"/>
      <c r="AJ1251" s="626"/>
      <c r="AK1251" s="626"/>
      <c r="AL1251" s="626"/>
      <c r="AM1251" s="626"/>
      <c r="AN1251" s="626"/>
      <c r="AO1251" s="626"/>
      <c r="AP1251" s="369"/>
      <c r="AQ1251" s="369"/>
      <c r="AR1251" s="369"/>
      <c r="AS1251" s="369"/>
      <c r="AT1251" s="370"/>
      <c r="AU1251" s="370"/>
      <c r="AV1251" s="370"/>
      <c r="AW1251" s="370"/>
      <c r="BJ1251">
        <f t="shared" si="67"/>
        <v>0</v>
      </c>
      <c r="BK1251">
        <f t="shared" si="68"/>
        <v>0</v>
      </c>
      <c r="BL1251" s="531">
        <f t="shared" si="69"/>
        <v>0</v>
      </c>
      <c r="BM1251" s="201"/>
    </row>
    <row r="1252" spans="16:65" hidden="1" outlineLevel="1" x14ac:dyDescent="0.3">
      <c r="P1252" s="626"/>
      <c r="Q1252" s="626"/>
      <c r="R1252" s="626"/>
      <c r="S1252" s="626"/>
      <c r="T1252" s="626"/>
      <c r="U1252" s="626"/>
      <c r="V1252" s="626"/>
      <c r="W1252" s="626"/>
      <c r="X1252" s="626"/>
      <c r="Y1252" s="369"/>
      <c r="Z1252" s="369"/>
      <c r="AA1252" s="369"/>
      <c r="AB1252" s="369"/>
      <c r="AC1252" s="370"/>
      <c r="AD1252" s="370"/>
      <c r="AE1252" s="370"/>
      <c r="AF1252" s="370"/>
      <c r="AG1252" s="626"/>
      <c r="AH1252" s="626"/>
      <c r="AI1252" s="626"/>
      <c r="AJ1252" s="626"/>
      <c r="AK1252" s="626"/>
      <c r="AL1252" s="626"/>
      <c r="AM1252" s="626"/>
      <c r="AN1252" s="626"/>
      <c r="AO1252" s="626"/>
      <c r="AP1252" s="369"/>
      <c r="AQ1252" s="369"/>
      <c r="AR1252" s="369"/>
      <c r="AS1252" s="369"/>
      <c r="AT1252" s="370"/>
      <c r="AU1252" s="370"/>
      <c r="AV1252" s="370"/>
      <c r="AW1252" s="370"/>
      <c r="BJ1252">
        <f t="shared" si="67"/>
        <v>0</v>
      </c>
      <c r="BK1252">
        <f t="shared" si="68"/>
        <v>0</v>
      </c>
      <c r="BL1252" s="531">
        <f t="shared" si="69"/>
        <v>0</v>
      </c>
      <c r="BM1252" s="201"/>
    </row>
    <row r="1253" spans="16:65" hidden="1" outlineLevel="1" x14ac:dyDescent="0.3">
      <c r="P1253" s="626"/>
      <c r="Q1253" s="626"/>
      <c r="R1253" s="626"/>
      <c r="S1253" s="626"/>
      <c r="T1253" s="626"/>
      <c r="U1253" s="626"/>
      <c r="V1253" s="626"/>
      <c r="W1253" s="626"/>
      <c r="X1253" s="626"/>
      <c r="Y1253" s="369"/>
      <c r="Z1253" s="369"/>
      <c r="AA1253" s="369"/>
      <c r="AB1253" s="369"/>
      <c r="AC1253" s="370"/>
      <c r="AD1253" s="370"/>
      <c r="AE1253" s="370"/>
      <c r="AF1253" s="370"/>
      <c r="AG1253" s="626"/>
      <c r="AH1253" s="626"/>
      <c r="AI1253" s="626"/>
      <c r="AJ1253" s="626"/>
      <c r="AK1253" s="626"/>
      <c r="AL1253" s="626"/>
      <c r="AM1253" s="626"/>
      <c r="AN1253" s="626"/>
      <c r="AO1253" s="626"/>
      <c r="AP1253" s="369"/>
      <c r="AQ1253" s="369"/>
      <c r="AR1253" s="369"/>
      <c r="AS1253" s="369"/>
      <c r="AT1253" s="370"/>
      <c r="AU1253" s="370"/>
      <c r="AV1253" s="370"/>
      <c r="AW1253" s="370"/>
      <c r="BJ1253">
        <f t="shared" si="67"/>
        <v>0</v>
      </c>
      <c r="BK1253">
        <f t="shared" si="68"/>
        <v>0</v>
      </c>
      <c r="BL1253" s="531">
        <f t="shared" si="69"/>
        <v>0</v>
      </c>
      <c r="BM1253" s="201"/>
    </row>
    <row r="1254" spans="16:65" hidden="1" outlineLevel="1" x14ac:dyDescent="0.3">
      <c r="P1254" s="626"/>
      <c r="Q1254" s="626"/>
      <c r="R1254" s="626"/>
      <c r="S1254" s="626"/>
      <c r="T1254" s="626"/>
      <c r="U1254" s="626"/>
      <c r="V1254" s="626"/>
      <c r="W1254" s="626"/>
      <c r="X1254" s="626"/>
      <c r="Y1254" s="369"/>
      <c r="Z1254" s="369"/>
      <c r="AA1254" s="369"/>
      <c r="AB1254" s="369"/>
      <c r="AC1254" s="370"/>
      <c r="AD1254" s="370"/>
      <c r="AE1254" s="370"/>
      <c r="AF1254" s="370"/>
      <c r="AG1254" s="626"/>
      <c r="AH1254" s="626"/>
      <c r="AI1254" s="626"/>
      <c r="AJ1254" s="626"/>
      <c r="AK1254" s="626"/>
      <c r="AL1254" s="626"/>
      <c r="AM1254" s="626"/>
      <c r="AN1254" s="626"/>
      <c r="AO1254" s="626"/>
      <c r="AP1254" s="369"/>
      <c r="AQ1254" s="369"/>
      <c r="AR1254" s="369"/>
      <c r="AS1254" s="369"/>
      <c r="AT1254" s="370"/>
      <c r="AU1254" s="370"/>
      <c r="AV1254" s="370"/>
      <c r="AW1254" s="370"/>
      <c r="BJ1254">
        <f t="shared" si="67"/>
        <v>0</v>
      </c>
      <c r="BK1254">
        <f t="shared" si="68"/>
        <v>0</v>
      </c>
      <c r="BL1254" s="531">
        <f t="shared" si="69"/>
        <v>0</v>
      </c>
      <c r="BM1254" s="201"/>
    </row>
    <row r="1255" spans="16:65" hidden="1" outlineLevel="1" x14ac:dyDescent="0.3">
      <c r="P1255" s="626"/>
      <c r="Q1255" s="626"/>
      <c r="R1255" s="626"/>
      <c r="S1255" s="626"/>
      <c r="T1255" s="626"/>
      <c r="U1255" s="626"/>
      <c r="V1255" s="626"/>
      <c r="W1255" s="626"/>
      <c r="X1255" s="626"/>
      <c r="Y1255" s="369"/>
      <c r="Z1255" s="369"/>
      <c r="AA1255" s="369"/>
      <c r="AB1255" s="369"/>
      <c r="AC1255" s="370"/>
      <c r="AD1255" s="370"/>
      <c r="AE1255" s="370"/>
      <c r="AF1255" s="370"/>
      <c r="AG1255" s="626"/>
      <c r="AH1255" s="626"/>
      <c r="AI1255" s="626"/>
      <c r="AJ1255" s="626"/>
      <c r="AK1255" s="626"/>
      <c r="AL1255" s="626"/>
      <c r="AM1255" s="626"/>
      <c r="AN1255" s="626"/>
      <c r="AO1255" s="626"/>
      <c r="AP1255" s="369"/>
      <c r="AQ1255" s="369"/>
      <c r="AR1255" s="369"/>
      <c r="AS1255" s="369"/>
      <c r="AT1255" s="370"/>
      <c r="AU1255" s="370"/>
      <c r="AV1255" s="370"/>
      <c r="AW1255" s="370"/>
      <c r="BJ1255">
        <f t="shared" si="67"/>
        <v>0</v>
      </c>
      <c r="BK1255">
        <f t="shared" si="68"/>
        <v>0</v>
      </c>
      <c r="BL1255" s="531">
        <f t="shared" si="69"/>
        <v>0</v>
      </c>
      <c r="BM1255" s="201"/>
    </row>
    <row r="1256" spans="16:65" hidden="1" outlineLevel="1" x14ac:dyDescent="0.3">
      <c r="P1256" s="626"/>
      <c r="Q1256" s="626"/>
      <c r="R1256" s="626"/>
      <c r="S1256" s="626"/>
      <c r="T1256" s="626"/>
      <c r="U1256" s="626"/>
      <c r="V1256" s="626"/>
      <c r="W1256" s="626"/>
      <c r="X1256" s="626"/>
      <c r="Y1256" s="369"/>
      <c r="Z1256" s="369"/>
      <c r="AA1256" s="369"/>
      <c r="AB1256" s="369"/>
      <c r="AC1256" s="370"/>
      <c r="AD1256" s="370"/>
      <c r="AE1256" s="370"/>
      <c r="AF1256" s="370"/>
      <c r="AG1256" s="626"/>
      <c r="AH1256" s="626"/>
      <c r="AI1256" s="626"/>
      <c r="AJ1256" s="626"/>
      <c r="AK1256" s="626"/>
      <c r="AL1256" s="626"/>
      <c r="AM1256" s="626"/>
      <c r="AN1256" s="626"/>
      <c r="AO1256" s="626"/>
      <c r="AP1256" s="369"/>
      <c r="AQ1256" s="369"/>
      <c r="AR1256" s="369"/>
      <c r="AS1256" s="369"/>
      <c r="AT1256" s="370"/>
      <c r="AU1256" s="370"/>
      <c r="AV1256" s="370"/>
      <c r="AW1256" s="370"/>
      <c r="BJ1256">
        <f t="shared" si="67"/>
        <v>0</v>
      </c>
      <c r="BK1256">
        <f t="shared" si="68"/>
        <v>0</v>
      </c>
      <c r="BL1256" s="531">
        <f t="shared" si="69"/>
        <v>0</v>
      </c>
      <c r="BM1256" s="201"/>
    </row>
    <row r="1257" spans="16:65" hidden="1" outlineLevel="1" x14ac:dyDescent="0.3">
      <c r="P1257" s="626"/>
      <c r="Q1257" s="626"/>
      <c r="R1257" s="626"/>
      <c r="S1257" s="626"/>
      <c r="T1257" s="626"/>
      <c r="U1257" s="626"/>
      <c r="V1257" s="626"/>
      <c r="W1257" s="626"/>
      <c r="X1257" s="626"/>
      <c r="Y1257" s="369"/>
      <c r="Z1257" s="369"/>
      <c r="AA1257" s="369"/>
      <c r="AB1257" s="369"/>
      <c r="AC1257" s="370"/>
      <c r="AD1257" s="370"/>
      <c r="AE1257" s="370"/>
      <c r="AF1257" s="370"/>
      <c r="AG1257" s="626"/>
      <c r="AH1257" s="626"/>
      <c r="AI1257" s="626"/>
      <c r="AJ1257" s="626"/>
      <c r="AK1257" s="626"/>
      <c r="AL1257" s="626"/>
      <c r="AM1257" s="626"/>
      <c r="AN1257" s="626"/>
      <c r="AO1257" s="626"/>
      <c r="AP1257" s="369"/>
      <c r="AQ1257" s="369"/>
      <c r="AR1257" s="369"/>
      <c r="AS1257" s="369"/>
      <c r="AT1257" s="370"/>
      <c r="AU1257" s="370"/>
      <c r="AV1257" s="370"/>
      <c r="AW1257" s="370"/>
      <c r="BJ1257">
        <f t="shared" si="67"/>
        <v>0</v>
      </c>
      <c r="BK1257">
        <f t="shared" si="68"/>
        <v>0</v>
      </c>
      <c r="BL1257" s="531">
        <f t="shared" si="69"/>
        <v>0</v>
      </c>
      <c r="BM1257" s="201"/>
    </row>
    <row r="1258" spans="16:65" hidden="1" outlineLevel="1" x14ac:dyDescent="0.3">
      <c r="P1258" s="626"/>
      <c r="Q1258" s="626"/>
      <c r="R1258" s="626"/>
      <c r="S1258" s="626"/>
      <c r="T1258" s="626"/>
      <c r="U1258" s="626"/>
      <c r="V1258" s="626"/>
      <c r="W1258" s="626"/>
      <c r="X1258" s="626"/>
      <c r="Y1258" s="369"/>
      <c r="Z1258" s="369"/>
      <c r="AA1258" s="369"/>
      <c r="AB1258" s="369"/>
      <c r="AC1258" s="370"/>
      <c r="AD1258" s="370"/>
      <c r="AE1258" s="370"/>
      <c r="AF1258" s="370"/>
      <c r="AG1258" s="626"/>
      <c r="AH1258" s="626"/>
      <c r="AI1258" s="626"/>
      <c r="AJ1258" s="626"/>
      <c r="AK1258" s="626"/>
      <c r="AL1258" s="626"/>
      <c r="AM1258" s="626"/>
      <c r="AN1258" s="626"/>
      <c r="AO1258" s="626"/>
      <c r="AP1258" s="369"/>
      <c r="AQ1258" s="369"/>
      <c r="AR1258" s="369"/>
      <c r="AS1258" s="369"/>
      <c r="AT1258" s="370"/>
      <c r="AU1258" s="370"/>
      <c r="AV1258" s="370"/>
      <c r="AW1258" s="370"/>
      <c r="BJ1258">
        <f t="shared" si="67"/>
        <v>0</v>
      </c>
      <c r="BK1258">
        <f t="shared" si="68"/>
        <v>0</v>
      </c>
      <c r="BL1258" s="531">
        <f t="shared" si="69"/>
        <v>0</v>
      </c>
      <c r="BM1258" s="201"/>
    </row>
    <row r="1259" spans="16:65" hidden="1" outlineLevel="1" x14ac:dyDescent="0.3">
      <c r="P1259" s="626"/>
      <c r="Q1259" s="626"/>
      <c r="R1259" s="626"/>
      <c r="S1259" s="626"/>
      <c r="T1259" s="626"/>
      <c r="U1259" s="626"/>
      <c r="V1259" s="626"/>
      <c r="W1259" s="626"/>
      <c r="X1259" s="626"/>
      <c r="Y1259" s="369"/>
      <c r="Z1259" s="369"/>
      <c r="AA1259" s="369"/>
      <c r="AB1259" s="369"/>
      <c r="AC1259" s="370"/>
      <c r="AD1259" s="370"/>
      <c r="AE1259" s="370"/>
      <c r="AF1259" s="370"/>
      <c r="AG1259" s="626"/>
      <c r="AH1259" s="626"/>
      <c r="AI1259" s="626"/>
      <c r="AJ1259" s="626"/>
      <c r="AK1259" s="626"/>
      <c r="AL1259" s="626"/>
      <c r="AM1259" s="626"/>
      <c r="AN1259" s="626"/>
      <c r="AO1259" s="626"/>
      <c r="AP1259" s="369"/>
      <c r="AQ1259" s="369"/>
      <c r="AR1259" s="369"/>
      <c r="AS1259" s="369"/>
      <c r="AT1259" s="370"/>
      <c r="AU1259" s="370"/>
      <c r="AV1259" s="370"/>
      <c r="AW1259" s="370"/>
      <c r="BJ1259">
        <f t="shared" si="67"/>
        <v>0</v>
      </c>
      <c r="BK1259">
        <f t="shared" si="68"/>
        <v>0</v>
      </c>
      <c r="BL1259" s="531">
        <f t="shared" si="69"/>
        <v>0</v>
      </c>
      <c r="BM1259" s="201"/>
    </row>
    <row r="1260" spans="16:65" hidden="1" outlineLevel="1" x14ac:dyDescent="0.3">
      <c r="P1260" s="626"/>
      <c r="Q1260" s="626"/>
      <c r="R1260" s="626"/>
      <c r="S1260" s="626"/>
      <c r="T1260" s="626"/>
      <c r="U1260" s="626"/>
      <c r="V1260" s="626"/>
      <c r="W1260" s="626"/>
      <c r="X1260" s="626"/>
      <c r="Y1260" s="369"/>
      <c r="Z1260" s="369"/>
      <c r="AA1260" s="369"/>
      <c r="AB1260" s="369"/>
      <c r="AC1260" s="370"/>
      <c r="AD1260" s="370"/>
      <c r="AE1260" s="370"/>
      <c r="AF1260" s="370"/>
      <c r="AG1260" s="626"/>
      <c r="AH1260" s="626"/>
      <c r="AI1260" s="626"/>
      <c r="AJ1260" s="626"/>
      <c r="AK1260" s="626"/>
      <c r="AL1260" s="626"/>
      <c r="AM1260" s="626"/>
      <c r="AN1260" s="626"/>
      <c r="AO1260" s="626"/>
      <c r="AP1260" s="369"/>
      <c r="AQ1260" s="369"/>
      <c r="AR1260" s="369"/>
      <c r="AS1260" s="369"/>
      <c r="AT1260" s="370"/>
      <c r="AU1260" s="370"/>
      <c r="AV1260" s="370"/>
      <c r="AW1260" s="370"/>
      <c r="BJ1260">
        <f t="shared" si="67"/>
        <v>0</v>
      </c>
      <c r="BK1260">
        <f t="shared" si="68"/>
        <v>0</v>
      </c>
      <c r="BL1260" s="531">
        <f t="shared" si="69"/>
        <v>0</v>
      </c>
      <c r="BM1260" s="201"/>
    </row>
    <row r="1261" spans="16:65" hidden="1" outlineLevel="1" x14ac:dyDescent="0.3">
      <c r="P1261" s="626"/>
      <c r="Q1261" s="626"/>
      <c r="R1261" s="626"/>
      <c r="S1261" s="626"/>
      <c r="T1261" s="626"/>
      <c r="U1261" s="626"/>
      <c r="V1261" s="626"/>
      <c r="W1261" s="626"/>
      <c r="X1261" s="626"/>
      <c r="Y1261" s="369"/>
      <c r="Z1261" s="369"/>
      <c r="AA1261" s="369"/>
      <c r="AB1261" s="369"/>
      <c r="AC1261" s="370"/>
      <c r="AD1261" s="370"/>
      <c r="AE1261" s="370"/>
      <c r="AF1261" s="370"/>
      <c r="AG1261" s="626"/>
      <c r="AH1261" s="626"/>
      <c r="AI1261" s="626"/>
      <c r="AJ1261" s="626"/>
      <c r="AK1261" s="626"/>
      <c r="AL1261" s="626"/>
      <c r="AM1261" s="626"/>
      <c r="AN1261" s="626"/>
      <c r="AO1261" s="626"/>
      <c r="AP1261" s="369"/>
      <c r="AQ1261" s="369"/>
      <c r="AR1261" s="369"/>
      <c r="AS1261" s="369"/>
      <c r="AT1261" s="370"/>
      <c r="AU1261" s="370"/>
      <c r="AV1261" s="370"/>
      <c r="AW1261" s="370"/>
      <c r="BJ1261">
        <f t="shared" si="67"/>
        <v>0</v>
      </c>
      <c r="BK1261">
        <f t="shared" si="68"/>
        <v>0</v>
      </c>
      <c r="BL1261" s="531">
        <f t="shared" si="69"/>
        <v>0</v>
      </c>
      <c r="BM1261" s="201"/>
    </row>
    <row r="1262" spans="16:65" hidden="1" outlineLevel="1" x14ac:dyDescent="0.3">
      <c r="P1262" s="626"/>
      <c r="Q1262" s="626"/>
      <c r="R1262" s="626"/>
      <c r="S1262" s="626"/>
      <c r="T1262" s="626"/>
      <c r="U1262" s="626"/>
      <c r="V1262" s="626"/>
      <c r="W1262" s="626"/>
      <c r="X1262" s="626"/>
      <c r="Y1262" s="369"/>
      <c r="Z1262" s="369"/>
      <c r="AA1262" s="369"/>
      <c r="AB1262" s="369"/>
      <c r="AC1262" s="370"/>
      <c r="AD1262" s="370"/>
      <c r="AE1262" s="370"/>
      <c r="AF1262" s="370"/>
      <c r="AG1262" s="626"/>
      <c r="AH1262" s="626"/>
      <c r="AI1262" s="626"/>
      <c r="AJ1262" s="626"/>
      <c r="AK1262" s="626"/>
      <c r="AL1262" s="626"/>
      <c r="AM1262" s="626"/>
      <c r="AN1262" s="626"/>
      <c r="AO1262" s="626"/>
      <c r="AP1262" s="369"/>
      <c r="AQ1262" s="369"/>
      <c r="AR1262" s="369"/>
      <c r="AS1262" s="369"/>
      <c r="AT1262" s="370"/>
      <c r="AU1262" s="370"/>
      <c r="AV1262" s="370"/>
      <c r="AW1262" s="370"/>
      <c r="BJ1262">
        <f t="shared" si="67"/>
        <v>0</v>
      </c>
      <c r="BK1262">
        <f t="shared" si="68"/>
        <v>0</v>
      </c>
      <c r="BL1262" s="531">
        <f t="shared" si="69"/>
        <v>0</v>
      </c>
      <c r="BM1262" s="201"/>
    </row>
    <row r="1263" spans="16:65" hidden="1" outlineLevel="1" x14ac:dyDescent="0.3">
      <c r="P1263" s="626"/>
      <c r="Q1263" s="626"/>
      <c r="R1263" s="626"/>
      <c r="S1263" s="626"/>
      <c r="T1263" s="626"/>
      <c r="U1263" s="626"/>
      <c r="V1263" s="626"/>
      <c r="W1263" s="626"/>
      <c r="X1263" s="626"/>
      <c r="Y1263" s="369"/>
      <c r="Z1263" s="369"/>
      <c r="AA1263" s="369"/>
      <c r="AB1263" s="369"/>
      <c r="AC1263" s="370"/>
      <c r="AD1263" s="370"/>
      <c r="AE1263" s="370"/>
      <c r="AF1263" s="370"/>
      <c r="AG1263" s="626"/>
      <c r="AH1263" s="626"/>
      <c r="AI1263" s="626"/>
      <c r="AJ1263" s="626"/>
      <c r="AK1263" s="626"/>
      <c r="AL1263" s="626"/>
      <c r="AM1263" s="626"/>
      <c r="AN1263" s="626"/>
      <c r="AO1263" s="626"/>
      <c r="AP1263" s="369"/>
      <c r="AQ1263" s="369"/>
      <c r="AR1263" s="369"/>
      <c r="AS1263" s="369"/>
      <c r="AT1263" s="370"/>
      <c r="AU1263" s="370"/>
      <c r="AV1263" s="370"/>
      <c r="AW1263" s="370"/>
      <c r="BJ1263">
        <f t="shared" ref="BJ1263:BJ1299" si="70">O1263</f>
        <v>0</v>
      </c>
      <c r="BK1263">
        <f t="shared" ref="BK1263:BK1299" si="71">SUM(AG1263:AW1263)</f>
        <v>0</v>
      </c>
      <c r="BL1263" s="531">
        <f t="shared" ref="BL1263:BL1299" si="72">BJ1263-BK1263</f>
        <v>0</v>
      </c>
      <c r="BM1263" s="201"/>
    </row>
    <row r="1264" spans="16:65" hidden="1" outlineLevel="1" x14ac:dyDescent="0.3">
      <c r="P1264" s="626"/>
      <c r="Q1264" s="626"/>
      <c r="R1264" s="626"/>
      <c r="S1264" s="626"/>
      <c r="T1264" s="626"/>
      <c r="U1264" s="626"/>
      <c r="V1264" s="626"/>
      <c r="W1264" s="626"/>
      <c r="X1264" s="626"/>
      <c r="Y1264" s="369"/>
      <c r="Z1264" s="369"/>
      <c r="AA1264" s="369"/>
      <c r="AB1264" s="369"/>
      <c r="AC1264" s="370"/>
      <c r="AD1264" s="370"/>
      <c r="AE1264" s="370"/>
      <c r="AF1264" s="370"/>
      <c r="AG1264" s="626"/>
      <c r="AH1264" s="626"/>
      <c r="AI1264" s="626"/>
      <c r="AJ1264" s="626"/>
      <c r="AK1264" s="626"/>
      <c r="AL1264" s="626"/>
      <c r="AM1264" s="626"/>
      <c r="AN1264" s="626"/>
      <c r="AO1264" s="626"/>
      <c r="AP1264" s="369"/>
      <c r="AQ1264" s="369"/>
      <c r="AR1264" s="369"/>
      <c r="AS1264" s="369"/>
      <c r="AT1264" s="370"/>
      <c r="AU1264" s="370"/>
      <c r="AV1264" s="370"/>
      <c r="AW1264" s="370"/>
      <c r="BJ1264">
        <f t="shared" si="70"/>
        <v>0</v>
      </c>
      <c r="BK1264">
        <f t="shared" si="71"/>
        <v>0</v>
      </c>
      <c r="BL1264" s="531">
        <f t="shared" si="72"/>
        <v>0</v>
      </c>
      <c r="BM1264" s="201"/>
    </row>
    <row r="1265" spans="16:65" hidden="1" outlineLevel="1" x14ac:dyDescent="0.3">
      <c r="P1265" s="626"/>
      <c r="Q1265" s="626"/>
      <c r="R1265" s="626"/>
      <c r="S1265" s="626"/>
      <c r="T1265" s="626"/>
      <c r="U1265" s="626"/>
      <c r="V1265" s="626"/>
      <c r="W1265" s="626"/>
      <c r="X1265" s="626"/>
      <c r="Y1265" s="369"/>
      <c r="Z1265" s="369"/>
      <c r="AA1265" s="369"/>
      <c r="AB1265" s="369"/>
      <c r="AC1265" s="370"/>
      <c r="AD1265" s="370"/>
      <c r="AE1265" s="370"/>
      <c r="AF1265" s="370"/>
      <c r="AG1265" s="626"/>
      <c r="AH1265" s="626"/>
      <c r="AI1265" s="626"/>
      <c r="AJ1265" s="626"/>
      <c r="AK1265" s="626"/>
      <c r="AL1265" s="626"/>
      <c r="AM1265" s="626"/>
      <c r="AN1265" s="626"/>
      <c r="AO1265" s="626"/>
      <c r="AP1265" s="369"/>
      <c r="AQ1265" s="369"/>
      <c r="AR1265" s="369"/>
      <c r="AS1265" s="369"/>
      <c r="AT1265" s="370"/>
      <c r="AU1265" s="370"/>
      <c r="AV1265" s="370"/>
      <c r="AW1265" s="370"/>
      <c r="BJ1265">
        <f t="shared" si="70"/>
        <v>0</v>
      </c>
      <c r="BK1265">
        <f t="shared" si="71"/>
        <v>0</v>
      </c>
      <c r="BL1265" s="531">
        <f t="shared" si="72"/>
        <v>0</v>
      </c>
      <c r="BM1265" s="201"/>
    </row>
    <row r="1266" spans="16:65" hidden="1" outlineLevel="1" x14ac:dyDescent="0.3">
      <c r="P1266" s="626"/>
      <c r="Q1266" s="626"/>
      <c r="R1266" s="626"/>
      <c r="S1266" s="626"/>
      <c r="T1266" s="626"/>
      <c r="U1266" s="626"/>
      <c r="V1266" s="626"/>
      <c r="W1266" s="626"/>
      <c r="X1266" s="626"/>
      <c r="Y1266" s="369"/>
      <c r="Z1266" s="369"/>
      <c r="AA1266" s="369"/>
      <c r="AB1266" s="369"/>
      <c r="AC1266" s="370"/>
      <c r="AD1266" s="370"/>
      <c r="AE1266" s="370"/>
      <c r="AF1266" s="370"/>
      <c r="AG1266" s="626"/>
      <c r="AH1266" s="626"/>
      <c r="AI1266" s="626"/>
      <c r="AJ1266" s="626"/>
      <c r="AK1266" s="626"/>
      <c r="AL1266" s="626"/>
      <c r="AM1266" s="626"/>
      <c r="AN1266" s="626"/>
      <c r="AO1266" s="626"/>
      <c r="AP1266" s="369"/>
      <c r="AQ1266" s="369"/>
      <c r="AR1266" s="369"/>
      <c r="AS1266" s="369"/>
      <c r="AT1266" s="370"/>
      <c r="AU1266" s="370"/>
      <c r="AV1266" s="370"/>
      <c r="AW1266" s="370"/>
      <c r="BJ1266">
        <f t="shared" si="70"/>
        <v>0</v>
      </c>
      <c r="BK1266">
        <f t="shared" si="71"/>
        <v>0</v>
      </c>
      <c r="BL1266" s="531">
        <f t="shared" si="72"/>
        <v>0</v>
      </c>
      <c r="BM1266" s="201"/>
    </row>
    <row r="1267" spans="16:65" hidden="1" outlineLevel="1" x14ac:dyDescent="0.3">
      <c r="P1267" s="626"/>
      <c r="Q1267" s="626"/>
      <c r="R1267" s="626"/>
      <c r="S1267" s="626"/>
      <c r="T1267" s="626"/>
      <c r="U1267" s="626"/>
      <c r="V1267" s="626"/>
      <c r="W1267" s="626"/>
      <c r="X1267" s="626"/>
      <c r="Y1267" s="369"/>
      <c r="Z1267" s="369"/>
      <c r="AA1267" s="369"/>
      <c r="AB1267" s="369"/>
      <c r="AC1267" s="370"/>
      <c r="AD1267" s="370"/>
      <c r="AE1267" s="370"/>
      <c r="AF1267" s="370"/>
      <c r="AG1267" s="626"/>
      <c r="AH1267" s="626"/>
      <c r="AI1267" s="626"/>
      <c r="AJ1267" s="626"/>
      <c r="AK1267" s="626"/>
      <c r="AL1267" s="626"/>
      <c r="AM1267" s="626"/>
      <c r="AN1267" s="626"/>
      <c r="AO1267" s="626"/>
      <c r="AP1267" s="369"/>
      <c r="AQ1267" s="369"/>
      <c r="AR1267" s="369"/>
      <c r="AS1267" s="369"/>
      <c r="AT1267" s="370"/>
      <c r="AU1267" s="370"/>
      <c r="AV1267" s="370"/>
      <c r="AW1267" s="370"/>
      <c r="BJ1267">
        <f t="shared" si="70"/>
        <v>0</v>
      </c>
      <c r="BK1267">
        <f t="shared" si="71"/>
        <v>0</v>
      </c>
      <c r="BL1267" s="531">
        <f t="shared" si="72"/>
        <v>0</v>
      </c>
      <c r="BM1267" s="201"/>
    </row>
    <row r="1268" spans="16:65" hidden="1" outlineLevel="1" x14ac:dyDescent="0.3">
      <c r="P1268" s="626"/>
      <c r="Q1268" s="626"/>
      <c r="R1268" s="626"/>
      <c r="S1268" s="626"/>
      <c r="T1268" s="626"/>
      <c r="U1268" s="626"/>
      <c r="V1268" s="626"/>
      <c r="W1268" s="626"/>
      <c r="X1268" s="626"/>
      <c r="Y1268" s="369"/>
      <c r="Z1268" s="369"/>
      <c r="AA1268" s="369"/>
      <c r="AB1268" s="369"/>
      <c r="AC1268" s="370"/>
      <c r="AD1268" s="370"/>
      <c r="AE1268" s="370"/>
      <c r="AF1268" s="370"/>
      <c r="AG1268" s="626"/>
      <c r="AH1268" s="626"/>
      <c r="AI1268" s="626"/>
      <c r="AJ1268" s="626"/>
      <c r="AK1268" s="626"/>
      <c r="AL1268" s="626"/>
      <c r="AM1268" s="626"/>
      <c r="AN1268" s="626"/>
      <c r="AO1268" s="626"/>
      <c r="AP1268" s="369"/>
      <c r="AQ1268" s="369"/>
      <c r="AR1268" s="369"/>
      <c r="AS1268" s="369"/>
      <c r="AT1268" s="370"/>
      <c r="AU1268" s="370"/>
      <c r="AV1268" s="370"/>
      <c r="AW1268" s="370"/>
      <c r="BJ1268">
        <f t="shared" si="70"/>
        <v>0</v>
      </c>
      <c r="BK1268">
        <f t="shared" si="71"/>
        <v>0</v>
      </c>
      <c r="BL1268" s="531">
        <f t="shared" si="72"/>
        <v>0</v>
      </c>
      <c r="BM1268" s="201"/>
    </row>
    <row r="1269" spans="16:65" hidden="1" outlineLevel="1" x14ac:dyDescent="0.3">
      <c r="P1269" s="626"/>
      <c r="Q1269" s="626"/>
      <c r="R1269" s="626"/>
      <c r="S1269" s="626"/>
      <c r="T1269" s="626"/>
      <c r="U1269" s="626"/>
      <c r="V1269" s="626"/>
      <c r="W1269" s="626"/>
      <c r="X1269" s="626"/>
      <c r="Y1269" s="369"/>
      <c r="Z1269" s="369"/>
      <c r="AA1269" s="369"/>
      <c r="AB1269" s="369"/>
      <c r="AC1269" s="370"/>
      <c r="AD1269" s="370"/>
      <c r="AE1269" s="370"/>
      <c r="AF1269" s="370"/>
      <c r="AG1269" s="626"/>
      <c r="AH1269" s="626"/>
      <c r="AI1269" s="626"/>
      <c r="AJ1269" s="626"/>
      <c r="AK1269" s="626"/>
      <c r="AL1269" s="626"/>
      <c r="AM1269" s="626"/>
      <c r="AN1269" s="626"/>
      <c r="AO1269" s="626"/>
      <c r="AP1269" s="369"/>
      <c r="AQ1269" s="369"/>
      <c r="AR1269" s="369"/>
      <c r="AS1269" s="369"/>
      <c r="AT1269" s="370"/>
      <c r="AU1269" s="370"/>
      <c r="AV1269" s="370"/>
      <c r="AW1269" s="370"/>
      <c r="BJ1269">
        <f t="shared" si="70"/>
        <v>0</v>
      </c>
      <c r="BK1269">
        <f t="shared" si="71"/>
        <v>0</v>
      </c>
      <c r="BL1269" s="531">
        <f t="shared" si="72"/>
        <v>0</v>
      </c>
      <c r="BM1269" s="201"/>
    </row>
    <row r="1270" spans="16:65" hidden="1" outlineLevel="1" x14ac:dyDescent="0.3">
      <c r="P1270" s="626"/>
      <c r="Q1270" s="626"/>
      <c r="R1270" s="626"/>
      <c r="S1270" s="626"/>
      <c r="T1270" s="626"/>
      <c r="U1270" s="626"/>
      <c r="V1270" s="626"/>
      <c r="W1270" s="626"/>
      <c r="X1270" s="626"/>
      <c r="Y1270" s="369"/>
      <c r="Z1270" s="369"/>
      <c r="AA1270" s="369"/>
      <c r="AB1270" s="369"/>
      <c r="AC1270" s="370"/>
      <c r="AD1270" s="370"/>
      <c r="AE1270" s="370"/>
      <c r="AF1270" s="370"/>
      <c r="AG1270" s="626"/>
      <c r="AH1270" s="626"/>
      <c r="AI1270" s="626"/>
      <c r="AJ1270" s="626"/>
      <c r="AK1270" s="626"/>
      <c r="AL1270" s="626"/>
      <c r="AM1270" s="626"/>
      <c r="AN1270" s="626"/>
      <c r="AO1270" s="626"/>
      <c r="AP1270" s="369"/>
      <c r="AQ1270" s="369"/>
      <c r="AR1270" s="369"/>
      <c r="AS1270" s="369"/>
      <c r="AT1270" s="370"/>
      <c r="AU1270" s="370"/>
      <c r="AV1270" s="370"/>
      <c r="AW1270" s="370"/>
      <c r="BJ1270">
        <f t="shared" si="70"/>
        <v>0</v>
      </c>
      <c r="BK1270">
        <f t="shared" si="71"/>
        <v>0</v>
      </c>
      <c r="BL1270" s="531">
        <f t="shared" si="72"/>
        <v>0</v>
      </c>
      <c r="BM1270" s="201"/>
    </row>
    <row r="1271" spans="16:65" hidden="1" outlineLevel="1" x14ac:dyDescent="0.3">
      <c r="P1271" s="626"/>
      <c r="Q1271" s="626"/>
      <c r="R1271" s="626"/>
      <c r="S1271" s="626"/>
      <c r="T1271" s="626"/>
      <c r="U1271" s="626"/>
      <c r="V1271" s="626"/>
      <c r="W1271" s="626"/>
      <c r="X1271" s="626"/>
      <c r="Y1271" s="369"/>
      <c r="Z1271" s="369"/>
      <c r="AA1271" s="369"/>
      <c r="AB1271" s="369"/>
      <c r="AC1271" s="370"/>
      <c r="AD1271" s="370"/>
      <c r="AE1271" s="370"/>
      <c r="AF1271" s="370"/>
      <c r="AG1271" s="626"/>
      <c r="AH1271" s="626"/>
      <c r="AI1271" s="626"/>
      <c r="AJ1271" s="626"/>
      <c r="AK1271" s="626"/>
      <c r="AL1271" s="626"/>
      <c r="AM1271" s="626"/>
      <c r="AN1271" s="626"/>
      <c r="AO1271" s="626"/>
      <c r="AP1271" s="369"/>
      <c r="AQ1271" s="369"/>
      <c r="AR1271" s="369"/>
      <c r="AS1271" s="369"/>
      <c r="AT1271" s="370"/>
      <c r="AU1271" s="370"/>
      <c r="AV1271" s="370"/>
      <c r="AW1271" s="370"/>
      <c r="BJ1271">
        <f t="shared" si="70"/>
        <v>0</v>
      </c>
      <c r="BK1271">
        <f t="shared" si="71"/>
        <v>0</v>
      </c>
      <c r="BL1271" s="531">
        <f t="shared" si="72"/>
        <v>0</v>
      </c>
      <c r="BM1271" s="201"/>
    </row>
    <row r="1272" spans="16:65" hidden="1" outlineLevel="1" x14ac:dyDescent="0.3">
      <c r="P1272" s="626"/>
      <c r="Q1272" s="626"/>
      <c r="R1272" s="626"/>
      <c r="S1272" s="626"/>
      <c r="T1272" s="626"/>
      <c r="U1272" s="626"/>
      <c r="V1272" s="626"/>
      <c r="W1272" s="626"/>
      <c r="X1272" s="626"/>
      <c r="Y1272" s="369"/>
      <c r="Z1272" s="369"/>
      <c r="AA1272" s="369"/>
      <c r="AB1272" s="369"/>
      <c r="AC1272" s="370"/>
      <c r="AD1272" s="370"/>
      <c r="AE1272" s="370"/>
      <c r="AF1272" s="370"/>
      <c r="AG1272" s="626"/>
      <c r="AH1272" s="626"/>
      <c r="AI1272" s="626"/>
      <c r="AJ1272" s="626"/>
      <c r="AK1272" s="626"/>
      <c r="AL1272" s="626"/>
      <c r="AM1272" s="626"/>
      <c r="AN1272" s="626"/>
      <c r="AO1272" s="626"/>
      <c r="AP1272" s="369"/>
      <c r="AQ1272" s="369"/>
      <c r="AR1272" s="369"/>
      <c r="AS1272" s="369"/>
      <c r="AT1272" s="370"/>
      <c r="AU1272" s="370"/>
      <c r="AV1272" s="370"/>
      <c r="AW1272" s="370"/>
      <c r="BJ1272">
        <f t="shared" si="70"/>
        <v>0</v>
      </c>
      <c r="BK1272">
        <f t="shared" si="71"/>
        <v>0</v>
      </c>
      <c r="BL1272" s="531">
        <f t="shared" si="72"/>
        <v>0</v>
      </c>
      <c r="BM1272" s="201"/>
    </row>
    <row r="1273" spans="16:65" hidden="1" outlineLevel="1" x14ac:dyDescent="0.3">
      <c r="P1273" s="626"/>
      <c r="Q1273" s="626"/>
      <c r="R1273" s="626"/>
      <c r="S1273" s="626"/>
      <c r="T1273" s="626"/>
      <c r="U1273" s="626"/>
      <c r="V1273" s="626"/>
      <c r="W1273" s="626"/>
      <c r="X1273" s="626"/>
      <c r="Y1273" s="369"/>
      <c r="Z1273" s="369"/>
      <c r="AA1273" s="369"/>
      <c r="AB1273" s="369"/>
      <c r="AC1273" s="370"/>
      <c r="AD1273" s="370"/>
      <c r="AE1273" s="370"/>
      <c r="AF1273" s="370"/>
      <c r="AG1273" s="626"/>
      <c r="AH1273" s="626"/>
      <c r="AI1273" s="626"/>
      <c r="AJ1273" s="626"/>
      <c r="AK1273" s="626"/>
      <c r="AL1273" s="626"/>
      <c r="AM1273" s="626"/>
      <c r="AN1273" s="626"/>
      <c r="AO1273" s="626"/>
      <c r="AP1273" s="369"/>
      <c r="AQ1273" s="369"/>
      <c r="AR1273" s="369"/>
      <c r="AS1273" s="369"/>
      <c r="AT1273" s="370"/>
      <c r="AU1273" s="370"/>
      <c r="AV1273" s="370"/>
      <c r="AW1273" s="370"/>
      <c r="BJ1273">
        <f t="shared" si="70"/>
        <v>0</v>
      </c>
      <c r="BK1273">
        <f t="shared" si="71"/>
        <v>0</v>
      </c>
      <c r="BL1273" s="531">
        <f t="shared" si="72"/>
        <v>0</v>
      </c>
      <c r="BM1273" s="201"/>
    </row>
    <row r="1274" spans="16:65" hidden="1" outlineLevel="1" x14ac:dyDescent="0.3">
      <c r="P1274" s="626"/>
      <c r="Q1274" s="626"/>
      <c r="R1274" s="626"/>
      <c r="S1274" s="626"/>
      <c r="T1274" s="626"/>
      <c r="U1274" s="626"/>
      <c r="V1274" s="626"/>
      <c r="W1274" s="626"/>
      <c r="X1274" s="626"/>
      <c r="Y1274" s="369"/>
      <c r="Z1274" s="369"/>
      <c r="AA1274" s="369"/>
      <c r="AB1274" s="369"/>
      <c r="AC1274" s="370"/>
      <c r="AD1274" s="370"/>
      <c r="AE1274" s="370"/>
      <c r="AF1274" s="370"/>
      <c r="AG1274" s="626"/>
      <c r="AH1274" s="626"/>
      <c r="AI1274" s="626"/>
      <c r="AJ1274" s="626"/>
      <c r="AK1274" s="626"/>
      <c r="AL1274" s="626"/>
      <c r="AM1274" s="626"/>
      <c r="AN1274" s="626"/>
      <c r="AO1274" s="626"/>
      <c r="AP1274" s="369"/>
      <c r="AQ1274" s="369"/>
      <c r="AR1274" s="369"/>
      <c r="AS1274" s="369"/>
      <c r="AT1274" s="370"/>
      <c r="AU1274" s="370"/>
      <c r="AV1274" s="370"/>
      <c r="AW1274" s="370"/>
      <c r="BJ1274">
        <f t="shared" si="70"/>
        <v>0</v>
      </c>
      <c r="BK1274">
        <f t="shared" si="71"/>
        <v>0</v>
      </c>
      <c r="BL1274" s="531">
        <f t="shared" si="72"/>
        <v>0</v>
      </c>
      <c r="BM1274" s="201"/>
    </row>
    <row r="1275" spans="16:65" hidden="1" outlineLevel="1" x14ac:dyDescent="0.3">
      <c r="P1275" s="626"/>
      <c r="Q1275" s="626"/>
      <c r="R1275" s="626"/>
      <c r="S1275" s="626"/>
      <c r="T1275" s="626"/>
      <c r="U1275" s="626"/>
      <c r="V1275" s="626"/>
      <c r="W1275" s="626"/>
      <c r="X1275" s="626"/>
      <c r="Y1275" s="369"/>
      <c r="Z1275" s="369"/>
      <c r="AA1275" s="369"/>
      <c r="AB1275" s="369"/>
      <c r="AC1275" s="370"/>
      <c r="AD1275" s="370"/>
      <c r="AE1275" s="370"/>
      <c r="AF1275" s="370"/>
      <c r="AG1275" s="626"/>
      <c r="AH1275" s="626"/>
      <c r="AI1275" s="626"/>
      <c r="AJ1275" s="626"/>
      <c r="AK1275" s="626"/>
      <c r="AL1275" s="626"/>
      <c r="AM1275" s="626"/>
      <c r="AN1275" s="626"/>
      <c r="AO1275" s="626"/>
      <c r="AP1275" s="369"/>
      <c r="AQ1275" s="369"/>
      <c r="AR1275" s="369"/>
      <c r="AS1275" s="369"/>
      <c r="AT1275" s="370"/>
      <c r="AU1275" s="370"/>
      <c r="AV1275" s="370"/>
      <c r="AW1275" s="370"/>
      <c r="BJ1275">
        <f t="shared" si="70"/>
        <v>0</v>
      </c>
      <c r="BK1275">
        <f t="shared" si="71"/>
        <v>0</v>
      </c>
      <c r="BL1275" s="531">
        <f t="shared" si="72"/>
        <v>0</v>
      </c>
      <c r="BM1275" s="201"/>
    </row>
    <row r="1276" spans="16:65" hidden="1" outlineLevel="1" x14ac:dyDescent="0.3">
      <c r="P1276" s="626"/>
      <c r="Q1276" s="626"/>
      <c r="R1276" s="626"/>
      <c r="S1276" s="626"/>
      <c r="T1276" s="626"/>
      <c r="U1276" s="626"/>
      <c r="V1276" s="626"/>
      <c r="W1276" s="626"/>
      <c r="X1276" s="626"/>
      <c r="Y1276" s="369"/>
      <c r="Z1276" s="369"/>
      <c r="AA1276" s="369"/>
      <c r="AB1276" s="369"/>
      <c r="AC1276" s="370"/>
      <c r="AD1276" s="370"/>
      <c r="AE1276" s="370"/>
      <c r="AF1276" s="370"/>
      <c r="AG1276" s="626"/>
      <c r="AH1276" s="626"/>
      <c r="AI1276" s="626"/>
      <c r="AJ1276" s="626"/>
      <c r="AK1276" s="626"/>
      <c r="AL1276" s="626"/>
      <c r="AM1276" s="626"/>
      <c r="AN1276" s="626"/>
      <c r="AO1276" s="626"/>
      <c r="AP1276" s="369"/>
      <c r="AQ1276" s="369"/>
      <c r="AR1276" s="369"/>
      <c r="AS1276" s="369"/>
      <c r="AT1276" s="370"/>
      <c r="AU1276" s="370"/>
      <c r="AV1276" s="370"/>
      <c r="AW1276" s="370"/>
      <c r="BJ1276">
        <f t="shared" si="70"/>
        <v>0</v>
      </c>
      <c r="BK1276">
        <f t="shared" si="71"/>
        <v>0</v>
      </c>
      <c r="BL1276" s="531">
        <f t="shared" si="72"/>
        <v>0</v>
      </c>
      <c r="BM1276" s="201"/>
    </row>
    <row r="1277" spans="16:65" hidden="1" outlineLevel="1" x14ac:dyDescent="0.3">
      <c r="P1277" s="626"/>
      <c r="Q1277" s="626"/>
      <c r="R1277" s="626"/>
      <c r="S1277" s="626"/>
      <c r="T1277" s="626"/>
      <c r="U1277" s="626"/>
      <c r="V1277" s="626"/>
      <c r="W1277" s="626"/>
      <c r="X1277" s="626"/>
      <c r="Y1277" s="369"/>
      <c r="Z1277" s="369"/>
      <c r="AA1277" s="369"/>
      <c r="AB1277" s="369"/>
      <c r="AC1277" s="370"/>
      <c r="AD1277" s="370"/>
      <c r="AE1277" s="370"/>
      <c r="AF1277" s="370"/>
      <c r="AG1277" s="626"/>
      <c r="AH1277" s="626"/>
      <c r="AI1277" s="626"/>
      <c r="AJ1277" s="626"/>
      <c r="AK1277" s="626"/>
      <c r="AL1277" s="626"/>
      <c r="AM1277" s="626"/>
      <c r="AN1277" s="626"/>
      <c r="AO1277" s="626"/>
      <c r="AP1277" s="369"/>
      <c r="AQ1277" s="369"/>
      <c r="AR1277" s="369"/>
      <c r="AS1277" s="369"/>
      <c r="AT1277" s="370"/>
      <c r="AU1277" s="370"/>
      <c r="AV1277" s="370"/>
      <c r="AW1277" s="370"/>
      <c r="BJ1277">
        <f t="shared" si="70"/>
        <v>0</v>
      </c>
      <c r="BK1277">
        <f t="shared" si="71"/>
        <v>0</v>
      </c>
      <c r="BL1277" s="531">
        <f t="shared" si="72"/>
        <v>0</v>
      </c>
      <c r="BM1277" s="201"/>
    </row>
    <row r="1278" spans="16:65" hidden="1" outlineLevel="1" x14ac:dyDescent="0.3">
      <c r="P1278" s="626"/>
      <c r="Q1278" s="626"/>
      <c r="R1278" s="626"/>
      <c r="S1278" s="626"/>
      <c r="T1278" s="626"/>
      <c r="U1278" s="626"/>
      <c r="V1278" s="626"/>
      <c r="W1278" s="626"/>
      <c r="X1278" s="626"/>
      <c r="Y1278" s="369"/>
      <c r="Z1278" s="369"/>
      <c r="AA1278" s="369"/>
      <c r="AB1278" s="369"/>
      <c r="AC1278" s="370"/>
      <c r="AD1278" s="370"/>
      <c r="AE1278" s="370"/>
      <c r="AF1278" s="370"/>
      <c r="AG1278" s="626"/>
      <c r="AH1278" s="626"/>
      <c r="AI1278" s="626"/>
      <c r="AJ1278" s="626"/>
      <c r="AK1278" s="626"/>
      <c r="AL1278" s="626"/>
      <c r="AM1278" s="626"/>
      <c r="AN1278" s="626"/>
      <c r="AO1278" s="626"/>
      <c r="AP1278" s="369"/>
      <c r="AQ1278" s="369"/>
      <c r="AR1278" s="369"/>
      <c r="AS1278" s="369"/>
      <c r="AT1278" s="370"/>
      <c r="AU1278" s="370"/>
      <c r="AV1278" s="370"/>
      <c r="AW1278" s="370"/>
      <c r="BJ1278">
        <f t="shared" si="70"/>
        <v>0</v>
      </c>
      <c r="BK1278">
        <f t="shared" si="71"/>
        <v>0</v>
      </c>
      <c r="BL1278" s="531">
        <f t="shared" si="72"/>
        <v>0</v>
      </c>
      <c r="BM1278" s="201"/>
    </row>
    <row r="1279" spans="16:65" hidden="1" outlineLevel="1" x14ac:dyDescent="0.3">
      <c r="P1279" s="626"/>
      <c r="Q1279" s="626"/>
      <c r="R1279" s="626"/>
      <c r="S1279" s="626"/>
      <c r="T1279" s="626"/>
      <c r="U1279" s="626"/>
      <c r="V1279" s="626"/>
      <c r="W1279" s="626"/>
      <c r="X1279" s="626"/>
      <c r="Y1279" s="369"/>
      <c r="Z1279" s="369"/>
      <c r="AA1279" s="369"/>
      <c r="AB1279" s="369"/>
      <c r="AC1279" s="370"/>
      <c r="AD1279" s="370"/>
      <c r="AE1279" s="370"/>
      <c r="AF1279" s="370"/>
      <c r="AG1279" s="626"/>
      <c r="AH1279" s="626"/>
      <c r="AI1279" s="626"/>
      <c r="AJ1279" s="626"/>
      <c r="AK1279" s="626"/>
      <c r="AL1279" s="626"/>
      <c r="AM1279" s="626"/>
      <c r="AN1279" s="626"/>
      <c r="AO1279" s="626"/>
      <c r="AP1279" s="369"/>
      <c r="AQ1279" s="369"/>
      <c r="AR1279" s="369"/>
      <c r="AS1279" s="369"/>
      <c r="AT1279" s="370"/>
      <c r="AU1279" s="370"/>
      <c r="AV1279" s="370"/>
      <c r="AW1279" s="370"/>
      <c r="BJ1279">
        <f t="shared" si="70"/>
        <v>0</v>
      </c>
      <c r="BK1279">
        <f t="shared" si="71"/>
        <v>0</v>
      </c>
      <c r="BL1279" s="531">
        <f t="shared" si="72"/>
        <v>0</v>
      </c>
      <c r="BM1279" s="201"/>
    </row>
    <row r="1280" spans="16:65" hidden="1" outlineLevel="1" x14ac:dyDescent="0.3">
      <c r="P1280" s="626"/>
      <c r="Q1280" s="626"/>
      <c r="R1280" s="626"/>
      <c r="S1280" s="626"/>
      <c r="T1280" s="626"/>
      <c r="U1280" s="626"/>
      <c r="V1280" s="626"/>
      <c r="W1280" s="626"/>
      <c r="X1280" s="626"/>
      <c r="Y1280" s="369"/>
      <c r="Z1280" s="369"/>
      <c r="AA1280" s="369"/>
      <c r="AB1280" s="369"/>
      <c r="AC1280" s="370"/>
      <c r="AD1280" s="370"/>
      <c r="AE1280" s="370"/>
      <c r="AF1280" s="370"/>
      <c r="AG1280" s="626"/>
      <c r="AH1280" s="626"/>
      <c r="AI1280" s="626"/>
      <c r="AJ1280" s="626"/>
      <c r="AK1280" s="626"/>
      <c r="AL1280" s="626"/>
      <c r="AM1280" s="626"/>
      <c r="AN1280" s="626"/>
      <c r="AO1280" s="626"/>
      <c r="AP1280" s="369"/>
      <c r="AQ1280" s="369"/>
      <c r="AR1280" s="369"/>
      <c r="AS1280" s="369"/>
      <c r="AT1280" s="370"/>
      <c r="AU1280" s="370"/>
      <c r="AV1280" s="370"/>
      <c r="AW1280" s="370"/>
      <c r="BJ1280">
        <f t="shared" si="70"/>
        <v>0</v>
      </c>
      <c r="BK1280">
        <f t="shared" si="71"/>
        <v>0</v>
      </c>
      <c r="BL1280" s="531">
        <f t="shared" si="72"/>
        <v>0</v>
      </c>
      <c r="BM1280" s="201"/>
    </row>
    <row r="1281" spans="16:65" hidden="1" outlineLevel="1" x14ac:dyDescent="0.3">
      <c r="P1281" s="626"/>
      <c r="Q1281" s="626"/>
      <c r="R1281" s="626"/>
      <c r="S1281" s="626"/>
      <c r="T1281" s="626"/>
      <c r="U1281" s="626"/>
      <c r="V1281" s="626"/>
      <c r="W1281" s="626"/>
      <c r="X1281" s="626"/>
      <c r="Y1281" s="369"/>
      <c r="Z1281" s="369"/>
      <c r="AA1281" s="369"/>
      <c r="AB1281" s="369"/>
      <c r="AC1281" s="370"/>
      <c r="AD1281" s="370"/>
      <c r="AE1281" s="370"/>
      <c r="AF1281" s="370"/>
      <c r="AG1281" s="626"/>
      <c r="AH1281" s="626"/>
      <c r="AI1281" s="626"/>
      <c r="AJ1281" s="626"/>
      <c r="AK1281" s="626"/>
      <c r="AL1281" s="626"/>
      <c r="AM1281" s="626"/>
      <c r="AN1281" s="626"/>
      <c r="AO1281" s="626"/>
      <c r="AP1281" s="369"/>
      <c r="AQ1281" s="369"/>
      <c r="AR1281" s="369"/>
      <c r="AS1281" s="369"/>
      <c r="AT1281" s="370"/>
      <c r="AU1281" s="370"/>
      <c r="AV1281" s="370"/>
      <c r="AW1281" s="370"/>
      <c r="BJ1281">
        <f t="shared" si="70"/>
        <v>0</v>
      </c>
      <c r="BK1281">
        <f t="shared" si="71"/>
        <v>0</v>
      </c>
      <c r="BL1281" s="531">
        <f t="shared" si="72"/>
        <v>0</v>
      </c>
      <c r="BM1281" s="201"/>
    </row>
    <row r="1282" spans="16:65" hidden="1" outlineLevel="1" x14ac:dyDescent="0.3">
      <c r="P1282" s="626"/>
      <c r="Q1282" s="626"/>
      <c r="R1282" s="626"/>
      <c r="S1282" s="626"/>
      <c r="T1282" s="626"/>
      <c r="U1282" s="626"/>
      <c r="V1282" s="626"/>
      <c r="W1282" s="626"/>
      <c r="X1282" s="626"/>
      <c r="Y1282" s="369"/>
      <c r="Z1282" s="369"/>
      <c r="AA1282" s="369"/>
      <c r="AB1282" s="369"/>
      <c r="AC1282" s="370"/>
      <c r="AD1282" s="370"/>
      <c r="AE1282" s="370"/>
      <c r="AF1282" s="370"/>
      <c r="AG1282" s="626"/>
      <c r="AH1282" s="626"/>
      <c r="AI1282" s="626"/>
      <c r="AJ1282" s="626"/>
      <c r="AK1282" s="626"/>
      <c r="AL1282" s="626"/>
      <c r="AM1282" s="626"/>
      <c r="AN1282" s="626"/>
      <c r="AO1282" s="626"/>
      <c r="AP1282" s="369"/>
      <c r="AQ1282" s="369"/>
      <c r="AR1282" s="369"/>
      <c r="AS1282" s="369"/>
      <c r="AT1282" s="370"/>
      <c r="AU1282" s="370"/>
      <c r="AV1282" s="370"/>
      <c r="AW1282" s="370"/>
      <c r="BJ1282">
        <f t="shared" si="70"/>
        <v>0</v>
      </c>
      <c r="BK1282">
        <f t="shared" si="71"/>
        <v>0</v>
      </c>
      <c r="BL1282" s="531">
        <f t="shared" si="72"/>
        <v>0</v>
      </c>
      <c r="BM1282" s="201"/>
    </row>
    <row r="1283" spans="16:65" hidden="1" outlineLevel="1" x14ac:dyDescent="0.3">
      <c r="P1283" s="626"/>
      <c r="Q1283" s="626"/>
      <c r="R1283" s="626"/>
      <c r="S1283" s="626"/>
      <c r="T1283" s="626"/>
      <c r="U1283" s="626"/>
      <c r="V1283" s="626"/>
      <c r="W1283" s="626"/>
      <c r="X1283" s="626"/>
      <c r="Y1283" s="369"/>
      <c r="Z1283" s="369"/>
      <c r="AA1283" s="369"/>
      <c r="AB1283" s="369"/>
      <c r="AC1283" s="370"/>
      <c r="AD1283" s="370"/>
      <c r="AE1283" s="370"/>
      <c r="AF1283" s="370"/>
      <c r="AG1283" s="626"/>
      <c r="AH1283" s="626"/>
      <c r="AI1283" s="626"/>
      <c r="AJ1283" s="626"/>
      <c r="AK1283" s="626"/>
      <c r="AL1283" s="626"/>
      <c r="AM1283" s="626"/>
      <c r="AN1283" s="626"/>
      <c r="AO1283" s="626"/>
      <c r="AP1283" s="369"/>
      <c r="AQ1283" s="369"/>
      <c r="AR1283" s="369"/>
      <c r="AS1283" s="369"/>
      <c r="AT1283" s="370"/>
      <c r="AU1283" s="370"/>
      <c r="AV1283" s="370"/>
      <c r="AW1283" s="370"/>
      <c r="BJ1283">
        <f t="shared" si="70"/>
        <v>0</v>
      </c>
      <c r="BK1283">
        <f t="shared" si="71"/>
        <v>0</v>
      </c>
      <c r="BL1283" s="531">
        <f t="shared" si="72"/>
        <v>0</v>
      </c>
      <c r="BM1283" s="201"/>
    </row>
    <row r="1284" spans="16:65" hidden="1" outlineLevel="1" x14ac:dyDescent="0.3">
      <c r="P1284" s="626"/>
      <c r="Q1284" s="626"/>
      <c r="R1284" s="626"/>
      <c r="S1284" s="626"/>
      <c r="T1284" s="626"/>
      <c r="U1284" s="626"/>
      <c r="V1284" s="626"/>
      <c r="W1284" s="626"/>
      <c r="X1284" s="626"/>
      <c r="Y1284" s="369"/>
      <c r="Z1284" s="369"/>
      <c r="AA1284" s="369"/>
      <c r="AB1284" s="369"/>
      <c r="AC1284" s="370"/>
      <c r="AD1284" s="370"/>
      <c r="AE1284" s="370"/>
      <c r="AF1284" s="370"/>
      <c r="AG1284" s="626"/>
      <c r="AH1284" s="626"/>
      <c r="AI1284" s="626"/>
      <c r="AJ1284" s="626"/>
      <c r="AK1284" s="626"/>
      <c r="AL1284" s="626"/>
      <c r="AM1284" s="626"/>
      <c r="AN1284" s="626"/>
      <c r="AO1284" s="626"/>
      <c r="AP1284" s="369"/>
      <c r="AQ1284" s="369"/>
      <c r="AR1284" s="369"/>
      <c r="AS1284" s="369"/>
      <c r="AT1284" s="370"/>
      <c r="AU1284" s="370"/>
      <c r="AV1284" s="370"/>
      <c r="AW1284" s="370"/>
      <c r="BJ1284">
        <f t="shared" si="70"/>
        <v>0</v>
      </c>
      <c r="BK1284">
        <f t="shared" si="71"/>
        <v>0</v>
      </c>
      <c r="BL1284" s="531">
        <f t="shared" si="72"/>
        <v>0</v>
      </c>
      <c r="BM1284" s="201"/>
    </row>
    <row r="1285" spans="16:65" hidden="1" outlineLevel="1" x14ac:dyDescent="0.3">
      <c r="P1285" s="626"/>
      <c r="Q1285" s="626"/>
      <c r="R1285" s="626"/>
      <c r="S1285" s="626"/>
      <c r="T1285" s="626"/>
      <c r="U1285" s="626"/>
      <c r="V1285" s="626"/>
      <c r="W1285" s="626"/>
      <c r="X1285" s="626"/>
      <c r="Y1285" s="369"/>
      <c r="Z1285" s="369"/>
      <c r="AA1285" s="369"/>
      <c r="AB1285" s="369"/>
      <c r="AC1285" s="370"/>
      <c r="AD1285" s="370"/>
      <c r="AE1285" s="370"/>
      <c r="AF1285" s="370"/>
      <c r="AG1285" s="626"/>
      <c r="AH1285" s="626"/>
      <c r="AI1285" s="626"/>
      <c r="AJ1285" s="626"/>
      <c r="AK1285" s="626"/>
      <c r="AL1285" s="626"/>
      <c r="AM1285" s="626"/>
      <c r="AN1285" s="626"/>
      <c r="AO1285" s="626"/>
      <c r="AP1285" s="369"/>
      <c r="AQ1285" s="369"/>
      <c r="AR1285" s="369"/>
      <c r="AS1285" s="369"/>
      <c r="AT1285" s="370"/>
      <c r="AU1285" s="370"/>
      <c r="AV1285" s="370"/>
      <c r="AW1285" s="370"/>
      <c r="BJ1285">
        <f t="shared" si="70"/>
        <v>0</v>
      </c>
      <c r="BK1285">
        <f t="shared" si="71"/>
        <v>0</v>
      </c>
      <c r="BL1285" s="531">
        <f t="shared" si="72"/>
        <v>0</v>
      </c>
      <c r="BM1285" s="201"/>
    </row>
    <row r="1286" spans="16:65" hidden="1" outlineLevel="1" x14ac:dyDescent="0.3">
      <c r="P1286" s="626"/>
      <c r="Q1286" s="626"/>
      <c r="R1286" s="626"/>
      <c r="S1286" s="626"/>
      <c r="T1286" s="626"/>
      <c r="U1286" s="626"/>
      <c r="V1286" s="626"/>
      <c r="W1286" s="626"/>
      <c r="X1286" s="626"/>
      <c r="Y1286" s="369"/>
      <c r="Z1286" s="369"/>
      <c r="AA1286" s="369"/>
      <c r="AB1286" s="369"/>
      <c r="AC1286" s="370"/>
      <c r="AD1286" s="370"/>
      <c r="AE1286" s="370"/>
      <c r="AF1286" s="370"/>
      <c r="AG1286" s="626"/>
      <c r="AH1286" s="626"/>
      <c r="AI1286" s="626"/>
      <c r="AJ1286" s="626"/>
      <c r="AK1286" s="626"/>
      <c r="AL1286" s="626"/>
      <c r="AM1286" s="626"/>
      <c r="AN1286" s="626"/>
      <c r="AO1286" s="626"/>
      <c r="AP1286" s="369"/>
      <c r="AQ1286" s="369"/>
      <c r="AR1286" s="369"/>
      <c r="AS1286" s="369"/>
      <c r="AT1286" s="370"/>
      <c r="AU1286" s="370"/>
      <c r="AV1286" s="370"/>
      <c r="AW1286" s="370"/>
      <c r="BJ1286">
        <f t="shared" si="70"/>
        <v>0</v>
      </c>
      <c r="BK1286">
        <f t="shared" si="71"/>
        <v>0</v>
      </c>
      <c r="BL1286" s="531">
        <f t="shared" si="72"/>
        <v>0</v>
      </c>
      <c r="BM1286" s="201"/>
    </row>
    <row r="1287" spans="16:65" hidden="1" outlineLevel="1" x14ac:dyDescent="0.3">
      <c r="P1287" s="626"/>
      <c r="Q1287" s="626"/>
      <c r="R1287" s="626"/>
      <c r="S1287" s="626"/>
      <c r="T1287" s="626"/>
      <c r="U1287" s="626"/>
      <c r="V1287" s="626"/>
      <c r="W1287" s="626"/>
      <c r="X1287" s="626"/>
      <c r="Y1287" s="369"/>
      <c r="Z1287" s="369"/>
      <c r="AA1287" s="369"/>
      <c r="AB1287" s="369"/>
      <c r="AC1287" s="370"/>
      <c r="AD1287" s="370"/>
      <c r="AE1287" s="370"/>
      <c r="AF1287" s="370"/>
      <c r="AG1287" s="626"/>
      <c r="AH1287" s="626"/>
      <c r="AI1287" s="626"/>
      <c r="AJ1287" s="626"/>
      <c r="AK1287" s="626"/>
      <c r="AL1287" s="626"/>
      <c r="AM1287" s="626"/>
      <c r="AN1287" s="626"/>
      <c r="AO1287" s="626"/>
      <c r="AP1287" s="369"/>
      <c r="AQ1287" s="369"/>
      <c r="AR1287" s="369"/>
      <c r="AS1287" s="369"/>
      <c r="AT1287" s="370"/>
      <c r="AU1287" s="370"/>
      <c r="AV1287" s="370"/>
      <c r="AW1287" s="370"/>
      <c r="BJ1287">
        <f t="shared" si="70"/>
        <v>0</v>
      </c>
      <c r="BK1287">
        <f t="shared" si="71"/>
        <v>0</v>
      </c>
      <c r="BL1287" s="531">
        <f t="shared" si="72"/>
        <v>0</v>
      </c>
      <c r="BM1287" s="201"/>
    </row>
    <row r="1288" spans="16:65" hidden="1" outlineLevel="1" x14ac:dyDescent="0.3">
      <c r="P1288" s="626"/>
      <c r="Q1288" s="626"/>
      <c r="R1288" s="626"/>
      <c r="S1288" s="626"/>
      <c r="T1288" s="626"/>
      <c r="U1288" s="626"/>
      <c r="V1288" s="626"/>
      <c r="W1288" s="626"/>
      <c r="X1288" s="626"/>
      <c r="Y1288" s="369"/>
      <c r="Z1288" s="369"/>
      <c r="AA1288" s="369"/>
      <c r="AB1288" s="369"/>
      <c r="AC1288" s="370"/>
      <c r="AD1288" s="370"/>
      <c r="AE1288" s="370"/>
      <c r="AF1288" s="370"/>
      <c r="AG1288" s="626"/>
      <c r="AH1288" s="626"/>
      <c r="AI1288" s="626"/>
      <c r="AJ1288" s="626"/>
      <c r="AK1288" s="626"/>
      <c r="AL1288" s="626"/>
      <c r="AM1288" s="626"/>
      <c r="AN1288" s="626"/>
      <c r="AO1288" s="626"/>
      <c r="AP1288" s="369"/>
      <c r="AQ1288" s="369"/>
      <c r="AR1288" s="369"/>
      <c r="AS1288" s="369"/>
      <c r="AT1288" s="370"/>
      <c r="AU1288" s="370"/>
      <c r="AV1288" s="370"/>
      <c r="AW1288" s="370"/>
      <c r="BJ1288">
        <f t="shared" si="70"/>
        <v>0</v>
      </c>
      <c r="BK1288">
        <f t="shared" si="71"/>
        <v>0</v>
      </c>
      <c r="BL1288" s="531">
        <f t="shared" si="72"/>
        <v>0</v>
      </c>
      <c r="BM1288" s="201"/>
    </row>
    <row r="1289" spans="16:65" hidden="1" outlineLevel="1" x14ac:dyDescent="0.3">
      <c r="P1289" s="626"/>
      <c r="Q1289" s="626"/>
      <c r="R1289" s="626"/>
      <c r="S1289" s="626"/>
      <c r="T1289" s="626"/>
      <c r="U1289" s="626"/>
      <c r="V1289" s="626"/>
      <c r="W1289" s="626"/>
      <c r="X1289" s="626"/>
      <c r="Y1289" s="369"/>
      <c r="Z1289" s="369"/>
      <c r="AA1289" s="369"/>
      <c r="AB1289" s="369"/>
      <c r="AC1289" s="370"/>
      <c r="AD1289" s="370"/>
      <c r="AE1289" s="370"/>
      <c r="AF1289" s="370"/>
      <c r="AG1289" s="626"/>
      <c r="AH1289" s="626"/>
      <c r="AI1289" s="626"/>
      <c r="AJ1289" s="626"/>
      <c r="AK1289" s="626"/>
      <c r="AL1289" s="626"/>
      <c r="AM1289" s="626"/>
      <c r="AN1289" s="626"/>
      <c r="AO1289" s="626"/>
      <c r="AP1289" s="369"/>
      <c r="AQ1289" s="369"/>
      <c r="AR1289" s="369"/>
      <c r="AS1289" s="369"/>
      <c r="AT1289" s="370"/>
      <c r="AU1289" s="370"/>
      <c r="AV1289" s="370"/>
      <c r="AW1289" s="370"/>
      <c r="BJ1289">
        <f t="shared" si="70"/>
        <v>0</v>
      </c>
      <c r="BK1289">
        <f t="shared" si="71"/>
        <v>0</v>
      </c>
      <c r="BL1289" s="531">
        <f t="shared" si="72"/>
        <v>0</v>
      </c>
      <c r="BM1289" s="201"/>
    </row>
    <row r="1290" spans="16:65" hidden="1" outlineLevel="1" x14ac:dyDescent="0.3">
      <c r="P1290" s="626"/>
      <c r="Q1290" s="626"/>
      <c r="R1290" s="626"/>
      <c r="S1290" s="626"/>
      <c r="T1290" s="626"/>
      <c r="U1290" s="626"/>
      <c r="V1290" s="626"/>
      <c r="W1290" s="626"/>
      <c r="X1290" s="626"/>
      <c r="Y1290" s="369"/>
      <c r="Z1290" s="369"/>
      <c r="AA1290" s="369"/>
      <c r="AB1290" s="369"/>
      <c r="AC1290" s="370"/>
      <c r="AD1290" s="370"/>
      <c r="AE1290" s="370"/>
      <c r="AF1290" s="370"/>
      <c r="AG1290" s="626"/>
      <c r="AH1290" s="626"/>
      <c r="AI1290" s="626"/>
      <c r="AJ1290" s="626"/>
      <c r="AK1290" s="626"/>
      <c r="AL1290" s="626"/>
      <c r="AM1290" s="626"/>
      <c r="AN1290" s="626"/>
      <c r="AO1290" s="626"/>
      <c r="AP1290" s="369"/>
      <c r="AQ1290" s="369"/>
      <c r="AR1290" s="369"/>
      <c r="AS1290" s="369"/>
      <c r="AT1290" s="370"/>
      <c r="AU1290" s="370"/>
      <c r="AV1290" s="370"/>
      <c r="AW1290" s="370"/>
      <c r="BJ1290">
        <f t="shared" si="70"/>
        <v>0</v>
      </c>
      <c r="BK1290">
        <f t="shared" si="71"/>
        <v>0</v>
      </c>
      <c r="BL1290" s="531">
        <f t="shared" si="72"/>
        <v>0</v>
      </c>
      <c r="BM1290" s="201"/>
    </row>
    <row r="1291" spans="16:65" hidden="1" outlineLevel="1" x14ac:dyDescent="0.3">
      <c r="P1291" s="626"/>
      <c r="Q1291" s="626"/>
      <c r="R1291" s="626"/>
      <c r="S1291" s="626"/>
      <c r="T1291" s="626"/>
      <c r="U1291" s="626"/>
      <c r="V1291" s="626"/>
      <c r="W1291" s="626"/>
      <c r="X1291" s="626"/>
      <c r="Y1291" s="369"/>
      <c r="Z1291" s="369"/>
      <c r="AA1291" s="369"/>
      <c r="AB1291" s="369"/>
      <c r="AC1291" s="370"/>
      <c r="AD1291" s="370"/>
      <c r="AE1291" s="370"/>
      <c r="AF1291" s="370"/>
      <c r="AG1291" s="626"/>
      <c r="AH1291" s="626"/>
      <c r="AI1291" s="626"/>
      <c r="AJ1291" s="626"/>
      <c r="AK1291" s="626"/>
      <c r="AL1291" s="626"/>
      <c r="AM1291" s="626"/>
      <c r="AN1291" s="626"/>
      <c r="AO1291" s="626"/>
      <c r="AP1291" s="369"/>
      <c r="AQ1291" s="369"/>
      <c r="AR1291" s="369"/>
      <c r="AS1291" s="369"/>
      <c r="AT1291" s="370"/>
      <c r="AU1291" s="370"/>
      <c r="AV1291" s="370"/>
      <c r="AW1291" s="370"/>
      <c r="BJ1291">
        <f t="shared" si="70"/>
        <v>0</v>
      </c>
      <c r="BK1291">
        <f t="shared" si="71"/>
        <v>0</v>
      </c>
      <c r="BL1291" s="531">
        <f t="shared" si="72"/>
        <v>0</v>
      </c>
      <c r="BM1291" s="201"/>
    </row>
    <row r="1292" spans="16:65" hidden="1" outlineLevel="1" x14ac:dyDescent="0.3">
      <c r="P1292" s="626"/>
      <c r="Q1292" s="626"/>
      <c r="R1292" s="626"/>
      <c r="S1292" s="626"/>
      <c r="T1292" s="626"/>
      <c r="U1292" s="626"/>
      <c r="V1292" s="626"/>
      <c r="W1292" s="626"/>
      <c r="X1292" s="626"/>
      <c r="Y1292" s="369"/>
      <c r="Z1292" s="369"/>
      <c r="AA1292" s="369"/>
      <c r="AB1292" s="369"/>
      <c r="AC1292" s="370"/>
      <c r="AD1292" s="370"/>
      <c r="AE1292" s="370"/>
      <c r="AF1292" s="370"/>
      <c r="AG1292" s="626"/>
      <c r="AH1292" s="626"/>
      <c r="AI1292" s="626"/>
      <c r="AJ1292" s="626"/>
      <c r="AK1292" s="626"/>
      <c r="AL1292" s="626"/>
      <c r="AM1292" s="626"/>
      <c r="AN1292" s="626"/>
      <c r="AO1292" s="626"/>
      <c r="AP1292" s="369"/>
      <c r="AQ1292" s="369"/>
      <c r="AR1292" s="369"/>
      <c r="AS1292" s="369"/>
      <c r="AT1292" s="370"/>
      <c r="AU1292" s="370"/>
      <c r="AV1292" s="370"/>
      <c r="AW1292" s="370"/>
      <c r="BJ1292">
        <f t="shared" si="70"/>
        <v>0</v>
      </c>
      <c r="BK1292">
        <f t="shared" si="71"/>
        <v>0</v>
      </c>
      <c r="BL1292" s="531">
        <f t="shared" si="72"/>
        <v>0</v>
      </c>
      <c r="BM1292" s="201"/>
    </row>
    <row r="1293" spans="16:65" hidden="1" outlineLevel="1" x14ac:dyDescent="0.3">
      <c r="P1293" s="626"/>
      <c r="Q1293" s="626"/>
      <c r="R1293" s="626"/>
      <c r="S1293" s="626"/>
      <c r="T1293" s="626"/>
      <c r="U1293" s="626"/>
      <c r="V1293" s="626"/>
      <c r="W1293" s="626"/>
      <c r="X1293" s="626"/>
      <c r="Y1293" s="369"/>
      <c r="Z1293" s="369"/>
      <c r="AA1293" s="369"/>
      <c r="AB1293" s="369"/>
      <c r="AC1293" s="370"/>
      <c r="AD1293" s="370"/>
      <c r="AE1293" s="370"/>
      <c r="AF1293" s="370"/>
      <c r="AG1293" s="626"/>
      <c r="AH1293" s="626"/>
      <c r="AI1293" s="626"/>
      <c r="AJ1293" s="626"/>
      <c r="AK1293" s="626"/>
      <c r="AL1293" s="626"/>
      <c r="AM1293" s="626"/>
      <c r="AN1293" s="626"/>
      <c r="AO1293" s="626"/>
      <c r="AP1293" s="369"/>
      <c r="AQ1293" s="369"/>
      <c r="AR1293" s="369"/>
      <c r="AS1293" s="369"/>
      <c r="AT1293" s="370"/>
      <c r="AU1293" s="370"/>
      <c r="AV1293" s="370"/>
      <c r="AW1293" s="370"/>
      <c r="BJ1293">
        <f t="shared" si="70"/>
        <v>0</v>
      </c>
      <c r="BK1293">
        <f t="shared" si="71"/>
        <v>0</v>
      </c>
      <c r="BL1293" s="531">
        <f t="shared" si="72"/>
        <v>0</v>
      </c>
      <c r="BM1293" s="201"/>
    </row>
    <row r="1294" spans="16:65" hidden="1" outlineLevel="1" x14ac:dyDescent="0.3">
      <c r="P1294" s="626"/>
      <c r="Q1294" s="626"/>
      <c r="R1294" s="626"/>
      <c r="S1294" s="626"/>
      <c r="T1294" s="626"/>
      <c r="U1294" s="626"/>
      <c r="V1294" s="626"/>
      <c r="W1294" s="626"/>
      <c r="X1294" s="626"/>
      <c r="Y1294" s="369"/>
      <c r="Z1294" s="369"/>
      <c r="AA1294" s="369"/>
      <c r="AB1294" s="369"/>
      <c r="AC1294" s="370"/>
      <c r="AD1294" s="370"/>
      <c r="AE1294" s="370"/>
      <c r="AF1294" s="370"/>
      <c r="AG1294" s="626"/>
      <c r="AH1294" s="626"/>
      <c r="AI1294" s="626"/>
      <c r="AJ1294" s="626"/>
      <c r="AK1294" s="626"/>
      <c r="AL1294" s="626"/>
      <c r="AM1294" s="626"/>
      <c r="AN1294" s="626"/>
      <c r="AO1294" s="626"/>
      <c r="AP1294" s="369"/>
      <c r="AQ1294" s="369"/>
      <c r="AR1294" s="369"/>
      <c r="AS1294" s="369"/>
      <c r="AT1294" s="370"/>
      <c r="AU1294" s="370"/>
      <c r="AV1294" s="370"/>
      <c r="AW1294" s="370"/>
      <c r="BJ1294">
        <f t="shared" si="70"/>
        <v>0</v>
      </c>
      <c r="BK1294">
        <f t="shared" si="71"/>
        <v>0</v>
      </c>
      <c r="BL1294" s="531">
        <f t="shared" si="72"/>
        <v>0</v>
      </c>
      <c r="BM1294" s="201"/>
    </row>
    <row r="1295" spans="16:65" hidden="1" outlineLevel="1" x14ac:dyDescent="0.3">
      <c r="P1295" s="626"/>
      <c r="Q1295" s="626"/>
      <c r="R1295" s="626"/>
      <c r="S1295" s="626"/>
      <c r="T1295" s="626"/>
      <c r="U1295" s="626"/>
      <c r="V1295" s="626"/>
      <c r="W1295" s="626"/>
      <c r="X1295" s="626"/>
      <c r="Y1295" s="369"/>
      <c r="Z1295" s="369"/>
      <c r="AA1295" s="369"/>
      <c r="AB1295" s="369"/>
      <c r="AC1295" s="370"/>
      <c r="AD1295" s="370"/>
      <c r="AE1295" s="370"/>
      <c r="AF1295" s="370"/>
      <c r="AG1295" s="626"/>
      <c r="AH1295" s="626"/>
      <c r="AI1295" s="626"/>
      <c r="AJ1295" s="626"/>
      <c r="AK1295" s="626"/>
      <c r="AL1295" s="626"/>
      <c r="AM1295" s="626"/>
      <c r="AN1295" s="626"/>
      <c r="AO1295" s="626"/>
      <c r="AP1295" s="369"/>
      <c r="AQ1295" s="369"/>
      <c r="AR1295" s="369"/>
      <c r="AS1295" s="369"/>
      <c r="AT1295" s="370"/>
      <c r="AU1295" s="370"/>
      <c r="AV1295" s="370"/>
      <c r="AW1295" s="370"/>
      <c r="BJ1295">
        <f t="shared" si="70"/>
        <v>0</v>
      </c>
      <c r="BK1295">
        <f t="shared" si="71"/>
        <v>0</v>
      </c>
      <c r="BL1295" s="531">
        <f t="shared" si="72"/>
        <v>0</v>
      </c>
      <c r="BM1295" s="201"/>
    </row>
    <row r="1296" spans="16:65" hidden="1" outlineLevel="1" x14ac:dyDescent="0.3">
      <c r="P1296" s="626"/>
      <c r="Q1296" s="626"/>
      <c r="R1296" s="626"/>
      <c r="S1296" s="626"/>
      <c r="T1296" s="626"/>
      <c r="U1296" s="626"/>
      <c r="V1296" s="626"/>
      <c r="W1296" s="626"/>
      <c r="X1296" s="626"/>
      <c r="Y1296" s="369"/>
      <c r="Z1296" s="369"/>
      <c r="AA1296" s="369"/>
      <c r="AB1296" s="369"/>
      <c r="AC1296" s="370"/>
      <c r="AD1296" s="370"/>
      <c r="AE1296" s="370"/>
      <c r="AF1296" s="370"/>
      <c r="AG1296" s="626"/>
      <c r="AH1296" s="626"/>
      <c r="AI1296" s="626"/>
      <c r="AJ1296" s="626"/>
      <c r="AK1296" s="626"/>
      <c r="AL1296" s="626"/>
      <c r="AM1296" s="626"/>
      <c r="AN1296" s="626"/>
      <c r="AO1296" s="626"/>
      <c r="AP1296" s="369"/>
      <c r="AQ1296" s="369"/>
      <c r="AR1296" s="369"/>
      <c r="AS1296" s="369"/>
      <c r="AT1296" s="370"/>
      <c r="AU1296" s="370"/>
      <c r="AV1296" s="370"/>
      <c r="AW1296" s="370"/>
      <c r="BJ1296">
        <f t="shared" si="70"/>
        <v>0</v>
      </c>
      <c r="BK1296">
        <f t="shared" si="71"/>
        <v>0</v>
      </c>
      <c r="BL1296" s="531">
        <f t="shared" si="72"/>
        <v>0</v>
      </c>
      <c r="BM1296" s="201"/>
    </row>
    <row r="1297" spans="1:65" hidden="1" outlineLevel="1" x14ac:dyDescent="0.3">
      <c r="P1297" s="626"/>
      <c r="Q1297" s="626"/>
      <c r="R1297" s="626"/>
      <c r="S1297" s="626"/>
      <c r="T1297" s="626"/>
      <c r="U1297" s="626"/>
      <c r="V1297" s="626"/>
      <c r="W1297" s="626"/>
      <c r="X1297" s="626"/>
      <c r="Y1297" s="369"/>
      <c r="Z1297" s="369"/>
      <c r="AA1297" s="369"/>
      <c r="AB1297" s="369"/>
      <c r="AC1297" s="370"/>
      <c r="AD1297" s="370"/>
      <c r="AE1297" s="370"/>
      <c r="AF1297" s="370"/>
      <c r="AG1297" s="626"/>
      <c r="AH1297" s="626"/>
      <c r="AI1297" s="626"/>
      <c r="AJ1297" s="626"/>
      <c r="AK1297" s="626"/>
      <c r="AL1297" s="626"/>
      <c r="AM1297" s="626"/>
      <c r="AN1297" s="626"/>
      <c r="AO1297" s="626"/>
      <c r="AP1297" s="369"/>
      <c r="AQ1297" s="369"/>
      <c r="AR1297" s="369"/>
      <c r="AS1297" s="369"/>
      <c r="AT1297" s="370"/>
      <c r="AU1297" s="370"/>
      <c r="AV1297" s="370"/>
      <c r="AW1297" s="370"/>
      <c r="BJ1297">
        <f t="shared" si="70"/>
        <v>0</v>
      </c>
      <c r="BK1297">
        <f t="shared" si="71"/>
        <v>0</v>
      </c>
      <c r="BL1297" s="531">
        <f t="shared" si="72"/>
        <v>0</v>
      </c>
      <c r="BM1297" s="201"/>
    </row>
    <row r="1298" spans="1:65" hidden="1" outlineLevel="1" x14ac:dyDescent="0.3">
      <c r="A1298" s="264" t="str">
        <f>A1200</f>
        <v>.z12</v>
      </c>
      <c r="P1298" s="626"/>
      <c r="Q1298" s="626"/>
      <c r="R1298" s="626"/>
      <c r="S1298" s="626"/>
      <c r="T1298" s="626"/>
      <c r="U1298" s="626"/>
      <c r="V1298" s="626"/>
      <c r="W1298" s="626"/>
      <c r="X1298" s="626"/>
      <c r="Y1298" s="369"/>
      <c r="Z1298" s="369"/>
      <c r="AA1298" s="369"/>
      <c r="AB1298" s="369"/>
      <c r="AC1298" s="370"/>
      <c r="AD1298" s="370"/>
      <c r="AE1298" s="370"/>
      <c r="AF1298" s="370"/>
      <c r="AG1298" s="626"/>
      <c r="AH1298" s="626"/>
      <c r="AI1298" s="626"/>
      <c r="AJ1298" s="626"/>
      <c r="AK1298" s="626"/>
      <c r="AL1298" s="626"/>
      <c r="AM1298" s="626"/>
      <c r="AN1298" s="626"/>
      <c r="AO1298" s="626"/>
      <c r="AP1298" s="369"/>
      <c r="AQ1298" s="369"/>
      <c r="AR1298" s="369"/>
      <c r="AS1298" s="369"/>
      <c r="AT1298" s="370"/>
      <c r="AU1298" s="370"/>
      <c r="AV1298" s="370"/>
      <c r="AW1298" s="370"/>
      <c r="BJ1298">
        <f t="shared" si="70"/>
        <v>0</v>
      </c>
      <c r="BK1298">
        <f t="shared" si="71"/>
        <v>0</v>
      </c>
      <c r="BL1298" s="531">
        <f t="shared" si="72"/>
        <v>0</v>
      </c>
      <c r="BM1298" s="201"/>
    </row>
    <row r="1299" spans="1:65" collapsed="1" x14ac:dyDescent="0.3">
      <c r="P1299" s="626"/>
      <c r="Q1299" s="626"/>
      <c r="R1299" s="626"/>
      <c r="S1299" s="626"/>
      <c r="T1299" s="626"/>
      <c r="U1299" s="626"/>
      <c r="V1299" s="626"/>
      <c r="W1299" s="626"/>
      <c r="X1299" s="626"/>
      <c r="Y1299" s="369"/>
      <c r="Z1299" s="369"/>
      <c r="AA1299" s="369"/>
      <c r="AB1299" s="369"/>
      <c r="AC1299" s="370"/>
      <c r="AD1299" s="370"/>
      <c r="AE1299" s="370"/>
      <c r="AF1299" s="370"/>
      <c r="AG1299" s="626"/>
      <c r="AH1299" s="626"/>
      <c r="AI1299" s="626"/>
      <c r="AJ1299" s="626"/>
      <c r="AK1299" s="626"/>
      <c r="AL1299" s="626"/>
      <c r="AM1299" s="626"/>
      <c r="AN1299" s="626"/>
      <c r="AO1299" s="626"/>
      <c r="AP1299" s="369"/>
      <c r="AQ1299" s="369"/>
      <c r="AR1299" s="369"/>
      <c r="AS1299" s="369"/>
      <c r="AT1299" s="370"/>
      <c r="AU1299" s="370"/>
      <c r="AV1299" s="370"/>
      <c r="AW1299" s="370"/>
      <c r="BJ1299">
        <f t="shared" si="70"/>
        <v>0</v>
      </c>
      <c r="BK1299">
        <f t="shared" si="71"/>
        <v>0</v>
      </c>
      <c r="BL1299" s="531">
        <f t="shared" si="72"/>
        <v>0</v>
      </c>
      <c r="BM1299" s="201">
        <f>SUM(BL1300:BL1398)</f>
        <v>0</v>
      </c>
    </row>
    <row r="1300" spans="1:65" x14ac:dyDescent="0.3">
      <c r="P1300" s="626"/>
      <c r="Q1300" s="626"/>
      <c r="R1300" s="626"/>
      <c r="S1300" s="626"/>
      <c r="T1300" s="626"/>
      <c r="U1300" s="626"/>
      <c r="V1300" s="626"/>
      <c r="W1300" s="626"/>
      <c r="X1300" s="626"/>
      <c r="Y1300" s="369"/>
      <c r="Z1300" s="369"/>
      <c r="AA1300" s="369"/>
      <c r="AB1300" s="369"/>
      <c r="AC1300" s="370"/>
      <c r="AD1300" s="370"/>
      <c r="AE1300" s="370"/>
      <c r="AF1300" s="370"/>
      <c r="AG1300" s="626"/>
      <c r="AH1300" s="626"/>
      <c r="AI1300" s="626"/>
      <c r="AJ1300" s="626"/>
      <c r="AK1300" s="626"/>
      <c r="AL1300" s="626"/>
      <c r="AM1300" s="626"/>
      <c r="AN1300" s="626"/>
      <c r="AO1300" s="626"/>
      <c r="AP1300" s="369"/>
      <c r="AQ1300" s="369"/>
      <c r="AR1300" s="369"/>
      <c r="AS1300" s="369"/>
      <c r="AT1300" s="370"/>
      <c r="AU1300" s="370"/>
      <c r="AV1300" s="370"/>
      <c r="AW1300" s="370"/>
      <c r="BM1300" s="201"/>
    </row>
    <row r="1301" spans="1:65" x14ac:dyDescent="0.3">
      <c r="BM1301" s="201"/>
    </row>
    <row r="1302" spans="1:65" x14ac:dyDescent="0.3">
      <c r="BM1302" s="201"/>
    </row>
    <row r="1385" spans="1:1" x14ac:dyDescent="0.3">
      <c r="A1385" s="264">
        <f>A1287</f>
        <v>0</v>
      </c>
    </row>
  </sheetData>
  <autoFilter ref="A1:CE1299" xr:uid="{531624EF-1014-404F-BDC4-D13F9EEC4D0D}"/>
  <mergeCells count="1">
    <mergeCell ref="A368:E368"/>
  </mergeCells>
  <conditionalFormatting sqref="AB367:AK367 N367:W368 X368:Z368">
    <cfRule type="cellIs" dxfId="113" priority="15" operator="greaterThan">
      <formula>0</formula>
    </cfRule>
  </conditionalFormatting>
  <conditionalFormatting sqref="X367:AA367">
    <cfRule type="cellIs" dxfId="112" priority="6" operator="greaterThan">
      <formula>0</formula>
    </cfRule>
  </conditionalFormatting>
  <conditionalFormatting sqref="BL101:BL1299">
    <cfRule type="cellIs" dxfId="111" priority="3" operator="equal">
      <formula>0</formula>
    </cfRule>
  </conditionalFormatting>
  <conditionalFormatting sqref="AC105:AM110">
    <cfRule type="cellIs" dxfId="110" priority="2" operator="equal">
      <formula>0</formula>
    </cfRule>
  </conditionalFormatting>
  <conditionalFormatting sqref="P101:AW1134">
    <cfRule type="cellIs" dxfId="10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B609-9260-4E73-B56B-4264A9BD2EAC}">
  <dimension ref="A1:CE1385"/>
  <sheetViews>
    <sheetView workbookViewId="0">
      <pane ySplit="99" topLeftCell="A100" activePane="bottomLeft" state="frozen"/>
      <selection pane="bottomLeft" activeCell="D187" sqref="D187"/>
    </sheetView>
  </sheetViews>
  <sheetFormatPr defaultRowHeight="14.4" outlineLevelRow="1" x14ac:dyDescent="0.3"/>
  <sheetData>
    <row r="1" spans="1:83" ht="100.8" x14ac:dyDescent="0.3">
      <c r="A1" s="238" t="s">
        <v>387</v>
      </c>
      <c r="B1" s="238" t="s">
        <v>388</v>
      </c>
      <c r="C1" s="238" t="s">
        <v>389</v>
      </c>
      <c r="D1" s="238" t="s">
        <v>385</v>
      </c>
      <c r="E1" s="238" t="s">
        <v>386</v>
      </c>
      <c r="F1" s="238" t="s">
        <v>3</v>
      </c>
      <c r="G1" s="238" t="s">
        <v>1</v>
      </c>
      <c r="H1" s="238" t="s">
        <v>4</v>
      </c>
      <c r="I1" s="238" t="s">
        <v>5</v>
      </c>
      <c r="J1" s="238" t="s">
        <v>791</v>
      </c>
      <c r="K1" s="238" t="s">
        <v>404</v>
      </c>
      <c r="L1" s="238" t="s">
        <v>792</v>
      </c>
      <c r="M1" s="238" t="s">
        <v>793</v>
      </c>
      <c r="N1" s="238" t="s">
        <v>790</v>
      </c>
      <c r="O1" s="238" t="s">
        <v>7</v>
      </c>
      <c r="P1" s="236" t="s">
        <v>488</v>
      </c>
      <c r="Q1" s="236" t="s">
        <v>491</v>
      </c>
      <c r="R1" s="236" t="s">
        <v>496</v>
      </c>
      <c r="S1" s="236" t="s">
        <v>499</v>
      </c>
      <c r="T1" s="236" t="s">
        <v>505</v>
      </c>
      <c r="U1" s="236" t="s">
        <v>507</v>
      </c>
      <c r="V1" s="236" t="s">
        <v>493</v>
      </c>
      <c r="W1" s="236" t="s">
        <v>797</v>
      </c>
      <c r="X1" s="236" t="s">
        <v>798</v>
      </c>
      <c r="Y1" s="237" t="s">
        <v>8</v>
      </c>
      <c r="Z1" s="237" t="s">
        <v>9</v>
      </c>
      <c r="AA1" s="237" t="s">
        <v>10</v>
      </c>
      <c r="AB1" s="237" t="s">
        <v>11</v>
      </c>
      <c r="AC1" s="301" t="s">
        <v>146</v>
      </c>
      <c r="AD1" s="301" t="s">
        <v>147</v>
      </c>
      <c r="AE1" s="301" t="s">
        <v>148</v>
      </c>
      <c r="AF1" s="301" t="s">
        <v>149</v>
      </c>
      <c r="AG1" s="236" t="s">
        <v>488</v>
      </c>
      <c r="AH1" s="236" t="s">
        <v>491</v>
      </c>
      <c r="AI1" s="236" t="s">
        <v>496</v>
      </c>
      <c r="AJ1" s="236" t="s">
        <v>499</v>
      </c>
      <c r="AK1" s="236" t="s">
        <v>505</v>
      </c>
      <c r="AL1" s="236" t="s">
        <v>507</v>
      </c>
      <c r="AM1" s="236" t="s">
        <v>493</v>
      </c>
      <c r="AN1" s="236" t="s">
        <v>797</v>
      </c>
      <c r="AO1" s="236" t="s">
        <v>798</v>
      </c>
      <c r="AP1" s="237" t="s">
        <v>8</v>
      </c>
      <c r="AQ1" s="237" t="s">
        <v>9</v>
      </c>
      <c r="AR1" s="237" t="s">
        <v>10</v>
      </c>
      <c r="AS1" s="237" t="s">
        <v>11</v>
      </c>
      <c r="AT1" s="301" t="s">
        <v>146</v>
      </c>
      <c r="AU1" s="301" t="s">
        <v>147</v>
      </c>
      <c r="AV1" s="301" t="s">
        <v>148</v>
      </c>
      <c r="AW1" s="301" t="s">
        <v>149</v>
      </c>
      <c r="AX1" s="236" t="s">
        <v>406</v>
      </c>
      <c r="AY1" s="236" t="s">
        <v>407</v>
      </c>
      <c r="AZ1" s="236" t="s">
        <v>13</v>
      </c>
      <c r="BA1" s="236" t="s">
        <v>12</v>
      </c>
      <c r="BB1" s="236" t="s">
        <v>12</v>
      </c>
      <c r="BC1" s="383" t="s">
        <v>271</v>
      </c>
      <c r="BD1" s="383" t="s">
        <v>3</v>
      </c>
      <c r="BE1" s="383" t="s">
        <v>1</v>
      </c>
      <c r="BF1" s="383" t="s">
        <v>6</v>
      </c>
      <c r="BG1" s="383" t="s">
        <v>7</v>
      </c>
      <c r="BH1" s="383" t="s">
        <v>15</v>
      </c>
      <c r="BI1" s="383" t="s">
        <v>12</v>
      </c>
      <c r="BJ1" s="384" t="s">
        <v>16</v>
      </c>
      <c r="BK1" s="384" t="s">
        <v>17</v>
      </c>
      <c r="BL1" s="384" t="s">
        <v>18</v>
      </c>
      <c r="BM1" s="384" t="s">
        <v>19</v>
      </c>
      <c r="BN1" s="384" t="s">
        <v>20</v>
      </c>
      <c r="BO1" s="384" t="s">
        <v>18</v>
      </c>
      <c r="BP1" s="384" t="s">
        <v>21</v>
      </c>
      <c r="BQ1" s="384" t="s">
        <v>22</v>
      </c>
      <c r="BR1" s="384" t="s">
        <v>23</v>
      </c>
      <c r="BS1" s="384" t="s">
        <v>24</v>
      </c>
      <c r="BT1" s="384" t="s">
        <v>25</v>
      </c>
      <c r="BU1" s="384" t="s">
        <v>26</v>
      </c>
      <c r="BV1" s="384" t="s">
        <v>27</v>
      </c>
      <c r="BW1" s="384" t="s">
        <v>28</v>
      </c>
      <c r="BX1" s="384" t="s">
        <v>25</v>
      </c>
      <c r="BY1" s="384" t="s">
        <v>26</v>
      </c>
      <c r="BZ1" s="384" t="s">
        <v>27</v>
      </c>
      <c r="CA1" s="384" t="s">
        <v>28</v>
      </c>
      <c r="CB1" s="384" t="s">
        <v>25</v>
      </c>
      <c r="CC1" s="384" t="s">
        <v>26</v>
      </c>
      <c r="CD1" s="384" t="s">
        <v>27</v>
      </c>
      <c r="CE1" s="384" t="s">
        <v>28</v>
      </c>
    </row>
    <row r="2" spans="1:83" hidden="1" x14ac:dyDescent="0.3">
      <c r="A2" s="265">
        <v>0</v>
      </c>
      <c r="B2" s="265">
        <v>0</v>
      </c>
      <c r="C2" s="265">
        <v>0</v>
      </c>
      <c r="D2" s="265">
        <v>0</v>
      </c>
      <c r="E2" s="265">
        <v>0</v>
      </c>
      <c r="F2" s="266">
        <v>0</v>
      </c>
      <c r="G2" s="266">
        <v>0</v>
      </c>
      <c r="H2" s="266">
        <v>0</v>
      </c>
      <c r="I2" s="266">
        <v>0</v>
      </c>
      <c r="J2" s="267">
        <v>0</v>
      </c>
      <c r="K2" s="267">
        <v>0</v>
      </c>
      <c r="L2" s="267">
        <v>0</v>
      </c>
      <c r="M2" s="267">
        <v>0</v>
      </c>
      <c r="N2" s="268">
        <v>0</v>
      </c>
      <c r="O2" s="268">
        <v>43909</v>
      </c>
      <c r="P2" s="268">
        <v>0</v>
      </c>
      <c r="Q2" s="268">
        <v>0</v>
      </c>
      <c r="R2" s="268">
        <v>0</v>
      </c>
      <c r="S2" s="268">
        <v>0</v>
      </c>
      <c r="T2" s="268">
        <v>0</v>
      </c>
      <c r="U2" s="268">
        <v>0</v>
      </c>
      <c r="V2" s="268">
        <v>0</v>
      </c>
      <c r="W2" s="269">
        <v>0</v>
      </c>
      <c r="X2" s="269">
        <v>0</v>
      </c>
      <c r="Y2" s="269">
        <v>0</v>
      </c>
      <c r="Z2" s="269">
        <v>0</v>
      </c>
      <c r="AA2" s="270">
        <v>0</v>
      </c>
      <c r="AB2" s="270">
        <v>0</v>
      </c>
      <c r="AC2" s="270">
        <v>0</v>
      </c>
      <c r="AD2" s="270">
        <v>0</v>
      </c>
      <c r="AE2" s="268">
        <v>0</v>
      </c>
      <c r="AF2" s="268">
        <v>0</v>
      </c>
      <c r="AG2" s="268">
        <v>4777</v>
      </c>
      <c r="AH2" s="268">
        <v>4768</v>
      </c>
      <c r="AI2" s="268">
        <v>4645</v>
      </c>
      <c r="AJ2" s="268">
        <v>4619</v>
      </c>
      <c r="AK2" s="269">
        <v>3071</v>
      </c>
      <c r="AL2" s="269">
        <v>2796</v>
      </c>
      <c r="AM2" s="269">
        <v>1955</v>
      </c>
      <c r="AN2" s="269">
        <v>1516</v>
      </c>
      <c r="AO2" s="270">
        <v>1554</v>
      </c>
      <c r="AP2" s="270">
        <v>3882</v>
      </c>
      <c r="AQ2" s="270">
        <v>3580</v>
      </c>
      <c r="AR2" s="270">
        <v>3576</v>
      </c>
      <c r="AS2" s="174">
        <v>2030</v>
      </c>
      <c r="AT2" s="271">
        <v>306</v>
      </c>
      <c r="AU2" s="175">
        <v>338</v>
      </c>
      <c r="AV2" s="175">
        <v>328</v>
      </c>
      <c r="AW2" s="176">
        <v>332</v>
      </c>
      <c r="AX2" s="174">
        <v>0</v>
      </c>
      <c r="AY2" s="174">
        <v>0</v>
      </c>
      <c r="AZ2" s="176">
        <v>0</v>
      </c>
      <c r="BA2" s="176">
        <v>0</v>
      </c>
      <c r="BB2" s="174">
        <v>0</v>
      </c>
      <c r="BC2" s="174">
        <v>0</v>
      </c>
      <c r="BD2" s="176">
        <v>0</v>
      </c>
      <c r="BE2" s="176">
        <v>0</v>
      </c>
      <c r="BF2" s="176">
        <v>0</v>
      </c>
      <c r="BG2" s="176">
        <v>0</v>
      </c>
      <c r="BH2" s="176">
        <v>0</v>
      </c>
      <c r="BI2" s="176">
        <v>0</v>
      </c>
      <c r="BJ2" s="176">
        <v>0</v>
      </c>
      <c r="BK2" s="176">
        <v>0</v>
      </c>
      <c r="BL2" s="176">
        <v>0</v>
      </c>
      <c r="BM2" s="176">
        <v>0</v>
      </c>
      <c r="BN2" s="176">
        <v>0</v>
      </c>
      <c r="BO2" s="176">
        <v>0</v>
      </c>
      <c r="BP2" s="176">
        <v>0</v>
      </c>
      <c r="BQ2" s="176">
        <v>0</v>
      </c>
      <c r="BR2" s="176">
        <v>0</v>
      </c>
      <c r="BS2" s="176">
        <v>0</v>
      </c>
      <c r="BT2" s="176">
        <v>0</v>
      </c>
      <c r="BU2" s="176">
        <v>0</v>
      </c>
      <c r="BV2" s="176">
        <v>0</v>
      </c>
      <c r="BW2" s="176">
        <v>0</v>
      </c>
      <c r="BX2" s="176">
        <v>0</v>
      </c>
      <c r="BY2" s="176">
        <v>0</v>
      </c>
      <c r="BZ2" s="177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hidden="1" x14ac:dyDescent="0.3">
      <c r="A3" s="265">
        <v>0</v>
      </c>
      <c r="B3" s="265">
        <v>0</v>
      </c>
      <c r="C3" s="265">
        <v>0</v>
      </c>
      <c r="D3" s="265">
        <v>0</v>
      </c>
      <c r="E3" s="265">
        <v>0</v>
      </c>
      <c r="F3" s="266">
        <v>0</v>
      </c>
      <c r="G3" s="266">
        <v>0</v>
      </c>
      <c r="H3" s="266">
        <v>0</v>
      </c>
      <c r="I3" s="266">
        <v>0</v>
      </c>
      <c r="J3" s="267">
        <v>0</v>
      </c>
      <c r="K3" s="267">
        <v>0</v>
      </c>
      <c r="L3" s="267">
        <v>0</v>
      </c>
      <c r="M3" s="267">
        <v>0</v>
      </c>
      <c r="N3" s="268">
        <v>0</v>
      </c>
      <c r="O3" s="268">
        <v>44073</v>
      </c>
      <c r="P3" s="268">
        <v>0</v>
      </c>
      <c r="Q3" s="268">
        <v>0</v>
      </c>
      <c r="R3" s="268">
        <v>0</v>
      </c>
      <c r="S3" s="268">
        <v>0</v>
      </c>
      <c r="T3" s="268">
        <v>0</v>
      </c>
      <c r="U3" s="268">
        <v>0</v>
      </c>
      <c r="V3" s="268">
        <v>0</v>
      </c>
      <c r="W3" s="269">
        <v>0</v>
      </c>
      <c r="X3" s="269">
        <v>0</v>
      </c>
      <c r="Y3" s="269">
        <v>0</v>
      </c>
      <c r="Z3" s="269">
        <v>0</v>
      </c>
      <c r="AA3" s="270">
        <v>0</v>
      </c>
      <c r="AB3" s="270">
        <v>0</v>
      </c>
      <c r="AC3" s="270">
        <v>0</v>
      </c>
      <c r="AD3" s="270">
        <v>0</v>
      </c>
      <c r="AE3" s="268">
        <v>0</v>
      </c>
      <c r="AF3" s="268">
        <v>0</v>
      </c>
      <c r="AG3" s="268">
        <v>0</v>
      </c>
      <c r="AH3" s="268">
        <v>0</v>
      </c>
      <c r="AI3" s="268">
        <v>0</v>
      </c>
      <c r="AJ3" s="268">
        <v>0</v>
      </c>
      <c r="AK3" s="269">
        <v>0</v>
      </c>
      <c r="AL3" s="269">
        <v>0</v>
      </c>
      <c r="AM3" s="269">
        <v>0</v>
      </c>
      <c r="AN3" s="269">
        <v>0</v>
      </c>
      <c r="AO3" s="270">
        <v>0</v>
      </c>
      <c r="AP3" s="270">
        <v>0</v>
      </c>
      <c r="AQ3" s="270">
        <v>0</v>
      </c>
      <c r="AR3" s="270">
        <v>0</v>
      </c>
      <c r="AS3" s="174">
        <v>0</v>
      </c>
      <c r="AT3" s="271">
        <v>0</v>
      </c>
      <c r="AU3" s="175">
        <v>0</v>
      </c>
      <c r="AV3" s="175">
        <v>0</v>
      </c>
      <c r="AW3" s="176">
        <v>0</v>
      </c>
      <c r="AX3" s="174">
        <v>0</v>
      </c>
      <c r="AY3" s="174">
        <v>0</v>
      </c>
      <c r="AZ3" s="176">
        <v>0</v>
      </c>
      <c r="BA3" s="176">
        <v>0</v>
      </c>
      <c r="BB3" s="174">
        <v>0</v>
      </c>
      <c r="BC3" s="174">
        <v>0</v>
      </c>
      <c r="BD3" s="176">
        <v>0</v>
      </c>
      <c r="BE3" s="176">
        <v>0</v>
      </c>
      <c r="BF3" s="176">
        <v>0</v>
      </c>
      <c r="BG3" s="176">
        <v>0</v>
      </c>
      <c r="BH3" s="176">
        <v>0</v>
      </c>
      <c r="BI3" s="176">
        <v>0</v>
      </c>
      <c r="BJ3" s="176">
        <v>0</v>
      </c>
      <c r="BK3" s="176">
        <v>0</v>
      </c>
      <c r="BL3" s="176">
        <v>0</v>
      </c>
      <c r="BM3" s="176">
        <v>0</v>
      </c>
      <c r="BN3" s="176">
        <v>0</v>
      </c>
      <c r="BO3" s="176">
        <v>0</v>
      </c>
      <c r="BP3" s="176">
        <v>0</v>
      </c>
      <c r="BQ3" s="176">
        <v>0</v>
      </c>
      <c r="BR3" s="176">
        <v>0</v>
      </c>
      <c r="BS3" s="176">
        <v>0</v>
      </c>
      <c r="BT3" s="176">
        <v>0</v>
      </c>
      <c r="BU3" s="176">
        <v>0</v>
      </c>
      <c r="BV3" s="176">
        <v>0</v>
      </c>
      <c r="BW3" s="176">
        <v>0</v>
      </c>
      <c r="BX3" s="176">
        <v>0</v>
      </c>
      <c r="BY3" s="176">
        <v>0</v>
      </c>
      <c r="BZ3" s="177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 spans="1:83" hidden="1" x14ac:dyDescent="0.3">
      <c r="A4" s="265">
        <v>0</v>
      </c>
      <c r="B4" s="265">
        <v>0</v>
      </c>
      <c r="C4" s="265">
        <v>0</v>
      </c>
      <c r="D4" s="265">
        <v>0</v>
      </c>
      <c r="E4" s="265">
        <v>0</v>
      </c>
      <c r="F4" s="266">
        <v>0</v>
      </c>
      <c r="G4" s="266">
        <v>0</v>
      </c>
      <c r="H4" s="266">
        <v>0</v>
      </c>
      <c r="I4" s="266">
        <v>0</v>
      </c>
      <c r="J4" s="267">
        <v>0</v>
      </c>
      <c r="K4" s="267">
        <v>0</v>
      </c>
      <c r="L4" s="267">
        <v>0</v>
      </c>
      <c r="M4" s="267">
        <v>0</v>
      </c>
      <c r="N4" s="268">
        <v>0</v>
      </c>
      <c r="O4" s="268">
        <v>-164</v>
      </c>
      <c r="P4" s="268">
        <v>0</v>
      </c>
      <c r="Q4" s="268">
        <v>0</v>
      </c>
      <c r="R4" s="268">
        <v>0</v>
      </c>
      <c r="S4" s="268">
        <v>0</v>
      </c>
      <c r="T4" s="268">
        <v>0</v>
      </c>
      <c r="U4" s="268">
        <v>0</v>
      </c>
      <c r="V4" s="268">
        <v>0</v>
      </c>
      <c r="W4" s="269">
        <v>0</v>
      </c>
      <c r="X4" s="269">
        <v>0</v>
      </c>
      <c r="Y4" s="269">
        <v>0</v>
      </c>
      <c r="Z4" s="269">
        <v>0</v>
      </c>
      <c r="AA4" s="270">
        <v>0</v>
      </c>
      <c r="AB4" s="270">
        <v>0</v>
      </c>
      <c r="AC4" s="270">
        <v>0</v>
      </c>
      <c r="AD4" s="270">
        <v>0</v>
      </c>
      <c r="AE4" s="268">
        <v>0</v>
      </c>
      <c r="AF4" s="268">
        <v>0</v>
      </c>
      <c r="AG4" s="268">
        <v>0</v>
      </c>
      <c r="AH4" s="268">
        <v>0</v>
      </c>
      <c r="AI4" s="268">
        <v>0</v>
      </c>
      <c r="AJ4" s="268">
        <v>0</v>
      </c>
      <c r="AK4" s="269">
        <v>0</v>
      </c>
      <c r="AL4" s="269">
        <v>0</v>
      </c>
      <c r="AM4" s="269">
        <v>0</v>
      </c>
      <c r="AN4" s="269">
        <v>0</v>
      </c>
      <c r="AO4" s="270">
        <v>0</v>
      </c>
      <c r="AP4" s="270">
        <v>0</v>
      </c>
      <c r="AQ4" s="270">
        <v>0</v>
      </c>
      <c r="AR4" s="270">
        <v>0</v>
      </c>
      <c r="AS4" s="174">
        <v>0</v>
      </c>
      <c r="AT4" s="271">
        <v>0</v>
      </c>
      <c r="AU4" s="175">
        <v>0</v>
      </c>
      <c r="AV4" s="175">
        <v>0</v>
      </c>
      <c r="AW4" s="176">
        <v>0</v>
      </c>
      <c r="AX4" s="174">
        <v>0</v>
      </c>
      <c r="AY4" s="174">
        <v>0</v>
      </c>
      <c r="AZ4" s="176">
        <v>0</v>
      </c>
      <c r="BA4" s="176">
        <v>0</v>
      </c>
      <c r="BB4" s="174">
        <v>0</v>
      </c>
      <c r="BC4" s="174">
        <v>0</v>
      </c>
      <c r="BD4" s="176">
        <v>0</v>
      </c>
      <c r="BE4" s="176">
        <v>0</v>
      </c>
      <c r="BF4" s="176">
        <v>0</v>
      </c>
      <c r="BG4" s="176">
        <v>0</v>
      </c>
      <c r="BH4" s="176">
        <v>0</v>
      </c>
      <c r="BI4" s="176">
        <v>0</v>
      </c>
      <c r="BJ4" s="176">
        <v>0</v>
      </c>
      <c r="BK4" s="176">
        <v>0</v>
      </c>
      <c r="BL4" s="176">
        <v>0</v>
      </c>
      <c r="BM4" s="176">
        <v>0</v>
      </c>
      <c r="BN4" s="176">
        <v>0</v>
      </c>
      <c r="BO4" s="176">
        <v>0</v>
      </c>
      <c r="BP4" s="176">
        <v>0</v>
      </c>
      <c r="BQ4" s="176">
        <v>0</v>
      </c>
      <c r="BR4" s="176">
        <v>0</v>
      </c>
      <c r="BS4" s="176">
        <v>0</v>
      </c>
      <c r="BT4" s="176">
        <v>0</v>
      </c>
      <c r="BU4" s="176">
        <v>0</v>
      </c>
      <c r="BV4" s="176">
        <v>0</v>
      </c>
      <c r="BW4" s="176">
        <v>0</v>
      </c>
      <c r="BX4" s="176">
        <v>0</v>
      </c>
      <c r="BY4" s="176">
        <v>0</v>
      </c>
      <c r="BZ4" s="177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83" hidden="1" x14ac:dyDescent="0.3">
      <c r="A5" s="265">
        <v>0</v>
      </c>
      <c r="B5" s="265">
        <v>0</v>
      </c>
      <c r="C5" s="265">
        <v>0</v>
      </c>
      <c r="D5" s="265">
        <v>0</v>
      </c>
      <c r="E5" s="265">
        <v>0</v>
      </c>
      <c r="F5" s="266">
        <v>0</v>
      </c>
      <c r="G5" s="266">
        <v>0</v>
      </c>
      <c r="H5" s="266">
        <v>0</v>
      </c>
      <c r="I5" s="266">
        <v>0</v>
      </c>
      <c r="J5" s="267">
        <v>0</v>
      </c>
      <c r="K5" s="267">
        <v>0</v>
      </c>
      <c r="L5" s="267">
        <v>0</v>
      </c>
      <c r="M5" s="267">
        <v>0</v>
      </c>
      <c r="N5" s="268">
        <v>0</v>
      </c>
      <c r="O5" s="268">
        <v>0</v>
      </c>
      <c r="P5" s="268">
        <v>0</v>
      </c>
      <c r="Q5" s="268">
        <v>0</v>
      </c>
      <c r="R5" s="268">
        <v>0</v>
      </c>
      <c r="S5" s="268">
        <v>0</v>
      </c>
      <c r="T5" s="268">
        <v>0</v>
      </c>
      <c r="U5" s="268">
        <v>0</v>
      </c>
      <c r="V5" s="268">
        <v>0</v>
      </c>
      <c r="W5" s="269">
        <v>0</v>
      </c>
      <c r="X5" s="269">
        <v>0</v>
      </c>
      <c r="Y5" s="269">
        <v>0</v>
      </c>
      <c r="Z5" s="269">
        <v>0</v>
      </c>
      <c r="AA5" s="270">
        <v>0</v>
      </c>
      <c r="AB5" s="270">
        <v>0</v>
      </c>
      <c r="AC5" s="270">
        <v>0</v>
      </c>
      <c r="AD5" s="270">
        <v>0</v>
      </c>
      <c r="AE5" s="268">
        <v>0</v>
      </c>
      <c r="AF5" s="268">
        <v>0</v>
      </c>
      <c r="AG5" s="268">
        <v>0</v>
      </c>
      <c r="AH5" s="268">
        <v>0</v>
      </c>
      <c r="AI5" s="268">
        <v>0</v>
      </c>
      <c r="AJ5" s="268">
        <v>0</v>
      </c>
      <c r="AK5" s="269">
        <v>0</v>
      </c>
      <c r="AL5" s="269">
        <v>0</v>
      </c>
      <c r="AM5" s="269">
        <v>0</v>
      </c>
      <c r="AN5" s="269">
        <v>0</v>
      </c>
      <c r="AO5" s="270">
        <v>0</v>
      </c>
      <c r="AP5" s="270">
        <v>0</v>
      </c>
      <c r="AQ5" s="270">
        <v>0</v>
      </c>
      <c r="AR5" s="270">
        <v>0</v>
      </c>
      <c r="AS5" s="174">
        <v>0</v>
      </c>
      <c r="AT5" s="271">
        <v>0</v>
      </c>
      <c r="AU5" s="175">
        <v>0</v>
      </c>
      <c r="AV5" s="175">
        <v>0</v>
      </c>
      <c r="AW5" s="176">
        <v>0</v>
      </c>
      <c r="AX5" s="174">
        <v>0</v>
      </c>
      <c r="AY5" s="174">
        <v>0</v>
      </c>
      <c r="AZ5" s="176">
        <v>0</v>
      </c>
      <c r="BA5" s="176">
        <v>0</v>
      </c>
      <c r="BB5" s="174">
        <v>0</v>
      </c>
      <c r="BC5" s="174">
        <v>0</v>
      </c>
      <c r="BD5" s="176">
        <v>0</v>
      </c>
      <c r="BE5" s="176">
        <v>0</v>
      </c>
      <c r="BF5" s="176">
        <v>0</v>
      </c>
      <c r="BG5" s="176">
        <v>0</v>
      </c>
      <c r="BH5" s="176">
        <v>0</v>
      </c>
      <c r="BI5" s="176">
        <v>0</v>
      </c>
      <c r="BJ5" s="176">
        <v>0</v>
      </c>
      <c r="BK5" s="176">
        <v>0</v>
      </c>
      <c r="BL5" s="176">
        <v>0</v>
      </c>
      <c r="BM5" s="176">
        <v>0</v>
      </c>
      <c r="BN5" s="176">
        <v>0</v>
      </c>
      <c r="BO5" s="176">
        <v>0</v>
      </c>
      <c r="BP5" s="176">
        <v>0</v>
      </c>
      <c r="BQ5" s="176">
        <v>0</v>
      </c>
      <c r="BR5" s="176">
        <v>0</v>
      </c>
      <c r="BS5" s="176">
        <v>0</v>
      </c>
      <c r="BT5" s="176">
        <v>0</v>
      </c>
      <c r="BU5" s="176">
        <v>0</v>
      </c>
      <c r="BV5" s="176">
        <v>0</v>
      </c>
      <c r="BW5" s="176">
        <v>0</v>
      </c>
      <c r="BX5" s="176">
        <v>0</v>
      </c>
      <c r="BY5" s="176">
        <v>0</v>
      </c>
      <c r="BZ5" s="177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hidden="1" x14ac:dyDescent="0.3">
      <c r="A6" s="265">
        <v>0</v>
      </c>
      <c r="B6" s="265">
        <v>0</v>
      </c>
      <c r="C6" s="265">
        <v>0</v>
      </c>
      <c r="D6" s="265">
        <v>0</v>
      </c>
      <c r="E6" s="265">
        <v>0</v>
      </c>
      <c r="F6" s="266">
        <v>0</v>
      </c>
      <c r="G6" s="266">
        <v>0</v>
      </c>
      <c r="H6" s="266">
        <v>0</v>
      </c>
      <c r="I6" s="266">
        <v>0</v>
      </c>
      <c r="J6" s="267">
        <v>0</v>
      </c>
      <c r="K6" s="267">
        <v>0</v>
      </c>
      <c r="L6" s="267">
        <v>0</v>
      </c>
      <c r="M6" s="267">
        <v>0</v>
      </c>
      <c r="N6" s="268">
        <v>0</v>
      </c>
      <c r="O6" s="268">
        <v>0</v>
      </c>
      <c r="P6" s="268">
        <v>0</v>
      </c>
      <c r="Q6" s="268">
        <v>0</v>
      </c>
      <c r="R6" s="268">
        <v>0</v>
      </c>
      <c r="S6" s="268">
        <v>0</v>
      </c>
      <c r="T6" s="268">
        <v>0</v>
      </c>
      <c r="U6" s="268">
        <v>0</v>
      </c>
      <c r="V6" s="268">
        <v>0</v>
      </c>
      <c r="W6" s="269">
        <v>0</v>
      </c>
      <c r="X6" s="269">
        <v>0</v>
      </c>
      <c r="Y6" s="269">
        <v>0</v>
      </c>
      <c r="Z6" s="269">
        <v>0</v>
      </c>
      <c r="AA6" s="270">
        <v>0</v>
      </c>
      <c r="AB6" s="270">
        <v>0</v>
      </c>
      <c r="AC6" s="270">
        <v>0</v>
      </c>
      <c r="AD6" s="270">
        <v>0</v>
      </c>
      <c r="AE6" s="268">
        <v>0</v>
      </c>
      <c r="AF6" s="268">
        <v>0</v>
      </c>
      <c r="AG6" s="268">
        <v>0</v>
      </c>
      <c r="AH6" s="268">
        <v>0</v>
      </c>
      <c r="AI6" s="268">
        <v>0</v>
      </c>
      <c r="AJ6" s="268">
        <v>0</v>
      </c>
      <c r="AK6" s="269">
        <v>0</v>
      </c>
      <c r="AL6" s="269">
        <v>0</v>
      </c>
      <c r="AM6" s="269">
        <v>0</v>
      </c>
      <c r="AN6" s="269">
        <v>0</v>
      </c>
      <c r="AO6" s="270">
        <v>0</v>
      </c>
      <c r="AP6" s="270">
        <v>0</v>
      </c>
      <c r="AQ6" s="270">
        <v>0</v>
      </c>
      <c r="AR6" s="270">
        <v>0</v>
      </c>
      <c r="AS6" s="174">
        <v>0</v>
      </c>
      <c r="AT6" s="271">
        <v>0</v>
      </c>
      <c r="AU6" s="175">
        <v>0</v>
      </c>
      <c r="AV6" s="175">
        <v>0</v>
      </c>
      <c r="AW6" s="176">
        <v>0</v>
      </c>
      <c r="AX6" s="174">
        <v>0</v>
      </c>
      <c r="AY6" s="174">
        <v>0</v>
      </c>
      <c r="AZ6" s="176">
        <v>0</v>
      </c>
      <c r="BA6" s="176">
        <v>0</v>
      </c>
      <c r="BB6" s="174">
        <v>0</v>
      </c>
      <c r="BC6" s="174">
        <v>0</v>
      </c>
      <c r="BD6" s="176">
        <v>0</v>
      </c>
      <c r="BE6" s="176">
        <v>0</v>
      </c>
      <c r="BF6" s="176">
        <v>0</v>
      </c>
      <c r="BG6" s="176">
        <v>0</v>
      </c>
      <c r="BH6" s="176">
        <v>0</v>
      </c>
      <c r="BI6" s="176">
        <v>0</v>
      </c>
      <c r="BJ6" s="176">
        <v>0</v>
      </c>
      <c r="BK6" s="176">
        <v>0</v>
      </c>
      <c r="BL6" s="176">
        <v>0</v>
      </c>
      <c r="BM6" s="176">
        <v>0</v>
      </c>
      <c r="BN6" s="176">
        <v>0</v>
      </c>
      <c r="BO6" s="176">
        <v>0</v>
      </c>
      <c r="BP6" s="176">
        <v>0</v>
      </c>
      <c r="BQ6" s="176">
        <v>0</v>
      </c>
      <c r="BR6" s="176">
        <v>0</v>
      </c>
      <c r="BS6" s="176">
        <v>0</v>
      </c>
      <c r="BT6" s="176">
        <v>0</v>
      </c>
      <c r="BU6" s="176">
        <v>0</v>
      </c>
      <c r="BV6" s="176">
        <v>0</v>
      </c>
      <c r="BW6" s="176">
        <v>0</v>
      </c>
      <c r="BX6" s="176">
        <v>0</v>
      </c>
      <c r="BY6" s="176">
        <v>0</v>
      </c>
      <c r="BZ6" s="177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 spans="1:83" hidden="1" x14ac:dyDescent="0.3">
      <c r="A7" s="265">
        <v>0</v>
      </c>
      <c r="B7" s="265">
        <v>0</v>
      </c>
      <c r="C7" s="265">
        <v>0</v>
      </c>
      <c r="D7" s="265">
        <v>0</v>
      </c>
      <c r="E7" s="265">
        <v>0</v>
      </c>
      <c r="F7" s="266">
        <v>0</v>
      </c>
      <c r="G7" s="266">
        <v>0</v>
      </c>
      <c r="H7" s="266">
        <v>0</v>
      </c>
      <c r="I7" s="266">
        <v>0</v>
      </c>
      <c r="J7" s="267">
        <v>0</v>
      </c>
      <c r="K7" s="267">
        <v>0</v>
      </c>
      <c r="L7" s="267">
        <v>0</v>
      </c>
      <c r="M7" s="267">
        <v>0</v>
      </c>
      <c r="N7" s="268">
        <v>0</v>
      </c>
      <c r="O7" s="268">
        <v>0</v>
      </c>
      <c r="P7" s="268">
        <v>0</v>
      </c>
      <c r="Q7" s="268">
        <v>0</v>
      </c>
      <c r="R7" s="268">
        <v>0</v>
      </c>
      <c r="S7" s="268">
        <v>0</v>
      </c>
      <c r="T7" s="268">
        <v>0</v>
      </c>
      <c r="U7" s="268">
        <v>0</v>
      </c>
      <c r="V7" s="268">
        <v>0</v>
      </c>
      <c r="W7" s="269">
        <v>0</v>
      </c>
      <c r="X7" s="269">
        <v>0</v>
      </c>
      <c r="Y7" s="269">
        <v>0</v>
      </c>
      <c r="Z7" s="269">
        <v>0</v>
      </c>
      <c r="AA7" s="270">
        <v>0</v>
      </c>
      <c r="AB7" s="270">
        <v>0</v>
      </c>
      <c r="AC7" s="270">
        <v>0</v>
      </c>
      <c r="AD7" s="270">
        <v>0</v>
      </c>
      <c r="AE7" s="268">
        <v>0</v>
      </c>
      <c r="AF7" s="268">
        <v>0</v>
      </c>
      <c r="AG7" s="268">
        <v>0</v>
      </c>
      <c r="AH7" s="268">
        <v>0</v>
      </c>
      <c r="AI7" s="268">
        <v>0</v>
      </c>
      <c r="AJ7" s="268">
        <v>0</v>
      </c>
      <c r="AK7" s="269">
        <v>0</v>
      </c>
      <c r="AL7" s="269">
        <v>0</v>
      </c>
      <c r="AM7" s="269">
        <v>0</v>
      </c>
      <c r="AN7" s="269">
        <v>0</v>
      </c>
      <c r="AO7" s="270">
        <v>0</v>
      </c>
      <c r="AP7" s="270">
        <v>0</v>
      </c>
      <c r="AQ7" s="270">
        <v>0</v>
      </c>
      <c r="AR7" s="270">
        <v>0</v>
      </c>
      <c r="AS7" s="174">
        <v>0</v>
      </c>
      <c r="AT7" s="271">
        <v>0</v>
      </c>
      <c r="AU7" s="175">
        <v>0</v>
      </c>
      <c r="AV7" s="175">
        <v>0</v>
      </c>
      <c r="AW7" s="176">
        <v>0</v>
      </c>
      <c r="AX7" s="174">
        <v>0</v>
      </c>
      <c r="AY7" s="174">
        <v>0</v>
      </c>
      <c r="AZ7" s="176">
        <v>0</v>
      </c>
      <c r="BA7" s="176">
        <v>0</v>
      </c>
      <c r="BB7" s="174">
        <v>0</v>
      </c>
      <c r="BC7" s="174">
        <v>0</v>
      </c>
      <c r="BD7" s="176">
        <v>0</v>
      </c>
      <c r="BE7" s="176">
        <v>0</v>
      </c>
      <c r="BF7" s="176">
        <v>0</v>
      </c>
      <c r="BG7" s="176">
        <v>0</v>
      </c>
      <c r="BH7" s="176">
        <v>0</v>
      </c>
      <c r="BI7" s="176">
        <v>0</v>
      </c>
      <c r="BJ7" s="176">
        <v>0</v>
      </c>
      <c r="BK7" s="176">
        <v>0</v>
      </c>
      <c r="BL7" s="176">
        <v>0</v>
      </c>
      <c r="BM7" s="176">
        <v>0</v>
      </c>
      <c r="BN7" s="176">
        <v>0</v>
      </c>
      <c r="BO7" s="176">
        <v>0</v>
      </c>
      <c r="BP7" s="176">
        <v>0</v>
      </c>
      <c r="BQ7" s="176">
        <v>0</v>
      </c>
      <c r="BR7" s="176">
        <v>0</v>
      </c>
      <c r="BS7" s="176">
        <v>0</v>
      </c>
      <c r="BT7" s="176">
        <v>0</v>
      </c>
      <c r="BU7" s="176">
        <v>0</v>
      </c>
      <c r="BV7" s="176">
        <v>0</v>
      </c>
      <c r="BW7" s="176">
        <v>0</v>
      </c>
      <c r="BX7" s="176">
        <v>0</v>
      </c>
      <c r="BY7" s="176">
        <v>0</v>
      </c>
      <c r="BZ7" s="17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 spans="1:83" hidden="1" x14ac:dyDescent="0.3">
      <c r="A8" s="265">
        <v>0</v>
      </c>
      <c r="B8" s="265">
        <v>0</v>
      </c>
      <c r="C8" s="265">
        <v>0</v>
      </c>
      <c r="D8" s="265">
        <v>0</v>
      </c>
      <c r="E8" s="265">
        <v>0</v>
      </c>
      <c r="F8" s="266">
        <v>0</v>
      </c>
      <c r="G8" s="266">
        <v>0</v>
      </c>
      <c r="H8" s="266">
        <v>0</v>
      </c>
      <c r="I8" s="266">
        <v>0</v>
      </c>
      <c r="J8" s="267">
        <v>0</v>
      </c>
      <c r="K8" s="267">
        <v>0</v>
      </c>
      <c r="L8" s="267">
        <v>0</v>
      </c>
      <c r="M8" s="267">
        <v>0</v>
      </c>
      <c r="N8" s="268">
        <v>0</v>
      </c>
      <c r="O8" s="268">
        <v>0</v>
      </c>
      <c r="P8" s="268">
        <v>0</v>
      </c>
      <c r="Q8" s="268">
        <v>0</v>
      </c>
      <c r="R8" s="268">
        <v>0</v>
      </c>
      <c r="S8" s="268">
        <v>0</v>
      </c>
      <c r="T8" s="268">
        <v>0</v>
      </c>
      <c r="U8" s="268">
        <v>0</v>
      </c>
      <c r="V8" s="268">
        <v>0</v>
      </c>
      <c r="W8" s="269">
        <v>0</v>
      </c>
      <c r="X8" s="269">
        <v>0</v>
      </c>
      <c r="Y8" s="269">
        <v>0</v>
      </c>
      <c r="Z8" s="269">
        <v>0</v>
      </c>
      <c r="AA8" s="270">
        <v>0</v>
      </c>
      <c r="AB8" s="270">
        <v>0</v>
      </c>
      <c r="AC8" s="270">
        <v>0</v>
      </c>
      <c r="AD8" s="270">
        <v>0</v>
      </c>
      <c r="AE8" s="268">
        <v>0</v>
      </c>
      <c r="AF8" s="268">
        <v>0</v>
      </c>
      <c r="AG8" s="268">
        <v>0</v>
      </c>
      <c r="AH8" s="268">
        <v>0</v>
      </c>
      <c r="AI8" s="268">
        <v>0</v>
      </c>
      <c r="AJ8" s="268">
        <v>0</v>
      </c>
      <c r="AK8" s="269">
        <v>0</v>
      </c>
      <c r="AL8" s="269">
        <v>0</v>
      </c>
      <c r="AM8" s="269">
        <v>0</v>
      </c>
      <c r="AN8" s="269">
        <v>0</v>
      </c>
      <c r="AO8" s="270">
        <v>0</v>
      </c>
      <c r="AP8" s="270">
        <v>0</v>
      </c>
      <c r="AQ8" s="270">
        <v>0</v>
      </c>
      <c r="AR8" s="270">
        <v>0</v>
      </c>
      <c r="AS8" s="174">
        <v>0</v>
      </c>
      <c r="AT8" s="271">
        <v>0</v>
      </c>
      <c r="AU8" s="175">
        <v>0</v>
      </c>
      <c r="AV8" s="175">
        <v>0</v>
      </c>
      <c r="AW8" s="176">
        <v>0</v>
      </c>
      <c r="AX8" s="174">
        <v>0</v>
      </c>
      <c r="AY8" s="174">
        <v>0</v>
      </c>
      <c r="AZ8" s="176">
        <v>0</v>
      </c>
      <c r="BA8" s="176">
        <v>0</v>
      </c>
      <c r="BB8" s="174">
        <v>0</v>
      </c>
      <c r="BC8" s="174">
        <v>0</v>
      </c>
      <c r="BD8" s="176">
        <v>0</v>
      </c>
      <c r="BE8" s="176">
        <v>0</v>
      </c>
      <c r="BF8" s="176">
        <v>0</v>
      </c>
      <c r="BG8" s="176">
        <v>0</v>
      </c>
      <c r="BH8" s="176">
        <v>0</v>
      </c>
      <c r="BI8" s="176">
        <v>0</v>
      </c>
      <c r="BJ8" s="176">
        <v>0</v>
      </c>
      <c r="BK8" s="176">
        <v>0</v>
      </c>
      <c r="BL8" s="176">
        <v>0</v>
      </c>
      <c r="BM8" s="176">
        <v>0</v>
      </c>
      <c r="BN8" s="176">
        <v>0</v>
      </c>
      <c r="BO8" s="176">
        <v>0</v>
      </c>
      <c r="BP8" s="176">
        <v>0</v>
      </c>
      <c r="BQ8" s="176">
        <v>0</v>
      </c>
      <c r="BR8" s="176">
        <v>0</v>
      </c>
      <c r="BS8" s="176">
        <v>0</v>
      </c>
      <c r="BT8" s="176">
        <v>0</v>
      </c>
      <c r="BU8" s="176">
        <v>0</v>
      </c>
      <c r="BV8" s="176">
        <v>0</v>
      </c>
      <c r="BW8" s="176">
        <v>0</v>
      </c>
      <c r="BX8" s="176">
        <v>0</v>
      </c>
      <c r="BY8" s="176">
        <v>0</v>
      </c>
      <c r="BZ8" s="177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 spans="1:83" hidden="1" x14ac:dyDescent="0.3">
      <c r="A9" s="265">
        <v>0</v>
      </c>
      <c r="B9" s="265">
        <v>0</v>
      </c>
      <c r="C9" s="265">
        <v>0</v>
      </c>
      <c r="D9" s="265">
        <v>0</v>
      </c>
      <c r="E9" s="265">
        <v>0</v>
      </c>
      <c r="F9" s="266">
        <v>0</v>
      </c>
      <c r="G9" s="266">
        <v>0</v>
      </c>
      <c r="H9" s="266">
        <v>0</v>
      </c>
      <c r="I9" s="266">
        <v>0</v>
      </c>
      <c r="J9" s="267">
        <v>0</v>
      </c>
      <c r="K9" s="267">
        <v>0</v>
      </c>
      <c r="L9" s="267">
        <v>0</v>
      </c>
      <c r="M9" s="267">
        <v>0</v>
      </c>
      <c r="N9" s="268">
        <v>0</v>
      </c>
      <c r="O9" s="268">
        <v>0</v>
      </c>
      <c r="P9" s="268">
        <v>0</v>
      </c>
      <c r="Q9" s="268">
        <v>0</v>
      </c>
      <c r="R9" s="268">
        <v>0</v>
      </c>
      <c r="S9" s="268">
        <v>0</v>
      </c>
      <c r="T9" s="268">
        <v>0</v>
      </c>
      <c r="U9" s="268">
        <v>0</v>
      </c>
      <c r="V9" s="268">
        <v>0</v>
      </c>
      <c r="W9" s="269">
        <v>0</v>
      </c>
      <c r="X9" s="269">
        <v>0</v>
      </c>
      <c r="Y9" s="269">
        <v>0</v>
      </c>
      <c r="Z9" s="269">
        <v>0</v>
      </c>
      <c r="AA9" s="270">
        <v>0</v>
      </c>
      <c r="AB9" s="270">
        <v>0</v>
      </c>
      <c r="AC9" s="270">
        <v>0</v>
      </c>
      <c r="AD9" s="270">
        <v>0</v>
      </c>
      <c r="AE9" s="268">
        <v>0</v>
      </c>
      <c r="AF9" s="268">
        <v>0</v>
      </c>
      <c r="AG9" s="268">
        <v>0</v>
      </c>
      <c r="AH9" s="268">
        <v>0</v>
      </c>
      <c r="AI9" s="268">
        <v>0</v>
      </c>
      <c r="AJ9" s="268">
        <v>0</v>
      </c>
      <c r="AK9" s="269">
        <v>0</v>
      </c>
      <c r="AL9" s="269">
        <v>0</v>
      </c>
      <c r="AM9" s="269">
        <v>0</v>
      </c>
      <c r="AN9" s="269">
        <v>0</v>
      </c>
      <c r="AO9" s="270">
        <v>0</v>
      </c>
      <c r="AP9" s="270">
        <v>0</v>
      </c>
      <c r="AQ9" s="270">
        <v>0</v>
      </c>
      <c r="AR9" s="270">
        <v>0</v>
      </c>
      <c r="AS9" s="174">
        <v>0</v>
      </c>
      <c r="AT9" s="271">
        <v>0</v>
      </c>
      <c r="AU9" s="175">
        <v>0</v>
      </c>
      <c r="AV9" s="175">
        <v>0</v>
      </c>
      <c r="AW9" s="176">
        <v>0</v>
      </c>
      <c r="AX9" s="174">
        <v>0</v>
      </c>
      <c r="AY9" s="174">
        <v>0</v>
      </c>
      <c r="AZ9" s="176">
        <v>0</v>
      </c>
      <c r="BA9" s="176">
        <v>0</v>
      </c>
      <c r="BB9" s="174">
        <v>0</v>
      </c>
      <c r="BC9" s="174">
        <v>0</v>
      </c>
      <c r="BD9" s="176">
        <v>0</v>
      </c>
      <c r="BE9" s="176">
        <v>0</v>
      </c>
      <c r="BF9" s="176">
        <v>0</v>
      </c>
      <c r="BG9" s="176">
        <v>0</v>
      </c>
      <c r="BH9" s="176">
        <v>0</v>
      </c>
      <c r="BI9" s="176">
        <v>0</v>
      </c>
      <c r="BJ9" s="176">
        <v>0</v>
      </c>
      <c r="BK9" s="176">
        <v>0</v>
      </c>
      <c r="BL9" s="176">
        <v>0</v>
      </c>
      <c r="BM9" s="176">
        <v>0</v>
      </c>
      <c r="BN9" s="176">
        <v>0</v>
      </c>
      <c r="BO9" s="176">
        <v>0</v>
      </c>
      <c r="BP9" s="176">
        <v>0</v>
      </c>
      <c r="BQ9" s="176">
        <v>0</v>
      </c>
      <c r="BR9" s="176">
        <v>0</v>
      </c>
      <c r="BS9" s="176">
        <v>0</v>
      </c>
      <c r="BT9" s="176">
        <v>0</v>
      </c>
      <c r="BU9" s="176">
        <v>0</v>
      </c>
      <c r="BV9" s="176">
        <v>0</v>
      </c>
      <c r="BW9" s="176">
        <v>0</v>
      </c>
      <c r="BX9" s="176">
        <v>0</v>
      </c>
      <c r="BY9" s="176">
        <v>0</v>
      </c>
      <c r="BZ9" s="177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 spans="1:83" hidden="1" x14ac:dyDescent="0.3">
      <c r="A10" s="265">
        <v>0</v>
      </c>
      <c r="B10" s="265">
        <v>0</v>
      </c>
      <c r="C10" s="265">
        <v>0</v>
      </c>
      <c r="D10" s="265">
        <v>0</v>
      </c>
      <c r="E10" s="265">
        <v>0</v>
      </c>
      <c r="F10" s="266">
        <v>0</v>
      </c>
      <c r="G10" s="266">
        <v>0</v>
      </c>
      <c r="H10" s="266">
        <v>0</v>
      </c>
      <c r="I10" s="266">
        <v>0</v>
      </c>
      <c r="J10" s="267">
        <v>0</v>
      </c>
      <c r="K10" s="267">
        <v>0</v>
      </c>
      <c r="L10" s="267">
        <v>0</v>
      </c>
      <c r="M10" s="267">
        <v>0</v>
      </c>
      <c r="N10" s="268">
        <v>0</v>
      </c>
      <c r="O10" s="268">
        <v>0</v>
      </c>
      <c r="P10" s="268">
        <v>0</v>
      </c>
      <c r="Q10" s="268">
        <v>0</v>
      </c>
      <c r="R10" s="268">
        <v>0</v>
      </c>
      <c r="S10" s="268">
        <v>0</v>
      </c>
      <c r="T10" s="268">
        <v>0</v>
      </c>
      <c r="U10" s="268">
        <v>0</v>
      </c>
      <c r="V10" s="268">
        <v>0</v>
      </c>
      <c r="W10" s="269">
        <v>0</v>
      </c>
      <c r="X10" s="269">
        <v>0</v>
      </c>
      <c r="Y10" s="269">
        <v>0</v>
      </c>
      <c r="Z10" s="269">
        <v>0</v>
      </c>
      <c r="AA10" s="270">
        <v>0</v>
      </c>
      <c r="AB10" s="270">
        <v>0</v>
      </c>
      <c r="AC10" s="270">
        <v>0</v>
      </c>
      <c r="AD10" s="270">
        <v>0</v>
      </c>
      <c r="AE10" s="268">
        <v>0</v>
      </c>
      <c r="AF10" s="268">
        <v>0</v>
      </c>
      <c r="AG10" s="268">
        <v>0</v>
      </c>
      <c r="AH10" s="268">
        <v>0</v>
      </c>
      <c r="AI10" s="268">
        <v>0</v>
      </c>
      <c r="AJ10" s="268">
        <v>0</v>
      </c>
      <c r="AK10" s="269">
        <v>0</v>
      </c>
      <c r="AL10" s="269">
        <v>0</v>
      </c>
      <c r="AM10" s="269">
        <v>0</v>
      </c>
      <c r="AN10" s="269">
        <v>0</v>
      </c>
      <c r="AO10" s="270">
        <v>0</v>
      </c>
      <c r="AP10" s="270">
        <v>0</v>
      </c>
      <c r="AQ10" s="270">
        <v>0</v>
      </c>
      <c r="AR10" s="270">
        <v>0</v>
      </c>
      <c r="AS10" s="174">
        <v>0</v>
      </c>
      <c r="AT10" s="271">
        <v>0</v>
      </c>
      <c r="AU10" s="175">
        <v>0</v>
      </c>
      <c r="AV10" s="175">
        <v>0</v>
      </c>
      <c r="AW10" s="176">
        <v>0</v>
      </c>
      <c r="AX10" s="174">
        <v>0</v>
      </c>
      <c r="AY10" s="174">
        <v>0</v>
      </c>
      <c r="AZ10" s="176">
        <v>0</v>
      </c>
      <c r="BA10" s="176">
        <v>0</v>
      </c>
      <c r="BB10" s="174">
        <v>0</v>
      </c>
      <c r="BC10" s="174">
        <v>0</v>
      </c>
      <c r="BD10" s="176">
        <v>0</v>
      </c>
      <c r="BE10" s="176">
        <v>0</v>
      </c>
      <c r="BF10" s="176">
        <v>0</v>
      </c>
      <c r="BG10" s="176">
        <v>0</v>
      </c>
      <c r="BH10" s="176">
        <v>0</v>
      </c>
      <c r="BI10" s="176">
        <v>0</v>
      </c>
      <c r="BJ10" s="176">
        <v>0</v>
      </c>
      <c r="BK10" s="176">
        <v>0</v>
      </c>
      <c r="BL10" s="176">
        <v>0</v>
      </c>
      <c r="BM10" s="176">
        <v>0</v>
      </c>
      <c r="BN10" s="176">
        <v>0</v>
      </c>
      <c r="BO10" s="176">
        <v>0</v>
      </c>
      <c r="BP10" s="176">
        <v>0</v>
      </c>
      <c r="BQ10" s="176">
        <v>0</v>
      </c>
      <c r="BR10" s="176">
        <v>0</v>
      </c>
      <c r="BS10" s="176">
        <v>0</v>
      </c>
      <c r="BT10" s="176">
        <v>0</v>
      </c>
      <c r="BU10" s="176">
        <v>0</v>
      </c>
      <c r="BV10" s="176">
        <v>0</v>
      </c>
      <c r="BW10" s="176">
        <v>0</v>
      </c>
      <c r="BX10" s="176">
        <v>0</v>
      </c>
      <c r="BY10" s="176">
        <v>0</v>
      </c>
      <c r="BZ10" s="177">
        <v>0</v>
      </c>
      <c r="CA10">
        <v>0</v>
      </c>
      <c r="CB10">
        <v>0</v>
      </c>
      <c r="CC10">
        <v>0</v>
      </c>
      <c r="CD10">
        <v>0</v>
      </c>
      <c r="CE10">
        <v>0</v>
      </c>
    </row>
    <row r="11" spans="1:83" hidden="1" x14ac:dyDescent="0.3">
      <c r="A11" s="265">
        <v>0</v>
      </c>
      <c r="B11" s="265">
        <v>0</v>
      </c>
      <c r="C11" s="265">
        <v>0</v>
      </c>
      <c r="D11" s="265">
        <v>0</v>
      </c>
      <c r="E11" s="265">
        <v>0</v>
      </c>
      <c r="F11" s="266">
        <v>0</v>
      </c>
      <c r="G11" s="266">
        <v>0</v>
      </c>
      <c r="H11" s="266">
        <v>0</v>
      </c>
      <c r="I11" s="266">
        <v>0</v>
      </c>
      <c r="J11" s="267">
        <v>0</v>
      </c>
      <c r="K11" s="267">
        <v>0</v>
      </c>
      <c r="L11" s="267">
        <v>0</v>
      </c>
      <c r="M11" s="267">
        <v>0</v>
      </c>
      <c r="N11" s="268">
        <v>0</v>
      </c>
      <c r="O11" s="268">
        <v>0</v>
      </c>
      <c r="P11" s="268">
        <v>0</v>
      </c>
      <c r="Q11" s="268">
        <v>0</v>
      </c>
      <c r="R11" s="268">
        <v>0</v>
      </c>
      <c r="S11" s="268">
        <v>0</v>
      </c>
      <c r="T11" s="268">
        <v>0</v>
      </c>
      <c r="U11" s="268">
        <v>0</v>
      </c>
      <c r="V11" s="268">
        <v>0</v>
      </c>
      <c r="W11" s="269">
        <v>0</v>
      </c>
      <c r="X11" s="269">
        <v>0</v>
      </c>
      <c r="Y11" s="269">
        <v>0</v>
      </c>
      <c r="Z11" s="269">
        <v>0</v>
      </c>
      <c r="AA11" s="270">
        <v>0</v>
      </c>
      <c r="AB11" s="270">
        <v>0</v>
      </c>
      <c r="AC11" s="270">
        <v>0</v>
      </c>
      <c r="AD11" s="270">
        <v>0</v>
      </c>
      <c r="AE11" s="268">
        <v>0</v>
      </c>
      <c r="AF11" s="268">
        <v>0</v>
      </c>
      <c r="AG11" s="268">
        <v>0</v>
      </c>
      <c r="AH11" s="268">
        <v>0</v>
      </c>
      <c r="AI11" s="268">
        <v>0</v>
      </c>
      <c r="AJ11" s="268">
        <v>0</v>
      </c>
      <c r="AK11" s="269">
        <v>0</v>
      </c>
      <c r="AL11" s="269">
        <v>0</v>
      </c>
      <c r="AM11" s="269">
        <v>0</v>
      </c>
      <c r="AN11" s="269">
        <v>0</v>
      </c>
      <c r="AO11" s="270">
        <v>0</v>
      </c>
      <c r="AP11" s="270">
        <v>0</v>
      </c>
      <c r="AQ11" s="270">
        <v>0</v>
      </c>
      <c r="AR11" s="270">
        <v>0</v>
      </c>
      <c r="AS11" s="174">
        <v>0</v>
      </c>
      <c r="AT11" s="271">
        <v>0</v>
      </c>
      <c r="AU11" s="175">
        <v>0</v>
      </c>
      <c r="AV11" s="175">
        <v>0</v>
      </c>
      <c r="AW11" s="176">
        <v>0</v>
      </c>
      <c r="AX11" s="174">
        <v>0</v>
      </c>
      <c r="AY11" s="174">
        <v>0</v>
      </c>
      <c r="AZ11" s="176">
        <v>0</v>
      </c>
      <c r="BA11" s="176">
        <v>0</v>
      </c>
      <c r="BB11" s="174">
        <v>0</v>
      </c>
      <c r="BC11" s="174">
        <v>0</v>
      </c>
      <c r="BD11" s="176">
        <v>0</v>
      </c>
      <c r="BE11" s="176">
        <v>0</v>
      </c>
      <c r="BF11" s="176">
        <v>0</v>
      </c>
      <c r="BG11" s="176">
        <v>0</v>
      </c>
      <c r="BH11" s="176">
        <v>0</v>
      </c>
      <c r="BI11" s="176">
        <v>0</v>
      </c>
      <c r="BJ11" s="176">
        <v>0</v>
      </c>
      <c r="BK11" s="176">
        <v>0</v>
      </c>
      <c r="BL11" s="176">
        <v>0</v>
      </c>
      <c r="BM11" s="176">
        <v>0</v>
      </c>
      <c r="BN11" s="176">
        <v>0</v>
      </c>
      <c r="BO11" s="176">
        <v>0</v>
      </c>
      <c r="BP11" s="176">
        <v>0</v>
      </c>
      <c r="BQ11" s="176">
        <v>0</v>
      </c>
      <c r="BR11" s="176">
        <v>0</v>
      </c>
      <c r="BS11" s="176">
        <v>0</v>
      </c>
      <c r="BT11" s="176">
        <v>0</v>
      </c>
      <c r="BU11" s="176">
        <v>0</v>
      </c>
      <c r="BV11" s="176">
        <v>0</v>
      </c>
      <c r="BW11" s="176">
        <v>0</v>
      </c>
      <c r="BX11" s="176">
        <v>0</v>
      </c>
      <c r="BY11" s="176">
        <v>0</v>
      </c>
      <c r="BZ11" s="177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hidden="1" x14ac:dyDescent="0.3">
      <c r="A12" s="265">
        <v>0</v>
      </c>
      <c r="B12" s="265">
        <v>0</v>
      </c>
      <c r="C12" s="265">
        <v>0</v>
      </c>
      <c r="D12" s="265">
        <v>0</v>
      </c>
      <c r="E12" s="265">
        <v>0</v>
      </c>
      <c r="F12" s="266">
        <v>0</v>
      </c>
      <c r="G12" s="266">
        <v>0</v>
      </c>
      <c r="H12" s="266">
        <v>0</v>
      </c>
      <c r="I12" s="266">
        <v>0</v>
      </c>
      <c r="J12" s="267">
        <v>0</v>
      </c>
      <c r="K12" s="267">
        <v>0</v>
      </c>
      <c r="L12" s="267">
        <v>0</v>
      </c>
      <c r="M12" s="267">
        <v>0</v>
      </c>
      <c r="N12" s="268">
        <v>0</v>
      </c>
      <c r="O12" s="268">
        <v>0</v>
      </c>
      <c r="P12" s="268">
        <v>0</v>
      </c>
      <c r="Q12" s="268">
        <v>0</v>
      </c>
      <c r="R12" s="268">
        <v>0</v>
      </c>
      <c r="S12" s="268">
        <v>0</v>
      </c>
      <c r="T12" s="268">
        <v>0</v>
      </c>
      <c r="U12" s="268">
        <v>0</v>
      </c>
      <c r="V12" s="268">
        <v>0</v>
      </c>
      <c r="W12" s="269">
        <v>0</v>
      </c>
      <c r="X12" s="269">
        <v>0</v>
      </c>
      <c r="Y12" s="269">
        <v>0</v>
      </c>
      <c r="Z12" s="269">
        <v>0</v>
      </c>
      <c r="AA12" s="270">
        <v>0</v>
      </c>
      <c r="AB12" s="270">
        <v>0</v>
      </c>
      <c r="AC12" s="270">
        <v>0</v>
      </c>
      <c r="AD12" s="270">
        <v>0</v>
      </c>
      <c r="AE12" s="268">
        <v>0</v>
      </c>
      <c r="AF12" s="268">
        <v>0</v>
      </c>
      <c r="AG12" s="268">
        <v>0</v>
      </c>
      <c r="AH12" s="268">
        <v>0</v>
      </c>
      <c r="AI12" s="268">
        <v>0</v>
      </c>
      <c r="AJ12" s="268">
        <v>0</v>
      </c>
      <c r="AK12" s="269">
        <v>0</v>
      </c>
      <c r="AL12" s="269">
        <v>0</v>
      </c>
      <c r="AM12" s="269">
        <v>0</v>
      </c>
      <c r="AN12" s="269">
        <v>0</v>
      </c>
      <c r="AO12" s="270">
        <v>0</v>
      </c>
      <c r="AP12" s="270">
        <v>0</v>
      </c>
      <c r="AQ12" s="270">
        <v>0</v>
      </c>
      <c r="AR12" s="270">
        <v>0</v>
      </c>
      <c r="AS12" s="174">
        <v>0</v>
      </c>
      <c r="AT12" s="271">
        <v>0</v>
      </c>
      <c r="AU12" s="175">
        <v>0</v>
      </c>
      <c r="AV12" s="175">
        <v>0</v>
      </c>
      <c r="AW12" s="176">
        <v>0</v>
      </c>
      <c r="AX12" s="174">
        <v>0</v>
      </c>
      <c r="AY12" s="174">
        <v>0</v>
      </c>
      <c r="AZ12" s="176">
        <v>0</v>
      </c>
      <c r="BA12" s="176">
        <v>0</v>
      </c>
      <c r="BB12" s="174">
        <v>0</v>
      </c>
      <c r="BC12" s="174">
        <v>0</v>
      </c>
      <c r="BD12" s="176">
        <v>0</v>
      </c>
      <c r="BE12" s="176">
        <v>0</v>
      </c>
      <c r="BF12" s="176">
        <v>0</v>
      </c>
      <c r="BG12" s="176">
        <v>0</v>
      </c>
      <c r="BH12" s="176">
        <v>0</v>
      </c>
      <c r="BI12" s="176">
        <v>0</v>
      </c>
      <c r="BJ12" s="176">
        <v>0</v>
      </c>
      <c r="BK12" s="176">
        <v>0</v>
      </c>
      <c r="BL12" s="176">
        <v>0</v>
      </c>
      <c r="BM12" s="176">
        <v>0</v>
      </c>
      <c r="BN12" s="176">
        <v>0</v>
      </c>
      <c r="BO12" s="176">
        <v>0</v>
      </c>
      <c r="BP12" s="176">
        <v>0</v>
      </c>
      <c r="BQ12" s="176">
        <v>0</v>
      </c>
      <c r="BR12" s="176">
        <v>0</v>
      </c>
      <c r="BS12" s="176">
        <v>0</v>
      </c>
      <c r="BT12" s="176">
        <v>0</v>
      </c>
      <c r="BU12" s="176">
        <v>0</v>
      </c>
      <c r="BV12" s="176">
        <v>0</v>
      </c>
      <c r="BW12" s="176">
        <v>0</v>
      </c>
      <c r="BX12" s="176">
        <v>0</v>
      </c>
      <c r="BY12" s="176">
        <v>0</v>
      </c>
      <c r="BZ12" s="177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hidden="1" x14ac:dyDescent="0.3">
      <c r="A13" s="265">
        <v>0</v>
      </c>
      <c r="B13" s="265">
        <v>0</v>
      </c>
      <c r="C13" s="265">
        <v>0</v>
      </c>
      <c r="D13" s="265">
        <v>0</v>
      </c>
      <c r="E13" s="265">
        <v>0</v>
      </c>
      <c r="F13" s="266">
        <v>0</v>
      </c>
      <c r="G13" s="266">
        <v>0</v>
      </c>
      <c r="H13" s="266">
        <v>0</v>
      </c>
      <c r="I13" s="266">
        <v>0</v>
      </c>
      <c r="J13" s="267">
        <v>0</v>
      </c>
      <c r="K13" s="267">
        <v>0</v>
      </c>
      <c r="L13" s="267">
        <v>0</v>
      </c>
      <c r="M13" s="267">
        <v>0</v>
      </c>
      <c r="N13" s="268">
        <v>0</v>
      </c>
      <c r="O13" s="268">
        <v>0</v>
      </c>
      <c r="P13" s="268">
        <v>0</v>
      </c>
      <c r="Q13" s="268">
        <v>0</v>
      </c>
      <c r="R13" s="268">
        <v>0</v>
      </c>
      <c r="S13" s="268">
        <v>0</v>
      </c>
      <c r="T13" s="268">
        <v>0</v>
      </c>
      <c r="U13" s="268">
        <v>0</v>
      </c>
      <c r="V13" s="268">
        <v>0</v>
      </c>
      <c r="W13" s="269">
        <v>0</v>
      </c>
      <c r="X13" s="269">
        <v>0</v>
      </c>
      <c r="Y13" s="269">
        <v>0</v>
      </c>
      <c r="Z13" s="269">
        <v>0</v>
      </c>
      <c r="AA13" s="270">
        <v>0</v>
      </c>
      <c r="AB13" s="270">
        <v>0</v>
      </c>
      <c r="AC13" s="270">
        <v>0</v>
      </c>
      <c r="AD13" s="270">
        <v>0</v>
      </c>
      <c r="AE13" s="268">
        <v>0</v>
      </c>
      <c r="AF13" s="268">
        <v>0</v>
      </c>
      <c r="AG13" s="268">
        <v>0</v>
      </c>
      <c r="AH13" s="268">
        <v>0</v>
      </c>
      <c r="AI13" s="268">
        <v>0</v>
      </c>
      <c r="AJ13" s="268">
        <v>0</v>
      </c>
      <c r="AK13" s="269">
        <v>0</v>
      </c>
      <c r="AL13" s="269">
        <v>0</v>
      </c>
      <c r="AM13" s="269">
        <v>0</v>
      </c>
      <c r="AN13" s="269">
        <v>0</v>
      </c>
      <c r="AO13" s="270">
        <v>0</v>
      </c>
      <c r="AP13" s="270">
        <v>0</v>
      </c>
      <c r="AQ13" s="270">
        <v>0</v>
      </c>
      <c r="AR13" s="270">
        <v>0</v>
      </c>
      <c r="AS13" s="174">
        <v>0</v>
      </c>
      <c r="AT13" s="271">
        <v>0</v>
      </c>
      <c r="AU13" s="175">
        <v>0</v>
      </c>
      <c r="AV13" s="175">
        <v>0</v>
      </c>
      <c r="AW13" s="176">
        <v>0</v>
      </c>
      <c r="AX13" s="174">
        <v>0</v>
      </c>
      <c r="AY13" s="174">
        <v>0</v>
      </c>
      <c r="AZ13" s="176">
        <v>0</v>
      </c>
      <c r="BA13" s="176">
        <v>0</v>
      </c>
      <c r="BB13" s="174">
        <v>0</v>
      </c>
      <c r="BC13" s="174">
        <v>0</v>
      </c>
      <c r="BD13" s="176">
        <v>0</v>
      </c>
      <c r="BE13" s="176">
        <v>0</v>
      </c>
      <c r="BF13" s="176">
        <v>0</v>
      </c>
      <c r="BG13" s="176">
        <v>0</v>
      </c>
      <c r="BH13" s="176">
        <v>0</v>
      </c>
      <c r="BI13" s="176">
        <v>0</v>
      </c>
      <c r="BJ13" s="176">
        <v>0</v>
      </c>
      <c r="BK13" s="176">
        <v>0</v>
      </c>
      <c r="BL13" s="176">
        <v>0</v>
      </c>
      <c r="BM13" s="176">
        <v>0</v>
      </c>
      <c r="BN13" s="176">
        <v>0</v>
      </c>
      <c r="BO13" s="176">
        <v>0</v>
      </c>
      <c r="BP13" s="176">
        <v>0</v>
      </c>
      <c r="BQ13" s="176">
        <v>0</v>
      </c>
      <c r="BR13" s="176">
        <v>0</v>
      </c>
      <c r="BS13" s="176">
        <v>0</v>
      </c>
      <c r="BT13" s="176">
        <v>0</v>
      </c>
      <c r="BU13" s="176">
        <v>0</v>
      </c>
      <c r="BV13" s="176">
        <v>0</v>
      </c>
      <c r="BW13" s="176">
        <v>0</v>
      </c>
      <c r="BX13" s="176">
        <v>0</v>
      </c>
      <c r="BY13" s="176">
        <v>0</v>
      </c>
      <c r="BZ13" s="177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hidden="1" x14ac:dyDescent="0.3">
      <c r="A14" s="265">
        <v>0</v>
      </c>
      <c r="B14" s="265">
        <v>0</v>
      </c>
      <c r="C14" s="265">
        <v>0</v>
      </c>
      <c r="D14" s="265">
        <v>0</v>
      </c>
      <c r="E14" s="265">
        <v>0</v>
      </c>
      <c r="F14" s="266">
        <v>0</v>
      </c>
      <c r="G14" s="266">
        <v>0</v>
      </c>
      <c r="H14" s="266">
        <v>0</v>
      </c>
      <c r="I14" s="266">
        <v>0</v>
      </c>
      <c r="J14" s="267">
        <v>0</v>
      </c>
      <c r="K14" s="267">
        <v>0</v>
      </c>
      <c r="L14" s="267">
        <v>0</v>
      </c>
      <c r="M14" s="267">
        <v>0</v>
      </c>
      <c r="N14" s="268">
        <v>0</v>
      </c>
      <c r="O14" s="268">
        <v>0</v>
      </c>
      <c r="P14" s="268">
        <v>0</v>
      </c>
      <c r="Q14" s="268">
        <v>0</v>
      </c>
      <c r="R14" s="268">
        <v>0</v>
      </c>
      <c r="S14" s="268">
        <v>0</v>
      </c>
      <c r="T14" s="268">
        <v>0</v>
      </c>
      <c r="U14" s="268">
        <v>0</v>
      </c>
      <c r="V14" s="268">
        <v>0</v>
      </c>
      <c r="W14" s="269">
        <v>0</v>
      </c>
      <c r="X14" s="269">
        <v>0</v>
      </c>
      <c r="Y14" s="269">
        <v>0</v>
      </c>
      <c r="Z14" s="269">
        <v>0</v>
      </c>
      <c r="AA14" s="270">
        <v>0</v>
      </c>
      <c r="AB14" s="270">
        <v>0</v>
      </c>
      <c r="AC14" s="270">
        <v>0</v>
      </c>
      <c r="AD14" s="270">
        <v>0</v>
      </c>
      <c r="AE14" s="268">
        <v>0</v>
      </c>
      <c r="AF14" s="268">
        <v>0</v>
      </c>
      <c r="AG14" s="268">
        <v>0</v>
      </c>
      <c r="AH14" s="268">
        <v>0</v>
      </c>
      <c r="AI14" s="268">
        <v>0</v>
      </c>
      <c r="AJ14" s="268">
        <v>0</v>
      </c>
      <c r="AK14" s="269">
        <v>0</v>
      </c>
      <c r="AL14" s="269">
        <v>0</v>
      </c>
      <c r="AM14" s="269">
        <v>0</v>
      </c>
      <c r="AN14" s="269">
        <v>0</v>
      </c>
      <c r="AO14" s="270">
        <v>0</v>
      </c>
      <c r="AP14" s="270">
        <v>0</v>
      </c>
      <c r="AQ14" s="270">
        <v>0</v>
      </c>
      <c r="AR14" s="270">
        <v>0</v>
      </c>
      <c r="AS14" s="174">
        <v>0</v>
      </c>
      <c r="AT14" s="271">
        <v>0</v>
      </c>
      <c r="AU14" s="175">
        <v>0</v>
      </c>
      <c r="AV14" s="175">
        <v>0</v>
      </c>
      <c r="AW14" s="176">
        <v>0</v>
      </c>
      <c r="AX14" s="174">
        <v>0</v>
      </c>
      <c r="AY14" s="174">
        <v>0</v>
      </c>
      <c r="AZ14" s="176">
        <v>0</v>
      </c>
      <c r="BA14" s="176">
        <v>0</v>
      </c>
      <c r="BB14" s="174">
        <v>0</v>
      </c>
      <c r="BC14" s="174">
        <v>0</v>
      </c>
      <c r="BD14" s="176">
        <v>0</v>
      </c>
      <c r="BE14" s="176">
        <v>0</v>
      </c>
      <c r="BF14" s="176">
        <v>0</v>
      </c>
      <c r="BG14" s="176">
        <v>0</v>
      </c>
      <c r="BH14" s="176">
        <v>0</v>
      </c>
      <c r="BI14" s="176">
        <v>0</v>
      </c>
      <c r="BJ14" s="176">
        <v>0</v>
      </c>
      <c r="BK14" s="176">
        <v>0</v>
      </c>
      <c r="BL14" s="176">
        <v>0</v>
      </c>
      <c r="BM14" s="176">
        <v>0</v>
      </c>
      <c r="BN14" s="176">
        <v>0</v>
      </c>
      <c r="BO14" s="176">
        <v>0</v>
      </c>
      <c r="BP14" s="176">
        <v>0</v>
      </c>
      <c r="BQ14" s="176">
        <v>0</v>
      </c>
      <c r="BR14" s="176">
        <v>0</v>
      </c>
      <c r="BS14" s="176">
        <v>0</v>
      </c>
      <c r="BT14" s="176">
        <v>0</v>
      </c>
      <c r="BU14" s="176">
        <v>0</v>
      </c>
      <c r="BV14" s="176">
        <v>0</v>
      </c>
      <c r="BW14" s="176">
        <v>0</v>
      </c>
      <c r="BX14" s="176">
        <v>0</v>
      </c>
      <c r="BY14" s="176">
        <v>0</v>
      </c>
      <c r="BZ14" s="177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hidden="1" x14ac:dyDescent="0.3">
      <c r="A15" s="265">
        <v>0</v>
      </c>
      <c r="B15" s="265">
        <v>0</v>
      </c>
      <c r="C15" s="265">
        <v>0</v>
      </c>
      <c r="D15" s="265">
        <v>0</v>
      </c>
      <c r="E15" s="265">
        <v>0</v>
      </c>
      <c r="F15" s="266">
        <v>0</v>
      </c>
      <c r="G15" s="266">
        <v>0</v>
      </c>
      <c r="H15" s="266">
        <v>0</v>
      </c>
      <c r="I15" s="266">
        <v>0</v>
      </c>
      <c r="J15" s="267">
        <v>0</v>
      </c>
      <c r="K15" s="267">
        <v>0</v>
      </c>
      <c r="L15" s="267">
        <v>0</v>
      </c>
      <c r="M15" s="267">
        <v>0</v>
      </c>
      <c r="N15" s="268">
        <v>0</v>
      </c>
      <c r="O15" s="268">
        <v>0</v>
      </c>
      <c r="P15" s="268">
        <v>0</v>
      </c>
      <c r="Q15" s="268">
        <v>0</v>
      </c>
      <c r="R15" s="268">
        <v>0</v>
      </c>
      <c r="S15" s="268">
        <v>0</v>
      </c>
      <c r="T15" s="268">
        <v>0</v>
      </c>
      <c r="U15" s="268">
        <v>0</v>
      </c>
      <c r="V15" s="268">
        <v>0</v>
      </c>
      <c r="W15" s="269">
        <v>0</v>
      </c>
      <c r="X15" s="269">
        <v>0</v>
      </c>
      <c r="Y15" s="269">
        <v>0</v>
      </c>
      <c r="Z15" s="269">
        <v>0</v>
      </c>
      <c r="AA15" s="270">
        <v>0</v>
      </c>
      <c r="AB15" s="270">
        <v>0</v>
      </c>
      <c r="AC15" s="270">
        <v>0</v>
      </c>
      <c r="AD15" s="270">
        <v>0</v>
      </c>
      <c r="AE15" s="268">
        <v>0</v>
      </c>
      <c r="AF15" s="268">
        <v>0</v>
      </c>
      <c r="AG15" s="268">
        <v>0</v>
      </c>
      <c r="AH15" s="268">
        <v>0</v>
      </c>
      <c r="AI15" s="268">
        <v>0</v>
      </c>
      <c r="AJ15" s="268">
        <v>0</v>
      </c>
      <c r="AK15" s="269">
        <v>0</v>
      </c>
      <c r="AL15" s="269">
        <v>0</v>
      </c>
      <c r="AM15" s="269">
        <v>0</v>
      </c>
      <c r="AN15" s="269">
        <v>0</v>
      </c>
      <c r="AO15" s="270">
        <v>0</v>
      </c>
      <c r="AP15" s="270">
        <v>0</v>
      </c>
      <c r="AQ15" s="270">
        <v>0</v>
      </c>
      <c r="AR15" s="270">
        <v>0</v>
      </c>
      <c r="AS15" s="174">
        <v>0</v>
      </c>
      <c r="AT15" s="271">
        <v>0</v>
      </c>
      <c r="AU15" s="175">
        <v>0</v>
      </c>
      <c r="AV15" s="175">
        <v>0</v>
      </c>
      <c r="AW15" s="176">
        <v>0</v>
      </c>
      <c r="AX15" s="174">
        <v>0</v>
      </c>
      <c r="AY15" s="174">
        <v>0</v>
      </c>
      <c r="AZ15" s="176">
        <v>0</v>
      </c>
      <c r="BA15" s="176">
        <v>0</v>
      </c>
      <c r="BB15" s="174">
        <v>0</v>
      </c>
      <c r="BC15" s="174">
        <v>0</v>
      </c>
      <c r="BD15" s="176">
        <v>0</v>
      </c>
      <c r="BE15" s="176">
        <v>0</v>
      </c>
      <c r="BF15" s="176">
        <v>0</v>
      </c>
      <c r="BG15" s="176">
        <v>0</v>
      </c>
      <c r="BH15" s="176">
        <v>0</v>
      </c>
      <c r="BI15" s="176">
        <v>0</v>
      </c>
      <c r="BJ15" s="176">
        <v>0</v>
      </c>
      <c r="BK15" s="176">
        <v>0</v>
      </c>
      <c r="BL15" s="176">
        <v>0</v>
      </c>
      <c r="BM15" s="176">
        <v>0</v>
      </c>
      <c r="BN15" s="176">
        <v>0</v>
      </c>
      <c r="BO15" s="176">
        <v>0</v>
      </c>
      <c r="BP15" s="176">
        <v>0</v>
      </c>
      <c r="BQ15" s="176">
        <v>0</v>
      </c>
      <c r="BR15" s="176">
        <v>0</v>
      </c>
      <c r="BS15" s="176">
        <v>0</v>
      </c>
      <c r="BT15" s="176">
        <v>0</v>
      </c>
      <c r="BU15" s="176">
        <v>0</v>
      </c>
      <c r="BV15" s="176">
        <v>0</v>
      </c>
      <c r="BW15" s="176">
        <v>0</v>
      </c>
      <c r="BX15" s="176">
        <v>0</v>
      </c>
      <c r="BY15" s="176">
        <v>0</v>
      </c>
      <c r="BZ15" s="177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 spans="1:83" hidden="1" x14ac:dyDescent="0.3">
      <c r="A16" s="265">
        <v>0</v>
      </c>
      <c r="B16" s="265">
        <v>0</v>
      </c>
      <c r="C16" s="265">
        <v>0</v>
      </c>
      <c r="D16" s="265">
        <v>0</v>
      </c>
      <c r="E16" s="265">
        <v>0</v>
      </c>
      <c r="F16" s="266">
        <v>0</v>
      </c>
      <c r="G16" s="266">
        <v>0</v>
      </c>
      <c r="H16" s="266">
        <v>0</v>
      </c>
      <c r="I16" s="266">
        <v>0</v>
      </c>
      <c r="J16" s="267">
        <v>0</v>
      </c>
      <c r="K16" s="267">
        <v>0</v>
      </c>
      <c r="L16" s="267">
        <v>0</v>
      </c>
      <c r="M16" s="267">
        <v>0</v>
      </c>
      <c r="N16" s="268">
        <v>0</v>
      </c>
      <c r="O16" s="268">
        <v>0</v>
      </c>
      <c r="P16" s="268">
        <v>0</v>
      </c>
      <c r="Q16" s="268">
        <v>0</v>
      </c>
      <c r="R16" s="268">
        <v>0</v>
      </c>
      <c r="S16" s="268">
        <v>0</v>
      </c>
      <c r="T16" s="268">
        <v>0</v>
      </c>
      <c r="U16" s="268">
        <v>0</v>
      </c>
      <c r="V16" s="268">
        <v>0</v>
      </c>
      <c r="W16" s="269">
        <v>0</v>
      </c>
      <c r="X16" s="269">
        <v>0</v>
      </c>
      <c r="Y16" s="269">
        <v>0</v>
      </c>
      <c r="Z16" s="269">
        <v>0</v>
      </c>
      <c r="AA16" s="270">
        <v>0</v>
      </c>
      <c r="AB16" s="270">
        <v>0</v>
      </c>
      <c r="AC16" s="270">
        <v>0</v>
      </c>
      <c r="AD16" s="270">
        <v>0</v>
      </c>
      <c r="AE16" s="268">
        <v>0</v>
      </c>
      <c r="AF16" s="268">
        <v>0</v>
      </c>
      <c r="AG16" s="268">
        <v>0</v>
      </c>
      <c r="AH16" s="268">
        <v>0</v>
      </c>
      <c r="AI16" s="268">
        <v>0</v>
      </c>
      <c r="AJ16" s="268">
        <v>0</v>
      </c>
      <c r="AK16" s="269">
        <v>0</v>
      </c>
      <c r="AL16" s="269">
        <v>0</v>
      </c>
      <c r="AM16" s="269">
        <v>0</v>
      </c>
      <c r="AN16" s="269">
        <v>0</v>
      </c>
      <c r="AO16" s="270">
        <v>0</v>
      </c>
      <c r="AP16" s="270">
        <v>0</v>
      </c>
      <c r="AQ16" s="270">
        <v>0</v>
      </c>
      <c r="AR16" s="270">
        <v>0</v>
      </c>
      <c r="AS16" s="174">
        <v>0</v>
      </c>
      <c r="AT16" s="271">
        <v>0</v>
      </c>
      <c r="AU16" s="175">
        <v>0</v>
      </c>
      <c r="AV16" s="175">
        <v>0</v>
      </c>
      <c r="AW16" s="176">
        <v>0</v>
      </c>
      <c r="AX16" s="174">
        <v>0</v>
      </c>
      <c r="AY16" s="174">
        <v>0</v>
      </c>
      <c r="AZ16" s="176">
        <v>0</v>
      </c>
      <c r="BA16" s="176">
        <v>0</v>
      </c>
      <c r="BB16" s="174">
        <v>0</v>
      </c>
      <c r="BC16" s="174">
        <v>0</v>
      </c>
      <c r="BD16" s="176">
        <v>0</v>
      </c>
      <c r="BE16" s="176">
        <v>0</v>
      </c>
      <c r="BF16" s="176">
        <v>0</v>
      </c>
      <c r="BG16" s="176">
        <v>0</v>
      </c>
      <c r="BH16" s="176">
        <v>0</v>
      </c>
      <c r="BI16" s="176">
        <v>0</v>
      </c>
      <c r="BJ16" s="176">
        <v>0</v>
      </c>
      <c r="BK16" s="176">
        <v>0</v>
      </c>
      <c r="BL16" s="176">
        <v>0</v>
      </c>
      <c r="BM16" s="176">
        <v>0</v>
      </c>
      <c r="BN16" s="176">
        <v>0</v>
      </c>
      <c r="BO16" s="176">
        <v>0</v>
      </c>
      <c r="BP16" s="176">
        <v>0</v>
      </c>
      <c r="BQ16" s="176">
        <v>0</v>
      </c>
      <c r="BR16" s="176">
        <v>0</v>
      </c>
      <c r="BS16" s="176">
        <v>0</v>
      </c>
      <c r="BT16" s="176">
        <v>0</v>
      </c>
      <c r="BU16" s="176">
        <v>0</v>
      </c>
      <c r="BV16" s="176">
        <v>0</v>
      </c>
      <c r="BW16" s="176">
        <v>0</v>
      </c>
      <c r="BX16" s="176">
        <v>0</v>
      </c>
      <c r="BY16" s="176">
        <v>0</v>
      </c>
      <c r="BZ16" s="177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hidden="1" x14ac:dyDescent="0.3">
      <c r="A17" s="265">
        <v>0</v>
      </c>
      <c r="B17" s="265">
        <v>0</v>
      </c>
      <c r="C17" s="265">
        <v>0</v>
      </c>
      <c r="D17" s="265">
        <v>0</v>
      </c>
      <c r="E17" s="265">
        <v>0</v>
      </c>
      <c r="F17" s="266">
        <v>0</v>
      </c>
      <c r="G17" s="266">
        <v>0</v>
      </c>
      <c r="H17" s="266">
        <v>0</v>
      </c>
      <c r="I17" s="266">
        <v>0</v>
      </c>
      <c r="J17" s="267">
        <v>0</v>
      </c>
      <c r="K17" s="267">
        <v>0</v>
      </c>
      <c r="L17" s="267">
        <v>0</v>
      </c>
      <c r="M17" s="267">
        <v>0</v>
      </c>
      <c r="N17" s="268">
        <v>0</v>
      </c>
      <c r="O17" s="268">
        <v>0</v>
      </c>
      <c r="P17" s="268">
        <v>0</v>
      </c>
      <c r="Q17" s="268">
        <v>0</v>
      </c>
      <c r="R17" s="268">
        <v>0</v>
      </c>
      <c r="S17" s="268">
        <v>0</v>
      </c>
      <c r="T17" s="268">
        <v>0</v>
      </c>
      <c r="U17" s="268">
        <v>0</v>
      </c>
      <c r="V17" s="268">
        <v>0</v>
      </c>
      <c r="W17" s="269">
        <v>0</v>
      </c>
      <c r="X17" s="269">
        <v>0</v>
      </c>
      <c r="Y17" s="269">
        <v>0</v>
      </c>
      <c r="Z17" s="269">
        <v>0</v>
      </c>
      <c r="AA17" s="270">
        <v>0</v>
      </c>
      <c r="AB17" s="270">
        <v>0</v>
      </c>
      <c r="AC17" s="270">
        <v>0</v>
      </c>
      <c r="AD17" s="270">
        <v>0</v>
      </c>
      <c r="AE17" s="268">
        <v>0</v>
      </c>
      <c r="AF17" s="268">
        <v>0</v>
      </c>
      <c r="AG17" s="268">
        <v>0</v>
      </c>
      <c r="AH17" s="268">
        <v>0</v>
      </c>
      <c r="AI17" s="268">
        <v>0</v>
      </c>
      <c r="AJ17" s="268">
        <v>0</v>
      </c>
      <c r="AK17" s="269">
        <v>0</v>
      </c>
      <c r="AL17" s="269">
        <v>0</v>
      </c>
      <c r="AM17" s="269">
        <v>0</v>
      </c>
      <c r="AN17" s="269">
        <v>0</v>
      </c>
      <c r="AO17" s="270">
        <v>0</v>
      </c>
      <c r="AP17" s="270">
        <v>0</v>
      </c>
      <c r="AQ17" s="270">
        <v>0</v>
      </c>
      <c r="AR17" s="270">
        <v>0</v>
      </c>
      <c r="AS17" s="174">
        <v>0</v>
      </c>
      <c r="AT17" s="271">
        <v>0</v>
      </c>
      <c r="AU17" s="175">
        <v>0</v>
      </c>
      <c r="AV17" s="175">
        <v>0</v>
      </c>
      <c r="AW17" s="176">
        <v>0</v>
      </c>
      <c r="AX17" s="174">
        <v>0</v>
      </c>
      <c r="AY17" s="174">
        <v>0</v>
      </c>
      <c r="AZ17" s="176">
        <v>0</v>
      </c>
      <c r="BA17" s="176">
        <v>0</v>
      </c>
      <c r="BB17" s="174">
        <v>0</v>
      </c>
      <c r="BC17" s="174">
        <v>0</v>
      </c>
      <c r="BD17" s="176">
        <v>0</v>
      </c>
      <c r="BE17" s="176">
        <v>0</v>
      </c>
      <c r="BF17" s="176">
        <v>0</v>
      </c>
      <c r="BG17" s="176">
        <v>0</v>
      </c>
      <c r="BH17" s="176">
        <v>0</v>
      </c>
      <c r="BI17" s="176">
        <v>0</v>
      </c>
      <c r="BJ17" s="176">
        <v>0</v>
      </c>
      <c r="BK17" s="176">
        <v>0</v>
      </c>
      <c r="BL17" s="176">
        <v>0</v>
      </c>
      <c r="BM17" s="176">
        <v>0</v>
      </c>
      <c r="BN17" s="176">
        <v>0</v>
      </c>
      <c r="BO17" s="176">
        <v>0</v>
      </c>
      <c r="BP17" s="176">
        <v>0</v>
      </c>
      <c r="BQ17" s="176">
        <v>0</v>
      </c>
      <c r="BR17" s="176">
        <v>0</v>
      </c>
      <c r="BS17" s="176">
        <v>0</v>
      </c>
      <c r="BT17" s="176">
        <v>0</v>
      </c>
      <c r="BU17" s="176">
        <v>0</v>
      </c>
      <c r="BV17" s="176">
        <v>0</v>
      </c>
      <c r="BW17" s="176">
        <v>0</v>
      </c>
      <c r="BX17" s="176">
        <v>0</v>
      </c>
      <c r="BY17" s="176">
        <v>0</v>
      </c>
      <c r="BZ17" s="17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3" hidden="1" x14ac:dyDescent="0.3">
      <c r="A18" s="265">
        <v>0</v>
      </c>
      <c r="B18" s="265">
        <v>0</v>
      </c>
      <c r="C18" s="265">
        <v>0</v>
      </c>
      <c r="D18" s="265">
        <v>0</v>
      </c>
      <c r="E18" s="265">
        <v>0</v>
      </c>
      <c r="F18" s="266">
        <v>0</v>
      </c>
      <c r="G18" s="266">
        <v>0</v>
      </c>
      <c r="H18" s="266">
        <v>0</v>
      </c>
      <c r="I18" s="266">
        <v>0</v>
      </c>
      <c r="J18" s="267">
        <v>0</v>
      </c>
      <c r="K18" s="267">
        <v>0</v>
      </c>
      <c r="L18" s="267">
        <v>0</v>
      </c>
      <c r="M18" s="267">
        <v>0</v>
      </c>
      <c r="N18" s="268">
        <v>0</v>
      </c>
      <c r="O18" s="268">
        <v>0</v>
      </c>
      <c r="P18" s="268">
        <v>0</v>
      </c>
      <c r="Q18" s="268">
        <v>0</v>
      </c>
      <c r="R18" s="268">
        <v>0</v>
      </c>
      <c r="S18" s="268">
        <v>0</v>
      </c>
      <c r="T18" s="268">
        <v>0</v>
      </c>
      <c r="U18" s="268">
        <v>0</v>
      </c>
      <c r="V18" s="268">
        <v>0</v>
      </c>
      <c r="W18" s="269">
        <v>0</v>
      </c>
      <c r="X18" s="269">
        <v>0</v>
      </c>
      <c r="Y18" s="269">
        <v>0</v>
      </c>
      <c r="Z18" s="269">
        <v>0</v>
      </c>
      <c r="AA18" s="270">
        <v>0</v>
      </c>
      <c r="AB18" s="270">
        <v>0</v>
      </c>
      <c r="AC18" s="270">
        <v>0</v>
      </c>
      <c r="AD18" s="270">
        <v>0</v>
      </c>
      <c r="AE18" s="268">
        <v>0</v>
      </c>
      <c r="AF18" s="268">
        <v>0</v>
      </c>
      <c r="AG18" s="268">
        <v>0</v>
      </c>
      <c r="AH18" s="268">
        <v>0</v>
      </c>
      <c r="AI18" s="268">
        <v>0</v>
      </c>
      <c r="AJ18" s="268">
        <v>0</v>
      </c>
      <c r="AK18" s="269">
        <v>0</v>
      </c>
      <c r="AL18" s="269">
        <v>0</v>
      </c>
      <c r="AM18" s="269">
        <v>0</v>
      </c>
      <c r="AN18" s="269">
        <v>0</v>
      </c>
      <c r="AO18" s="270">
        <v>0</v>
      </c>
      <c r="AP18" s="270">
        <v>0</v>
      </c>
      <c r="AQ18" s="270">
        <v>0</v>
      </c>
      <c r="AR18" s="270">
        <v>0</v>
      </c>
      <c r="AS18" s="174">
        <v>0</v>
      </c>
      <c r="AT18" s="271">
        <v>0</v>
      </c>
      <c r="AU18" s="175">
        <v>0</v>
      </c>
      <c r="AV18" s="175">
        <v>0</v>
      </c>
      <c r="AW18" s="176">
        <v>0</v>
      </c>
      <c r="AX18" s="174">
        <v>0</v>
      </c>
      <c r="AY18" s="174">
        <v>0</v>
      </c>
      <c r="AZ18" s="176">
        <v>0</v>
      </c>
      <c r="BA18" s="176">
        <v>0</v>
      </c>
      <c r="BB18" s="174">
        <v>0</v>
      </c>
      <c r="BC18" s="174">
        <v>0</v>
      </c>
      <c r="BD18" s="176">
        <v>0</v>
      </c>
      <c r="BE18" s="176">
        <v>0</v>
      </c>
      <c r="BF18" s="176">
        <v>0</v>
      </c>
      <c r="BG18" s="176">
        <v>0</v>
      </c>
      <c r="BH18" s="176">
        <v>0</v>
      </c>
      <c r="BI18" s="176">
        <v>0</v>
      </c>
      <c r="BJ18" s="176">
        <v>0</v>
      </c>
      <c r="BK18" s="176">
        <v>0</v>
      </c>
      <c r="BL18" s="176">
        <v>0</v>
      </c>
      <c r="BM18" s="176">
        <v>0</v>
      </c>
      <c r="BN18" s="176">
        <v>0</v>
      </c>
      <c r="BO18" s="176">
        <v>0</v>
      </c>
      <c r="BP18" s="176">
        <v>0</v>
      </c>
      <c r="BQ18" s="176">
        <v>0</v>
      </c>
      <c r="BR18" s="176">
        <v>0</v>
      </c>
      <c r="BS18" s="176">
        <v>0</v>
      </c>
      <c r="BT18" s="176">
        <v>0</v>
      </c>
      <c r="BU18" s="176">
        <v>0</v>
      </c>
      <c r="BV18" s="176">
        <v>0</v>
      </c>
      <c r="BW18" s="176">
        <v>0</v>
      </c>
      <c r="BX18" s="176">
        <v>0</v>
      </c>
      <c r="BY18" s="176">
        <v>0</v>
      </c>
      <c r="BZ18" s="177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hidden="1" x14ac:dyDescent="0.3">
      <c r="A19" s="265">
        <v>0</v>
      </c>
      <c r="B19" s="265">
        <v>0</v>
      </c>
      <c r="C19" s="265">
        <v>0</v>
      </c>
      <c r="D19" s="265">
        <v>0</v>
      </c>
      <c r="E19" s="265">
        <v>0</v>
      </c>
      <c r="F19" s="266">
        <v>0</v>
      </c>
      <c r="G19" s="266">
        <v>0</v>
      </c>
      <c r="H19" s="266">
        <v>0</v>
      </c>
      <c r="I19" s="266">
        <v>0</v>
      </c>
      <c r="J19" s="267">
        <v>0</v>
      </c>
      <c r="K19" s="267">
        <v>0</v>
      </c>
      <c r="L19" s="267">
        <v>0</v>
      </c>
      <c r="M19" s="267">
        <v>0</v>
      </c>
      <c r="N19" s="268">
        <v>0</v>
      </c>
      <c r="O19" s="268">
        <v>0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68">
        <v>0</v>
      </c>
      <c r="W19" s="269">
        <v>0</v>
      </c>
      <c r="X19" s="269">
        <v>0</v>
      </c>
      <c r="Y19" s="269">
        <v>0</v>
      </c>
      <c r="Z19" s="269">
        <v>0</v>
      </c>
      <c r="AA19" s="270">
        <v>0</v>
      </c>
      <c r="AB19" s="270">
        <v>0</v>
      </c>
      <c r="AC19" s="270">
        <v>0</v>
      </c>
      <c r="AD19" s="270">
        <v>0</v>
      </c>
      <c r="AE19" s="268">
        <v>0</v>
      </c>
      <c r="AF19" s="268">
        <v>0</v>
      </c>
      <c r="AG19" s="268">
        <v>0</v>
      </c>
      <c r="AH19" s="268">
        <v>0</v>
      </c>
      <c r="AI19" s="268">
        <v>0</v>
      </c>
      <c r="AJ19" s="268">
        <v>0</v>
      </c>
      <c r="AK19" s="269">
        <v>0</v>
      </c>
      <c r="AL19" s="269">
        <v>0</v>
      </c>
      <c r="AM19" s="269">
        <v>0</v>
      </c>
      <c r="AN19" s="269">
        <v>0</v>
      </c>
      <c r="AO19" s="270">
        <v>0</v>
      </c>
      <c r="AP19" s="270">
        <v>0</v>
      </c>
      <c r="AQ19" s="270">
        <v>0</v>
      </c>
      <c r="AR19" s="270">
        <v>0</v>
      </c>
      <c r="AS19" s="174">
        <v>0</v>
      </c>
      <c r="AT19" s="271">
        <v>0</v>
      </c>
      <c r="AU19" s="175">
        <v>0</v>
      </c>
      <c r="AV19" s="175">
        <v>0</v>
      </c>
      <c r="AW19" s="176">
        <v>0</v>
      </c>
      <c r="AX19" s="174">
        <v>0</v>
      </c>
      <c r="AY19" s="174">
        <v>0</v>
      </c>
      <c r="AZ19" s="176">
        <v>0</v>
      </c>
      <c r="BA19" s="176">
        <v>0</v>
      </c>
      <c r="BB19" s="174">
        <v>0</v>
      </c>
      <c r="BC19" s="174">
        <v>0</v>
      </c>
      <c r="BD19" s="176">
        <v>0</v>
      </c>
      <c r="BE19" s="176">
        <v>0</v>
      </c>
      <c r="BF19" s="176">
        <v>0</v>
      </c>
      <c r="BG19" s="176">
        <v>0</v>
      </c>
      <c r="BH19" s="176">
        <v>0</v>
      </c>
      <c r="BI19" s="176">
        <v>0</v>
      </c>
      <c r="BJ19" s="176">
        <v>0</v>
      </c>
      <c r="BK19" s="176">
        <v>0</v>
      </c>
      <c r="BL19" s="176">
        <v>0</v>
      </c>
      <c r="BM19" s="176">
        <v>0</v>
      </c>
      <c r="BN19" s="176">
        <v>0</v>
      </c>
      <c r="BO19" s="176">
        <v>0</v>
      </c>
      <c r="BP19" s="176">
        <v>0</v>
      </c>
      <c r="BQ19" s="176">
        <v>0</v>
      </c>
      <c r="BR19" s="176">
        <v>0</v>
      </c>
      <c r="BS19" s="176">
        <v>0</v>
      </c>
      <c r="BT19" s="176">
        <v>0</v>
      </c>
      <c r="BU19" s="176">
        <v>0</v>
      </c>
      <c r="BV19" s="176">
        <v>0</v>
      </c>
      <c r="BW19" s="176">
        <v>0</v>
      </c>
      <c r="BX19" s="176">
        <v>0</v>
      </c>
      <c r="BY19" s="176">
        <v>0</v>
      </c>
      <c r="BZ19" s="177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hidden="1" x14ac:dyDescent="0.3">
      <c r="A20" s="265">
        <v>0</v>
      </c>
      <c r="B20" s="265">
        <v>0</v>
      </c>
      <c r="C20" s="265">
        <v>0</v>
      </c>
      <c r="D20" s="265">
        <v>0</v>
      </c>
      <c r="E20" s="265">
        <v>0</v>
      </c>
      <c r="F20" s="266">
        <v>0</v>
      </c>
      <c r="G20" s="266">
        <v>0</v>
      </c>
      <c r="H20" s="266">
        <v>0</v>
      </c>
      <c r="I20" s="266">
        <v>0</v>
      </c>
      <c r="J20" s="267">
        <v>0</v>
      </c>
      <c r="K20" s="267">
        <v>0</v>
      </c>
      <c r="L20" s="267">
        <v>0</v>
      </c>
      <c r="M20" s="267">
        <v>0</v>
      </c>
      <c r="N20" s="268">
        <v>0</v>
      </c>
      <c r="O20" s="268">
        <v>0</v>
      </c>
      <c r="P20" s="268">
        <v>0</v>
      </c>
      <c r="Q20" s="268">
        <v>0</v>
      </c>
      <c r="R20" s="268">
        <v>0</v>
      </c>
      <c r="S20" s="268">
        <v>0</v>
      </c>
      <c r="T20" s="268">
        <v>0</v>
      </c>
      <c r="U20" s="268">
        <v>0</v>
      </c>
      <c r="V20" s="268">
        <v>0</v>
      </c>
      <c r="W20" s="269">
        <v>0</v>
      </c>
      <c r="X20" s="269">
        <v>0</v>
      </c>
      <c r="Y20" s="269">
        <v>0</v>
      </c>
      <c r="Z20" s="269">
        <v>0</v>
      </c>
      <c r="AA20" s="270">
        <v>0</v>
      </c>
      <c r="AB20" s="270">
        <v>0</v>
      </c>
      <c r="AC20" s="270">
        <v>0</v>
      </c>
      <c r="AD20" s="270">
        <v>0</v>
      </c>
      <c r="AE20" s="268">
        <v>0</v>
      </c>
      <c r="AF20" s="268">
        <v>0</v>
      </c>
      <c r="AG20" s="268">
        <v>0</v>
      </c>
      <c r="AH20" s="268">
        <v>0</v>
      </c>
      <c r="AI20" s="268">
        <v>0</v>
      </c>
      <c r="AJ20" s="268">
        <v>0</v>
      </c>
      <c r="AK20" s="269">
        <v>0</v>
      </c>
      <c r="AL20" s="269">
        <v>0</v>
      </c>
      <c r="AM20" s="269">
        <v>0</v>
      </c>
      <c r="AN20" s="269">
        <v>0</v>
      </c>
      <c r="AO20" s="270">
        <v>0</v>
      </c>
      <c r="AP20" s="270">
        <v>0</v>
      </c>
      <c r="AQ20" s="270">
        <v>0</v>
      </c>
      <c r="AR20" s="270">
        <v>0</v>
      </c>
      <c r="AS20" s="174">
        <v>0</v>
      </c>
      <c r="AT20" s="271">
        <v>0</v>
      </c>
      <c r="AU20" s="175">
        <v>0</v>
      </c>
      <c r="AV20" s="175">
        <v>0</v>
      </c>
      <c r="AW20" s="176">
        <v>0</v>
      </c>
      <c r="AX20" s="174">
        <v>0</v>
      </c>
      <c r="AY20" s="174">
        <v>0</v>
      </c>
      <c r="AZ20" s="176">
        <v>0</v>
      </c>
      <c r="BA20" s="176">
        <v>0</v>
      </c>
      <c r="BB20" s="174">
        <v>0</v>
      </c>
      <c r="BC20" s="174">
        <v>0</v>
      </c>
      <c r="BD20" s="176">
        <v>0</v>
      </c>
      <c r="BE20" s="176">
        <v>0</v>
      </c>
      <c r="BF20" s="176">
        <v>0</v>
      </c>
      <c r="BG20" s="176">
        <v>0</v>
      </c>
      <c r="BH20" s="176">
        <v>0</v>
      </c>
      <c r="BI20" s="176">
        <v>0</v>
      </c>
      <c r="BJ20" s="176">
        <v>0</v>
      </c>
      <c r="BK20" s="176">
        <v>0</v>
      </c>
      <c r="BL20" s="176">
        <v>0</v>
      </c>
      <c r="BM20" s="176">
        <v>0</v>
      </c>
      <c r="BN20" s="176">
        <v>0</v>
      </c>
      <c r="BO20" s="176">
        <v>0</v>
      </c>
      <c r="BP20" s="176">
        <v>0</v>
      </c>
      <c r="BQ20" s="176">
        <v>0</v>
      </c>
      <c r="BR20" s="176">
        <v>0</v>
      </c>
      <c r="BS20" s="176">
        <v>0</v>
      </c>
      <c r="BT20" s="176">
        <v>0</v>
      </c>
      <c r="BU20" s="176">
        <v>0</v>
      </c>
      <c r="BV20" s="176">
        <v>0</v>
      </c>
      <c r="BW20" s="176">
        <v>0</v>
      </c>
      <c r="BX20" s="176">
        <v>0</v>
      </c>
      <c r="BY20" s="176">
        <v>0</v>
      </c>
      <c r="BZ20" s="177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 spans="1:83" hidden="1" x14ac:dyDescent="0.3">
      <c r="A21" s="265">
        <v>0</v>
      </c>
      <c r="B21" s="265">
        <v>0</v>
      </c>
      <c r="C21" s="265">
        <v>0</v>
      </c>
      <c r="D21" s="265">
        <v>0</v>
      </c>
      <c r="E21" s="265">
        <v>0</v>
      </c>
      <c r="F21" s="266">
        <v>0</v>
      </c>
      <c r="G21" s="266">
        <v>0</v>
      </c>
      <c r="H21" s="266">
        <v>0</v>
      </c>
      <c r="I21" s="266">
        <v>0</v>
      </c>
      <c r="J21" s="267">
        <v>0</v>
      </c>
      <c r="K21" s="267">
        <v>0</v>
      </c>
      <c r="L21" s="267">
        <v>0</v>
      </c>
      <c r="M21" s="267">
        <v>0</v>
      </c>
      <c r="N21" s="268">
        <v>0</v>
      </c>
      <c r="O21" s="268">
        <v>0</v>
      </c>
      <c r="P21" s="268">
        <v>0</v>
      </c>
      <c r="Q21" s="268">
        <v>0</v>
      </c>
      <c r="R21" s="268">
        <v>0</v>
      </c>
      <c r="S21" s="268">
        <v>0</v>
      </c>
      <c r="T21" s="268">
        <v>0</v>
      </c>
      <c r="U21" s="268">
        <v>0</v>
      </c>
      <c r="V21" s="268">
        <v>0</v>
      </c>
      <c r="W21" s="269">
        <v>0</v>
      </c>
      <c r="X21" s="269">
        <v>0</v>
      </c>
      <c r="Y21" s="269">
        <v>0</v>
      </c>
      <c r="Z21" s="269">
        <v>0</v>
      </c>
      <c r="AA21" s="270">
        <v>0</v>
      </c>
      <c r="AB21" s="270">
        <v>0</v>
      </c>
      <c r="AC21" s="270">
        <v>0</v>
      </c>
      <c r="AD21" s="270">
        <v>0</v>
      </c>
      <c r="AE21" s="268">
        <v>0</v>
      </c>
      <c r="AF21" s="268">
        <v>0</v>
      </c>
      <c r="AG21" s="268">
        <v>0</v>
      </c>
      <c r="AH21" s="268">
        <v>0</v>
      </c>
      <c r="AI21" s="268">
        <v>0</v>
      </c>
      <c r="AJ21" s="268">
        <v>0</v>
      </c>
      <c r="AK21" s="269">
        <v>0</v>
      </c>
      <c r="AL21" s="269">
        <v>0</v>
      </c>
      <c r="AM21" s="269">
        <v>0</v>
      </c>
      <c r="AN21" s="269">
        <v>0</v>
      </c>
      <c r="AO21" s="270">
        <v>0</v>
      </c>
      <c r="AP21" s="270">
        <v>0</v>
      </c>
      <c r="AQ21" s="270">
        <v>0</v>
      </c>
      <c r="AR21" s="270">
        <v>0</v>
      </c>
      <c r="AS21" s="174">
        <v>0</v>
      </c>
      <c r="AT21" s="271">
        <v>0</v>
      </c>
      <c r="AU21" s="175">
        <v>0</v>
      </c>
      <c r="AV21" s="175">
        <v>0</v>
      </c>
      <c r="AW21" s="176">
        <v>0</v>
      </c>
      <c r="AX21" s="174">
        <v>0</v>
      </c>
      <c r="AY21" s="174">
        <v>0</v>
      </c>
      <c r="AZ21" s="176">
        <v>0</v>
      </c>
      <c r="BA21" s="176">
        <v>0</v>
      </c>
      <c r="BB21" s="174">
        <v>0</v>
      </c>
      <c r="BC21" s="174">
        <v>0</v>
      </c>
      <c r="BD21" s="176">
        <v>0</v>
      </c>
      <c r="BE21" s="176">
        <v>0</v>
      </c>
      <c r="BF21" s="176">
        <v>0</v>
      </c>
      <c r="BG21" s="176">
        <v>0</v>
      </c>
      <c r="BH21" s="176">
        <v>0</v>
      </c>
      <c r="BI21" s="176">
        <v>0</v>
      </c>
      <c r="BJ21" s="176">
        <v>0</v>
      </c>
      <c r="BK21" s="176">
        <v>0</v>
      </c>
      <c r="BL21" s="176">
        <v>0</v>
      </c>
      <c r="BM21" s="176">
        <v>0</v>
      </c>
      <c r="BN21" s="176">
        <v>0</v>
      </c>
      <c r="BO21" s="176">
        <v>0</v>
      </c>
      <c r="BP21" s="176">
        <v>0</v>
      </c>
      <c r="BQ21" s="176">
        <v>0</v>
      </c>
      <c r="BR21" s="176">
        <v>0</v>
      </c>
      <c r="BS21" s="176">
        <v>0</v>
      </c>
      <c r="BT21" s="176">
        <v>0</v>
      </c>
      <c r="BU21" s="176">
        <v>0</v>
      </c>
      <c r="BV21" s="176">
        <v>0</v>
      </c>
      <c r="BW21" s="176">
        <v>0</v>
      </c>
      <c r="BX21" s="176">
        <v>0</v>
      </c>
      <c r="BY21" s="176">
        <v>0</v>
      </c>
      <c r="BZ21" s="177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hidden="1" x14ac:dyDescent="0.3">
      <c r="A22" s="265">
        <v>0</v>
      </c>
      <c r="B22" s="265">
        <v>0</v>
      </c>
      <c r="C22" s="265">
        <v>0</v>
      </c>
      <c r="D22" s="265">
        <v>0</v>
      </c>
      <c r="E22" s="265">
        <v>0</v>
      </c>
      <c r="F22" s="266">
        <v>0</v>
      </c>
      <c r="G22" s="266">
        <v>0</v>
      </c>
      <c r="H22" s="266">
        <v>0</v>
      </c>
      <c r="I22" s="266">
        <v>0</v>
      </c>
      <c r="J22" s="267">
        <v>0</v>
      </c>
      <c r="K22" s="267">
        <v>0</v>
      </c>
      <c r="L22" s="267">
        <v>0</v>
      </c>
      <c r="M22" s="267">
        <v>0</v>
      </c>
      <c r="N22" s="268">
        <v>0</v>
      </c>
      <c r="O22" s="268">
        <v>0</v>
      </c>
      <c r="P22" s="268">
        <v>0</v>
      </c>
      <c r="Q22" s="268">
        <v>0</v>
      </c>
      <c r="R22" s="268">
        <v>0</v>
      </c>
      <c r="S22" s="268">
        <v>0</v>
      </c>
      <c r="T22" s="268">
        <v>0</v>
      </c>
      <c r="U22" s="268">
        <v>0</v>
      </c>
      <c r="V22" s="268">
        <v>0</v>
      </c>
      <c r="W22" s="269">
        <v>0</v>
      </c>
      <c r="X22" s="269">
        <v>0</v>
      </c>
      <c r="Y22" s="269">
        <v>0</v>
      </c>
      <c r="Z22" s="269">
        <v>0</v>
      </c>
      <c r="AA22" s="270">
        <v>0</v>
      </c>
      <c r="AB22" s="270">
        <v>0</v>
      </c>
      <c r="AC22" s="270">
        <v>0</v>
      </c>
      <c r="AD22" s="270">
        <v>0</v>
      </c>
      <c r="AE22" s="268">
        <v>0</v>
      </c>
      <c r="AF22" s="268">
        <v>0</v>
      </c>
      <c r="AG22" s="268">
        <v>0</v>
      </c>
      <c r="AH22" s="268">
        <v>0</v>
      </c>
      <c r="AI22" s="268">
        <v>0</v>
      </c>
      <c r="AJ22" s="268">
        <v>0</v>
      </c>
      <c r="AK22" s="269">
        <v>0</v>
      </c>
      <c r="AL22" s="269">
        <v>0</v>
      </c>
      <c r="AM22" s="269">
        <v>0</v>
      </c>
      <c r="AN22" s="269">
        <v>0</v>
      </c>
      <c r="AO22" s="270">
        <v>0</v>
      </c>
      <c r="AP22" s="270">
        <v>0</v>
      </c>
      <c r="AQ22" s="270">
        <v>0</v>
      </c>
      <c r="AR22" s="270">
        <v>0</v>
      </c>
      <c r="AS22" s="174">
        <v>0</v>
      </c>
      <c r="AT22" s="271">
        <v>0</v>
      </c>
      <c r="AU22" s="175">
        <v>0</v>
      </c>
      <c r="AV22" s="175">
        <v>0</v>
      </c>
      <c r="AW22" s="176">
        <v>0</v>
      </c>
      <c r="AX22" s="174">
        <v>0</v>
      </c>
      <c r="AY22" s="174">
        <v>0</v>
      </c>
      <c r="AZ22" s="176">
        <v>0</v>
      </c>
      <c r="BA22" s="176">
        <v>0</v>
      </c>
      <c r="BB22" s="174">
        <v>0</v>
      </c>
      <c r="BC22" s="174">
        <v>0</v>
      </c>
      <c r="BD22" s="176">
        <v>0</v>
      </c>
      <c r="BE22" s="176">
        <v>0</v>
      </c>
      <c r="BF22" s="176">
        <v>0</v>
      </c>
      <c r="BG22" s="176">
        <v>0</v>
      </c>
      <c r="BH22" s="176">
        <v>0</v>
      </c>
      <c r="BI22" s="176">
        <v>0</v>
      </c>
      <c r="BJ22" s="176">
        <v>0</v>
      </c>
      <c r="BK22" s="176">
        <v>0</v>
      </c>
      <c r="BL22" s="176">
        <v>0</v>
      </c>
      <c r="BM22" s="176">
        <v>0</v>
      </c>
      <c r="BN22" s="176">
        <v>0</v>
      </c>
      <c r="BO22" s="176">
        <v>0</v>
      </c>
      <c r="BP22" s="176">
        <v>0</v>
      </c>
      <c r="BQ22" s="176">
        <v>0</v>
      </c>
      <c r="BR22" s="176">
        <v>0</v>
      </c>
      <c r="BS22" s="176">
        <v>0</v>
      </c>
      <c r="BT22" s="176">
        <v>0</v>
      </c>
      <c r="BU22" s="176">
        <v>0</v>
      </c>
      <c r="BV22" s="176">
        <v>0</v>
      </c>
      <c r="BW22" s="176">
        <v>0</v>
      </c>
      <c r="BX22" s="176">
        <v>0</v>
      </c>
      <c r="BY22" s="176">
        <v>0</v>
      </c>
      <c r="BZ22" s="177">
        <v>0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hidden="1" x14ac:dyDescent="0.3">
      <c r="A23" s="265">
        <v>0</v>
      </c>
      <c r="B23" s="265">
        <v>0</v>
      </c>
      <c r="C23" s="265">
        <v>0</v>
      </c>
      <c r="D23" s="265">
        <v>0</v>
      </c>
      <c r="E23" s="265">
        <v>0</v>
      </c>
      <c r="F23" s="266">
        <v>0</v>
      </c>
      <c r="G23" s="266">
        <v>0</v>
      </c>
      <c r="H23" s="266">
        <v>0</v>
      </c>
      <c r="I23" s="266">
        <v>0</v>
      </c>
      <c r="J23" s="267">
        <v>0</v>
      </c>
      <c r="K23" s="267">
        <v>0</v>
      </c>
      <c r="L23" s="267">
        <v>0</v>
      </c>
      <c r="M23" s="267">
        <v>0</v>
      </c>
      <c r="N23" s="268">
        <v>0</v>
      </c>
      <c r="O23" s="268">
        <v>0</v>
      </c>
      <c r="P23" s="268">
        <v>0</v>
      </c>
      <c r="Q23" s="268">
        <v>0</v>
      </c>
      <c r="R23" s="268">
        <v>0</v>
      </c>
      <c r="S23" s="268">
        <v>0</v>
      </c>
      <c r="T23" s="268">
        <v>0</v>
      </c>
      <c r="U23" s="268">
        <v>0</v>
      </c>
      <c r="V23" s="268">
        <v>0</v>
      </c>
      <c r="W23" s="269">
        <v>0</v>
      </c>
      <c r="X23" s="269">
        <v>0</v>
      </c>
      <c r="Y23" s="269">
        <v>0</v>
      </c>
      <c r="Z23" s="269">
        <v>0</v>
      </c>
      <c r="AA23" s="270">
        <v>0</v>
      </c>
      <c r="AB23" s="270">
        <v>0</v>
      </c>
      <c r="AC23" s="270">
        <v>0</v>
      </c>
      <c r="AD23" s="270">
        <v>0</v>
      </c>
      <c r="AE23" s="268">
        <v>0</v>
      </c>
      <c r="AF23" s="268">
        <v>0</v>
      </c>
      <c r="AG23" s="268">
        <v>0</v>
      </c>
      <c r="AH23" s="268">
        <v>0</v>
      </c>
      <c r="AI23" s="268">
        <v>0</v>
      </c>
      <c r="AJ23" s="268">
        <v>0</v>
      </c>
      <c r="AK23" s="269">
        <v>0</v>
      </c>
      <c r="AL23" s="269">
        <v>0</v>
      </c>
      <c r="AM23" s="269">
        <v>0</v>
      </c>
      <c r="AN23" s="269">
        <v>0</v>
      </c>
      <c r="AO23" s="270">
        <v>0</v>
      </c>
      <c r="AP23" s="270">
        <v>0</v>
      </c>
      <c r="AQ23" s="270">
        <v>0</v>
      </c>
      <c r="AR23" s="270">
        <v>0</v>
      </c>
      <c r="AS23" s="174">
        <v>0</v>
      </c>
      <c r="AT23" s="271">
        <v>0</v>
      </c>
      <c r="AU23" s="175">
        <v>0</v>
      </c>
      <c r="AV23" s="175">
        <v>0</v>
      </c>
      <c r="AW23" s="176">
        <v>0</v>
      </c>
      <c r="AX23" s="174">
        <v>0</v>
      </c>
      <c r="AY23" s="174">
        <v>0</v>
      </c>
      <c r="AZ23" s="176">
        <v>0</v>
      </c>
      <c r="BA23" s="176">
        <v>0</v>
      </c>
      <c r="BB23" s="174">
        <v>0</v>
      </c>
      <c r="BC23" s="174">
        <v>0</v>
      </c>
      <c r="BD23" s="176">
        <v>0</v>
      </c>
      <c r="BE23" s="176">
        <v>0</v>
      </c>
      <c r="BF23" s="176">
        <v>0</v>
      </c>
      <c r="BG23" s="176">
        <v>0</v>
      </c>
      <c r="BH23" s="176">
        <v>0</v>
      </c>
      <c r="BI23" s="176">
        <v>0</v>
      </c>
      <c r="BJ23" s="176">
        <v>0</v>
      </c>
      <c r="BK23" s="176">
        <v>0</v>
      </c>
      <c r="BL23" s="176">
        <v>0</v>
      </c>
      <c r="BM23" s="176">
        <v>0</v>
      </c>
      <c r="BN23" s="176">
        <v>0</v>
      </c>
      <c r="BO23" s="176">
        <v>0</v>
      </c>
      <c r="BP23" s="176">
        <v>0</v>
      </c>
      <c r="BQ23" s="176">
        <v>0</v>
      </c>
      <c r="BR23" s="176">
        <v>0</v>
      </c>
      <c r="BS23" s="176">
        <v>0</v>
      </c>
      <c r="BT23" s="176">
        <v>0</v>
      </c>
      <c r="BU23" s="176">
        <v>0</v>
      </c>
      <c r="BV23" s="176">
        <v>0</v>
      </c>
      <c r="BW23" s="176">
        <v>0</v>
      </c>
      <c r="BX23" s="176">
        <v>0</v>
      </c>
      <c r="BY23" s="176">
        <v>0</v>
      </c>
      <c r="BZ23" s="177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hidden="1" x14ac:dyDescent="0.3">
      <c r="A24" s="265">
        <v>0</v>
      </c>
      <c r="B24" s="265">
        <v>0</v>
      </c>
      <c r="C24" s="265">
        <v>0</v>
      </c>
      <c r="D24" s="265">
        <v>0</v>
      </c>
      <c r="E24" s="265">
        <v>0</v>
      </c>
      <c r="F24" s="266">
        <v>0</v>
      </c>
      <c r="G24" s="266">
        <v>0</v>
      </c>
      <c r="H24" s="266">
        <v>0</v>
      </c>
      <c r="I24" s="266">
        <v>0</v>
      </c>
      <c r="J24" s="267">
        <v>0</v>
      </c>
      <c r="K24" s="267">
        <v>0</v>
      </c>
      <c r="L24" s="267">
        <v>0</v>
      </c>
      <c r="M24" s="267">
        <v>0</v>
      </c>
      <c r="N24" s="268">
        <v>0</v>
      </c>
      <c r="O24" s="268">
        <v>0</v>
      </c>
      <c r="P24" s="268">
        <v>0</v>
      </c>
      <c r="Q24" s="268">
        <v>0</v>
      </c>
      <c r="R24" s="268">
        <v>0</v>
      </c>
      <c r="S24" s="268">
        <v>0</v>
      </c>
      <c r="T24" s="268">
        <v>0</v>
      </c>
      <c r="U24" s="268">
        <v>0</v>
      </c>
      <c r="V24" s="268">
        <v>0</v>
      </c>
      <c r="W24" s="269">
        <v>0</v>
      </c>
      <c r="X24" s="269">
        <v>0</v>
      </c>
      <c r="Y24" s="269">
        <v>0</v>
      </c>
      <c r="Z24" s="269">
        <v>0</v>
      </c>
      <c r="AA24" s="270">
        <v>0</v>
      </c>
      <c r="AB24" s="270">
        <v>0</v>
      </c>
      <c r="AC24" s="270">
        <v>0</v>
      </c>
      <c r="AD24" s="270">
        <v>0</v>
      </c>
      <c r="AE24" s="268">
        <v>0</v>
      </c>
      <c r="AF24" s="268">
        <v>0</v>
      </c>
      <c r="AG24" s="268">
        <v>0</v>
      </c>
      <c r="AH24" s="268">
        <v>0</v>
      </c>
      <c r="AI24" s="268">
        <v>0</v>
      </c>
      <c r="AJ24" s="268">
        <v>0</v>
      </c>
      <c r="AK24" s="269">
        <v>0</v>
      </c>
      <c r="AL24" s="269">
        <v>0</v>
      </c>
      <c r="AM24" s="269">
        <v>0</v>
      </c>
      <c r="AN24" s="269">
        <v>0</v>
      </c>
      <c r="AO24" s="270">
        <v>0</v>
      </c>
      <c r="AP24" s="270">
        <v>0</v>
      </c>
      <c r="AQ24" s="270">
        <v>0</v>
      </c>
      <c r="AR24" s="270">
        <v>0</v>
      </c>
      <c r="AS24" s="174">
        <v>0</v>
      </c>
      <c r="AT24" s="271">
        <v>0</v>
      </c>
      <c r="AU24" s="175">
        <v>0</v>
      </c>
      <c r="AV24" s="175">
        <v>0</v>
      </c>
      <c r="AW24" s="176">
        <v>0</v>
      </c>
      <c r="AX24" s="174">
        <v>0</v>
      </c>
      <c r="AY24" s="174">
        <v>0</v>
      </c>
      <c r="AZ24" s="176">
        <v>0</v>
      </c>
      <c r="BA24" s="176">
        <v>0</v>
      </c>
      <c r="BB24" s="174">
        <v>0</v>
      </c>
      <c r="BC24" s="174">
        <v>0</v>
      </c>
      <c r="BD24" s="176">
        <v>0</v>
      </c>
      <c r="BE24" s="176">
        <v>0</v>
      </c>
      <c r="BF24" s="176">
        <v>0</v>
      </c>
      <c r="BG24" s="176">
        <v>0</v>
      </c>
      <c r="BH24" s="176">
        <v>0</v>
      </c>
      <c r="BI24" s="176">
        <v>0</v>
      </c>
      <c r="BJ24" s="176">
        <v>0</v>
      </c>
      <c r="BK24" s="176">
        <v>0</v>
      </c>
      <c r="BL24" s="176">
        <v>0</v>
      </c>
      <c r="BM24" s="176">
        <v>0</v>
      </c>
      <c r="BN24" s="176">
        <v>0</v>
      </c>
      <c r="BO24" s="176">
        <v>0</v>
      </c>
      <c r="BP24" s="176">
        <v>0</v>
      </c>
      <c r="BQ24" s="176">
        <v>0</v>
      </c>
      <c r="BR24" s="176">
        <v>0</v>
      </c>
      <c r="BS24" s="176">
        <v>0</v>
      </c>
      <c r="BT24" s="176">
        <v>0</v>
      </c>
      <c r="BU24" s="176">
        <v>0</v>
      </c>
      <c r="BV24" s="176">
        <v>0</v>
      </c>
      <c r="BW24" s="176">
        <v>0</v>
      </c>
      <c r="BX24" s="176">
        <v>0</v>
      </c>
      <c r="BY24" s="176">
        <v>0</v>
      </c>
      <c r="BZ24" s="177">
        <v>0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hidden="1" x14ac:dyDescent="0.3">
      <c r="A25" s="265">
        <v>0</v>
      </c>
      <c r="B25" s="265">
        <v>0</v>
      </c>
      <c r="C25" s="265">
        <v>0</v>
      </c>
      <c r="D25" s="265">
        <v>0</v>
      </c>
      <c r="E25" s="265">
        <v>0</v>
      </c>
      <c r="F25" s="266">
        <v>0</v>
      </c>
      <c r="G25" s="266">
        <v>0</v>
      </c>
      <c r="H25" s="266">
        <v>0</v>
      </c>
      <c r="I25" s="266">
        <v>0</v>
      </c>
      <c r="J25" s="267">
        <v>0</v>
      </c>
      <c r="K25" s="267">
        <v>0</v>
      </c>
      <c r="L25" s="267">
        <v>0</v>
      </c>
      <c r="M25" s="267">
        <v>0</v>
      </c>
      <c r="N25" s="268">
        <v>0</v>
      </c>
      <c r="O25" s="268">
        <v>0</v>
      </c>
      <c r="P25" s="268">
        <v>0</v>
      </c>
      <c r="Q25" s="268">
        <v>0</v>
      </c>
      <c r="R25" s="268">
        <v>0</v>
      </c>
      <c r="S25" s="268">
        <v>0</v>
      </c>
      <c r="T25" s="268">
        <v>0</v>
      </c>
      <c r="U25" s="268">
        <v>0</v>
      </c>
      <c r="V25" s="268">
        <v>0</v>
      </c>
      <c r="W25" s="269">
        <v>0</v>
      </c>
      <c r="X25" s="269">
        <v>0</v>
      </c>
      <c r="Y25" s="269">
        <v>0</v>
      </c>
      <c r="Z25" s="269">
        <v>0</v>
      </c>
      <c r="AA25" s="270">
        <v>0</v>
      </c>
      <c r="AB25" s="270">
        <v>0</v>
      </c>
      <c r="AC25" s="270">
        <v>0</v>
      </c>
      <c r="AD25" s="270">
        <v>0</v>
      </c>
      <c r="AE25" s="268">
        <v>0</v>
      </c>
      <c r="AF25" s="268">
        <v>0</v>
      </c>
      <c r="AG25" s="268">
        <v>0</v>
      </c>
      <c r="AH25" s="268">
        <v>0</v>
      </c>
      <c r="AI25" s="268">
        <v>0</v>
      </c>
      <c r="AJ25" s="268">
        <v>0</v>
      </c>
      <c r="AK25" s="269">
        <v>0</v>
      </c>
      <c r="AL25" s="269">
        <v>0</v>
      </c>
      <c r="AM25" s="269">
        <v>0</v>
      </c>
      <c r="AN25" s="269">
        <v>0</v>
      </c>
      <c r="AO25" s="270">
        <v>0</v>
      </c>
      <c r="AP25" s="270">
        <v>0</v>
      </c>
      <c r="AQ25" s="270">
        <v>0</v>
      </c>
      <c r="AR25" s="270">
        <v>0</v>
      </c>
      <c r="AS25" s="174">
        <v>0</v>
      </c>
      <c r="AT25" s="271">
        <v>0</v>
      </c>
      <c r="AU25" s="175">
        <v>0</v>
      </c>
      <c r="AV25" s="175">
        <v>0</v>
      </c>
      <c r="AW25" s="176">
        <v>0</v>
      </c>
      <c r="AX25" s="174">
        <v>0</v>
      </c>
      <c r="AY25" s="174">
        <v>0</v>
      </c>
      <c r="AZ25" s="176">
        <v>0</v>
      </c>
      <c r="BA25" s="176">
        <v>0</v>
      </c>
      <c r="BB25" s="174">
        <v>0</v>
      </c>
      <c r="BC25" s="174">
        <v>0</v>
      </c>
      <c r="BD25" s="176">
        <v>0</v>
      </c>
      <c r="BE25" s="176">
        <v>0</v>
      </c>
      <c r="BF25" s="176">
        <v>0</v>
      </c>
      <c r="BG25" s="176">
        <v>0</v>
      </c>
      <c r="BH25" s="176">
        <v>0</v>
      </c>
      <c r="BI25" s="176">
        <v>0</v>
      </c>
      <c r="BJ25" s="176">
        <v>0</v>
      </c>
      <c r="BK25" s="176">
        <v>0</v>
      </c>
      <c r="BL25" s="176">
        <v>0</v>
      </c>
      <c r="BM25" s="176">
        <v>0</v>
      </c>
      <c r="BN25" s="176">
        <v>0</v>
      </c>
      <c r="BO25" s="176">
        <v>0</v>
      </c>
      <c r="BP25" s="176">
        <v>0</v>
      </c>
      <c r="BQ25" s="176">
        <v>0</v>
      </c>
      <c r="BR25" s="176">
        <v>0</v>
      </c>
      <c r="BS25" s="176">
        <v>0</v>
      </c>
      <c r="BT25" s="176">
        <v>0</v>
      </c>
      <c r="BU25" s="176">
        <v>0</v>
      </c>
      <c r="BV25" s="176">
        <v>0</v>
      </c>
      <c r="BW25" s="176">
        <v>0</v>
      </c>
      <c r="BX25" s="176">
        <v>0</v>
      </c>
      <c r="BY25" s="176">
        <v>0</v>
      </c>
      <c r="BZ25" s="177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hidden="1" x14ac:dyDescent="0.3">
      <c r="A26" s="265">
        <v>0</v>
      </c>
      <c r="B26" s="265">
        <v>0</v>
      </c>
      <c r="C26" s="265">
        <v>0</v>
      </c>
      <c r="D26" s="265">
        <v>0</v>
      </c>
      <c r="E26" s="265">
        <v>0</v>
      </c>
      <c r="F26" s="266">
        <v>0</v>
      </c>
      <c r="G26" s="266">
        <v>0</v>
      </c>
      <c r="H26" s="266">
        <v>0</v>
      </c>
      <c r="I26" s="266">
        <v>0</v>
      </c>
      <c r="J26" s="267">
        <v>0</v>
      </c>
      <c r="K26" s="267">
        <v>0</v>
      </c>
      <c r="L26" s="267">
        <v>0</v>
      </c>
      <c r="M26" s="267">
        <v>0</v>
      </c>
      <c r="N26" s="268">
        <v>0</v>
      </c>
      <c r="O26" s="268">
        <v>0</v>
      </c>
      <c r="P26" s="268">
        <v>0</v>
      </c>
      <c r="Q26" s="268">
        <v>0</v>
      </c>
      <c r="R26" s="268">
        <v>0</v>
      </c>
      <c r="S26" s="268">
        <v>0</v>
      </c>
      <c r="T26" s="268">
        <v>0</v>
      </c>
      <c r="U26" s="268">
        <v>0</v>
      </c>
      <c r="V26" s="268">
        <v>0</v>
      </c>
      <c r="W26" s="269">
        <v>0</v>
      </c>
      <c r="X26" s="269">
        <v>0</v>
      </c>
      <c r="Y26" s="269">
        <v>0</v>
      </c>
      <c r="Z26" s="269">
        <v>0</v>
      </c>
      <c r="AA26" s="270">
        <v>0</v>
      </c>
      <c r="AB26" s="270">
        <v>0</v>
      </c>
      <c r="AC26" s="270">
        <v>0</v>
      </c>
      <c r="AD26" s="270">
        <v>0</v>
      </c>
      <c r="AE26" s="268">
        <v>0</v>
      </c>
      <c r="AF26" s="268">
        <v>0</v>
      </c>
      <c r="AG26" s="268">
        <v>0</v>
      </c>
      <c r="AH26" s="268">
        <v>0</v>
      </c>
      <c r="AI26" s="268">
        <v>0</v>
      </c>
      <c r="AJ26" s="268">
        <v>0</v>
      </c>
      <c r="AK26" s="269">
        <v>0</v>
      </c>
      <c r="AL26" s="269">
        <v>0</v>
      </c>
      <c r="AM26" s="269">
        <v>0</v>
      </c>
      <c r="AN26" s="269">
        <v>0</v>
      </c>
      <c r="AO26" s="270">
        <v>0</v>
      </c>
      <c r="AP26" s="270">
        <v>0</v>
      </c>
      <c r="AQ26" s="270">
        <v>0</v>
      </c>
      <c r="AR26" s="270">
        <v>0</v>
      </c>
      <c r="AS26" s="174">
        <v>0</v>
      </c>
      <c r="AT26" s="271">
        <v>0</v>
      </c>
      <c r="AU26" s="175">
        <v>0</v>
      </c>
      <c r="AV26" s="175">
        <v>0</v>
      </c>
      <c r="AW26" s="176">
        <v>0</v>
      </c>
      <c r="AX26" s="174">
        <v>0</v>
      </c>
      <c r="AY26" s="174">
        <v>0</v>
      </c>
      <c r="AZ26" s="176">
        <v>0</v>
      </c>
      <c r="BA26" s="176">
        <v>0</v>
      </c>
      <c r="BB26" s="174">
        <v>0</v>
      </c>
      <c r="BC26" s="174">
        <v>0</v>
      </c>
      <c r="BD26" s="176">
        <v>0</v>
      </c>
      <c r="BE26" s="176">
        <v>0</v>
      </c>
      <c r="BF26" s="176">
        <v>0</v>
      </c>
      <c r="BG26" s="176">
        <v>0</v>
      </c>
      <c r="BH26" s="176">
        <v>0</v>
      </c>
      <c r="BI26" s="176">
        <v>0</v>
      </c>
      <c r="BJ26" s="176">
        <v>0</v>
      </c>
      <c r="BK26" s="176">
        <v>0</v>
      </c>
      <c r="BL26" s="176">
        <v>0</v>
      </c>
      <c r="BM26" s="176">
        <v>0</v>
      </c>
      <c r="BN26" s="176">
        <v>0</v>
      </c>
      <c r="BO26" s="176">
        <v>0</v>
      </c>
      <c r="BP26" s="176">
        <v>0</v>
      </c>
      <c r="BQ26" s="176">
        <v>0</v>
      </c>
      <c r="BR26" s="176">
        <v>0</v>
      </c>
      <c r="BS26" s="176">
        <v>0</v>
      </c>
      <c r="BT26" s="176">
        <v>0</v>
      </c>
      <c r="BU26" s="176">
        <v>0</v>
      </c>
      <c r="BV26" s="176">
        <v>0</v>
      </c>
      <c r="BW26" s="176">
        <v>0</v>
      </c>
      <c r="BX26" s="176">
        <v>0</v>
      </c>
      <c r="BY26" s="176">
        <v>0</v>
      </c>
      <c r="BZ26" s="177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hidden="1" x14ac:dyDescent="0.3">
      <c r="A27" s="265">
        <v>0</v>
      </c>
      <c r="B27" s="265">
        <v>0</v>
      </c>
      <c r="C27" s="265">
        <v>0</v>
      </c>
      <c r="D27" s="265">
        <v>0</v>
      </c>
      <c r="E27" s="265">
        <v>0</v>
      </c>
      <c r="F27" s="266">
        <v>0</v>
      </c>
      <c r="G27" s="266">
        <v>0</v>
      </c>
      <c r="H27" s="266">
        <v>0</v>
      </c>
      <c r="I27" s="266">
        <v>0</v>
      </c>
      <c r="J27" s="267">
        <v>0</v>
      </c>
      <c r="K27" s="267">
        <v>0</v>
      </c>
      <c r="L27" s="267">
        <v>0</v>
      </c>
      <c r="M27" s="267">
        <v>0</v>
      </c>
      <c r="N27" s="268">
        <v>0</v>
      </c>
      <c r="O27" s="268">
        <v>0</v>
      </c>
      <c r="P27" s="268">
        <v>0</v>
      </c>
      <c r="Q27" s="268">
        <v>0</v>
      </c>
      <c r="R27" s="268">
        <v>0</v>
      </c>
      <c r="S27" s="268">
        <v>0</v>
      </c>
      <c r="T27" s="268">
        <v>0</v>
      </c>
      <c r="U27" s="268">
        <v>0</v>
      </c>
      <c r="V27" s="268">
        <v>0</v>
      </c>
      <c r="W27" s="269">
        <v>0</v>
      </c>
      <c r="X27" s="269">
        <v>0</v>
      </c>
      <c r="Y27" s="269">
        <v>0</v>
      </c>
      <c r="Z27" s="269">
        <v>0</v>
      </c>
      <c r="AA27" s="270">
        <v>0</v>
      </c>
      <c r="AB27" s="270">
        <v>0</v>
      </c>
      <c r="AC27" s="270">
        <v>0</v>
      </c>
      <c r="AD27" s="270">
        <v>0</v>
      </c>
      <c r="AE27" s="268">
        <v>0</v>
      </c>
      <c r="AF27" s="268">
        <v>0</v>
      </c>
      <c r="AG27" s="268">
        <v>0</v>
      </c>
      <c r="AH27" s="268">
        <v>0</v>
      </c>
      <c r="AI27" s="268">
        <v>0</v>
      </c>
      <c r="AJ27" s="268">
        <v>0</v>
      </c>
      <c r="AK27" s="269">
        <v>0</v>
      </c>
      <c r="AL27" s="269">
        <v>0</v>
      </c>
      <c r="AM27" s="269">
        <v>0</v>
      </c>
      <c r="AN27" s="269">
        <v>0</v>
      </c>
      <c r="AO27" s="270">
        <v>0</v>
      </c>
      <c r="AP27" s="270">
        <v>0</v>
      </c>
      <c r="AQ27" s="270">
        <v>0</v>
      </c>
      <c r="AR27" s="270">
        <v>0</v>
      </c>
      <c r="AS27" s="174">
        <v>0</v>
      </c>
      <c r="AT27" s="271">
        <v>0</v>
      </c>
      <c r="AU27" s="175">
        <v>0</v>
      </c>
      <c r="AV27" s="175">
        <v>0</v>
      </c>
      <c r="AW27" s="176">
        <v>0</v>
      </c>
      <c r="AX27" s="174">
        <v>0</v>
      </c>
      <c r="AY27" s="174">
        <v>0</v>
      </c>
      <c r="AZ27" s="176">
        <v>0</v>
      </c>
      <c r="BA27" s="176">
        <v>0</v>
      </c>
      <c r="BB27" s="174">
        <v>0</v>
      </c>
      <c r="BC27" s="174">
        <v>0</v>
      </c>
      <c r="BD27" s="176">
        <v>0</v>
      </c>
      <c r="BE27" s="176">
        <v>0</v>
      </c>
      <c r="BF27" s="176">
        <v>0</v>
      </c>
      <c r="BG27" s="176">
        <v>0</v>
      </c>
      <c r="BH27" s="176">
        <v>0</v>
      </c>
      <c r="BI27" s="176">
        <v>0</v>
      </c>
      <c r="BJ27" s="176">
        <v>0</v>
      </c>
      <c r="BK27" s="176">
        <v>0</v>
      </c>
      <c r="BL27" s="176">
        <v>0</v>
      </c>
      <c r="BM27" s="176">
        <v>0</v>
      </c>
      <c r="BN27" s="176">
        <v>0</v>
      </c>
      <c r="BO27" s="176">
        <v>0</v>
      </c>
      <c r="BP27" s="176">
        <v>0</v>
      </c>
      <c r="BQ27" s="176">
        <v>0</v>
      </c>
      <c r="BR27" s="176">
        <v>0</v>
      </c>
      <c r="BS27" s="176">
        <v>0</v>
      </c>
      <c r="BT27" s="176">
        <v>0</v>
      </c>
      <c r="BU27" s="176">
        <v>0</v>
      </c>
      <c r="BV27" s="176">
        <v>0</v>
      </c>
      <c r="BW27" s="176">
        <v>0</v>
      </c>
      <c r="BX27" s="176">
        <v>0</v>
      </c>
      <c r="BY27" s="176">
        <v>0</v>
      </c>
      <c r="BZ27" s="17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hidden="1" x14ac:dyDescent="0.3">
      <c r="A28" s="265">
        <v>0</v>
      </c>
      <c r="B28" s="265">
        <v>0</v>
      </c>
      <c r="C28" s="265">
        <v>0</v>
      </c>
      <c r="D28" s="265">
        <v>0</v>
      </c>
      <c r="E28" s="265">
        <v>0</v>
      </c>
      <c r="F28" s="266">
        <v>0</v>
      </c>
      <c r="G28" s="266">
        <v>0</v>
      </c>
      <c r="H28" s="266">
        <v>0</v>
      </c>
      <c r="I28" s="266">
        <v>0</v>
      </c>
      <c r="J28" s="267">
        <v>0</v>
      </c>
      <c r="K28" s="267">
        <v>0</v>
      </c>
      <c r="L28" s="267">
        <v>0</v>
      </c>
      <c r="M28" s="267">
        <v>0</v>
      </c>
      <c r="N28" s="268">
        <v>0</v>
      </c>
      <c r="O28" s="268">
        <v>0</v>
      </c>
      <c r="P28" s="268">
        <v>0</v>
      </c>
      <c r="Q28" s="268">
        <v>0</v>
      </c>
      <c r="R28" s="268">
        <v>0</v>
      </c>
      <c r="S28" s="268">
        <v>0</v>
      </c>
      <c r="T28" s="268">
        <v>0</v>
      </c>
      <c r="U28" s="268">
        <v>0</v>
      </c>
      <c r="V28" s="268">
        <v>0</v>
      </c>
      <c r="W28" s="269">
        <v>0</v>
      </c>
      <c r="X28" s="269">
        <v>0</v>
      </c>
      <c r="Y28" s="269">
        <v>0</v>
      </c>
      <c r="Z28" s="269">
        <v>0</v>
      </c>
      <c r="AA28" s="270">
        <v>0</v>
      </c>
      <c r="AB28" s="270">
        <v>0</v>
      </c>
      <c r="AC28" s="270">
        <v>0</v>
      </c>
      <c r="AD28" s="270">
        <v>0</v>
      </c>
      <c r="AE28" s="268">
        <v>0</v>
      </c>
      <c r="AF28" s="268">
        <v>0</v>
      </c>
      <c r="AG28" s="268">
        <v>0</v>
      </c>
      <c r="AH28" s="268">
        <v>0</v>
      </c>
      <c r="AI28" s="268">
        <v>0</v>
      </c>
      <c r="AJ28" s="268">
        <v>0</v>
      </c>
      <c r="AK28" s="269">
        <v>0</v>
      </c>
      <c r="AL28" s="269">
        <v>0</v>
      </c>
      <c r="AM28" s="269">
        <v>0</v>
      </c>
      <c r="AN28" s="269">
        <v>0</v>
      </c>
      <c r="AO28" s="270">
        <v>0</v>
      </c>
      <c r="AP28" s="270">
        <v>0</v>
      </c>
      <c r="AQ28" s="270">
        <v>0</v>
      </c>
      <c r="AR28" s="270">
        <v>0</v>
      </c>
      <c r="AS28" s="174">
        <v>0</v>
      </c>
      <c r="AT28" s="271">
        <v>0</v>
      </c>
      <c r="AU28" s="175">
        <v>0</v>
      </c>
      <c r="AV28" s="175">
        <v>0</v>
      </c>
      <c r="AW28" s="176">
        <v>0</v>
      </c>
      <c r="AX28" s="174">
        <v>0</v>
      </c>
      <c r="AY28" s="174">
        <v>0</v>
      </c>
      <c r="AZ28" s="176">
        <v>0</v>
      </c>
      <c r="BA28" s="176">
        <v>0</v>
      </c>
      <c r="BB28" s="174">
        <v>0</v>
      </c>
      <c r="BC28" s="174">
        <v>0</v>
      </c>
      <c r="BD28" s="176">
        <v>0</v>
      </c>
      <c r="BE28" s="176">
        <v>0</v>
      </c>
      <c r="BF28" s="176">
        <v>0</v>
      </c>
      <c r="BG28" s="176">
        <v>0</v>
      </c>
      <c r="BH28" s="176">
        <v>0</v>
      </c>
      <c r="BI28" s="176">
        <v>0</v>
      </c>
      <c r="BJ28" s="176">
        <v>0</v>
      </c>
      <c r="BK28" s="176">
        <v>0</v>
      </c>
      <c r="BL28" s="176">
        <v>0</v>
      </c>
      <c r="BM28" s="176">
        <v>0</v>
      </c>
      <c r="BN28" s="176">
        <v>0</v>
      </c>
      <c r="BO28" s="176">
        <v>0</v>
      </c>
      <c r="BP28" s="176">
        <v>0</v>
      </c>
      <c r="BQ28" s="176">
        <v>0</v>
      </c>
      <c r="BR28" s="176">
        <v>0</v>
      </c>
      <c r="BS28" s="176">
        <v>0</v>
      </c>
      <c r="BT28" s="176">
        <v>0</v>
      </c>
      <c r="BU28" s="176">
        <v>0</v>
      </c>
      <c r="BV28" s="176">
        <v>0</v>
      </c>
      <c r="BW28" s="176">
        <v>0</v>
      </c>
      <c r="BX28" s="176">
        <v>0</v>
      </c>
      <c r="BY28" s="176">
        <v>0</v>
      </c>
      <c r="BZ28" s="177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hidden="1" x14ac:dyDescent="0.3">
      <c r="A29" s="265">
        <v>0</v>
      </c>
      <c r="B29" s="265">
        <v>0</v>
      </c>
      <c r="C29" s="265">
        <v>0</v>
      </c>
      <c r="D29" s="265">
        <v>0</v>
      </c>
      <c r="E29" s="265">
        <v>0</v>
      </c>
      <c r="F29" s="266">
        <v>0</v>
      </c>
      <c r="G29" s="266">
        <v>0</v>
      </c>
      <c r="H29" s="266">
        <v>0</v>
      </c>
      <c r="I29" s="266">
        <v>0</v>
      </c>
      <c r="J29" s="267">
        <v>0</v>
      </c>
      <c r="K29" s="267">
        <v>0</v>
      </c>
      <c r="L29" s="267">
        <v>0</v>
      </c>
      <c r="M29" s="267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  <c r="W29" s="269">
        <v>0</v>
      </c>
      <c r="X29" s="269">
        <v>0</v>
      </c>
      <c r="Y29" s="269">
        <v>0</v>
      </c>
      <c r="Z29" s="269">
        <v>0</v>
      </c>
      <c r="AA29" s="270">
        <v>0</v>
      </c>
      <c r="AB29" s="270">
        <v>0</v>
      </c>
      <c r="AC29" s="270">
        <v>0</v>
      </c>
      <c r="AD29" s="270">
        <v>0</v>
      </c>
      <c r="AE29" s="268">
        <v>0</v>
      </c>
      <c r="AF29" s="268">
        <v>0</v>
      </c>
      <c r="AG29" s="268">
        <v>0</v>
      </c>
      <c r="AH29" s="268">
        <v>0</v>
      </c>
      <c r="AI29" s="268">
        <v>0</v>
      </c>
      <c r="AJ29" s="268">
        <v>0</v>
      </c>
      <c r="AK29" s="269">
        <v>0</v>
      </c>
      <c r="AL29" s="269">
        <v>0</v>
      </c>
      <c r="AM29" s="269">
        <v>0</v>
      </c>
      <c r="AN29" s="269">
        <v>0</v>
      </c>
      <c r="AO29" s="270">
        <v>0</v>
      </c>
      <c r="AP29" s="270">
        <v>0</v>
      </c>
      <c r="AQ29" s="270">
        <v>0</v>
      </c>
      <c r="AR29" s="270">
        <v>0</v>
      </c>
      <c r="AS29" s="174">
        <v>0</v>
      </c>
      <c r="AT29" s="271">
        <v>0</v>
      </c>
      <c r="AU29" s="175">
        <v>0</v>
      </c>
      <c r="AV29" s="175">
        <v>0</v>
      </c>
      <c r="AW29" s="176">
        <v>0</v>
      </c>
      <c r="AX29" s="174">
        <v>0</v>
      </c>
      <c r="AY29" s="174">
        <v>0</v>
      </c>
      <c r="AZ29" s="176">
        <v>0</v>
      </c>
      <c r="BA29" s="176">
        <v>0</v>
      </c>
      <c r="BB29" s="174">
        <v>0</v>
      </c>
      <c r="BC29" s="174">
        <v>0</v>
      </c>
      <c r="BD29" s="176">
        <v>0</v>
      </c>
      <c r="BE29" s="176">
        <v>0</v>
      </c>
      <c r="BF29" s="176">
        <v>0</v>
      </c>
      <c r="BG29" s="176">
        <v>0</v>
      </c>
      <c r="BH29" s="176">
        <v>0</v>
      </c>
      <c r="BI29" s="176">
        <v>0</v>
      </c>
      <c r="BJ29" s="176">
        <v>0</v>
      </c>
      <c r="BK29" s="176">
        <v>0</v>
      </c>
      <c r="BL29" s="176">
        <v>0</v>
      </c>
      <c r="BM29" s="176">
        <v>0</v>
      </c>
      <c r="BN29" s="176">
        <v>0</v>
      </c>
      <c r="BO29" s="176">
        <v>0</v>
      </c>
      <c r="BP29" s="176">
        <v>0</v>
      </c>
      <c r="BQ29" s="176">
        <v>0</v>
      </c>
      <c r="BR29" s="176">
        <v>0</v>
      </c>
      <c r="BS29" s="176">
        <v>0</v>
      </c>
      <c r="BT29" s="176">
        <v>0</v>
      </c>
      <c r="BU29" s="176">
        <v>0</v>
      </c>
      <c r="BV29" s="176">
        <v>0</v>
      </c>
      <c r="BW29" s="176">
        <v>0</v>
      </c>
      <c r="BX29" s="176">
        <v>0</v>
      </c>
      <c r="BY29" s="176">
        <v>0</v>
      </c>
      <c r="BZ29" s="177">
        <v>0</v>
      </c>
      <c r="CA29">
        <v>0</v>
      </c>
      <c r="CB29">
        <v>0</v>
      </c>
      <c r="CC29">
        <v>0</v>
      </c>
      <c r="CD29">
        <v>0</v>
      </c>
      <c r="CE29">
        <v>0</v>
      </c>
    </row>
    <row r="30" spans="1:83" hidden="1" x14ac:dyDescent="0.3">
      <c r="A30" s="265">
        <v>0</v>
      </c>
      <c r="B30" s="265">
        <v>0</v>
      </c>
      <c r="C30" s="265">
        <v>0</v>
      </c>
      <c r="D30" s="265">
        <v>0</v>
      </c>
      <c r="E30" s="265">
        <v>0</v>
      </c>
      <c r="F30" s="266">
        <v>0</v>
      </c>
      <c r="G30" s="266">
        <v>0</v>
      </c>
      <c r="H30" s="266">
        <v>0</v>
      </c>
      <c r="I30" s="266">
        <v>0</v>
      </c>
      <c r="J30" s="267">
        <v>0</v>
      </c>
      <c r="K30" s="267">
        <v>0</v>
      </c>
      <c r="L30" s="267">
        <v>0</v>
      </c>
      <c r="M30" s="267">
        <v>0</v>
      </c>
      <c r="N30" s="268">
        <v>0</v>
      </c>
      <c r="O30" s="268">
        <v>0</v>
      </c>
      <c r="P30" s="268">
        <v>0</v>
      </c>
      <c r="Q30" s="268">
        <v>0</v>
      </c>
      <c r="R30" s="268">
        <v>0</v>
      </c>
      <c r="S30" s="268">
        <v>0</v>
      </c>
      <c r="T30" s="268">
        <v>0</v>
      </c>
      <c r="U30" s="268">
        <v>0</v>
      </c>
      <c r="V30" s="268">
        <v>0</v>
      </c>
      <c r="W30" s="269">
        <v>0</v>
      </c>
      <c r="X30" s="269">
        <v>0</v>
      </c>
      <c r="Y30" s="269">
        <v>0</v>
      </c>
      <c r="Z30" s="269">
        <v>0</v>
      </c>
      <c r="AA30" s="270">
        <v>0</v>
      </c>
      <c r="AB30" s="270">
        <v>0</v>
      </c>
      <c r="AC30" s="270">
        <v>0</v>
      </c>
      <c r="AD30" s="270">
        <v>0</v>
      </c>
      <c r="AE30" s="268">
        <v>0</v>
      </c>
      <c r="AF30" s="268">
        <v>0</v>
      </c>
      <c r="AG30" s="268">
        <v>0</v>
      </c>
      <c r="AH30" s="268">
        <v>0</v>
      </c>
      <c r="AI30" s="268">
        <v>0</v>
      </c>
      <c r="AJ30" s="268">
        <v>0</v>
      </c>
      <c r="AK30" s="269">
        <v>0</v>
      </c>
      <c r="AL30" s="269">
        <v>0</v>
      </c>
      <c r="AM30" s="269">
        <v>0</v>
      </c>
      <c r="AN30" s="269">
        <v>0</v>
      </c>
      <c r="AO30" s="270">
        <v>0</v>
      </c>
      <c r="AP30" s="270">
        <v>0</v>
      </c>
      <c r="AQ30" s="270">
        <v>0</v>
      </c>
      <c r="AR30" s="270">
        <v>0</v>
      </c>
      <c r="AS30" s="174">
        <v>0</v>
      </c>
      <c r="AT30" s="271">
        <v>0</v>
      </c>
      <c r="AU30" s="175">
        <v>0</v>
      </c>
      <c r="AV30" s="175">
        <v>0</v>
      </c>
      <c r="AW30" s="176">
        <v>0</v>
      </c>
      <c r="AX30" s="174">
        <v>0</v>
      </c>
      <c r="AY30" s="174">
        <v>0</v>
      </c>
      <c r="AZ30" s="176">
        <v>0</v>
      </c>
      <c r="BA30" s="176">
        <v>0</v>
      </c>
      <c r="BB30" s="174">
        <v>0</v>
      </c>
      <c r="BC30" s="174">
        <v>0</v>
      </c>
      <c r="BD30" s="176">
        <v>0</v>
      </c>
      <c r="BE30" s="176">
        <v>0</v>
      </c>
      <c r="BF30" s="176">
        <v>0</v>
      </c>
      <c r="BG30" s="176">
        <v>0</v>
      </c>
      <c r="BH30" s="176">
        <v>0</v>
      </c>
      <c r="BI30" s="176">
        <v>0</v>
      </c>
      <c r="BJ30" s="176">
        <v>0</v>
      </c>
      <c r="BK30" s="176">
        <v>0</v>
      </c>
      <c r="BL30" s="176">
        <v>0</v>
      </c>
      <c r="BM30" s="176">
        <v>0</v>
      </c>
      <c r="BN30" s="176">
        <v>0</v>
      </c>
      <c r="BO30" s="176">
        <v>0</v>
      </c>
      <c r="BP30" s="176">
        <v>0</v>
      </c>
      <c r="BQ30" s="176">
        <v>0</v>
      </c>
      <c r="BR30" s="176">
        <v>0</v>
      </c>
      <c r="BS30" s="176">
        <v>0</v>
      </c>
      <c r="BT30" s="176">
        <v>0</v>
      </c>
      <c r="BU30" s="176">
        <v>0</v>
      </c>
      <c r="BV30" s="176">
        <v>0</v>
      </c>
      <c r="BW30" s="176">
        <v>0</v>
      </c>
      <c r="BX30" s="176">
        <v>0</v>
      </c>
      <c r="BY30" s="176">
        <v>0</v>
      </c>
      <c r="BZ30" s="177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 spans="1:83" hidden="1" x14ac:dyDescent="0.3">
      <c r="A31" s="265">
        <v>0</v>
      </c>
      <c r="B31" s="265">
        <v>0</v>
      </c>
      <c r="C31" s="265">
        <v>0</v>
      </c>
      <c r="D31" s="265">
        <v>0</v>
      </c>
      <c r="E31" s="265">
        <v>0</v>
      </c>
      <c r="F31" s="266">
        <v>0</v>
      </c>
      <c r="G31" s="266">
        <v>0</v>
      </c>
      <c r="H31" s="266">
        <v>0</v>
      </c>
      <c r="I31" s="266">
        <v>0</v>
      </c>
      <c r="J31" s="267">
        <v>0</v>
      </c>
      <c r="K31" s="267">
        <v>0</v>
      </c>
      <c r="L31" s="267">
        <v>0</v>
      </c>
      <c r="M31" s="267">
        <v>0</v>
      </c>
      <c r="N31" s="268">
        <v>0</v>
      </c>
      <c r="O31" s="268">
        <v>0</v>
      </c>
      <c r="P31" s="268">
        <v>0</v>
      </c>
      <c r="Q31" s="268">
        <v>0</v>
      </c>
      <c r="R31" s="268">
        <v>0</v>
      </c>
      <c r="S31" s="268">
        <v>0</v>
      </c>
      <c r="T31" s="268">
        <v>0</v>
      </c>
      <c r="U31" s="268">
        <v>0</v>
      </c>
      <c r="V31" s="268">
        <v>0</v>
      </c>
      <c r="W31" s="269">
        <v>0</v>
      </c>
      <c r="X31" s="269">
        <v>0</v>
      </c>
      <c r="Y31" s="269">
        <v>0</v>
      </c>
      <c r="Z31" s="269">
        <v>0</v>
      </c>
      <c r="AA31" s="270">
        <v>0</v>
      </c>
      <c r="AB31" s="270">
        <v>0</v>
      </c>
      <c r="AC31" s="270">
        <v>0</v>
      </c>
      <c r="AD31" s="270">
        <v>0</v>
      </c>
      <c r="AE31" s="268">
        <v>0</v>
      </c>
      <c r="AF31" s="268">
        <v>0</v>
      </c>
      <c r="AG31" s="268">
        <v>0</v>
      </c>
      <c r="AH31" s="268">
        <v>0</v>
      </c>
      <c r="AI31" s="268">
        <v>0</v>
      </c>
      <c r="AJ31" s="268">
        <v>0</v>
      </c>
      <c r="AK31" s="269">
        <v>0</v>
      </c>
      <c r="AL31" s="269">
        <v>0</v>
      </c>
      <c r="AM31" s="269">
        <v>0</v>
      </c>
      <c r="AN31" s="269">
        <v>0</v>
      </c>
      <c r="AO31" s="270">
        <v>0</v>
      </c>
      <c r="AP31" s="270">
        <v>0</v>
      </c>
      <c r="AQ31" s="270">
        <v>0</v>
      </c>
      <c r="AR31" s="270">
        <v>0</v>
      </c>
      <c r="AS31" s="174">
        <v>0</v>
      </c>
      <c r="AT31" s="271">
        <v>0</v>
      </c>
      <c r="AU31" s="175">
        <v>0</v>
      </c>
      <c r="AV31" s="175">
        <v>0</v>
      </c>
      <c r="AW31" s="176">
        <v>0</v>
      </c>
      <c r="AX31" s="174">
        <v>0</v>
      </c>
      <c r="AY31" s="174">
        <v>0</v>
      </c>
      <c r="AZ31" s="176">
        <v>0</v>
      </c>
      <c r="BA31" s="176">
        <v>0</v>
      </c>
      <c r="BB31" s="174">
        <v>0</v>
      </c>
      <c r="BC31" s="174">
        <v>0</v>
      </c>
      <c r="BD31" s="176">
        <v>0</v>
      </c>
      <c r="BE31" s="176">
        <v>0</v>
      </c>
      <c r="BF31" s="176">
        <v>0</v>
      </c>
      <c r="BG31" s="176">
        <v>0</v>
      </c>
      <c r="BH31" s="176">
        <v>0</v>
      </c>
      <c r="BI31" s="176">
        <v>0</v>
      </c>
      <c r="BJ31" s="176">
        <v>0</v>
      </c>
      <c r="BK31" s="176">
        <v>0</v>
      </c>
      <c r="BL31" s="176">
        <v>0</v>
      </c>
      <c r="BM31" s="176">
        <v>0</v>
      </c>
      <c r="BN31" s="176">
        <v>0</v>
      </c>
      <c r="BO31" s="176">
        <v>0</v>
      </c>
      <c r="BP31" s="176">
        <v>0</v>
      </c>
      <c r="BQ31" s="176">
        <v>0</v>
      </c>
      <c r="BR31" s="176">
        <v>0</v>
      </c>
      <c r="BS31" s="176">
        <v>0</v>
      </c>
      <c r="BT31" s="176">
        <v>0</v>
      </c>
      <c r="BU31" s="176">
        <v>0</v>
      </c>
      <c r="BV31" s="176">
        <v>0</v>
      </c>
      <c r="BW31" s="176">
        <v>0</v>
      </c>
      <c r="BX31" s="176">
        <v>0</v>
      </c>
      <c r="BY31" s="176">
        <v>0</v>
      </c>
      <c r="BZ31" s="177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 spans="1:83" hidden="1" x14ac:dyDescent="0.3">
      <c r="A32" s="265">
        <v>0</v>
      </c>
      <c r="B32" s="265">
        <v>0</v>
      </c>
      <c r="C32" s="265">
        <v>0</v>
      </c>
      <c r="D32" s="265">
        <v>0</v>
      </c>
      <c r="E32" s="265">
        <v>0</v>
      </c>
      <c r="F32" s="266">
        <v>0</v>
      </c>
      <c r="G32" s="266">
        <v>0</v>
      </c>
      <c r="H32" s="266">
        <v>0</v>
      </c>
      <c r="I32" s="266">
        <v>0</v>
      </c>
      <c r="J32" s="267">
        <v>0</v>
      </c>
      <c r="K32" s="267">
        <v>0</v>
      </c>
      <c r="L32" s="267">
        <v>0</v>
      </c>
      <c r="M32" s="267">
        <v>0</v>
      </c>
      <c r="N32" s="268">
        <v>0</v>
      </c>
      <c r="O32" s="268">
        <v>0</v>
      </c>
      <c r="P32" s="268">
        <v>0</v>
      </c>
      <c r="Q32" s="268">
        <v>0</v>
      </c>
      <c r="R32" s="268">
        <v>0</v>
      </c>
      <c r="S32" s="268">
        <v>0</v>
      </c>
      <c r="T32" s="268">
        <v>0</v>
      </c>
      <c r="U32" s="268">
        <v>0</v>
      </c>
      <c r="V32" s="268">
        <v>0</v>
      </c>
      <c r="W32" s="269">
        <v>0</v>
      </c>
      <c r="X32" s="269">
        <v>0</v>
      </c>
      <c r="Y32" s="269">
        <v>0</v>
      </c>
      <c r="Z32" s="269">
        <v>0</v>
      </c>
      <c r="AA32" s="270">
        <v>0</v>
      </c>
      <c r="AB32" s="270">
        <v>0</v>
      </c>
      <c r="AC32" s="270">
        <v>0</v>
      </c>
      <c r="AD32" s="270">
        <v>0</v>
      </c>
      <c r="AE32" s="268">
        <v>0</v>
      </c>
      <c r="AF32" s="268">
        <v>0</v>
      </c>
      <c r="AG32" s="268">
        <v>0</v>
      </c>
      <c r="AH32" s="268">
        <v>0</v>
      </c>
      <c r="AI32" s="268">
        <v>0</v>
      </c>
      <c r="AJ32" s="268">
        <v>0</v>
      </c>
      <c r="AK32" s="269">
        <v>0</v>
      </c>
      <c r="AL32" s="269">
        <v>0</v>
      </c>
      <c r="AM32" s="269">
        <v>0</v>
      </c>
      <c r="AN32" s="269">
        <v>0</v>
      </c>
      <c r="AO32" s="270">
        <v>0</v>
      </c>
      <c r="AP32" s="270">
        <v>0</v>
      </c>
      <c r="AQ32" s="270">
        <v>0</v>
      </c>
      <c r="AR32" s="270">
        <v>0</v>
      </c>
      <c r="AS32" s="174">
        <v>0</v>
      </c>
      <c r="AT32" s="271">
        <v>0</v>
      </c>
      <c r="AU32" s="175">
        <v>0</v>
      </c>
      <c r="AV32" s="175">
        <v>0</v>
      </c>
      <c r="AW32" s="176">
        <v>0</v>
      </c>
      <c r="AX32" s="174">
        <v>0</v>
      </c>
      <c r="AY32" s="174">
        <v>0</v>
      </c>
      <c r="AZ32" s="176">
        <v>0</v>
      </c>
      <c r="BA32" s="176">
        <v>0</v>
      </c>
      <c r="BB32" s="174">
        <v>0</v>
      </c>
      <c r="BC32" s="174">
        <v>0</v>
      </c>
      <c r="BD32" s="176">
        <v>0</v>
      </c>
      <c r="BE32" s="176">
        <v>0</v>
      </c>
      <c r="BF32" s="176">
        <v>0</v>
      </c>
      <c r="BG32" s="176">
        <v>0</v>
      </c>
      <c r="BH32" s="176">
        <v>0</v>
      </c>
      <c r="BI32" s="176">
        <v>0</v>
      </c>
      <c r="BJ32" s="176">
        <v>0</v>
      </c>
      <c r="BK32" s="176">
        <v>0</v>
      </c>
      <c r="BL32" s="176">
        <v>0</v>
      </c>
      <c r="BM32" s="176">
        <v>0</v>
      </c>
      <c r="BN32" s="176">
        <v>0</v>
      </c>
      <c r="BO32" s="176">
        <v>0</v>
      </c>
      <c r="BP32" s="176">
        <v>0</v>
      </c>
      <c r="BQ32" s="176">
        <v>0</v>
      </c>
      <c r="BR32" s="176">
        <v>0</v>
      </c>
      <c r="BS32" s="176">
        <v>0</v>
      </c>
      <c r="BT32" s="176">
        <v>0</v>
      </c>
      <c r="BU32" s="176">
        <v>0</v>
      </c>
      <c r="BV32" s="176">
        <v>0</v>
      </c>
      <c r="BW32" s="176">
        <v>0</v>
      </c>
      <c r="BX32" s="176">
        <v>0</v>
      </c>
      <c r="BY32" s="176">
        <v>0</v>
      </c>
      <c r="BZ32" s="177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hidden="1" x14ac:dyDescent="0.3">
      <c r="A33" s="265">
        <v>0</v>
      </c>
      <c r="B33" s="265">
        <v>0</v>
      </c>
      <c r="C33" s="265">
        <v>0</v>
      </c>
      <c r="D33" s="265">
        <v>0</v>
      </c>
      <c r="E33" s="265">
        <v>0</v>
      </c>
      <c r="F33" s="266">
        <v>0</v>
      </c>
      <c r="G33" s="266">
        <v>0</v>
      </c>
      <c r="H33" s="266">
        <v>0</v>
      </c>
      <c r="I33" s="266">
        <v>0</v>
      </c>
      <c r="J33" s="267">
        <v>0</v>
      </c>
      <c r="K33" s="267">
        <v>0</v>
      </c>
      <c r="L33" s="267">
        <v>0</v>
      </c>
      <c r="M33" s="267">
        <v>0</v>
      </c>
      <c r="N33" s="268">
        <v>0</v>
      </c>
      <c r="O33" s="268">
        <v>0</v>
      </c>
      <c r="P33" s="268">
        <v>0</v>
      </c>
      <c r="Q33" s="268">
        <v>0</v>
      </c>
      <c r="R33" s="268">
        <v>0</v>
      </c>
      <c r="S33" s="268">
        <v>0</v>
      </c>
      <c r="T33" s="268">
        <v>0</v>
      </c>
      <c r="U33" s="268">
        <v>0</v>
      </c>
      <c r="V33" s="268">
        <v>0</v>
      </c>
      <c r="W33" s="269">
        <v>0</v>
      </c>
      <c r="X33" s="269">
        <v>0</v>
      </c>
      <c r="Y33" s="269">
        <v>0</v>
      </c>
      <c r="Z33" s="269">
        <v>0</v>
      </c>
      <c r="AA33" s="270">
        <v>0</v>
      </c>
      <c r="AB33" s="270">
        <v>0</v>
      </c>
      <c r="AC33" s="270">
        <v>0</v>
      </c>
      <c r="AD33" s="270">
        <v>0</v>
      </c>
      <c r="AE33" s="268">
        <v>0</v>
      </c>
      <c r="AF33" s="268">
        <v>0</v>
      </c>
      <c r="AG33" s="268">
        <v>0</v>
      </c>
      <c r="AH33" s="268">
        <v>0</v>
      </c>
      <c r="AI33" s="268">
        <v>0</v>
      </c>
      <c r="AJ33" s="268">
        <v>0</v>
      </c>
      <c r="AK33" s="269">
        <v>0</v>
      </c>
      <c r="AL33" s="269">
        <v>0</v>
      </c>
      <c r="AM33" s="269">
        <v>0</v>
      </c>
      <c r="AN33" s="269">
        <v>0</v>
      </c>
      <c r="AO33" s="270">
        <v>0</v>
      </c>
      <c r="AP33" s="270">
        <v>0</v>
      </c>
      <c r="AQ33" s="270">
        <v>0</v>
      </c>
      <c r="AR33" s="270">
        <v>0</v>
      </c>
      <c r="AS33" s="174">
        <v>0</v>
      </c>
      <c r="AT33" s="271">
        <v>0</v>
      </c>
      <c r="AU33" s="175">
        <v>0</v>
      </c>
      <c r="AV33" s="175">
        <v>0</v>
      </c>
      <c r="AW33" s="176">
        <v>0</v>
      </c>
      <c r="AX33" s="174">
        <v>0</v>
      </c>
      <c r="AY33" s="174">
        <v>0</v>
      </c>
      <c r="AZ33" s="176">
        <v>0</v>
      </c>
      <c r="BA33" s="176">
        <v>0</v>
      </c>
      <c r="BB33" s="174">
        <v>0</v>
      </c>
      <c r="BC33" s="174">
        <v>0</v>
      </c>
      <c r="BD33" s="176">
        <v>0</v>
      </c>
      <c r="BE33" s="176">
        <v>0</v>
      </c>
      <c r="BF33" s="176">
        <v>0</v>
      </c>
      <c r="BG33" s="176">
        <v>0</v>
      </c>
      <c r="BH33" s="176">
        <v>0</v>
      </c>
      <c r="BI33" s="176">
        <v>0</v>
      </c>
      <c r="BJ33" s="176">
        <v>0</v>
      </c>
      <c r="BK33" s="176">
        <v>0</v>
      </c>
      <c r="BL33" s="176">
        <v>0</v>
      </c>
      <c r="BM33" s="176">
        <v>0</v>
      </c>
      <c r="BN33" s="176">
        <v>0</v>
      </c>
      <c r="BO33" s="176">
        <v>0</v>
      </c>
      <c r="BP33" s="176">
        <v>0</v>
      </c>
      <c r="BQ33" s="176">
        <v>0</v>
      </c>
      <c r="BR33" s="176">
        <v>0</v>
      </c>
      <c r="BS33" s="176">
        <v>0</v>
      </c>
      <c r="BT33" s="176">
        <v>0</v>
      </c>
      <c r="BU33" s="176">
        <v>0</v>
      </c>
      <c r="BV33" s="176">
        <v>0</v>
      </c>
      <c r="BW33" s="176">
        <v>0</v>
      </c>
      <c r="BX33" s="176">
        <v>0</v>
      </c>
      <c r="BY33" s="176">
        <v>0</v>
      </c>
      <c r="BZ33" s="177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hidden="1" x14ac:dyDescent="0.3">
      <c r="A34" s="265">
        <v>0</v>
      </c>
      <c r="B34" s="265">
        <v>0</v>
      </c>
      <c r="C34" s="265">
        <v>0</v>
      </c>
      <c r="D34" s="265">
        <v>0</v>
      </c>
      <c r="E34" s="265">
        <v>0</v>
      </c>
      <c r="F34" s="266">
        <v>0</v>
      </c>
      <c r="G34" s="266">
        <v>0</v>
      </c>
      <c r="H34" s="266">
        <v>0</v>
      </c>
      <c r="I34" s="266">
        <v>0</v>
      </c>
      <c r="J34" s="267">
        <v>0</v>
      </c>
      <c r="K34" s="267">
        <v>0</v>
      </c>
      <c r="L34" s="267">
        <v>0</v>
      </c>
      <c r="M34" s="267">
        <v>0</v>
      </c>
      <c r="N34" s="268">
        <v>0</v>
      </c>
      <c r="O34" s="268">
        <v>0</v>
      </c>
      <c r="P34" s="268">
        <v>0</v>
      </c>
      <c r="Q34" s="268">
        <v>0</v>
      </c>
      <c r="R34" s="268">
        <v>0</v>
      </c>
      <c r="S34" s="268">
        <v>0</v>
      </c>
      <c r="T34" s="268">
        <v>0</v>
      </c>
      <c r="U34" s="268">
        <v>0</v>
      </c>
      <c r="V34" s="268">
        <v>0</v>
      </c>
      <c r="W34" s="269">
        <v>0</v>
      </c>
      <c r="X34" s="269">
        <v>0</v>
      </c>
      <c r="Y34" s="269">
        <v>0</v>
      </c>
      <c r="Z34" s="269">
        <v>0</v>
      </c>
      <c r="AA34" s="270">
        <v>0</v>
      </c>
      <c r="AB34" s="270">
        <v>0</v>
      </c>
      <c r="AC34" s="270">
        <v>0</v>
      </c>
      <c r="AD34" s="270">
        <v>0</v>
      </c>
      <c r="AE34" s="268">
        <v>0</v>
      </c>
      <c r="AF34" s="268">
        <v>0</v>
      </c>
      <c r="AG34" s="268">
        <v>0</v>
      </c>
      <c r="AH34" s="268">
        <v>0</v>
      </c>
      <c r="AI34" s="268">
        <v>0</v>
      </c>
      <c r="AJ34" s="268">
        <v>0</v>
      </c>
      <c r="AK34" s="269">
        <v>0</v>
      </c>
      <c r="AL34" s="269">
        <v>0</v>
      </c>
      <c r="AM34" s="269">
        <v>0</v>
      </c>
      <c r="AN34" s="269">
        <v>0</v>
      </c>
      <c r="AO34" s="270">
        <v>0</v>
      </c>
      <c r="AP34" s="270">
        <v>0</v>
      </c>
      <c r="AQ34" s="270">
        <v>0</v>
      </c>
      <c r="AR34" s="270">
        <v>0</v>
      </c>
      <c r="AS34" s="174">
        <v>0</v>
      </c>
      <c r="AT34" s="271">
        <v>0</v>
      </c>
      <c r="AU34" s="175">
        <v>0</v>
      </c>
      <c r="AV34" s="175">
        <v>0</v>
      </c>
      <c r="AW34" s="176">
        <v>0</v>
      </c>
      <c r="AX34" s="174">
        <v>0</v>
      </c>
      <c r="AY34" s="174">
        <v>0</v>
      </c>
      <c r="AZ34" s="176">
        <v>0</v>
      </c>
      <c r="BA34" s="176">
        <v>0</v>
      </c>
      <c r="BB34" s="174">
        <v>0</v>
      </c>
      <c r="BC34" s="174">
        <v>0</v>
      </c>
      <c r="BD34" s="176">
        <v>0</v>
      </c>
      <c r="BE34" s="176">
        <v>0</v>
      </c>
      <c r="BF34" s="176">
        <v>0</v>
      </c>
      <c r="BG34" s="176">
        <v>0</v>
      </c>
      <c r="BH34" s="176">
        <v>0</v>
      </c>
      <c r="BI34" s="176">
        <v>0</v>
      </c>
      <c r="BJ34" s="176">
        <v>0</v>
      </c>
      <c r="BK34" s="176">
        <v>0</v>
      </c>
      <c r="BL34" s="176">
        <v>0</v>
      </c>
      <c r="BM34" s="176">
        <v>0</v>
      </c>
      <c r="BN34" s="176">
        <v>0</v>
      </c>
      <c r="BO34" s="176">
        <v>0</v>
      </c>
      <c r="BP34" s="176">
        <v>0</v>
      </c>
      <c r="BQ34" s="176">
        <v>0</v>
      </c>
      <c r="BR34" s="176">
        <v>0</v>
      </c>
      <c r="BS34" s="176">
        <v>0</v>
      </c>
      <c r="BT34" s="176">
        <v>0</v>
      </c>
      <c r="BU34" s="176">
        <v>0</v>
      </c>
      <c r="BV34" s="176">
        <v>0</v>
      </c>
      <c r="BW34" s="176">
        <v>0</v>
      </c>
      <c r="BX34" s="176">
        <v>0</v>
      </c>
      <c r="BY34" s="176">
        <v>0</v>
      </c>
      <c r="BZ34" s="177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hidden="1" x14ac:dyDescent="0.3">
      <c r="A35" s="265">
        <v>0</v>
      </c>
      <c r="B35" s="265">
        <v>0</v>
      </c>
      <c r="C35" s="265">
        <v>0</v>
      </c>
      <c r="D35" s="265">
        <v>0</v>
      </c>
      <c r="E35" s="265">
        <v>0</v>
      </c>
      <c r="F35" s="266">
        <v>0</v>
      </c>
      <c r="G35" s="266">
        <v>0</v>
      </c>
      <c r="H35" s="266">
        <v>0</v>
      </c>
      <c r="I35" s="266">
        <v>0</v>
      </c>
      <c r="J35" s="267">
        <v>0</v>
      </c>
      <c r="K35" s="267">
        <v>0</v>
      </c>
      <c r="L35" s="267">
        <v>0</v>
      </c>
      <c r="M35" s="267">
        <v>0</v>
      </c>
      <c r="N35" s="268">
        <v>0</v>
      </c>
      <c r="O35" s="268">
        <v>0</v>
      </c>
      <c r="P35" s="268">
        <v>0</v>
      </c>
      <c r="Q35" s="268">
        <v>0</v>
      </c>
      <c r="R35" s="268">
        <v>0</v>
      </c>
      <c r="S35" s="268">
        <v>0</v>
      </c>
      <c r="T35" s="268">
        <v>0</v>
      </c>
      <c r="U35" s="268">
        <v>0</v>
      </c>
      <c r="V35" s="268">
        <v>0</v>
      </c>
      <c r="W35" s="269">
        <v>0</v>
      </c>
      <c r="X35" s="269">
        <v>0</v>
      </c>
      <c r="Y35" s="269">
        <v>0</v>
      </c>
      <c r="Z35" s="269">
        <v>0</v>
      </c>
      <c r="AA35" s="270">
        <v>0</v>
      </c>
      <c r="AB35" s="270">
        <v>0</v>
      </c>
      <c r="AC35" s="270">
        <v>0</v>
      </c>
      <c r="AD35" s="270">
        <v>0</v>
      </c>
      <c r="AE35" s="268">
        <v>0</v>
      </c>
      <c r="AF35" s="268">
        <v>0</v>
      </c>
      <c r="AG35" s="268">
        <v>0</v>
      </c>
      <c r="AH35" s="268">
        <v>0</v>
      </c>
      <c r="AI35" s="268">
        <v>0</v>
      </c>
      <c r="AJ35" s="268">
        <v>0</v>
      </c>
      <c r="AK35" s="269">
        <v>0</v>
      </c>
      <c r="AL35" s="269">
        <v>0</v>
      </c>
      <c r="AM35" s="269">
        <v>0</v>
      </c>
      <c r="AN35" s="269">
        <v>0</v>
      </c>
      <c r="AO35" s="270">
        <v>0</v>
      </c>
      <c r="AP35" s="270">
        <v>0</v>
      </c>
      <c r="AQ35" s="270">
        <v>0</v>
      </c>
      <c r="AR35" s="270">
        <v>0</v>
      </c>
      <c r="AS35" s="174">
        <v>0</v>
      </c>
      <c r="AT35" s="271">
        <v>0</v>
      </c>
      <c r="AU35" s="175">
        <v>0</v>
      </c>
      <c r="AV35" s="175">
        <v>0</v>
      </c>
      <c r="AW35" s="176">
        <v>0</v>
      </c>
      <c r="AX35" s="174">
        <v>0</v>
      </c>
      <c r="AY35" s="174">
        <v>0</v>
      </c>
      <c r="AZ35" s="176">
        <v>0</v>
      </c>
      <c r="BA35" s="176">
        <v>0</v>
      </c>
      <c r="BB35" s="174">
        <v>0</v>
      </c>
      <c r="BC35" s="174">
        <v>0</v>
      </c>
      <c r="BD35" s="176">
        <v>0</v>
      </c>
      <c r="BE35" s="176">
        <v>0</v>
      </c>
      <c r="BF35" s="176">
        <v>0</v>
      </c>
      <c r="BG35" s="176">
        <v>0</v>
      </c>
      <c r="BH35" s="176">
        <v>0</v>
      </c>
      <c r="BI35" s="176">
        <v>0</v>
      </c>
      <c r="BJ35" s="176">
        <v>0</v>
      </c>
      <c r="BK35" s="176">
        <v>0</v>
      </c>
      <c r="BL35" s="176">
        <v>0</v>
      </c>
      <c r="BM35" s="176">
        <v>0</v>
      </c>
      <c r="BN35" s="176">
        <v>0</v>
      </c>
      <c r="BO35" s="176">
        <v>0</v>
      </c>
      <c r="BP35" s="176">
        <v>0</v>
      </c>
      <c r="BQ35" s="176">
        <v>0</v>
      </c>
      <c r="BR35" s="176">
        <v>0</v>
      </c>
      <c r="BS35" s="176">
        <v>0</v>
      </c>
      <c r="BT35" s="176">
        <v>0</v>
      </c>
      <c r="BU35" s="176">
        <v>0</v>
      </c>
      <c r="BV35" s="176">
        <v>0</v>
      </c>
      <c r="BW35" s="176">
        <v>0</v>
      </c>
      <c r="BX35" s="176">
        <v>0</v>
      </c>
      <c r="BY35" s="176">
        <v>0</v>
      </c>
      <c r="BZ35" s="177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 spans="1:83" hidden="1" x14ac:dyDescent="0.3">
      <c r="A36" s="265">
        <v>0</v>
      </c>
      <c r="B36" s="265">
        <v>0</v>
      </c>
      <c r="C36" s="265">
        <v>0</v>
      </c>
      <c r="D36" s="265">
        <v>0</v>
      </c>
      <c r="E36" s="265">
        <v>0</v>
      </c>
      <c r="F36" s="266">
        <v>0</v>
      </c>
      <c r="G36" s="266">
        <v>0</v>
      </c>
      <c r="H36" s="266">
        <v>0</v>
      </c>
      <c r="I36" s="266">
        <v>0</v>
      </c>
      <c r="J36" s="267">
        <v>0</v>
      </c>
      <c r="K36" s="267">
        <v>0</v>
      </c>
      <c r="L36" s="267">
        <v>0</v>
      </c>
      <c r="M36" s="267">
        <v>0</v>
      </c>
      <c r="N36" s="268">
        <v>0</v>
      </c>
      <c r="O36" s="268">
        <v>0</v>
      </c>
      <c r="P36" s="268">
        <v>0</v>
      </c>
      <c r="Q36" s="268">
        <v>0</v>
      </c>
      <c r="R36" s="268">
        <v>0</v>
      </c>
      <c r="S36" s="268">
        <v>0</v>
      </c>
      <c r="T36" s="268">
        <v>0</v>
      </c>
      <c r="U36" s="268">
        <v>0</v>
      </c>
      <c r="V36" s="268">
        <v>0</v>
      </c>
      <c r="W36" s="269">
        <v>0</v>
      </c>
      <c r="X36" s="269">
        <v>0</v>
      </c>
      <c r="Y36" s="269">
        <v>0</v>
      </c>
      <c r="Z36" s="269">
        <v>0</v>
      </c>
      <c r="AA36" s="270">
        <v>0</v>
      </c>
      <c r="AB36" s="270">
        <v>0</v>
      </c>
      <c r="AC36" s="270">
        <v>0</v>
      </c>
      <c r="AD36" s="270">
        <v>0</v>
      </c>
      <c r="AE36" s="268">
        <v>0</v>
      </c>
      <c r="AF36" s="268">
        <v>0</v>
      </c>
      <c r="AG36" s="268">
        <v>0</v>
      </c>
      <c r="AH36" s="268">
        <v>0</v>
      </c>
      <c r="AI36" s="268">
        <v>0</v>
      </c>
      <c r="AJ36" s="268">
        <v>0</v>
      </c>
      <c r="AK36" s="269">
        <v>0</v>
      </c>
      <c r="AL36" s="269">
        <v>0</v>
      </c>
      <c r="AM36" s="269">
        <v>0</v>
      </c>
      <c r="AN36" s="269">
        <v>0</v>
      </c>
      <c r="AO36" s="270">
        <v>0</v>
      </c>
      <c r="AP36" s="270">
        <v>0</v>
      </c>
      <c r="AQ36" s="270">
        <v>0</v>
      </c>
      <c r="AR36" s="270">
        <v>0</v>
      </c>
      <c r="AS36" s="174">
        <v>0</v>
      </c>
      <c r="AT36" s="271">
        <v>0</v>
      </c>
      <c r="AU36" s="175">
        <v>0</v>
      </c>
      <c r="AV36" s="175">
        <v>0</v>
      </c>
      <c r="AW36" s="176">
        <v>0</v>
      </c>
      <c r="AX36" s="174">
        <v>0</v>
      </c>
      <c r="AY36" s="174">
        <v>0</v>
      </c>
      <c r="AZ36" s="176">
        <v>0</v>
      </c>
      <c r="BA36" s="176">
        <v>0</v>
      </c>
      <c r="BB36" s="174">
        <v>0</v>
      </c>
      <c r="BC36" s="174">
        <v>0</v>
      </c>
      <c r="BD36" s="176">
        <v>0</v>
      </c>
      <c r="BE36" s="176">
        <v>0</v>
      </c>
      <c r="BF36" s="176">
        <v>0</v>
      </c>
      <c r="BG36" s="176">
        <v>0</v>
      </c>
      <c r="BH36" s="176">
        <v>0</v>
      </c>
      <c r="BI36" s="176">
        <v>0</v>
      </c>
      <c r="BJ36" s="176">
        <v>0</v>
      </c>
      <c r="BK36" s="176">
        <v>0</v>
      </c>
      <c r="BL36" s="176">
        <v>0</v>
      </c>
      <c r="BM36" s="176">
        <v>0</v>
      </c>
      <c r="BN36" s="176">
        <v>0</v>
      </c>
      <c r="BO36" s="176">
        <v>0</v>
      </c>
      <c r="BP36" s="176">
        <v>0</v>
      </c>
      <c r="BQ36" s="176">
        <v>0</v>
      </c>
      <c r="BR36" s="176">
        <v>0</v>
      </c>
      <c r="BS36" s="176">
        <v>0</v>
      </c>
      <c r="BT36" s="176">
        <v>0</v>
      </c>
      <c r="BU36" s="176">
        <v>0</v>
      </c>
      <c r="BV36" s="176">
        <v>0</v>
      </c>
      <c r="BW36" s="176">
        <v>0</v>
      </c>
      <c r="BX36" s="176">
        <v>0</v>
      </c>
      <c r="BY36" s="176">
        <v>0</v>
      </c>
      <c r="BZ36" s="177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 spans="1:83" hidden="1" x14ac:dyDescent="0.3">
      <c r="A37" s="265">
        <v>0</v>
      </c>
      <c r="B37" s="265">
        <v>0</v>
      </c>
      <c r="C37" s="265">
        <v>0</v>
      </c>
      <c r="D37" s="265">
        <v>0</v>
      </c>
      <c r="E37" s="265">
        <v>0</v>
      </c>
      <c r="F37" s="266">
        <v>0</v>
      </c>
      <c r="G37" s="266">
        <v>0</v>
      </c>
      <c r="H37" s="266">
        <v>0</v>
      </c>
      <c r="I37" s="266">
        <v>0</v>
      </c>
      <c r="J37" s="267">
        <v>0</v>
      </c>
      <c r="K37" s="267">
        <v>0</v>
      </c>
      <c r="L37" s="267">
        <v>0</v>
      </c>
      <c r="M37" s="267">
        <v>0</v>
      </c>
      <c r="N37" s="268">
        <v>0</v>
      </c>
      <c r="O37" s="268">
        <v>0</v>
      </c>
      <c r="P37" s="268">
        <v>0</v>
      </c>
      <c r="Q37" s="268">
        <v>0</v>
      </c>
      <c r="R37" s="268">
        <v>0</v>
      </c>
      <c r="S37" s="268">
        <v>0</v>
      </c>
      <c r="T37" s="268">
        <v>0</v>
      </c>
      <c r="U37" s="268">
        <v>0</v>
      </c>
      <c r="V37" s="268">
        <v>0</v>
      </c>
      <c r="W37" s="269">
        <v>0</v>
      </c>
      <c r="X37" s="269">
        <v>0</v>
      </c>
      <c r="Y37" s="269">
        <v>0</v>
      </c>
      <c r="Z37" s="269">
        <v>0</v>
      </c>
      <c r="AA37" s="270">
        <v>0</v>
      </c>
      <c r="AB37" s="270">
        <v>0</v>
      </c>
      <c r="AC37" s="270">
        <v>0</v>
      </c>
      <c r="AD37" s="270">
        <v>0</v>
      </c>
      <c r="AE37" s="268">
        <v>0</v>
      </c>
      <c r="AF37" s="268">
        <v>0</v>
      </c>
      <c r="AG37" s="268">
        <v>0</v>
      </c>
      <c r="AH37" s="268">
        <v>0</v>
      </c>
      <c r="AI37" s="268">
        <v>0</v>
      </c>
      <c r="AJ37" s="268">
        <v>0</v>
      </c>
      <c r="AK37" s="269">
        <v>0</v>
      </c>
      <c r="AL37" s="269">
        <v>0</v>
      </c>
      <c r="AM37" s="269">
        <v>0</v>
      </c>
      <c r="AN37" s="269">
        <v>0</v>
      </c>
      <c r="AO37" s="270">
        <v>0</v>
      </c>
      <c r="AP37" s="270">
        <v>0</v>
      </c>
      <c r="AQ37" s="270">
        <v>0</v>
      </c>
      <c r="AR37" s="270">
        <v>0</v>
      </c>
      <c r="AS37" s="174">
        <v>0</v>
      </c>
      <c r="AT37" s="271">
        <v>0</v>
      </c>
      <c r="AU37" s="175">
        <v>0</v>
      </c>
      <c r="AV37" s="175">
        <v>0</v>
      </c>
      <c r="AW37" s="176">
        <v>0</v>
      </c>
      <c r="AX37" s="174">
        <v>0</v>
      </c>
      <c r="AY37" s="174">
        <v>0</v>
      </c>
      <c r="AZ37" s="176">
        <v>0</v>
      </c>
      <c r="BA37" s="176">
        <v>0</v>
      </c>
      <c r="BB37" s="174">
        <v>0</v>
      </c>
      <c r="BC37" s="174">
        <v>0</v>
      </c>
      <c r="BD37" s="176">
        <v>0</v>
      </c>
      <c r="BE37" s="176">
        <v>0</v>
      </c>
      <c r="BF37" s="176">
        <v>0</v>
      </c>
      <c r="BG37" s="176">
        <v>0</v>
      </c>
      <c r="BH37" s="176">
        <v>0</v>
      </c>
      <c r="BI37" s="176">
        <v>0</v>
      </c>
      <c r="BJ37" s="176">
        <v>0</v>
      </c>
      <c r="BK37" s="176">
        <v>0</v>
      </c>
      <c r="BL37" s="176">
        <v>0</v>
      </c>
      <c r="BM37" s="176">
        <v>0</v>
      </c>
      <c r="BN37" s="176">
        <v>0</v>
      </c>
      <c r="BO37" s="176">
        <v>0</v>
      </c>
      <c r="BP37" s="176">
        <v>0</v>
      </c>
      <c r="BQ37" s="176">
        <v>0</v>
      </c>
      <c r="BR37" s="176">
        <v>0</v>
      </c>
      <c r="BS37" s="176">
        <v>0</v>
      </c>
      <c r="BT37" s="176">
        <v>0</v>
      </c>
      <c r="BU37" s="176">
        <v>0</v>
      </c>
      <c r="BV37" s="176">
        <v>0</v>
      </c>
      <c r="BW37" s="176">
        <v>0</v>
      </c>
      <c r="BX37" s="176">
        <v>0</v>
      </c>
      <c r="BY37" s="176">
        <v>0</v>
      </c>
      <c r="BZ37" s="17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 spans="1:83" hidden="1" x14ac:dyDescent="0.3">
      <c r="A38" s="265">
        <v>0</v>
      </c>
      <c r="B38" s="265">
        <v>0</v>
      </c>
      <c r="C38" s="265">
        <v>0</v>
      </c>
      <c r="D38" s="265">
        <v>0</v>
      </c>
      <c r="E38" s="265">
        <v>0</v>
      </c>
      <c r="F38" s="266">
        <v>0</v>
      </c>
      <c r="G38" s="266">
        <v>0</v>
      </c>
      <c r="H38" s="266">
        <v>0</v>
      </c>
      <c r="I38" s="266">
        <v>0</v>
      </c>
      <c r="J38" s="267">
        <v>0</v>
      </c>
      <c r="K38" s="267">
        <v>0</v>
      </c>
      <c r="L38" s="267">
        <v>0</v>
      </c>
      <c r="M38" s="267">
        <v>0</v>
      </c>
      <c r="N38" s="268">
        <v>0</v>
      </c>
      <c r="O38" s="268">
        <v>0</v>
      </c>
      <c r="P38" s="268">
        <v>0</v>
      </c>
      <c r="Q38" s="268">
        <v>0</v>
      </c>
      <c r="R38" s="268">
        <v>0</v>
      </c>
      <c r="S38" s="268">
        <v>0</v>
      </c>
      <c r="T38" s="268">
        <v>0</v>
      </c>
      <c r="U38" s="268">
        <v>0</v>
      </c>
      <c r="V38" s="268">
        <v>0</v>
      </c>
      <c r="W38" s="269">
        <v>0</v>
      </c>
      <c r="X38" s="269">
        <v>0</v>
      </c>
      <c r="Y38" s="269">
        <v>0</v>
      </c>
      <c r="Z38" s="269">
        <v>0</v>
      </c>
      <c r="AA38" s="270">
        <v>0</v>
      </c>
      <c r="AB38" s="270">
        <v>0</v>
      </c>
      <c r="AC38" s="270">
        <v>0</v>
      </c>
      <c r="AD38" s="270">
        <v>0</v>
      </c>
      <c r="AE38" s="268">
        <v>0</v>
      </c>
      <c r="AF38" s="268">
        <v>0</v>
      </c>
      <c r="AG38" s="268">
        <v>0</v>
      </c>
      <c r="AH38" s="268">
        <v>0</v>
      </c>
      <c r="AI38" s="268">
        <v>0</v>
      </c>
      <c r="AJ38" s="268">
        <v>0</v>
      </c>
      <c r="AK38" s="269">
        <v>0</v>
      </c>
      <c r="AL38" s="269">
        <v>0</v>
      </c>
      <c r="AM38" s="269">
        <v>0</v>
      </c>
      <c r="AN38" s="269">
        <v>0</v>
      </c>
      <c r="AO38" s="270">
        <v>0</v>
      </c>
      <c r="AP38" s="270">
        <v>0</v>
      </c>
      <c r="AQ38" s="270">
        <v>0</v>
      </c>
      <c r="AR38" s="270">
        <v>0</v>
      </c>
      <c r="AS38" s="174">
        <v>0</v>
      </c>
      <c r="AT38" s="271">
        <v>0</v>
      </c>
      <c r="AU38" s="175">
        <v>0</v>
      </c>
      <c r="AV38" s="175">
        <v>0</v>
      </c>
      <c r="AW38" s="176">
        <v>0</v>
      </c>
      <c r="AX38" s="174">
        <v>0</v>
      </c>
      <c r="AY38" s="174">
        <v>0</v>
      </c>
      <c r="AZ38" s="176">
        <v>0</v>
      </c>
      <c r="BA38" s="176">
        <v>0</v>
      </c>
      <c r="BB38" s="174">
        <v>0</v>
      </c>
      <c r="BC38" s="174">
        <v>0</v>
      </c>
      <c r="BD38" s="176">
        <v>0</v>
      </c>
      <c r="BE38" s="176">
        <v>0</v>
      </c>
      <c r="BF38" s="176">
        <v>0</v>
      </c>
      <c r="BG38" s="176">
        <v>0</v>
      </c>
      <c r="BH38" s="176">
        <v>0</v>
      </c>
      <c r="BI38" s="176">
        <v>0</v>
      </c>
      <c r="BJ38" s="176">
        <v>0</v>
      </c>
      <c r="BK38" s="176">
        <v>0</v>
      </c>
      <c r="BL38" s="176">
        <v>0</v>
      </c>
      <c r="BM38" s="176">
        <v>0</v>
      </c>
      <c r="BN38" s="176">
        <v>0</v>
      </c>
      <c r="BO38" s="176">
        <v>0</v>
      </c>
      <c r="BP38" s="176">
        <v>0</v>
      </c>
      <c r="BQ38" s="176">
        <v>0</v>
      </c>
      <c r="BR38" s="176">
        <v>0</v>
      </c>
      <c r="BS38" s="176">
        <v>0</v>
      </c>
      <c r="BT38" s="176">
        <v>0</v>
      </c>
      <c r="BU38" s="176">
        <v>0</v>
      </c>
      <c r="BV38" s="176">
        <v>0</v>
      </c>
      <c r="BW38" s="176">
        <v>0</v>
      </c>
      <c r="BX38" s="176">
        <v>0</v>
      </c>
      <c r="BY38" s="176">
        <v>0</v>
      </c>
      <c r="BZ38" s="177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hidden="1" x14ac:dyDescent="0.3">
      <c r="A39" s="265">
        <v>0</v>
      </c>
      <c r="B39" s="265">
        <v>0</v>
      </c>
      <c r="C39" s="265">
        <v>0</v>
      </c>
      <c r="D39" s="265">
        <v>0</v>
      </c>
      <c r="E39" s="265">
        <v>0</v>
      </c>
      <c r="F39" s="266">
        <v>0</v>
      </c>
      <c r="G39" s="266">
        <v>0</v>
      </c>
      <c r="H39" s="266">
        <v>0</v>
      </c>
      <c r="I39" s="266">
        <v>0</v>
      </c>
      <c r="J39" s="267">
        <v>0</v>
      </c>
      <c r="K39" s="267">
        <v>0</v>
      </c>
      <c r="L39" s="267">
        <v>0</v>
      </c>
      <c r="M39" s="267">
        <v>0</v>
      </c>
      <c r="N39" s="268">
        <v>0</v>
      </c>
      <c r="O39" s="268">
        <v>0</v>
      </c>
      <c r="P39" s="268">
        <v>0</v>
      </c>
      <c r="Q39" s="268">
        <v>0</v>
      </c>
      <c r="R39" s="268">
        <v>0</v>
      </c>
      <c r="S39" s="268">
        <v>0</v>
      </c>
      <c r="T39" s="268">
        <v>0</v>
      </c>
      <c r="U39" s="268">
        <v>0</v>
      </c>
      <c r="V39" s="268">
        <v>0</v>
      </c>
      <c r="W39" s="269">
        <v>0</v>
      </c>
      <c r="X39" s="269">
        <v>0</v>
      </c>
      <c r="Y39" s="269">
        <v>0</v>
      </c>
      <c r="Z39" s="269">
        <v>0</v>
      </c>
      <c r="AA39" s="270">
        <v>0</v>
      </c>
      <c r="AB39" s="270">
        <v>0</v>
      </c>
      <c r="AC39" s="270">
        <v>0</v>
      </c>
      <c r="AD39" s="270">
        <v>0</v>
      </c>
      <c r="AE39" s="268">
        <v>0</v>
      </c>
      <c r="AF39" s="268">
        <v>0</v>
      </c>
      <c r="AG39" s="268">
        <v>0</v>
      </c>
      <c r="AH39" s="268">
        <v>0</v>
      </c>
      <c r="AI39" s="268">
        <v>0</v>
      </c>
      <c r="AJ39" s="268">
        <v>0</v>
      </c>
      <c r="AK39" s="269">
        <v>0</v>
      </c>
      <c r="AL39" s="269">
        <v>0</v>
      </c>
      <c r="AM39" s="269">
        <v>0</v>
      </c>
      <c r="AN39" s="269">
        <v>0</v>
      </c>
      <c r="AO39" s="270">
        <v>0</v>
      </c>
      <c r="AP39" s="270">
        <v>0</v>
      </c>
      <c r="AQ39" s="270">
        <v>0</v>
      </c>
      <c r="AR39" s="270">
        <v>0</v>
      </c>
      <c r="AS39" s="174">
        <v>0</v>
      </c>
      <c r="AT39" s="271">
        <v>0</v>
      </c>
      <c r="AU39" s="175">
        <v>0</v>
      </c>
      <c r="AV39" s="175">
        <v>0</v>
      </c>
      <c r="AW39" s="176">
        <v>0</v>
      </c>
      <c r="AX39" s="174">
        <v>0</v>
      </c>
      <c r="AY39" s="174">
        <v>0</v>
      </c>
      <c r="AZ39" s="176">
        <v>0</v>
      </c>
      <c r="BA39" s="176">
        <v>0</v>
      </c>
      <c r="BB39" s="174">
        <v>0</v>
      </c>
      <c r="BC39" s="174">
        <v>0</v>
      </c>
      <c r="BD39" s="176">
        <v>0</v>
      </c>
      <c r="BE39" s="176">
        <v>0</v>
      </c>
      <c r="BF39" s="176">
        <v>0</v>
      </c>
      <c r="BG39" s="176">
        <v>0</v>
      </c>
      <c r="BH39" s="176">
        <v>0</v>
      </c>
      <c r="BI39" s="176">
        <v>0</v>
      </c>
      <c r="BJ39" s="176">
        <v>0</v>
      </c>
      <c r="BK39" s="176">
        <v>0</v>
      </c>
      <c r="BL39" s="176">
        <v>0</v>
      </c>
      <c r="BM39" s="176">
        <v>0</v>
      </c>
      <c r="BN39" s="176">
        <v>0</v>
      </c>
      <c r="BO39" s="176">
        <v>0</v>
      </c>
      <c r="BP39" s="176">
        <v>0</v>
      </c>
      <c r="BQ39" s="176">
        <v>0</v>
      </c>
      <c r="BR39" s="176">
        <v>0</v>
      </c>
      <c r="BS39" s="176">
        <v>0</v>
      </c>
      <c r="BT39" s="176">
        <v>0</v>
      </c>
      <c r="BU39" s="176">
        <v>0</v>
      </c>
      <c r="BV39" s="176">
        <v>0</v>
      </c>
      <c r="BW39" s="176">
        <v>0</v>
      </c>
      <c r="BX39" s="176">
        <v>0</v>
      </c>
      <c r="BY39" s="176">
        <v>0</v>
      </c>
      <c r="BZ39" s="177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hidden="1" x14ac:dyDescent="0.3">
      <c r="A40" s="265">
        <v>0</v>
      </c>
      <c r="B40" s="265">
        <v>0</v>
      </c>
      <c r="C40" s="265">
        <v>0</v>
      </c>
      <c r="D40" s="265">
        <v>0</v>
      </c>
      <c r="E40" s="265">
        <v>0</v>
      </c>
      <c r="F40" s="266">
        <v>0</v>
      </c>
      <c r="G40" s="266">
        <v>0</v>
      </c>
      <c r="H40" s="266">
        <v>0</v>
      </c>
      <c r="I40" s="266">
        <v>0</v>
      </c>
      <c r="J40" s="267">
        <v>0</v>
      </c>
      <c r="K40" s="267">
        <v>0</v>
      </c>
      <c r="L40" s="267">
        <v>0</v>
      </c>
      <c r="M40" s="267">
        <v>0</v>
      </c>
      <c r="N40" s="268">
        <v>0</v>
      </c>
      <c r="O40" s="268">
        <v>0</v>
      </c>
      <c r="P40" s="268">
        <v>0</v>
      </c>
      <c r="Q40" s="268">
        <v>0</v>
      </c>
      <c r="R40" s="268">
        <v>0</v>
      </c>
      <c r="S40" s="268">
        <v>0</v>
      </c>
      <c r="T40" s="268">
        <v>0</v>
      </c>
      <c r="U40" s="268">
        <v>0</v>
      </c>
      <c r="V40" s="268">
        <v>0</v>
      </c>
      <c r="W40" s="269">
        <v>0</v>
      </c>
      <c r="X40" s="269">
        <v>0</v>
      </c>
      <c r="Y40" s="269">
        <v>0</v>
      </c>
      <c r="Z40" s="269">
        <v>0</v>
      </c>
      <c r="AA40" s="270">
        <v>0</v>
      </c>
      <c r="AB40" s="270">
        <v>0</v>
      </c>
      <c r="AC40" s="270">
        <v>0</v>
      </c>
      <c r="AD40" s="270">
        <v>0</v>
      </c>
      <c r="AE40" s="268">
        <v>0</v>
      </c>
      <c r="AF40" s="268">
        <v>0</v>
      </c>
      <c r="AG40" s="268">
        <v>0</v>
      </c>
      <c r="AH40" s="268">
        <v>0</v>
      </c>
      <c r="AI40" s="268">
        <v>0</v>
      </c>
      <c r="AJ40" s="268">
        <v>0</v>
      </c>
      <c r="AK40" s="269">
        <v>0</v>
      </c>
      <c r="AL40" s="269">
        <v>0</v>
      </c>
      <c r="AM40" s="269">
        <v>0</v>
      </c>
      <c r="AN40" s="269">
        <v>0</v>
      </c>
      <c r="AO40" s="270">
        <v>0</v>
      </c>
      <c r="AP40" s="270">
        <v>0</v>
      </c>
      <c r="AQ40" s="270">
        <v>0</v>
      </c>
      <c r="AR40" s="270">
        <v>0</v>
      </c>
      <c r="AS40" s="174">
        <v>0</v>
      </c>
      <c r="AT40" s="271">
        <v>0</v>
      </c>
      <c r="AU40" s="175">
        <v>0</v>
      </c>
      <c r="AV40" s="175">
        <v>0</v>
      </c>
      <c r="AW40" s="176">
        <v>0</v>
      </c>
      <c r="AX40" s="174">
        <v>0</v>
      </c>
      <c r="AY40" s="174">
        <v>0</v>
      </c>
      <c r="AZ40" s="176">
        <v>0</v>
      </c>
      <c r="BA40" s="176">
        <v>0</v>
      </c>
      <c r="BB40" s="174">
        <v>0</v>
      </c>
      <c r="BC40" s="174">
        <v>0</v>
      </c>
      <c r="BD40" s="176">
        <v>0</v>
      </c>
      <c r="BE40" s="176">
        <v>0</v>
      </c>
      <c r="BF40" s="176">
        <v>0</v>
      </c>
      <c r="BG40" s="176">
        <v>0</v>
      </c>
      <c r="BH40" s="176">
        <v>0</v>
      </c>
      <c r="BI40" s="176">
        <v>0</v>
      </c>
      <c r="BJ40" s="176">
        <v>0</v>
      </c>
      <c r="BK40" s="176">
        <v>0</v>
      </c>
      <c r="BL40" s="176">
        <v>0</v>
      </c>
      <c r="BM40" s="176">
        <v>0</v>
      </c>
      <c r="BN40" s="176">
        <v>0</v>
      </c>
      <c r="BO40" s="176">
        <v>0</v>
      </c>
      <c r="BP40" s="176">
        <v>0</v>
      </c>
      <c r="BQ40" s="176">
        <v>0</v>
      </c>
      <c r="BR40" s="176">
        <v>0</v>
      </c>
      <c r="BS40" s="176">
        <v>0</v>
      </c>
      <c r="BT40" s="176">
        <v>0</v>
      </c>
      <c r="BU40" s="176">
        <v>0</v>
      </c>
      <c r="BV40" s="176">
        <v>0</v>
      </c>
      <c r="BW40" s="176">
        <v>0</v>
      </c>
      <c r="BX40" s="176">
        <v>0</v>
      </c>
      <c r="BY40" s="176">
        <v>0</v>
      </c>
      <c r="BZ40" s="177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 spans="1:83" hidden="1" x14ac:dyDescent="0.3">
      <c r="A41" s="265">
        <v>0</v>
      </c>
      <c r="B41" s="265">
        <v>0</v>
      </c>
      <c r="C41" s="265">
        <v>0</v>
      </c>
      <c r="D41" s="265">
        <v>0</v>
      </c>
      <c r="E41" s="265">
        <v>0</v>
      </c>
      <c r="F41" s="266">
        <v>0</v>
      </c>
      <c r="G41" s="266">
        <v>0</v>
      </c>
      <c r="H41" s="266">
        <v>0</v>
      </c>
      <c r="I41" s="266">
        <v>0</v>
      </c>
      <c r="J41" s="267">
        <v>0</v>
      </c>
      <c r="K41" s="267">
        <v>0</v>
      </c>
      <c r="L41" s="267">
        <v>0</v>
      </c>
      <c r="M41" s="267">
        <v>0</v>
      </c>
      <c r="N41" s="268">
        <v>0</v>
      </c>
      <c r="O41" s="268">
        <v>0</v>
      </c>
      <c r="P41" s="268">
        <v>0</v>
      </c>
      <c r="Q41" s="268">
        <v>0</v>
      </c>
      <c r="R41" s="268">
        <v>0</v>
      </c>
      <c r="S41" s="268">
        <v>0</v>
      </c>
      <c r="T41" s="268">
        <v>0</v>
      </c>
      <c r="U41" s="268">
        <v>0</v>
      </c>
      <c r="V41" s="268">
        <v>0</v>
      </c>
      <c r="W41" s="269">
        <v>0</v>
      </c>
      <c r="X41" s="269">
        <v>0</v>
      </c>
      <c r="Y41" s="269">
        <v>0</v>
      </c>
      <c r="Z41" s="269">
        <v>0</v>
      </c>
      <c r="AA41" s="270">
        <v>0</v>
      </c>
      <c r="AB41" s="270">
        <v>0</v>
      </c>
      <c r="AC41" s="270">
        <v>0</v>
      </c>
      <c r="AD41" s="270">
        <v>0</v>
      </c>
      <c r="AE41" s="268">
        <v>0</v>
      </c>
      <c r="AF41" s="268">
        <v>0</v>
      </c>
      <c r="AG41" s="268">
        <v>0</v>
      </c>
      <c r="AH41" s="268">
        <v>0</v>
      </c>
      <c r="AI41" s="268">
        <v>0</v>
      </c>
      <c r="AJ41" s="268">
        <v>0</v>
      </c>
      <c r="AK41" s="269">
        <v>0</v>
      </c>
      <c r="AL41" s="269">
        <v>0</v>
      </c>
      <c r="AM41" s="269">
        <v>0</v>
      </c>
      <c r="AN41" s="269">
        <v>0</v>
      </c>
      <c r="AO41" s="270">
        <v>0</v>
      </c>
      <c r="AP41" s="270">
        <v>0</v>
      </c>
      <c r="AQ41" s="270">
        <v>0</v>
      </c>
      <c r="AR41" s="270">
        <v>0</v>
      </c>
      <c r="AS41" s="174">
        <v>0</v>
      </c>
      <c r="AT41" s="271">
        <v>0</v>
      </c>
      <c r="AU41" s="175">
        <v>0</v>
      </c>
      <c r="AV41" s="175">
        <v>0</v>
      </c>
      <c r="AW41" s="176">
        <v>0</v>
      </c>
      <c r="AX41" s="174">
        <v>0</v>
      </c>
      <c r="AY41" s="174">
        <v>0</v>
      </c>
      <c r="AZ41" s="176">
        <v>0</v>
      </c>
      <c r="BA41" s="176">
        <v>0</v>
      </c>
      <c r="BB41" s="174">
        <v>0</v>
      </c>
      <c r="BC41" s="174">
        <v>0</v>
      </c>
      <c r="BD41" s="176">
        <v>0</v>
      </c>
      <c r="BE41" s="176">
        <v>0</v>
      </c>
      <c r="BF41" s="176">
        <v>0</v>
      </c>
      <c r="BG41" s="176">
        <v>0</v>
      </c>
      <c r="BH41" s="176">
        <v>0</v>
      </c>
      <c r="BI41" s="176">
        <v>0</v>
      </c>
      <c r="BJ41" s="176">
        <v>0</v>
      </c>
      <c r="BK41" s="176">
        <v>0</v>
      </c>
      <c r="BL41" s="176">
        <v>0</v>
      </c>
      <c r="BM41" s="176">
        <v>0</v>
      </c>
      <c r="BN41" s="176">
        <v>0</v>
      </c>
      <c r="BO41" s="176">
        <v>0</v>
      </c>
      <c r="BP41" s="176">
        <v>0</v>
      </c>
      <c r="BQ41" s="176">
        <v>0</v>
      </c>
      <c r="BR41" s="176">
        <v>0</v>
      </c>
      <c r="BS41" s="176">
        <v>0</v>
      </c>
      <c r="BT41" s="176">
        <v>0</v>
      </c>
      <c r="BU41" s="176">
        <v>0</v>
      </c>
      <c r="BV41" s="176">
        <v>0</v>
      </c>
      <c r="BW41" s="176">
        <v>0</v>
      </c>
      <c r="BX41" s="176">
        <v>0</v>
      </c>
      <c r="BY41" s="176">
        <v>0</v>
      </c>
      <c r="BZ41" s="177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hidden="1" x14ac:dyDescent="0.3">
      <c r="A42" s="265">
        <v>0</v>
      </c>
      <c r="B42" s="265">
        <v>0</v>
      </c>
      <c r="C42" s="265">
        <v>0</v>
      </c>
      <c r="D42" s="265">
        <v>0</v>
      </c>
      <c r="E42" s="265">
        <v>0</v>
      </c>
      <c r="F42" s="266">
        <v>0</v>
      </c>
      <c r="G42" s="266">
        <v>0</v>
      </c>
      <c r="H42" s="266">
        <v>0</v>
      </c>
      <c r="I42" s="266">
        <v>0</v>
      </c>
      <c r="J42" s="267">
        <v>0</v>
      </c>
      <c r="K42" s="267">
        <v>0</v>
      </c>
      <c r="L42" s="267">
        <v>0</v>
      </c>
      <c r="M42" s="267">
        <v>0</v>
      </c>
      <c r="N42" s="268">
        <v>0</v>
      </c>
      <c r="O42" s="268">
        <v>0</v>
      </c>
      <c r="P42" s="268">
        <v>0</v>
      </c>
      <c r="Q42" s="268">
        <v>0</v>
      </c>
      <c r="R42" s="268">
        <v>0</v>
      </c>
      <c r="S42" s="268">
        <v>0</v>
      </c>
      <c r="T42" s="268">
        <v>0</v>
      </c>
      <c r="U42" s="268">
        <v>0</v>
      </c>
      <c r="V42" s="268">
        <v>0</v>
      </c>
      <c r="W42" s="269">
        <v>0</v>
      </c>
      <c r="X42" s="269">
        <v>0</v>
      </c>
      <c r="Y42" s="269">
        <v>0</v>
      </c>
      <c r="Z42" s="269">
        <v>0</v>
      </c>
      <c r="AA42" s="270">
        <v>0</v>
      </c>
      <c r="AB42" s="270">
        <v>0</v>
      </c>
      <c r="AC42" s="270">
        <v>0</v>
      </c>
      <c r="AD42" s="270">
        <v>0</v>
      </c>
      <c r="AE42" s="268">
        <v>0</v>
      </c>
      <c r="AF42" s="268">
        <v>0</v>
      </c>
      <c r="AG42" s="268">
        <v>0</v>
      </c>
      <c r="AH42" s="268">
        <v>0</v>
      </c>
      <c r="AI42" s="268">
        <v>0</v>
      </c>
      <c r="AJ42" s="268">
        <v>0</v>
      </c>
      <c r="AK42" s="269">
        <v>0</v>
      </c>
      <c r="AL42" s="269">
        <v>0</v>
      </c>
      <c r="AM42" s="269">
        <v>0</v>
      </c>
      <c r="AN42" s="269">
        <v>0</v>
      </c>
      <c r="AO42" s="270">
        <v>0</v>
      </c>
      <c r="AP42" s="270">
        <v>0</v>
      </c>
      <c r="AQ42" s="270">
        <v>0</v>
      </c>
      <c r="AR42" s="270">
        <v>0</v>
      </c>
      <c r="AS42" s="174">
        <v>0</v>
      </c>
      <c r="AT42" s="271">
        <v>0</v>
      </c>
      <c r="AU42" s="175">
        <v>0</v>
      </c>
      <c r="AV42" s="175">
        <v>0</v>
      </c>
      <c r="AW42" s="176">
        <v>0</v>
      </c>
      <c r="AX42" s="174">
        <v>0</v>
      </c>
      <c r="AY42" s="174">
        <v>0</v>
      </c>
      <c r="AZ42" s="176">
        <v>0</v>
      </c>
      <c r="BA42" s="176">
        <v>0</v>
      </c>
      <c r="BB42" s="174">
        <v>0</v>
      </c>
      <c r="BC42" s="174">
        <v>0</v>
      </c>
      <c r="BD42" s="176">
        <v>0</v>
      </c>
      <c r="BE42" s="176">
        <v>0</v>
      </c>
      <c r="BF42" s="176">
        <v>0</v>
      </c>
      <c r="BG42" s="176">
        <v>0</v>
      </c>
      <c r="BH42" s="176">
        <v>0</v>
      </c>
      <c r="BI42" s="176">
        <v>0</v>
      </c>
      <c r="BJ42" s="176">
        <v>0</v>
      </c>
      <c r="BK42" s="176">
        <v>0</v>
      </c>
      <c r="BL42" s="176">
        <v>0</v>
      </c>
      <c r="BM42" s="176">
        <v>0</v>
      </c>
      <c r="BN42" s="176">
        <v>0</v>
      </c>
      <c r="BO42" s="176">
        <v>0</v>
      </c>
      <c r="BP42" s="176">
        <v>0</v>
      </c>
      <c r="BQ42" s="176">
        <v>0</v>
      </c>
      <c r="BR42" s="176">
        <v>0</v>
      </c>
      <c r="BS42" s="176">
        <v>0</v>
      </c>
      <c r="BT42" s="176">
        <v>0</v>
      </c>
      <c r="BU42" s="176">
        <v>0</v>
      </c>
      <c r="BV42" s="176">
        <v>0</v>
      </c>
      <c r="BW42" s="176">
        <v>0</v>
      </c>
      <c r="BX42" s="176">
        <v>0</v>
      </c>
      <c r="BY42" s="176">
        <v>0</v>
      </c>
      <c r="BZ42" s="177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 spans="1:83" hidden="1" x14ac:dyDescent="0.3">
      <c r="A43" s="265">
        <v>0</v>
      </c>
      <c r="B43" s="265">
        <v>0</v>
      </c>
      <c r="C43" s="265">
        <v>0</v>
      </c>
      <c r="D43" s="265">
        <v>0</v>
      </c>
      <c r="E43" s="265">
        <v>0</v>
      </c>
      <c r="F43" s="266">
        <v>0</v>
      </c>
      <c r="G43" s="266">
        <v>0</v>
      </c>
      <c r="H43" s="266">
        <v>0</v>
      </c>
      <c r="I43" s="266">
        <v>0</v>
      </c>
      <c r="J43" s="267">
        <v>0</v>
      </c>
      <c r="K43" s="267">
        <v>0</v>
      </c>
      <c r="L43" s="267">
        <v>0</v>
      </c>
      <c r="M43" s="267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268">
        <v>0</v>
      </c>
      <c r="T43" s="268">
        <v>0</v>
      </c>
      <c r="U43" s="268">
        <v>0</v>
      </c>
      <c r="V43" s="268">
        <v>0</v>
      </c>
      <c r="W43" s="269">
        <v>0</v>
      </c>
      <c r="X43" s="269">
        <v>0</v>
      </c>
      <c r="Y43" s="269">
        <v>0</v>
      </c>
      <c r="Z43" s="269">
        <v>0</v>
      </c>
      <c r="AA43" s="270">
        <v>0</v>
      </c>
      <c r="AB43" s="270">
        <v>0</v>
      </c>
      <c r="AC43" s="270">
        <v>0</v>
      </c>
      <c r="AD43" s="270">
        <v>0</v>
      </c>
      <c r="AE43" s="268">
        <v>0</v>
      </c>
      <c r="AF43" s="268">
        <v>0</v>
      </c>
      <c r="AG43" s="268">
        <v>0</v>
      </c>
      <c r="AH43" s="268">
        <v>0</v>
      </c>
      <c r="AI43" s="268">
        <v>0</v>
      </c>
      <c r="AJ43" s="268">
        <v>0</v>
      </c>
      <c r="AK43" s="269">
        <v>0</v>
      </c>
      <c r="AL43" s="269">
        <v>0</v>
      </c>
      <c r="AM43" s="269">
        <v>0</v>
      </c>
      <c r="AN43" s="269">
        <v>0</v>
      </c>
      <c r="AO43" s="270">
        <v>0</v>
      </c>
      <c r="AP43" s="270">
        <v>0</v>
      </c>
      <c r="AQ43" s="270">
        <v>0</v>
      </c>
      <c r="AR43" s="270">
        <v>0</v>
      </c>
      <c r="AS43" s="174">
        <v>0</v>
      </c>
      <c r="AT43" s="271">
        <v>0</v>
      </c>
      <c r="AU43" s="175">
        <v>0</v>
      </c>
      <c r="AV43" s="175">
        <v>0</v>
      </c>
      <c r="AW43" s="176">
        <v>0</v>
      </c>
      <c r="AX43" s="174">
        <v>0</v>
      </c>
      <c r="AY43" s="174">
        <v>0</v>
      </c>
      <c r="AZ43" s="176">
        <v>0</v>
      </c>
      <c r="BA43" s="176">
        <v>0</v>
      </c>
      <c r="BB43" s="174">
        <v>0</v>
      </c>
      <c r="BC43" s="174">
        <v>0</v>
      </c>
      <c r="BD43" s="176">
        <v>0</v>
      </c>
      <c r="BE43" s="176">
        <v>0</v>
      </c>
      <c r="BF43" s="176">
        <v>0</v>
      </c>
      <c r="BG43" s="176">
        <v>0</v>
      </c>
      <c r="BH43" s="176">
        <v>0</v>
      </c>
      <c r="BI43" s="176">
        <v>0</v>
      </c>
      <c r="BJ43" s="176">
        <v>0</v>
      </c>
      <c r="BK43" s="176">
        <v>0</v>
      </c>
      <c r="BL43" s="176">
        <v>0</v>
      </c>
      <c r="BM43" s="176">
        <v>0</v>
      </c>
      <c r="BN43" s="176">
        <v>0</v>
      </c>
      <c r="BO43" s="176">
        <v>0</v>
      </c>
      <c r="BP43" s="176">
        <v>0</v>
      </c>
      <c r="BQ43" s="176">
        <v>0</v>
      </c>
      <c r="BR43" s="176">
        <v>0</v>
      </c>
      <c r="BS43" s="176">
        <v>0</v>
      </c>
      <c r="BT43" s="176">
        <v>0</v>
      </c>
      <c r="BU43" s="176">
        <v>0</v>
      </c>
      <c r="BV43" s="176">
        <v>0</v>
      </c>
      <c r="BW43" s="176">
        <v>0</v>
      </c>
      <c r="BX43" s="176">
        <v>0</v>
      </c>
      <c r="BY43" s="176">
        <v>0</v>
      </c>
      <c r="BZ43" s="177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hidden="1" x14ac:dyDescent="0.3">
      <c r="A44" s="265">
        <v>0</v>
      </c>
      <c r="B44" s="265">
        <v>0</v>
      </c>
      <c r="C44" s="265">
        <v>0</v>
      </c>
      <c r="D44" s="265">
        <v>0</v>
      </c>
      <c r="E44" s="265">
        <v>0</v>
      </c>
      <c r="F44" s="266">
        <v>0</v>
      </c>
      <c r="G44" s="266">
        <v>0</v>
      </c>
      <c r="H44" s="266">
        <v>0</v>
      </c>
      <c r="I44" s="266">
        <v>0</v>
      </c>
      <c r="J44" s="267">
        <v>0</v>
      </c>
      <c r="K44" s="267">
        <v>0</v>
      </c>
      <c r="L44" s="267">
        <v>0</v>
      </c>
      <c r="M44" s="267">
        <v>0</v>
      </c>
      <c r="N44" s="268">
        <v>0</v>
      </c>
      <c r="O44" s="268">
        <v>0</v>
      </c>
      <c r="P44" s="268">
        <v>0</v>
      </c>
      <c r="Q44" s="268">
        <v>0</v>
      </c>
      <c r="R44" s="268">
        <v>0</v>
      </c>
      <c r="S44" s="268">
        <v>0</v>
      </c>
      <c r="T44" s="268">
        <v>0</v>
      </c>
      <c r="U44" s="268">
        <v>0</v>
      </c>
      <c r="V44" s="268">
        <v>0</v>
      </c>
      <c r="W44" s="269">
        <v>0</v>
      </c>
      <c r="X44" s="269">
        <v>0</v>
      </c>
      <c r="Y44" s="269">
        <v>0</v>
      </c>
      <c r="Z44" s="269">
        <v>0</v>
      </c>
      <c r="AA44" s="270">
        <v>0</v>
      </c>
      <c r="AB44" s="270">
        <v>0</v>
      </c>
      <c r="AC44" s="270">
        <v>0</v>
      </c>
      <c r="AD44" s="270">
        <v>0</v>
      </c>
      <c r="AE44" s="268">
        <v>0</v>
      </c>
      <c r="AF44" s="268">
        <v>0</v>
      </c>
      <c r="AG44" s="268">
        <v>0</v>
      </c>
      <c r="AH44" s="268">
        <v>0</v>
      </c>
      <c r="AI44" s="268">
        <v>0</v>
      </c>
      <c r="AJ44" s="268">
        <v>0</v>
      </c>
      <c r="AK44" s="269">
        <v>0</v>
      </c>
      <c r="AL44" s="269">
        <v>0</v>
      </c>
      <c r="AM44" s="269">
        <v>0</v>
      </c>
      <c r="AN44" s="269">
        <v>0</v>
      </c>
      <c r="AO44" s="270">
        <v>0</v>
      </c>
      <c r="AP44" s="270">
        <v>0</v>
      </c>
      <c r="AQ44" s="270">
        <v>0</v>
      </c>
      <c r="AR44" s="270">
        <v>0</v>
      </c>
      <c r="AS44" s="174">
        <v>0</v>
      </c>
      <c r="AT44" s="271">
        <v>0</v>
      </c>
      <c r="AU44" s="175">
        <v>0</v>
      </c>
      <c r="AV44" s="175">
        <v>0</v>
      </c>
      <c r="AW44" s="176">
        <v>0</v>
      </c>
      <c r="AX44" s="174">
        <v>0</v>
      </c>
      <c r="AY44" s="174">
        <v>0</v>
      </c>
      <c r="AZ44" s="176">
        <v>0</v>
      </c>
      <c r="BA44" s="176">
        <v>0</v>
      </c>
      <c r="BB44" s="174">
        <v>0</v>
      </c>
      <c r="BC44" s="174">
        <v>0</v>
      </c>
      <c r="BD44" s="176">
        <v>0</v>
      </c>
      <c r="BE44" s="176">
        <v>0</v>
      </c>
      <c r="BF44" s="176">
        <v>0</v>
      </c>
      <c r="BG44" s="176">
        <v>0</v>
      </c>
      <c r="BH44" s="176">
        <v>0</v>
      </c>
      <c r="BI44" s="176">
        <v>0</v>
      </c>
      <c r="BJ44" s="176">
        <v>0</v>
      </c>
      <c r="BK44" s="176">
        <v>0</v>
      </c>
      <c r="BL44" s="176">
        <v>0</v>
      </c>
      <c r="BM44" s="176">
        <v>0</v>
      </c>
      <c r="BN44" s="176">
        <v>0</v>
      </c>
      <c r="BO44" s="176">
        <v>0</v>
      </c>
      <c r="BP44" s="176">
        <v>0</v>
      </c>
      <c r="BQ44" s="176">
        <v>0</v>
      </c>
      <c r="BR44" s="176">
        <v>0</v>
      </c>
      <c r="BS44" s="176">
        <v>0</v>
      </c>
      <c r="BT44" s="176">
        <v>0</v>
      </c>
      <c r="BU44" s="176">
        <v>0</v>
      </c>
      <c r="BV44" s="176">
        <v>0</v>
      </c>
      <c r="BW44" s="176">
        <v>0</v>
      </c>
      <c r="BX44" s="176">
        <v>0</v>
      </c>
      <c r="BY44" s="176">
        <v>0</v>
      </c>
      <c r="BZ44" s="177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hidden="1" x14ac:dyDescent="0.3">
      <c r="A45" s="265">
        <v>0</v>
      </c>
      <c r="B45" s="265">
        <v>0</v>
      </c>
      <c r="C45" s="265">
        <v>0</v>
      </c>
      <c r="D45" s="265">
        <v>0</v>
      </c>
      <c r="E45" s="265">
        <v>0</v>
      </c>
      <c r="F45" s="266">
        <v>0</v>
      </c>
      <c r="G45" s="266">
        <v>0</v>
      </c>
      <c r="H45" s="266">
        <v>0</v>
      </c>
      <c r="I45" s="266">
        <v>0</v>
      </c>
      <c r="J45" s="267">
        <v>0</v>
      </c>
      <c r="K45" s="267">
        <v>0</v>
      </c>
      <c r="L45" s="267">
        <v>0</v>
      </c>
      <c r="M45" s="267">
        <v>0</v>
      </c>
      <c r="N45" s="268">
        <v>0</v>
      </c>
      <c r="O45" s="268">
        <v>0</v>
      </c>
      <c r="P45" s="268">
        <v>0</v>
      </c>
      <c r="Q45" s="268">
        <v>0</v>
      </c>
      <c r="R45" s="268">
        <v>0</v>
      </c>
      <c r="S45" s="268">
        <v>0</v>
      </c>
      <c r="T45" s="268">
        <v>0</v>
      </c>
      <c r="U45" s="268">
        <v>0</v>
      </c>
      <c r="V45" s="268">
        <v>0</v>
      </c>
      <c r="W45" s="269">
        <v>0</v>
      </c>
      <c r="X45" s="269">
        <v>0</v>
      </c>
      <c r="Y45" s="269">
        <v>0</v>
      </c>
      <c r="Z45" s="269">
        <v>0</v>
      </c>
      <c r="AA45" s="270">
        <v>0</v>
      </c>
      <c r="AB45" s="270">
        <v>0</v>
      </c>
      <c r="AC45" s="270">
        <v>0</v>
      </c>
      <c r="AD45" s="270">
        <v>0</v>
      </c>
      <c r="AE45" s="268">
        <v>0</v>
      </c>
      <c r="AF45" s="268">
        <v>0</v>
      </c>
      <c r="AG45" s="268">
        <v>0</v>
      </c>
      <c r="AH45" s="268">
        <v>0</v>
      </c>
      <c r="AI45" s="268">
        <v>0</v>
      </c>
      <c r="AJ45" s="268">
        <v>0</v>
      </c>
      <c r="AK45" s="269">
        <v>0</v>
      </c>
      <c r="AL45" s="269">
        <v>0</v>
      </c>
      <c r="AM45" s="269">
        <v>0</v>
      </c>
      <c r="AN45" s="269">
        <v>0</v>
      </c>
      <c r="AO45" s="270">
        <v>0</v>
      </c>
      <c r="AP45" s="270">
        <v>0</v>
      </c>
      <c r="AQ45" s="270">
        <v>0</v>
      </c>
      <c r="AR45" s="270">
        <v>0</v>
      </c>
      <c r="AS45" s="174">
        <v>0</v>
      </c>
      <c r="AT45" s="271">
        <v>0</v>
      </c>
      <c r="AU45" s="175">
        <v>0</v>
      </c>
      <c r="AV45" s="175">
        <v>0</v>
      </c>
      <c r="AW45" s="176">
        <v>0</v>
      </c>
      <c r="AX45" s="174">
        <v>0</v>
      </c>
      <c r="AY45" s="174">
        <v>0</v>
      </c>
      <c r="AZ45" s="176">
        <v>0</v>
      </c>
      <c r="BA45" s="176">
        <v>0</v>
      </c>
      <c r="BB45" s="174">
        <v>0</v>
      </c>
      <c r="BC45" s="174">
        <v>0</v>
      </c>
      <c r="BD45" s="176">
        <v>0</v>
      </c>
      <c r="BE45" s="176">
        <v>0</v>
      </c>
      <c r="BF45" s="176">
        <v>0</v>
      </c>
      <c r="BG45" s="176">
        <v>0</v>
      </c>
      <c r="BH45" s="176">
        <v>0</v>
      </c>
      <c r="BI45" s="176">
        <v>0</v>
      </c>
      <c r="BJ45" s="176">
        <v>0</v>
      </c>
      <c r="BK45" s="176">
        <v>0</v>
      </c>
      <c r="BL45" s="176">
        <v>0</v>
      </c>
      <c r="BM45" s="176">
        <v>0</v>
      </c>
      <c r="BN45" s="176">
        <v>0</v>
      </c>
      <c r="BO45" s="176">
        <v>0</v>
      </c>
      <c r="BP45" s="176">
        <v>0</v>
      </c>
      <c r="BQ45" s="176">
        <v>0</v>
      </c>
      <c r="BR45" s="176">
        <v>0</v>
      </c>
      <c r="BS45" s="176">
        <v>0</v>
      </c>
      <c r="BT45" s="176">
        <v>0</v>
      </c>
      <c r="BU45" s="176">
        <v>0</v>
      </c>
      <c r="BV45" s="176">
        <v>0</v>
      </c>
      <c r="BW45" s="176">
        <v>0</v>
      </c>
      <c r="BX45" s="176">
        <v>0</v>
      </c>
      <c r="BY45" s="176">
        <v>0</v>
      </c>
      <c r="BZ45" s="177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 spans="1:83" hidden="1" x14ac:dyDescent="0.3">
      <c r="A46" s="265">
        <v>0</v>
      </c>
      <c r="B46" s="265">
        <v>0</v>
      </c>
      <c r="C46" s="265">
        <v>0</v>
      </c>
      <c r="D46" s="265">
        <v>0</v>
      </c>
      <c r="E46" s="265">
        <v>0</v>
      </c>
      <c r="F46" s="266">
        <v>0</v>
      </c>
      <c r="G46" s="266">
        <v>0</v>
      </c>
      <c r="H46" s="266">
        <v>0</v>
      </c>
      <c r="I46" s="266">
        <v>0</v>
      </c>
      <c r="J46" s="267">
        <v>0</v>
      </c>
      <c r="K46" s="267">
        <v>0</v>
      </c>
      <c r="L46" s="267">
        <v>0</v>
      </c>
      <c r="M46" s="267">
        <v>0</v>
      </c>
      <c r="N46" s="268">
        <v>0</v>
      </c>
      <c r="O46" s="268">
        <v>0</v>
      </c>
      <c r="P46" s="268">
        <v>0</v>
      </c>
      <c r="Q46" s="268">
        <v>0</v>
      </c>
      <c r="R46" s="268">
        <v>0</v>
      </c>
      <c r="S46" s="268">
        <v>0</v>
      </c>
      <c r="T46" s="268">
        <v>0</v>
      </c>
      <c r="U46" s="268">
        <v>0</v>
      </c>
      <c r="V46" s="268">
        <v>0</v>
      </c>
      <c r="W46" s="269">
        <v>0</v>
      </c>
      <c r="X46" s="269">
        <v>0</v>
      </c>
      <c r="Y46" s="269">
        <v>0</v>
      </c>
      <c r="Z46" s="269">
        <v>0</v>
      </c>
      <c r="AA46" s="270">
        <v>0</v>
      </c>
      <c r="AB46" s="270">
        <v>0</v>
      </c>
      <c r="AC46" s="270">
        <v>0</v>
      </c>
      <c r="AD46" s="270">
        <v>0</v>
      </c>
      <c r="AE46" s="268">
        <v>0</v>
      </c>
      <c r="AF46" s="268">
        <v>0</v>
      </c>
      <c r="AG46" s="268">
        <v>0</v>
      </c>
      <c r="AH46" s="268">
        <v>0</v>
      </c>
      <c r="AI46" s="268">
        <v>0</v>
      </c>
      <c r="AJ46" s="268">
        <v>0</v>
      </c>
      <c r="AK46" s="269">
        <v>0</v>
      </c>
      <c r="AL46" s="269">
        <v>0</v>
      </c>
      <c r="AM46" s="269">
        <v>0</v>
      </c>
      <c r="AN46" s="269">
        <v>0</v>
      </c>
      <c r="AO46" s="270">
        <v>0</v>
      </c>
      <c r="AP46" s="270">
        <v>0</v>
      </c>
      <c r="AQ46" s="270">
        <v>0</v>
      </c>
      <c r="AR46" s="270">
        <v>0</v>
      </c>
      <c r="AS46" s="174">
        <v>0</v>
      </c>
      <c r="AT46" s="271">
        <v>0</v>
      </c>
      <c r="AU46" s="175">
        <v>0</v>
      </c>
      <c r="AV46" s="175">
        <v>0</v>
      </c>
      <c r="AW46" s="176">
        <v>0</v>
      </c>
      <c r="AX46" s="174">
        <v>0</v>
      </c>
      <c r="AY46" s="174">
        <v>0</v>
      </c>
      <c r="AZ46" s="176">
        <v>0</v>
      </c>
      <c r="BA46" s="176">
        <v>0</v>
      </c>
      <c r="BB46" s="174">
        <v>0</v>
      </c>
      <c r="BC46" s="174">
        <v>0</v>
      </c>
      <c r="BD46" s="176">
        <v>0</v>
      </c>
      <c r="BE46" s="176">
        <v>0</v>
      </c>
      <c r="BF46" s="176">
        <v>0</v>
      </c>
      <c r="BG46" s="176">
        <v>0</v>
      </c>
      <c r="BH46" s="176">
        <v>0</v>
      </c>
      <c r="BI46" s="176">
        <v>0</v>
      </c>
      <c r="BJ46" s="176">
        <v>0</v>
      </c>
      <c r="BK46" s="176">
        <v>0</v>
      </c>
      <c r="BL46" s="176">
        <v>0</v>
      </c>
      <c r="BM46" s="176">
        <v>0</v>
      </c>
      <c r="BN46" s="176">
        <v>0</v>
      </c>
      <c r="BO46" s="176">
        <v>0</v>
      </c>
      <c r="BP46" s="176">
        <v>0</v>
      </c>
      <c r="BQ46" s="176">
        <v>0</v>
      </c>
      <c r="BR46" s="176">
        <v>0</v>
      </c>
      <c r="BS46" s="176">
        <v>0</v>
      </c>
      <c r="BT46" s="176">
        <v>0</v>
      </c>
      <c r="BU46" s="176">
        <v>0</v>
      </c>
      <c r="BV46" s="176">
        <v>0</v>
      </c>
      <c r="BW46" s="176">
        <v>0</v>
      </c>
      <c r="BX46" s="176">
        <v>0</v>
      </c>
      <c r="BY46" s="176">
        <v>0</v>
      </c>
      <c r="BZ46" s="177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hidden="1" x14ac:dyDescent="0.3">
      <c r="A47" s="265">
        <v>0</v>
      </c>
      <c r="B47" s="265">
        <v>0</v>
      </c>
      <c r="C47" s="265">
        <v>0</v>
      </c>
      <c r="D47" s="265">
        <v>0</v>
      </c>
      <c r="E47" s="265">
        <v>0</v>
      </c>
      <c r="F47" s="266">
        <v>0</v>
      </c>
      <c r="G47" s="266">
        <v>0</v>
      </c>
      <c r="H47" s="266">
        <v>0</v>
      </c>
      <c r="I47" s="266">
        <v>0</v>
      </c>
      <c r="J47" s="267">
        <v>0</v>
      </c>
      <c r="K47" s="267">
        <v>0</v>
      </c>
      <c r="L47" s="267">
        <v>0</v>
      </c>
      <c r="M47" s="267">
        <v>0</v>
      </c>
      <c r="N47" s="268">
        <v>0</v>
      </c>
      <c r="O47" s="268">
        <v>0</v>
      </c>
      <c r="P47" s="268">
        <v>0</v>
      </c>
      <c r="Q47" s="268">
        <v>0</v>
      </c>
      <c r="R47" s="268">
        <v>0</v>
      </c>
      <c r="S47" s="268">
        <v>0</v>
      </c>
      <c r="T47" s="268">
        <v>0</v>
      </c>
      <c r="U47" s="268">
        <v>0</v>
      </c>
      <c r="V47" s="268">
        <v>0</v>
      </c>
      <c r="W47" s="269">
        <v>0</v>
      </c>
      <c r="X47" s="269">
        <v>0</v>
      </c>
      <c r="Y47" s="269">
        <v>0</v>
      </c>
      <c r="Z47" s="269">
        <v>0</v>
      </c>
      <c r="AA47" s="270">
        <v>0</v>
      </c>
      <c r="AB47" s="270">
        <v>0</v>
      </c>
      <c r="AC47" s="270">
        <v>0</v>
      </c>
      <c r="AD47" s="270">
        <v>0</v>
      </c>
      <c r="AE47" s="268">
        <v>0</v>
      </c>
      <c r="AF47" s="268">
        <v>0</v>
      </c>
      <c r="AG47" s="268">
        <v>0</v>
      </c>
      <c r="AH47" s="268">
        <v>0</v>
      </c>
      <c r="AI47" s="268">
        <v>0</v>
      </c>
      <c r="AJ47" s="268">
        <v>0</v>
      </c>
      <c r="AK47" s="269">
        <v>0</v>
      </c>
      <c r="AL47" s="269">
        <v>0</v>
      </c>
      <c r="AM47" s="269">
        <v>0</v>
      </c>
      <c r="AN47" s="269">
        <v>0</v>
      </c>
      <c r="AO47" s="270">
        <v>0</v>
      </c>
      <c r="AP47" s="270">
        <v>0</v>
      </c>
      <c r="AQ47" s="270">
        <v>0</v>
      </c>
      <c r="AR47" s="270">
        <v>0</v>
      </c>
      <c r="AS47" s="174">
        <v>0</v>
      </c>
      <c r="AT47" s="271">
        <v>0</v>
      </c>
      <c r="AU47" s="175">
        <v>0</v>
      </c>
      <c r="AV47" s="175">
        <v>0</v>
      </c>
      <c r="AW47" s="176">
        <v>0</v>
      </c>
      <c r="AX47" s="174">
        <v>0</v>
      </c>
      <c r="AY47" s="174">
        <v>0</v>
      </c>
      <c r="AZ47" s="176">
        <v>0</v>
      </c>
      <c r="BA47" s="176">
        <v>0</v>
      </c>
      <c r="BB47" s="174">
        <v>0</v>
      </c>
      <c r="BC47" s="174">
        <v>0</v>
      </c>
      <c r="BD47" s="176">
        <v>0</v>
      </c>
      <c r="BE47" s="176">
        <v>0</v>
      </c>
      <c r="BF47" s="176">
        <v>0</v>
      </c>
      <c r="BG47" s="176">
        <v>0</v>
      </c>
      <c r="BH47" s="176">
        <v>0</v>
      </c>
      <c r="BI47" s="176">
        <v>0</v>
      </c>
      <c r="BJ47" s="176">
        <v>0</v>
      </c>
      <c r="BK47" s="176">
        <v>0</v>
      </c>
      <c r="BL47" s="176">
        <v>0</v>
      </c>
      <c r="BM47" s="176">
        <v>0</v>
      </c>
      <c r="BN47" s="176">
        <v>0</v>
      </c>
      <c r="BO47" s="176">
        <v>0</v>
      </c>
      <c r="BP47" s="176">
        <v>0</v>
      </c>
      <c r="BQ47" s="176">
        <v>0</v>
      </c>
      <c r="BR47" s="176">
        <v>0</v>
      </c>
      <c r="BS47" s="176">
        <v>0</v>
      </c>
      <c r="BT47" s="176">
        <v>0</v>
      </c>
      <c r="BU47" s="176">
        <v>0</v>
      </c>
      <c r="BV47" s="176">
        <v>0</v>
      </c>
      <c r="BW47" s="176">
        <v>0</v>
      </c>
      <c r="BX47" s="176">
        <v>0</v>
      </c>
      <c r="BY47" s="176">
        <v>0</v>
      </c>
      <c r="BZ47" s="17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hidden="1" x14ac:dyDescent="0.3">
      <c r="A48" s="265">
        <v>0</v>
      </c>
      <c r="B48" s="265">
        <v>0</v>
      </c>
      <c r="C48" s="265">
        <v>0</v>
      </c>
      <c r="D48" s="265">
        <v>0</v>
      </c>
      <c r="E48" s="265">
        <v>0</v>
      </c>
      <c r="F48" s="266">
        <v>0</v>
      </c>
      <c r="G48" s="266">
        <v>0</v>
      </c>
      <c r="H48" s="266">
        <v>0</v>
      </c>
      <c r="I48" s="266">
        <v>0</v>
      </c>
      <c r="J48" s="267">
        <v>0</v>
      </c>
      <c r="K48" s="267">
        <v>0</v>
      </c>
      <c r="L48" s="267">
        <v>0</v>
      </c>
      <c r="M48" s="267">
        <v>0</v>
      </c>
      <c r="N48" s="268">
        <v>0</v>
      </c>
      <c r="O48" s="268">
        <v>0</v>
      </c>
      <c r="P48" s="268">
        <v>0</v>
      </c>
      <c r="Q48" s="268">
        <v>0</v>
      </c>
      <c r="R48" s="268">
        <v>0</v>
      </c>
      <c r="S48" s="268">
        <v>0</v>
      </c>
      <c r="T48" s="268">
        <v>0</v>
      </c>
      <c r="U48" s="268">
        <v>0</v>
      </c>
      <c r="V48" s="268">
        <v>0</v>
      </c>
      <c r="W48" s="269">
        <v>0</v>
      </c>
      <c r="X48" s="269">
        <v>0</v>
      </c>
      <c r="Y48" s="269">
        <v>0</v>
      </c>
      <c r="Z48" s="269">
        <v>0</v>
      </c>
      <c r="AA48" s="270">
        <v>0</v>
      </c>
      <c r="AB48" s="270">
        <v>0</v>
      </c>
      <c r="AC48" s="270">
        <v>0</v>
      </c>
      <c r="AD48" s="270">
        <v>0</v>
      </c>
      <c r="AE48" s="268">
        <v>0</v>
      </c>
      <c r="AF48" s="268">
        <v>0</v>
      </c>
      <c r="AG48" s="268">
        <v>0</v>
      </c>
      <c r="AH48" s="268">
        <v>0</v>
      </c>
      <c r="AI48" s="268">
        <v>0</v>
      </c>
      <c r="AJ48" s="268">
        <v>0</v>
      </c>
      <c r="AK48" s="269">
        <v>0</v>
      </c>
      <c r="AL48" s="269">
        <v>0</v>
      </c>
      <c r="AM48" s="269">
        <v>0</v>
      </c>
      <c r="AN48" s="269">
        <v>0</v>
      </c>
      <c r="AO48" s="270">
        <v>0</v>
      </c>
      <c r="AP48" s="270">
        <v>0</v>
      </c>
      <c r="AQ48" s="270">
        <v>0</v>
      </c>
      <c r="AR48" s="270">
        <v>0</v>
      </c>
      <c r="AS48" s="174">
        <v>0</v>
      </c>
      <c r="AT48" s="271">
        <v>0</v>
      </c>
      <c r="AU48" s="175">
        <v>0</v>
      </c>
      <c r="AV48" s="175">
        <v>0</v>
      </c>
      <c r="AW48" s="176">
        <v>0</v>
      </c>
      <c r="AX48" s="174">
        <v>0</v>
      </c>
      <c r="AY48" s="174">
        <v>0</v>
      </c>
      <c r="AZ48" s="176">
        <v>0</v>
      </c>
      <c r="BA48" s="176">
        <v>0</v>
      </c>
      <c r="BB48" s="174">
        <v>0</v>
      </c>
      <c r="BC48" s="174">
        <v>0</v>
      </c>
      <c r="BD48" s="176">
        <v>0</v>
      </c>
      <c r="BE48" s="176">
        <v>0</v>
      </c>
      <c r="BF48" s="176">
        <v>0</v>
      </c>
      <c r="BG48" s="176">
        <v>0</v>
      </c>
      <c r="BH48" s="176">
        <v>0</v>
      </c>
      <c r="BI48" s="176">
        <v>0</v>
      </c>
      <c r="BJ48" s="176">
        <v>0</v>
      </c>
      <c r="BK48" s="176">
        <v>0</v>
      </c>
      <c r="BL48" s="176">
        <v>0</v>
      </c>
      <c r="BM48" s="176">
        <v>0</v>
      </c>
      <c r="BN48" s="176">
        <v>0</v>
      </c>
      <c r="BO48" s="176">
        <v>0</v>
      </c>
      <c r="BP48" s="176">
        <v>0</v>
      </c>
      <c r="BQ48" s="176">
        <v>0</v>
      </c>
      <c r="BR48" s="176">
        <v>0</v>
      </c>
      <c r="BS48" s="176">
        <v>0</v>
      </c>
      <c r="BT48" s="176">
        <v>0</v>
      </c>
      <c r="BU48" s="176">
        <v>0</v>
      </c>
      <c r="BV48" s="176">
        <v>0</v>
      </c>
      <c r="BW48" s="176">
        <v>0</v>
      </c>
      <c r="BX48" s="176">
        <v>0</v>
      </c>
      <c r="BY48" s="176">
        <v>0</v>
      </c>
      <c r="BZ48" s="177">
        <v>0</v>
      </c>
      <c r="CA48">
        <v>0</v>
      </c>
      <c r="CB48">
        <v>0</v>
      </c>
      <c r="CC48">
        <v>0</v>
      </c>
      <c r="CD48">
        <v>0</v>
      </c>
      <c r="CE48">
        <v>0</v>
      </c>
    </row>
    <row r="49" spans="1:83" hidden="1" x14ac:dyDescent="0.3">
      <c r="A49" s="265">
        <v>0</v>
      </c>
      <c r="B49" s="265">
        <v>0</v>
      </c>
      <c r="C49" s="265">
        <v>0</v>
      </c>
      <c r="D49" s="265">
        <v>0</v>
      </c>
      <c r="E49" s="265">
        <v>0</v>
      </c>
      <c r="F49" s="266">
        <v>0</v>
      </c>
      <c r="G49" s="266">
        <v>0</v>
      </c>
      <c r="H49" s="266">
        <v>0</v>
      </c>
      <c r="I49" s="266">
        <v>0</v>
      </c>
      <c r="J49" s="267">
        <v>0</v>
      </c>
      <c r="K49" s="267">
        <v>0</v>
      </c>
      <c r="L49" s="267">
        <v>0</v>
      </c>
      <c r="M49" s="267">
        <v>0</v>
      </c>
      <c r="N49" s="268">
        <v>0</v>
      </c>
      <c r="O49" s="268">
        <v>0</v>
      </c>
      <c r="P49" s="268">
        <v>0</v>
      </c>
      <c r="Q49" s="268">
        <v>0</v>
      </c>
      <c r="R49" s="268">
        <v>0</v>
      </c>
      <c r="S49" s="268">
        <v>0</v>
      </c>
      <c r="T49" s="268">
        <v>0</v>
      </c>
      <c r="U49" s="268">
        <v>0</v>
      </c>
      <c r="V49" s="268">
        <v>0</v>
      </c>
      <c r="W49" s="269">
        <v>0</v>
      </c>
      <c r="X49" s="269">
        <v>0</v>
      </c>
      <c r="Y49" s="269">
        <v>0</v>
      </c>
      <c r="Z49" s="269">
        <v>0</v>
      </c>
      <c r="AA49" s="270">
        <v>0</v>
      </c>
      <c r="AB49" s="270">
        <v>0</v>
      </c>
      <c r="AC49" s="270">
        <v>0</v>
      </c>
      <c r="AD49" s="270">
        <v>0</v>
      </c>
      <c r="AE49" s="268">
        <v>0</v>
      </c>
      <c r="AF49" s="268">
        <v>0</v>
      </c>
      <c r="AG49" s="268">
        <v>0</v>
      </c>
      <c r="AH49" s="268">
        <v>0</v>
      </c>
      <c r="AI49" s="268">
        <v>0</v>
      </c>
      <c r="AJ49" s="268">
        <v>0</v>
      </c>
      <c r="AK49" s="269">
        <v>0</v>
      </c>
      <c r="AL49" s="269">
        <v>0</v>
      </c>
      <c r="AM49" s="269">
        <v>0</v>
      </c>
      <c r="AN49" s="269">
        <v>0</v>
      </c>
      <c r="AO49" s="270">
        <v>0</v>
      </c>
      <c r="AP49" s="270">
        <v>0</v>
      </c>
      <c r="AQ49" s="270">
        <v>0</v>
      </c>
      <c r="AR49" s="270">
        <v>0</v>
      </c>
      <c r="AS49" s="174">
        <v>0</v>
      </c>
      <c r="AT49" s="271">
        <v>0</v>
      </c>
      <c r="AU49" s="175">
        <v>0</v>
      </c>
      <c r="AV49" s="175">
        <v>0</v>
      </c>
      <c r="AW49" s="176">
        <v>0</v>
      </c>
      <c r="AX49" s="174">
        <v>0</v>
      </c>
      <c r="AY49" s="174">
        <v>0</v>
      </c>
      <c r="AZ49" s="176">
        <v>0</v>
      </c>
      <c r="BA49" s="176">
        <v>0</v>
      </c>
      <c r="BB49" s="174">
        <v>0</v>
      </c>
      <c r="BC49" s="174">
        <v>0</v>
      </c>
      <c r="BD49" s="176">
        <v>0</v>
      </c>
      <c r="BE49" s="176">
        <v>0</v>
      </c>
      <c r="BF49" s="176">
        <v>0</v>
      </c>
      <c r="BG49" s="176">
        <v>0</v>
      </c>
      <c r="BH49" s="176">
        <v>0</v>
      </c>
      <c r="BI49" s="176">
        <v>0</v>
      </c>
      <c r="BJ49" s="176">
        <v>0</v>
      </c>
      <c r="BK49" s="176">
        <v>0</v>
      </c>
      <c r="BL49" s="176">
        <v>0</v>
      </c>
      <c r="BM49" s="176">
        <v>0</v>
      </c>
      <c r="BN49" s="176">
        <v>0</v>
      </c>
      <c r="BO49" s="176">
        <v>0</v>
      </c>
      <c r="BP49" s="176">
        <v>0</v>
      </c>
      <c r="BQ49" s="176">
        <v>0</v>
      </c>
      <c r="BR49" s="176">
        <v>0</v>
      </c>
      <c r="BS49" s="176">
        <v>0</v>
      </c>
      <c r="BT49" s="176">
        <v>0</v>
      </c>
      <c r="BU49" s="176">
        <v>0</v>
      </c>
      <c r="BV49" s="176">
        <v>0</v>
      </c>
      <c r="BW49" s="176">
        <v>0</v>
      </c>
      <c r="BX49" s="176">
        <v>0</v>
      </c>
      <c r="BY49" s="176">
        <v>0</v>
      </c>
      <c r="BZ49" s="177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hidden="1" x14ac:dyDescent="0.3">
      <c r="A50" s="265">
        <v>0</v>
      </c>
      <c r="B50" s="265">
        <v>0</v>
      </c>
      <c r="C50" s="265">
        <v>0</v>
      </c>
      <c r="D50" s="265">
        <v>0</v>
      </c>
      <c r="E50" s="265">
        <v>0</v>
      </c>
      <c r="F50" s="266">
        <v>0</v>
      </c>
      <c r="G50" s="266">
        <v>0</v>
      </c>
      <c r="H50" s="266">
        <v>0</v>
      </c>
      <c r="I50" s="266">
        <v>0</v>
      </c>
      <c r="J50" s="267">
        <v>0</v>
      </c>
      <c r="K50" s="267">
        <v>0</v>
      </c>
      <c r="L50" s="267">
        <v>0</v>
      </c>
      <c r="M50" s="267">
        <v>0</v>
      </c>
      <c r="N50" s="268">
        <v>0</v>
      </c>
      <c r="O50" s="268">
        <v>0</v>
      </c>
      <c r="P50" s="268">
        <v>0</v>
      </c>
      <c r="Q50" s="268">
        <v>0</v>
      </c>
      <c r="R50" s="268">
        <v>0</v>
      </c>
      <c r="S50" s="268">
        <v>0</v>
      </c>
      <c r="T50" s="268">
        <v>0</v>
      </c>
      <c r="U50" s="268">
        <v>0</v>
      </c>
      <c r="V50" s="268">
        <v>0</v>
      </c>
      <c r="W50" s="269">
        <v>0</v>
      </c>
      <c r="X50" s="269">
        <v>0</v>
      </c>
      <c r="Y50" s="269">
        <v>0</v>
      </c>
      <c r="Z50" s="269">
        <v>0</v>
      </c>
      <c r="AA50" s="270">
        <v>0</v>
      </c>
      <c r="AB50" s="270">
        <v>0</v>
      </c>
      <c r="AC50" s="270">
        <v>0</v>
      </c>
      <c r="AD50" s="270">
        <v>0</v>
      </c>
      <c r="AE50" s="268">
        <v>0</v>
      </c>
      <c r="AF50" s="268">
        <v>0</v>
      </c>
      <c r="AG50" s="268">
        <v>0</v>
      </c>
      <c r="AH50" s="268">
        <v>0</v>
      </c>
      <c r="AI50" s="268">
        <v>0</v>
      </c>
      <c r="AJ50" s="268">
        <v>0</v>
      </c>
      <c r="AK50" s="269">
        <v>0</v>
      </c>
      <c r="AL50" s="269">
        <v>0</v>
      </c>
      <c r="AM50" s="269">
        <v>0</v>
      </c>
      <c r="AN50" s="269">
        <v>0</v>
      </c>
      <c r="AO50" s="270">
        <v>0</v>
      </c>
      <c r="AP50" s="270">
        <v>0</v>
      </c>
      <c r="AQ50" s="270">
        <v>0</v>
      </c>
      <c r="AR50" s="270">
        <v>0</v>
      </c>
      <c r="AS50" s="174">
        <v>0</v>
      </c>
      <c r="AT50" s="271">
        <v>0</v>
      </c>
      <c r="AU50" s="175">
        <v>0</v>
      </c>
      <c r="AV50" s="175">
        <v>0</v>
      </c>
      <c r="AW50" s="176">
        <v>0</v>
      </c>
      <c r="AX50" s="174">
        <v>0</v>
      </c>
      <c r="AY50" s="174">
        <v>0</v>
      </c>
      <c r="AZ50" s="176">
        <v>0</v>
      </c>
      <c r="BA50" s="176">
        <v>0</v>
      </c>
      <c r="BB50" s="174">
        <v>0</v>
      </c>
      <c r="BC50" s="174">
        <v>0</v>
      </c>
      <c r="BD50" s="176">
        <v>0</v>
      </c>
      <c r="BE50" s="176">
        <v>0</v>
      </c>
      <c r="BF50" s="176">
        <v>0</v>
      </c>
      <c r="BG50" s="176">
        <v>0</v>
      </c>
      <c r="BH50" s="176">
        <v>0</v>
      </c>
      <c r="BI50" s="176">
        <v>0</v>
      </c>
      <c r="BJ50" s="176">
        <v>0</v>
      </c>
      <c r="BK50" s="176">
        <v>0</v>
      </c>
      <c r="BL50" s="176">
        <v>0</v>
      </c>
      <c r="BM50" s="176">
        <v>0</v>
      </c>
      <c r="BN50" s="176">
        <v>0</v>
      </c>
      <c r="BO50" s="176">
        <v>0</v>
      </c>
      <c r="BP50" s="176">
        <v>0</v>
      </c>
      <c r="BQ50" s="176">
        <v>0</v>
      </c>
      <c r="BR50" s="176">
        <v>0</v>
      </c>
      <c r="BS50" s="176">
        <v>0</v>
      </c>
      <c r="BT50" s="176">
        <v>0</v>
      </c>
      <c r="BU50" s="176">
        <v>0</v>
      </c>
      <c r="BV50" s="176">
        <v>0</v>
      </c>
      <c r="BW50" s="176">
        <v>0</v>
      </c>
      <c r="BX50" s="176">
        <v>0</v>
      </c>
      <c r="BY50" s="176">
        <v>0</v>
      </c>
      <c r="BZ50" s="177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 spans="1:83" hidden="1" x14ac:dyDescent="0.3">
      <c r="A51" s="265">
        <v>0</v>
      </c>
      <c r="B51" s="265">
        <v>0</v>
      </c>
      <c r="C51" s="265">
        <v>0</v>
      </c>
      <c r="D51" s="265">
        <v>0</v>
      </c>
      <c r="E51" s="265">
        <v>0</v>
      </c>
      <c r="F51" s="266">
        <v>0</v>
      </c>
      <c r="G51" s="266">
        <v>0</v>
      </c>
      <c r="H51" s="266">
        <v>0</v>
      </c>
      <c r="I51" s="266">
        <v>0</v>
      </c>
      <c r="J51" s="267">
        <v>0</v>
      </c>
      <c r="K51" s="267">
        <v>0</v>
      </c>
      <c r="L51" s="267">
        <v>0</v>
      </c>
      <c r="M51" s="267">
        <v>0</v>
      </c>
      <c r="N51" s="268">
        <v>0</v>
      </c>
      <c r="O51" s="268">
        <v>0</v>
      </c>
      <c r="P51" s="268">
        <v>0</v>
      </c>
      <c r="Q51" s="268">
        <v>0</v>
      </c>
      <c r="R51" s="268">
        <v>0</v>
      </c>
      <c r="S51" s="268">
        <v>0</v>
      </c>
      <c r="T51" s="268">
        <v>0</v>
      </c>
      <c r="U51" s="268">
        <v>0</v>
      </c>
      <c r="V51" s="268">
        <v>0</v>
      </c>
      <c r="W51" s="269">
        <v>0</v>
      </c>
      <c r="X51" s="269">
        <v>0</v>
      </c>
      <c r="Y51" s="269">
        <v>0</v>
      </c>
      <c r="Z51" s="269">
        <v>0</v>
      </c>
      <c r="AA51" s="270">
        <v>0</v>
      </c>
      <c r="AB51" s="270">
        <v>0</v>
      </c>
      <c r="AC51" s="270">
        <v>0</v>
      </c>
      <c r="AD51" s="270">
        <v>0</v>
      </c>
      <c r="AE51" s="268">
        <v>0</v>
      </c>
      <c r="AF51" s="268">
        <v>0</v>
      </c>
      <c r="AG51" s="268">
        <v>0</v>
      </c>
      <c r="AH51" s="268">
        <v>0</v>
      </c>
      <c r="AI51" s="268">
        <v>0</v>
      </c>
      <c r="AJ51" s="268">
        <v>0</v>
      </c>
      <c r="AK51" s="269">
        <v>0</v>
      </c>
      <c r="AL51" s="269">
        <v>0</v>
      </c>
      <c r="AM51" s="269">
        <v>0</v>
      </c>
      <c r="AN51" s="269">
        <v>0</v>
      </c>
      <c r="AO51" s="270">
        <v>0</v>
      </c>
      <c r="AP51" s="270">
        <v>0</v>
      </c>
      <c r="AQ51" s="270">
        <v>0</v>
      </c>
      <c r="AR51" s="270">
        <v>0</v>
      </c>
      <c r="AS51" s="174">
        <v>0</v>
      </c>
      <c r="AT51" s="271">
        <v>0</v>
      </c>
      <c r="AU51" s="175">
        <v>0</v>
      </c>
      <c r="AV51" s="175">
        <v>0</v>
      </c>
      <c r="AW51" s="176">
        <v>0</v>
      </c>
      <c r="AX51" s="174">
        <v>0</v>
      </c>
      <c r="AY51" s="174">
        <v>0</v>
      </c>
      <c r="AZ51" s="176">
        <v>0</v>
      </c>
      <c r="BA51" s="176">
        <v>0</v>
      </c>
      <c r="BB51" s="174">
        <v>0</v>
      </c>
      <c r="BC51" s="174">
        <v>0</v>
      </c>
      <c r="BD51" s="176">
        <v>0</v>
      </c>
      <c r="BE51" s="176">
        <v>0</v>
      </c>
      <c r="BF51" s="176">
        <v>0</v>
      </c>
      <c r="BG51" s="176">
        <v>0</v>
      </c>
      <c r="BH51" s="176">
        <v>0</v>
      </c>
      <c r="BI51" s="176">
        <v>0</v>
      </c>
      <c r="BJ51" s="176">
        <v>0</v>
      </c>
      <c r="BK51" s="176">
        <v>0</v>
      </c>
      <c r="BL51" s="176">
        <v>0</v>
      </c>
      <c r="BM51" s="176">
        <v>0</v>
      </c>
      <c r="BN51" s="176">
        <v>0</v>
      </c>
      <c r="BO51" s="176">
        <v>0</v>
      </c>
      <c r="BP51" s="176">
        <v>0</v>
      </c>
      <c r="BQ51" s="176">
        <v>0</v>
      </c>
      <c r="BR51" s="176">
        <v>0</v>
      </c>
      <c r="BS51" s="176">
        <v>0</v>
      </c>
      <c r="BT51" s="176">
        <v>0</v>
      </c>
      <c r="BU51" s="176">
        <v>0</v>
      </c>
      <c r="BV51" s="176">
        <v>0</v>
      </c>
      <c r="BW51" s="176">
        <v>0</v>
      </c>
      <c r="BX51" s="176">
        <v>0</v>
      </c>
      <c r="BY51" s="176">
        <v>0</v>
      </c>
      <c r="BZ51" s="177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83" hidden="1" x14ac:dyDescent="0.3">
      <c r="A52" s="265">
        <v>0</v>
      </c>
      <c r="B52" s="265">
        <v>0</v>
      </c>
      <c r="C52" s="265">
        <v>0</v>
      </c>
      <c r="D52" s="265">
        <v>0</v>
      </c>
      <c r="E52" s="265">
        <v>0</v>
      </c>
      <c r="F52" s="266">
        <v>0</v>
      </c>
      <c r="G52" s="266">
        <v>0</v>
      </c>
      <c r="H52" s="266">
        <v>0</v>
      </c>
      <c r="I52" s="266">
        <v>0</v>
      </c>
      <c r="J52" s="267">
        <v>0</v>
      </c>
      <c r="K52" s="267">
        <v>0</v>
      </c>
      <c r="L52" s="267">
        <v>0</v>
      </c>
      <c r="M52" s="267">
        <v>0</v>
      </c>
      <c r="N52" s="268">
        <v>0</v>
      </c>
      <c r="O52" s="268">
        <v>0</v>
      </c>
      <c r="P52" s="268">
        <v>0</v>
      </c>
      <c r="Q52" s="268">
        <v>0</v>
      </c>
      <c r="R52" s="268">
        <v>0</v>
      </c>
      <c r="S52" s="268">
        <v>0</v>
      </c>
      <c r="T52" s="268">
        <v>0</v>
      </c>
      <c r="U52" s="268">
        <v>0</v>
      </c>
      <c r="V52" s="268">
        <v>0</v>
      </c>
      <c r="W52" s="269">
        <v>0</v>
      </c>
      <c r="X52" s="269">
        <v>0</v>
      </c>
      <c r="Y52" s="269">
        <v>0</v>
      </c>
      <c r="Z52" s="269">
        <v>0</v>
      </c>
      <c r="AA52" s="270">
        <v>0</v>
      </c>
      <c r="AB52" s="270">
        <v>0</v>
      </c>
      <c r="AC52" s="270">
        <v>0</v>
      </c>
      <c r="AD52" s="270">
        <v>0</v>
      </c>
      <c r="AE52" s="268">
        <v>0</v>
      </c>
      <c r="AF52" s="268">
        <v>0</v>
      </c>
      <c r="AG52" s="268">
        <v>0</v>
      </c>
      <c r="AH52" s="268">
        <v>0</v>
      </c>
      <c r="AI52" s="268">
        <v>0</v>
      </c>
      <c r="AJ52" s="268">
        <v>0</v>
      </c>
      <c r="AK52" s="269">
        <v>0</v>
      </c>
      <c r="AL52" s="269">
        <v>0</v>
      </c>
      <c r="AM52" s="269">
        <v>0</v>
      </c>
      <c r="AN52" s="269">
        <v>0</v>
      </c>
      <c r="AO52" s="270">
        <v>0</v>
      </c>
      <c r="AP52" s="270">
        <v>0</v>
      </c>
      <c r="AQ52" s="270">
        <v>0</v>
      </c>
      <c r="AR52" s="270">
        <v>0</v>
      </c>
      <c r="AS52" s="174">
        <v>0</v>
      </c>
      <c r="AT52" s="271">
        <v>0</v>
      </c>
      <c r="AU52" s="175">
        <v>0</v>
      </c>
      <c r="AV52" s="175">
        <v>0</v>
      </c>
      <c r="AW52" s="176">
        <v>0</v>
      </c>
      <c r="AX52" s="174">
        <v>0</v>
      </c>
      <c r="AY52" s="174">
        <v>0</v>
      </c>
      <c r="AZ52" s="176">
        <v>0</v>
      </c>
      <c r="BA52" s="176">
        <v>0</v>
      </c>
      <c r="BB52" s="174">
        <v>0</v>
      </c>
      <c r="BC52" s="174">
        <v>0</v>
      </c>
      <c r="BD52" s="176">
        <v>0</v>
      </c>
      <c r="BE52" s="176">
        <v>0</v>
      </c>
      <c r="BF52" s="176">
        <v>0</v>
      </c>
      <c r="BG52" s="176">
        <v>0</v>
      </c>
      <c r="BH52" s="176">
        <v>0</v>
      </c>
      <c r="BI52" s="176">
        <v>0</v>
      </c>
      <c r="BJ52" s="176">
        <v>0</v>
      </c>
      <c r="BK52" s="176">
        <v>0</v>
      </c>
      <c r="BL52" s="176">
        <v>0</v>
      </c>
      <c r="BM52" s="176">
        <v>0</v>
      </c>
      <c r="BN52" s="176">
        <v>0</v>
      </c>
      <c r="BO52" s="176">
        <v>0</v>
      </c>
      <c r="BP52" s="176">
        <v>0</v>
      </c>
      <c r="BQ52" s="176">
        <v>0</v>
      </c>
      <c r="BR52" s="176">
        <v>0</v>
      </c>
      <c r="BS52" s="176">
        <v>0</v>
      </c>
      <c r="BT52" s="176">
        <v>0</v>
      </c>
      <c r="BU52" s="176">
        <v>0</v>
      </c>
      <c r="BV52" s="176">
        <v>0</v>
      </c>
      <c r="BW52" s="176">
        <v>0</v>
      </c>
      <c r="BX52" s="176">
        <v>0</v>
      </c>
      <c r="BY52" s="176">
        <v>0</v>
      </c>
      <c r="BZ52" s="177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hidden="1" x14ac:dyDescent="0.3">
      <c r="A53" s="265">
        <v>0</v>
      </c>
      <c r="B53" s="265">
        <v>0</v>
      </c>
      <c r="C53" s="265">
        <v>0</v>
      </c>
      <c r="D53" s="265">
        <v>0</v>
      </c>
      <c r="E53" s="265">
        <v>0</v>
      </c>
      <c r="F53" s="266">
        <v>0</v>
      </c>
      <c r="G53" s="266">
        <v>0</v>
      </c>
      <c r="H53" s="266">
        <v>0</v>
      </c>
      <c r="I53" s="266">
        <v>0</v>
      </c>
      <c r="J53" s="267">
        <v>0</v>
      </c>
      <c r="K53" s="267">
        <v>0</v>
      </c>
      <c r="L53" s="267">
        <v>0</v>
      </c>
      <c r="M53" s="267">
        <v>0</v>
      </c>
      <c r="N53" s="268">
        <v>0</v>
      </c>
      <c r="O53" s="268">
        <v>0</v>
      </c>
      <c r="P53" s="268">
        <v>0</v>
      </c>
      <c r="Q53" s="268">
        <v>0</v>
      </c>
      <c r="R53" s="268">
        <v>0</v>
      </c>
      <c r="S53" s="268">
        <v>0</v>
      </c>
      <c r="T53" s="268">
        <v>0</v>
      </c>
      <c r="U53" s="268">
        <v>0</v>
      </c>
      <c r="V53" s="268">
        <v>0</v>
      </c>
      <c r="W53" s="269">
        <v>0</v>
      </c>
      <c r="X53" s="269">
        <v>0</v>
      </c>
      <c r="Y53" s="269">
        <v>0</v>
      </c>
      <c r="Z53" s="269">
        <v>0</v>
      </c>
      <c r="AA53" s="270">
        <v>0</v>
      </c>
      <c r="AB53" s="270">
        <v>0</v>
      </c>
      <c r="AC53" s="270">
        <v>0</v>
      </c>
      <c r="AD53" s="270">
        <v>0</v>
      </c>
      <c r="AE53" s="268">
        <v>0</v>
      </c>
      <c r="AF53" s="268">
        <v>0</v>
      </c>
      <c r="AG53" s="268">
        <v>0</v>
      </c>
      <c r="AH53" s="268">
        <v>0</v>
      </c>
      <c r="AI53" s="268">
        <v>0</v>
      </c>
      <c r="AJ53" s="268">
        <v>0</v>
      </c>
      <c r="AK53" s="269">
        <v>0</v>
      </c>
      <c r="AL53" s="269">
        <v>0</v>
      </c>
      <c r="AM53" s="269">
        <v>0</v>
      </c>
      <c r="AN53" s="269">
        <v>0</v>
      </c>
      <c r="AO53" s="270">
        <v>0</v>
      </c>
      <c r="AP53" s="270">
        <v>0</v>
      </c>
      <c r="AQ53" s="270">
        <v>0</v>
      </c>
      <c r="AR53" s="270">
        <v>0</v>
      </c>
      <c r="AS53" s="174">
        <v>0</v>
      </c>
      <c r="AT53" s="271">
        <v>0</v>
      </c>
      <c r="AU53" s="175">
        <v>0</v>
      </c>
      <c r="AV53" s="175">
        <v>0</v>
      </c>
      <c r="AW53" s="176">
        <v>0</v>
      </c>
      <c r="AX53" s="174">
        <v>0</v>
      </c>
      <c r="AY53" s="174">
        <v>0</v>
      </c>
      <c r="AZ53" s="176">
        <v>0</v>
      </c>
      <c r="BA53" s="176">
        <v>0</v>
      </c>
      <c r="BB53" s="174">
        <v>0</v>
      </c>
      <c r="BC53" s="174">
        <v>0</v>
      </c>
      <c r="BD53" s="176">
        <v>0</v>
      </c>
      <c r="BE53" s="176">
        <v>0</v>
      </c>
      <c r="BF53" s="176">
        <v>0</v>
      </c>
      <c r="BG53" s="176">
        <v>0</v>
      </c>
      <c r="BH53" s="176">
        <v>0</v>
      </c>
      <c r="BI53" s="176">
        <v>0</v>
      </c>
      <c r="BJ53" s="176">
        <v>0</v>
      </c>
      <c r="BK53" s="176">
        <v>0</v>
      </c>
      <c r="BL53" s="176">
        <v>0</v>
      </c>
      <c r="BM53" s="176">
        <v>0</v>
      </c>
      <c r="BN53" s="176">
        <v>0</v>
      </c>
      <c r="BO53" s="176">
        <v>0</v>
      </c>
      <c r="BP53" s="176">
        <v>0</v>
      </c>
      <c r="BQ53" s="176">
        <v>0</v>
      </c>
      <c r="BR53" s="176">
        <v>0</v>
      </c>
      <c r="BS53" s="176">
        <v>0</v>
      </c>
      <c r="BT53" s="176">
        <v>0</v>
      </c>
      <c r="BU53" s="176">
        <v>0</v>
      </c>
      <c r="BV53" s="176">
        <v>0</v>
      </c>
      <c r="BW53" s="176">
        <v>0</v>
      </c>
      <c r="BX53" s="176">
        <v>0</v>
      </c>
      <c r="BY53" s="176">
        <v>0</v>
      </c>
      <c r="BZ53" s="177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hidden="1" x14ac:dyDescent="0.3">
      <c r="A54" s="265">
        <v>0</v>
      </c>
      <c r="B54" s="265">
        <v>0</v>
      </c>
      <c r="C54" s="265">
        <v>0</v>
      </c>
      <c r="D54" s="265">
        <v>0</v>
      </c>
      <c r="E54" s="265">
        <v>0</v>
      </c>
      <c r="F54" s="266">
        <v>0</v>
      </c>
      <c r="G54" s="266">
        <v>0</v>
      </c>
      <c r="H54" s="266">
        <v>0</v>
      </c>
      <c r="I54" s="266">
        <v>0</v>
      </c>
      <c r="J54" s="267">
        <v>0</v>
      </c>
      <c r="K54" s="267">
        <v>0</v>
      </c>
      <c r="L54" s="267">
        <v>0</v>
      </c>
      <c r="M54" s="267">
        <v>0</v>
      </c>
      <c r="N54" s="268">
        <v>0</v>
      </c>
      <c r="O54" s="268">
        <v>0</v>
      </c>
      <c r="P54" s="268">
        <v>0</v>
      </c>
      <c r="Q54" s="268">
        <v>0</v>
      </c>
      <c r="R54" s="268">
        <v>0</v>
      </c>
      <c r="S54" s="268">
        <v>0</v>
      </c>
      <c r="T54" s="268">
        <v>0</v>
      </c>
      <c r="U54" s="268">
        <v>0</v>
      </c>
      <c r="V54" s="268">
        <v>0</v>
      </c>
      <c r="W54" s="269">
        <v>0</v>
      </c>
      <c r="X54" s="269">
        <v>0</v>
      </c>
      <c r="Y54" s="269">
        <v>0</v>
      </c>
      <c r="Z54" s="269">
        <v>0</v>
      </c>
      <c r="AA54" s="270">
        <v>0</v>
      </c>
      <c r="AB54" s="270">
        <v>0</v>
      </c>
      <c r="AC54" s="270">
        <v>0</v>
      </c>
      <c r="AD54" s="270">
        <v>0</v>
      </c>
      <c r="AE54" s="268">
        <v>0</v>
      </c>
      <c r="AF54" s="268">
        <v>0</v>
      </c>
      <c r="AG54" s="268">
        <v>0</v>
      </c>
      <c r="AH54" s="268">
        <v>0</v>
      </c>
      <c r="AI54" s="268">
        <v>0</v>
      </c>
      <c r="AJ54" s="268">
        <v>0</v>
      </c>
      <c r="AK54" s="269">
        <v>0</v>
      </c>
      <c r="AL54" s="269">
        <v>0</v>
      </c>
      <c r="AM54" s="269">
        <v>0</v>
      </c>
      <c r="AN54" s="269">
        <v>0</v>
      </c>
      <c r="AO54" s="270">
        <v>0</v>
      </c>
      <c r="AP54" s="270">
        <v>0</v>
      </c>
      <c r="AQ54" s="270">
        <v>0</v>
      </c>
      <c r="AR54" s="270">
        <v>0</v>
      </c>
      <c r="AS54" s="174">
        <v>0</v>
      </c>
      <c r="AT54" s="271">
        <v>0</v>
      </c>
      <c r="AU54" s="175">
        <v>0</v>
      </c>
      <c r="AV54" s="175">
        <v>0</v>
      </c>
      <c r="AW54" s="176">
        <v>0</v>
      </c>
      <c r="AX54" s="174">
        <v>0</v>
      </c>
      <c r="AY54" s="174">
        <v>0</v>
      </c>
      <c r="AZ54" s="176">
        <v>0</v>
      </c>
      <c r="BA54" s="176">
        <v>0</v>
      </c>
      <c r="BB54" s="174">
        <v>0</v>
      </c>
      <c r="BC54" s="174">
        <v>0</v>
      </c>
      <c r="BD54" s="176">
        <v>0</v>
      </c>
      <c r="BE54" s="176">
        <v>0</v>
      </c>
      <c r="BF54" s="176">
        <v>0</v>
      </c>
      <c r="BG54" s="176">
        <v>0</v>
      </c>
      <c r="BH54" s="176">
        <v>0</v>
      </c>
      <c r="BI54" s="176">
        <v>0</v>
      </c>
      <c r="BJ54" s="176">
        <v>0</v>
      </c>
      <c r="BK54" s="176">
        <v>0</v>
      </c>
      <c r="BL54" s="176">
        <v>0</v>
      </c>
      <c r="BM54" s="176">
        <v>0</v>
      </c>
      <c r="BN54" s="176">
        <v>0</v>
      </c>
      <c r="BO54" s="176">
        <v>0</v>
      </c>
      <c r="BP54" s="176">
        <v>0</v>
      </c>
      <c r="BQ54" s="176">
        <v>0</v>
      </c>
      <c r="BR54" s="176">
        <v>0</v>
      </c>
      <c r="BS54" s="176">
        <v>0</v>
      </c>
      <c r="BT54" s="176">
        <v>0</v>
      </c>
      <c r="BU54" s="176">
        <v>0</v>
      </c>
      <c r="BV54" s="176">
        <v>0</v>
      </c>
      <c r="BW54" s="176">
        <v>0</v>
      </c>
      <c r="BX54" s="176">
        <v>0</v>
      </c>
      <c r="BY54" s="176">
        <v>0</v>
      </c>
      <c r="BZ54" s="177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hidden="1" x14ac:dyDescent="0.3">
      <c r="A55" s="265">
        <v>0</v>
      </c>
      <c r="B55" s="265">
        <v>0</v>
      </c>
      <c r="C55" s="265">
        <v>0</v>
      </c>
      <c r="D55" s="265">
        <v>0</v>
      </c>
      <c r="E55" s="265">
        <v>0</v>
      </c>
      <c r="F55" s="266">
        <v>0</v>
      </c>
      <c r="G55" s="266">
        <v>0</v>
      </c>
      <c r="H55" s="266">
        <v>0</v>
      </c>
      <c r="I55" s="266">
        <v>0</v>
      </c>
      <c r="J55" s="267">
        <v>0</v>
      </c>
      <c r="K55" s="267">
        <v>0</v>
      </c>
      <c r="L55" s="267">
        <v>0</v>
      </c>
      <c r="M55" s="267">
        <v>0</v>
      </c>
      <c r="N55" s="268">
        <v>0</v>
      </c>
      <c r="O55" s="268">
        <v>0</v>
      </c>
      <c r="P55" s="268">
        <v>0</v>
      </c>
      <c r="Q55" s="268">
        <v>0</v>
      </c>
      <c r="R55" s="268">
        <v>0</v>
      </c>
      <c r="S55" s="268">
        <v>0</v>
      </c>
      <c r="T55" s="268">
        <v>0</v>
      </c>
      <c r="U55" s="268">
        <v>0</v>
      </c>
      <c r="V55" s="268">
        <v>0</v>
      </c>
      <c r="W55" s="269">
        <v>0</v>
      </c>
      <c r="X55" s="269">
        <v>0</v>
      </c>
      <c r="Y55" s="269">
        <v>0</v>
      </c>
      <c r="Z55" s="269">
        <v>0</v>
      </c>
      <c r="AA55" s="270">
        <v>0</v>
      </c>
      <c r="AB55" s="270">
        <v>0</v>
      </c>
      <c r="AC55" s="270">
        <v>0</v>
      </c>
      <c r="AD55" s="270">
        <v>0</v>
      </c>
      <c r="AE55" s="268">
        <v>0</v>
      </c>
      <c r="AF55" s="268">
        <v>0</v>
      </c>
      <c r="AG55" s="268">
        <v>0</v>
      </c>
      <c r="AH55" s="268">
        <v>0</v>
      </c>
      <c r="AI55" s="268">
        <v>0</v>
      </c>
      <c r="AJ55" s="268">
        <v>0</v>
      </c>
      <c r="AK55" s="269">
        <v>0</v>
      </c>
      <c r="AL55" s="269">
        <v>0</v>
      </c>
      <c r="AM55" s="269">
        <v>0</v>
      </c>
      <c r="AN55" s="269">
        <v>0</v>
      </c>
      <c r="AO55" s="270">
        <v>0</v>
      </c>
      <c r="AP55" s="270">
        <v>0</v>
      </c>
      <c r="AQ55" s="270">
        <v>0</v>
      </c>
      <c r="AR55" s="270">
        <v>0</v>
      </c>
      <c r="AS55" s="174">
        <v>0</v>
      </c>
      <c r="AT55" s="271">
        <v>0</v>
      </c>
      <c r="AU55" s="175">
        <v>0</v>
      </c>
      <c r="AV55" s="175">
        <v>0</v>
      </c>
      <c r="AW55" s="176">
        <v>0</v>
      </c>
      <c r="AX55" s="174">
        <v>0</v>
      </c>
      <c r="AY55" s="174">
        <v>0</v>
      </c>
      <c r="AZ55" s="176">
        <v>0</v>
      </c>
      <c r="BA55" s="176">
        <v>0</v>
      </c>
      <c r="BB55" s="174">
        <v>0</v>
      </c>
      <c r="BC55" s="174">
        <v>0</v>
      </c>
      <c r="BD55" s="176">
        <v>0</v>
      </c>
      <c r="BE55" s="176">
        <v>0</v>
      </c>
      <c r="BF55" s="176">
        <v>0</v>
      </c>
      <c r="BG55" s="176">
        <v>0</v>
      </c>
      <c r="BH55" s="176">
        <v>0</v>
      </c>
      <c r="BI55" s="176">
        <v>0</v>
      </c>
      <c r="BJ55" s="176">
        <v>0</v>
      </c>
      <c r="BK55" s="176">
        <v>0</v>
      </c>
      <c r="BL55" s="176">
        <v>0</v>
      </c>
      <c r="BM55" s="176">
        <v>0</v>
      </c>
      <c r="BN55" s="176">
        <v>0</v>
      </c>
      <c r="BO55" s="176">
        <v>0</v>
      </c>
      <c r="BP55" s="176">
        <v>0</v>
      </c>
      <c r="BQ55" s="176">
        <v>0</v>
      </c>
      <c r="BR55" s="176">
        <v>0</v>
      </c>
      <c r="BS55" s="176">
        <v>0</v>
      </c>
      <c r="BT55" s="176">
        <v>0</v>
      </c>
      <c r="BU55" s="176">
        <v>0</v>
      </c>
      <c r="BV55" s="176">
        <v>0</v>
      </c>
      <c r="BW55" s="176">
        <v>0</v>
      </c>
      <c r="BX55" s="176">
        <v>0</v>
      </c>
      <c r="BY55" s="176">
        <v>0</v>
      </c>
      <c r="BZ55" s="177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hidden="1" x14ac:dyDescent="0.3">
      <c r="A56" s="265">
        <v>0</v>
      </c>
      <c r="B56" s="265">
        <v>0</v>
      </c>
      <c r="C56" s="265">
        <v>0</v>
      </c>
      <c r="D56" s="265">
        <v>0</v>
      </c>
      <c r="E56" s="265">
        <v>0</v>
      </c>
      <c r="F56" s="266">
        <v>0</v>
      </c>
      <c r="G56" s="266">
        <v>0</v>
      </c>
      <c r="H56" s="266">
        <v>0</v>
      </c>
      <c r="I56" s="266">
        <v>0</v>
      </c>
      <c r="J56" s="267">
        <v>0</v>
      </c>
      <c r="K56" s="267">
        <v>0</v>
      </c>
      <c r="L56" s="267">
        <v>0</v>
      </c>
      <c r="M56" s="267">
        <v>0</v>
      </c>
      <c r="N56" s="268">
        <v>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68">
        <v>0</v>
      </c>
      <c r="W56" s="269">
        <v>0</v>
      </c>
      <c r="X56" s="269">
        <v>0</v>
      </c>
      <c r="Y56" s="269">
        <v>0</v>
      </c>
      <c r="Z56" s="269">
        <v>0</v>
      </c>
      <c r="AA56" s="270">
        <v>0</v>
      </c>
      <c r="AB56" s="270">
        <v>0</v>
      </c>
      <c r="AC56" s="270">
        <v>0</v>
      </c>
      <c r="AD56" s="270">
        <v>0</v>
      </c>
      <c r="AE56" s="268">
        <v>0</v>
      </c>
      <c r="AF56" s="268">
        <v>0</v>
      </c>
      <c r="AG56" s="268">
        <v>0</v>
      </c>
      <c r="AH56" s="268">
        <v>0</v>
      </c>
      <c r="AI56" s="268">
        <v>0</v>
      </c>
      <c r="AJ56" s="268">
        <v>0</v>
      </c>
      <c r="AK56" s="269">
        <v>0</v>
      </c>
      <c r="AL56" s="269">
        <v>0</v>
      </c>
      <c r="AM56" s="269">
        <v>0</v>
      </c>
      <c r="AN56" s="269">
        <v>0</v>
      </c>
      <c r="AO56" s="270">
        <v>0</v>
      </c>
      <c r="AP56" s="270">
        <v>0</v>
      </c>
      <c r="AQ56" s="270">
        <v>0</v>
      </c>
      <c r="AR56" s="270">
        <v>0</v>
      </c>
      <c r="AS56" s="174">
        <v>0</v>
      </c>
      <c r="AT56" s="271">
        <v>0</v>
      </c>
      <c r="AU56" s="175">
        <v>0</v>
      </c>
      <c r="AV56" s="175">
        <v>0</v>
      </c>
      <c r="AW56" s="176">
        <v>0</v>
      </c>
      <c r="AX56" s="174">
        <v>0</v>
      </c>
      <c r="AY56" s="174">
        <v>0</v>
      </c>
      <c r="AZ56" s="176">
        <v>0</v>
      </c>
      <c r="BA56" s="176">
        <v>0</v>
      </c>
      <c r="BB56" s="174">
        <v>0</v>
      </c>
      <c r="BC56" s="174">
        <v>0</v>
      </c>
      <c r="BD56" s="176">
        <v>0</v>
      </c>
      <c r="BE56" s="176">
        <v>0</v>
      </c>
      <c r="BF56" s="176">
        <v>0</v>
      </c>
      <c r="BG56" s="176">
        <v>0</v>
      </c>
      <c r="BH56" s="176">
        <v>0</v>
      </c>
      <c r="BI56" s="176">
        <v>0</v>
      </c>
      <c r="BJ56" s="176">
        <v>0</v>
      </c>
      <c r="BK56" s="176">
        <v>0</v>
      </c>
      <c r="BL56" s="176">
        <v>0</v>
      </c>
      <c r="BM56" s="176">
        <v>0</v>
      </c>
      <c r="BN56" s="176">
        <v>0</v>
      </c>
      <c r="BO56" s="176">
        <v>0</v>
      </c>
      <c r="BP56" s="176">
        <v>0</v>
      </c>
      <c r="BQ56" s="176">
        <v>0</v>
      </c>
      <c r="BR56" s="176">
        <v>0</v>
      </c>
      <c r="BS56" s="176">
        <v>0</v>
      </c>
      <c r="BT56" s="176">
        <v>0</v>
      </c>
      <c r="BU56" s="176">
        <v>0</v>
      </c>
      <c r="BV56" s="176">
        <v>0</v>
      </c>
      <c r="BW56" s="176">
        <v>0</v>
      </c>
      <c r="BX56" s="176">
        <v>0</v>
      </c>
      <c r="BY56" s="176">
        <v>0</v>
      </c>
      <c r="BZ56" s="177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hidden="1" x14ac:dyDescent="0.3">
      <c r="A57" s="265">
        <v>0</v>
      </c>
      <c r="B57" s="265">
        <v>0</v>
      </c>
      <c r="C57" s="265">
        <v>0</v>
      </c>
      <c r="D57" s="265">
        <v>0</v>
      </c>
      <c r="E57" s="265">
        <v>0</v>
      </c>
      <c r="F57" s="266">
        <v>0</v>
      </c>
      <c r="G57" s="266">
        <v>0</v>
      </c>
      <c r="H57" s="266">
        <v>0</v>
      </c>
      <c r="I57" s="266">
        <v>0</v>
      </c>
      <c r="J57" s="267">
        <v>0</v>
      </c>
      <c r="K57" s="267">
        <v>0</v>
      </c>
      <c r="L57" s="267">
        <v>0</v>
      </c>
      <c r="M57" s="267">
        <v>0</v>
      </c>
      <c r="N57" s="268">
        <v>0</v>
      </c>
      <c r="O57" s="268">
        <v>0</v>
      </c>
      <c r="P57" s="268">
        <v>0</v>
      </c>
      <c r="Q57" s="268">
        <v>0</v>
      </c>
      <c r="R57" s="268">
        <v>0</v>
      </c>
      <c r="S57" s="268">
        <v>0</v>
      </c>
      <c r="T57" s="268">
        <v>0</v>
      </c>
      <c r="U57" s="268">
        <v>0</v>
      </c>
      <c r="V57" s="268">
        <v>0</v>
      </c>
      <c r="W57" s="269">
        <v>0</v>
      </c>
      <c r="X57" s="269">
        <v>0</v>
      </c>
      <c r="Y57" s="269">
        <v>0</v>
      </c>
      <c r="Z57" s="269">
        <v>0</v>
      </c>
      <c r="AA57" s="270">
        <v>0</v>
      </c>
      <c r="AB57" s="270">
        <v>0</v>
      </c>
      <c r="AC57" s="270">
        <v>0</v>
      </c>
      <c r="AD57" s="270">
        <v>0</v>
      </c>
      <c r="AE57" s="268">
        <v>0</v>
      </c>
      <c r="AF57" s="268">
        <v>0</v>
      </c>
      <c r="AG57" s="268">
        <v>0</v>
      </c>
      <c r="AH57" s="268">
        <v>0</v>
      </c>
      <c r="AI57" s="268">
        <v>0</v>
      </c>
      <c r="AJ57" s="268">
        <v>0</v>
      </c>
      <c r="AK57" s="269">
        <v>0</v>
      </c>
      <c r="AL57" s="269">
        <v>0</v>
      </c>
      <c r="AM57" s="269">
        <v>0</v>
      </c>
      <c r="AN57" s="269">
        <v>0</v>
      </c>
      <c r="AO57" s="270">
        <v>0</v>
      </c>
      <c r="AP57" s="270">
        <v>0</v>
      </c>
      <c r="AQ57" s="270">
        <v>0</v>
      </c>
      <c r="AR57" s="270">
        <v>0</v>
      </c>
      <c r="AS57" s="174">
        <v>0</v>
      </c>
      <c r="AT57" s="271">
        <v>0</v>
      </c>
      <c r="AU57" s="175">
        <v>0</v>
      </c>
      <c r="AV57" s="175">
        <v>0</v>
      </c>
      <c r="AW57" s="176">
        <v>0</v>
      </c>
      <c r="AX57" s="174">
        <v>0</v>
      </c>
      <c r="AY57" s="174">
        <v>0</v>
      </c>
      <c r="AZ57" s="176">
        <v>0</v>
      </c>
      <c r="BA57" s="176">
        <v>0</v>
      </c>
      <c r="BB57" s="174">
        <v>0</v>
      </c>
      <c r="BC57" s="174">
        <v>0</v>
      </c>
      <c r="BD57" s="176">
        <v>0</v>
      </c>
      <c r="BE57" s="176">
        <v>0</v>
      </c>
      <c r="BF57" s="176">
        <v>0</v>
      </c>
      <c r="BG57" s="176">
        <v>0</v>
      </c>
      <c r="BH57" s="176">
        <v>0</v>
      </c>
      <c r="BI57" s="176">
        <v>0</v>
      </c>
      <c r="BJ57" s="176">
        <v>0</v>
      </c>
      <c r="BK57" s="176">
        <v>0</v>
      </c>
      <c r="BL57" s="176">
        <v>0</v>
      </c>
      <c r="BM57" s="176">
        <v>0</v>
      </c>
      <c r="BN57" s="176">
        <v>0</v>
      </c>
      <c r="BO57" s="176">
        <v>0</v>
      </c>
      <c r="BP57" s="176">
        <v>0</v>
      </c>
      <c r="BQ57" s="176">
        <v>0</v>
      </c>
      <c r="BR57" s="176">
        <v>0</v>
      </c>
      <c r="BS57" s="176">
        <v>0</v>
      </c>
      <c r="BT57" s="176">
        <v>0</v>
      </c>
      <c r="BU57" s="176">
        <v>0</v>
      </c>
      <c r="BV57" s="176">
        <v>0</v>
      </c>
      <c r="BW57" s="176">
        <v>0</v>
      </c>
      <c r="BX57" s="176">
        <v>0</v>
      </c>
      <c r="BY57" s="176">
        <v>0</v>
      </c>
      <c r="BZ57" s="17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 spans="1:83" hidden="1" x14ac:dyDescent="0.3">
      <c r="A58" s="265">
        <v>0</v>
      </c>
      <c r="B58" s="265">
        <v>0</v>
      </c>
      <c r="C58" s="265">
        <v>0</v>
      </c>
      <c r="D58" s="265">
        <v>0</v>
      </c>
      <c r="E58" s="265">
        <v>0</v>
      </c>
      <c r="F58" s="266">
        <v>0</v>
      </c>
      <c r="G58" s="266">
        <v>0</v>
      </c>
      <c r="H58" s="266">
        <v>0</v>
      </c>
      <c r="I58" s="266">
        <v>0</v>
      </c>
      <c r="J58" s="267">
        <v>0</v>
      </c>
      <c r="K58" s="267">
        <v>0</v>
      </c>
      <c r="L58" s="267">
        <v>0</v>
      </c>
      <c r="M58" s="267">
        <v>0</v>
      </c>
      <c r="N58" s="268">
        <v>0</v>
      </c>
      <c r="O58" s="268">
        <v>0</v>
      </c>
      <c r="P58" s="268">
        <v>0</v>
      </c>
      <c r="Q58" s="268">
        <v>0</v>
      </c>
      <c r="R58" s="268">
        <v>0</v>
      </c>
      <c r="S58" s="268">
        <v>0</v>
      </c>
      <c r="T58" s="268">
        <v>0</v>
      </c>
      <c r="U58" s="268">
        <v>0</v>
      </c>
      <c r="V58" s="268">
        <v>0</v>
      </c>
      <c r="W58" s="269">
        <v>0</v>
      </c>
      <c r="X58" s="269">
        <v>0</v>
      </c>
      <c r="Y58" s="269">
        <v>0</v>
      </c>
      <c r="Z58" s="269">
        <v>0</v>
      </c>
      <c r="AA58" s="270">
        <v>0</v>
      </c>
      <c r="AB58" s="270">
        <v>0</v>
      </c>
      <c r="AC58" s="270">
        <v>0</v>
      </c>
      <c r="AD58" s="270">
        <v>0</v>
      </c>
      <c r="AE58" s="268">
        <v>0</v>
      </c>
      <c r="AF58" s="268">
        <v>0</v>
      </c>
      <c r="AG58" s="268">
        <v>0</v>
      </c>
      <c r="AH58" s="268">
        <v>0</v>
      </c>
      <c r="AI58" s="268">
        <v>0</v>
      </c>
      <c r="AJ58" s="268">
        <v>0</v>
      </c>
      <c r="AK58" s="269">
        <v>0</v>
      </c>
      <c r="AL58" s="269">
        <v>0</v>
      </c>
      <c r="AM58" s="269">
        <v>0</v>
      </c>
      <c r="AN58" s="269">
        <v>0</v>
      </c>
      <c r="AO58" s="270">
        <v>0</v>
      </c>
      <c r="AP58" s="270">
        <v>0</v>
      </c>
      <c r="AQ58" s="270">
        <v>0</v>
      </c>
      <c r="AR58" s="270">
        <v>0</v>
      </c>
      <c r="AS58" s="174">
        <v>0</v>
      </c>
      <c r="AT58" s="271">
        <v>0</v>
      </c>
      <c r="AU58" s="175">
        <v>0</v>
      </c>
      <c r="AV58" s="175">
        <v>0</v>
      </c>
      <c r="AW58" s="176">
        <v>0</v>
      </c>
      <c r="AX58" s="174">
        <v>0</v>
      </c>
      <c r="AY58" s="174">
        <v>0</v>
      </c>
      <c r="AZ58" s="176">
        <v>0</v>
      </c>
      <c r="BA58" s="176">
        <v>0</v>
      </c>
      <c r="BB58" s="174">
        <v>0</v>
      </c>
      <c r="BC58" s="174">
        <v>0</v>
      </c>
      <c r="BD58" s="176">
        <v>0</v>
      </c>
      <c r="BE58" s="176">
        <v>0</v>
      </c>
      <c r="BF58" s="176">
        <v>0</v>
      </c>
      <c r="BG58" s="176">
        <v>0</v>
      </c>
      <c r="BH58" s="176">
        <v>0</v>
      </c>
      <c r="BI58" s="176">
        <v>0</v>
      </c>
      <c r="BJ58" s="176">
        <v>0</v>
      </c>
      <c r="BK58" s="176">
        <v>0</v>
      </c>
      <c r="BL58" s="176">
        <v>0</v>
      </c>
      <c r="BM58" s="176">
        <v>0</v>
      </c>
      <c r="BN58" s="176">
        <v>0</v>
      </c>
      <c r="BO58" s="176">
        <v>0</v>
      </c>
      <c r="BP58" s="176">
        <v>0</v>
      </c>
      <c r="BQ58" s="176">
        <v>0</v>
      </c>
      <c r="BR58" s="176">
        <v>0</v>
      </c>
      <c r="BS58" s="176">
        <v>0</v>
      </c>
      <c r="BT58" s="176">
        <v>0</v>
      </c>
      <c r="BU58" s="176">
        <v>0</v>
      </c>
      <c r="BV58" s="176">
        <v>0</v>
      </c>
      <c r="BW58" s="176">
        <v>0</v>
      </c>
      <c r="BX58" s="176">
        <v>0</v>
      </c>
      <c r="BY58" s="176">
        <v>0</v>
      </c>
      <c r="BZ58" s="177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hidden="1" x14ac:dyDescent="0.3">
      <c r="A59" s="265">
        <v>0</v>
      </c>
      <c r="B59" s="265">
        <v>0</v>
      </c>
      <c r="C59" s="265">
        <v>0</v>
      </c>
      <c r="D59" s="265">
        <v>0</v>
      </c>
      <c r="E59" s="265">
        <v>0</v>
      </c>
      <c r="F59" s="266">
        <v>0</v>
      </c>
      <c r="G59" s="266">
        <v>0</v>
      </c>
      <c r="H59" s="266">
        <v>0</v>
      </c>
      <c r="I59" s="266">
        <v>0</v>
      </c>
      <c r="J59" s="267">
        <v>0</v>
      </c>
      <c r="K59" s="267">
        <v>0</v>
      </c>
      <c r="L59" s="267">
        <v>0</v>
      </c>
      <c r="M59" s="267">
        <v>0</v>
      </c>
      <c r="N59" s="268">
        <v>0</v>
      </c>
      <c r="O59" s="268">
        <v>0</v>
      </c>
      <c r="P59" s="268">
        <v>0</v>
      </c>
      <c r="Q59" s="268">
        <v>0</v>
      </c>
      <c r="R59" s="268">
        <v>0</v>
      </c>
      <c r="S59" s="268">
        <v>0</v>
      </c>
      <c r="T59" s="268">
        <v>0</v>
      </c>
      <c r="U59" s="268">
        <v>0</v>
      </c>
      <c r="V59" s="268">
        <v>0</v>
      </c>
      <c r="W59" s="269">
        <v>0</v>
      </c>
      <c r="X59" s="269">
        <v>0</v>
      </c>
      <c r="Y59" s="269">
        <v>0</v>
      </c>
      <c r="Z59" s="269">
        <v>0</v>
      </c>
      <c r="AA59" s="270">
        <v>0</v>
      </c>
      <c r="AB59" s="270">
        <v>0</v>
      </c>
      <c r="AC59" s="270">
        <v>0</v>
      </c>
      <c r="AD59" s="270">
        <v>0</v>
      </c>
      <c r="AE59" s="268">
        <v>0</v>
      </c>
      <c r="AF59" s="268">
        <v>0</v>
      </c>
      <c r="AG59" s="268">
        <v>0</v>
      </c>
      <c r="AH59" s="268">
        <v>0</v>
      </c>
      <c r="AI59" s="268">
        <v>0</v>
      </c>
      <c r="AJ59" s="268">
        <v>0</v>
      </c>
      <c r="AK59" s="269">
        <v>0</v>
      </c>
      <c r="AL59" s="269">
        <v>0</v>
      </c>
      <c r="AM59" s="269">
        <v>0</v>
      </c>
      <c r="AN59" s="269">
        <v>0</v>
      </c>
      <c r="AO59" s="270">
        <v>0</v>
      </c>
      <c r="AP59" s="270">
        <v>0</v>
      </c>
      <c r="AQ59" s="270">
        <v>0</v>
      </c>
      <c r="AR59" s="270">
        <v>0</v>
      </c>
      <c r="AS59" s="174">
        <v>0</v>
      </c>
      <c r="AT59" s="271">
        <v>0</v>
      </c>
      <c r="AU59" s="175">
        <v>0</v>
      </c>
      <c r="AV59" s="175">
        <v>0</v>
      </c>
      <c r="AW59" s="176">
        <v>0</v>
      </c>
      <c r="AX59" s="174">
        <v>0</v>
      </c>
      <c r="AY59" s="174">
        <v>0</v>
      </c>
      <c r="AZ59" s="176">
        <v>0</v>
      </c>
      <c r="BA59" s="176">
        <v>0</v>
      </c>
      <c r="BB59" s="174">
        <v>0</v>
      </c>
      <c r="BC59" s="174">
        <v>0</v>
      </c>
      <c r="BD59" s="176">
        <v>0</v>
      </c>
      <c r="BE59" s="176">
        <v>0</v>
      </c>
      <c r="BF59" s="176">
        <v>0</v>
      </c>
      <c r="BG59" s="176">
        <v>0</v>
      </c>
      <c r="BH59" s="176">
        <v>0</v>
      </c>
      <c r="BI59" s="176">
        <v>0</v>
      </c>
      <c r="BJ59" s="176">
        <v>0</v>
      </c>
      <c r="BK59" s="176">
        <v>0</v>
      </c>
      <c r="BL59" s="176">
        <v>0</v>
      </c>
      <c r="BM59" s="176">
        <v>0</v>
      </c>
      <c r="BN59" s="176">
        <v>0</v>
      </c>
      <c r="BO59" s="176">
        <v>0</v>
      </c>
      <c r="BP59" s="176">
        <v>0</v>
      </c>
      <c r="BQ59" s="176">
        <v>0</v>
      </c>
      <c r="BR59" s="176">
        <v>0</v>
      </c>
      <c r="BS59" s="176">
        <v>0</v>
      </c>
      <c r="BT59" s="176">
        <v>0</v>
      </c>
      <c r="BU59" s="176">
        <v>0</v>
      </c>
      <c r="BV59" s="176">
        <v>0</v>
      </c>
      <c r="BW59" s="176">
        <v>0</v>
      </c>
      <c r="BX59" s="176">
        <v>0</v>
      </c>
      <c r="BY59" s="176">
        <v>0</v>
      </c>
      <c r="BZ59" s="177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hidden="1" x14ac:dyDescent="0.3">
      <c r="A60" s="265">
        <v>0</v>
      </c>
      <c r="B60" s="265">
        <v>0</v>
      </c>
      <c r="C60" s="265">
        <v>0</v>
      </c>
      <c r="D60" s="265">
        <v>0</v>
      </c>
      <c r="E60" s="265">
        <v>0</v>
      </c>
      <c r="F60" s="266">
        <v>0</v>
      </c>
      <c r="G60" s="266">
        <v>0</v>
      </c>
      <c r="H60" s="266">
        <v>0</v>
      </c>
      <c r="I60" s="266">
        <v>0</v>
      </c>
      <c r="J60" s="267">
        <v>0</v>
      </c>
      <c r="K60" s="267">
        <v>0</v>
      </c>
      <c r="L60" s="267">
        <v>0</v>
      </c>
      <c r="M60" s="267">
        <v>0</v>
      </c>
      <c r="N60" s="268">
        <v>0</v>
      </c>
      <c r="O60" s="268">
        <v>0</v>
      </c>
      <c r="P60" s="268">
        <v>0</v>
      </c>
      <c r="Q60" s="268">
        <v>0</v>
      </c>
      <c r="R60" s="268">
        <v>0</v>
      </c>
      <c r="S60" s="268">
        <v>0</v>
      </c>
      <c r="T60" s="268">
        <v>0</v>
      </c>
      <c r="U60" s="268">
        <v>0</v>
      </c>
      <c r="V60" s="268">
        <v>0</v>
      </c>
      <c r="W60" s="269">
        <v>0</v>
      </c>
      <c r="X60" s="269">
        <v>0</v>
      </c>
      <c r="Y60" s="269">
        <v>0</v>
      </c>
      <c r="Z60" s="269">
        <v>0</v>
      </c>
      <c r="AA60" s="270">
        <v>0</v>
      </c>
      <c r="AB60" s="270">
        <v>0</v>
      </c>
      <c r="AC60" s="270">
        <v>0</v>
      </c>
      <c r="AD60" s="270">
        <v>0</v>
      </c>
      <c r="AE60" s="268">
        <v>0</v>
      </c>
      <c r="AF60" s="268">
        <v>0</v>
      </c>
      <c r="AG60" s="268">
        <v>0</v>
      </c>
      <c r="AH60" s="268">
        <v>0</v>
      </c>
      <c r="AI60" s="268">
        <v>0</v>
      </c>
      <c r="AJ60" s="268">
        <v>0</v>
      </c>
      <c r="AK60" s="269">
        <v>0</v>
      </c>
      <c r="AL60" s="269">
        <v>0</v>
      </c>
      <c r="AM60" s="269">
        <v>0</v>
      </c>
      <c r="AN60" s="269">
        <v>0</v>
      </c>
      <c r="AO60" s="270">
        <v>0</v>
      </c>
      <c r="AP60" s="270">
        <v>0</v>
      </c>
      <c r="AQ60" s="270">
        <v>0</v>
      </c>
      <c r="AR60" s="270">
        <v>0</v>
      </c>
      <c r="AS60" s="174">
        <v>0</v>
      </c>
      <c r="AT60" s="271">
        <v>0</v>
      </c>
      <c r="AU60" s="175">
        <v>0</v>
      </c>
      <c r="AV60" s="175">
        <v>0</v>
      </c>
      <c r="AW60" s="176">
        <v>0</v>
      </c>
      <c r="AX60" s="174">
        <v>0</v>
      </c>
      <c r="AY60" s="174">
        <v>0</v>
      </c>
      <c r="AZ60" s="176">
        <v>0</v>
      </c>
      <c r="BA60" s="176">
        <v>0</v>
      </c>
      <c r="BB60" s="174">
        <v>0</v>
      </c>
      <c r="BC60" s="174">
        <v>0</v>
      </c>
      <c r="BD60" s="176">
        <v>0</v>
      </c>
      <c r="BE60" s="176">
        <v>0</v>
      </c>
      <c r="BF60" s="176">
        <v>0</v>
      </c>
      <c r="BG60" s="176">
        <v>0</v>
      </c>
      <c r="BH60" s="176">
        <v>0</v>
      </c>
      <c r="BI60" s="176">
        <v>0</v>
      </c>
      <c r="BJ60" s="176">
        <v>0</v>
      </c>
      <c r="BK60" s="176">
        <v>0</v>
      </c>
      <c r="BL60" s="176">
        <v>0</v>
      </c>
      <c r="BM60" s="176">
        <v>0</v>
      </c>
      <c r="BN60" s="176">
        <v>0</v>
      </c>
      <c r="BO60" s="176">
        <v>0</v>
      </c>
      <c r="BP60" s="176">
        <v>0</v>
      </c>
      <c r="BQ60" s="176">
        <v>0</v>
      </c>
      <c r="BR60" s="176">
        <v>0</v>
      </c>
      <c r="BS60" s="176">
        <v>0</v>
      </c>
      <c r="BT60" s="176">
        <v>0</v>
      </c>
      <c r="BU60" s="176">
        <v>0</v>
      </c>
      <c r="BV60" s="176">
        <v>0</v>
      </c>
      <c r="BW60" s="176">
        <v>0</v>
      </c>
      <c r="BX60" s="176">
        <v>0</v>
      </c>
      <c r="BY60" s="176">
        <v>0</v>
      </c>
      <c r="BZ60" s="177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hidden="1" x14ac:dyDescent="0.3">
      <c r="A61" s="265">
        <v>0</v>
      </c>
      <c r="B61" s="265">
        <v>0</v>
      </c>
      <c r="C61" s="265">
        <v>0</v>
      </c>
      <c r="D61" s="265">
        <v>0</v>
      </c>
      <c r="E61" s="265">
        <v>0</v>
      </c>
      <c r="F61" s="266">
        <v>0</v>
      </c>
      <c r="G61" s="266">
        <v>0</v>
      </c>
      <c r="H61" s="266">
        <v>0</v>
      </c>
      <c r="I61" s="266">
        <v>0</v>
      </c>
      <c r="J61" s="267">
        <v>0</v>
      </c>
      <c r="K61" s="267">
        <v>0</v>
      </c>
      <c r="L61" s="267">
        <v>0</v>
      </c>
      <c r="M61" s="267">
        <v>0</v>
      </c>
      <c r="N61" s="268">
        <v>0</v>
      </c>
      <c r="O61" s="268">
        <v>0</v>
      </c>
      <c r="P61" s="268">
        <v>0</v>
      </c>
      <c r="Q61" s="268">
        <v>0</v>
      </c>
      <c r="R61" s="268">
        <v>0</v>
      </c>
      <c r="S61" s="268">
        <v>0</v>
      </c>
      <c r="T61" s="268">
        <v>0</v>
      </c>
      <c r="U61" s="268">
        <v>0</v>
      </c>
      <c r="V61" s="268">
        <v>0</v>
      </c>
      <c r="W61" s="269">
        <v>0</v>
      </c>
      <c r="X61" s="269">
        <v>0</v>
      </c>
      <c r="Y61" s="269">
        <v>0</v>
      </c>
      <c r="Z61" s="269">
        <v>0</v>
      </c>
      <c r="AA61" s="270">
        <v>0</v>
      </c>
      <c r="AB61" s="270">
        <v>0</v>
      </c>
      <c r="AC61" s="270">
        <v>0</v>
      </c>
      <c r="AD61" s="270">
        <v>0</v>
      </c>
      <c r="AE61" s="268">
        <v>0</v>
      </c>
      <c r="AF61" s="268">
        <v>0</v>
      </c>
      <c r="AG61" s="268">
        <v>0</v>
      </c>
      <c r="AH61" s="268">
        <v>0</v>
      </c>
      <c r="AI61" s="268">
        <v>0</v>
      </c>
      <c r="AJ61" s="268">
        <v>0</v>
      </c>
      <c r="AK61" s="269">
        <v>0</v>
      </c>
      <c r="AL61" s="269">
        <v>0</v>
      </c>
      <c r="AM61" s="269">
        <v>0</v>
      </c>
      <c r="AN61" s="269">
        <v>0</v>
      </c>
      <c r="AO61" s="270">
        <v>0</v>
      </c>
      <c r="AP61" s="270">
        <v>0</v>
      </c>
      <c r="AQ61" s="270">
        <v>0</v>
      </c>
      <c r="AR61" s="270">
        <v>0</v>
      </c>
      <c r="AS61" s="174">
        <v>0</v>
      </c>
      <c r="AT61" s="271">
        <v>0</v>
      </c>
      <c r="AU61" s="175">
        <v>0</v>
      </c>
      <c r="AV61" s="175">
        <v>0</v>
      </c>
      <c r="AW61" s="176">
        <v>0</v>
      </c>
      <c r="AX61" s="174">
        <v>0</v>
      </c>
      <c r="AY61" s="174">
        <v>0</v>
      </c>
      <c r="AZ61" s="176">
        <v>0</v>
      </c>
      <c r="BA61" s="176">
        <v>0</v>
      </c>
      <c r="BB61" s="174">
        <v>0</v>
      </c>
      <c r="BC61" s="174">
        <v>0</v>
      </c>
      <c r="BD61" s="176">
        <v>0</v>
      </c>
      <c r="BE61" s="176">
        <v>0</v>
      </c>
      <c r="BF61" s="176">
        <v>0</v>
      </c>
      <c r="BG61" s="176">
        <v>0</v>
      </c>
      <c r="BH61" s="176">
        <v>0</v>
      </c>
      <c r="BI61" s="176">
        <v>0</v>
      </c>
      <c r="BJ61" s="176">
        <v>0</v>
      </c>
      <c r="BK61" s="176">
        <v>0</v>
      </c>
      <c r="BL61" s="176">
        <v>0</v>
      </c>
      <c r="BM61" s="176">
        <v>0</v>
      </c>
      <c r="BN61" s="176">
        <v>0</v>
      </c>
      <c r="BO61" s="176">
        <v>0</v>
      </c>
      <c r="BP61" s="176">
        <v>0</v>
      </c>
      <c r="BQ61" s="176">
        <v>0</v>
      </c>
      <c r="BR61" s="176">
        <v>0</v>
      </c>
      <c r="BS61" s="176">
        <v>0</v>
      </c>
      <c r="BT61" s="176">
        <v>0</v>
      </c>
      <c r="BU61" s="176">
        <v>0</v>
      </c>
      <c r="BV61" s="176">
        <v>0</v>
      </c>
      <c r="BW61" s="176">
        <v>0</v>
      </c>
      <c r="BX61" s="176">
        <v>0</v>
      </c>
      <c r="BY61" s="176">
        <v>0</v>
      </c>
      <c r="BZ61" s="177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hidden="1" x14ac:dyDescent="0.3">
      <c r="A62" s="265">
        <v>0</v>
      </c>
      <c r="B62" s="265">
        <v>0</v>
      </c>
      <c r="C62" s="265">
        <v>0</v>
      </c>
      <c r="D62" s="265">
        <v>0</v>
      </c>
      <c r="E62" s="265">
        <v>0</v>
      </c>
      <c r="F62" s="266">
        <v>0</v>
      </c>
      <c r="G62" s="266">
        <v>0</v>
      </c>
      <c r="H62" s="266">
        <v>0</v>
      </c>
      <c r="I62" s="266">
        <v>0</v>
      </c>
      <c r="J62" s="267">
        <v>0</v>
      </c>
      <c r="K62" s="267">
        <v>0</v>
      </c>
      <c r="L62" s="267">
        <v>0</v>
      </c>
      <c r="M62" s="267">
        <v>0</v>
      </c>
      <c r="N62" s="268">
        <v>0</v>
      </c>
      <c r="O62" s="268">
        <v>0</v>
      </c>
      <c r="P62" s="268">
        <v>0</v>
      </c>
      <c r="Q62" s="268">
        <v>0</v>
      </c>
      <c r="R62" s="268">
        <v>0</v>
      </c>
      <c r="S62" s="268">
        <v>0</v>
      </c>
      <c r="T62" s="268">
        <v>0</v>
      </c>
      <c r="U62" s="268">
        <v>0</v>
      </c>
      <c r="V62" s="268">
        <v>0</v>
      </c>
      <c r="W62" s="269">
        <v>0</v>
      </c>
      <c r="X62" s="269">
        <v>0</v>
      </c>
      <c r="Y62" s="269">
        <v>0</v>
      </c>
      <c r="Z62" s="269">
        <v>0</v>
      </c>
      <c r="AA62" s="270">
        <v>0</v>
      </c>
      <c r="AB62" s="270">
        <v>0</v>
      </c>
      <c r="AC62" s="270">
        <v>0</v>
      </c>
      <c r="AD62" s="270">
        <v>0</v>
      </c>
      <c r="AE62" s="268">
        <v>0</v>
      </c>
      <c r="AF62" s="268">
        <v>0</v>
      </c>
      <c r="AG62" s="268">
        <v>0</v>
      </c>
      <c r="AH62" s="268">
        <v>0</v>
      </c>
      <c r="AI62" s="268">
        <v>0</v>
      </c>
      <c r="AJ62" s="268">
        <v>0</v>
      </c>
      <c r="AK62" s="269">
        <v>0</v>
      </c>
      <c r="AL62" s="269">
        <v>0</v>
      </c>
      <c r="AM62" s="269">
        <v>0</v>
      </c>
      <c r="AN62" s="269">
        <v>0</v>
      </c>
      <c r="AO62" s="270">
        <v>0</v>
      </c>
      <c r="AP62" s="270">
        <v>0</v>
      </c>
      <c r="AQ62" s="270">
        <v>0</v>
      </c>
      <c r="AR62" s="270">
        <v>0</v>
      </c>
      <c r="AS62" s="174">
        <v>0</v>
      </c>
      <c r="AT62" s="271">
        <v>0</v>
      </c>
      <c r="AU62" s="175">
        <v>0</v>
      </c>
      <c r="AV62" s="175">
        <v>0</v>
      </c>
      <c r="AW62" s="176">
        <v>0</v>
      </c>
      <c r="AX62" s="174">
        <v>0</v>
      </c>
      <c r="AY62" s="174">
        <v>0</v>
      </c>
      <c r="AZ62" s="176">
        <v>0</v>
      </c>
      <c r="BA62" s="176">
        <v>0</v>
      </c>
      <c r="BB62" s="174">
        <v>0</v>
      </c>
      <c r="BC62" s="174">
        <v>0</v>
      </c>
      <c r="BD62" s="176">
        <v>0</v>
      </c>
      <c r="BE62" s="176">
        <v>0</v>
      </c>
      <c r="BF62" s="176">
        <v>0</v>
      </c>
      <c r="BG62" s="176">
        <v>0</v>
      </c>
      <c r="BH62" s="176">
        <v>0</v>
      </c>
      <c r="BI62" s="176">
        <v>0</v>
      </c>
      <c r="BJ62" s="176">
        <v>0</v>
      </c>
      <c r="BK62" s="176">
        <v>0</v>
      </c>
      <c r="BL62" s="176">
        <v>0</v>
      </c>
      <c r="BM62" s="176">
        <v>0</v>
      </c>
      <c r="BN62" s="176">
        <v>0</v>
      </c>
      <c r="BO62" s="176">
        <v>0</v>
      </c>
      <c r="BP62" s="176">
        <v>0</v>
      </c>
      <c r="BQ62" s="176">
        <v>0</v>
      </c>
      <c r="BR62" s="176">
        <v>0</v>
      </c>
      <c r="BS62" s="176">
        <v>0</v>
      </c>
      <c r="BT62" s="176">
        <v>0</v>
      </c>
      <c r="BU62" s="176">
        <v>0</v>
      </c>
      <c r="BV62" s="176">
        <v>0</v>
      </c>
      <c r="BW62" s="176">
        <v>0</v>
      </c>
      <c r="BX62" s="176">
        <v>0</v>
      </c>
      <c r="BY62" s="176">
        <v>0</v>
      </c>
      <c r="BZ62" s="177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hidden="1" x14ac:dyDescent="0.3">
      <c r="A63" s="265">
        <v>0</v>
      </c>
      <c r="B63" s="265">
        <v>0</v>
      </c>
      <c r="C63" s="265">
        <v>0</v>
      </c>
      <c r="D63" s="265">
        <v>0</v>
      </c>
      <c r="E63" s="265">
        <v>0</v>
      </c>
      <c r="F63" s="266">
        <v>0</v>
      </c>
      <c r="G63" s="266">
        <v>0</v>
      </c>
      <c r="H63" s="266">
        <v>0</v>
      </c>
      <c r="I63" s="266">
        <v>0</v>
      </c>
      <c r="J63" s="267">
        <v>0</v>
      </c>
      <c r="K63" s="267">
        <v>0</v>
      </c>
      <c r="L63" s="267">
        <v>0</v>
      </c>
      <c r="M63" s="267">
        <v>0</v>
      </c>
      <c r="N63" s="268">
        <v>0</v>
      </c>
      <c r="O63" s="268">
        <v>0</v>
      </c>
      <c r="P63" s="268">
        <v>0</v>
      </c>
      <c r="Q63" s="268">
        <v>0</v>
      </c>
      <c r="R63" s="268">
        <v>0</v>
      </c>
      <c r="S63" s="268">
        <v>0</v>
      </c>
      <c r="T63" s="268">
        <v>0</v>
      </c>
      <c r="U63" s="268">
        <v>0</v>
      </c>
      <c r="V63" s="268">
        <v>0</v>
      </c>
      <c r="W63" s="269">
        <v>0</v>
      </c>
      <c r="X63" s="269">
        <v>0</v>
      </c>
      <c r="Y63" s="269">
        <v>0</v>
      </c>
      <c r="Z63" s="269">
        <v>0</v>
      </c>
      <c r="AA63" s="270">
        <v>0</v>
      </c>
      <c r="AB63" s="270">
        <v>0</v>
      </c>
      <c r="AC63" s="270">
        <v>0</v>
      </c>
      <c r="AD63" s="270">
        <v>0</v>
      </c>
      <c r="AE63" s="268">
        <v>0</v>
      </c>
      <c r="AF63" s="268">
        <v>0</v>
      </c>
      <c r="AG63" s="268">
        <v>0</v>
      </c>
      <c r="AH63" s="268">
        <v>0</v>
      </c>
      <c r="AI63" s="268">
        <v>0</v>
      </c>
      <c r="AJ63" s="268">
        <v>0</v>
      </c>
      <c r="AK63" s="269">
        <v>0</v>
      </c>
      <c r="AL63" s="269">
        <v>0</v>
      </c>
      <c r="AM63" s="269">
        <v>0</v>
      </c>
      <c r="AN63" s="269">
        <v>0</v>
      </c>
      <c r="AO63" s="270">
        <v>0</v>
      </c>
      <c r="AP63" s="270">
        <v>0</v>
      </c>
      <c r="AQ63" s="270">
        <v>0</v>
      </c>
      <c r="AR63" s="270">
        <v>0</v>
      </c>
      <c r="AS63" s="174">
        <v>0</v>
      </c>
      <c r="AT63" s="271">
        <v>0</v>
      </c>
      <c r="AU63" s="175">
        <v>0</v>
      </c>
      <c r="AV63" s="175">
        <v>0</v>
      </c>
      <c r="AW63" s="176">
        <v>0</v>
      </c>
      <c r="AX63" s="174">
        <v>0</v>
      </c>
      <c r="AY63" s="174">
        <v>0</v>
      </c>
      <c r="AZ63" s="176">
        <v>0</v>
      </c>
      <c r="BA63" s="176">
        <v>0</v>
      </c>
      <c r="BB63" s="174">
        <v>0</v>
      </c>
      <c r="BC63" s="174">
        <v>0</v>
      </c>
      <c r="BD63" s="176">
        <v>0</v>
      </c>
      <c r="BE63" s="176">
        <v>0</v>
      </c>
      <c r="BF63" s="176">
        <v>0</v>
      </c>
      <c r="BG63" s="176">
        <v>0</v>
      </c>
      <c r="BH63" s="176">
        <v>0</v>
      </c>
      <c r="BI63" s="176">
        <v>0</v>
      </c>
      <c r="BJ63" s="176">
        <v>0</v>
      </c>
      <c r="BK63" s="176">
        <v>0</v>
      </c>
      <c r="BL63" s="176">
        <v>0</v>
      </c>
      <c r="BM63" s="176">
        <v>0</v>
      </c>
      <c r="BN63" s="176">
        <v>0</v>
      </c>
      <c r="BO63" s="176">
        <v>0</v>
      </c>
      <c r="BP63" s="176">
        <v>0</v>
      </c>
      <c r="BQ63" s="176">
        <v>0</v>
      </c>
      <c r="BR63" s="176">
        <v>0</v>
      </c>
      <c r="BS63" s="176">
        <v>0</v>
      </c>
      <c r="BT63" s="176">
        <v>0</v>
      </c>
      <c r="BU63" s="176">
        <v>0</v>
      </c>
      <c r="BV63" s="176">
        <v>0</v>
      </c>
      <c r="BW63" s="176">
        <v>0</v>
      </c>
      <c r="BX63" s="176">
        <v>0</v>
      </c>
      <c r="BY63" s="176">
        <v>0</v>
      </c>
      <c r="BZ63" s="177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hidden="1" x14ac:dyDescent="0.3">
      <c r="A64" s="265">
        <v>0</v>
      </c>
      <c r="B64" s="265">
        <v>0</v>
      </c>
      <c r="C64" s="265">
        <v>0</v>
      </c>
      <c r="D64" s="265">
        <v>0</v>
      </c>
      <c r="E64" s="265">
        <v>0</v>
      </c>
      <c r="F64" s="266">
        <v>0</v>
      </c>
      <c r="G64" s="266">
        <v>0</v>
      </c>
      <c r="H64" s="266">
        <v>0</v>
      </c>
      <c r="I64" s="266">
        <v>0</v>
      </c>
      <c r="J64" s="267">
        <v>0</v>
      </c>
      <c r="K64" s="267">
        <v>0</v>
      </c>
      <c r="L64" s="267">
        <v>0</v>
      </c>
      <c r="M64" s="267">
        <v>0</v>
      </c>
      <c r="N64" s="268">
        <v>0</v>
      </c>
      <c r="O64" s="268">
        <v>0</v>
      </c>
      <c r="P64" s="268">
        <v>0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68">
        <v>0</v>
      </c>
      <c r="W64" s="269">
        <v>0</v>
      </c>
      <c r="X64" s="269">
        <v>0</v>
      </c>
      <c r="Y64" s="269">
        <v>0</v>
      </c>
      <c r="Z64" s="269">
        <v>0</v>
      </c>
      <c r="AA64" s="270">
        <v>0</v>
      </c>
      <c r="AB64" s="270">
        <v>0</v>
      </c>
      <c r="AC64" s="270">
        <v>0</v>
      </c>
      <c r="AD64" s="270">
        <v>0</v>
      </c>
      <c r="AE64" s="268">
        <v>0</v>
      </c>
      <c r="AF64" s="268">
        <v>0</v>
      </c>
      <c r="AG64" s="268">
        <v>0</v>
      </c>
      <c r="AH64" s="268">
        <v>0</v>
      </c>
      <c r="AI64" s="268">
        <v>0</v>
      </c>
      <c r="AJ64" s="268">
        <v>0</v>
      </c>
      <c r="AK64" s="269">
        <v>0</v>
      </c>
      <c r="AL64" s="269">
        <v>0</v>
      </c>
      <c r="AM64" s="269">
        <v>0</v>
      </c>
      <c r="AN64" s="269">
        <v>0</v>
      </c>
      <c r="AO64" s="270">
        <v>0</v>
      </c>
      <c r="AP64" s="270">
        <v>0</v>
      </c>
      <c r="AQ64" s="270">
        <v>0</v>
      </c>
      <c r="AR64" s="270">
        <v>0</v>
      </c>
      <c r="AS64" s="174">
        <v>0</v>
      </c>
      <c r="AT64" s="271">
        <v>0</v>
      </c>
      <c r="AU64" s="175">
        <v>0</v>
      </c>
      <c r="AV64" s="175">
        <v>0</v>
      </c>
      <c r="AW64" s="176">
        <v>0</v>
      </c>
      <c r="AX64" s="174">
        <v>0</v>
      </c>
      <c r="AY64" s="174">
        <v>0</v>
      </c>
      <c r="AZ64" s="176">
        <v>0</v>
      </c>
      <c r="BA64" s="176">
        <v>0</v>
      </c>
      <c r="BB64" s="174">
        <v>0</v>
      </c>
      <c r="BC64" s="174">
        <v>0</v>
      </c>
      <c r="BD64" s="176">
        <v>0</v>
      </c>
      <c r="BE64" s="176">
        <v>0</v>
      </c>
      <c r="BF64" s="176">
        <v>0</v>
      </c>
      <c r="BG64" s="176">
        <v>0</v>
      </c>
      <c r="BH64" s="176">
        <v>0</v>
      </c>
      <c r="BI64" s="176">
        <v>0</v>
      </c>
      <c r="BJ64" s="176">
        <v>0</v>
      </c>
      <c r="BK64" s="176">
        <v>0</v>
      </c>
      <c r="BL64" s="176">
        <v>0</v>
      </c>
      <c r="BM64" s="176">
        <v>0</v>
      </c>
      <c r="BN64" s="176">
        <v>0</v>
      </c>
      <c r="BO64" s="176">
        <v>0</v>
      </c>
      <c r="BP64" s="176">
        <v>0</v>
      </c>
      <c r="BQ64" s="176">
        <v>0</v>
      </c>
      <c r="BR64" s="176">
        <v>0</v>
      </c>
      <c r="BS64" s="176">
        <v>0</v>
      </c>
      <c r="BT64" s="176">
        <v>0</v>
      </c>
      <c r="BU64" s="176">
        <v>0</v>
      </c>
      <c r="BV64" s="176">
        <v>0</v>
      </c>
      <c r="BW64" s="176">
        <v>0</v>
      </c>
      <c r="BX64" s="176">
        <v>0</v>
      </c>
      <c r="BY64" s="176">
        <v>0</v>
      </c>
      <c r="BZ64" s="177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hidden="1" x14ac:dyDescent="0.3">
      <c r="A65" s="265">
        <v>0</v>
      </c>
      <c r="B65" s="265">
        <v>0</v>
      </c>
      <c r="C65" s="265">
        <v>0</v>
      </c>
      <c r="D65" s="265">
        <v>0</v>
      </c>
      <c r="E65" s="265">
        <v>0</v>
      </c>
      <c r="F65" s="266">
        <v>0</v>
      </c>
      <c r="G65" s="266">
        <v>0</v>
      </c>
      <c r="H65" s="266">
        <v>0</v>
      </c>
      <c r="I65" s="266">
        <v>0</v>
      </c>
      <c r="J65" s="267">
        <v>0</v>
      </c>
      <c r="K65" s="267">
        <v>0</v>
      </c>
      <c r="L65" s="267">
        <v>0</v>
      </c>
      <c r="M65" s="267">
        <v>0</v>
      </c>
      <c r="N65" s="268">
        <v>0</v>
      </c>
      <c r="O65" s="268">
        <v>0</v>
      </c>
      <c r="P65" s="268">
        <v>0</v>
      </c>
      <c r="Q65" s="268">
        <v>0</v>
      </c>
      <c r="R65" s="268">
        <v>0</v>
      </c>
      <c r="S65" s="268">
        <v>0</v>
      </c>
      <c r="T65" s="268">
        <v>0</v>
      </c>
      <c r="U65" s="268">
        <v>0</v>
      </c>
      <c r="V65" s="268">
        <v>0</v>
      </c>
      <c r="W65" s="269">
        <v>0</v>
      </c>
      <c r="X65" s="269">
        <v>0</v>
      </c>
      <c r="Y65" s="269">
        <v>0</v>
      </c>
      <c r="Z65" s="269">
        <v>0</v>
      </c>
      <c r="AA65" s="270">
        <v>0</v>
      </c>
      <c r="AB65" s="270">
        <v>0</v>
      </c>
      <c r="AC65" s="270">
        <v>0</v>
      </c>
      <c r="AD65" s="270">
        <v>0</v>
      </c>
      <c r="AE65" s="268">
        <v>0</v>
      </c>
      <c r="AF65" s="268">
        <v>0</v>
      </c>
      <c r="AG65" s="268">
        <v>0</v>
      </c>
      <c r="AH65" s="268">
        <v>0</v>
      </c>
      <c r="AI65" s="268">
        <v>0</v>
      </c>
      <c r="AJ65" s="268">
        <v>0</v>
      </c>
      <c r="AK65" s="269">
        <v>0</v>
      </c>
      <c r="AL65" s="269">
        <v>0</v>
      </c>
      <c r="AM65" s="269">
        <v>0</v>
      </c>
      <c r="AN65" s="269">
        <v>0</v>
      </c>
      <c r="AO65" s="270">
        <v>0</v>
      </c>
      <c r="AP65" s="270">
        <v>0</v>
      </c>
      <c r="AQ65" s="270">
        <v>0</v>
      </c>
      <c r="AR65" s="270">
        <v>0</v>
      </c>
      <c r="AS65" s="174">
        <v>0</v>
      </c>
      <c r="AT65" s="271">
        <v>0</v>
      </c>
      <c r="AU65" s="175">
        <v>0</v>
      </c>
      <c r="AV65" s="175">
        <v>0</v>
      </c>
      <c r="AW65" s="176">
        <v>0</v>
      </c>
      <c r="AX65" s="174">
        <v>0</v>
      </c>
      <c r="AY65" s="174">
        <v>0</v>
      </c>
      <c r="AZ65" s="176">
        <v>0</v>
      </c>
      <c r="BA65" s="176">
        <v>0</v>
      </c>
      <c r="BB65" s="174">
        <v>0</v>
      </c>
      <c r="BC65" s="174">
        <v>0</v>
      </c>
      <c r="BD65" s="176">
        <v>0</v>
      </c>
      <c r="BE65" s="176">
        <v>0</v>
      </c>
      <c r="BF65" s="176">
        <v>0</v>
      </c>
      <c r="BG65" s="176">
        <v>0</v>
      </c>
      <c r="BH65" s="176">
        <v>0</v>
      </c>
      <c r="BI65" s="176">
        <v>0</v>
      </c>
      <c r="BJ65" s="176">
        <v>0</v>
      </c>
      <c r="BK65" s="176">
        <v>0</v>
      </c>
      <c r="BL65" s="176">
        <v>0</v>
      </c>
      <c r="BM65" s="176">
        <v>0</v>
      </c>
      <c r="BN65" s="176">
        <v>0</v>
      </c>
      <c r="BO65" s="176">
        <v>0</v>
      </c>
      <c r="BP65" s="176">
        <v>0</v>
      </c>
      <c r="BQ65" s="176">
        <v>0</v>
      </c>
      <c r="BR65" s="176">
        <v>0</v>
      </c>
      <c r="BS65" s="176">
        <v>0</v>
      </c>
      <c r="BT65" s="176">
        <v>0</v>
      </c>
      <c r="BU65" s="176">
        <v>0</v>
      </c>
      <c r="BV65" s="176">
        <v>0</v>
      </c>
      <c r="BW65" s="176">
        <v>0</v>
      </c>
      <c r="BX65" s="176">
        <v>0</v>
      </c>
      <c r="BY65" s="176">
        <v>0</v>
      </c>
      <c r="BZ65" s="177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hidden="1" x14ac:dyDescent="0.3">
      <c r="A66" s="265">
        <v>0</v>
      </c>
      <c r="B66" s="265">
        <v>0</v>
      </c>
      <c r="C66" s="265">
        <v>0</v>
      </c>
      <c r="D66" s="265">
        <v>0</v>
      </c>
      <c r="E66" s="265">
        <v>0</v>
      </c>
      <c r="F66" s="266">
        <v>0</v>
      </c>
      <c r="G66" s="266">
        <v>0</v>
      </c>
      <c r="H66" s="266">
        <v>0</v>
      </c>
      <c r="I66" s="266">
        <v>0</v>
      </c>
      <c r="J66" s="267">
        <v>0</v>
      </c>
      <c r="K66" s="267">
        <v>0</v>
      </c>
      <c r="L66" s="267">
        <v>0</v>
      </c>
      <c r="M66" s="267">
        <v>0</v>
      </c>
      <c r="N66" s="268">
        <v>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68">
        <v>0</v>
      </c>
      <c r="W66" s="269">
        <v>0</v>
      </c>
      <c r="X66" s="269">
        <v>0</v>
      </c>
      <c r="Y66" s="269">
        <v>0</v>
      </c>
      <c r="Z66" s="269">
        <v>0</v>
      </c>
      <c r="AA66" s="270">
        <v>0</v>
      </c>
      <c r="AB66" s="270">
        <v>0</v>
      </c>
      <c r="AC66" s="270">
        <v>0</v>
      </c>
      <c r="AD66" s="270">
        <v>0</v>
      </c>
      <c r="AE66" s="268">
        <v>0</v>
      </c>
      <c r="AF66" s="268">
        <v>0</v>
      </c>
      <c r="AG66" s="268">
        <v>0</v>
      </c>
      <c r="AH66" s="268">
        <v>0</v>
      </c>
      <c r="AI66" s="268">
        <v>0</v>
      </c>
      <c r="AJ66" s="268">
        <v>0</v>
      </c>
      <c r="AK66" s="269">
        <v>0</v>
      </c>
      <c r="AL66" s="269">
        <v>0</v>
      </c>
      <c r="AM66" s="269">
        <v>0</v>
      </c>
      <c r="AN66" s="269">
        <v>0</v>
      </c>
      <c r="AO66" s="270">
        <v>0</v>
      </c>
      <c r="AP66" s="270">
        <v>0</v>
      </c>
      <c r="AQ66" s="270">
        <v>0</v>
      </c>
      <c r="AR66" s="270">
        <v>0</v>
      </c>
      <c r="AS66" s="174">
        <v>0</v>
      </c>
      <c r="AT66" s="271">
        <v>0</v>
      </c>
      <c r="AU66" s="175">
        <v>0</v>
      </c>
      <c r="AV66" s="175">
        <v>0</v>
      </c>
      <c r="AW66" s="176">
        <v>0</v>
      </c>
      <c r="AX66" s="174">
        <v>0</v>
      </c>
      <c r="AY66" s="174">
        <v>0</v>
      </c>
      <c r="AZ66" s="176">
        <v>0</v>
      </c>
      <c r="BA66" s="176">
        <v>0</v>
      </c>
      <c r="BB66" s="174">
        <v>0</v>
      </c>
      <c r="BC66" s="174">
        <v>0</v>
      </c>
      <c r="BD66" s="176">
        <v>0</v>
      </c>
      <c r="BE66" s="176">
        <v>0</v>
      </c>
      <c r="BF66" s="176">
        <v>0</v>
      </c>
      <c r="BG66" s="176">
        <v>0</v>
      </c>
      <c r="BH66" s="176">
        <v>0</v>
      </c>
      <c r="BI66" s="176">
        <v>0</v>
      </c>
      <c r="BJ66" s="176">
        <v>0</v>
      </c>
      <c r="BK66" s="176">
        <v>0</v>
      </c>
      <c r="BL66" s="176">
        <v>0</v>
      </c>
      <c r="BM66" s="176">
        <v>0</v>
      </c>
      <c r="BN66" s="176">
        <v>0</v>
      </c>
      <c r="BO66" s="176">
        <v>0</v>
      </c>
      <c r="BP66" s="176">
        <v>0</v>
      </c>
      <c r="BQ66" s="176">
        <v>0</v>
      </c>
      <c r="BR66" s="176">
        <v>0</v>
      </c>
      <c r="BS66" s="176">
        <v>0</v>
      </c>
      <c r="BT66" s="176">
        <v>0</v>
      </c>
      <c r="BU66" s="176">
        <v>0</v>
      </c>
      <c r="BV66" s="176">
        <v>0</v>
      </c>
      <c r="BW66" s="176">
        <v>0</v>
      </c>
      <c r="BX66" s="176">
        <v>0</v>
      </c>
      <c r="BY66" s="176">
        <v>0</v>
      </c>
      <c r="BZ66" s="177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hidden="1" x14ac:dyDescent="0.3">
      <c r="A67" s="265">
        <v>0</v>
      </c>
      <c r="B67" s="265">
        <v>0</v>
      </c>
      <c r="C67" s="265">
        <v>0</v>
      </c>
      <c r="D67" s="265">
        <v>0</v>
      </c>
      <c r="E67" s="265">
        <v>0</v>
      </c>
      <c r="F67" s="266">
        <v>0</v>
      </c>
      <c r="G67" s="266">
        <v>0</v>
      </c>
      <c r="H67" s="266">
        <v>0</v>
      </c>
      <c r="I67" s="266">
        <v>0</v>
      </c>
      <c r="J67" s="267">
        <v>0</v>
      </c>
      <c r="K67" s="267">
        <v>0</v>
      </c>
      <c r="L67" s="267">
        <v>0</v>
      </c>
      <c r="M67" s="267">
        <v>0</v>
      </c>
      <c r="N67" s="268">
        <v>0</v>
      </c>
      <c r="O67" s="268">
        <v>0</v>
      </c>
      <c r="P67" s="268">
        <v>0</v>
      </c>
      <c r="Q67" s="268">
        <v>0</v>
      </c>
      <c r="R67" s="268">
        <v>0</v>
      </c>
      <c r="S67" s="268">
        <v>0</v>
      </c>
      <c r="T67" s="268">
        <v>0</v>
      </c>
      <c r="U67" s="268">
        <v>0</v>
      </c>
      <c r="V67" s="268">
        <v>0</v>
      </c>
      <c r="W67" s="269">
        <v>0</v>
      </c>
      <c r="X67" s="269">
        <v>0</v>
      </c>
      <c r="Y67" s="269">
        <v>0</v>
      </c>
      <c r="Z67" s="269">
        <v>0</v>
      </c>
      <c r="AA67" s="270">
        <v>0</v>
      </c>
      <c r="AB67" s="270">
        <v>0</v>
      </c>
      <c r="AC67" s="270">
        <v>0</v>
      </c>
      <c r="AD67" s="270">
        <v>0</v>
      </c>
      <c r="AE67" s="268">
        <v>0</v>
      </c>
      <c r="AF67" s="268">
        <v>0</v>
      </c>
      <c r="AG67" s="268">
        <v>0</v>
      </c>
      <c r="AH67" s="268">
        <v>0</v>
      </c>
      <c r="AI67" s="268">
        <v>0</v>
      </c>
      <c r="AJ67" s="268">
        <v>0</v>
      </c>
      <c r="AK67" s="269">
        <v>0</v>
      </c>
      <c r="AL67" s="269">
        <v>0</v>
      </c>
      <c r="AM67" s="269">
        <v>0</v>
      </c>
      <c r="AN67" s="269">
        <v>0</v>
      </c>
      <c r="AO67" s="270">
        <v>0</v>
      </c>
      <c r="AP67" s="270">
        <v>0</v>
      </c>
      <c r="AQ67" s="270">
        <v>0</v>
      </c>
      <c r="AR67" s="270">
        <v>0</v>
      </c>
      <c r="AS67" s="174">
        <v>0</v>
      </c>
      <c r="AT67" s="271">
        <v>0</v>
      </c>
      <c r="AU67" s="175">
        <v>0</v>
      </c>
      <c r="AV67" s="175">
        <v>0</v>
      </c>
      <c r="AW67" s="176">
        <v>0</v>
      </c>
      <c r="AX67" s="174">
        <v>0</v>
      </c>
      <c r="AY67" s="174">
        <v>0</v>
      </c>
      <c r="AZ67" s="176">
        <v>0</v>
      </c>
      <c r="BA67" s="176">
        <v>0</v>
      </c>
      <c r="BB67" s="174">
        <v>0</v>
      </c>
      <c r="BC67" s="174">
        <v>0</v>
      </c>
      <c r="BD67" s="176">
        <v>0</v>
      </c>
      <c r="BE67" s="176">
        <v>0</v>
      </c>
      <c r="BF67" s="176">
        <v>0</v>
      </c>
      <c r="BG67" s="176">
        <v>0</v>
      </c>
      <c r="BH67" s="176">
        <v>0</v>
      </c>
      <c r="BI67" s="176">
        <v>0</v>
      </c>
      <c r="BJ67" s="176">
        <v>0</v>
      </c>
      <c r="BK67" s="176">
        <v>0</v>
      </c>
      <c r="BL67" s="176">
        <v>0</v>
      </c>
      <c r="BM67" s="176">
        <v>0</v>
      </c>
      <c r="BN67" s="176">
        <v>0</v>
      </c>
      <c r="BO67" s="176">
        <v>0</v>
      </c>
      <c r="BP67" s="176">
        <v>0</v>
      </c>
      <c r="BQ67" s="176">
        <v>0</v>
      </c>
      <c r="BR67" s="176">
        <v>0</v>
      </c>
      <c r="BS67" s="176">
        <v>0</v>
      </c>
      <c r="BT67" s="176">
        <v>0</v>
      </c>
      <c r="BU67" s="176">
        <v>0</v>
      </c>
      <c r="BV67" s="176">
        <v>0</v>
      </c>
      <c r="BW67" s="176">
        <v>0</v>
      </c>
      <c r="BX67" s="176">
        <v>0</v>
      </c>
      <c r="BY67" s="176">
        <v>0</v>
      </c>
      <c r="BZ67" s="17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hidden="1" x14ac:dyDescent="0.3">
      <c r="A68" s="265">
        <v>0</v>
      </c>
      <c r="B68" s="265">
        <v>0</v>
      </c>
      <c r="C68" s="265">
        <v>0</v>
      </c>
      <c r="D68" s="265">
        <v>0</v>
      </c>
      <c r="E68" s="265">
        <v>0</v>
      </c>
      <c r="F68" s="266">
        <v>0</v>
      </c>
      <c r="G68" s="266">
        <v>0</v>
      </c>
      <c r="H68" s="266">
        <v>0</v>
      </c>
      <c r="I68" s="266">
        <v>0</v>
      </c>
      <c r="J68" s="267">
        <v>0</v>
      </c>
      <c r="K68" s="267">
        <v>0</v>
      </c>
      <c r="L68" s="267">
        <v>0</v>
      </c>
      <c r="M68" s="267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68">
        <v>0</v>
      </c>
      <c r="W68" s="269">
        <v>0</v>
      </c>
      <c r="X68" s="269">
        <v>0</v>
      </c>
      <c r="Y68" s="269">
        <v>0</v>
      </c>
      <c r="Z68" s="269">
        <v>0</v>
      </c>
      <c r="AA68" s="270">
        <v>0</v>
      </c>
      <c r="AB68" s="270">
        <v>0</v>
      </c>
      <c r="AC68" s="270">
        <v>0</v>
      </c>
      <c r="AD68" s="270">
        <v>0</v>
      </c>
      <c r="AE68" s="268">
        <v>0</v>
      </c>
      <c r="AF68" s="268">
        <v>0</v>
      </c>
      <c r="AG68" s="268">
        <v>0</v>
      </c>
      <c r="AH68" s="268">
        <v>0</v>
      </c>
      <c r="AI68" s="268">
        <v>0</v>
      </c>
      <c r="AJ68" s="268">
        <v>0</v>
      </c>
      <c r="AK68" s="269">
        <v>0</v>
      </c>
      <c r="AL68" s="269">
        <v>0</v>
      </c>
      <c r="AM68" s="269">
        <v>0</v>
      </c>
      <c r="AN68" s="269">
        <v>0</v>
      </c>
      <c r="AO68" s="270">
        <v>0</v>
      </c>
      <c r="AP68" s="270">
        <v>0</v>
      </c>
      <c r="AQ68" s="270">
        <v>0</v>
      </c>
      <c r="AR68" s="270">
        <v>0</v>
      </c>
      <c r="AS68" s="174">
        <v>0</v>
      </c>
      <c r="AT68" s="271">
        <v>0</v>
      </c>
      <c r="AU68" s="175">
        <v>0</v>
      </c>
      <c r="AV68" s="175">
        <v>0</v>
      </c>
      <c r="AW68" s="176">
        <v>0</v>
      </c>
      <c r="AX68" s="174">
        <v>0</v>
      </c>
      <c r="AY68" s="174">
        <v>0</v>
      </c>
      <c r="AZ68" s="176">
        <v>0</v>
      </c>
      <c r="BA68" s="176">
        <v>0</v>
      </c>
      <c r="BB68" s="174">
        <v>0</v>
      </c>
      <c r="BC68" s="174">
        <v>0</v>
      </c>
      <c r="BD68" s="176">
        <v>0</v>
      </c>
      <c r="BE68" s="176">
        <v>0</v>
      </c>
      <c r="BF68" s="176">
        <v>0</v>
      </c>
      <c r="BG68" s="176">
        <v>0</v>
      </c>
      <c r="BH68" s="176">
        <v>0</v>
      </c>
      <c r="BI68" s="176">
        <v>0</v>
      </c>
      <c r="BJ68" s="176">
        <v>0</v>
      </c>
      <c r="BK68" s="176">
        <v>0</v>
      </c>
      <c r="BL68" s="176">
        <v>0</v>
      </c>
      <c r="BM68" s="176">
        <v>0</v>
      </c>
      <c r="BN68" s="176">
        <v>0</v>
      </c>
      <c r="BO68" s="176">
        <v>0</v>
      </c>
      <c r="BP68" s="176">
        <v>0</v>
      </c>
      <c r="BQ68" s="176">
        <v>0</v>
      </c>
      <c r="BR68" s="176">
        <v>0</v>
      </c>
      <c r="BS68" s="176">
        <v>0</v>
      </c>
      <c r="BT68" s="176">
        <v>0</v>
      </c>
      <c r="BU68" s="176">
        <v>0</v>
      </c>
      <c r="BV68" s="176">
        <v>0</v>
      </c>
      <c r="BW68" s="176">
        <v>0</v>
      </c>
      <c r="BX68" s="176">
        <v>0</v>
      </c>
      <c r="BY68" s="176">
        <v>0</v>
      </c>
      <c r="BZ68" s="177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hidden="1" x14ac:dyDescent="0.3">
      <c r="A69" s="265">
        <v>0</v>
      </c>
      <c r="B69" s="265">
        <v>0</v>
      </c>
      <c r="C69" s="265">
        <v>0</v>
      </c>
      <c r="D69" s="265">
        <v>0</v>
      </c>
      <c r="E69" s="265">
        <v>0</v>
      </c>
      <c r="F69" s="266">
        <v>0</v>
      </c>
      <c r="G69" s="266">
        <v>0</v>
      </c>
      <c r="H69" s="266">
        <v>0</v>
      </c>
      <c r="I69" s="266">
        <v>0</v>
      </c>
      <c r="J69" s="267">
        <v>0</v>
      </c>
      <c r="K69" s="267">
        <v>0</v>
      </c>
      <c r="L69" s="267">
        <v>0</v>
      </c>
      <c r="M69" s="267">
        <v>0</v>
      </c>
      <c r="N69" s="268">
        <v>0</v>
      </c>
      <c r="O69" s="268">
        <v>0</v>
      </c>
      <c r="P69" s="268">
        <v>0</v>
      </c>
      <c r="Q69" s="268">
        <v>0</v>
      </c>
      <c r="R69" s="268">
        <v>0</v>
      </c>
      <c r="S69" s="268">
        <v>0</v>
      </c>
      <c r="T69" s="268">
        <v>0</v>
      </c>
      <c r="U69" s="268">
        <v>0</v>
      </c>
      <c r="V69" s="268">
        <v>0</v>
      </c>
      <c r="W69" s="269">
        <v>0</v>
      </c>
      <c r="X69" s="269">
        <v>0</v>
      </c>
      <c r="Y69" s="269">
        <v>0</v>
      </c>
      <c r="Z69" s="269">
        <v>0</v>
      </c>
      <c r="AA69" s="270">
        <v>0</v>
      </c>
      <c r="AB69" s="270">
        <v>0</v>
      </c>
      <c r="AC69" s="270">
        <v>0</v>
      </c>
      <c r="AD69" s="270">
        <v>0</v>
      </c>
      <c r="AE69" s="268">
        <v>0</v>
      </c>
      <c r="AF69" s="268">
        <v>0</v>
      </c>
      <c r="AG69" s="268">
        <v>0</v>
      </c>
      <c r="AH69" s="268">
        <v>0</v>
      </c>
      <c r="AI69" s="268">
        <v>0</v>
      </c>
      <c r="AJ69" s="268">
        <v>0</v>
      </c>
      <c r="AK69" s="269">
        <v>0</v>
      </c>
      <c r="AL69" s="269">
        <v>0</v>
      </c>
      <c r="AM69" s="269">
        <v>0</v>
      </c>
      <c r="AN69" s="269">
        <v>0</v>
      </c>
      <c r="AO69" s="270">
        <v>0</v>
      </c>
      <c r="AP69" s="270">
        <v>0</v>
      </c>
      <c r="AQ69" s="270">
        <v>0</v>
      </c>
      <c r="AR69" s="270">
        <v>0</v>
      </c>
      <c r="AS69" s="174">
        <v>0</v>
      </c>
      <c r="AT69" s="271">
        <v>0</v>
      </c>
      <c r="AU69" s="175">
        <v>0</v>
      </c>
      <c r="AV69" s="175">
        <v>0</v>
      </c>
      <c r="AW69" s="176">
        <v>0</v>
      </c>
      <c r="AX69" s="174">
        <v>0</v>
      </c>
      <c r="AY69" s="174">
        <v>0</v>
      </c>
      <c r="AZ69" s="176">
        <v>0</v>
      </c>
      <c r="BA69" s="176">
        <v>0</v>
      </c>
      <c r="BB69" s="174">
        <v>0</v>
      </c>
      <c r="BC69" s="174">
        <v>0</v>
      </c>
      <c r="BD69" s="176">
        <v>0</v>
      </c>
      <c r="BE69" s="176">
        <v>0</v>
      </c>
      <c r="BF69" s="176">
        <v>0</v>
      </c>
      <c r="BG69" s="176">
        <v>0</v>
      </c>
      <c r="BH69" s="176">
        <v>0</v>
      </c>
      <c r="BI69" s="176">
        <v>0</v>
      </c>
      <c r="BJ69" s="176">
        <v>0</v>
      </c>
      <c r="BK69" s="176">
        <v>0</v>
      </c>
      <c r="BL69" s="176">
        <v>0</v>
      </c>
      <c r="BM69" s="176">
        <v>0</v>
      </c>
      <c r="BN69" s="176">
        <v>0</v>
      </c>
      <c r="BO69" s="176">
        <v>0</v>
      </c>
      <c r="BP69" s="176">
        <v>0</v>
      </c>
      <c r="BQ69" s="176">
        <v>0</v>
      </c>
      <c r="BR69" s="176">
        <v>0</v>
      </c>
      <c r="BS69" s="176">
        <v>0</v>
      </c>
      <c r="BT69" s="176">
        <v>0</v>
      </c>
      <c r="BU69" s="176">
        <v>0</v>
      </c>
      <c r="BV69" s="176">
        <v>0</v>
      </c>
      <c r="BW69" s="176">
        <v>0</v>
      </c>
      <c r="BX69" s="176">
        <v>0</v>
      </c>
      <c r="BY69" s="176">
        <v>0</v>
      </c>
      <c r="BZ69" s="177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 spans="1:83" hidden="1" x14ac:dyDescent="0.3">
      <c r="A70" s="265">
        <v>0</v>
      </c>
      <c r="B70" s="265">
        <v>0</v>
      </c>
      <c r="C70" s="265">
        <v>0</v>
      </c>
      <c r="D70" s="265">
        <v>0</v>
      </c>
      <c r="E70" s="265">
        <v>0</v>
      </c>
      <c r="F70" s="266">
        <v>0</v>
      </c>
      <c r="G70" s="266">
        <v>0</v>
      </c>
      <c r="H70" s="266">
        <v>0</v>
      </c>
      <c r="I70" s="266">
        <v>0</v>
      </c>
      <c r="J70" s="267">
        <v>0</v>
      </c>
      <c r="K70" s="267">
        <v>0</v>
      </c>
      <c r="L70" s="267">
        <v>0</v>
      </c>
      <c r="M70" s="267">
        <v>0</v>
      </c>
      <c r="N70" s="268">
        <v>0</v>
      </c>
      <c r="O70" s="268">
        <v>0</v>
      </c>
      <c r="P70" s="268">
        <v>0</v>
      </c>
      <c r="Q70" s="268">
        <v>0</v>
      </c>
      <c r="R70" s="268">
        <v>0</v>
      </c>
      <c r="S70" s="268">
        <v>0</v>
      </c>
      <c r="T70" s="268">
        <v>0</v>
      </c>
      <c r="U70" s="268">
        <v>0</v>
      </c>
      <c r="V70" s="268">
        <v>0</v>
      </c>
      <c r="W70" s="269">
        <v>0</v>
      </c>
      <c r="X70" s="269">
        <v>0</v>
      </c>
      <c r="Y70" s="269">
        <v>0</v>
      </c>
      <c r="Z70" s="269">
        <v>0</v>
      </c>
      <c r="AA70" s="270">
        <v>0</v>
      </c>
      <c r="AB70" s="270">
        <v>0</v>
      </c>
      <c r="AC70" s="270">
        <v>0</v>
      </c>
      <c r="AD70" s="270">
        <v>0</v>
      </c>
      <c r="AE70" s="268">
        <v>0</v>
      </c>
      <c r="AF70" s="268">
        <v>0</v>
      </c>
      <c r="AG70" s="268">
        <v>0</v>
      </c>
      <c r="AH70" s="268">
        <v>0</v>
      </c>
      <c r="AI70" s="268">
        <v>0</v>
      </c>
      <c r="AJ70" s="268">
        <v>0</v>
      </c>
      <c r="AK70" s="269">
        <v>0</v>
      </c>
      <c r="AL70" s="269">
        <v>0</v>
      </c>
      <c r="AM70" s="269">
        <v>0</v>
      </c>
      <c r="AN70" s="269">
        <v>0</v>
      </c>
      <c r="AO70" s="270">
        <v>0</v>
      </c>
      <c r="AP70" s="270">
        <v>0</v>
      </c>
      <c r="AQ70" s="270">
        <v>0</v>
      </c>
      <c r="AR70" s="270">
        <v>0</v>
      </c>
      <c r="AS70" s="174">
        <v>0</v>
      </c>
      <c r="AT70" s="271">
        <v>0</v>
      </c>
      <c r="AU70" s="175">
        <v>0</v>
      </c>
      <c r="AV70" s="175">
        <v>0</v>
      </c>
      <c r="AW70" s="176">
        <v>0</v>
      </c>
      <c r="AX70" s="174">
        <v>0</v>
      </c>
      <c r="AY70" s="174">
        <v>0</v>
      </c>
      <c r="AZ70" s="176">
        <v>0</v>
      </c>
      <c r="BA70" s="176">
        <v>0</v>
      </c>
      <c r="BB70" s="174">
        <v>0</v>
      </c>
      <c r="BC70" s="174">
        <v>0</v>
      </c>
      <c r="BD70" s="176">
        <v>0</v>
      </c>
      <c r="BE70" s="176">
        <v>0</v>
      </c>
      <c r="BF70" s="176">
        <v>0</v>
      </c>
      <c r="BG70" s="176">
        <v>0</v>
      </c>
      <c r="BH70" s="176">
        <v>0</v>
      </c>
      <c r="BI70" s="176">
        <v>0</v>
      </c>
      <c r="BJ70" s="176">
        <v>0</v>
      </c>
      <c r="BK70" s="176">
        <v>0</v>
      </c>
      <c r="BL70" s="176">
        <v>0</v>
      </c>
      <c r="BM70" s="176">
        <v>0</v>
      </c>
      <c r="BN70" s="176">
        <v>0</v>
      </c>
      <c r="BO70" s="176">
        <v>0</v>
      </c>
      <c r="BP70" s="176">
        <v>0</v>
      </c>
      <c r="BQ70" s="176">
        <v>0</v>
      </c>
      <c r="BR70" s="176">
        <v>0</v>
      </c>
      <c r="BS70" s="176">
        <v>0</v>
      </c>
      <c r="BT70" s="176">
        <v>0</v>
      </c>
      <c r="BU70" s="176">
        <v>0</v>
      </c>
      <c r="BV70" s="176">
        <v>0</v>
      </c>
      <c r="BW70" s="176">
        <v>0</v>
      </c>
      <c r="BX70" s="176">
        <v>0</v>
      </c>
      <c r="BY70" s="176">
        <v>0</v>
      </c>
      <c r="BZ70" s="177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hidden="1" x14ac:dyDescent="0.3">
      <c r="A71" s="265">
        <v>0</v>
      </c>
      <c r="B71" s="265">
        <v>0</v>
      </c>
      <c r="C71" s="265">
        <v>0</v>
      </c>
      <c r="D71" s="265">
        <v>0</v>
      </c>
      <c r="E71" s="265">
        <v>0</v>
      </c>
      <c r="F71" s="266">
        <v>0</v>
      </c>
      <c r="G71" s="266">
        <v>0</v>
      </c>
      <c r="H71" s="266">
        <v>0</v>
      </c>
      <c r="I71" s="266">
        <v>0</v>
      </c>
      <c r="J71" s="267">
        <v>0</v>
      </c>
      <c r="K71" s="267">
        <v>0</v>
      </c>
      <c r="L71" s="267">
        <v>0</v>
      </c>
      <c r="M71" s="267">
        <v>0</v>
      </c>
      <c r="N71" s="268">
        <v>0</v>
      </c>
      <c r="O71" s="268">
        <v>0</v>
      </c>
      <c r="P71" s="268">
        <v>0</v>
      </c>
      <c r="Q71" s="268">
        <v>0</v>
      </c>
      <c r="R71" s="268">
        <v>0</v>
      </c>
      <c r="S71" s="268">
        <v>0</v>
      </c>
      <c r="T71" s="268">
        <v>0</v>
      </c>
      <c r="U71" s="268">
        <v>0</v>
      </c>
      <c r="V71" s="268">
        <v>0</v>
      </c>
      <c r="W71" s="269">
        <v>0</v>
      </c>
      <c r="X71" s="269">
        <v>0</v>
      </c>
      <c r="Y71" s="269">
        <v>0</v>
      </c>
      <c r="Z71" s="269">
        <v>0</v>
      </c>
      <c r="AA71" s="270">
        <v>0</v>
      </c>
      <c r="AB71" s="270">
        <v>0</v>
      </c>
      <c r="AC71" s="270">
        <v>0</v>
      </c>
      <c r="AD71" s="270">
        <v>0</v>
      </c>
      <c r="AE71" s="268">
        <v>0</v>
      </c>
      <c r="AF71" s="268">
        <v>0</v>
      </c>
      <c r="AG71" s="268">
        <v>0</v>
      </c>
      <c r="AH71" s="268">
        <v>0</v>
      </c>
      <c r="AI71" s="268">
        <v>0</v>
      </c>
      <c r="AJ71" s="268">
        <v>0</v>
      </c>
      <c r="AK71" s="269">
        <v>0</v>
      </c>
      <c r="AL71" s="269">
        <v>0</v>
      </c>
      <c r="AM71" s="269">
        <v>0</v>
      </c>
      <c r="AN71" s="269">
        <v>0</v>
      </c>
      <c r="AO71" s="270">
        <v>0</v>
      </c>
      <c r="AP71" s="270">
        <v>0</v>
      </c>
      <c r="AQ71" s="270">
        <v>0</v>
      </c>
      <c r="AR71" s="270">
        <v>0</v>
      </c>
      <c r="AS71" s="174">
        <v>0</v>
      </c>
      <c r="AT71" s="271">
        <v>0</v>
      </c>
      <c r="AU71" s="175">
        <v>0</v>
      </c>
      <c r="AV71" s="175">
        <v>0</v>
      </c>
      <c r="AW71" s="176">
        <v>0</v>
      </c>
      <c r="AX71" s="174">
        <v>0</v>
      </c>
      <c r="AY71" s="174">
        <v>0</v>
      </c>
      <c r="AZ71" s="176">
        <v>0</v>
      </c>
      <c r="BA71" s="176">
        <v>0</v>
      </c>
      <c r="BB71" s="174">
        <v>0</v>
      </c>
      <c r="BC71" s="174">
        <v>0</v>
      </c>
      <c r="BD71" s="176">
        <v>0</v>
      </c>
      <c r="BE71" s="176">
        <v>0</v>
      </c>
      <c r="BF71" s="176">
        <v>0</v>
      </c>
      <c r="BG71" s="176">
        <v>0</v>
      </c>
      <c r="BH71" s="176">
        <v>0</v>
      </c>
      <c r="BI71" s="176">
        <v>0</v>
      </c>
      <c r="BJ71" s="176">
        <v>0</v>
      </c>
      <c r="BK71" s="176">
        <v>0</v>
      </c>
      <c r="BL71" s="176">
        <v>0</v>
      </c>
      <c r="BM71" s="176">
        <v>0</v>
      </c>
      <c r="BN71" s="176">
        <v>0</v>
      </c>
      <c r="BO71" s="176">
        <v>0</v>
      </c>
      <c r="BP71" s="176">
        <v>0</v>
      </c>
      <c r="BQ71" s="176">
        <v>0</v>
      </c>
      <c r="BR71" s="176">
        <v>0</v>
      </c>
      <c r="BS71" s="176">
        <v>0</v>
      </c>
      <c r="BT71" s="176">
        <v>0</v>
      </c>
      <c r="BU71" s="176">
        <v>0</v>
      </c>
      <c r="BV71" s="176">
        <v>0</v>
      </c>
      <c r="BW71" s="176">
        <v>0</v>
      </c>
      <c r="BX71" s="176">
        <v>0</v>
      </c>
      <c r="BY71" s="176">
        <v>0</v>
      </c>
      <c r="BZ71" s="177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hidden="1" x14ac:dyDescent="0.3">
      <c r="A72" s="265">
        <v>0</v>
      </c>
      <c r="B72" s="265">
        <v>0</v>
      </c>
      <c r="C72" s="265">
        <v>0</v>
      </c>
      <c r="D72" s="265">
        <v>0</v>
      </c>
      <c r="E72" s="265">
        <v>0</v>
      </c>
      <c r="F72" s="266">
        <v>0</v>
      </c>
      <c r="G72" s="266">
        <v>0</v>
      </c>
      <c r="H72" s="266">
        <v>0</v>
      </c>
      <c r="I72" s="266">
        <v>0</v>
      </c>
      <c r="J72" s="267">
        <v>0</v>
      </c>
      <c r="K72" s="267">
        <v>0</v>
      </c>
      <c r="L72" s="267">
        <v>0</v>
      </c>
      <c r="M72" s="267">
        <v>0</v>
      </c>
      <c r="N72" s="268">
        <v>0</v>
      </c>
      <c r="O72" s="268">
        <v>0</v>
      </c>
      <c r="P72" s="268">
        <v>0</v>
      </c>
      <c r="Q72" s="268">
        <v>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  <c r="W72" s="269">
        <v>0</v>
      </c>
      <c r="X72" s="269">
        <v>0</v>
      </c>
      <c r="Y72" s="269">
        <v>0</v>
      </c>
      <c r="Z72" s="269">
        <v>0</v>
      </c>
      <c r="AA72" s="270">
        <v>0</v>
      </c>
      <c r="AB72" s="270">
        <v>0</v>
      </c>
      <c r="AC72" s="270">
        <v>0</v>
      </c>
      <c r="AD72" s="270">
        <v>0</v>
      </c>
      <c r="AE72" s="268">
        <v>0</v>
      </c>
      <c r="AF72" s="268">
        <v>0</v>
      </c>
      <c r="AG72" s="268">
        <v>0</v>
      </c>
      <c r="AH72" s="268">
        <v>0</v>
      </c>
      <c r="AI72" s="268">
        <v>0</v>
      </c>
      <c r="AJ72" s="268">
        <v>0</v>
      </c>
      <c r="AK72" s="269">
        <v>0</v>
      </c>
      <c r="AL72" s="269">
        <v>0</v>
      </c>
      <c r="AM72" s="269">
        <v>0</v>
      </c>
      <c r="AN72" s="269">
        <v>0</v>
      </c>
      <c r="AO72" s="270">
        <v>0</v>
      </c>
      <c r="AP72" s="270">
        <v>0</v>
      </c>
      <c r="AQ72" s="270">
        <v>0</v>
      </c>
      <c r="AR72" s="270">
        <v>0</v>
      </c>
      <c r="AS72" s="174">
        <v>0</v>
      </c>
      <c r="AT72" s="271">
        <v>0</v>
      </c>
      <c r="AU72" s="175">
        <v>0</v>
      </c>
      <c r="AV72" s="175">
        <v>0</v>
      </c>
      <c r="AW72" s="176">
        <v>0</v>
      </c>
      <c r="AX72" s="174">
        <v>0</v>
      </c>
      <c r="AY72" s="174">
        <v>0</v>
      </c>
      <c r="AZ72" s="176">
        <v>0</v>
      </c>
      <c r="BA72" s="176">
        <v>0</v>
      </c>
      <c r="BB72" s="174">
        <v>0</v>
      </c>
      <c r="BC72" s="174">
        <v>0</v>
      </c>
      <c r="BD72" s="176">
        <v>0</v>
      </c>
      <c r="BE72" s="176">
        <v>0</v>
      </c>
      <c r="BF72" s="176">
        <v>0</v>
      </c>
      <c r="BG72" s="176">
        <v>0</v>
      </c>
      <c r="BH72" s="176">
        <v>0</v>
      </c>
      <c r="BI72" s="176">
        <v>0</v>
      </c>
      <c r="BJ72" s="176">
        <v>0</v>
      </c>
      <c r="BK72" s="176">
        <v>0</v>
      </c>
      <c r="BL72" s="176">
        <v>0</v>
      </c>
      <c r="BM72" s="176">
        <v>0</v>
      </c>
      <c r="BN72" s="176">
        <v>0</v>
      </c>
      <c r="BO72" s="176">
        <v>0</v>
      </c>
      <c r="BP72" s="176">
        <v>0</v>
      </c>
      <c r="BQ72" s="176">
        <v>0</v>
      </c>
      <c r="BR72" s="176">
        <v>0</v>
      </c>
      <c r="BS72" s="176">
        <v>0</v>
      </c>
      <c r="BT72" s="176">
        <v>0</v>
      </c>
      <c r="BU72" s="176">
        <v>0</v>
      </c>
      <c r="BV72" s="176">
        <v>0</v>
      </c>
      <c r="BW72" s="176">
        <v>0</v>
      </c>
      <c r="BX72" s="176">
        <v>0</v>
      </c>
      <c r="BY72" s="176">
        <v>0</v>
      </c>
      <c r="BZ72" s="177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hidden="1" x14ac:dyDescent="0.3">
      <c r="A73" s="265">
        <v>0</v>
      </c>
      <c r="B73" s="265">
        <v>0</v>
      </c>
      <c r="C73" s="265">
        <v>0</v>
      </c>
      <c r="D73" s="265">
        <v>0</v>
      </c>
      <c r="E73" s="265">
        <v>0</v>
      </c>
      <c r="F73" s="266">
        <v>0</v>
      </c>
      <c r="G73" s="266">
        <v>0</v>
      </c>
      <c r="H73" s="266">
        <v>0</v>
      </c>
      <c r="I73" s="266">
        <v>0</v>
      </c>
      <c r="J73" s="267">
        <v>0</v>
      </c>
      <c r="K73" s="267">
        <v>0</v>
      </c>
      <c r="L73" s="267">
        <v>0</v>
      </c>
      <c r="M73" s="267">
        <v>0</v>
      </c>
      <c r="N73" s="268">
        <v>0</v>
      </c>
      <c r="O73" s="268">
        <v>0</v>
      </c>
      <c r="P73" s="268">
        <v>0</v>
      </c>
      <c r="Q73" s="268">
        <v>0</v>
      </c>
      <c r="R73" s="268">
        <v>0</v>
      </c>
      <c r="S73" s="268">
        <v>0</v>
      </c>
      <c r="T73" s="268">
        <v>0</v>
      </c>
      <c r="U73" s="268">
        <v>0</v>
      </c>
      <c r="V73" s="268">
        <v>0</v>
      </c>
      <c r="W73" s="269">
        <v>0</v>
      </c>
      <c r="X73" s="269">
        <v>0</v>
      </c>
      <c r="Y73" s="269">
        <v>0</v>
      </c>
      <c r="Z73" s="269">
        <v>0</v>
      </c>
      <c r="AA73" s="270">
        <v>0</v>
      </c>
      <c r="AB73" s="270">
        <v>0</v>
      </c>
      <c r="AC73" s="270">
        <v>0</v>
      </c>
      <c r="AD73" s="270">
        <v>0</v>
      </c>
      <c r="AE73" s="268">
        <v>0</v>
      </c>
      <c r="AF73" s="268">
        <v>0</v>
      </c>
      <c r="AG73" s="268">
        <v>0</v>
      </c>
      <c r="AH73" s="268">
        <v>0</v>
      </c>
      <c r="AI73" s="268">
        <v>0</v>
      </c>
      <c r="AJ73" s="268">
        <v>0</v>
      </c>
      <c r="AK73" s="269">
        <v>0</v>
      </c>
      <c r="AL73" s="269">
        <v>0</v>
      </c>
      <c r="AM73" s="269">
        <v>0</v>
      </c>
      <c r="AN73" s="269">
        <v>0</v>
      </c>
      <c r="AO73" s="270">
        <v>0</v>
      </c>
      <c r="AP73" s="270">
        <v>0</v>
      </c>
      <c r="AQ73" s="270">
        <v>0</v>
      </c>
      <c r="AR73" s="270">
        <v>0</v>
      </c>
      <c r="AS73" s="174">
        <v>0</v>
      </c>
      <c r="AT73" s="271">
        <v>0</v>
      </c>
      <c r="AU73" s="175">
        <v>0</v>
      </c>
      <c r="AV73" s="175">
        <v>0</v>
      </c>
      <c r="AW73" s="176">
        <v>0</v>
      </c>
      <c r="AX73" s="174">
        <v>0</v>
      </c>
      <c r="AY73" s="174">
        <v>0</v>
      </c>
      <c r="AZ73" s="176">
        <v>0</v>
      </c>
      <c r="BA73" s="176">
        <v>0</v>
      </c>
      <c r="BB73" s="174">
        <v>0</v>
      </c>
      <c r="BC73" s="174">
        <v>0</v>
      </c>
      <c r="BD73" s="176">
        <v>0</v>
      </c>
      <c r="BE73" s="176">
        <v>0</v>
      </c>
      <c r="BF73" s="176">
        <v>0</v>
      </c>
      <c r="BG73" s="176">
        <v>0</v>
      </c>
      <c r="BH73" s="176">
        <v>0</v>
      </c>
      <c r="BI73" s="176">
        <v>0</v>
      </c>
      <c r="BJ73" s="176">
        <v>0</v>
      </c>
      <c r="BK73" s="176">
        <v>0</v>
      </c>
      <c r="BL73" s="176">
        <v>0</v>
      </c>
      <c r="BM73" s="176">
        <v>0</v>
      </c>
      <c r="BN73" s="176">
        <v>0</v>
      </c>
      <c r="BO73" s="176">
        <v>0</v>
      </c>
      <c r="BP73" s="176">
        <v>0</v>
      </c>
      <c r="BQ73" s="176">
        <v>0</v>
      </c>
      <c r="BR73" s="176">
        <v>0</v>
      </c>
      <c r="BS73" s="176">
        <v>0</v>
      </c>
      <c r="BT73" s="176">
        <v>0</v>
      </c>
      <c r="BU73" s="176">
        <v>0</v>
      </c>
      <c r="BV73" s="176">
        <v>0</v>
      </c>
      <c r="BW73" s="176">
        <v>0</v>
      </c>
      <c r="BX73" s="176">
        <v>0</v>
      </c>
      <c r="BY73" s="176">
        <v>0</v>
      </c>
      <c r="BZ73" s="177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hidden="1" x14ac:dyDescent="0.3">
      <c r="A74" s="265">
        <v>0</v>
      </c>
      <c r="B74" s="265">
        <v>0</v>
      </c>
      <c r="C74" s="265">
        <v>0</v>
      </c>
      <c r="D74" s="265">
        <v>0</v>
      </c>
      <c r="E74" s="265">
        <v>0</v>
      </c>
      <c r="F74" s="266">
        <v>0</v>
      </c>
      <c r="G74" s="266">
        <v>0</v>
      </c>
      <c r="H74" s="266">
        <v>0</v>
      </c>
      <c r="I74" s="266">
        <v>0</v>
      </c>
      <c r="J74" s="267">
        <v>0</v>
      </c>
      <c r="K74" s="267">
        <v>0</v>
      </c>
      <c r="L74" s="267">
        <v>0</v>
      </c>
      <c r="M74" s="267">
        <v>0</v>
      </c>
      <c r="N74" s="268">
        <v>0</v>
      </c>
      <c r="O74" s="268">
        <v>0</v>
      </c>
      <c r="P74" s="268">
        <v>0</v>
      </c>
      <c r="Q74" s="268">
        <v>0</v>
      </c>
      <c r="R74" s="268">
        <v>0</v>
      </c>
      <c r="S74" s="268">
        <v>0</v>
      </c>
      <c r="T74" s="268">
        <v>0</v>
      </c>
      <c r="U74" s="268">
        <v>0</v>
      </c>
      <c r="V74" s="268">
        <v>0</v>
      </c>
      <c r="W74" s="269">
        <v>0</v>
      </c>
      <c r="X74" s="269">
        <v>0</v>
      </c>
      <c r="Y74" s="269">
        <v>0</v>
      </c>
      <c r="Z74" s="269">
        <v>0</v>
      </c>
      <c r="AA74" s="270">
        <v>0</v>
      </c>
      <c r="AB74" s="270">
        <v>0</v>
      </c>
      <c r="AC74" s="270">
        <v>0</v>
      </c>
      <c r="AD74" s="270">
        <v>0</v>
      </c>
      <c r="AE74" s="268">
        <v>0</v>
      </c>
      <c r="AF74" s="268">
        <v>0</v>
      </c>
      <c r="AG74" s="268">
        <v>0</v>
      </c>
      <c r="AH74" s="268">
        <v>0</v>
      </c>
      <c r="AI74" s="268">
        <v>0</v>
      </c>
      <c r="AJ74" s="268">
        <v>0</v>
      </c>
      <c r="AK74" s="269">
        <v>0</v>
      </c>
      <c r="AL74" s="269">
        <v>0</v>
      </c>
      <c r="AM74" s="269">
        <v>0</v>
      </c>
      <c r="AN74" s="269">
        <v>0</v>
      </c>
      <c r="AO74" s="270">
        <v>0</v>
      </c>
      <c r="AP74" s="270">
        <v>0</v>
      </c>
      <c r="AQ74" s="270">
        <v>0</v>
      </c>
      <c r="AR74" s="270">
        <v>0</v>
      </c>
      <c r="AS74" s="174">
        <v>0</v>
      </c>
      <c r="AT74" s="271">
        <v>0</v>
      </c>
      <c r="AU74" s="175">
        <v>0</v>
      </c>
      <c r="AV74" s="175">
        <v>0</v>
      </c>
      <c r="AW74" s="176">
        <v>0</v>
      </c>
      <c r="AX74" s="174">
        <v>0</v>
      </c>
      <c r="AY74" s="174">
        <v>0</v>
      </c>
      <c r="AZ74" s="176">
        <v>0</v>
      </c>
      <c r="BA74" s="176">
        <v>0</v>
      </c>
      <c r="BB74" s="174">
        <v>0</v>
      </c>
      <c r="BC74" s="174">
        <v>0</v>
      </c>
      <c r="BD74" s="176">
        <v>0</v>
      </c>
      <c r="BE74" s="176">
        <v>0</v>
      </c>
      <c r="BF74" s="176">
        <v>0</v>
      </c>
      <c r="BG74" s="176">
        <v>0</v>
      </c>
      <c r="BH74" s="176">
        <v>0</v>
      </c>
      <c r="BI74" s="176">
        <v>0</v>
      </c>
      <c r="BJ74" s="176">
        <v>0</v>
      </c>
      <c r="BK74" s="176">
        <v>0</v>
      </c>
      <c r="BL74" s="176">
        <v>0</v>
      </c>
      <c r="BM74" s="176">
        <v>0</v>
      </c>
      <c r="BN74" s="176">
        <v>0</v>
      </c>
      <c r="BO74" s="176">
        <v>0</v>
      </c>
      <c r="BP74" s="176">
        <v>0</v>
      </c>
      <c r="BQ74" s="176">
        <v>0</v>
      </c>
      <c r="BR74" s="176">
        <v>0</v>
      </c>
      <c r="BS74" s="176">
        <v>0</v>
      </c>
      <c r="BT74" s="176">
        <v>0</v>
      </c>
      <c r="BU74" s="176">
        <v>0</v>
      </c>
      <c r="BV74" s="176">
        <v>0</v>
      </c>
      <c r="BW74" s="176">
        <v>0</v>
      </c>
      <c r="BX74" s="176">
        <v>0</v>
      </c>
      <c r="BY74" s="176">
        <v>0</v>
      </c>
      <c r="BZ74" s="177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hidden="1" x14ac:dyDescent="0.3">
      <c r="A75" s="265">
        <v>0</v>
      </c>
      <c r="B75" s="265">
        <v>0</v>
      </c>
      <c r="C75" s="265">
        <v>0</v>
      </c>
      <c r="D75" s="265">
        <v>0</v>
      </c>
      <c r="E75" s="265">
        <v>0</v>
      </c>
      <c r="F75" s="266">
        <v>0</v>
      </c>
      <c r="G75" s="266">
        <v>0</v>
      </c>
      <c r="H75" s="266">
        <v>0</v>
      </c>
      <c r="I75" s="266">
        <v>0</v>
      </c>
      <c r="J75" s="267">
        <v>0</v>
      </c>
      <c r="K75" s="267">
        <v>0</v>
      </c>
      <c r="L75" s="267">
        <v>0</v>
      </c>
      <c r="M75" s="267">
        <v>0</v>
      </c>
      <c r="N75" s="268">
        <v>0</v>
      </c>
      <c r="O75" s="268">
        <v>0</v>
      </c>
      <c r="P75" s="268">
        <v>0</v>
      </c>
      <c r="Q75" s="268">
        <v>0</v>
      </c>
      <c r="R75" s="268">
        <v>0</v>
      </c>
      <c r="S75" s="268">
        <v>0</v>
      </c>
      <c r="T75" s="268">
        <v>0</v>
      </c>
      <c r="U75" s="268">
        <v>0</v>
      </c>
      <c r="V75" s="268">
        <v>0</v>
      </c>
      <c r="W75" s="269">
        <v>0</v>
      </c>
      <c r="X75" s="269">
        <v>0</v>
      </c>
      <c r="Y75" s="269">
        <v>0</v>
      </c>
      <c r="Z75" s="269">
        <v>0</v>
      </c>
      <c r="AA75" s="270">
        <v>0</v>
      </c>
      <c r="AB75" s="270">
        <v>0</v>
      </c>
      <c r="AC75" s="270">
        <v>0</v>
      </c>
      <c r="AD75" s="270">
        <v>0</v>
      </c>
      <c r="AE75" s="268">
        <v>0</v>
      </c>
      <c r="AF75" s="268">
        <v>0</v>
      </c>
      <c r="AG75" s="268">
        <v>0</v>
      </c>
      <c r="AH75" s="268">
        <v>0</v>
      </c>
      <c r="AI75" s="268">
        <v>0</v>
      </c>
      <c r="AJ75" s="268">
        <v>0</v>
      </c>
      <c r="AK75" s="269">
        <v>0</v>
      </c>
      <c r="AL75" s="269">
        <v>0</v>
      </c>
      <c r="AM75" s="269">
        <v>0</v>
      </c>
      <c r="AN75" s="269">
        <v>0</v>
      </c>
      <c r="AO75" s="270">
        <v>0</v>
      </c>
      <c r="AP75" s="270">
        <v>0</v>
      </c>
      <c r="AQ75" s="270">
        <v>0</v>
      </c>
      <c r="AR75" s="270">
        <v>0</v>
      </c>
      <c r="AS75" s="174">
        <v>0</v>
      </c>
      <c r="AT75" s="271">
        <v>0</v>
      </c>
      <c r="AU75" s="175">
        <v>0</v>
      </c>
      <c r="AV75" s="175">
        <v>0</v>
      </c>
      <c r="AW75" s="176">
        <v>0</v>
      </c>
      <c r="AX75" s="174">
        <v>0</v>
      </c>
      <c r="AY75" s="174">
        <v>0</v>
      </c>
      <c r="AZ75" s="176">
        <v>0</v>
      </c>
      <c r="BA75" s="176">
        <v>0</v>
      </c>
      <c r="BB75" s="174">
        <v>0</v>
      </c>
      <c r="BC75" s="174">
        <v>0</v>
      </c>
      <c r="BD75" s="176">
        <v>0</v>
      </c>
      <c r="BE75" s="176">
        <v>0</v>
      </c>
      <c r="BF75" s="176">
        <v>0</v>
      </c>
      <c r="BG75" s="176">
        <v>0</v>
      </c>
      <c r="BH75" s="176">
        <v>0</v>
      </c>
      <c r="BI75" s="176">
        <v>0</v>
      </c>
      <c r="BJ75" s="176">
        <v>0</v>
      </c>
      <c r="BK75" s="176">
        <v>0</v>
      </c>
      <c r="BL75" s="176">
        <v>0</v>
      </c>
      <c r="BM75" s="176">
        <v>0</v>
      </c>
      <c r="BN75" s="176">
        <v>0</v>
      </c>
      <c r="BO75" s="176">
        <v>0</v>
      </c>
      <c r="BP75" s="176">
        <v>0</v>
      </c>
      <c r="BQ75" s="176">
        <v>0</v>
      </c>
      <c r="BR75" s="176">
        <v>0</v>
      </c>
      <c r="BS75" s="176">
        <v>0</v>
      </c>
      <c r="BT75" s="176">
        <v>0</v>
      </c>
      <c r="BU75" s="176">
        <v>0</v>
      </c>
      <c r="BV75" s="176">
        <v>0</v>
      </c>
      <c r="BW75" s="176">
        <v>0</v>
      </c>
      <c r="BX75" s="176">
        <v>0</v>
      </c>
      <c r="BY75" s="176">
        <v>0</v>
      </c>
      <c r="BZ75" s="177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hidden="1" x14ac:dyDescent="0.3">
      <c r="A76" s="265">
        <v>0</v>
      </c>
      <c r="B76" s="265">
        <v>0</v>
      </c>
      <c r="C76" s="265">
        <v>0</v>
      </c>
      <c r="D76" s="265">
        <v>0</v>
      </c>
      <c r="E76" s="265">
        <v>0</v>
      </c>
      <c r="F76" s="266">
        <v>0</v>
      </c>
      <c r="G76" s="266">
        <v>0</v>
      </c>
      <c r="H76" s="266">
        <v>0</v>
      </c>
      <c r="I76" s="266">
        <v>0</v>
      </c>
      <c r="J76" s="267">
        <v>0</v>
      </c>
      <c r="K76" s="267">
        <v>0</v>
      </c>
      <c r="L76" s="267">
        <v>0</v>
      </c>
      <c r="M76" s="267">
        <v>0</v>
      </c>
      <c r="N76" s="268">
        <v>0</v>
      </c>
      <c r="O76" s="268">
        <v>0</v>
      </c>
      <c r="P76" s="268">
        <v>0</v>
      </c>
      <c r="Q76" s="268">
        <v>0</v>
      </c>
      <c r="R76" s="268">
        <v>0</v>
      </c>
      <c r="S76" s="268">
        <v>0</v>
      </c>
      <c r="T76" s="268">
        <v>0</v>
      </c>
      <c r="U76" s="268">
        <v>0</v>
      </c>
      <c r="V76" s="268">
        <v>0</v>
      </c>
      <c r="W76" s="269">
        <v>0</v>
      </c>
      <c r="X76" s="269">
        <v>0</v>
      </c>
      <c r="Y76" s="269">
        <v>0</v>
      </c>
      <c r="Z76" s="269">
        <v>0</v>
      </c>
      <c r="AA76" s="270">
        <v>0</v>
      </c>
      <c r="AB76" s="270">
        <v>0</v>
      </c>
      <c r="AC76" s="270">
        <v>0</v>
      </c>
      <c r="AD76" s="270">
        <v>0</v>
      </c>
      <c r="AE76" s="268">
        <v>0</v>
      </c>
      <c r="AF76" s="268">
        <v>0</v>
      </c>
      <c r="AG76" s="268">
        <v>0</v>
      </c>
      <c r="AH76" s="268">
        <v>0</v>
      </c>
      <c r="AI76" s="268">
        <v>0</v>
      </c>
      <c r="AJ76" s="268">
        <v>0</v>
      </c>
      <c r="AK76" s="269">
        <v>0</v>
      </c>
      <c r="AL76" s="269">
        <v>0</v>
      </c>
      <c r="AM76" s="269">
        <v>0</v>
      </c>
      <c r="AN76" s="269">
        <v>0</v>
      </c>
      <c r="AO76" s="270">
        <v>0</v>
      </c>
      <c r="AP76" s="270">
        <v>0</v>
      </c>
      <c r="AQ76" s="270">
        <v>0</v>
      </c>
      <c r="AR76" s="270">
        <v>0</v>
      </c>
      <c r="AS76" s="174">
        <v>0</v>
      </c>
      <c r="AT76" s="271">
        <v>0</v>
      </c>
      <c r="AU76" s="175">
        <v>0</v>
      </c>
      <c r="AV76" s="175">
        <v>0</v>
      </c>
      <c r="AW76" s="176">
        <v>0</v>
      </c>
      <c r="AX76" s="174">
        <v>0</v>
      </c>
      <c r="AY76" s="174">
        <v>0</v>
      </c>
      <c r="AZ76" s="176">
        <v>0</v>
      </c>
      <c r="BA76" s="176">
        <v>0</v>
      </c>
      <c r="BB76" s="174">
        <v>0</v>
      </c>
      <c r="BC76" s="174">
        <v>0</v>
      </c>
      <c r="BD76" s="176">
        <v>0</v>
      </c>
      <c r="BE76" s="176">
        <v>0</v>
      </c>
      <c r="BF76" s="176">
        <v>0</v>
      </c>
      <c r="BG76" s="176">
        <v>0</v>
      </c>
      <c r="BH76" s="176">
        <v>0</v>
      </c>
      <c r="BI76" s="176">
        <v>0</v>
      </c>
      <c r="BJ76" s="176">
        <v>0</v>
      </c>
      <c r="BK76" s="176">
        <v>0</v>
      </c>
      <c r="BL76" s="176">
        <v>0</v>
      </c>
      <c r="BM76" s="176">
        <v>0</v>
      </c>
      <c r="BN76" s="176">
        <v>0</v>
      </c>
      <c r="BO76" s="176">
        <v>0</v>
      </c>
      <c r="BP76" s="176">
        <v>0</v>
      </c>
      <c r="BQ76" s="176">
        <v>0</v>
      </c>
      <c r="BR76" s="176">
        <v>0</v>
      </c>
      <c r="BS76" s="176">
        <v>0</v>
      </c>
      <c r="BT76" s="176">
        <v>0</v>
      </c>
      <c r="BU76" s="176">
        <v>0</v>
      </c>
      <c r="BV76" s="176">
        <v>0</v>
      </c>
      <c r="BW76" s="176">
        <v>0</v>
      </c>
      <c r="BX76" s="176">
        <v>0</v>
      </c>
      <c r="BY76" s="176">
        <v>0</v>
      </c>
      <c r="BZ76" s="177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hidden="1" x14ac:dyDescent="0.3">
      <c r="A77" s="265">
        <v>0</v>
      </c>
      <c r="B77" s="265">
        <v>0</v>
      </c>
      <c r="C77" s="265">
        <v>0</v>
      </c>
      <c r="D77" s="265">
        <v>0</v>
      </c>
      <c r="E77" s="265">
        <v>0</v>
      </c>
      <c r="F77" s="266">
        <v>0</v>
      </c>
      <c r="G77" s="266">
        <v>0</v>
      </c>
      <c r="H77" s="266">
        <v>0</v>
      </c>
      <c r="I77" s="266">
        <v>0</v>
      </c>
      <c r="J77" s="267">
        <v>0</v>
      </c>
      <c r="K77" s="267">
        <v>0</v>
      </c>
      <c r="L77" s="267">
        <v>0</v>
      </c>
      <c r="M77" s="267">
        <v>0</v>
      </c>
      <c r="N77" s="268">
        <v>0</v>
      </c>
      <c r="O77" s="268">
        <v>0</v>
      </c>
      <c r="P77" s="268">
        <v>0</v>
      </c>
      <c r="Q77" s="268">
        <v>0</v>
      </c>
      <c r="R77" s="268">
        <v>0</v>
      </c>
      <c r="S77" s="268">
        <v>0</v>
      </c>
      <c r="T77" s="268">
        <v>0</v>
      </c>
      <c r="U77" s="268">
        <v>0</v>
      </c>
      <c r="V77" s="268">
        <v>0</v>
      </c>
      <c r="W77" s="269">
        <v>0</v>
      </c>
      <c r="X77" s="269">
        <v>0</v>
      </c>
      <c r="Y77" s="269">
        <v>0</v>
      </c>
      <c r="Z77" s="269">
        <v>0</v>
      </c>
      <c r="AA77" s="270">
        <v>0</v>
      </c>
      <c r="AB77" s="270">
        <v>0</v>
      </c>
      <c r="AC77" s="270">
        <v>0</v>
      </c>
      <c r="AD77" s="270">
        <v>0</v>
      </c>
      <c r="AE77" s="268">
        <v>0</v>
      </c>
      <c r="AF77" s="268">
        <v>0</v>
      </c>
      <c r="AG77" s="268">
        <v>0</v>
      </c>
      <c r="AH77" s="268">
        <v>0</v>
      </c>
      <c r="AI77" s="268">
        <v>0</v>
      </c>
      <c r="AJ77" s="268">
        <v>0</v>
      </c>
      <c r="AK77" s="269">
        <v>0</v>
      </c>
      <c r="AL77" s="269">
        <v>0</v>
      </c>
      <c r="AM77" s="269">
        <v>0</v>
      </c>
      <c r="AN77" s="269">
        <v>0</v>
      </c>
      <c r="AO77" s="270">
        <v>0</v>
      </c>
      <c r="AP77" s="270">
        <v>0</v>
      </c>
      <c r="AQ77" s="270">
        <v>0</v>
      </c>
      <c r="AR77" s="270">
        <v>0</v>
      </c>
      <c r="AS77" s="174">
        <v>0</v>
      </c>
      <c r="AT77" s="271">
        <v>0</v>
      </c>
      <c r="AU77" s="175">
        <v>0</v>
      </c>
      <c r="AV77" s="175">
        <v>0</v>
      </c>
      <c r="AW77" s="176">
        <v>0</v>
      </c>
      <c r="AX77" s="174">
        <v>0</v>
      </c>
      <c r="AY77" s="174">
        <v>0</v>
      </c>
      <c r="AZ77" s="176">
        <v>0</v>
      </c>
      <c r="BA77" s="176">
        <v>0</v>
      </c>
      <c r="BB77" s="174">
        <v>0</v>
      </c>
      <c r="BC77" s="174">
        <v>0</v>
      </c>
      <c r="BD77" s="176">
        <v>0</v>
      </c>
      <c r="BE77" s="176">
        <v>0</v>
      </c>
      <c r="BF77" s="176">
        <v>0</v>
      </c>
      <c r="BG77" s="176">
        <v>0</v>
      </c>
      <c r="BH77" s="176">
        <v>0</v>
      </c>
      <c r="BI77" s="176">
        <v>0</v>
      </c>
      <c r="BJ77" s="176">
        <v>0</v>
      </c>
      <c r="BK77" s="176">
        <v>0</v>
      </c>
      <c r="BL77" s="176">
        <v>0</v>
      </c>
      <c r="BM77" s="176">
        <v>0</v>
      </c>
      <c r="BN77" s="176">
        <v>0</v>
      </c>
      <c r="BO77" s="176">
        <v>0</v>
      </c>
      <c r="BP77" s="176">
        <v>0</v>
      </c>
      <c r="BQ77" s="176">
        <v>0</v>
      </c>
      <c r="BR77" s="176">
        <v>0</v>
      </c>
      <c r="BS77" s="176">
        <v>0</v>
      </c>
      <c r="BT77" s="176">
        <v>0</v>
      </c>
      <c r="BU77" s="176">
        <v>0</v>
      </c>
      <c r="BV77" s="176">
        <v>0</v>
      </c>
      <c r="BW77" s="176">
        <v>0</v>
      </c>
      <c r="BX77" s="176">
        <v>0</v>
      </c>
      <c r="BY77" s="176">
        <v>0</v>
      </c>
      <c r="BZ77" s="1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hidden="1" x14ac:dyDescent="0.3">
      <c r="A78" s="265">
        <v>0</v>
      </c>
      <c r="B78" s="265">
        <v>0</v>
      </c>
      <c r="C78" s="265">
        <v>0</v>
      </c>
      <c r="D78" s="265">
        <v>0</v>
      </c>
      <c r="E78" s="265">
        <v>0</v>
      </c>
      <c r="F78" s="266">
        <v>0</v>
      </c>
      <c r="G78" s="266">
        <v>0</v>
      </c>
      <c r="H78" s="266">
        <v>0</v>
      </c>
      <c r="I78" s="266">
        <v>0</v>
      </c>
      <c r="J78" s="267">
        <v>0</v>
      </c>
      <c r="K78" s="267">
        <v>0</v>
      </c>
      <c r="L78" s="267">
        <v>0</v>
      </c>
      <c r="M78" s="267">
        <v>0</v>
      </c>
      <c r="N78" s="268">
        <v>0</v>
      </c>
      <c r="O78" s="268">
        <v>0</v>
      </c>
      <c r="P78" s="268">
        <v>0</v>
      </c>
      <c r="Q78" s="268">
        <v>0</v>
      </c>
      <c r="R78" s="268">
        <v>0</v>
      </c>
      <c r="S78" s="268">
        <v>0</v>
      </c>
      <c r="T78" s="268">
        <v>0</v>
      </c>
      <c r="U78" s="268">
        <v>0</v>
      </c>
      <c r="V78" s="268">
        <v>0</v>
      </c>
      <c r="W78" s="269">
        <v>0</v>
      </c>
      <c r="X78" s="269">
        <v>0</v>
      </c>
      <c r="Y78" s="269">
        <v>0</v>
      </c>
      <c r="Z78" s="269">
        <v>0</v>
      </c>
      <c r="AA78" s="270">
        <v>0</v>
      </c>
      <c r="AB78" s="270">
        <v>0</v>
      </c>
      <c r="AC78" s="270">
        <v>0</v>
      </c>
      <c r="AD78" s="270">
        <v>0</v>
      </c>
      <c r="AE78" s="268">
        <v>0</v>
      </c>
      <c r="AF78" s="268">
        <v>0</v>
      </c>
      <c r="AG78" s="268">
        <v>0</v>
      </c>
      <c r="AH78" s="268">
        <v>0</v>
      </c>
      <c r="AI78" s="268">
        <v>0</v>
      </c>
      <c r="AJ78" s="268">
        <v>0</v>
      </c>
      <c r="AK78" s="269">
        <v>0</v>
      </c>
      <c r="AL78" s="269">
        <v>0</v>
      </c>
      <c r="AM78" s="269">
        <v>0</v>
      </c>
      <c r="AN78" s="269">
        <v>0</v>
      </c>
      <c r="AO78" s="270">
        <v>0</v>
      </c>
      <c r="AP78" s="270">
        <v>0</v>
      </c>
      <c r="AQ78" s="270">
        <v>0</v>
      </c>
      <c r="AR78" s="270">
        <v>0</v>
      </c>
      <c r="AS78" s="174">
        <v>0</v>
      </c>
      <c r="AT78" s="271">
        <v>0</v>
      </c>
      <c r="AU78" s="175">
        <v>0</v>
      </c>
      <c r="AV78" s="175">
        <v>0</v>
      </c>
      <c r="AW78" s="176">
        <v>0</v>
      </c>
      <c r="AX78" s="174">
        <v>0</v>
      </c>
      <c r="AY78" s="174">
        <v>0</v>
      </c>
      <c r="AZ78" s="176">
        <v>0</v>
      </c>
      <c r="BA78" s="176">
        <v>0</v>
      </c>
      <c r="BB78" s="174">
        <v>0</v>
      </c>
      <c r="BC78" s="174">
        <v>0</v>
      </c>
      <c r="BD78" s="176">
        <v>0</v>
      </c>
      <c r="BE78" s="176">
        <v>0</v>
      </c>
      <c r="BF78" s="176">
        <v>0</v>
      </c>
      <c r="BG78" s="176">
        <v>0</v>
      </c>
      <c r="BH78" s="176">
        <v>0</v>
      </c>
      <c r="BI78" s="176">
        <v>0</v>
      </c>
      <c r="BJ78" s="176">
        <v>0</v>
      </c>
      <c r="BK78" s="176">
        <v>0</v>
      </c>
      <c r="BL78" s="176">
        <v>0</v>
      </c>
      <c r="BM78" s="176">
        <v>0</v>
      </c>
      <c r="BN78" s="176">
        <v>0</v>
      </c>
      <c r="BO78" s="176">
        <v>0</v>
      </c>
      <c r="BP78" s="176">
        <v>0</v>
      </c>
      <c r="BQ78" s="176">
        <v>0</v>
      </c>
      <c r="BR78" s="176">
        <v>0</v>
      </c>
      <c r="BS78" s="176">
        <v>0</v>
      </c>
      <c r="BT78" s="176">
        <v>0</v>
      </c>
      <c r="BU78" s="176">
        <v>0</v>
      </c>
      <c r="BV78" s="176">
        <v>0</v>
      </c>
      <c r="BW78" s="176">
        <v>0</v>
      </c>
      <c r="BX78" s="176">
        <v>0</v>
      </c>
      <c r="BY78" s="176">
        <v>0</v>
      </c>
      <c r="BZ78" s="177">
        <v>0</v>
      </c>
      <c r="CA78">
        <v>0</v>
      </c>
      <c r="CB78">
        <v>0</v>
      </c>
      <c r="CC78">
        <v>0</v>
      </c>
      <c r="CD78">
        <v>0</v>
      </c>
      <c r="CE78">
        <v>0</v>
      </c>
    </row>
    <row r="79" spans="1:83" hidden="1" x14ac:dyDescent="0.3">
      <c r="A79" s="265">
        <v>0</v>
      </c>
      <c r="B79" s="265">
        <v>0</v>
      </c>
      <c r="C79" s="265">
        <v>0</v>
      </c>
      <c r="D79" s="265">
        <v>0</v>
      </c>
      <c r="E79" s="265">
        <v>0</v>
      </c>
      <c r="F79" s="266">
        <v>0</v>
      </c>
      <c r="G79" s="266">
        <v>0</v>
      </c>
      <c r="H79" s="266">
        <v>0</v>
      </c>
      <c r="I79" s="266">
        <v>0</v>
      </c>
      <c r="J79" s="267">
        <v>0</v>
      </c>
      <c r="K79" s="267">
        <v>0</v>
      </c>
      <c r="L79" s="267">
        <v>0</v>
      </c>
      <c r="M79" s="267">
        <v>0</v>
      </c>
      <c r="N79" s="268">
        <v>0</v>
      </c>
      <c r="O79" s="268">
        <v>0</v>
      </c>
      <c r="P79" s="268">
        <v>0</v>
      </c>
      <c r="Q79" s="268">
        <v>0</v>
      </c>
      <c r="R79" s="268">
        <v>0</v>
      </c>
      <c r="S79" s="268">
        <v>0</v>
      </c>
      <c r="T79" s="268">
        <v>0</v>
      </c>
      <c r="U79" s="268">
        <v>0</v>
      </c>
      <c r="V79" s="268">
        <v>0</v>
      </c>
      <c r="W79" s="269">
        <v>0</v>
      </c>
      <c r="X79" s="269">
        <v>0</v>
      </c>
      <c r="Y79" s="269">
        <v>0</v>
      </c>
      <c r="Z79" s="269">
        <v>0</v>
      </c>
      <c r="AA79" s="270">
        <v>0</v>
      </c>
      <c r="AB79" s="270">
        <v>0</v>
      </c>
      <c r="AC79" s="270">
        <v>0</v>
      </c>
      <c r="AD79" s="270">
        <v>0</v>
      </c>
      <c r="AE79" s="268">
        <v>0</v>
      </c>
      <c r="AF79" s="268">
        <v>0</v>
      </c>
      <c r="AG79" s="268">
        <v>0</v>
      </c>
      <c r="AH79" s="268">
        <v>0</v>
      </c>
      <c r="AI79" s="268">
        <v>0</v>
      </c>
      <c r="AJ79" s="268">
        <v>0</v>
      </c>
      <c r="AK79" s="269">
        <v>0</v>
      </c>
      <c r="AL79" s="269">
        <v>0</v>
      </c>
      <c r="AM79" s="269">
        <v>0</v>
      </c>
      <c r="AN79" s="269">
        <v>0</v>
      </c>
      <c r="AO79" s="270">
        <v>0</v>
      </c>
      <c r="AP79" s="270">
        <v>0</v>
      </c>
      <c r="AQ79" s="270">
        <v>0</v>
      </c>
      <c r="AR79" s="270">
        <v>0</v>
      </c>
      <c r="AS79" s="174">
        <v>0</v>
      </c>
      <c r="AT79" s="271">
        <v>0</v>
      </c>
      <c r="AU79" s="175">
        <v>0</v>
      </c>
      <c r="AV79" s="175">
        <v>0</v>
      </c>
      <c r="AW79" s="176">
        <v>0</v>
      </c>
      <c r="AX79" s="174">
        <v>0</v>
      </c>
      <c r="AY79" s="174">
        <v>0</v>
      </c>
      <c r="AZ79" s="176">
        <v>0</v>
      </c>
      <c r="BA79" s="176">
        <v>0</v>
      </c>
      <c r="BB79" s="174">
        <v>0</v>
      </c>
      <c r="BC79" s="174">
        <v>0</v>
      </c>
      <c r="BD79" s="176">
        <v>0</v>
      </c>
      <c r="BE79" s="176">
        <v>0</v>
      </c>
      <c r="BF79" s="176">
        <v>0</v>
      </c>
      <c r="BG79" s="176">
        <v>0</v>
      </c>
      <c r="BH79" s="176">
        <v>0</v>
      </c>
      <c r="BI79" s="176">
        <v>0</v>
      </c>
      <c r="BJ79" s="176">
        <v>0</v>
      </c>
      <c r="BK79" s="176">
        <v>0</v>
      </c>
      <c r="BL79" s="176">
        <v>0</v>
      </c>
      <c r="BM79" s="176">
        <v>0</v>
      </c>
      <c r="BN79" s="176">
        <v>0</v>
      </c>
      <c r="BO79" s="176">
        <v>0</v>
      </c>
      <c r="BP79" s="176">
        <v>0</v>
      </c>
      <c r="BQ79" s="176">
        <v>0</v>
      </c>
      <c r="BR79" s="176">
        <v>0</v>
      </c>
      <c r="BS79" s="176">
        <v>0</v>
      </c>
      <c r="BT79" s="176">
        <v>0</v>
      </c>
      <c r="BU79" s="176">
        <v>0</v>
      </c>
      <c r="BV79" s="176">
        <v>0</v>
      </c>
      <c r="BW79" s="176">
        <v>0</v>
      </c>
      <c r="BX79" s="176">
        <v>0</v>
      </c>
      <c r="BY79" s="176">
        <v>0</v>
      </c>
      <c r="BZ79" s="177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 spans="1:83" hidden="1" x14ac:dyDescent="0.3">
      <c r="A80" s="265">
        <v>0</v>
      </c>
      <c r="B80" s="265">
        <v>0</v>
      </c>
      <c r="C80" s="265">
        <v>0</v>
      </c>
      <c r="D80" s="265">
        <v>0</v>
      </c>
      <c r="E80" s="265">
        <v>0</v>
      </c>
      <c r="F80" s="266">
        <v>0</v>
      </c>
      <c r="G80" s="266">
        <v>0</v>
      </c>
      <c r="H80" s="266">
        <v>0</v>
      </c>
      <c r="I80" s="266">
        <v>0</v>
      </c>
      <c r="J80" s="267">
        <v>0</v>
      </c>
      <c r="K80" s="267">
        <v>0</v>
      </c>
      <c r="L80" s="267">
        <v>0</v>
      </c>
      <c r="M80" s="267">
        <v>0</v>
      </c>
      <c r="N80" s="268">
        <v>0</v>
      </c>
      <c r="O80" s="268">
        <v>0</v>
      </c>
      <c r="P80" s="268">
        <v>0</v>
      </c>
      <c r="Q80" s="268">
        <v>0</v>
      </c>
      <c r="R80" s="268">
        <v>0</v>
      </c>
      <c r="S80" s="268">
        <v>0</v>
      </c>
      <c r="T80" s="268">
        <v>0</v>
      </c>
      <c r="U80" s="268">
        <v>0</v>
      </c>
      <c r="V80" s="268">
        <v>0</v>
      </c>
      <c r="W80" s="269">
        <v>0</v>
      </c>
      <c r="X80" s="269">
        <v>0</v>
      </c>
      <c r="Y80" s="269">
        <v>0</v>
      </c>
      <c r="Z80" s="269">
        <v>0</v>
      </c>
      <c r="AA80" s="270">
        <v>0</v>
      </c>
      <c r="AB80" s="270">
        <v>0</v>
      </c>
      <c r="AC80" s="270">
        <v>0</v>
      </c>
      <c r="AD80" s="270">
        <v>0</v>
      </c>
      <c r="AE80" s="268">
        <v>0</v>
      </c>
      <c r="AF80" s="268">
        <v>0</v>
      </c>
      <c r="AG80" s="268">
        <v>0</v>
      </c>
      <c r="AH80" s="268">
        <v>0</v>
      </c>
      <c r="AI80" s="268">
        <v>0</v>
      </c>
      <c r="AJ80" s="268">
        <v>0</v>
      </c>
      <c r="AK80" s="269">
        <v>0</v>
      </c>
      <c r="AL80" s="269">
        <v>0</v>
      </c>
      <c r="AM80" s="269">
        <v>0</v>
      </c>
      <c r="AN80" s="269">
        <v>0</v>
      </c>
      <c r="AO80" s="270">
        <v>0</v>
      </c>
      <c r="AP80" s="270">
        <v>0</v>
      </c>
      <c r="AQ80" s="270">
        <v>0</v>
      </c>
      <c r="AR80" s="270">
        <v>0</v>
      </c>
      <c r="AS80" s="174">
        <v>0</v>
      </c>
      <c r="AT80" s="271">
        <v>0</v>
      </c>
      <c r="AU80" s="175">
        <v>0</v>
      </c>
      <c r="AV80" s="175">
        <v>0</v>
      </c>
      <c r="AW80" s="176">
        <v>0</v>
      </c>
      <c r="AX80" s="174">
        <v>0</v>
      </c>
      <c r="AY80" s="174">
        <v>0</v>
      </c>
      <c r="AZ80" s="176">
        <v>0</v>
      </c>
      <c r="BA80" s="176">
        <v>0</v>
      </c>
      <c r="BB80" s="174">
        <v>0</v>
      </c>
      <c r="BC80" s="174">
        <v>0</v>
      </c>
      <c r="BD80" s="176">
        <v>0</v>
      </c>
      <c r="BE80" s="176">
        <v>0</v>
      </c>
      <c r="BF80" s="176">
        <v>0</v>
      </c>
      <c r="BG80" s="176">
        <v>0</v>
      </c>
      <c r="BH80" s="176">
        <v>0</v>
      </c>
      <c r="BI80" s="176">
        <v>0</v>
      </c>
      <c r="BJ80" s="176">
        <v>0</v>
      </c>
      <c r="BK80" s="176">
        <v>0</v>
      </c>
      <c r="BL80" s="176">
        <v>0</v>
      </c>
      <c r="BM80" s="176">
        <v>0</v>
      </c>
      <c r="BN80" s="176">
        <v>0</v>
      </c>
      <c r="BO80" s="176">
        <v>0</v>
      </c>
      <c r="BP80" s="176">
        <v>0</v>
      </c>
      <c r="BQ80" s="176">
        <v>0</v>
      </c>
      <c r="BR80" s="176">
        <v>0</v>
      </c>
      <c r="BS80" s="176">
        <v>0</v>
      </c>
      <c r="BT80" s="176">
        <v>0</v>
      </c>
      <c r="BU80" s="176">
        <v>0</v>
      </c>
      <c r="BV80" s="176">
        <v>0</v>
      </c>
      <c r="BW80" s="176">
        <v>0</v>
      </c>
      <c r="BX80" s="176">
        <v>0</v>
      </c>
      <c r="BY80" s="176">
        <v>0</v>
      </c>
      <c r="BZ80" s="177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83" hidden="1" x14ac:dyDescent="0.3">
      <c r="A81" s="265">
        <v>0</v>
      </c>
      <c r="B81" s="265">
        <v>0</v>
      </c>
      <c r="C81" s="265">
        <v>0</v>
      </c>
      <c r="D81" s="265">
        <v>0</v>
      </c>
      <c r="E81" s="265">
        <v>0</v>
      </c>
      <c r="F81" s="266">
        <v>0</v>
      </c>
      <c r="G81" s="266">
        <v>0</v>
      </c>
      <c r="H81" s="266">
        <v>0</v>
      </c>
      <c r="I81" s="266">
        <v>0</v>
      </c>
      <c r="J81" s="267">
        <v>0</v>
      </c>
      <c r="K81" s="267">
        <v>0</v>
      </c>
      <c r="L81" s="267">
        <v>0</v>
      </c>
      <c r="M81" s="267">
        <v>0</v>
      </c>
      <c r="N81" s="268">
        <v>0</v>
      </c>
      <c r="O81" s="268">
        <v>0</v>
      </c>
      <c r="P81" s="268">
        <v>0</v>
      </c>
      <c r="Q81" s="268">
        <v>0</v>
      </c>
      <c r="R81" s="268">
        <v>0</v>
      </c>
      <c r="S81" s="268">
        <v>0</v>
      </c>
      <c r="T81" s="268">
        <v>0</v>
      </c>
      <c r="U81" s="268">
        <v>0</v>
      </c>
      <c r="V81" s="268">
        <v>0</v>
      </c>
      <c r="W81" s="269">
        <v>0</v>
      </c>
      <c r="X81" s="269">
        <v>0</v>
      </c>
      <c r="Y81" s="269">
        <v>0</v>
      </c>
      <c r="Z81" s="269">
        <v>0</v>
      </c>
      <c r="AA81" s="270">
        <v>0</v>
      </c>
      <c r="AB81" s="270">
        <v>0</v>
      </c>
      <c r="AC81" s="270">
        <v>0</v>
      </c>
      <c r="AD81" s="270">
        <v>0</v>
      </c>
      <c r="AE81" s="268">
        <v>0</v>
      </c>
      <c r="AF81" s="268">
        <v>0</v>
      </c>
      <c r="AG81" s="268">
        <v>0</v>
      </c>
      <c r="AH81" s="268">
        <v>0</v>
      </c>
      <c r="AI81" s="268">
        <v>0</v>
      </c>
      <c r="AJ81" s="268">
        <v>0</v>
      </c>
      <c r="AK81" s="269">
        <v>0</v>
      </c>
      <c r="AL81" s="269">
        <v>0</v>
      </c>
      <c r="AM81" s="269">
        <v>0</v>
      </c>
      <c r="AN81" s="269">
        <v>0</v>
      </c>
      <c r="AO81" s="270">
        <v>0</v>
      </c>
      <c r="AP81" s="270">
        <v>0</v>
      </c>
      <c r="AQ81" s="270">
        <v>0</v>
      </c>
      <c r="AR81" s="270">
        <v>0</v>
      </c>
      <c r="AS81" s="174">
        <v>0</v>
      </c>
      <c r="AT81" s="271">
        <v>0</v>
      </c>
      <c r="AU81" s="175">
        <v>0</v>
      </c>
      <c r="AV81" s="175">
        <v>0</v>
      </c>
      <c r="AW81" s="176">
        <v>0</v>
      </c>
      <c r="AX81" s="174">
        <v>0</v>
      </c>
      <c r="AY81" s="174">
        <v>0</v>
      </c>
      <c r="AZ81" s="176">
        <v>0</v>
      </c>
      <c r="BA81" s="176">
        <v>0</v>
      </c>
      <c r="BB81" s="174">
        <v>0</v>
      </c>
      <c r="BC81" s="174">
        <v>0</v>
      </c>
      <c r="BD81" s="176">
        <v>0</v>
      </c>
      <c r="BE81" s="176">
        <v>0</v>
      </c>
      <c r="BF81" s="176">
        <v>0</v>
      </c>
      <c r="BG81" s="176">
        <v>0</v>
      </c>
      <c r="BH81" s="176">
        <v>0</v>
      </c>
      <c r="BI81" s="176">
        <v>0</v>
      </c>
      <c r="BJ81" s="176">
        <v>0</v>
      </c>
      <c r="BK81" s="176">
        <v>0</v>
      </c>
      <c r="BL81" s="176">
        <v>0</v>
      </c>
      <c r="BM81" s="176">
        <v>0</v>
      </c>
      <c r="BN81" s="176">
        <v>0</v>
      </c>
      <c r="BO81" s="176">
        <v>0</v>
      </c>
      <c r="BP81" s="176">
        <v>0</v>
      </c>
      <c r="BQ81" s="176">
        <v>0</v>
      </c>
      <c r="BR81" s="176">
        <v>0</v>
      </c>
      <c r="BS81" s="176">
        <v>0</v>
      </c>
      <c r="BT81" s="176">
        <v>0</v>
      </c>
      <c r="BU81" s="176">
        <v>0</v>
      </c>
      <c r="BV81" s="176">
        <v>0</v>
      </c>
      <c r="BW81" s="176">
        <v>0</v>
      </c>
      <c r="BX81" s="176">
        <v>0</v>
      </c>
      <c r="BY81" s="176">
        <v>0</v>
      </c>
      <c r="BZ81" s="177">
        <v>0</v>
      </c>
      <c r="CA81">
        <v>0</v>
      </c>
      <c r="CB81">
        <v>0</v>
      </c>
      <c r="CC81">
        <v>0</v>
      </c>
      <c r="CD81">
        <v>0</v>
      </c>
      <c r="CE81">
        <v>0</v>
      </c>
    </row>
    <row r="82" spans="1:83" hidden="1" x14ac:dyDescent="0.3">
      <c r="A82" s="265">
        <v>0</v>
      </c>
      <c r="B82" s="265">
        <v>0</v>
      </c>
      <c r="C82" s="265">
        <v>0</v>
      </c>
      <c r="D82" s="265">
        <v>0</v>
      </c>
      <c r="E82" s="265">
        <v>0</v>
      </c>
      <c r="F82" s="266">
        <v>0</v>
      </c>
      <c r="G82" s="266">
        <v>0</v>
      </c>
      <c r="H82" s="266">
        <v>0</v>
      </c>
      <c r="I82" s="266">
        <v>0</v>
      </c>
      <c r="J82" s="267">
        <v>0</v>
      </c>
      <c r="K82" s="267">
        <v>0</v>
      </c>
      <c r="L82" s="267">
        <v>0</v>
      </c>
      <c r="M82" s="267">
        <v>0</v>
      </c>
      <c r="N82" s="268">
        <v>0</v>
      </c>
      <c r="O82" s="268">
        <v>0</v>
      </c>
      <c r="P82" s="268">
        <v>0</v>
      </c>
      <c r="Q82" s="268">
        <v>0</v>
      </c>
      <c r="R82" s="268">
        <v>0</v>
      </c>
      <c r="S82" s="268">
        <v>0</v>
      </c>
      <c r="T82" s="268">
        <v>0</v>
      </c>
      <c r="U82" s="268">
        <v>0</v>
      </c>
      <c r="V82" s="268">
        <v>0</v>
      </c>
      <c r="W82" s="269">
        <v>0</v>
      </c>
      <c r="X82" s="269">
        <v>0</v>
      </c>
      <c r="Y82" s="269">
        <v>0</v>
      </c>
      <c r="Z82" s="269">
        <v>0</v>
      </c>
      <c r="AA82" s="270">
        <v>0</v>
      </c>
      <c r="AB82" s="270">
        <v>0</v>
      </c>
      <c r="AC82" s="270">
        <v>0</v>
      </c>
      <c r="AD82" s="270">
        <v>0</v>
      </c>
      <c r="AE82" s="268">
        <v>0</v>
      </c>
      <c r="AF82" s="268">
        <v>0</v>
      </c>
      <c r="AG82" s="268">
        <v>0</v>
      </c>
      <c r="AH82" s="268">
        <v>0</v>
      </c>
      <c r="AI82" s="268">
        <v>0</v>
      </c>
      <c r="AJ82" s="268">
        <v>0</v>
      </c>
      <c r="AK82" s="269">
        <v>0</v>
      </c>
      <c r="AL82" s="269">
        <v>0</v>
      </c>
      <c r="AM82" s="269">
        <v>0</v>
      </c>
      <c r="AN82" s="269">
        <v>0</v>
      </c>
      <c r="AO82" s="270">
        <v>0</v>
      </c>
      <c r="AP82" s="270">
        <v>0</v>
      </c>
      <c r="AQ82" s="270">
        <v>0</v>
      </c>
      <c r="AR82" s="270">
        <v>0</v>
      </c>
      <c r="AS82" s="174">
        <v>0</v>
      </c>
      <c r="AT82" s="271">
        <v>0</v>
      </c>
      <c r="AU82" s="175">
        <v>0</v>
      </c>
      <c r="AV82" s="175">
        <v>0</v>
      </c>
      <c r="AW82" s="176">
        <v>0</v>
      </c>
      <c r="AX82" s="174">
        <v>0</v>
      </c>
      <c r="AY82" s="174">
        <v>0</v>
      </c>
      <c r="AZ82" s="176">
        <v>0</v>
      </c>
      <c r="BA82" s="176">
        <v>0</v>
      </c>
      <c r="BB82" s="174">
        <v>0</v>
      </c>
      <c r="BC82" s="174">
        <v>0</v>
      </c>
      <c r="BD82" s="176">
        <v>0</v>
      </c>
      <c r="BE82" s="176">
        <v>0</v>
      </c>
      <c r="BF82" s="176">
        <v>0</v>
      </c>
      <c r="BG82" s="176">
        <v>0</v>
      </c>
      <c r="BH82" s="176">
        <v>0</v>
      </c>
      <c r="BI82" s="176">
        <v>0</v>
      </c>
      <c r="BJ82" s="176">
        <v>0</v>
      </c>
      <c r="BK82" s="176">
        <v>0</v>
      </c>
      <c r="BL82" s="176">
        <v>0</v>
      </c>
      <c r="BM82" s="176">
        <v>0</v>
      </c>
      <c r="BN82" s="176">
        <v>0</v>
      </c>
      <c r="BO82" s="176">
        <v>0</v>
      </c>
      <c r="BP82" s="176">
        <v>0</v>
      </c>
      <c r="BQ82" s="176">
        <v>0</v>
      </c>
      <c r="BR82" s="176">
        <v>0</v>
      </c>
      <c r="BS82" s="176">
        <v>0</v>
      </c>
      <c r="BT82" s="176">
        <v>0</v>
      </c>
      <c r="BU82" s="176">
        <v>0</v>
      </c>
      <c r="BV82" s="176">
        <v>0</v>
      </c>
      <c r="BW82" s="176">
        <v>0</v>
      </c>
      <c r="BX82" s="176">
        <v>0</v>
      </c>
      <c r="BY82" s="176">
        <v>0</v>
      </c>
      <c r="BZ82" s="177">
        <v>0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83" hidden="1" x14ac:dyDescent="0.3">
      <c r="A83" s="265">
        <v>0</v>
      </c>
      <c r="B83" s="265">
        <v>0</v>
      </c>
      <c r="C83" s="265">
        <v>0</v>
      </c>
      <c r="D83" s="265">
        <v>0</v>
      </c>
      <c r="E83" s="265">
        <v>0</v>
      </c>
      <c r="F83" s="266">
        <v>0</v>
      </c>
      <c r="G83" s="266">
        <v>0</v>
      </c>
      <c r="H83" s="266">
        <v>0</v>
      </c>
      <c r="I83" s="266">
        <v>0</v>
      </c>
      <c r="J83" s="267">
        <v>0</v>
      </c>
      <c r="K83" s="267">
        <v>0</v>
      </c>
      <c r="L83" s="267">
        <v>0</v>
      </c>
      <c r="M83" s="267">
        <v>0</v>
      </c>
      <c r="N83" s="268">
        <v>0</v>
      </c>
      <c r="O83" s="268">
        <v>0</v>
      </c>
      <c r="P83" s="268">
        <v>0</v>
      </c>
      <c r="Q83" s="268">
        <v>0</v>
      </c>
      <c r="R83" s="268">
        <v>0</v>
      </c>
      <c r="S83" s="268">
        <v>0</v>
      </c>
      <c r="T83" s="268">
        <v>0</v>
      </c>
      <c r="U83" s="268">
        <v>0</v>
      </c>
      <c r="V83" s="268">
        <v>0</v>
      </c>
      <c r="W83" s="269">
        <v>0</v>
      </c>
      <c r="X83" s="269">
        <v>0</v>
      </c>
      <c r="Y83" s="269">
        <v>0</v>
      </c>
      <c r="Z83" s="269">
        <v>0</v>
      </c>
      <c r="AA83" s="270">
        <v>0</v>
      </c>
      <c r="AB83" s="270">
        <v>0</v>
      </c>
      <c r="AC83" s="270">
        <v>0</v>
      </c>
      <c r="AD83" s="270">
        <v>0</v>
      </c>
      <c r="AE83" s="268">
        <v>0</v>
      </c>
      <c r="AF83" s="268">
        <v>0</v>
      </c>
      <c r="AG83" s="268">
        <v>0</v>
      </c>
      <c r="AH83" s="268">
        <v>0</v>
      </c>
      <c r="AI83" s="268">
        <v>0</v>
      </c>
      <c r="AJ83" s="268">
        <v>0</v>
      </c>
      <c r="AK83" s="269">
        <v>0</v>
      </c>
      <c r="AL83" s="269">
        <v>0</v>
      </c>
      <c r="AM83" s="269">
        <v>0</v>
      </c>
      <c r="AN83" s="269">
        <v>0</v>
      </c>
      <c r="AO83" s="270">
        <v>0</v>
      </c>
      <c r="AP83" s="270">
        <v>0</v>
      </c>
      <c r="AQ83" s="270">
        <v>0</v>
      </c>
      <c r="AR83" s="270">
        <v>0</v>
      </c>
      <c r="AS83" s="174">
        <v>0</v>
      </c>
      <c r="AT83" s="271">
        <v>0</v>
      </c>
      <c r="AU83" s="175">
        <v>0</v>
      </c>
      <c r="AV83" s="175">
        <v>0</v>
      </c>
      <c r="AW83" s="176">
        <v>0</v>
      </c>
      <c r="AX83" s="174">
        <v>0</v>
      </c>
      <c r="AY83" s="174">
        <v>0</v>
      </c>
      <c r="AZ83" s="176">
        <v>0</v>
      </c>
      <c r="BA83" s="176">
        <v>0</v>
      </c>
      <c r="BB83" s="174">
        <v>0</v>
      </c>
      <c r="BC83" s="174">
        <v>0</v>
      </c>
      <c r="BD83" s="176">
        <v>0</v>
      </c>
      <c r="BE83" s="176">
        <v>0</v>
      </c>
      <c r="BF83" s="176">
        <v>0</v>
      </c>
      <c r="BG83" s="176">
        <v>0</v>
      </c>
      <c r="BH83" s="176">
        <v>0</v>
      </c>
      <c r="BI83" s="176">
        <v>0</v>
      </c>
      <c r="BJ83" s="176">
        <v>0</v>
      </c>
      <c r="BK83" s="176">
        <v>0</v>
      </c>
      <c r="BL83" s="176">
        <v>0</v>
      </c>
      <c r="BM83" s="176">
        <v>0</v>
      </c>
      <c r="BN83" s="176">
        <v>0</v>
      </c>
      <c r="BO83" s="176">
        <v>0</v>
      </c>
      <c r="BP83" s="176">
        <v>0</v>
      </c>
      <c r="BQ83" s="176">
        <v>0</v>
      </c>
      <c r="BR83" s="176">
        <v>0</v>
      </c>
      <c r="BS83" s="176">
        <v>0</v>
      </c>
      <c r="BT83" s="176">
        <v>0</v>
      </c>
      <c r="BU83" s="176">
        <v>0</v>
      </c>
      <c r="BV83" s="176">
        <v>0</v>
      </c>
      <c r="BW83" s="176">
        <v>0</v>
      </c>
      <c r="BX83" s="176">
        <v>0</v>
      </c>
      <c r="BY83" s="176">
        <v>0</v>
      </c>
      <c r="BZ83" s="177">
        <v>0</v>
      </c>
      <c r="CA83">
        <v>0</v>
      </c>
      <c r="CB83">
        <v>0</v>
      </c>
      <c r="CC83">
        <v>0</v>
      </c>
      <c r="CD83">
        <v>0</v>
      </c>
      <c r="CE83">
        <v>0</v>
      </c>
    </row>
    <row r="84" spans="1:83" hidden="1" x14ac:dyDescent="0.3">
      <c r="A84" s="265">
        <v>0</v>
      </c>
      <c r="B84" s="265">
        <v>0</v>
      </c>
      <c r="C84" s="265">
        <v>0</v>
      </c>
      <c r="D84" s="265">
        <v>0</v>
      </c>
      <c r="E84" s="265">
        <v>0</v>
      </c>
      <c r="F84" s="266">
        <v>0</v>
      </c>
      <c r="G84" s="266">
        <v>0</v>
      </c>
      <c r="H84" s="266">
        <v>0</v>
      </c>
      <c r="I84" s="266">
        <v>0</v>
      </c>
      <c r="J84" s="267">
        <v>0</v>
      </c>
      <c r="K84" s="267">
        <v>0</v>
      </c>
      <c r="L84" s="267">
        <v>0</v>
      </c>
      <c r="M84" s="267">
        <v>0</v>
      </c>
      <c r="N84" s="268">
        <v>0</v>
      </c>
      <c r="O84" s="268">
        <v>0</v>
      </c>
      <c r="P84" s="268">
        <v>0</v>
      </c>
      <c r="Q84" s="268">
        <v>0</v>
      </c>
      <c r="R84" s="268">
        <v>0</v>
      </c>
      <c r="S84" s="268">
        <v>0</v>
      </c>
      <c r="T84" s="268">
        <v>0</v>
      </c>
      <c r="U84" s="268">
        <v>0</v>
      </c>
      <c r="V84" s="268">
        <v>0</v>
      </c>
      <c r="W84" s="269">
        <v>0</v>
      </c>
      <c r="X84" s="269">
        <v>0</v>
      </c>
      <c r="Y84" s="269">
        <v>0</v>
      </c>
      <c r="Z84" s="269">
        <v>0</v>
      </c>
      <c r="AA84" s="270">
        <v>0</v>
      </c>
      <c r="AB84" s="270">
        <v>0</v>
      </c>
      <c r="AC84" s="270">
        <v>0</v>
      </c>
      <c r="AD84" s="270">
        <v>0</v>
      </c>
      <c r="AE84" s="268">
        <v>0</v>
      </c>
      <c r="AF84" s="268">
        <v>0</v>
      </c>
      <c r="AG84" s="268">
        <v>0</v>
      </c>
      <c r="AH84" s="268">
        <v>0</v>
      </c>
      <c r="AI84" s="268">
        <v>0</v>
      </c>
      <c r="AJ84" s="268">
        <v>0</v>
      </c>
      <c r="AK84" s="269">
        <v>0</v>
      </c>
      <c r="AL84" s="269">
        <v>0</v>
      </c>
      <c r="AM84" s="269">
        <v>0</v>
      </c>
      <c r="AN84" s="269">
        <v>0</v>
      </c>
      <c r="AO84" s="270">
        <v>0</v>
      </c>
      <c r="AP84" s="270">
        <v>0</v>
      </c>
      <c r="AQ84" s="270">
        <v>0</v>
      </c>
      <c r="AR84" s="270">
        <v>0</v>
      </c>
      <c r="AS84" s="174">
        <v>0</v>
      </c>
      <c r="AT84" s="271">
        <v>0</v>
      </c>
      <c r="AU84" s="175">
        <v>0</v>
      </c>
      <c r="AV84" s="175">
        <v>0</v>
      </c>
      <c r="AW84" s="176">
        <v>0</v>
      </c>
      <c r="AX84" s="174">
        <v>0</v>
      </c>
      <c r="AY84" s="174">
        <v>0</v>
      </c>
      <c r="AZ84" s="176">
        <v>0</v>
      </c>
      <c r="BA84" s="176">
        <v>0</v>
      </c>
      <c r="BB84" s="174">
        <v>0</v>
      </c>
      <c r="BC84" s="174">
        <v>0</v>
      </c>
      <c r="BD84" s="176">
        <v>0</v>
      </c>
      <c r="BE84" s="176">
        <v>0</v>
      </c>
      <c r="BF84" s="176">
        <v>0</v>
      </c>
      <c r="BG84" s="176">
        <v>0</v>
      </c>
      <c r="BH84" s="176">
        <v>0</v>
      </c>
      <c r="BI84" s="176">
        <v>0</v>
      </c>
      <c r="BJ84" s="176">
        <v>0</v>
      </c>
      <c r="BK84" s="176">
        <v>0</v>
      </c>
      <c r="BL84" s="176">
        <v>0</v>
      </c>
      <c r="BM84" s="176">
        <v>0</v>
      </c>
      <c r="BN84" s="176">
        <v>0</v>
      </c>
      <c r="BO84" s="176">
        <v>0</v>
      </c>
      <c r="BP84" s="176">
        <v>0</v>
      </c>
      <c r="BQ84" s="176">
        <v>0</v>
      </c>
      <c r="BR84" s="176">
        <v>0</v>
      </c>
      <c r="BS84" s="176">
        <v>0</v>
      </c>
      <c r="BT84" s="176">
        <v>0</v>
      </c>
      <c r="BU84" s="176">
        <v>0</v>
      </c>
      <c r="BV84" s="176">
        <v>0</v>
      </c>
      <c r="BW84" s="176">
        <v>0</v>
      </c>
      <c r="BX84" s="176">
        <v>0</v>
      </c>
      <c r="BY84" s="176">
        <v>0</v>
      </c>
      <c r="BZ84" s="177">
        <v>0</v>
      </c>
      <c r="CA84">
        <v>0</v>
      </c>
      <c r="CB84">
        <v>0</v>
      </c>
      <c r="CC84">
        <v>0</v>
      </c>
      <c r="CD84">
        <v>0</v>
      </c>
      <c r="CE84">
        <v>0</v>
      </c>
    </row>
    <row r="85" spans="1:83" hidden="1" x14ac:dyDescent="0.3">
      <c r="A85" s="265">
        <v>0</v>
      </c>
      <c r="B85" s="265">
        <v>0</v>
      </c>
      <c r="C85" s="265">
        <v>0</v>
      </c>
      <c r="D85" s="265">
        <v>0</v>
      </c>
      <c r="E85" s="265">
        <v>0</v>
      </c>
      <c r="F85" s="266">
        <v>0</v>
      </c>
      <c r="G85" s="266">
        <v>0</v>
      </c>
      <c r="H85" s="266">
        <v>0</v>
      </c>
      <c r="I85" s="266">
        <v>0</v>
      </c>
      <c r="J85" s="267">
        <v>0</v>
      </c>
      <c r="K85" s="267">
        <v>0</v>
      </c>
      <c r="L85" s="267">
        <v>0</v>
      </c>
      <c r="M85" s="267">
        <v>0</v>
      </c>
      <c r="N85" s="268">
        <v>0</v>
      </c>
      <c r="O85" s="268">
        <v>0</v>
      </c>
      <c r="P85" s="268">
        <v>0</v>
      </c>
      <c r="Q85" s="268">
        <v>0</v>
      </c>
      <c r="R85" s="268">
        <v>0</v>
      </c>
      <c r="S85" s="268">
        <v>0</v>
      </c>
      <c r="T85" s="268">
        <v>0</v>
      </c>
      <c r="U85" s="268">
        <v>0</v>
      </c>
      <c r="V85" s="268">
        <v>0</v>
      </c>
      <c r="W85" s="269">
        <v>0</v>
      </c>
      <c r="X85" s="269">
        <v>0</v>
      </c>
      <c r="Y85" s="269">
        <v>0</v>
      </c>
      <c r="Z85" s="269">
        <v>0</v>
      </c>
      <c r="AA85" s="270">
        <v>0</v>
      </c>
      <c r="AB85" s="270">
        <v>0</v>
      </c>
      <c r="AC85" s="270">
        <v>0</v>
      </c>
      <c r="AD85" s="270">
        <v>0</v>
      </c>
      <c r="AE85" s="268">
        <v>0</v>
      </c>
      <c r="AF85" s="268">
        <v>0</v>
      </c>
      <c r="AG85" s="268">
        <v>0</v>
      </c>
      <c r="AH85" s="268">
        <v>0</v>
      </c>
      <c r="AI85" s="268">
        <v>0</v>
      </c>
      <c r="AJ85" s="268">
        <v>0</v>
      </c>
      <c r="AK85" s="269">
        <v>0</v>
      </c>
      <c r="AL85" s="269">
        <v>0</v>
      </c>
      <c r="AM85" s="269">
        <v>0</v>
      </c>
      <c r="AN85" s="269">
        <v>0</v>
      </c>
      <c r="AO85" s="270">
        <v>0</v>
      </c>
      <c r="AP85" s="270">
        <v>0</v>
      </c>
      <c r="AQ85" s="270">
        <v>0</v>
      </c>
      <c r="AR85" s="270">
        <v>0</v>
      </c>
      <c r="AS85" s="174">
        <v>0</v>
      </c>
      <c r="AT85" s="271">
        <v>0</v>
      </c>
      <c r="AU85" s="175">
        <v>0</v>
      </c>
      <c r="AV85" s="175">
        <v>0</v>
      </c>
      <c r="AW85" s="176">
        <v>0</v>
      </c>
      <c r="AX85" s="174">
        <v>0</v>
      </c>
      <c r="AY85" s="174">
        <v>0</v>
      </c>
      <c r="AZ85" s="176">
        <v>0</v>
      </c>
      <c r="BA85" s="176">
        <v>0</v>
      </c>
      <c r="BB85" s="174">
        <v>0</v>
      </c>
      <c r="BC85" s="174">
        <v>0</v>
      </c>
      <c r="BD85" s="176">
        <v>0</v>
      </c>
      <c r="BE85" s="176">
        <v>0</v>
      </c>
      <c r="BF85" s="176">
        <v>0</v>
      </c>
      <c r="BG85" s="176">
        <v>0</v>
      </c>
      <c r="BH85" s="176">
        <v>0</v>
      </c>
      <c r="BI85" s="176">
        <v>0</v>
      </c>
      <c r="BJ85" s="176">
        <v>0</v>
      </c>
      <c r="BK85" s="176">
        <v>0</v>
      </c>
      <c r="BL85" s="176">
        <v>0</v>
      </c>
      <c r="BM85" s="176">
        <v>0</v>
      </c>
      <c r="BN85" s="176">
        <v>0</v>
      </c>
      <c r="BO85" s="176">
        <v>0</v>
      </c>
      <c r="BP85" s="176">
        <v>0</v>
      </c>
      <c r="BQ85" s="176">
        <v>0</v>
      </c>
      <c r="BR85" s="176">
        <v>0</v>
      </c>
      <c r="BS85" s="176">
        <v>0</v>
      </c>
      <c r="BT85" s="176">
        <v>0</v>
      </c>
      <c r="BU85" s="176">
        <v>0</v>
      </c>
      <c r="BV85" s="176">
        <v>0</v>
      </c>
      <c r="BW85" s="176">
        <v>0</v>
      </c>
      <c r="BX85" s="176">
        <v>0</v>
      </c>
      <c r="BY85" s="176">
        <v>0</v>
      </c>
      <c r="BZ85" s="177">
        <v>0</v>
      </c>
      <c r="CA85">
        <v>0</v>
      </c>
      <c r="CB85">
        <v>0</v>
      </c>
      <c r="CC85">
        <v>0</v>
      </c>
      <c r="CD85">
        <v>0</v>
      </c>
      <c r="CE85">
        <v>0</v>
      </c>
    </row>
    <row r="86" spans="1:83" hidden="1" x14ac:dyDescent="0.3">
      <c r="A86" s="265">
        <v>0</v>
      </c>
      <c r="B86" s="265">
        <v>0</v>
      </c>
      <c r="C86" s="265">
        <v>0</v>
      </c>
      <c r="D86" s="265">
        <v>0</v>
      </c>
      <c r="E86" s="265">
        <v>0</v>
      </c>
      <c r="F86" s="266">
        <v>0</v>
      </c>
      <c r="G86" s="266">
        <v>0</v>
      </c>
      <c r="H86" s="266">
        <v>0</v>
      </c>
      <c r="I86" s="266">
        <v>0</v>
      </c>
      <c r="J86" s="267">
        <v>0</v>
      </c>
      <c r="K86" s="267">
        <v>0</v>
      </c>
      <c r="L86" s="267">
        <v>0</v>
      </c>
      <c r="M86" s="267">
        <v>0</v>
      </c>
      <c r="N86" s="268">
        <v>0</v>
      </c>
      <c r="O86" s="268">
        <v>0</v>
      </c>
      <c r="P86" s="268">
        <v>0</v>
      </c>
      <c r="Q86" s="268">
        <v>0</v>
      </c>
      <c r="R86" s="268">
        <v>0</v>
      </c>
      <c r="S86" s="268">
        <v>0</v>
      </c>
      <c r="T86" s="268">
        <v>0</v>
      </c>
      <c r="U86" s="268">
        <v>0</v>
      </c>
      <c r="V86" s="268">
        <v>0</v>
      </c>
      <c r="W86" s="269">
        <v>0</v>
      </c>
      <c r="X86" s="269">
        <v>0</v>
      </c>
      <c r="Y86" s="269">
        <v>0</v>
      </c>
      <c r="Z86" s="269">
        <v>0</v>
      </c>
      <c r="AA86" s="270">
        <v>0</v>
      </c>
      <c r="AB86" s="270">
        <v>0</v>
      </c>
      <c r="AC86" s="270">
        <v>0</v>
      </c>
      <c r="AD86" s="270">
        <v>0</v>
      </c>
      <c r="AE86" s="268">
        <v>0</v>
      </c>
      <c r="AF86" s="268">
        <v>0</v>
      </c>
      <c r="AG86" s="268">
        <v>0</v>
      </c>
      <c r="AH86" s="268">
        <v>0</v>
      </c>
      <c r="AI86" s="268">
        <v>0</v>
      </c>
      <c r="AJ86" s="268">
        <v>0</v>
      </c>
      <c r="AK86" s="269">
        <v>0</v>
      </c>
      <c r="AL86" s="269">
        <v>0</v>
      </c>
      <c r="AM86" s="269">
        <v>0</v>
      </c>
      <c r="AN86" s="269">
        <v>0</v>
      </c>
      <c r="AO86" s="270">
        <v>0</v>
      </c>
      <c r="AP86" s="270">
        <v>0</v>
      </c>
      <c r="AQ86" s="270">
        <v>0</v>
      </c>
      <c r="AR86" s="270">
        <v>0</v>
      </c>
      <c r="AS86" s="174">
        <v>0</v>
      </c>
      <c r="AT86" s="271">
        <v>0</v>
      </c>
      <c r="AU86" s="175">
        <v>0</v>
      </c>
      <c r="AV86" s="175">
        <v>0</v>
      </c>
      <c r="AW86" s="176">
        <v>0</v>
      </c>
      <c r="AX86" s="174">
        <v>0</v>
      </c>
      <c r="AY86" s="174">
        <v>0</v>
      </c>
      <c r="AZ86" s="176">
        <v>0</v>
      </c>
      <c r="BA86" s="176">
        <v>0</v>
      </c>
      <c r="BB86" s="174">
        <v>0</v>
      </c>
      <c r="BC86" s="174">
        <v>0</v>
      </c>
      <c r="BD86" s="176">
        <v>0</v>
      </c>
      <c r="BE86" s="176">
        <v>0</v>
      </c>
      <c r="BF86" s="176">
        <v>0</v>
      </c>
      <c r="BG86" s="176">
        <v>0</v>
      </c>
      <c r="BH86" s="176">
        <v>0</v>
      </c>
      <c r="BI86" s="176">
        <v>0</v>
      </c>
      <c r="BJ86" s="176">
        <v>0</v>
      </c>
      <c r="BK86" s="176">
        <v>0</v>
      </c>
      <c r="BL86" s="176">
        <v>0</v>
      </c>
      <c r="BM86" s="176">
        <v>0</v>
      </c>
      <c r="BN86" s="176">
        <v>0</v>
      </c>
      <c r="BO86" s="176">
        <v>0</v>
      </c>
      <c r="BP86" s="176">
        <v>0</v>
      </c>
      <c r="BQ86" s="176">
        <v>0</v>
      </c>
      <c r="BR86" s="176">
        <v>0</v>
      </c>
      <c r="BS86" s="176">
        <v>0</v>
      </c>
      <c r="BT86" s="176">
        <v>0</v>
      </c>
      <c r="BU86" s="176">
        <v>0</v>
      </c>
      <c r="BV86" s="176">
        <v>0</v>
      </c>
      <c r="BW86" s="176">
        <v>0</v>
      </c>
      <c r="BX86" s="176">
        <v>0</v>
      </c>
      <c r="BY86" s="176">
        <v>0</v>
      </c>
      <c r="BZ86" s="177">
        <v>0</v>
      </c>
      <c r="CA86">
        <v>0</v>
      </c>
      <c r="CB86">
        <v>0</v>
      </c>
      <c r="CC86">
        <v>0</v>
      </c>
      <c r="CD86">
        <v>0</v>
      </c>
      <c r="CE86">
        <v>0</v>
      </c>
    </row>
    <row r="87" spans="1:83" hidden="1" x14ac:dyDescent="0.3">
      <c r="A87" s="265">
        <v>0</v>
      </c>
      <c r="B87" s="265">
        <v>0</v>
      </c>
      <c r="C87" s="265">
        <v>0</v>
      </c>
      <c r="D87" s="265">
        <v>0</v>
      </c>
      <c r="E87" s="265">
        <v>0</v>
      </c>
      <c r="F87" s="266">
        <v>0</v>
      </c>
      <c r="G87" s="266">
        <v>0</v>
      </c>
      <c r="H87" s="266">
        <v>0</v>
      </c>
      <c r="I87" s="266">
        <v>0</v>
      </c>
      <c r="J87" s="267">
        <v>0</v>
      </c>
      <c r="K87" s="267">
        <v>0</v>
      </c>
      <c r="L87" s="267">
        <v>0</v>
      </c>
      <c r="M87" s="267">
        <v>0</v>
      </c>
      <c r="N87" s="268">
        <v>0</v>
      </c>
      <c r="O87" s="268">
        <v>0</v>
      </c>
      <c r="P87" s="268">
        <v>0</v>
      </c>
      <c r="Q87" s="268">
        <v>0</v>
      </c>
      <c r="R87" s="268">
        <v>0</v>
      </c>
      <c r="S87" s="268">
        <v>0</v>
      </c>
      <c r="T87" s="268">
        <v>0</v>
      </c>
      <c r="U87" s="268">
        <v>0</v>
      </c>
      <c r="V87" s="268">
        <v>0</v>
      </c>
      <c r="W87" s="269">
        <v>0</v>
      </c>
      <c r="X87" s="269">
        <v>0</v>
      </c>
      <c r="Y87" s="269">
        <v>0</v>
      </c>
      <c r="Z87" s="269">
        <v>0</v>
      </c>
      <c r="AA87" s="270">
        <v>0</v>
      </c>
      <c r="AB87" s="270">
        <v>0</v>
      </c>
      <c r="AC87" s="270">
        <v>0</v>
      </c>
      <c r="AD87" s="270">
        <v>0</v>
      </c>
      <c r="AE87" s="268">
        <v>0</v>
      </c>
      <c r="AF87" s="268">
        <v>0</v>
      </c>
      <c r="AG87" s="268">
        <v>0</v>
      </c>
      <c r="AH87" s="268">
        <v>0</v>
      </c>
      <c r="AI87" s="268">
        <v>0</v>
      </c>
      <c r="AJ87" s="268">
        <v>0</v>
      </c>
      <c r="AK87" s="269">
        <v>0</v>
      </c>
      <c r="AL87" s="269">
        <v>0</v>
      </c>
      <c r="AM87" s="269">
        <v>0</v>
      </c>
      <c r="AN87" s="269">
        <v>0</v>
      </c>
      <c r="AO87" s="270">
        <v>0</v>
      </c>
      <c r="AP87" s="270">
        <v>0</v>
      </c>
      <c r="AQ87" s="270">
        <v>0</v>
      </c>
      <c r="AR87" s="270">
        <v>0</v>
      </c>
      <c r="AS87" s="174">
        <v>0</v>
      </c>
      <c r="AT87" s="271">
        <v>0</v>
      </c>
      <c r="AU87" s="175">
        <v>0</v>
      </c>
      <c r="AV87" s="175">
        <v>0</v>
      </c>
      <c r="AW87" s="176">
        <v>0</v>
      </c>
      <c r="AX87" s="174">
        <v>0</v>
      </c>
      <c r="AY87" s="174">
        <v>0</v>
      </c>
      <c r="AZ87" s="176">
        <v>0</v>
      </c>
      <c r="BA87" s="176">
        <v>0</v>
      </c>
      <c r="BB87" s="174">
        <v>0</v>
      </c>
      <c r="BC87" s="174">
        <v>0</v>
      </c>
      <c r="BD87" s="176">
        <v>0</v>
      </c>
      <c r="BE87" s="176">
        <v>0</v>
      </c>
      <c r="BF87" s="176">
        <v>0</v>
      </c>
      <c r="BG87" s="176">
        <v>0</v>
      </c>
      <c r="BH87" s="176">
        <v>0</v>
      </c>
      <c r="BI87" s="176">
        <v>0</v>
      </c>
      <c r="BJ87" s="176">
        <v>0</v>
      </c>
      <c r="BK87" s="176">
        <v>0</v>
      </c>
      <c r="BL87" s="176">
        <v>0</v>
      </c>
      <c r="BM87" s="176">
        <v>0</v>
      </c>
      <c r="BN87" s="176">
        <v>0</v>
      </c>
      <c r="BO87" s="176">
        <v>0</v>
      </c>
      <c r="BP87" s="176">
        <v>0</v>
      </c>
      <c r="BQ87" s="176">
        <v>0</v>
      </c>
      <c r="BR87" s="176">
        <v>0</v>
      </c>
      <c r="BS87" s="176">
        <v>0</v>
      </c>
      <c r="BT87" s="176">
        <v>0</v>
      </c>
      <c r="BU87" s="176">
        <v>0</v>
      </c>
      <c r="BV87" s="176">
        <v>0</v>
      </c>
      <c r="BW87" s="176">
        <v>0</v>
      </c>
      <c r="BX87" s="176">
        <v>0</v>
      </c>
      <c r="BY87" s="176">
        <v>0</v>
      </c>
      <c r="BZ87" s="177">
        <v>0</v>
      </c>
      <c r="CA87">
        <v>0</v>
      </c>
      <c r="CB87">
        <v>0</v>
      </c>
      <c r="CC87">
        <v>0</v>
      </c>
      <c r="CD87">
        <v>0</v>
      </c>
      <c r="CE87">
        <v>0</v>
      </c>
    </row>
    <row r="88" spans="1:83" hidden="1" x14ac:dyDescent="0.3">
      <c r="A88" s="265">
        <v>0</v>
      </c>
      <c r="B88" s="265">
        <v>0</v>
      </c>
      <c r="C88" s="265">
        <v>0</v>
      </c>
      <c r="D88" s="265">
        <v>0</v>
      </c>
      <c r="E88" s="265">
        <v>0</v>
      </c>
      <c r="F88" s="266">
        <v>0</v>
      </c>
      <c r="G88" s="266">
        <v>0</v>
      </c>
      <c r="H88" s="266">
        <v>0</v>
      </c>
      <c r="I88" s="266">
        <v>0</v>
      </c>
      <c r="J88" s="267">
        <v>0</v>
      </c>
      <c r="K88" s="267">
        <v>0</v>
      </c>
      <c r="L88" s="267">
        <v>0</v>
      </c>
      <c r="M88" s="267">
        <v>0</v>
      </c>
      <c r="N88" s="268">
        <v>0</v>
      </c>
      <c r="O88" s="268">
        <v>0</v>
      </c>
      <c r="P88" s="268">
        <v>0</v>
      </c>
      <c r="Q88" s="268">
        <v>0</v>
      </c>
      <c r="R88" s="268">
        <v>0</v>
      </c>
      <c r="S88" s="268">
        <v>0</v>
      </c>
      <c r="T88" s="268">
        <v>0</v>
      </c>
      <c r="U88" s="268">
        <v>0</v>
      </c>
      <c r="V88" s="268">
        <v>0</v>
      </c>
      <c r="W88" s="269">
        <v>0</v>
      </c>
      <c r="X88" s="269">
        <v>0</v>
      </c>
      <c r="Y88" s="269">
        <v>0</v>
      </c>
      <c r="Z88" s="269">
        <v>0</v>
      </c>
      <c r="AA88" s="270">
        <v>0</v>
      </c>
      <c r="AB88" s="270">
        <v>0</v>
      </c>
      <c r="AC88" s="270">
        <v>0</v>
      </c>
      <c r="AD88" s="270">
        <v>0</v>
      </c>
      <c r="AE88" s="268">
        <v>0</v>
      </c>
      <c r="AF88" s="268">
        <v>0</v>
      </c>
      <c r="AG88" s="268">
        <v>0</v>
      </c>
      <c r="AH88" s="268">
        <v>0</v>
      </c>
      <c r="AI88" s="268">
        <v>0</v>
      </c>
      <c r="AJ88" s="268">
        <v>0</v>
      </c>
      <c r="AK88" s="269">
        <v>0</v>
      </c>
      <c r="AL88" s="269">
        <v>0</v>
      </c>
      <c r="AM88" s="269">
        <v>0</v>
      </c>
      <c r="AN88" s="269">
        <v>0</v>
      </c>
      <c r="AO88" s="270">
        <v>0</v>
      </c>
      <c r="AP88" s="270">
        <v>0</v>
      </c>
      <c r="AQ88" s="270">
        <v>0</v>
      </c>
      <c r="AR88" s="270">
        <v>0</v>
      </c>
      <c r="AS88" s="174">
        <v>0</v>
      </c>
      <c r="AT88" s="271">
        <v>0</v>
      </c>
      <c r="AU88" s="175">
        <v>0</v>
      </c>
      <c r="AV88" s="175">
        <v>0</v>
      </c>
      <c r="AW88" s="176">
        <v>0</v>
      </c>
      <c r="AX88" s="174">
        <v>0</v>
      </c>
      <c r="AY88" s="174">
        <v>0</v>
      </c>
      <c r="AZ88" s="176">
        <v>0</v>
      </c>
      <c r="BA88" s="176">
        <v>0</v>
      </c>
      <c r="BB88" s="174">
        <v>0</v>
      </c>
      <c r="BC88" s="174">
        <v>0</v>
      </c>
      <c r="BD88" s="176">
        <v>0</v>
      </c>
      <c r="BE88" s="176">
        <v>0</v>
      </c>
      <c r="BF88" s="176">
        <v>0</v>
      </c>
      <c r="BG88" s="176">
        <v>0</v>
      </c>
      <c r="BH88" s="176">
        <v>0</v>
      </c>
      <c r="BI88" s="176">
        <v>0</v>
      </c>
      <c r="BJ88" s="176">
        <v>0</v>
      </c>
      <c r="BK88" s="176">
        <v>0</v>
      </c>
      <c r="BL88" s="176">
        <v>0</v>
      </c>
      <c r="BM88" s="176">
        <v>0</v>
      </c>
      <c r="BN88" s="176">
        <v>0</v>
      </c>
      <c r="BO88" s="176">
        <v>0</v>
      </c>
      <c r="BP88" s="176">
        <v>0</v>
      </c>
      <c r="BQ88" s="176">
        <v>0</v>
      </c>
      <c r="BR88" s="176">
        <v>0</v>
      </c>
      <c r="BS88" s="176">
        <v>0</v>
      </c>
      <c r="BT88" s="176">
        <v>0</v>
      </c>
      <c r="BU88" s="176">
        <v>0</v>
      </c>
      <c r="BV88" s="176">
        <v>0</v>
      </c>
      <c r="BW88" s="176">
        <v>0</v>
      </c>
      <c r="BX88" s="176">
        <v>0</v>
      </c>
      <c r="BY88" s="176">
        <v>0</v>
      </c>
      <c r="BZ88" s="177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 spans="1:83" hidden="1" x14ac:dyDescent="0.3">
      <c r="A89" s="265">
        <v>0</v>
      </c>
      <c r="B89" s="265">
        <v>0</v>
      </c>
      <c r="C89" s="265">
        <v>0</v>
      </c>
      <c r="D89" s="265">
        <v>0</v>
      </c>
      <c r="E89" s="265">
        <v>0</v>
      </c>
      <c r="F89" s="266">
        <v>0</v>
      </c>
      <c r="G89" s="266">
        <v>0</v>
      </c>
      <c r="H89" s="266">
        <v>0</v>
      </c>
      <c r="I89" s="266">
        <v>0</v>
      </c>
      <c r="J89" s="267">
        <v>0</v>
      </c>
      <c r="K89" s="267">
        <v>0</v>
      </c>
      <c r="L89" s="267">
        <v>0</v>
      </c>
      <c r="M89" s="267">
        <v>0</v>
      </c>
      <c r="N89" s="268">
        <v>0</v>
      </c>
      <c r="O89" s="268">
        <v>0</v>
      </c>
      <c r="P89" s="268">
        <v>0</v>
      </c>
      <c r="Q89" s="268">
        <v>0</v>
      </c>
      <c r="R89" s="268">
        <v>0</v>
      </c>
      <c r="S89" s="268">
        <v>0</v>
      </c>
      <c r="T89" s="268">
        <v>0</v>
      </c>
      <c r="U89" s="268">
        <v>0</v>
      </c>
      <c r="V89" s="268">
        <v>0</v>
      </c>
      <c r="W89" s="269">
        <v>0</v>
      </c>
      <c r="X89" s="269">
        <v>0</v>
      </c>
      <c r="Y89" s="269">
        <v>0</v>
      </c>
      <c r="Z89" s="269">
        <v>0</v>
      </c>
      <c r="AA89" s="270">
        <v>0</v>
      </c>
      <c r="AB89" s="270">
        <v>0</v>
      </c>
      <c r="AC89" s="270">
        <v>0</v>
      </c>
      <c r="AD89" s="270">
        <v>0</v>
      </c>
      <c r="AE89" s="268">
        <v>0</v>
      </c>
      <c r="AF89" s="268">
        <v>0</v>
      </c>
      <c r="AG89" s="268">
        <v>0</v>
      </c>
      <c r="AH89" s="268">
        <v>0</v>
      </c>
      <c r="AI89" s="268">
        <v>0</v>
      </c>
      <c r="AJ89" s="268">
        <v>0</v>
      </c>
      <c r="AK89" s="269">
        <v>0</v>
      </c>
      <c r="AL89" s="269">
        <v>0</v>
      </c>
      <c r="AM89" s="269">
        <v>0</v>
      </c>
      <c r="AN89" s="269">
        <v>0</v>
      </c>
      <c r="AO89" s="270">
        <v>0</v>
      </c>
      <c r="AP89" s="270">
        <v>0</v>
      </c>
      <c r="AQ89" s="270">
        <v>0</v>
      </c>
      <c r="AR89" s="270">
        <v>0</v>
      </c>
      <c r="AS89" s="174">
        <v>0</v>
      </c>
      <c r="AT89" s="271">
        <v>0</v>
      </c>
      <c r="AU89" s="175">
        <v>0</v>
      </c>
      <c r="AV89" s="175">
        <v>0</v>
      </c>
      <c r="AW89" s="176">
        <v>0</v>
      </c>
      <c r="AX89" s="174">
        <v>0</v>
      </c>
      <c r="AY89" s="174">
        <v>0</v>
      </c>
      <c r="AZ89" s="176">
        <v>0</v>
      </c>
      <c r="BA89" s="176">
        <v>0</v>
      </c>
      <c r="BB89" s="174">
        <v>0</v>
      </c>
      <c r="BC89" s="174">
        <v>0</v>
      </c>
      <c r="BD89" s="176">
        <v>0</v>
      </c>
      <c r="BE89" s="176">
        <v>0</v>
      </c>
      <c r="BF89" s="176">
        <v>0</v>
      </c>
      <c r="BG89" s="176">
        <v>0</v>
      </c>
      <c r="BH89" s="176">
        <v>0</v>
      </c>
      <c r="BI89" s="176">
        <v>0</v>
      </c>
      <c r="BJ89" s="176">
        <v>0</v>
      </c>
      <c r="BK89" s="176">
        <v>0</v>
      </c>
      <c r="BL89" s="176">
        <v>0</v>
      </c>
      <c r="BM89" s="176">
        <v>0</v>
      </c>
      <c r="BN89" s="176">
        <v>0</v>
      </c>
      <c r="BO89" s="176">
        <v>0</v>
      </c>
      <c r="BP89" s="176">
        <v>0</v>
      </c>
      <c r="BQ89" s="176">
        <v>0</v>
      </c>
      <c r="BR89" s="176">
        <v>0</v>
      </c>
      <c r="BS89" s="176">
        <v>0</v>
      </c>
      <c r="BT89" s="176">
        <v>0</v>
      </c>
      <c r="BU89" s="176">
        <v>0</v>
      </c>
      <c r="BV89" s="176">
        <v>0</v>
      </c>
      <c r="BW89" s="176">
        <v>0</v>
      </c>
      <c r="BX89" s="176">
        <v>0</v>
      </c>
      <c r="BY89" s="176">
        <v>0</v>
      </c>
      <c r="BZ89" s="177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 spans="1:83" hidden="1" x14ac:dyDescent="0.3">
      <c r="A90" s="265">
        <v>0</v>
      </c>
      <c r="B90" s="265">
        <v>0</v>
      </c>
      <c r="C90" s="265">
        <v>0</v>
      </c>
      <c r="D90" s="265">
        <v>0</v>
      </c>
      <c r="E90" s="265">
        <v>0</v>
      </c>
      <c r="F90" s="266">
        <v>0</v>
      </c>
      <c r="G90" s="266">
        <v>0</v>
      </c>
      <c r="H90" s="266">
        <v>0</v>
      </c>
      <c r="I90" s="266">
        <v>0</v>
      </c>
      <c r="J90" s="267">
        <v>0</v>
      </c>
      <c r="K90" s="267">
        <v>0</v>
      </c>
      <c r="L90" s="267">
        <v>0</v>
      </c>
      <c r="M90" s="267">
        <v>0</v>
      </c>
      <c r="N90" s="268">
        <v>0</v>
      </c>
      <c r="O90" s="268">
        <v>0</v>
      </c>
      <c r="P90" s="268">
        <v>0</v>
      </c>
      <c r="Q90" s="268">
        <v>0</v>
      </c>
      <c r="R90" s="268">
        <v>0</v>
      </c>
      <c r="S90" s="268">
        <v>0</v>
      </c>
      <c r="T90" s="268">
        <v>0</v>
      </c>
      <c r="U90" s="268">
        <v>0</v>
      </c>
      <c r="V90" s="268">
        <v>0</v>
      </c>
      <c r="W90" s="269">
        <v>0</v>
      </c>
      <c r="X90" s="269">
        <v>0</v>
      </c>
      <c r="Y90" s="269">
        <v>0</v>
      </c>
      <c r="Z90" s="269">
        <v>0</v>
      </c>
      <c r="AA90" s="270">
        <v>0</v>
      </c>
      <c r="AB90" s="270">
        <v>0</v>
      </c>
      <c r="AC90" s="270">
        <v>0</v>
      </c>
      <c r="AD90" s="270">
        <v>0</v>
      </c>
      <c r="AE90" s="268">
        <v>0</v>
      </c>
      <c r="AF90" s="268">
        <v>0</v>
      </c>
      <c r="AG90" s="268">
        <v>0</v>
      </c>
      <c r="AH90" s="268">
        <v>0</v>
      </c>
      <c r="AI90" s="268">
        <v>0</v>
      </c>
      <c r="AJ90" s="268">
        <v>0</v>
      </c>
      <c r="AK90" s="269">
        <v>0</v>
      </c>
      <c r="AL90" s="269">
        <v>0</v>
      </c>
      <c r="AM90" s="269">
        <v>0</v>
      </c>
      <c r="AN90" s="269">
        <v>0</v>
      </c>
      <c r="AO90" s="270">
        <v>0</v>
      </c>
      <c r="AP90" s="270">
        <v>0</v>
      </c>
      <c r="AQ90" s="270">
        <v>0</v>
      </c>
      <c r="AR90" s="270">
        <v>0</v>
      </c>
      <c r="AS90" s="174">
        <v>0</v>
      </c>
      <c r="AT90" s="271">
        <v>0</v>
      </c>
      <c r="AU90" s="175">
        <v>0</v>
      </c>
      <c r="AV90" s="175">
        <v>0</v>
      </c>
      <c r="AW90" s="176">
        <v>0</v>
      </c>
      <c r="AX90" s="174">
        <v>0</v>
      </c>
      <c r="AY90" s="174">
        <v>0</v>
      </c>
      <c r="AZ90" s="176">
        <v>0</v>
      </c>
      <c r="BA90" s="176">
        <v>0</v>
      </c>
      <c r="BB90" s="174">
        <v>0</v>
      </c>
      <c r="BC90" s="174">
        <v>0</v>
      </c>
      <c r="BD90" s="176">
        <v>0</v>
      </c>
      <c r="BE90" s="176">
        <v>0</v>
      </c>
      <c r="BF90" s="176">
        <v>0</v>
      </c>
      <c r="BG90" s="176">
        <v>0</v>
      </c>
      <c r="BH90" s="176">
        <v>0</v>
      </c>
      <c r="BI90" s="176">
        <v>0</v>
      </c>
      <c r="BJ90" s="176">
        <v>0</v>
      </c>
      <c r="BK90" s="176">
        <v>0</v>
      </c>
      <c r="BL90" s="176">
        <v>0</v>
      </c>
      <c r="BM90" s="176">
        <v>0</v>
      </c>
      <c r="BN90" s="176">
        <v>0</v>
      </c>
      <c r="BO90" s="176">
        <v>0</v>
      </c>
      <c r="BP90" s="176">
        <v>0</v>
      </c>
      <c r="BQ90" s="176">
        <v>0</v>
      </c>
      <c r="BR90" s="176">
        <v>0</v>
      </c>
      <c r="BS90" s="176">
        <v>0</v>
      </c>
      <c r="BT90" s="176">
        <v>0</v>
      </c>
      <c r="BU90" s="176">
        <v>0</v>
      </c>
      <c r="BV90" s="176">
        <v>0</v>
      </c>
      <c r="BW90" s="176">
        <v>0</v>
      </c>
      <c r="BX90" s="176">
        <v>0</v>
      </c>
      <c r="BY90" s="176">
        <v>0</v>
      </c>
      <c r="BZ90" s="177">
        <v>0</v>
      </c>
      <c r="CA90">
        <v>0</v>
      </c>
      <c r="CB90">
        <v>0</v>
      </c>
      <c r="CC90">
        <v>0</v>
      </c>
      <c r="CD90">
        <v>0</v>
      </c>
      <c r="CE90">
        <v>0</v>
      </c>
    </row>
    <row r="91" spans="1:83" hidden="1" x14ac:dyDescent="0.3">
      <c r="A91" s="265">
        <v>0</v>
      </c>
      <c r="B91" s="265">
        <v>0</v>
      </c>
      <c r="C91" s="265">
        <v>0</v>
      </c>
      <c r="D91" s="265">
        <v>0</v>
      </c>
      <c r="E91" s="265">
        <v>0</v>
      </c>
      <c r="F91" s="266">
        <v>0</v>
      </c>
      <c r="G91" s="266">
        <v>0</v>
      </c>
      <c r="H91" s="266">
        <v>0</v>
      </c>
      <c r="I91" s="266">
        <v>0</v>
      </c>
      <c r="J91" s="267">
        <v>0</v>
      </c>
      <c r="K91" s="267">
        <v>0</v>
      </c>
      <c r="L91" s="267">
        <v>0</v>
      </c>
      <c r="M91" s="267">
        <v>0</v>
      </c>
      <c r="N91" s="268">
        <v>0</v>
      </c>
      <c r="O91" s="268">
        <v>0</v>
      </c>
      <c r="P91" s="268">
        <v>0</v>
      </c>
      <c r="Q91" s="268">
        <v>0</v>
      </c>
      <c r="R91" s="268">
        <v>0</v>
      </c>
      <c r="S91" s="268">
        <v>0</v>
      </c>
      <c r="T91" s="268">
        <v>0</v>
      </c>
      <c r="U91" s="268">
        <v>0</v>
      </c>
      <c r="V91" s="268">
        <v>0</v>
      </c>
      <c r="W91" s="269">
        <v>0</v>
      </c>
      <c r="X91" s="269">
        <v>0</v>
      </c>
      <c r="Y91" s="269">
        <v>0</v>
      </c>
      <c r="Z91" s="269">
        <v>0</v>
      </c>
      <c r="AA91" s="270">
        <v>0</v>
      </c>
      <c r="AB91" s="270">
        <v>0</v>
      </c>
      <c r="AC91" s="270">
        <v>0</v>
      </c>
      <c r="AD91" s="270">
        <v>0</v>
      </c>
      <c r="AE91" s="268">
        <v>0</v>
      </c>
      <c r="AF91" s="268">
        <v>0</v>
      </c>
      <c r="AG91" s="268">
        <v>0</v>
      </c>
      <c r="AH91" s="268">
        <v>0</v>
      </c>
      <c r="AI91" s="268">
        <v>0</v>
      </c>
      <c r="AJ91" s="268">
        <v>0</v>
      </c>
      <c r="AK91" s="269">
        <v>0</v>
      </c>
      <c r="AL91" s="269">
        <v>0</v>
      </c>
      <c r="AM91" s="269">
        <v>0</v>
      </c>
      <c r="AN91" s="269">
        <v>0</v>
      </c>
      <c r="AO91" s="270">
        <v>0</v>
      </c>
      <c r="AP91" s="270">
        <v>0</v>
      </c>
      <c r="AQ91" s="270">
        <v>0</v>
      </c>
      <c r="AR91" s="270">
        <v>0</v>
      </c>
      <c r="AS91" s="174">
        <v>0</v>
      </c>
      <c r="AT91" s="271">
        <v>0</v>
      </c>
      <c r="AU91" s="175">
        <v>0</v>
      </c>
      <c r="AV91" s="175">
        <v>0</v>
      </c>
      <c r="AW91" s="176">
        <v>0</v>
      </c>
      <c r="AX91" s="174">
        <v>0</v>
      </c>
      <c r="AY91" s="174">
        <v>0</v>
      </c>
      <c r="AZ91" s="176">
        <v>0</v>
      </c>
      <c r="BA91" s="176">
        <v>0</v>
      </c>
      <c r="BB91" s="174">
        <v>0</v>
      </c>
      <c r="BC91" s="174">
        <v>0</v>
      </c>
      <c r="BD91" s="176">
        <v>0</v>
      </c>
      <c r="BE91" s="176">
        <v>0</v>
      </c>
      <c r="BF91" s="176">
        <v>0</v>
      </c>
      <c r="BG91" s="176">
        <v>0</v>
      </c>
      <c r="BH91" s="176">
        <v>0</v>
      </c>
      <c r="BI91" s="176">
        <v>0</v>
      </c>
      <c r="BJ91" s="176">
        <v>0</v>
      </c>
      <c r="BK91" s="176">
        <v>0</v>
      </c>
      <c r="BL91" s="176">
        <v>0</v>
      </c>
      <c r="BM91" s="176">
        <v>0</v>
      </c>
      <c r="BN91" s="176">
        <v>0</v>
      </c>
      <c r="BO91" s="176">
        <v>0</v>
      </c>
      <c r="BP91" s="176">
        <v>0</v>
      </c>
      <c r="BQ91" s="176">
        <v>0</v>
      </c>
      <c r="BR91" s="176">
        <v>0</v>
      </c>
      <c r="BS91" s="176">
        <v>0</v>
      </c>
      <c r="BT91" s="176">
        <v>0</v>
      </c>
      <c r="BU91" s="176">
        <v>0</v>
      </c>
      <c r="BV91" s="176">
        <v>0</v>
      </c>
      <c r="BW91" s="176">
        <v>0</v>
      </c>
      <c r="BX91" s="176">
        <v>0</v>
      </c>
      <c r="BY91" s="176">
        <v>0</v>
      </c>
      <c r="BZ91" s="177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 spans="1:83" hidden="1" x14ac:dyDescent="0.3">
      <c r="A92" s="265">
        <v>0</v>
      </c>
      <c r="B92" s="265">
        <v>0</v>
      </c>
      <c r="C92" s="265">
        <v>0</v>
      </c>
      <c r="D92" s="265">
        <v>0</v>
      </c>
      <c r="E92" s="265">
        <v>0</v>
      </c>
      <c r="F92" s="266">
        <v>0</v>
      </c>
      <c r="G92" s="266">
        <v>0</v>
      </c>
      <c r="H92" s="266">
        <v>0</v>
      </c>
      <c r="I92" s="266">
        <v>0</v>
      </c>
      <c r="J92" s="267">
        <v>0</v>
      </c>
      <c r="K92" s="267">
        <v>0</v>
      </c>
      <c r="L92" s="267">
        <v>0</v>
      </c>
      <c r="M92" s="267">
        <v>0</v>
      </c>
      <c r="N92" s="268">
        <v>0</v>
      </c>
      <c r="O92" s="268">
        <v>0</v>
      </c>
      <c r="P92" s="268">
        <v>0</v>
      </c>
      <c r="Q92" s="268">
        <v>0</v>
      </c>
      <c r="R92" s="268">
        <v>0</v>
      </c>
      <c r="S92" s="268">
        <v>0</v>
      </c>
      <c r="T92" s="268">
        <v>0</v>
      </c>
      <c r="U92" s="268">
        <v>0</v>
      </c>
      <c r="V92" s="268">
        <v>0</v>
      </c>
      <c r="W92" s="269">
        <v>0</v>
      </c>
      <c r="X92" s="269">
        <v>0</v>
      </c>
      <c r="Y92" s="269">
        <v>0</v>
      </c>
      <c r="Z92" s="269">
        <v>0</v>
      </c>
      <c r="AA92" s="270">
        <v>0</v>
      </c>
      <c r="AB92" s="270">
        <v>0</v>
      </c>
      <c r="AC92" s="270">
        <v>0</v>
      </c>
      <c r="AD92" s="270">
        <v>0</v>
      </c>
      <c r="AE92" s="268">
        <v>0</v>
      </c>
      <c r="AF92" s="268">
        <v>0</v>
      </c>
      <c r="AG92" s="268">
        <v>0</v>
      </c>
      <c r="AH92" s="268">
        <v>0</v>
      </c>
      <c r="AI92" s="268">
        <v>0</v>
      </c>
      <c r="AJ92" s="268">
        <v>0</v>
      </c>
      <c r="AK92" s="269">
        <v>0</v>
      </c>
      <c r="AL92" s="269">
        <v>0</v>
      </c>
      <c r="AM92" s="269">
        <v>0</v>
      </c>
      <c r="AN92" s="269">
        <v>0</v>
      </c>
      <c r="AO92" s="270">
        <v>0</v>
      </c>
      <c r="AP92" s="270">
        <v>0</v>
      </c>
      <c r="AQ92" s="270">
        <v>0</v>
      </c>
      <c r="AR92" s="270">
        <v>0</v>
      </c>
      <c r="AS92" s="174">
        <v>0</v>
      </c>
      <c r="AT92" s="271">
        <v>0</v>
      </c>
      <c r="AU92" s="175">
        <v>0</v>
      </c>
      <c r="AV92" s="175">
        <v>0</v>
      </c>
      <c r="AW92" s="176">
        <v>0</v>
      </c>
      <c r="AX92" s="174">
        <v>0</v>
      </c>
      <c r="AY92" s="174">
        <v>0</v>
      </c>
      <c r="AZ92" s="176">
        <v>0</v>
      </c>
      <c r="BA92" s="176">
        <v>0</v>
      </c>
      <c r="BB92" s="174">
        <v>0</v>
      </c>
      <c r="BC92" s="174">
        <v>0</v>
      </c>
      <c r="BD92" s="176">
        <v>0</v>
      </c>
      <c r="BE92" s="176">
        <v>0</v>
      </c>
      <c r="BF92" s="176">
        <v>0</v>
      </c>
      <c r="BG92" s="176">
        <v>0</v>
      </c>
      <c r="BH92" s="176">
        <v>0</v>
      </c>
      <c r="BI92" s="176">
        <v>0</v>
      </c>
      <c r="BJ92" s="176">
        <v>0</v>
      </c>
      <c r="BK92" s="176">
        <v>0</v>
      </c>
      <c r="BL92" s="176">
        <v>0</v>
      </c>
      <c r="BM92" s="176">
        <v>0</v>
      </c>
      <c r="BN92" s="176">
        <v>0</v>
      </c>
      <c r="BO92" s="176">
        <v>0</v>
      </c>
      <c r="BP92" s="176">
        <v>0</v>
      </c>
      <c r="BQ92" s="176">
        <v>0</v>
      </c>
      <c r="BR92" s="176">
        <v>0</v>
      </c>
      <c r="BS92" s="176">
        <v>0</v>
      </c>
      <c r="BT92" s="176">
        <v>0</v>
      </c>
      <c r="BU92" s="176">
        <v>0</v>
      </c>
      <c r="BV92" s="176">
        <v>0</v>
      </c>
      <c r="BW92" s="176">
        <v>0</v>
      </c>
      <c r="BX92" s="176">
        <v>0</v>
      </c>
      <c r="BY92" s="176">
        <v>0</v>
      </c>
      <c r="BZ92" s="177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83" hidden="1" x14ac:dyDescent="0.3">
      <c r="A93" s="265">
        <v>0</v>
      </c>
      <c r="B93" s="265">
        <v>0</v>
      </c>
      <c r="C93" s="265">
        <v>0</v>
      </c>
      <c r="D93" s="265">
        <v>0</v>
      </c>
      <c r="E93" s="265">
        <v>0</v>
      </c>
      <c r="F93" s="266">
        <v>0</v>
      </c>
      <c r="G93" s="266">
        <v>0</v>
      </c>
      <c r="H93" s="266">
        <v>0</v>
      </c>
      <c r="I93" s="266">
        <v>0</v>
      </c>
      <c r="J93" s="267">
        <v>0</v>
      </c>
      <c r="K93" s="267">
        <v>0</v>
      </c>
      <c r="L93" s="267">
        <v>0</v>
      </c>
      <c r="M93" s="267">
        <v>0</v>
      </c>
      <c r="N93" s="268">
        <v>0</v>
      </c>
      <c r="O93" s="268">
        <v>0</v>
      </c>
      <c r="P93" s="268">
        <v>0</v>
      </c>
      <c r="Q93" s="268">
        <v>0</v>
      </c>
      <c r="R93" s="268">
        <v>0</v>
      </c>
      <c r="S93" s="268">
        <v>0</v>
      </c>
      <c r="T93" s="268">
        <v>0</v>
      </c>
      <c r="U93" s="268">
        <v>0</v>
      </c>
      <c r="V93" s="268">
        <v>0</v>
      </c>
      <c r="W93" s="269">
        <v>0</v>
      </c>
      <c r="X93" s="269">
        <v>0</v>
      </c>
      <c r="Y93" s="269">
        <v>0</v>
      </c>
      <c r="Z93" s="269">
        <v>0</v>
      </c>
      <c r="AA93" s="270">
        <v>0</v>
      </c>
      <c r="AB93" s="270">
        <v>0</v>
      </c>
      <c r="AC93" s="270">
        <v>0</v>
      </c>
      <c r="AD93" s="270">
        <v>0</v>
      </c>
      <c r="AE93" s="268">
        <v>0</v>
      </c>
      <c r="AF93" s="268">
        <v>0</v>
      </c>
      <c r="AG93" s="268">
        <v>0</v>
      </c>
      <c r="AH93" s="268">
        <v>0</v>
      </c>
      <c r="AI93" s="268">
        <v>0</v>
      </c>
      <c r="AJ93" s="268">
        <v>0</v>
      </c>
      <c r="AK93" s="269">
        <v>0</v>
      </c>
      <c r="AL93" s="269">
        <v>0</v>
      </c>
      <c r="AM93" s="269">
        <v>0</v>
      </c>
      <c r="AN93" s="269">
        <v>0</v>
      </c>
      <c r="AO93" s="270">
        <v>0</v>
      </c>
      <c r="AP93" s="270">
        <v>0</v>
      </c>
      <c r="AQ93" s="270">
        <v>0</v>
      </c>
      <c r="AR93" s="270">
        <v>0</v>
      </c>
      <c r="AS93" s="174">
        <v>0</v>
      </c>
      <c r="AT93" s="271">
        <v>0</v>
      </c>
      <c r="AU93" s="175">
        <v>0</v>
      </c>
      <c r="AV93" s="175">
        <v>0</v>
      </c>
      <c r="AW93" s="176">
        <v>0</v>
      </c>
      <c r="AX93" s="174">
        <v>0</v>
      </c>
      <c r="AY93" s="174">
        <v>0</v>
      </c>
      <c r="AZ93" s="176">
        <v>0</v>
      </c>
      <c r="BA93" s="176">
        <v>0</v>
      </c>
      <c r="BB93" s="174">
        <v>0</v>
      </c>
      <c r="BC93" s="174">
        <v>0</v>
      </c>
      <c r="BD93" s="176">
        <v>0</v>
      </c>
      <c r="BE93" s="176">
        <v>0</v>
      </c>
      <c r="BF93" s="176">
        <v>0</v>
      </c>
      <c r="BG93" s="176">
        <v>0</v>
      </c>
      <c r="BH93" s="176">
        <v>0</v>
      </c>
      <c r="BI93" s="176">
        <v>0</v>
      </c>
      <c r="BJ93" s="176">
        <v>0</v>
      </c>
      <c r="BK93" s="176">
        <v>0</v>
      </c>
      <c r="BL93" s="176">
        <v>0</v>
      </c>
      <c r="BM93" s="176">
        <v>0</v>
      </c>
      <c r="BN93" s="176">
        <v>0</v>
      </c>
      <c r="BO93" s="176">
        <v>0</v>
      </c>
      <c r="BP93" s="176">
        <v>0</v>
      </c>
      <c r="BQ93" s="176">
        <v>0</v>
      </c>
      <c r="BR93" s="176">
        <v>0</v>
      </c>
      <c r="BS93" s="176">
        <v>0</v>
      </c>
      <c r="BT93" s="176">
        <v>0</v>
      </c>
      <c r="BU93" s="176">
        <v>0</v>
      </c>
      <c r="BV93" s="176">
        <v>0</v>
      </c>
      <c r="BW93" s="176">
        <v>0</v>
      </c>
      <c r="BX93" s="176">
        <v>0</v>
      </c>
      <c r="BY93" s="176">
        <v>0</v>
      </c>
      <c r="BZ93" s="177">
        <v>0</v>
      </c>
      <c r="CA93">
        <v>0</v>
      </c>
      <c r="CB93">
        <v>0</v>
      </c>
      <c r="CC93">
        <v>0</v>
      </c>
      <c r="CD93">
        <v>0</v>
      </c>
      <c r="CE93">
        <v>0</v>
      </c>
    </row>
    <row r="94" spans="1:83" hidden="1" x14ac:dyDescent="0.3">
      <c r="A94" s="265">
        <v>0</v>
      </c>
      <c r="B94" s="265">
        <v>0</v>
      </c>
      <c r="C94" s="265">
        <v>0</v>
      </c>
      <c r="D94" s="265">
        <v>0</v>
      </c>
      <c r="E94" s="265">
        <v>0</v>
      </c>
      <c r="F94" s="266">
        <v>0</v>
      </c>
      <c r="G94" s="266">
        <v>0</v>
      </c>
      <c r="H94" s="266">
        <v>0</v>
      </c>
      <c r="I94" s="266">
        <v>0</v>
      </c>
      <c r="J94" s="267">
        <v>0</v>
      </c>
      <c r="K94" s="267">
        <v>0</v>
      </c>
      <c r="L94" s="267">
        <v>0</v>
      </c>
      <c r="M94" s="267">
        <v>0</v>
      </c>
      <c r="N94" s="268">
        <v>0</v>
      </c>
      <c r="O94" s="268">
        <v>0</v>
      </c>
      <c r="P94" s="268">
        <v>0</v>
      </c>
      <c r="Q94" s="268">
        <v>0</v>
      </c>
      <c r="R94" s="268">
        <v>0</v>
      </c>
      <c r="S94" s="268">
        <v>0</v>
      </c>
      <c r="T94" s="268">
        <v>0</v>
      </c>
      <c r="U94" s="268">
        <v>0</v>
      </c>
      <c r="V94" s="268">
        <v>0</v>
      </c>
      <c r="W94" s="269">
        <v>0</v>
      </c>
      <c r="X94" s="269">
        <v>0</v>
      </c>
      <c r="Y94" s="269">
        <v>0</v>
      </c>
      <c r="Z94" s="269">
        <v>0</v>
      </c>
      <c r="AA94" s="270">
        <v>0</v>
      </c>
      <c r="AB94" s="270">
        <v>0</v>
      </c>
      <c r="AC94" s="270">
        <v>0</v>
      </c>
      <c r="AD94" s="270">
        <v>0</v>
      </c>
      <c r="AE94" s="268">
        <v>0</v>
      </c>
      <c r="AF94" s="268">
        <v>0</v>
      </c>
      <c r="AG94" s="268">
        <v>0</v>
      </c>
      <c r="AH94" s="268">
        <v>0</v>
      </c>
      <c r="AI94" s="268">
        <v>0</v>
      </c>
      <c r="AJ94" s="268">
        <v>0</v>
      </c>
      <c r="AK94" s="269">
        <v>0</v>
      </c>
      <c r="AL94" s="269">
        <v>0</v>
      </c>
      <c r="AM94" s="269">
        <v>0</v>
      </c>
      <c r="AN94" s="269">
        <v>0</v>
      </c>
      <c r="AO94" s="270">
        <v>0</v>
      </c>
      <c r="AP94" s="270">
        <v>0</v>
      </c>
      <c r="AQ94" s="270">
        <v>0</v>
      </c>
      <c r="AR94" s="270">
        <v>0</v>
      </c>
      <c r="AS94" s="174">
        <v>0</v>
      </c>
      <c r="AT94" s="271">
        <v>0</v>
      </c>
      <c r="AU94" s="175">
        <v>0</v>
      </c>
      <c r="AV94" s="175">
        <v>0</v>
      </c>
      <c r="AW94" s="176">
        <v>0</v>
      </c>
      <c r="AX94" s="174">
        <v>0</v>
      </c>
      <c r="AY94" s="174">
        <v>0</v>
      </c>
      <c r="AZ94" s="176">
        <v>0</v>
      </c>
      <c r="BA94" s="176">
        <v>0</v>
      </c>
      <c r="BB94" s="174">
        <v>0</v>
      </c>
      <c r="BC94" s="174">
        <v>0</v>
      </c>
      <c r="BD94" s="176">
        <v>0</v>
      </c>
      <c r="BE94" s="176">
        <v>0</v>
      </c>
      <c r="BF94" s="176">
        <v>0</v>
      </c>
      <c r="BG94" s="176">
        <v>0</v>
      </c>
      <c r="BH94" s="176">
        <v>0</v>
      </c>
      <c r="BI94" s="176">
        <v>0</v>
      </c>
      <c r="BJ94" s="176">
        <v>0</v>
      </c>
      <c r="BK94" s="176">
        <v>0</v>
      </c>
      <c r="BL94" s="176">
        <v>0</v>
      </c>
      <c r="BM94" s="176">
        <v>0</v>
      </c>
      <c r="BN94" s="176">
        <v>0</v>
      </c>
      <c r="BO94" s="176">
        <v>0</v>
      </c>
      <c r="BP94" s="176">
        <v>0</v>
      </c>
      <c r="BQ94" s="176">
        <v>0</v>
      </c>
      <c r="BR94" s="176">
        <v>0</v>
      </c>
      <c r="BS94" s="176">
        <v>0</v>
      </c>
      <c r="BT94" s="176">
        <v>0</v>
      </c>
      <c r="BU94" s="176">
        <v>0</v>
      </c>
      <c r="BV94" s="176">
        <v>0</v>
      </c>
      <c r="BW94" s="176">
        <v>0</v>
      </c>
      <c r="BX94" s="176">
        <v>0</v>
      </c>
      <c r="BY94" s="176">
        <v>0</v>
      </c>
      <c r="BZ94" s="177">
        <v>0</v>
      </c>
      <c r="CA94">
        <v>0</v>
      </c>
      <c r="CB94">
        <v>0</v>
      </c>
      <c r="CC94">
        <v>0</v>
      </c>
      <c r="CD94">
        <v>0</v>
      </c>
      <c r="CE94">
        <v>0</v>
      </c>
    </row>
    <row r="95" spans="1:83" hidden="1" x14ac:dyDescent="0.3">
      <c r="A95" s="265">
        <v>0</v>
      </c>
      <c r="B95" s="265">
        <v>0</v>
      </c>
      <c r="C95" s="265">
        <v>0</v>
      </c>
      <c r="D95" s="265">
        <v>0</v>
      </c>
      <c r="E95" s="265">
        <v>0</v>
      </c>
      <c r="F95" s="266">
        <v>0</v>
      </c>
      <c r="G95" s="266">
        <v>0</v>
      </c>
      <c r="H95" s="266">
        <v>0</v>
      </c>
      <c r="I95" s="266">
        <v>0</v>
      </c>
      <c r="J95" s="267">
        <v>0</v>
      </c>
      <c r="K95" s="267">
        <v>0</v>
      </c>
      <c r="L95" s="267">
        <v>0</v>
      </c>
      <c r="M95" s="267">
        <v>0</v>
      </c>
      <c r="N95" s="268">
        <v>0</v>
      </c>
      <c r="O95" s="268">
        <v>0</v>
      </c>
      <c r="P95" s="268">
        <v>0</v>
      </c>
      <c r="Q95" s="268">
        <v>0</v>
      </c>
      <c r="R95" s="268">
        <v>0</v>
      </c>
      <c r="S95" s="268">
        <v>0</v>
      </c>
      <c r="T95" s="268">
        <v>0</v>
      </c>
      <c r="U95" s="268">
        <v>0</v>
      </c>
      <c r="V95" s="268">
        <v>0</v>
      </c>
      <c r="W95" s="269">
        <v>0</v>
      </c>
      <c r="X95" s="269">
        <v>0</v>
      </c>
      <c r="Y95" s="269">
        <v>0</v>
      </c>
      <c r="Z95" s="269">
        <v>0</v>
      </c>
      <c r="AA95" s="270">
        <v>0</v>
      </c>
      <c r="AB95" s="270">
        <v>0</v>
      </c>
      <c r="AC95" s="270">
        <v>0</v>
      </c>
      <c r="AD95" s="270">
        <v>0</v>
      </c>
      <c r="AE95" s="268">
        <v>0</v>
      </c>
      <c r="AF95" s="268">
        <v>0</v>
      </c>
      <c r="AG95" s="268">
        <v>0</v>
      </c>
      <c r="AH95" s="268">
        <v>0</v>
      </c>
      <c r="AI95" s="268">
        <v>0</v>
      </c>
      <c r="AJ95" s="268">
        <v>0</v>
      </c>
      <c r="AK95" s="269">
        <v>0</v>
      </c>
      <c r="AL95" s="269">
        <v>0</v>
      </c>
      <c r="AM95" s="269">
        <v>0</v>
      </c>
      <c r="AN95" s="269">
        <v>0</v>
      </c>
      <c r="AO95" s="270">
        <v>0</v>
      </c>
      <c r="AP95" s="270">
        <v>0</v>
      </c>
      <c r="AQ95" s="270">
        <v>0</v>
      </c>
      <c r="AR95" s="270">
        <v>0</v>
      </c>
      <c r="AS95" s="174">
        <v>0</v>
      </c>
      <c r="AT95" s="271">
        <v>0</v>
      </c>
      <c r="AU95" s="175">
        <v>0</v>
      </c>
      <c r="AV95" s="175">
        <v>0</v>
      </c>
      <c r="AW95" s="176">
        <v>0</v>
      </c>
      <c r="AX95" s="174">
        <v>0</v>
      </c>
      <c r="AY95" s="174">
        <v>0</v>
      </c>
      <c r="AZ95" s="176">
        <v>0</v>
      </c>
      <c r="BA95" s="176">
        <v>0</v>
      </c>
      <c r="BB95" s="174">
        <v>0</v>
      </c>
      <c r="BC95" s="174">
        <v>0</v>
      </c>
      <c r="BD95" s="176">
        <v>0</v>
      </c>
      <c r="BE95" s="176">
        <v>0</v>
      </c>
      <c r="BF95" s="176">
        <v>0</v>
      </c>
      <c r="BG95" s="176">
        <v>0</v>
      </c>
      <c r="BH95" s="176">
        <v>0</v>
      </c>
      <c r="BI95" s="176">
        <v>0</v>
      </c>
      <c r="BJ95" s="176">
        <v>0</v>
      </c>
      <c r="BK95" s="176">
        <v>0</v>
      </c>
      <c r="BL95" s="176">
        <v>0</v>
      </c>
      <c r="BM95" s="176">
        <v>0</v>
      </c>
      <c r="BN95" s="176">
        <v>0</v>
      </c>
      <c r="BO95" s="176">
        <v>0</v>
      </c>
      <c r="BP95" s="176">
        <v>0</v>
      </c>
      <c r="BQ95" s="176">
        <v>0</v>
      </c>
      <c r="BR95" s="176">
        <v>0</v>
      </c>
      <c r="BS95" s="176">
        <v>0</v>
      </c>
      <c r="BT95" s="176">
        <v>0</v>
      </c>
      <c r="BU95" s="176">
        <v>0</v>
      </c>
      <c r="BV95" s="176">
        <v>0</v>
      </c>
      <c r="BW95" s="176">
        <v>0</v>
      </c>
      <c r="BX95" s="176">
        <v>0</v>
      </c>
      <c r="BY95" s="176">
        <v>0</v>
      </c>
      <c r="BZ95" s="177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 spans="1:83" hidden="1" x14ac:dyDescent="0.3">
      <c r="A96" s="265">
        <v>0</v>
      </c>
      <c r="B96" s="265">
        <v>0</v>
      </c>
      <c r="C96" s="265">
        <v>0</v>
      </c>
      <c r="D96" s="265">
        <v>0</v>
      </c>
      <c r="E96" s="265">
        <v>0</v>
      </c>
      <c r="F96" s="266">
        <v>0</v>
      </c>
      <c r="G96" s="266">
        <v>0</v>
      </c>
      <c r="H96" s="266">
        <v>0</v>
      </c>
      <c r="I96" s="266">
        <v>0</v>
      </c>
      <c r="J96" s="267">
        <v>0</v>
      </c>
      <c r="K96" s="267">
        <v>0</v>
      </c>
      <c r="L96" s="267">
        <v>0</v>
      </c>
      <c r="M96" s="267">
        <v>0</v>
      </c>
      <c r="N96" s="268">
        <v>0</v>
      </c>
      <c r="O96" s="268">
        <v>0</v>
      </c>
      <c r="P96" s="268">
        <v>0</v>
      </c>
      <c r="Q96" s="268">
        <v>0</v>
      </c>
      <c r="R96" s="268">
        <v>0</v>
      </c>
      <c r="S96" s="268">
        <v>0</v>
      </c>
      <c r="T96" s="268">
        <v>0</v>
      </c>
      <c r="U96" s="268">
        <v>0</v>
      </c>
      <c r="V96" s="268">
        <v>0</v>
      </c>
      <c r="W96" s="269">
        <v>0</v>
      </c>
      <c r="X96" s="269">
        <v>0</v>
      </c>
      <c r="Y96" s="269">
        <v>0</v>
      </c>
      <c r="Z96" s="269">
        <v>0</v>
      </c>
      <c r="AA96" s="270">
        <v>0</v>
      </c>
      <c r="AB96" s="270">
        <v>0</v>
      </c>
      <c r="AC96" s="270">
        <v>0</v>
      </c>
      <c r="AD96" s="270">
        <v>0</v>
      </c>
      <c r="AE96" s="268">
        <v>0</v>
      </c>
      <c r="AF96" s="268">
        <v>0</v>
      </c>
      <c r="AG96" s="268">
        <v>0</v>
      </c>
      <c r="AH96" s="268">
        <v>0</v>
      </c>
      <c r="AI96" s="268">
        <v>0</v>
      </c>
      <c r="AJ96" s="268">
        <v>0</v>
      </c>
      <c r="AK96" s="269">
        <v>0</v>
      </c>
      <c r="AL96" s="269">
        <v>0</v>
      </c>
      <c r="AM96" s="269">
        <v>0</v>
      </c>
      <c r="AN96" s="269">
        <v>0</v>
      </c>
      <c r="AO96" s="270">
        <v>0</v>
      </c>
      <c r="AP96" s="270">
        <v>0</v>
      </c>
      <c r="AQ96" s="270">
        <v>0</v>
      </c>
      <c r="AR96" s="270">
        <v>0</v>
      </c>
      <c r="AS96" s="174">
        <v>0</v>
      </c>
      <c r="AT96" s="271">
        <v>0</v>
      </c>
      <c r="AU96" s="175">
        <v>0</v>
      </c>
      <c r="AV96" s="175">
        <v>0</v>
      </c>
      <c r="AW96" s="176">
        <v>0</v>
      </c>
      <c r="AX96" s="174">
        <v>0</v>
      </c>
      <c r="AY96" s="174">
        <v>0</v>
      </c>
      <c r="AZ96" s="176">
        <v>0</v>
      </c>
      <c r="BA96" s="176">
        <v>0</v>
      </c>
      <c r="BB96" s="174">
        <v>0</v>
      </c>
      <c r="BC96" s="174">
        <v>0</v>
      </c>
      <c r="BD96" s="176">
        <v>0</v>
      </c>
      <c r="BE96" s="176">
        <v>0</v>
      </c>
      <c r="BF96" s="176">
        <v>0</v>
      </c>
      <c r="BG96" s="176">
        <v>0</v>
      </c>
      <c r="BH96" s="176">
        <v>0</v>
      </c>
      <c r="BI96" s="176">
        <v>0</v>
      </c>
      <c r="BJ96" s="176">
        <v>0</v>
      </c>
      <c r="BK96" s="176">
        <v>0</v>
      </c>
      <c r="BL96" s="176">
        <v>0</v>
      </c>
      <c r="BM96" s="176">
        <v>0</v>
      </c>
      <c r="BN96" s="176">
        <v>0</v>
      </c>
      <c r="BO96" s="176">
        <v>0</v>
      </c>
      <c r="BP96" s="176">
        <v>0</v>
      </c>
      <c r="BQ96" s="176">
        <v>0</v>
      </c>
      <c r="BR96" s="176">
        <v>0</v>
      </c>
      <c r="BS96" s="176">
        <v>0</v>
      </c>
      <c r="BT96" s="176">
        <v>0</v>
      </c>
      <c r="BU96" s="176">
        <v>0</v>
      </c>
      <c r="BV96" s="176">
        <v>0</v>
      </c>
      <c r="BW96" s="176">
        <v>0</v>
      </c>
      <c r="BX96" s="176">
        <v>0</v>
      </c>
      <c r="BY96" s="176">
        <v>0</v>
      </c>
      <c r="BZ96" s="177">
        <v>0</v>
      </c>
      <c r="CA96">
        <v>0</v>
      </c>
      <c r="CB96">
        <v>0</v>
      </c>
      <c r="CC96">
        <v>0</v>
      </c>
      <c r="CD96">
        <v>0</v>
      </c>
      <c r="CE96">
        <v>0</v>
      </c>
    </row>
    <row r="97" spans="1:83" hidden="1" x14ac:dyDescent="0.3">
      <c r="A97" s="265">
        <v>0</v>
      </c>
      <c r="B97" s="265">
        <v>0</v>
      </c>
      <c r="C97" s="265">
        <v>0</v>
      </c>
      <c r="D97" s="265">
        <v>0</v>
      </c>
      <c r="E97" s="265">
        <v>0</v>
      </c>
      <c r="F97" s="266">
        <v>0</v>
      </c>
      <c r="G97" s="266">
        <v>0</v>
      </c>
      <c r="H97" s="266">
        <v>0</v>
      </c>
      <c r="I97" s="266">
        <v>0</v>
      </c>
      <c r="J97" s="267">
        <v>0</v>
      </c>
      <c r="K97" s="267">
        <v>0</v>
      </c>
      <c r="L97" s="267">
        <v>0</v>
      </c>
      <c r="M97" s="267">
        <v>0</v>
      </c>
      <c r="N97" s="268">
        <v>0</v>
      </c>
      <c r="O97" s="268">
        <v>0</v>
      </c>
      <c r="P97" s="268">
        <v>0</v>
      </c>
      <c r="Q97" s="268">
        <v>0</v>
      </c>
      <c r="R97" s="268">
        <v>0</v>
      </c>
      <c r="S97" s="268">
        <v>0</v>
      </c>
      <c r="T97" s="268">
        <v>0</v>
      </c>
      <c r="U97" s="268">
        <v>0</v>
      </c>
      <c r="V97" s="268">
        <v>0</v>
      </c>
      <c r="W97" s="269">
        <v>0</v>
      </c>
      <c r="X97" s="269">
        <v>0</v>
      </c>
      <c r="Y97" s="269">
        <v>0</v>
      </c>
      <c r="Z97" s="269">
        <v>0</v>
      </c>
      <c r="AA97" s="270">
        <v>0</v>
      </c>
      <c r="AB97" s="270">
        <v>0</v>
      </c>
      <c r="AC97" s="270">
        <v>0</v>
      </c>
      <c r="AD97" s="270">
        <v>0</v>
      </c>
      <c r="AE97" s="268">
        <v>0</v>
      </c>
      <c r="AF97" s="268">
        <v>0</v>
      </c>
      <c r="AG97" s="268">
        <v>0</v>
      </c>
      <c r="AH97" s="268">
        <v>0</v>
      </c>
      <c r="AI97" s="268">
        <v>0</v>
      </c>
      <c r="AJ97" s="268">
        <v>0</v>
      </c>
      <c r="AK97" s="269">
        <v>0</v>
      </c>
      <c r="AL97" s="269">
        <v>0</v>
      </c>
      <c r="AM97" s="269">
        <v>0</v>
      </c>
      <c r="AN97" s="269">
        <v>0</v>
      </c>
      <c r="AO97" s="270">
        <v>0</v>
      </c>
      <c r="AP97" s="270">
        <v>0</v>
      </c>
      <c r="AQ97" s="270">
        <v>0</v>
      </c>
      <c r="AR97" s="270">
        <v>0</v>
      </c>
      <c r="AS97" s="174">
        <v>0</v>
      </c>
      <c r="AT97" s="271">
        <v>0</v>
      </c>
      <c r="AU97" s="175">
        <v>0</v>
      </c>
      <c r="AV97" s="175">
        <v>0</v>
      </c>
      <c r="AW97" s="176">
        <v>0</v>
      </c>
      <c r="AX97" s="174">
        <v>0</v>
      </c>
      <c r="AY97" s="174">
        <v>0</v>
      </c>
      <c r="AZ97" s="176">
        <v>0</v>
      </c>
      <c r="BA97" s="176">
        <v>0</v>
      </c>
      <c r="BB97" s="174">
        <v>0</v>
      </c>
      <c r="BC97" s="174">
        <v>0</v>
      </c>
      <c r="BD97" s="176">
        <v>0</v>
      </c>
      <c r="BE97" s="176">
        <v>0</v>
      </c>
      <c r="BF97" s="176">
        <v>0</v>
      </c>
      <c r="BG97" s="176">
        <v>0</v>
      </c>
      <c r="BH97" s="176">
        <v>0</v>
      </c>
      <c r="BI97" s="176">
        <v>0</v>
      </c>
      <c r="BJ97" s="176">
        <v>0</v>
      </c>
      <c r="BK97" s="176">
        <v>0</v>
      </c>
      <c r="BL97" s="176">
        <v>0</v>
      </c>
      <c r="BM97" s="176">
        <v>0</v>
      </c>
      <c r="BN97" s="176">
        <v>0</v>
      </c>
      <c r="BO97" s="176">
        <v>0</v>
      </c>
      <c r="BP97" s="176">
        <v>0</v>
      </c>
      <c r="BQ97" s="176">
        <v>0</v>
      </c>
      <c r="BR97" s="176">
        <v>0</v>
      </c>
      <c r="BS97" s="176">
        <v>0</v>
      </c>
      <c r="BT97" s="176">
        <v>0</v>
      </c>
      <c r="BU97" s="176">
        <v>0</v>
      </c>
      <c r="BV97" s="176">
        <v>0</v>
      </c>
      <c r="BW97" s="176">
        <v>0</v>
      </c>
      <c r="BX97" s="176">
        <v>0</v>
      </c>
      <c r="BY97" s="176">
        <v>0</v>
      </c>
      <c r="BZ97" s="177">
        <v>0</v>
      </c>
      <c r="CA97">
        <v>0</v>
      </c>
      <c r="CB97">
        <v>0</v>
      </c>
      <c r="CC97">
        <v>0</v>
      </c>
      <c r="CD97">
        <v>0</v>
      </c>
      <c r="CE97">
        <v>0</v>
      </c>
    </row>
    <row r="98" spans="1:83" hidden="1" x14ac:dyDescent="0.3">
      <c r="A98" s="265">
        <v>0</v>
      </c>
      <c r="B98" s="265">
        <v>0</v>
      </c>
      <c r="C98" s="265">
        <v>0</v>
      </c>
      <c r="D98" s="265">
        <v>0</v>
      </c>
      <c r="E98" s="265">
        <v>0</v>
      </c>
      <c r="F98" s="266">
        <v>0</v>
      </c>
      <c r="G98" s="266">
        <v>0</v>
      </c>
      <c r="H98" s="266">
        <v>0</v>
      </c>
      <c r="I98" s="266">
        <v>0</v>
      </c>
      <c r="J98" s="267">
        <v>0</v>
      </c>
      <c r="K98" s="267">
        <v>0</v>
      </c>
      <c r="L98" s="267">
        <v>0</v>
      </c>
      <c r="M98" s="267">
        <v>0</v>
      </c>
      <c r="N98" s="268">
        <v>0</v>
      </c>
      <c r="O98" s="268">
        <v>0</v>
      </c>
      <c r="P98" s="268">
        <v>0</v>
      </c>
      <c r="Q98" s="268">
        <v>0</v>
      </c>
      <c r="R98" s="268">
        <v>0</v>
      </c>
      <c r="S98" s="268">
        <v>0</v>
      </c>
      <c r="T98" s="268">
        <v>0</v>
      </c>
      <c r="U98" s="268">
        <v>0</v>
      </c>
      <c r="V98" s="268">
        <v>0</v>
      </c>
      <c r="W98" s="269">
        <v>0</v>
      </c>
      <c r="X98" s="269">
        <v>0</v>
      </c>
      <c r="Y98" s="269">
        <v>0</v>
      </c>
      <c r="Z98" s="269">
        <v>0</v>
      </c>
      <c r="AA98" s="270">
        <v>0</v>
      </c>
      <c r="AB98" s="270">
        <v>0</v>
      </c>
      <c r="AC98" s="270">
        <v>0</v>
      </c>
      <c r="AD98" s="270">
        <v>0</v>
      </c>
      <c r="AE98" s="268">
        <v>0</v>
      </c>
      <c r="AF98" s="268">
        <v>0</v>
      </c>
      <c r="AG98" s="268">
        <v>0</v>
      </c>
      <c r="AH98" s="268">
        <v>0</v>
      </c>
      <c r="AI98" s="268">
        <v>0</v>
      </c>
      <c r="AJ98" s="268">
        <v>0</v>
      </c>
      <c r="AK98" s="269">
        <v>0</v>
      </c>
      <c r="AL98" s="269">
        <v>0</v>
      </c>
      <c r="AM98" s="269">
        <v>0</v>
      </c>
      <c r="AN98" s="269">
        <v>0</v>
      </c>
      <c r="AO98" s="270">
        <v>0</v>
      </c>
      <c r="AP98" s="270">
        <v>0</v>
      </c>
      <c r="AQ98" s="270">
        <v>0</v>
      </c>
      <c r="AR98" s="270">
        <v>0</v>
      </c>
      <c r="AS98" s="174">
        <v>0</v>
      </c>
      <c r="AT98" s="271">
        <v>0</v>
      </c>
      <c r="AU98" s="175">
        <v>0</v>
      </c>
      <c r="AV98" s="175">
        <v>0</v>
      </c>
      <c r="AW98" s="176">
        <v>0</v>
      </c>
      <c r="AX98" s="174">
        <v>0</v>
      </c>
      <c r="AY98" s="174">
        <v>0</v>
      </c>
      <c r="AZ98" s="176">
        <v>0</v>
      </c>
      <c r="BA98" s="176">
        <v>0</v>
      </c>
      <c r="BB98" s="174">
        <v>0</v>
      </c>
      <c r="BC98" s="174">
        <v>0</v>
      </c>
      <c r="BD98" s="176">
        <v>0</v>
      </c>
      <c r="BE98" s="176">
        <v>0</v>
      </c>
      <c r="BF98" s="176">
        <v>0</v>
      </c>
      <c r="BG98" s="176">
        <v>0</v>
      </c>
      <c r="BH98" s="176">
        <v>0</v>
      </c>
      <c r="BI98" s="176">
        <v>0</v>
      </c>
      <c r="BJ98" s="176">
        <v>0</v>
      </c>
      <c r="BK98" s="176">
        <v>0</v>
      </c>
      <c r="BL98" s="176">
        <v>0</v>
      </c>
      <c r="BM98" s="176">
        <v>0</v>
      </c>
      <c r="BN98" s="176">
        <v>0</v>
      </c>
      <c r="BO98" s="176">
        <v>0</v>
      </c>
      <c r="BP98" s="176">
        <v>0</v>
      </c>
      <c r="BQ98" s="176">
        <v>0</v>
      </c>
      <c r="BR98" s="176">
        <v>0</v>
      </c>
      <c r="BS98" s="176">
        <v>0</v>
      </c>
      <c r="BT98" s="176">
        <v>0</v>
      </c>
      <c r="BU98" s="176">
        <v>0</v>
      </c>
      <c r="BV98" s="176">
        <v>0</v>
      </c>
      <c r="BW98" s="176">
        <v>0</v>
      </c>
      <c r="BX98" s="176">
        <v>0</v>
      </c>
      <c r="BY98" s="176">
        <v>0</v>
      </c>
      <c r="BZ98" s="177">
        <v>0</v>
      </c>
      <c r="CA98">
        <v>0</v>
      </c>
      <c r="CB98">
        <v>0</v>
      </c>
      <c r="CC98">
        <v>0</v>
      </c>
      <c r="CD98">
        <v>0</v>
      </c>
      <c r="CE98">
        <v>0</v>
      </c>
    </row>
    <row r="99" spans="1:83" hidden="1" x14ac:dyDescent="0.3">
      <c r="A99" s="265">
        <v>0</v>
      </c>
      <c r="B99" s="265">
        <v>0</v>
      </c>
      <c r="C99" s="265">
        <v>0</v>
      </c>
      <c r="D99" s="265">
        <v>0</v>
      </c>
      <c r="E99" s="265">
        <v>0</v>
      </c>
      <c r="F99" s="266">
        <v>0</v>
      </c>
      <c r="G99" s="266">
        <v>0</v>
      </c>
      <c r="H99" s="266">
        <v>0</v>
      </c>
      <c r="I99" s="266">
        <v>0</v>
      </c>
      <c r="J99" s="267">
        <v>0</v>
      </c>
      <c r="K99" s="267">
        <v>0</v>
      </c>
      <c r="L99" s="267">
        <v>0</v>
      </c>
      <c r="M99" s="267">
        <v>0</v>
      </c>
      <c r="N99" s="268">
        <v>0</v>
      </c>
      <c r="O99" s="268">
        <v>0</v>
      </c>
      <c r="P99" s="268">
        <v>0</v>
      </c>
      <c r="Q99" s="268">
        <v>0</v>
      </c>
      <c r="R99" s="268">
        <v>0</v>
      </c>
      <c r="S99" s="268">
        <v>0</v>
      </c>
      <c r="T99" s="268">
        <v>0</v>
      </c>
      <c r="U99" s="268">
        <v>0</v>
      </c>
      <c r="V99" s="268">
        <v>0</v>
      </c>
      <c r="W99" s="269">
        <v>0</v>
      </c>
      <c r="X99" s="269">
        <v>0</v>
      </c>
      <c r="Y99" s="269">
        <v>0</v>
      </c>
      <c r="Z99" s="269">
        <v>0</v>
      </c>
      <c r="AA99" s="270">
        <v>0</v>
      </c>
      <c r="AB99" s="270">
        <v>0</v>
      </c>
      <c r="AC99" s="270">
        <v>0</v>
      </c>
      <c r="AD99" s="270">
        <v>0</v>
      </c>
      <c r="AE99" s="268">
        <v>0</v>
      </c>
      <c r="AF99" s="268">
        <v>0</v>
      </c>
      <c r="AG99" s="268">
        <v>0</v>
      </c>
      <c r="AH99" s="268">
        <v>0</v>
      </c>
      <c r="AI99" s="268">
        <v>0</v>
      </c>
      <c r="AJ99" s="268">
        <v>0</v>
      </c>
      <c r="AK99" s="269">
        <v>0</v>
      </c>
      <c r="AL99" s="269">
        <v>0</v>
      </c>
      <c r="AM99" s="269">
        <v>0</v>
      </c>
      <c r="AN99" s="269">
        <v>0</v>
      </c>
      <c r="AO99" s="270">
        <v>0</v>
      </c>
      <c r="AP99" s="270">
        <v>0</v>
      </c>
      <c r="AQ99" s="270">
        <v>0</v>
      </c>
      <c r="AR99" s="270">
        <v>0</v>
      </c>
      <c r="AS99" s="174">
        <v>0</v>
      </c>
      <c r="AT99" s="271">
        <v>0</v>
      </c>
      <c r="AU99" s="175">
        <v>0</v>
      </c>
      <c r="AV99" s="175">
        <v>0</v>
      </c>
      <c r="AW99" s="176">
        <v>0</v>
      </c>
      <c r="AX99" s="174">
        <v>0</v>
      </c>
      <c r="AY99" s="174">
        <v>0</v>
      </c>
      <c r="AZ99" s="176">
        <v>0</v>
      </c>
      <c r="BA99" s="176">
        <v>0</v>
      </c>
      <c r="BB99" s="174">
        <v>0</v>
      </c>
      <c r="BC99" s="174">
        <v>0</v>
      </c>
      <c r="BD99" s="176">
        <v>0</v>
      </c>
      <c r="BE99" s="176">
        <v>0</v>
      </c>
      <c r="BF99" s="176">
        <v>0</v>
      </c>
      <c r="BG99" s="176">
        <v>0</v>
      </c>
      <c r="BH99" s="176">
        <v>0</v>
      </c>
      <c r="BI99" s="176">
        <v>0</v>
      </c>
      <c r="BJ99" s="176">
        <v>0</v>
      </c>
      <c r="BK99" s="176">
        <v>0</v>
      </c>
      <c r="BL99" s="176">
        <v>0</v>
      </c>
      <c r="BM99" s="176">
        <v>0</v>
      </c>
      <c r="BN99" s="176">
        <v>0</v>
      </c>
      <c r="BO99" s="176">
        <v>0</v>
      </c>
      <c r="BP99" s="176">
        <v>0</v>
      </c>
      <c r="BQ99" s="176">
        <v>0</v>
      </c>
      <c r="BR99" s="176">
        <v>0</v>
      </c>
      <c r="BS99" s="176">
        <v>0</v>
      </c>
      <c r="BT99" s="176">
        <v>0</v>
      </c>
      <c r="BU99" s="176">
        <v>0</v>
      </c>
      <c r="BV99" s="176">
        <v>0</v>
      </c>
      <c r="BW99" s="176">
        <v>0</v>
      </c>
      <c r="BX99" s="176">
        <v>0</v>
      </c>
      <c r="BY99" s="176">
        <v>0</v>
      </c>
      <c r="BZ99" s="177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83" ht="15.6" x14ac:dyDescent="0.3">
      <c r="A100" s="259" t="s">
        <v>260</v>
      </c>
      <c r="B100" s="260"/>
      <c r="C100" s="261"/>
      <c r="D100" s="262"/>
      <c r="E100" s="263" t="s">
        <v>1335</v>
      </c>
      <c r="F100" s="178"/>
      <c r="BJ100" t="s">
        <v>7</v>
      </c>
      <c r="BK100" t="s">
        <v>259</v>
      </c>
      <c r="BL100" t="s">
        <v>1321</v>
      </c>
      <c r="BM100">
        <v>21</v>
      </c>
    </row>
    <row r="101" spans="1:83" outlineLevel="1" x14ac:dyDescent="0.3">
      <c r="A101" s="178">
        <v>1</v>
      </c>
      <c r="B101" s="178" t="s">
        <v>379</v>
      </c>
      <c r="C101" s="178">
        <v>-1</v>
      </c>
      <c r="D101" s="178" t="s">
        <v>1336</v>
      </c>
      <c r="E101" s="178" t="s">
        <v>782</v>
      </c>
      <c r="F101" s="178">
        <v>0</v>
      </c>
      <c r="G101" s="178" t="s">
        <v>29</v>
      </c>
      <c r="H101" s="178">
        <v>0</v>
      </c>
      <c r="I101" s="178" t="s">
        <v>29</v>
      </c>
      <c r="J101" s="178">
        <v>0</v>
      </c>
      <c r="K101" s="178">
        <v>0</v>
      </c>
      <c r="L101" s="178">
        <v>0</v>
      </c>
      <c r="M101" s="178">
        <v>0</v>
      </c>
      <c r="N101" s="178">
        <v>0</v>
      </c>
      <c r="O101" s="178">
        <v>0</v>
      </c>
      <c r="P101" s="178">
        <v>0</v>
      </c>
      <c r="Q101" s="178">
        <v>0</v>
      </c>
      <c r="R101" s="178">
        <v>0</v>
      </c>
      <c r="S101" s="178">
        <v>0</v>
      </c>
      <c r="T101" s="178">
        <v>0</v>
      </c>
      <c r="U101" s="178">
        <v>0</v>
      </c>
      <c r="V101" s="178">
        <v>0</v>
      </c>
      <c r="W101" s="178">
        <v>0</v>
      </c>
      <c r="X101" s="178">
        <v>0</v>
      </c>
      <c r="Y101" s="178">
        <v>0</v>
      </c>
      <c r="Z101" s="178">
        <v>0</v>
      </c>
      <c r="AA101" s="178">
        <v>0</v>
      </c>
      <c r="AB101" s="178">
        <v>0</v>
      </c>
      <c r="AC101" s="178">
        <v>0</v>
      </c>
      <c r="AD101" s="178">
        <v>0</v>
      </c>
      <c r="AE101" s="178">
        <v>0</v>
      </c>
      <c r="AF101" s="178">
        <v>0</v>
      </c>
      <c r="AG101" s="178">
        <v>0</v>
      </c>
      <c r="AH101" s="178">
        <v>0</v>
      </c>
      <c r="AI101" s="178">
        <v>0</v>
      </c>
      <c r="AJ101" s="178">
        <v>0</v>
      </c>
      <c r="AK101" s="178">
        <v>0</v>
      </c>
      <c r="AL101" s="178">
        <v>0</v>
      </c>
      <c r="AM101" s="178">
        <v>0</v>
      </c>
      <c r="AN101" s="178">
        <v>0</v>
      </c>
      <c r="AO101" s="178">
        <v>0</v>
      </c>
      <c r="AP101" s="178">
        <v>0</v>
      </c>
      <c r="AQ101" s="178">
        <v>0</v>
      </c>
      <c r="AR101" s="178">
        <v>0</v>
      </c>
      <c r="AS101" s="178">
        <v>0</v>
      </c>
      <c r="AT101" s="178">
        <v>0</v>
      </c>
      <c r="AU101" s="178">
        <v>0</v>
      </c>
      <c r="AV101" s="178">
        <v>0</v>
      </c>
      <c r="AW101" s="178">
        <v>0</v>
      </c>
      <c r="AX101" s="178">
        <v>0</v>
      </c>
      <c r="AY101" s="178">
        <v>0</v>
      </c>
      <c r="AZ101" s="178">
        <v>0</v>
      </c>
      <c r="BA101" s="178">
        <v>0</v>
      </c>
      <c r="BB101" s="178">
        <v>0</v>
      </c>
      <c r="BC101" s="178">
        <v>0</v>
      </c>
      <c r="BD101" s="178">
        <v>0</v>
      </c>
      <c r="BE101" s="178">
        <v>0</v>
      </c>
      <c r="BF101" s="178">
        <v>0</v>
      </c>
      <c r="BG101" s="178">
        <v>0</v>
      </c>
      <c r="BH101" s="178">
        <v>0</v>
      </c>
      <c r="BI101" s="178">
        <v>0</v>
      </c>
      <c r="BJ101">
        <v>0</v>
      </c>
      <c r="BK101">
        <v>0</v>
      </c>
      <c r="BL101">
        <v>0</v>
      </c>
    </row>
    <row r="102" spans="1:83" outlineLevel="1" x14ac:dyDescent="0.3">
      <c r="A102" s="178">
        <v>1</v>
      </c>
      <c r="B102" s="178" t="s">
        <v>379</v>
      </c>
      <c r="C102" s="178">
        <v>0</v>
      </c>
      <c r="D102" s="178" t="s">
        <v>1337</v>
      </c>
      <c r="E102" s="178" t="s">
        <v>783</v>
      </c>
      <c r="F102" s="178">
        <v>0</v>
      </c>
      <c r="G102" s="178">
        <v>0</v>
      </c>
      <c r="H102" s="178">
        <v>0</v>
      </c>
      <c r="I102" s="178">
        <v>0</v>
      </c>
      <c r="J102" s="178">
        <v>1</v>
      </c>
      <c r="K102" s="178">
        <v>46204</v>
      </c>
      <c r="L102" s="178">
        <v>46204</v>
      </c>
      <c r="M102" s="178">
        <v>0</v>
      </c>
      <c r="N102" s="178">
        <v>0</v>
      </c>
      <c r="O102" s="178">
        <v>0</v>
      </c>
      <c r="P102" s="178">
        <v>0</v>
      </c>
      <c r="Q102" s="178">
        <v>0</v>
      </c>
      <c r="R102" s="178">
        <v>0</v>
      </c>
      <c r="S102" s="178">
        <v>0</v>
      </c>
      <c r="T102" s="178">
        <v>0</v>
      </c>
      <c r="U102" s="178">
        <v>0</v>
      </c>
      <c r="V102" s="178">
        <v>0</v>
      </c>
      <c r="W102" s="178">
        <v>0</v>
      </c>
      <c r="X102" s="178">
        <v>0</v>
      </c>
      <c r="Y102" s="178">
        <v>0</v>
      </c>
      <c r="Z102" s="178">
        <v>0</v>
      </c>
      <c r="AA102" s="178">
        <v>0</v>
      </c>
      <c r="AB102" s="178">
        <v>0</v>
      </c>
      <c r="AC102" s="178">
        <v>0</v>
      </c>
      <c r="AD102" s="178">
        <v>0</v>
      </c>
      <c r="AE102" s="178">
        <v>0</v>
      </c>
      <c r="AF102" s="178">
        <v>0</v>
      </c>
      <c r="AG102" s="178">
        <v>0</v>
      </c>
      <c r="AH102" s="178">
        <v>0</v>
      </c>
      <c r="AI102" s="178">
        <v>0</v>
      </c>
      <c r="AJ102" s="178">
        <v>0</v>
      </c>
      <c r="AK102" s="178">
        <v>0</v>
      </c>
      <c r="AL102" s="178">
        <v>0</v>
      </c>
      <c r="AM102" s="178">
        <v>0</v>
      </c>
      <c r="AN102" s="178">
        <v>0</v>
      </c>
      <c r="AO102" s="178">
        <v>0</v>
      </c>
      <c r="AP102" s="178">
        <v>0</v>
      </c>
      <c r="AQ102" s="178">
        <v>0</v>
      </c>
      <c r="AR102" s="178">
        <v>0</v>
      </c>
      <c r="AS102" s="178">
        <v>0</v>
      </c>
      <c r="AT102" s="178">
        <v>0</v>
      </c>
      <c r="AU102" s="178">
        <v>0</v>
      </c>
      <c r="AV102" s="178">
        <v>0</v>
      </c>
      <c r="AW102" s="178">
        <v>0</v>
      </c>
      <c r="AX102" s="178">
        <v>0</v>
      </c>
      <c r="AY102" s="178">
        <v>0</v>
      </c>
      <c r="AZ102" s="178">
        <v>0</v>
      </c>
      <c r="BA102" s="178">
        <v>0</v>
      </c>
      <c r="BB102" s="178">
        <v>0</v>
      </c>
      <c r="BC102" s="178">
        <v>0</v>
      </c>
      <c r="BD102" s="178">
        <v>0</v>
      </c>
      <c r="BE102" s="178">
        <v>0</v>
      </c>
      <c r="BF102" s="178">
        <v>0</v>
      </c>
      <c r="BG102" s="178">
        <v>0</v>
      </c>
      <c r="BH102" s="178">
        <v>0</v>
      </c>
      <c r="BI102" s="178">
        <v>0</v>
      </c>
      <c r="BJ102">
        <v>0</v>
      </c>
      <c r="BK102">
        <v>0</v>
      </c>
      <c r="BL102">
        <v>0</v>
      </c>
    </row>
    <row r="103" spans="1:83" outlineLevel="1" x14ac:dyDescent="0.3">
      <c r="A103" s="178">
        <v>1</v>
      </c>
      <c r="B103" s="178" t="s">
        <v>379</v>
      </c>
      <c r="C103" s="178">
        <v>1</v>
      </c>
      <c r="D103" s="178" t="s">
        <v>1338</v>
      </c>
      <c r="E103" s="178" t="s">
        <v>443</v>
      </c>
      <c r="F103" s="178" t="s">
        <v>313</v>
      </c>
      <c r="G103" s="178" t="s">
        <v>29</v>
      </c>
      <c r="H103" s="178">
        <v>1</v>
      </c>
      <c r="I103" s="178" t="s">
        <v>255</v>
      </c>
      <c r="J103" s="178">
        <v>1</v>
      </c>
      <c r="K103" s="178">
        <v>46204</v>
      </c>
      <c r="L103" s="178">
        <v>46208</v>
      </c>
      <c r="M103" s="178">
        <v>4</v>
      </c>
      <c r="N103" s="178">
        <v>4</v>
      </c>
      <c r="O103" s="178">
        <v>320</v>
      </c>
      <c r="P103" s="178">
        <v>0.25</v>
      </c>
      <c r="Q103" s="178">
        <v>0.25</v>
      </c>
      <c r="R103" s="178">
        <v>0.25</v>
      </c>
      <c r="S103" s="178">
        <v>0.25</v>
      </c>
      <c r="T103" s="178">
        <v>0</v>
      </c>
      <c r="U103" s="178">
        <v>0</v>
      </c>
      <c r="V103" s="178">
        <v>0</v>
      </c>
      <c r="W103" s="178">
        <v>0</v>
      </c>
      <c r="X103" s="178">
        <v>0</v>
      </c>
      <c r="Y103" s="178">
        <v>0</v>
      </c>
      <c r="Z103" s="178">
        <v>0</v>
      </c>
      <c r="AA103" s="178">
        <v>0</v>
      </c>
      <c r="AB103" s="178">
        <v>0</v>
      </c>
      <c r="AC103" s="178">
        <v>0</v>
      </c>
      <c r="AD103" s="178">
        <v>0</v>
      </c>
      <c r="AE103" s="178">
        <v>0</v>
      </c>
      <c r="AF103" s="178">
        <v>0</v>
      </c>
      <c r="AG103" s="178">
        <v>80</v>
      </c>
      <c r="AH103" s="178">
        <v>80</v>
      </c>
      <c r="AI103" s="178">
        <v>80</v>
      </c>
      <c r="AJ103" s="178">
        <v>80</v>
      </c>
      <c r="AK103" s="178">
        <v>0</v>
      </c>
      <c r="AL103" s="178">
        <v>0</v>
      </c>
      <c r="AM103" s="178">
        <v>0</v>
      </c>
      <c r="AN103" s="178">
        <v>0</v>
      </c>
      <c r="AO103" s="178">
        <v>0</v>
      </c>
      <c r="AP103" s="178">
        <v>0</v>
      </c>
      <c r="AQ103" s="178">
        <v>0</v>
      </c>
      <c r="AR103" s="178">
        <v>0</v>
      </c>
      <c r="AS103" s="178">
        <v>0</v>
      </c>
      <c r="AT103" s="178">
        <v>0</v>
      </c>
      <c r="AU103" s="178">
        <v>0</v>
      </c>
      <c r="AV103" s="178">
        <v>0</v>
      </c>
      <c r="AW103" s="178">
        <v>0</v>
      </c>
      <c r="AX103" s="178">
        <v>320</v>
      </c>
      <c r="AY103" s="178">
        <v>2</v>
      </c>
      <c r="AZ103" s="178">
        <v>5002</v>
      </c>
      <c r="BA103" s="178">
        <v>10004</v>
      </c>
      <c r="BB103" s="178">
        <v>20008</v>
      </c>
      <c r="BC103" s="178">
        <v>0</v>
      </c>
      <c r="BD103" s="178">
        <v>0</v>
      </c>
      <c r="BE103" s="178">
        <v>0</v>
      </c>
      <c r="BF103" s="178">
        <v>0</v>
      </c>
      <c r="BG103" s="178">
        <v>0</v>
      </c>
      <c r="BH103" s="178">
        <v>0</v>
      </c>
      <c r="BI103" s="178">
        <v>0</v>
      </c>
      <c r="BJ103">
        <v>320</v>
      </c>
      <c r="BK103">
        <v>320</v>
      </c>
      <c r="BL103">
        <v>0</v>
      </c>
    </row>
    <row r="104" spans="1:83" outlineLevel="1" x14ac:dyDescent="0.3">
      <c r="A104" s="178">
        <v>1</v>
      </c>
      <c r="B104" s="178" t="s">
        <v>379</v>
      </c>
      <c r="C104" s="178">
        <v>2</v>
      </c>
      <c r="D104" s="178" t="s">
        <v>1339</v>
      </c>
      <c r="E104" s="178" t="s">
        <v>444</v>
      </c>
      <c r="F104" s="178" t="s">
        <v>314</v>
      </c>
      <c r="G104" s="178" t="s">
        <v>29</v>
      </c>
      <c r="H104" s="178">
        <v>1</v>
      </c>
      <c r="I104" s="178" t="s">
        <v>256</v>
      </c>
      <c r="J104" s="178">
        <v>5</v>
      </c>
      <c r="K104" s="178">
        <v>46232</v>
      </c>
      <c r="L104" s="178">
        <v>46232</v>
      </c>
      <c r="M104" s="178">
        <v>4</v>
      </c>
      <c r="N104" s="178">
        <v>0</v>
      </c>
      <c r="O104" s="178">
        <v>40</v>
      </c>
      <c r="P104" s="178">
        <v>0.2</v>
      </c>
      <c r="Q104" s="178">
        <v>0.2</v>
      </c>
      <c r="R104" s="178">
        <v>0.2</v>
      </c>
      <c r="S104" s="178">
        <v>0.2</v>
      </c>
      <c r="T104" s="178">
        <v>0</v>
      </c>
      <c r="U104" s="178">
        <v>0</v>
      </c>
      <c r="V104" s="178">
        <v>0</v>
      </c>
      <c r="W104" s="178">
        <v>0</v>
      </c>
      <c r="X104" s="178">
        <v>0</v>
      </c>
      <c r="Y104" s="178">
        <v>0</v>
      </c>
      <c r="Z104" s="178">
        <v>0</v>
      </c>
      <c r="AA104" s="178">
        <v>0</v>
      </c>
      <c r="AB104" s="178">
        <v>0</v>
      </c>
      <c r="AC104" s="178">
        <v>0</v>
      </c>
      <c r="AD104" s="178">
        <v>0</v>
      </c>
      <c r="AE104" s="178">
        <v>0</v>
      </c>
      <c r="AF104" s="178">
        <v>0</v>
      </c>
      <c r="AG104" s="178">
        <v>8</v>
      </c>
      <c r="AH104" s="178">
        <v>8</v>
      </c>
      <c r="AI104" s="178">
        <v>8</v>
      </c>
      <c r="AJ104" s="178">
        <v>8</v>
      </c>
      <c r="AK104" s="178">
        <v>0</v>
      </c>
      <c r="AL104" s="178">
        <v>0</v>
      </c>
      <c r="AM104" s="178">
        <v>0</v>
      </c>
      <c r="AN104" s="178">
        <v>0</v>
      </c>
      <c r="AO104" s="178">
        <v>0</v>
      </c>
      <c r="AP104" s="178">
        <v>0</v>
      </c>
      <c r="AQ104" s="178">
        <v>0</v>
      </c>
      <c r="AR104" s="178">
        <v>0</v>
      </c>
      <c r="AS104" s="178">
        <v>0</v>
      </c>
      <c r="AT104" s="178">
        <v>0</v>
      </c>
      <c r="AU104" s="178">
        <v>0</v>
      </c>
      <c r="AV104" s="178">
        <v>0</v>
      </c>
      <c r="AW104" s="178">
        <v>0</v>
      </c>
      <c r="AX104" s="178">
        <v>32</v>
      </c>
      <c r="AY104" s="178">
        <v>0.2</v>
      </c>
      <c r="AZ104" s="178">
        <v>5003</v>
      </c>
      <c r="BA104" s="178">
        <v>1000.6</v>
      </c>
      <c r="BB104" s="178">
        <v>200.12</v>
      </c>
      <c r="BC104" s="178">
        <v>0</v>
      </c>
      <c r="BD104" s="178">
        <v>0</v>
      </c>
      <c r="BE104" s="178">
        <v>0</v>
      </c>
      <c r="BF104" s="178">
        <v>0</v>
      </c>
      <c r="BG104" s="178">
        <v>0</v>
      </c>
      <c r="BH104" s="178">
        <v>0</v>
      </c>
      <c r="BI104" s="178">
        <v>0</v>
      </c>
      <c r="BJ104">
        <v>40</v>
      </c>
      <c r="BK104">
        <v>32</v>
      </c>
      <c r="BL104">
        <v>8</v>
      </c>
    </row>
    <row r="105" spans="1:83" outlineLevel="1" x14ac:dyDescent="0.3">
      <c r="A105" s="178">
        <v>1</v>
      </c>
      <c r="B105" s="178" t="s">
        <v>379</v>
      </c>
      <c r="C105" s="178">
        <v>3</v>
      </c>
      <c r="D105" s="178" t="s">
        <v>1340</v>
      </c>
      <c r="E105" s="178" t="s">
        <v>445</v>
      </c>
      <c r="F105" s="178" t="s">
        <v>339</v>
      </c>
      <c r="G105" s="178" t="s">
        <v>29</v>
      </c>
      <c r="H105" s="178">
        <v>1</v>
      </c>
      <c r="I105" s="178" t="s">
        <v>254</v>
      </c>
      <c r="J105" s="178">
        <v>5</v>
      </c>
      <c r="K105" s="178">
        <v>46232</v>
      </c>
      <c r="L105" s="178">
        <v>46232</v>
      </c>
      <c r="M105" s="178">
        <v>4</v>
      </c>
      <c r="N105" s="178">
        <v>0</v>
      </c>
      <c r="O105" s="178">
        <v>40</v>
      </c>
      <c r="P105" s="178">
        <v>0.2</v>
      </c>
      <c r="Q105" s="178">
        <v>0.2</v>
      </c>
      <c r="R105" s="178">
        <v>0.2</v>
      </c>
      <c r="S105" s="178">
        <v>0.2</v>
      </c>
      <c r="T105" s="178">
        <v>0</v>
      </c>
      <c r="U105" s="178">
        <v>0</v>
      </c>
      <c r="V105" s="178">
        <v>0</v>
      </c>
      <c r="W105" s="178">
        <v>0</v>
      </c>
      <c r="X105" s="178">
        <v>0</v>
      </c>
      <c r="Y105" s="178">
        <v>0</v>
      </c>
      <c r="Z105" s="178">
        <v>0</v>
      </c>
      <c r="AA105" s="178">
        <v>0</v>
      </c>
      <c r="AB105" s="178">
        <v>0</v>
      </c>
      <c r="AC105" s="178">
        <v>0</v>
      </c>
      <c r="AD105" s="178">
        <v>0</v>
      </c>
      <c r="AE105" s="178">
        <v>0</v>
      </c>
      <c r="AF105" s="178">
        <v>0</v>
      </c>
      <c r="AG105" s="178">
        <v>8</v>
      </c>
      <c r="AH105" s="178">
        <v>8</v>
      </c>
      <c r="AI105" s="178">
        <v>8</v>
      </c>
      <c r="AJ105" s="178">
        <v>8</v>
      </c>
      <c r="AK105" s="178">
        <v>0</v>
      </c>
      <c r="AL105" s="178">
        <v>0</v>
      </c>
      <c r="AM105" s="178">
        <v>0</v>
      </c>
      <c r="AN105" s="178">
        <v>0</v>
      </c>
      <c r="AO105" s="178">
        <v>0</v>
      </c>
      <c r="AP105" s="178">
        <v>0</v>
      </c>
      <c r="AQ105" s="178">
        <v>0</v>
      </c>
      <c r="AR105" s="178">
        <v>0</v>
      </c>
      <c r="AS105" s="178">
        <v>0</v>
      </c>
      <c r="AT105" s="178">
        <v>0</v>
      </c>
      <c r="AU105" s="178">
        <v>0</v>
      </c>
      <c r="AV105" s="178">
        <v>0</v>
      </c>
      <c r="AW105" s="178">
        <v>0</v>
      </c>
      <c r="AX105" s="178">
        <v>32</v>
      </c>
      <c r="AY105" s="178">
        <v>0.2</v>
      </c>
      <c r="AZ105" s="178">
        <v>5001</v>
      </c>
      <c r="BA105" s="178">
        <v>1000.2</v>
      </c>
      <c r="BB105" s="178">
        <v>200.04000000000002</v>
      </c>
      <c r="BC105" s="178">
        <v>0</v>
      </c>
      <c r="BD105" s="178">
        <v>0</v>
      </c>
      <c r="BE105" s="178">
        <v>0</v>
      </c>
      <c r="BF105" s="178">
        <v>0</v>
      </c>
      <c r="BG105" s="178">
        <v>0</v>
      </c>
      <c r="BH105" s="178">
        <v>0</v>
      </c>
      <c r="BI105" s="178">
        <v>0</v>
      </c>
      <c r="BJ105">
        <v>40</v>
      </c>
      <c r="BK105">
        <v>32</v>
      </c>
      <c r="BL105">
        <v>8</v>
      </c>
    </row>
    <row r="106" spans="1:83" outlineLevel="1" x14ac:dyDescent="0.3">
      <c r="A106" s="178">
        <v>1</v>
      </c>
      <c r="B106" s="178" t="s">
        <v>379</v>
      </c>
      <c r="C106" s="178">
        <v>4</v>
      </c>
      <c r="D106" s="178" t="s">
        <v>1341</v>
      </c>
      <c r="E106" s="178" t="s">
        <v>446</v>
      </c>
      <c r="F106" s="178" t="s">
        <v>314</v>
      </c>
      <c r="G106" s="178" t="s">
        <v>29</v>
      </c>
      <c r="H106" s="178">
        <v>1</v>
      </c>
      <c r="I106" s="178" t="s">
        <v>256</v>
      </c>
      <c r="J106" s="178">
        <v>5</v>
      </c>
      <c r="K106" s="178">
        <v>46232</v>
      </c>
      <c r="L106" s="178">
        <v>46232</v>
      </c>
      <c r="M106" s="178">
        <v>4</v>
      </c>
      <c r="N106" s="178">
        <v>0</v>
      </c>
      <c r="O106" s="178">
        <v>40</v>
      </c>
      <c r="P106" s="178">
        <v>0.2</v>
      </c>
      <c r="Q106" s="178">
        <v>0.2</v>
      </c>
      <c r="R106" s="178">
        <v>0.2</v>
      </c>
      <c r="S106" s="178">
        <v>0.2</v>
      </c>
      <c r="T106" s="178">
        <v>0</v>
      </c>
      <c r="U106" s="178">
        <v>0</v>
      </c>
      <c r="V106" s="178">
        <v>0</v>
      </c>
      <c r="W106" s="178">
        <v>0</v>
      </c>
      <c r="X106" s="178">
        <v>0</v>
      </c>
      <c r="Y106" s="178">
        <v>0</v>
      </c>
      <c r="Z106" s="178">
        <v>0</v>
      </c>
      <c r="AA106" s="178">
        <v>0</v>
      </c>
      <c r="AB106" s="178">
        <v>0</v>
      </c>
      <c r="AC106" s="178">
        <v>0</v>
      </c>
      <c r="AD106" s="178">
        <v>0</v>
      </c>
      <c r="AE106" s="178">
        <v>0</v>
      </c>
      <c r="AF106" s="178">
        <v>0</v>
      </c>
      <c r="AG106" s="178">
        <v>8</v>
      </c>
      <c r="AH106" s="178">
        <v>8</v>
      </c>
      <c r="AI106" s="178">
        <v>8</v>
      </c>
      <c r="AJ106" s="178">
        <v>8</v>
      </c>
      <c r="AK106" s="178">
        <v>0</v>
      </c>
      <c r="AL106" s="178">
        <v>0</v>
      </c>
      <c r="AM106" s="178">
        <v>0</v>
      </c>
      <c r="AN106" s="178">
        <v>0</v>
      </c>
      <c r="AO106" s="178">
        <v>0</v>
      </c>
      <c r="AP106" s="178">
        <v>0</v>
      </c>
      <c r="AQ106" s="178">
        <v>0</v>
      </c>
      <c r="AR106" s="178">
        <v>0</v>
      </c>
      <c r="AS106" s="178">
        <v>0</v>
      </c>
      <c r="AT106" s="178">
        <v>0</v>
      </c>
      <c r="AU106" s="178">
        <v>0</v>
      </c>
      <c r="AV106" s="178">
        <v>0</v>
      </c>
      <c r="AW106" s="178">
        <v>0</v>
      </c>
      <c r="AX106" s="178">
        <v>32</v>
      </c>
      <c r="AY106" s="178">
        <v>0.2</v>
      </c>
      <c r="AZ106" s="178">
        <v>5003</v>
      </c>
      <c r="BA106" s="178">
        <v>1000.6</v>
      </c>
      <c r="BB106" s="178">
        <v>200.12</v>
      </c>
      <c r="BC106" s="178">
        <v>0</v>
      </c>
      <c r="BD106" s="178">
        <v>0</v>
      </c>
      <c r="BE106" s="178">
        <v>0</v>
      </c>
      <c r="BF106" s="178">
        <v>0</v>
      </c>
      <c r="BG106" s="178">
        <v>0</v>
      </c>
      <c r="BH106" s="178">
        <v>0</v>
      </c>
      <c r="BI106" s="178">
        <v>0</v>
      </c>
      <c r="BJ106">
        <v>40</v>
      </c>
      <c r="BK106">
        <v>32</v>
      </c>
      <c r="BL106">
        <v>8</v>
      </c>
    </row>
    <row r="107" spans="1:83" outlineLevel="1" x14ac:dyDescent="0.3">
      <c r="A107" s="178">
        <v>1</v>
      </c>
      <c r="B107" s="178" t="s">
        <v>380</v>
      </c>
      <c r="C107" s="178">
        <v>0</v>
      </c>
      <c r="D107" s="178" t="s">
        <v>1342</v>
      </c>
      <c r="E107" s="178" t="s">
        <v>1343</v>
      </c>
      <c r="F107" s="178">
        <v>0</v>
      </c>
      <c r="G107" s="178">
        <v>0</v>
      </c>
      <c r="H107" s="178">
        <v>0</v>
      </c>
      <c r="I107" s="178">
        <v>0</v>
      </c>
      <c r="J107" s="178">
        <v>1</v>
      </c>
      <c r="K107" s="178">
        <v>46204</v>
      </c>
      <c r="L107" s="178">
        <v>46204</v>
      </c>
      <c r="M107" s="178">
        <v>0</v>
      </c>
      <c r="N107" s="178">
        <v>0</v>
      </c>
      <c r="O107" s="178">
        <v>0</v>
      </c>
      <c r="P107" s="178">
        <v>0</v>
      </c>
      <c r="Q107" s="178">
        <v>0</v>
      </c>
      <c r="R107" s="178">
        <v>0</v>
      </c>
      <c r="S107" s="178">
        <v>0</v>
      </c>
      <c r="T107" s="178">
        <v>0</v>
      </c>
      <c r="U107" s="178">
        <v>0</v>
      </c>
      <c r="V107" s="178">
        <v>0</v>
      </c>
      <c r="W107" s="178">
        <v>0</v>
      </c>
      <c r="X107" s="178">
        <v>0</v>
      </c>
      <c r="Y107" s="178">
        <v>0</v>
      </c>
      <c r="Z107" s="178">
        <v>0</v>
      </c>
      <c r="AA107" s="178">
        <v>0</v>
      </c>
      <c r="AB107" s="178">
        <v>0</v>
      </c>
      <c r="AC107" s="178">
        <v>0</v>
      </c>
      <c r="AD107" s="178">
        <v>0</v>
      </c>
      <c r="AE107" s="178">
        <v>0</v>
      </c>
      <c r="AF107" s="178">
        <v>0</v>
      </c>
      <c r="AG107" s="178">
        <v>0</v>
      </c>
      <c r="AH107" s="178">
        <v>0</v>
      </c>
      <c r="AI107" s="178">
        <v>0</v>
      </c>
      <c r="AJ107" s="178">
        <v>0</v>
      </c>
      <c r="AK107" s="178">
        <v>0</v>
      </c>
      <c r="AL107" s="178">
        <v>0</v>
      </c>
      <c r="AM107" s="178">
        <v>0</v>
      </c>
      <c r="AN107" s="178">
        <v>0</v>
      </c>
      <c r="AO107" s="178">
        <v>0</v>
      </c>
      <c r="AP107" s="178">
        <v>0</v>
      </c>
      <c r="AQ107" s="178">
        <v>0</v>
      </c>
      <c r="AR107" s="178">
        <v>0</v>
      </c>
      <c r="AS107" s="178">
        <v>0</v>
      </c>
      <c r="AT107" s="178">
        <v>0</v>
      </c>
      <c r="AU107" s="178">
        <v>0</v>
      </c>
      <c r="AV107" s="178">
        <v>0</v>
      </c>
      <c r="AW107" s="178">
        <v>0</v>
      </c>
      <c r="AX107" s="178">
        <v>0</v>
      </c>
      <c r="AY107" s="178">
        <v>0</v>
      </c>
      <c r="AZ107" s="178">
        <v>0</v>
      </c>
      <c r="BA107" s="178">
        <v>0</v>
      </c>
      <c r="BB107" s="178">
        <v>0</v>
      </c>
      <c r="BC107" s="178">
        <v>0</v>
      </c>
      <c r="BD107" s="178">
        <v>0</v>
      </c>
      <c r="BE107" s="178">
        <v>0</v>
      </c>
      <c r="BF107" s="178">
        <v>0</v>
      </c>
      <c r="BG107" s="178">
        <v>0</v>
      </c>
      <c r="BH107" s="178">
        <v>0</v>
      </c>
      <c r="BI107" s="178">
        <v>0</v>
      </c>
      <c r="BJ107">
        <v>0</v>
      </c>
      <c r="BK107">
        <v>0</v>
      </c>
      <c r="BL107">
        <v>0</v>
      </c>
    </row>
    <row r="108" spans="1:83" outlineLevel="1" x14ac:dyDescent="0.3">
      <c r="A108" s="178">
        <v>1</v>
      </c>
      <c r="B108" s="178" t="s">
        <v>380</v>
      </c>
      <c r="C108" s="178">
        <v>1</v>
      </c>
      <c r="D108" s="178" t="s">
        <v>1344</v>
      </c>
      <c r="E108" s="178" t="s">
        <v>447</v>
      </c>
      <c r="F108" s="178" t="s">
        <v>313</v>
      </c>
      <c r="G108" s="178" t="s">
        <v>29</v>
      </c>
      <c r="H108" s="178">
        <v>1</v>
      </c>
      <c r="I108" s="178" t="s">
        <v>255</v>
      </c>
      <c r="J108" s="178">
        <v>1</v>
      </c>
      <c r="K108" s="178">
        <v>46204</v>
      </c>
      <c r="L108" s="178">
        <v>46205</v>
      </c>
      <c r="M108" s="178">
        <v>1</v>
      </c>
      <c r="N108" s="178">
        <v>1</v>
      </c>
      <c r="O108" s="178">
        <v>90</v>
      </c>
      <c r="P108" s="178">
        <v>0</v>
      </c>
      <c r="Q108" s="178">
        <v>0</v>
      </c>
      <c r="R108" s="178">
        <v>0</v>
      </c>
      <c r="S108" s="178">
        <v>0</v>
      </c>
      <c r="T108" s="178">
        <v>0.2</v>
      </c>
      <c r="U108" s="178">
        <v>0.2</v>
      </c>
      <c r="V108" s="178">
        <v>0.2</v>
      </c>
      <c r="W108" s="178">
        <v>0.2</v>
      </c>
      <c r="X108" s="178">
        <v>0.2</v>
      </c>
      <c r="Y108" s="178">
        <v>0</v>
      </c>
      <c r="Z108" s="178">
        <v>0</v>
      </c>
      <c r="AA108" s="178">
        <v>0</v>
      </c>
      <c r="AB108" s="178">
        <v>0</v>
      </c>
      <c r="AC108" s="178">
        <v>0</v>
      </c>
      <c r="AD108" s="178">
        <v>0</v>
      </c>
      <c r="AE108" s="178">
        <v>0</v>
      </c>
      <c r="AF108" s="178">
        <v>0</v>
      </c>
      <c r="AG108" s="178">
        <v>0</v>
      </c>
      <c r="AH108" s="178">
        <v>0</v>
      </c>
      <c r="AI108" s="178">
        <v>0</v>
      </c>
      <c r="AJ108" s="178">
        <v>0</v>
      </c>
      <c r="AK108" s="178">
        <v>18</v>
      </c>
      <c r="AL108" s="178">
        <v>18</v>
      </c>
      <c r="AM108" s="178">
        <v>18</v>
      </c>
      <c r="AN108" s="178">
        <v>18</v>
      </c>
      <c r="AO108" s="178">
        <v>18</v>
      </c>
      <c r="AP108" s="178">
        <v>0</v>
      </c>
      <c r="AQ108" s="178">
        <v>0</v>
      </c>
      <c r="AR108" s="178">
        <v>0</v>
      </c>
      <c r="AS108" s="178">
        <v>0</v>
      </c>
      <c r="AT108" s="178">
        <v>0</v>
      </c>
      <c r="AU108" s="178">
        <v>0</v>
      </c>
      <c r="AV108" s="178">
        <v>0</v>
      </c>
      <c r="AW108" s="178">
        <v>0</v>
      </c>
      <c r="AX108" s="178">
        <v>90</v>
      </c>
      <c r="AY108" s="178">
        <v>0.5625</v>
      </c>
      <c r="AZ108" s="178">
        <v>5002</v>
      </c>
      <c r="BA108" s="178">
        <v>2813.625</v>
      </c>
      <c r="BB108" s="178">
        <v>1582.6640625</v>
      </c>
      <c r="BC108" s="178">
        <v>0</v>
      </c>
      <c r="BD108" s="178">
        <v>0</v>
      </c>
      <c r="BE108" s="178">
        <v>0</v>
      </c>
      <c r="BF108" s="178">
        <v>0</v>
      </c>
      <c r="BG108" s="178">
        <v>0</v>
      </c>
      <c r="BH108" s="178">
        <v>0</v>
      </c>
      <c r="BI108" s="178">
        <v>0</v>
      </c>
      <c r="BJ108">
        <v>90</v>
      </c>
      <c r="BK108">
        <v>90</v>
      </c>
      <c r="BL108">
        <v>0</v>
      </c>
    </row>
    <row r="109" spans="1:83" outlineLevel="1" x14ac:dyDescent="0.3">
      <c r="A109" s="178">
        <v>1</v>
      </c>
      <c r="B109" s="178" t="s">
        <v>380</v>
      </c>
      <c r="C109" s="178">
        <v>2</v>
      </c>
      <c r="D109" s="178" t="s">
        <v>1345</v>
      </c>
      <c r="E109" s="178" t="s">
        <v>448</v>
      </c>
      <c r="F109" s="178" t="s">
        <v>339</v>
      </c>
      <c r="G109" s="178" t="s">
        <v>29</v>
      </c>
      <c r="H109" s="178">
        <v>1</v>
      </c>
      <c r="I109" s="178" t="s">
        <v>254</v>
      </c>
      <c r="J109" s="178">
        <v>2</v>
      </c>
      <c r="K109" s="178">
        <v>46211</v>
      </c>
      <c r="L109" s="178">
        <v>46213</v>
      </c>
      <c r="M109" s="178">
        <v>3</v>
      </c>
      <c r="N109" s="178">
        <v>2</v>
      </c>
      <c r="O109" s="178">
        <v>160</v>
      </c>
      <c r="P109" s="178">
        <v>0</v>
      </c>
      <c r="Q109" s="178">
        <v>0</v>
      </c>
      <c r="R109" s="178">
        <v>0</v>
      </c>
      <c r="S109" s="178">
        <v>0</v>
      </c>
      <c r="T109" s="178">
        <v>0.2</v>
      </c>
      <c r="U109" s="178">
        <v>0.2</v>
      </c>
      <c r="V109" s="178">
        <v>0.2</v>
      </c>
      <c r="W109" s="178">
        <v>0.2</v>
      </c>
      <c r="X109" s="178">
        <v>0.2</v>
      </c>
      <c r="Y109" s="178">
        <v>0</v>
      </c>
      <c r="Z109" s="178">
        <v>0</v>
      </c>
      <c r="AA109" s="178">
        <v>0</v>
      </c>
      <c r="AB109" s="178">
        <v>0</v>
      </c>
      <c r="AC109" s="178">
        <v>0</v>
      </c>
      <c r="AD109" s="178">
        <v>0</v>
      </c>
      <c r="AE109" s="178">
        <v>0</v>
      </c>
      <c r="AF109" s="178">
        <v>0</v>
      </c>
      <c r="AG109" s="178">
        <v>0</v>
      </c>
      <c r="AH109" s="178">
        <v>0</v>
      </c>
      <c r="AI109" s="178">
        <v>0</v>
      </c>
      <c r="AJ109" s="178">
        <v>0</v>
      </c>
      <c r="AK109" s="178">
        <v>32</v>
      </c>
      <c r="AL109" s="178">
        <v>32</v>
      </c>
      <c r="AM109" s="178">
        <v>32</v>
      </c>
      <c r="AN109" s="178">
        <v>32</v>
      </c>
      <c r="AO109" s="178">
        <v>32</v>
      </c>
      <c r="AP109" s="178">
        <v>0</v>
      </c>
      <c r="AQ109" s="178">
        <v>0</v>
      </c>
      <c r="AR109" s="178">
        <v>0</v>
      </c>
      <c r="AS109" s="178">
        <v>0</v>
      </c>
      <c r="AT109" s="178">
        <v>0</v>
      </c>
      <c r="AU109" s="178">
        <v>0</v>
      </c>
      <c r="AV109" s="178">
        <v>0</v>
      </c>
      <c r="AW109" s="178">
        <v>0</v>
      </c>
      <c r="AX109" s="178">
        <v>160</v>
      </c>
      <c r="AY109" s="178">
        <v>1</v>
      </c>
      <c r="AZ109" s="178">
        <v>5001</v>
      </c>
      <c r="BA109" s="178">
        <v>5001</v>
      </c>
      <c r="BB109" s="178">
        <v>5001</v>
      </c>
      <c r="BC109" s="178">
        <v>0</v>
      </c>
      <c r="BD109" s="178">
        <v>0</v>
      </c>
      <c r="BE109" s="178">
        <v>0</v>
      </c>
      <c r="BF109" s="178">
        <v>0</v>
      </c>
      <c r="BG109" s="178">
        <v>0</v>
      </c>
      <c r="BH109" s="178">
        <v>0</v>
      </c>
      <c r="BI109" s="178">
        <v>0</v>
      </c>
      <c r="BJ109">
        <v>160</v>
      </c>
      <c r="BK109">
        <v>160</v>
      </c>
      <c r="BL109">
        <v>0</v>
      </c>
    </row>
    <row r="110" spans="1:83" outlineLevel="1" x14ac:dyDescent="0.3">
      <c r="A110" s="178">
        <v>1</v>
      </c>
      <c r="B110" s="178" t="s">
        <v>380</v>
      </c>
      <c r="C110" s="178">
        <v>3</v>
      </c>
      <c r="D110" s="178" t="s">
        <v>1346</v>
      </c>
      <c r="E110" s="178" t="s">
        <v>449</v>
      </c>
      <c r="F110" s="178" t="s">
        <v>313</v>
      </c>
      <c r="G110" s="178" t="s">
        <v>29</v>
      </c>
      <c r="H110" s="178">
        <v>1</v>
      </c>
      <c r="I110" s="178" t="s">
        <v>255</v>
      </c>
      <c r="J110" s="178">
        <v>4</v>
      </c>
      <c r="K110" s="178">
        <v>46225</v>
      </c>
      <c r="L110" s="178">
        <v>46226</v>
      </c>
      <c r="M110" s="178">
        <v>4</v>
      </c>
      <c r="N110" s="178">
        <v>1</v>
      </c>
      <c r="O110" s="178">
        <v>120</v>
      </c>
      <c r="P110" s="178">
        <v>0</v>
      </c>
      <c r="Q110" s="178">
        <v>0</v>
      </c>
      <c r="R110" s="178">
        <v>0</v>
      </c>
      <c r="S110" s="178">
        <v>0</v>
      </c>
      <c r="T110" s="178">
        <v>0.2</v>
      </c>
      <c r="U110" s="178">
        <v>0.2</v>
      </c>
      <c r="V110" s="178">
        <v>0.2</v>
      </c>
      <c r="W110" s="178">
        <v>0.2</v>
      </c>
      <c r="X110" s="178">
        <v>0.2</v>
      </c>
      <c r="Y110" s="178">
        <v>0</v>
      </c>
      <c r="Z110" s="178">
        <v>0</v>
      </c>
      <c r="AA110" s="178">
        <v>0</v>
      </c>
      <c r="AB110" s="178">
        <v>0</v>
      </c>
      <c r="AC110" s="178">
        <v>0</v>
      </c>
      <c r="AD110" s="178">
        <v>0</v>
      </c>
      <c r="AE110" s="178">
        <v>0</v>
      </c>
      <c r="AF110" s="178">
        <v>0</v>
      </c>
      <c r="AG110" s="178">
        <v>0</v>
      </c>
      <c r="AH110" s="178">
        <v>0</v>
      </c>
      <c r="AI110" s="178">
        <v>0</v>
      </c>
      <c r="AJ110" s="178">
        <v>0</v>
      </c>
      <c r="AK110" s="178">
        <v>24</v>
      </c>
      <c r="AL110" s="178">
        <v>24</v>
      </c>
      <c r="AM110" s="178">
        <v>24</v>
      </c>
      <c r="AN110" s="178">
        <v>24</v>
      </c>
      <c r="AO110" s="178">
        <v>24</v>
      </c>
      <c r="AP110" s="178">
        <v>0</v>
      </c>
      <c r="AQ110" s="178">
        <v>0</v>
      </c>
      <c r="AR110" s="178">
        <v>0</v>
      </c>
      <c r="AS110" s="178">
        <v>0</v>
      </c>
      <c r="AT110" s="178">
        <v>0</v>
      </c>
      <c r="AU110" s="178">
        <v>0</v>
      </c>
      <c r="AV110" s="178">
        <v>0</v>
      </c>
      <c r="AW110" s="178">
        <v>0</v>
      </c>
      <c r="AX110" s="178">
        <v>120</v>
      </c>
      <c r="AY110" s="178">
        <v>0.75</v>
      </c>
      <c r="AZ110" s="178">
        <v>5002</v>
      </c>
      <c r="BA110" s="178">
        <v>3751.5</v>
      </c>
      <c r="BB110" s="178">
        <v>2813.625</v>
      </c>
      <c r="BC110" s="178">
        <v>0</v>
      </c>
      <c r="BD110" s="178">
        <v>0</v>
      </c>
      <c r="BE110" s="178">
        <v>0</v>
      </c>
      <c r="BF110" s="178">
        <v>0</v>
      </c>
      <c r="BG110" s="178">
        <v>0</v>
      </c>
      <c r="BH110" s="178">
        <v>0</v>
      </c>
      <c r="BI110" s="178">
        <v>0</v>
      </c>
      <c r="BJ110">
        <v>120</v>
      </c>
      <c r="BK110">
        <v>120</v>
      </c>
      <c r="BL110">
        <v>0</v>
      </c>
    </row>
    <row r="111" spans="1:83" outlineLevel="1" x14ac:dyDescent="0.3">
      <c r="A111" s="178">
        <v>1</v>
      </c>
      <c r="B111" s="178" t="s">
        <v>380</v>
      </c>
      <c r="C111" s="178">
        <v>4</v>
      </c>
      <c r="D111" s="178" t="s">
        <v>1347</v>
      </c>
      <c r="E111" s="178" t="s">
        <v>450</v>
      </c>
      <c r="F111" s="178" t="s">
        <v>314</v>
      </c>
      <c r="G111" s="178" t="s">
        <v>29</v>
      </c>
      <c r="H111" s="178">
        <v>1</v>
      </c>
      <c r="I111" s="178" t="s">
        <v>256</v>
      </c>
      <c r="J111" s="178">
        <v>5</v>
      </c>
      <c r="K111" s="178">
        <v>46232</v>
      </c>
      <c r="L111" s="178">
        <v>46234</v>
      </c>
      <c r="M111" s="178">
        <v>6</v>
      </c>
      <c r="N111" s="178">
        <v>2</v>
      </c>
      <c r="O111" s="178">
        <v>180</v>
      </c>
      <c r="P111" s="178">
        <v>0</v>
      </c>
      <c r="Q111" s="178">
        <v>0</v>
      </c>
      <c r="R111" s="178">
        <v>0</v>
      </c>
      <c r="S111" s="178">
        <v>0</v>
      </c>
      <c r="T111" s="178">
        <v>0.2</v>
      </c>
      <c r="U111" s="178">
        <v>0.2</v>
      </c>
      <c r="V111" s="178">
        <v>0.2</v>
      </c>
      <c r="W111" s="178">
        <v>0.2</v>
      </c>
      <c r="X111" s="178">
        <v>0.2</v>
      </c>
      <c r="Y111" s="178">
        <v>0</v>
      </c>
      <c r="Z111" s="178">
        <v>0</v>
      </c>
      <c r="AA111" s="178">
        <v>0</v>
      </c>
      <c r="AB111" s="178">
        <v>0</v>
      </c>
      <c r="AC111" s="178">
        <v>0</v>
      </c>
      <c r="AD111" s="178">
        <v>0</v>
      </c>
      <c r="AE111" s="178">
        <v>0</v>
      </c>
      <c r="AF111" s="178">
        <v>0</v>
      </c>
      <c r="AG111" s="178">
        <v>0</v>
      </c>
      <c r="AH111" s="178">
        <v>0</v>
      </c>
      <c r="AI111" s="178">
        <v>0</v>
      </c>
      <c r="AJ111" s="178">
        <v>0</v>
      </c>
      <c r="AK111" s="178">
        <v>36</v>
      </c>
      <c r="AL111" s="178">
        <v>36</v>
      </c>
      <c r="AM111" s="178">
        <v>36</v>
      </c>
      <c r="AN111" s="178">
        <v>36</v>
      </c>
      <c r="AO111" s="178">
        <v>36</v>
      </c>
      <c r="AP111" s="178">
        <v>0</v>
      </c>
      <c r="AQ111" s="178">
        <v>0</v>
      </c>
      <c r="AR111" s="178">
        <v>0</v>
      </c>
      <c r="AS111" s="178">
        <v>0</v>
      </c>
      <c r="AT111" s="178">
        <v>0</v>
      </c>
      <c r="AU111" s="178">
        <v>0</v>
      </c>
      <c r="AV111" s="178">
        <v>0</v>
      </c>
      <c r="AW111" s="178">
        <v>0</v>
      </c>
      <c r="AX111" s="178">
        <v>180</v>
      </c>
      <c r="AY111" s="178">
        <v>1.125</v>
      </c>
      <c r="AZ111" s="178">
        <v>5003</v>
      </c>
      <c r="BA111" s="178">
        <v>5628.375</v>
      </c>
      <c r="BB111" s="178">
        <v>6331.921875</v>
      </c>
      <c r="BC111" s="178">
        <v>0</v>
      </c>
      <c r="BD111" s="178">
        <v>0</v>
      </c>
      <c r="BE111" s="178">
        <v>0</v>
      </c>
      <c r="BF111" s="178">
        <v>0</v>
      </c>
      <c r="BG111" s="178">
        <v>0</v>
      </c>
      <c r="BH111" s="178">
        <v>0</v>
      </c>
      <c r="BI111" s="178">
        <v>0</v>
      </c>
      <c r="BJ111">
        <v>180</v>
      </c>
      <c r="BK111">
        <v>180</v>
      </c>
      <c r="BL111">
        <v>0</v>
      </c>
    </row>
    <row r="112" spans="1:83" outlineLevel="1" x14ac:dyDescent="0.3">
      <c r="A112" s="178">
        <v>1</v>
      </c>
      <c r="B112" s="178" t="s">
        <v>381</v>
      </c>
      <c r="C112" s="178">
        <v>1</v>
      </c>
      <c r="D112" s="178" t="s">
        <v>1348</v>
      </c>
      <c r="E112" s="178" t="s">
        <v>433</v>
      </c>
      <c r="F112" s="178">
        <v>0</v>
      </c>
      <c r="G112" s="178" t="s">
        <v>29</v>
      </c>
      <c r="H112" s="178">
        <v>2</v>
      </c>
      <c r="I112" s="178" t="s">
        <v>254</v>
      </c>
      <c r="J112" s="178">
        <v>7</v>
      </c>
      <c r="K112" s="178">
        <v>46246</v>
      </c>
      <c r="L112" s="178">
        <v>46247</v>
      </c>
      <c r="M112" s="178">
        <v>7</v>
      </c>
      <c r="N112" s="178">
        <v>1</v>
      </c>
      <c r="O112" s="178">
        <v>180</v>
      </c>
      <c r="P112" s="178">
        <v>0.11</v>
      </c>
      <c r="Q112" s="178">
        <v>0.11</v>
      </c>
      <c r="R112" s="178">
        <v>0.11</v>
      </c>
      <c r="S112" s="178">
        <v>0.11</v>
      </c>
      <c r="T112" s="178">
        <v>0.11</v>
      </c>
      <c r="U112" s="178">
        <v>0.11</v>
      </c>
      <c r="V112" s="178">
        <v>0.11</v>
      </c>
      <c r="W112" s="178">
        <v>0.11</v>
      </c>
      <c r="X112" s="178">
        <v>0.12</v>
      </c>
      <c r="Y112" s="178">
        <v>0</v>
      </c>
      <c r="Z112" s="178">
        <v>0</v>
      </c>
      <c r="AA112" s="178">
        <v>0</v>
      </c>
      <c r="AB112" s="178">
        <v>0</v>
      </c>
      <c r="AC112" s="178">
        <v>0</v>
      </c>
      <c r="AD112" s="178">
        <v>0</v>
      </c>
      <c r="AE112" s="178">
        <v>0</v>
      </c>
      <c r="AF112" s="178">
        <v>0</v>
      </c>
      <c r="AG112" s="178">
        <v>20</v>
      </c>
      <c r="AH112" s="178">
        <v>20</v>
      </c>
      <c r="AI112" s="178">
        <v>20</v>
      </c>
      <c r="AJ112" s="178">
        <v>20</v>
      </c>
      <c r="AK112" s="178">
        <v>20</v>
      </c>
      <c r="AL112" s="178">
        <v>20</v>
      </c>
      <c r="AM112" s="178">
        <v>20</v>
      </c>
      <c r="AN112" s="178">
        <v>20</v>
      </c>
      <c r="AO112" s="178">
        <v>20</v>
      </c>
      <c r="AP112" s="178">
        <v>0</v>
      </c>
      <c r="AQ112" s="178">
        <v>0</v>
      </c>
      <c r="AR112" s="178">
        <v>0</v>
      </c>
      <c r="AS112" s="178">
        <v>0</v>
      </c>
      <c r="AT112" s="178">
        <v>0</v>
      </c>
      <c r="AU112" s="178">
        <v>0</v>
      </c>
      <c r="AV112" s="178">
        <v>0</v>
      </c>
      <c r="AW112" s="178">
        <v>0</v>
      </c>
      <c r="AX112" s="178">
        <v>180</v>
      </c>
      <c r="AY112" s="178">
        <v>1.125</v>
      </c>
      <c r="AZ112" s="178">
        <v>5001</v>
      </c>
      <c r="BA112" s="178">
        <v>5626.125</v>
      </c>
      <c r="BB112" s="178">
        <v>6329.390625</v>
      </c>
      <c r="BC112" s="178">
        <v>0</v>
      </c>
      <c r="BD112" s="178">
        <v>0</v>
      </c>
      <c r="BE112" s="178">
        <v>0</v>
      </c>
      <c r="BF112" s="178">
        <v>0</v>
      </c>
      <c r="BG112" s="178">
        <v>0</v>
      </c>
      <c r="BH112" s="178">
        <v>0</v>
      </c>
      <c r="BI112" s="178">
        <v>0</v>
      </c>
      <c r="BJ112">
        <v>180</v>
      </c>
      <c r="BK112">
        <v>180</v>
      </c>
      <c r="BL112">
        <v>0</v>
      </c>
    </row>
    <row r="113" spans="1:64" outlineLevel="1" x14ac:dyDescent="0.3">
      <c r="A113" s="178">
        <v>1</v>
      </c>
      <c r="B113" s="178" t="s">
        <v>382</v>
      </c>
      <c r="C113" s="178">
        <v>1</v>
      </c>
      <c r="D113" s="178" t="s">
        <v>1349</v>
      </c>
      <c r="E113" s="178" t="s">
        <v>434</v>
      </c>
      <c r="F113" s="178" t="s">
        <v>314</v>
      </c>
      <c r="G113" s="178" t="s">
        <v>29</v>
      </c>
      <c r="H113" s="178">
        <v>3</v>
      </c>
      <c r="I113" s="178" t="s">
        <v>256</v>
      </c>
      <c r="J113" s="178">
        <v>8</v>
      </c>
      <c r="K113" s="178">
        <v>46253</v>
      </c>
      <c r="L113" s="178">
        <v>46254</v>
      </c>
      <c r="M113" s="178">
        <v>8</v>
      </c>
      <c r="N113" s="178">
        <v>1</v>
      </c>
      <c r="O113" s="178">
        <v>180</v>
      </c>
      <c r="P113" s="178">
        <v>0.11</v>
      </c>
      <c r="Q113" s="178">
        <v>0.11</v>
      </c>
      <c r="R113" s="178">
        <v>0.11</v>
      </c>
      <c r="S113" s="178">
        <v>0.11</v>
      </c>
      <c r="T113" s="178">
        <v>0.11</v>
      </c>
      <c r="U113" s="178">
        <v>0.11</v>
      </c>
      <c r="V113" s="178">
        <v>0.11</v>
      </c>
      <c r="W113" s="178">
        <v>0.11</v>
      </c>
      <c r="X113" s="178">
        <v>0.12</v>
      </c>
      <c r="Y113" s="178">
        <v>0</v>
      </c>
      <c r="Z113" s="178">
        <v>0</v>
      </c>
      <c r="AA113" s="178">
        <v>0</v>
      </c>
      <c r="AB113" s="178">
        <v>0</v>
      </c>
      <c r="AC113" s="178">
        <v>0</v>
      </c>
      <c r="AD113" s="178">
        <v>0</v>
      </c>
      <c r="AE113" s="178">
        <v>0</v>
      </c>
      <c r="AF113" s="178">
        <v>0</v>
      </c>
      <c r="AG113" s="178">
        <v>20</v>
      </c>
      <c r="AH113" s="178">
        <v>20</v>
      </c>
      <c r="AI113" s="178">
        <v>20</v>
      </c>
      <c r="AJ113" s="178">
        <v>20</v>
      </c>
      <c r="AK113" s="178">
        <v>20</v>
      </c>
      <c r="AL113" s="178">
        <v>20</v>
      </c>
      <c r="AM113" s="178">
        <v>20</v>
      </c>
      <c r="AN113" s="178">
        <v>20</v>
      </c>
      <c r="AO113" s="178">
        <v>20</v>
      </c>
      <c r="AP113" s="178">
        <v>0</v>
      </c>
      <c r="AQ113" s="178">
        <v>0</v>
      </c>
      <c r="AR113" s="178">
        <v>0</v>
      </c>
      <c r="AS113" s="178">
        <v>0</v>
      </c>
      <c r="AT113" s="178">
        <v>0</v>
      </c>
      <c r="AU113" s="178">
        <v>0</v>
      </c>
      <c r="AV113" s="178">
        <v>0</v>
      </c>
      <c r="AW113" s="178">
        <v>0</v>
      </c>
      <c r="AX113" s="178">
        <v>180</v>
      </c>
      <c r="AY113" s="178">
        <v>1.125</v>
      </c>
      <c r="AZ113" s="178">
        <v>5003</v>
      </c>
      <c r="BA113" s="178">
        <v>5628.375</v>
      </c>
      <c r="BB113" s="178">
        <v>6331.921875</v>
      </c>
      <c r="BC113" s="178">
        <v>0</v>
      </c>
      <c r="BD113" s="178">
        <v>0</v>
      </c>
      <c r="BE113" s="178">
        <v>0</v>
      </c>
      <c r="BF113" s="178">
        <v>0</v>
      </c>
      <c r="BG113" s="178">
        <v>0</v>
      </c>
      <c r="BH113" s="178">
        <v>0</v>
      </c>
      <c r="BI113" s="178">
        <v>0</v>
      </c>
      <c r="BJ113">
        <v>180</v>
      </c>
      <c r="BK113">
        <v>180</v>
      </c>
      <c r="BL113">
        <v>0</v>
      </c>
    </row>
    <row r="114" spans="1:64" outlineLevel="1" x14ac:dyDescent="0.3">
      <c r="A114" s="178">
        <v>2</v>
      </c>
      <c r="B114" s="178" t="s">
        <v>379</v>
      </c>
      <c r="C114" s="178">
        <v>0</v>
      </c>
      <c r="D114" s="178" t="s">
        <v>1350</v>
      </c>
      <c r="E114" s="178" t="s">
        <v>785</v>
      </c>
      <c r="F114" s="178">
        <v>0</v>
      </c>
      <c r="G114" s="178">
        <v>0</v>
      </c>
      <c r="H114" s="178">
        <v>0</v>
      </c>
      <c r="I114" s="178">
        <v>0</v>
      </c>
      <c r="J114" s="178">
        <v>9</v>
      </c>
      <c r="K114" s="178">
        <v>46260</v>
      </c>
      <c r="L114" s="178">
        <v>46260</v>
      </c>
      <c r="M114" s="178">
        <v>8</v>
      </c>
      <c r="N114" s="178">
        <v>0</v>
      </c>
      <c r="O114" s="178">
        <v>0</v>
      </c>
      <c r="P114" s="178">
        <v>0</v>
      </c>
      <c r="Q114" s="178">
        <v>0</v>
      </c>
      <c r="R114" s="178">
        <v>0</v>
      </c>
      <c r="S114" s="178">
        <v>0</v>
      </c>
      <c r="T114" s="178">
        <v>0</v>
      </c>
      <c r="U114" s="178">
        <v>0</v>
      </c>
      <c r="V114" s="178">
        <v>0</v>
      </c>
      <c r="W114" s="178">
        <v>0</v>
      </c>
      <c r="X114" s="178">
        <v>0</v>
      </c>
      <c r="Y114" s="178">
        <v>0</v>
      </c>
      <c r="Z114" s="178">
        <v>0</v>
      </c>
      <c r="AA114" s="178">
        <v>0</v>
      </c>
      <c r="AB114" s="178">
        <v>0</v>
      </c>
      <c r="AC114" s="178">
        <v>0</v>
      </c>
      <c r="AD114" s="178">
        <v>0</v>
      </c>
      <c r="AE114" s="178">
        <v>0</v>
      </c>
      <c r="AF114" s="178">
        <v>0</v>
      </c>
      <c r="AG114" s="178">
        <v>0</v>
      </c>
      <c r="AH114" s="178">
        <v>0</v>
      </c>
      <c r="AI114" s="178">
        <v>0</v>
      </c>
      <c r="AJ114" s="178">
        <v>0</v>
      </c>
      <c r="AK114" s="178">
        <v>0</v>
      </c>
      <c r="AL114" s="178">
        <v>0</v>
      </c>
      <c r="AM114" s="178">
        <v>0</v>
      </c>
      <c r="AN114" s="178">
        <v>0</v>
      </c>
      <c r="AO114" s="178">
        <v>0</v>
      </c>
      <c r="AP114" s="178">
        <v>0</v>
      </c>
      <c r="AQ114" s="178">
        <v>0</v>
      </c>
      <c r="AR114" s="178">
        <v>0</v>
      </c>
      <c r="AS114" s="178">
        <v>0</v>
      </c>
      <c r="AT114" s="178">
        <v>0</v>
      </c>
      <c r="AU114" s="178">
        <v>0</v>
      </c>
      <c r="AV114" s="178">
        <v>0</v>
      </c>
      <c r="AW114" s="178">
        <v>0</v>
      </c>
      <c r="AX114" s="178">
        <v>0</v>
      </c>
      <c r="AY114" s="178">
        <v>0</v>
      </c>
      <c r="AZ114" s="178">
        <v>0</v>
      </c>
      <c r="BA114" s="178">
        <v>0</v>
      </c>
      <c r="BB114" s="178">
        <v>0</v>
      </c>
      <c r="BC114" s="178">
        <v>0</v>
      </c>
      <c r="BD114" s="178">
        <v>0</v>
      </c>
      <c r="BE114" s="178">
        <v>0</v>
      </c>
      <c r="BF114" s="178">
        <v>0</v>
      </c>
      <c r="BG114" s="178">
        <v>0</v>
      </c>
      <c r="BH114" s="178">
        <v>0</v>
      </c>
      <c r="BI114" s="178">
        <v>0</v>
      </c>
      <c r="BJ114">
        <v>0</v>
      </c>
      <c r="BK114">
        <v>0</v>
      </c>
      <c r="BL114">
        <v>0</v>
      </c>
    </row>
    <row r="115" spans="1:64" outlineLevel="1" x14ac:dyDescent="0.3">
      <c r="A115" s="178">
        <v>2</v>
      </c>
      <c r="B115" s="178" t="s">
        <v>379</v>
      </c>
      <c r="C115" s="178">
        <v>1</v>
      </c>
      <c r="D115" s="178" t="s">
        <v>1351</v>
      </c>
      <c r="E115" s="178" t="s">
        <v>435</v>
      </c>
      <c r="F115" s="178" t="s">
        <v>314</v>
      </c>
      <c r="G115" s="178" t="s">
        <v>29</v>
      </c>
      <c r="H115" s="178">
        <v>4</v>
      </c>
      <c r="I115" s="178" t="s">
        <v>256</v>
      </c>
      <c r="J115" s="178">
        <v>9</v>
      </c>
      <c r="K115" s="178">
        <v>46260</v>
      </c>
      <c r="L115" s="178">
        <v>46261</v>
      </c>
      <c r="M115" s="178">
        <v>9</v>
      </c>
      <c r="N115" s="178">
        <v>1</v>
      </c>
      <c r="O115" s="178">
        <v>200</v>
      </c>
      <c r="P115" s="178">
        <v>0.11</v>
      </c>
      <c r="Q115" s="178">
        <v>0.11</v>
      </c>
      <c r="R115" s="178">
        <v>0.11</v>
      </c>
      <c r="S115" s="178">
        <v>0.11</v>
      </c>
      <c r="T115" s="178">
        <v>0.11</v>
      </c>
      <c r="U115" s="178">
        <v>0.11</v>
      </c>
      <c r="V115" s="178">
        <v>0.11</v>
      </c>
      <c r="W115" s="178">
        <v>0.11</v>
      </c>
      <c r="X115" s="178">
        <v>0.12</v>
      </c>
      <c r="Y115" s="178">
        <v>0</v>
      </c>
      <c r="Z115" s="178">
        <v>0</v>
      </c>
      <c r="AA115" s="178">
        <v>0</v>
      </c>
      <c r="AB115" s="178">
        <v>0</v>
      </c>
      <c r="AC115" s="178">
        <v>0</v>
      </c>
      <c r="AD115" s="178">
        <v>0</v>
      </c>
      <c r="AE115" s="178">
        <v>0</v>
      </c>
      <c r="AF115" s="178">
        <v>0</v>
      </c>
      <c r="AG115" s="178">
        <v>22</v>
      </c>
      <c r="AH115" s="178">
        <v>22</v>
      </c>
      <c r="AI115" s="178">
        <v>22</v>
      </c>
      <c r="AJ115" s="178">
        <v>22</v>
      </c>
      <c r="AK115" s="178">
        <v>22</v>
      </c>
      <c r="AL115" s="178">
        <v>22</v>
      </c>
      <c r="AM115" s="178">
        <v>22</v>
      </c>
      <c r="AN115" s="178">
        <v>22</v>
      </c>
      <c r="AO115" s="178">
        <v>24</v>
      </c>
      <c r="AP115" s="178">
        <v>0</v>
      </c>
      <c r="AQ115" s="178">
        <v>0</v>
      </c>
      <c r="AR115" s="178">
        <v>0</v>
      </c>
      <c r="AS115" s="178">
        <v>0</v>
      </c>
      <c r="AT115" s="178">
        <v>0</v>
      </c>
      <c r="AU115" s="178">
        <v>0</v>
      </c>
      <c r="AV115" s="178">
        <v>0</v>
      </c>
      <c r="AW115" s="178">
        <v>0</v>
      </c>
      <c r="AX115" s="178">
        <v>200</v>
      </c>
      <c r="AY115" s="178">
        <v>1.25</v>
      </c>
      <c r="AZ115" s="178">
        <v>5003</v>
      </c>
      <c r="BA115" s="178">
        <v>6253.75</v>
      </c>
      <c r="BB115" s="178">
        <v>7817.1875</v>
      </c>
      <c r="BC115" s="178">
        <v>0</v>
      </c>
      <c r="BD115" s="178">
        <v>0</v>
      </c>
      <c r="BE115" s="178">
        <v>0</v>
      </c>
      <c r="BF115" s="178">
        <v>0</v>
      </c>
      <c r="BG115" s="178">
        <v>0</v>
      </c>
      <c r="BH115" s="178">
        <v>0</v>
      </c>
      <c r="BI115" s="178">
        <v>0</v>
      </c>
      <c r="BJ115">
        <v>200</v>
      </c>
      <c r="BK115">
        <v>200</v>
      </c>
      <c r="BL115">
        <v>0</v>
      </c>
    </row>
    <row r="116" spans="1:64" outlineLevel="1" x14ac:dyDescent="0.3">
      <c r="A116" s="178">
        <v>2</v>
      </c>
      <c r="B116" s="178" t="s">
        <v>380</v>
      </c>
      <c r="C116" s="178">
        <v>1</v>
      </c>
      <c r="D116" s="178" t="s">
        <v>1352</v>
      </c>
      <c r="E116" s="178" t="s">
        <v>436</v>
      </c>
      <c r="F116" s="178" t="s">
        <v>339</v>
      </c>
      <c r="G116" s="178" t="s">
        <v>29</v>
      </c>
      <c r="H116" s="178">
        <v>4</v>
      </c>
      <c r="I116" s="178" t="s">
        <v>254</v>
      </c>
      <c r="J116" s="178">
        <v>10</v>
      </c>
      <c r="K116" s="178">
        <v>46267</v>
      </c>
      <c r="L116" s="178">
        <v>46267</v>
      </c>
      <c r="M116" s="178">
        <v>9</v>
      </c>
      <c r="N116" s="178">
        <v>0</v>
      </c>
      <c r="O116" s="178">
        <v>45</v>
      </c>
      <c r="P116" s="178">
        <v>0.11</v>
      </c>
      <c r="Q116" s="178">
        <v>0.11</v>
      </c>
      <c r="R116" s="178">
        <v>0.11</v>
      </c>
      <c r="S116" s="178">
        <v>0.11</v>
      </c>
      <c r="T116" s="178">
        <v>0.11</v>
      </c>
      <c r="U116" s="178">
        <v>0.11</v>
      </c>
      <c r="V116" s="178">
        <v>0.11</v>
      </c>
      <c r="W116" s="178">
        <v>0.11</v>
      </c>
      <c r="X116" s="178">
        <v>0.12</v>
      </c>
      <c r="Y116" s="178">
        <v>0</v>
      </c>
      <c r="Z116" s="178">
        <v>0</v>
      </c>
      <c r="AA116" s="178">
        <v>0</v>
      </c>
      <c r="AB116" s="178">
        <v>0</v>
      </c>
      <c r="AC116" s="178">
        <v>0</v>
      </c>
      <c r="AD116" s="178">
        <v>0</v>
      </c>
      <c r="AE116" s="178">
        <v>0</v>
      </c>
      <c r="AF116" s="178">
        <v>0</v>
      </c>
      <c r="AG116" s="178">
        <v>5</v>
      </c>
      <c r="AH116" s="178">
        <v>5</v>
      </c>
      <c r="AI116" s="178">
        <v>5</v>
      </c>
      <c r="AJ116" s="178">
        <v>5</v>
      </c>
      <c r="AK116" s="178">
        <v>5</v>
      </c>
      <c r="AL116" s="178">
        <v>5</v>
      </c>
      <c r="AM116" s="178">
        <v>5</v>
      </c>
      <c r="AN116" s="178">
        <v>5</v>
      </c>
      <c r="AO116" s="178">
        <v>5</v>
      </c>
      <c r="AP116" s="178">
        <v>0</v>
      </c>
      <c r="AQ116" s="178">
        <v>0</v>
      </c>
      <c r="AR116" s="178">
        <v>0</v>
      </c>
      <c r="AS116" s="178">
        <v>0</v>
      </c>
      <c r="AT116" s="178">
        <v>0</v>
      </c>
      <c r="AU116" s="178">
        <v>0</v>
      </c>
      <c r="AV116" s="178">
        <v>0</v>
      </c>
      <c r="AW116" s="178">
        <v>0</v>
      </c>
      <c r="AX116" s="178">
        <v>45</v>
      </c>
      <c r="AY116" s="178">
        <v>0.28125</v>
      </c>
      <c r="AZ116" s="178">
        <v>5001</v>
      </c>
      <c r="BA116" s="178">
        <v>1406.53125</v>
      </c>
      <c r="BB116" s="178">
        <v>395.5869140625</v>
      </c>
      <c r="BC116" s="178">
        <v>0</v>
      </c>
      <c r="BD116" s="178">
        <v>0</v>
      </c>
      <c r="BE116" s="178">
        <v>0</v>
      </c>
      <c r="BF116" s="178">
        <v>0</v>
      </c>
      <c r="BG116" s="178">
        <v>0</v>
      </c>
      <c r="BH116" s="178">
        <v>0</v>
      </c>
      <c r="BI116" s="178">
        <v>0</v>
      </c>
      <c r="BJ116">
        <v>45</v>
      </c>
      <c r="BK116">
        <v>45</v>
      </c>
      <c r="BL116">
        <v>0</v>
      </c>
    </row>
    <row r="117" spans="1:64" outlineLevel="1" x14ac:dyDescent="0.3">
      <c r="A117" s="178">
        <v>2</v>
      </c>
      <c r="B117" s="178" t="s">
        <v>381</v>
      </c>
      <c r="C117" s="178">
        <v>1</v>
      </c>
      <c r="D117" s="178" t="s">
        <v>1353</v>
      </c>
      <c r="E117" s="178" t="s">
        <v>437</v>
      </c>
      <c r="F117" s="178" t="s">
        <v>314</v>
      </c>
      <c r="G117" s="178" t="s">
        <v>29</v>
      </c>
      <c r="H117" s="178">
        <v>4</v>
      </c>
      <c r="I117" s="178" t="s">
        <v>256</v>
      </c>
      <c r="J117" s="178">
        <v>10</v>
      </c>
      <c r="K117" s="178">
        <v>46267</v>
      </c>
      <c r="L117" s="178">
        <v>46268</v>
      </c>
      <c r="M117" s="178">
        <v>10</v>
      </c>
      <c r="N117" s="178">
        <v>1</v>
      </c>
      <c r="O117" s="178">
        <v>200</v>
      </c>
      <c r="P117" s="178">
        <v>0.11</v>
      </c>
      <c r="Q117" s="178">
        <v>0.11</v>
      </c>
      <c r="R117" s="178">
        <v>0.11</v>
      </c>
      <c r="S117" s="178">
        <v>0.11</v>
      </c>
      <c r="T117" s="178">
        <v>0.11</v>
      </c>
      <c r="U117" s="178">
        <v>0.11</v>
      </c>
      <c r="V117" s="178">
        <v>0.11</v>
      </c>
      <c r="W117" s="178">
        <v>0.11</v>
      </c>
      <c r="X117" s="178">
        <v>0.12</v>
      </c>
      <c r="Y117" s="178">
        <v>0</v>
      </c>
      <c r="Z117" s="178">
        <v>0</v>
      </c>
      <c r="AA117" s="178">
        <v>0</v>
      </c>
      <c r="AB117" s="178">
        <v>0</v>
      </c>
      <c r="AC117" s="178">
        <v>0</v>
      </c>
      <c r="AD117" s="178">
        <v>0</v>
      </c>
      <c r="AE117" s="178">
        <v>0</v>
      </c>
      <c r="AF117" s="178">
        <v>0</v>
      </c>
      <c r="AG117" s="178">
        <v>22</v>
      </c>
      <c r="AH117" s="178">
        <v>22</v>
      </c>
      <c r="AI117" s="178">
        <v>22</v>
      </c>
      <c r="AJ117" s="178">
        <v>22</v>
      </c>
      <c r="AK117" s="178">
        <v>22</v>
      </c>
      <c r="AL117" s="178">
        <v>22</v>
      </c>
      <c r="AM117" s="178">
        <v>22</v>
      </c>
      <c r="AN117" s="178">
        <v>22</v>
      </c>
      <c r="AO117" s="178">
        <v>24</v>
      </c>
      <c r="AP117" s="178">
        <v>0</v>
      </c>
      <c r="AQ117" s="178">
        <v>0</v>
      </c>
      <c r="AR117" s="178">
        <v>0</v>
      </c>
      <c r="AS117" s="178">
        <v>0</v>
      </c>
      <c r="AT117" s="178">
        <v>0</v>
      </c>
      <c r="AU117" s="178">
        <v>0</v>
      </c>
      <c r="AV117" s="178">
        <v>0</v>
      </c>
      <c r="AW117" s="178">
        <v>0</v>
      </c>
      <c r="AX117" s="178">
        <v>200</v>
      </c>
      <c r="AY117" s="178">
        <v>1.25</v>
      </c>
      <c r="AZ117" s="178">
        <v>5003</v>
      </c>
      <c r="BA117" s="178">
        <v>6253.75</v>
      </c>
      <c r="BB117" s="178">
        <v>7817.1875</v>
      </c>
      <c r="BC117" s="178">
        <v>0</v>
      </c>
      <c r="BD117" s="178">
        <v>0</v>
      </c>
      <c r="BE117" s="178">
        <v>0</v>
      </c>
      <c r="BF117" s="178">
        <v>0</v>
      </c>
      <c r="BG117" s="178">
        <v>0</v>
      </c>
      <c r="BH117" s="178">
        <v>0</v>
      </c>
      <c r="BI117" s="178">
        <v>0</v>
      </c>
      <c r="BJ117">
        <v>200</v>
      </c>
      <c r="BK117">
        <v>200</v>
      </c>
      <c r="BL117">
        <v>0</v>
      </c>
    </row>
    <row r="118" spans="1:64" outlineLevel="1" x14ac:dyDescent="0.3">
      <c r="A118" s="178">
        <v>2</v>
      </c>
      <c r="B118" s="178" t="s">
        <v>382</v>
      </c>
      <c r="C118" s="178">
        <v>1</v>
      </c>
      <c r="D118" s="178" t="s">
        <v>1354</v>
      </c>
      <c r="E118" s="178" t="s">
        <v>438</v>
      </c>
      <c r="F118" s="178" t="s">
        <v>316</v>
      </c>
      <c r="G118" s="178" t="s">
        <v>29</v>
      </c>
      <c r="H118" s="178">
        <v>5</v>
      </c>
      <c r="I118" s="178" t="s">
        <v>249</v>
      </c>
      <c r="J118" s="178">
        <v>11</v>
      </c>
      <c r="K118" s="178">
        <v>46274</v>
      </c>
      <c r="L118" s="178">
        <v>46276</v>
      </c>
      <c r="M118" s="178">
        <v>12</v>
      </c>
      <c r="N118" s="178">
        <v>2</v>
      </c>
      <c r="O118" s="178">
        <v>200</v>
      </c>
      <c r="P118" s="178">
        <v>0.2</v>
      </c>
      <c r="Q118" s="178">
        <v>0.2</v>
      </c>
      <c r="R118" s="178">
        <v>0.2</v>
      </c>
      <c r="S118" s="178">
        <v>0.2</v>
      </c>
      <c r="T118" s="178">
        <v>0.2</v>
      </c>
      <c r="U118" s="178">
        <v>0</v>
      </c>
      <c r="V118" s="178">
        <v>0</v>
      </c>
      <c r="W118" s="178">
        <v>0</v>
      </c>
      <c r="X118" s="178">
        <v>0</v>
      </c>
      <c r="Y118" s="178">
        <v>0</v>
      </c>
      <c r="Z118" s="178">
        <v>0</v>
      </c>
      <c r="AA118" s="178">
        <v>0</v>
      </c>
      <c r="AB118" s="178">
        <v>0</v>
      </c>
      <c r="AC118" s="178">
        <v>0</v>
      </c>
      <c r="AD118" s="178">
        <v>0</v>
      </c>
      <c r="AE118" s="178">
        <v>0</v>
      </c>
      <c r="AF118" s="178">
        <v>0</v>
      </c>
      <c r="AG118" s="178">
        <v>40</v>
      </c>
      <c r="AH118" s="178">
        <v>40</v>
      </c>
      <c r="AI118" s="178">
        <v>40</v>
      </c>
      <c r="AJ118" s="178">
        <v>40</v>
      </c>
      <c r="AK118" s="178">
        <v>40</v>
      </c>
      <c r="AL118" s="178">
        <v>0</v>
      </c>
      <c r="AM118" s="178">
        <v>0</v>
      </c>
      <c r="AN118" s="178">
        <v>0</v>
      </c>
      <c r="AO118" s="178">
        <v>0</v>
      </c>
      <c r="AP118" s="178">
        <v>0</v>
      </c>
      <c r="AQ118" s="178">
        <v>0</v>
      </c>
      <c r="AR118" s="178">
        <v>0</v>
      </c>
      <c r="AS118" s="178">
        <v>0</v>
      </c>
      <c r="AT118" s="178">
        <v>0</v>
      </c>
      <c r="AU118" s="178">
        <v>0</v>
      </c>
      <c r="AV118" s="178">
        <v>0</v>
      </c>
      <c r="AW118" s="178">
        <v>0</v>
      </c>
      <c r="AX118" s="178">
        <v>200</v>
      </c>
      <c r="AY118" s="178">
        <v>1.25</v>
      </c>
      <c r="AZ118" s="178">
        <v>5005</v>
      </c>
      <c r="BA118" s="178">
        <v>6256.25</v>
      </c>
      <c r="BB118" s="178">
        <v>7820.3125</v>
      </c>
      <c r="BC118" s="178">
        <v>0</v>
      </c>
      <c r="BD118" s="178">
        <v>0</v>
      </c>
      <c r="BE118" s="178">
        <v>0</v>
      </c>
      <c r="BF118" s="178">
        <v>0</v>
      </c>
      <c r="BG118" s="178">
        <v>0</v>
      </c>
      <c r="BH118" s="178">
        <v>0</v>
      </c>
      <c r="BI118" s="178">
        <v>0</v>
      </c>
      <c r="BJ118">
        <v>200</v>
      </c>
      <c r="BK118">
        <v>200</v>
      </c>
      <c r="BL118">
        <v>0</v>
      </c>
    </row>
    <row r="119" spans="1:64" outlineLevel="1" x14ac:dyDescent="0.3">
      <c r="A119" s="178">
        <v>2</v>
      </c>
      <c r="B119" s="178" t="s">
        <v>383</v>
      </c>
      <c r="C119" s="178">
        <v>1</v>
      </c>
      <c r="D119" s="178" t="s">
        <v>1355</v>
      </c>
      <c r="E119" s="178" t="s">
        <v>439</v>
      </c>
      <c r="F119" s="178" t="s">
        <v>313</v>
      </c>
      <c r="G119" s="178" t="s">
        <v>42</v>
      </c>
      <c r="H119" s="178">
        <v>5</v>
      </c>
      <c r="I119" s="178" t="s">
        <v>255</v>
      </c>
      <c r="J119" s="178">
        <v>13</v>
      </c>
      <c r="K119" s="178">
        <v>46288</v>
      </c>
      <c r="L119" s="178">
        <v>46288</v>
      </c>
      <c r="M119" s="178">
        <v>12</v>
      </c>
      <c r="N119" s="178">
        <v>0</v>
      </c>
      <c r="O119" s="178">
        <v>200</v>
      </c>
      <c r="P119" s="178">
        <v>0</v>
      </c>
      <c r="Q119" s="178">
        <v>0</v>
      </c>
      <c r="R119" s="178">
        <v>0</v>
      </c>
      <c r="S119" s="178">
        <v>0</v>
      </c>
      <c r="T119" s="178">
        <v>0</v>
      </c>
      <c r="U119" s="178">
        <v>0.15</v>
      </c>
      <c r="V119" s="178">
        <v>0.15</v>
      </c>
      <c r="W119" s="178">
        <v>0.15</v>
      </c>
      <c r="X119" s="178">
        <v>0.15</v>
      </c>
      <c r="Y119" s="178">
        <v>0.4</v>
      </c>
      <c r="Z119" s="178">
        <v>0</v>
      </c>
      <c r="AA119" s="178">
        <v>0</v>
      </c>
      <c r="AB119" s="178">
        <v>0</v>
      </c>
      <c r="AC119" s="178">
        <v>0</v>
      </c>
      <c r="AD119" s="178">
        <v>0</v>
      </c>
      <c r="AE119" s="178">
        <v>0</v>
      </c>
      <c r="AF119" s="178">
        <v>0</v>
      </c>
      <c r="AG119" s="178">
        <v>0</v>
      </c>
      <c r="AH119" s="178">
        <v>0</v>
      </c>
      <c r="AI119" s="178">
        <v>0</v>
      </c>
      <c r="AJ119" s="178">
        <v>0</v>
      </c>
      <c r="AK119" s="178">
        <v>0</v>
      </c>
      <c r="AL119" s="178">
        <v>30</v>
      </c>
      <c r="AM119" s="178">
        <v>30</v>
      </c>
      <c r="AN119" s="178">
        <v>30</v>
      </c>
      <c r="AO119" s="178">
        <v>30</v>
      </c>
      <c r="AP119" s="178">
        <v>80</v>
      </c>
      <c r="AQ119" s="178">
        <v>0</v>
      </c>
      <c r="AR119" s="178">
        <v>0</v>
      </c>
      <c r="AS119" s="178">
        <v>0</v>
      </c>
      <c r="AT119" s="178">
        <v>0</v>
      </c>
      <c r="AU119" s="178">
        <v>0</v>
      </c>
      <c r="AV119" s="178">
        <v>0</v>
      </c>
      <c r="AW119" s="178">
        <v>0</v>
      </c>
      <c r="AX119" s="178">
        <v>120</v>
      </c>
      <c r="AY119" s="178">
        <v>0.75</v>
      </c>
      <c r="AZ119" s="178">
        <v>5002</v>
      </c>
      <c r="BA119" s="178">
        <v>3751.5</v>
      </c>
      <c r="BB119" s="178">
        <v>2813.625</v>
      </c>
      <c r="BC119" s="178">
        <v>0</v>
      </c>
      <c r="BD119" s="178">
        <v>0</v>
      </c>
      <c r="BE119" s="178">
        <v>0</v>
      </c>
      <c r="BF119" s="178">
        <v>0</v>
      </c>
      <c r="BG119" s="178">
        <v>0</v>
      </c>
      <c r="BH119" s="178">
        <v>0</v>
      </c>
      <c r="BI119" s="178">
        <v>0</v>
      </c>
      <c r="BJ119">
        <v>200</v>
      </c>
      <c r="BK119">
        <v>200</v>
      </c>
      <c r="BL119">
        <v>0</v>
      </c>
    </row>
    <row r="120" spans="1:64" outlineLevel="1" x14ac:dyDescent="0.3">
      <c r="A120" s="178">
        <v>3</v>
      </c>
      <c r="B120" s="178" t="s">
        <v>379</v>
      </c>
      <c r="C120" s="178">
        <v>1</v>
      </c>
      <c r="D120" s="178" t="s">
        <v>1356</v>
      </c>
      <c r="E120" s="178" t="s">
        <v>706</v>
      </c>
      <c r="F120" s="178" t="s">
        <v>339</v>
      </c>
      <c r="G120" s="178" t="s">
        <v>29</v>
      </c>
      <c r="H120" s="178">
        <v>6</v>
      </c>
      <c r="I120" s="178" t="s">
        <v>254</v>
      </c>
      <c r="J120" s="178">
        <v>13</v>
      </c>
      <c r="K120" s="178">
        <v>46288</v>
      </c>
      <c r="L120" s="178">
        <v>46290</v>
      </c>
      <c r="M120" s="178">
        <v>14</v>
      </c>
      <c r="N120" s="178">
        <v>2</v>
      </c>
      <c r="O120" s="178">
        <v>80</v>
      </c>
      <c r="P120" s="178">
        <v>0.5</v>
      </c>
      <c r="Q120" s="178">
        <v>0.5</v>
      </c>
      <c r="R120" s="178">
        <v>0</v>
      </c>
      <c r="S120" s="178">
        <v>0</v>
      </c>
      <c r="T120" s="178">
        <v>0</v>
      </c>
      <c r="U120" s="178">
        <v>0</v>
      </c>
      <c r="V120" s="178">
        <v>0</v>
      </c>
      <c r="W120" s="178">
        <v>0</v>
      </c>
      <c r="X120" s="178">
        <v>0</v>
      </c>
      <c r="Y120" s="178">
        <v>0</v>
      </c>
      <c r="Z120" s="178">
        <v>0</v>
      </c>
      <c r="AA120" s="178">
        <v>0</v>
      </c>
      <c r="AB120" s="178">
        <v>0</v>
      </c>
      <c r="AC120" s="178">
        <v>0</v>
      </c>
      <c r="AD120" s="178">
        <v>0</v>
      </c>
      <c r="AE120" s="178">
        <v>0</v>
      </c>
      <c r="AF120" s="178">
        <v>0</v>
      </c>
      <c r="AG120" s="178">
        <v>40</v>
      </c>
      <c r="AH120" s="178">
        <v>40</v>
      </c>
      <c r="AI120" s="178">
        <v>0</v>
      </c>
      <c r="AJ120" s="178">
        <v>0</v>
      </c>
      <c r="AK120" s="178">
        <v>0</v>
      </c>
      <c r="AL120" s="178">
        <v>0</v>
      </c>
      <c r="AM120" s="178">
        <v>0</v>
      </c>
      <c r="AN120" s="178">
        <v>0</v>
      </c>
      <c r="AO120" s="178">
        <v>0</v>
      </c>
      <c r="AP120" s="178">
        <v>0</v>
      </c>
      <c r="AQ120" s="178">
        <v>0</v>
      </c>
      <c r="AR120" s="178">
        <v>0</v>
      </c>
      <c r="AS120" s="178">
        <v>0</v>
      </c>
      <c r="AT120" s="178">
        <v>0</v>
      </c>
      <c r="AU120" s="178">
        <v>0</v>
      </c>
      <c r="AV120" s="178">
        <v>0</v>
      </c>
      <c r="AW120" s="178">
        <v>0</v>
      </c>
      <c r="AX120" s="178">
        <v>80</v>
      </c>
      <c r="AY120" s="178">
        <v>0.5</v>
      </c>
      <c r="AZ120" s="178">
        <v>5001</v>
      </c>
      <c r="BA120" s="178">
        <v>2500.5</v>
      </c>
      <c r="BB120" s="178">
        <v>1250.25</v>
      </c>
      <c r="BC120" s="178">
        <v>0</v>
      </c>
      <c r="BD120" s="178">
        <v>0</v>
      </c>
      <c r="BE120" s="178">
        <v>0</v>
      </c>
      <c r="BF120" s="178">
        <v>0</v>
      </c>
      <c r="BG120" s="178">
        <v>0</v>
      </c>
      <c r="BH120" s="178">
        <v>0</v>
      </c>
      <c r="BI120" s="178">
        <v>0</v>
      </c>
      <c r="BJ120">
        <v>80</v>
      </c>
      <c r="BK120">
        <v>80</v>
      </c>
      <c r="BL120">
        <v>0</v>
      </c>
    </row>
    <row r="121" spans="1:64" outlineLevel="1" x14ac:dyDescent="0.3">
      <c r="A121" s="178">
        <v>4</v>
      </c>
      <c r="B121" s="178" t="s">
        <v>379</v>
      </c>
      <c r="C121" s="178">
        <v>0</v>
      </c>
      <c r="D121" s="178" t="s">
        <v>1357</v>
      </c>
      <c r="E121" s="178" t="s">
        <v>786</v>
      </c>
      <c r="F121" s="178">
        <v>0</v>
      </c>
      <c r="G121" s="178">
        <v>0</v>
      </c>
      <c r="H121" s="178">
        <v>0</v>
      </c>
      <c r="I121" s="178">
        <v>0</v>
      </c>
      <c r="J121" s="178">
        <v>15</v>
      </c>
      <c r="K121" s="178">
        <v>46302</v>
      </c>
      <c r="L121" s="178">
        <v>46302</v>
      </c>
      <c r="M121" s="178">
        <v>14</v>
      </c>
      <c r="N121" s="178">
        <v>0</v>
      </c>
      <c r="O121" s="178">
        <v>0</v>
      </c>
      <c r="P121" s="178">
        <v>0</v>
      </c>
      <c r="Q121" s="178">
        <v>0</v>
      </c>
      <c r="R121" s="178">
        <v>0</v>
      </c>
      <c r="S121" s="178">
        <v>0</v>
      </c>
      <c r="T121" s="178">
        <v>0</v>
      </c>
      <c r="U121" s="178">
        <v>0</v>
      </c>
      <c r="V121" s="178">
        <v>0</v>
      </c>
      <c r="W121" s="178">
        <v>0</v>
      </c>
      <c r="X121" s="178">
        <v>0</v>
      </c>
      <c r="Y121" s="178">
        <v>0</v>
      </c>
      <c r="Z121" s="178">
        <v>0</v>
      </c>
      <c r="AA121" s="178">
        <v>0</v>
      </c>
      <c r="AB121" s="178">
        <v>0</v>
      </c>
      <c r="AC121" s="178">
        <v>0</v>
      </c>
      <c r="AD121" s="178">
        <v>0</v>
      </c>
      <c r="AE121" s="178">
        <v>0</v>
      </c>
      <c r="AF121" s="178">
        <v>0</v>
      </c>
      <c r="AG121" s="178">
        <v>0</v>
      </c>
      <c r="AH121" s="178">
        <v>0</v>
      </c>
      <c r="AI121" s="178">
        <v>0</v>
      </c>
      <c r="AJ121" s="178">
        <v>0</v>
      </c>
      <c r="AK121" s="178">
        <v>0</v>
      </c>
      <c r="AL121" s="178">
        <v>0</v>
      </c>
      <c r="AM121" s="178">
        <v>0</v>
      </c>
      <c r="AN121" s="178">
        <v>0</v>
      </c>
      <c r="AO121" s="178">
        <v>0</v>
      </c>
      <c r="AP121" s="178">
        <v>0</v>
      </c>
      <c r="AQ121" s="178">
        <v>0</v>
      </c>
      <c r="AR121" s="178">
        <v>0</v>
      </c>
      <c r="AS121" s="178">
        <v>0</v>
      </c>
      <c r="AT121" s="178">
        <v>0</v>
      </c>
      <c r="AU121" s="178">
        <v>0</v>
      </c>
      <c r="AV121" s="178">
        <v>0</v>
      </c>
      <c r="AW121" s="178">
        <v>0</v>
      </c>
      <c r="AX121" s="178">
        <v>0</v>
      </c>
      <c r="AY121" s="178">
        <v>0</v>
      </c>
      <c r="AZ121" s="178">
        <v>0</v>
      </c>
      <c r="BA121" s="178">
        <v>0</v>
      </c>
      <c r="BB121" s="178">
        <v>0</v>
      </c>
      <c r="BC121" s="178">
        <v>0</v>
      </c>
      <c r="BD121" s="178">
        <v>0</v>
      </c>
      <c r="BE121" s="178">
        <v>0</v>
      </c>
      <c r="BF121" s="178">
        <v>0</v>
      </c>
      <c r="BG121" s="178">
        <v>0</v>
      </c>
      <c r="BH121" s="178">
        <v>0</v>
      </c>
      <c r="BI121" s="178">
        <v>0</v>
      </c>
      <c r="BJ121">
        <v>0</v>
      </c>
      <c r="BK121">
        <v>0</v>
      </c>
      <c r="BL121">
        <v>0</v>
      </c>
    </row>
    <row r="122" spans="1:64" outlineLevel="1" x14ac:dyDescent="0.3">
      <c r="A122" s="178">
        <v>4</v>
      </c>
      <c r="B122" s="178" t="s">
        <v>379</v>
      </c>
      <c r="C122" s="178">
        <v>1</v>
      </c>
      <c r="D122" s="178" t="s">
        <v>1358</v>
      </c>
      <c r="E122" s="178" t="s">
        <v>440</v>
      </c>
      <c r="F122" s="178" t="s">
        <v>314</v>
      </c>
      <c r="G122" s="178" t="s">
        <v>29</v>
      </c>
      <c r="H122" s="178">
        <v>6</v>
      </c>
      <c r="I122" s="178" t="s">
        <v>256</v>
      </c>
      <c r="J122" s="178">
        <v>15</v>
      </c>
      <c r="K122" s="178">
        <v>46302</v>
      </c>
      <c r="L122" s="178">
        <v>46302</v>
      </c>
      <c r="M122" s="178">
        <v>14</v>
      </c>
      <c r="N122" s="178">
        <v>0</v>
      </c>
      <c r="O122" s="178">
        <v>45</v>
      </c>
      <c r="P122" s="178">
        <v>0</v>
      </c>
      <c r="Q122" s="178">
        <v>0</v>
      </c>
      <c r="R122" s="178">
        <v>0.17</v>
      </c>
      <c r="S122" s="178">
        <v>0.14000000000000001</v>
      </c>
      <c r="T122" s="178">
        <v>0.11</v>
      </c>
      <c r="U122" s="178">
        <v>0.14000000000000001</v>
      </c>
      <c r="V122" s="178">
        <v>0.14000000000000001</v>
      </c>
      <c r="W122" s="178">
        <v>0.15</v>
      </c>
      <c r="X122" s="178">
        <v>0.15</v>
      </c>
      <c r="Y122" s="178">
        <v>0</v>
      </c>
      <c r="Z122" s="178">
        <v>0</v>
      </c>
      <c r="AA122" s="178">
        <v>0</v>
      </c>
      <c r="AB122" s="178">
        <v>0</v>
      </c>
      <c r="AC122" s="178">
        <v>0</v>
      </c>
      <c r="AD122" s="178">
        <v>0</v>
      </c>
      <c r="AE122" s="178">
        <v>0</v>
      </c>
      <c r="AF122" s="178">
        <v>0</v>
      </c>
      <c r="AG122" s="178">
        <v>0</v>
      </c>
      <c r="AH122" s="178">
        <v>0</v>
      </c>
      <c r="AI122" s="178">
        <v>8</v>
      </c>
      <c r="AJ122" s="178">
        <v>6</v>
      </c>
      <c r="AK122" s="178">
        <v>5</v>
      </c>
      <c r="AL122" s="178">
        <v>6</v>
      </c>
      <c r="AM122" s="178">
        <v>6</v>
      </c>
      <c r="AN122" s="178">
        <v>7</v>
      </c>
      <c r="AO122" s="178">
        <v>7</v>
      </c>
      <c r="AP122" s="178">
        <v>0</v>
      </c>
      <c r="AQ122" s="178">
        <v>0</v>
      </c>
      <c r="AR122" s="178">
        <v>0</v>
      </c>
      <c r="AS122" s="178">
        <v>0</v>
      </c>
      <c r="AT122" s="178">
        <v>0</v>
      </c>
      <c r="AU122" s="178">
        <v>0</v>
      </c>
      <c r="AV122" s="178">
        <v>0</v>
      </c>
      <c r="AW122" s="178">
        <v>0</v>
      </c>
      <c r="AX122" s="178">
        <v>45</v>
      </c>
      <c r="AY122" s="178">
        <v>0.28125</v>
      </c>
      <c r="AZ122" s="178">
        <v>5003</v>
      </c>
      <c r="BA122" s="178">
        <v>1407.09375</v>
      </c>
      <c r="BB122" s="178">
        <v>395.7451171875</v>
      </c>
      <c r="BC122" s="178">
        <v>0</v>
      </c>
      <c r="BD122" s="178">
        <v>0</v>
      </c>
      <c r="BE122" s="178">
        <v>0</v>
      </c>
      <c r="BF122" s="178">
        <v>0</v>
      </c>
      <c r="BG122" s="178">
        <v>0</v>
      </c>
      <c r="BH122" s="178">
        <v>0</v>
      </c>
      <c r="BI122" s="178">
        <v>0</v>
      </c>
      <c r="BJ122">
        <v>45</v>
      </c>
      <c r="BK122">
        <v>45</v>
      </c>
      <c r="BL122">
        <v>0</v>
      </c>
    </row>
    <row r="123" spans="1:64" outlineLevel="1" x14ac:dyDescent="0.3">
      <c r="A123" s="178">
        <v>4</v>
      </c>
      <c r="B123" s="178" t="s">
        <v>380</v>
      </c>
      <c r="C123" s="178">
        <v>1</v>
      </c>
      <c r="D123" s="178" t="s">
        <v>1359</v>
      </c>
      <c r="E123" s="178" t="s">
        <v>441</v>
      </c>
      <c r="F123" s="178" t="s">
        <v>339</v>
      </c>
      <c r="G123" s="178" t="s">
        <v>29</v>
      </c>
      <c r="H123" s="178">
        <v>6</v>
      </c>
      <c r="I123" s="178" t="s">
        <v>254</v>
      </c>
      <c r="J123" s="178">
        <v>15</v>
      </c>
      <c r="K123" s="178">
        <v>46302</v>
      </c>
      <c r="L123" s="178">
        <v>46302</v>
      </c>
      <c r="M123" s="178">
        <v>14</v>
      </c>
      <c r="N123" s="178">
        <v>0</v>
      </c>
      <c r="O123" s="178">
        <v>45</v>
      </c>
      <c r="P123" s="178">
        <v>0</v>
      </c>
      <c r="Q123" s="178">
        <v>0</v>
      </c>
      <c r="R123" s="178">
        <v>0.17</v>
      </c>
      <c r="S123" s="178">
        <v>0.16</v>
      </c>
      <c r="T123" s="178">
        <v>0.16</v>
      </c>
      <c r="U123" s="178">
        <v>0.17</v>
      </c>
      <c r="V123" s="178">
        <v>0.17</v>
      </c>
      <c r="W123" s="178">
        <v>0.17</v>
      </c>
      <c r="X123" s="178">
        <v>0</v>
      </c>
      <c r="Y123" s="178">
        <v>0</v>
      </c>
      <c r="Z123" s="178">
        <v>0</v>
      </c>
      <c r="AA123" s="178">
        <v>0</v>
      </c>
      <c r="AB123" s="178">
        <v>0</v>
      </c>
      <c r="AC123" s="178">
        <v>0</v>
      </c>
      <c r="AD123" s="178">
        <v>0</v>
      </c>
      <c r="AE123" s="178">
        <v>0</v>
      </c>
      <c r="AF123" s="178">
        <v>0</v>
      </c>
      <c r="AG123" s="178">
        <v>0</v>
      </c>
      <c r="AH123" s="178">
        <v>0</v>
      </c>
      <c r="AI123" s="178">
        <v>8</v>
      </c>
      <c r="AJ123" s="178">
        <v>7</v>
      </c>
      <c r="AK123" s="178">
        <v>7</v>
      </c>
      <c r="AL123" s="178">
        <v>8</v>
      </c>
      <c r="AM123" s="178">
        <v>8</v>
      </c>
      <c r="AN123" s="178">
        <v>8</v>
      </c>
      <c r="AO123" s="178">
        <v>0</v>
      </c>
      <c r="AP123" s="178">
        <v>0</v>
      </c>
      <c r="AQ123" s="178">
        <v>0</v>
      </c>
      <c r="AR123" s="178">
        <v>0</v>
      </c>
      <c r="AS123" s="178">
        <v>0</v>
      </c>
      <c r="AT123" s="178">
        <v>0</v>
      </c>
      <c r="AU123" s="178">
        <v>0</v>
      </c>
      <c r="AV123" s="178">
        <v>0</v>
      </c>
      <c r="AW123" s="178">
        <v>0</v>
      </c>
      <c r="AX123" s="178">
        <v>46</v>
      </c>
      <c r="AY123" s="178">
        <v>0.28749999999999998</v>
      </c>
      <c r="AZ123" s="178">
        <v>5001</v>
      </c>
      <c r="BA123" s="178">
        <v>1437.7874999999999</v>
      </c>
      <c r="BB123" s="178">
        <v>413.36390624999996</v>
      </c>
      <c r="BC123" s="178">
        <v>0</v>
      </c>
      <c r="BD123" s="178">
        <v>0</v>
      </c>
      <c r="BE123" s="178">
        <v>0</v>
      </c>
      <c r="BF123" s="178">
        <v>0</v>
      </c>
      <c r="BG123" s="178">
        <v>0</v>
      </c>
      <c r="BH123" s="178">
        <v>0</v>
      </c>
      <c r="BI123" s="178">
        <v>0</v>
      </c>
      <c r="BJ123">
        <v>45</v>
      </c>
      <c r="BK123">
        <v>46</v>
      </c>
      <c r="BL123">
        <v>-1</v>
      </c>
    </row>
    <row r="124" spans="1:64" outlineLevel="1" x14ac:dyDescent="0.3">
      <c r="A124" s="178">
        <v>4</v>
      </c>
      <c r="B124" s="178" t="s">
        <v>381</v>
      </c>
      <c r="C124" s="178">
        <v>1</v>
      </c>
      <c r="D124" s="178" t="s">
        <v>1360</v>
      </c>
      <c r="E124" s="178" t="s">
        <v>442</v>
      </c>
      <c r="F124" s="178" t="s">
        <v>313</v>
      </c>
      <c r="G124" s="178" t="s">
        <v>29</v>
      </c>
      <c r="H124" s="178">
        <v>6</v>
      </c>
      <c r="I124" s="178" t="s">
        <v>255</v>
      </c>
      <c r="J124" s="178">
        <v>15</v>
      </c>
      <c r="K124" s="178">
        <v>46302</v>
      </c>
      <c r="L124" s="178">
        <v>46303</v>
      </c>
      <c r="M124" s="178">
        <v>15</v>
      </c>
      <c r="N124" s="178">
        <v>1</v>
      </c>
      <c r="O124" s="178">
        <v>80</v>
      </c>
      <c r="P124" s="178">
        <v>0</v>
      </c>
      <c r="Q124" s="178">
        <v>0</v>
      </c>
      <c r="R124" s="178">
        <v>0</v>
      </c>
      <c r="S124" s="178">
        <v>0.16</v>
      </c>
      <c r="T124" s="178">
        <v>0.16</v>
      </c>
      <c r="U124" s="178">
        <v>0.17</v>
      </c>
      <c r="V124" s="178">
        <v>0.17</v>
      </c>
      <c r="W124" s="178">
        <v>0.17</v>
      </c>
      <c r="X124" s="178">
        <v>0.17</v>
      </c>
      <c r="Y124" s="178">
        <v>0</v>
      </c>
      <c r="Z124" s="178">
        <v>0</v>
      </c>
      <c r="AA124" s="178">
        <v>0</v>
      </c>
      <c r="AB124" s="178">
        <v>0</v>
      </c>
      <c r="AC124" s="178">
        <v>0</v>
      </c>
      <c r="AD124" s="178">
        <v>0</v>
      </c>
      <c r="AE124" s="178">
        <v>0</v>
      </c>
      <c r="AF124" s="178">
        <v>0</v>
      </c>
      <c r="AG124" s="178">
        <v>0</v>
      </c>
      <c r="AH124" s="178">
        <v>0</v>
      </c>
      <c r="AI124" s="178">
        <v>0</v>
      </c>
      <c r="AJ124" s="178">
        <v>13</v>
      </c>
      <c r="AK124" s="178">
        <v>13</v>
      </c>
      <c r="AL124" s="178">
        <v>14</v>
      </c>
      <c r="AM124" s="178">
        <v>14</v>
      </c>
      <c r="AN124" s="178">
        <v>14</v>
      </c>
      <c r="AO124" s="178">
        <v>14</v>
      </c>
      <c r="AP124" s="178">
        <v>0</v>
      </c>
      <c r="AQ124" s="178">
        <v>0</v>
      </c>
      <c r="AR124" s="178">
        <v>0</v>
      </c>
      <c r="AS124" s="178">
        <v>0</v>
      </c>
      <c r="AT124" s="178">
        <v>0</v>
      </c>
      <c r="AU124" s="178">
        <v>0</v>
      </c>
      <c r="AV124" s="178">
        <v>0</v>
      </c>
      <c r="AW124" s="178">
        <v>0</v>
      </c>
      <c r="AX124" s="178">
        <v>82</v>
      </c>
      <c r="AY124" s="178">
        <v>0.51249999999999996</v>
      </c>
      <c r="AZ124" s="178">
        <v>5002</v>
      </c>
      <c r="BA124" s="178">
        <v>2563.5249999999996</v>
      </c>
      <c r="BB124" s="178">
        <v>1313.8065624999997</v>
      </c>
      <c r="BC124" s="178">
        <v>0</v>
      </c>
      <c r="BD124" s="178">
        <v>0</v>
      </c>
      <c r="BE124" s="178">
        <v>0</v>
      </c>
      <c r="BF124" s="178">
        <v>0</v>
      </c>
      <c r="BG124" s="178">
        <v>0</v>
      </c>
      <c r="BH124" s="178">
        <v>0</v>
      </c>
      <c r="BI124" s="178">
        <v>0</v>
      </c>
      <c r="BJ124">
        <v>80</v>
      </c>
      <c r="BK124">
        <v>82</v>
      </c>
      <c r="BL124">
        <v>-2</v>
      </c>
    </row>
    <row r="125" spans="1:64" outlineLevel="1" x14ac:dyDescent="0.3">
      <c r="A125" s="178">
        <v>5</v>
      </c>
      <c r="B125" s="178" t="s">
        <v>379</v>
      </c>
      <c r="C125" s="178">
        <v>1</v>
      </c>
      <c r="D125" s="178" t="s">
        <v>1361</v>
      </c>
      <c r="E125" s="178" t="s">
        <v>787</v>
      </c>
      <c r="F125" s="178" t="s">
        <v>314</v>
      </c>
      <c r="G125" s="178" t="s">
        <v>29</v>
      </c>
      <c r="H125" s="178">
        <v>7</v>
      </c>
      <c r="I125" s="178" t="s">
        <v>256</v>
      </c>
      <c r="J125" s="178">
        <v>16</v>
      </c>
      <c r="K125" s="178">
        <v>46309</v>
      </c>
      <c r="L125" s="178">
        <v>46310</v>
      </c>
      <c r="M125" s="178">
        <v>16</v>
      </c>
      <c r="N125" s="178">
        <v>1</v>
      </c>
      <c r="O125" s="178">
        <v>80</v>
      </c>
      <c r="P125" s="178">
        <v>0.11</v>
      </c>
      <c r="Q125" s="178">
        <v>0.11</v>
      </c>
      <c r="R125" s="178">
        <v>0.11</v>
      </c>
      <c r="S125" s="178">
        <v>0.11</v>
      </c>
      <c r="T125" s="178">
        <v>0.11</v>
      </c>
      <c r="U125" s="178">
        <v>0.11</v>
      </c>
      <c r="V125" s="178">
        <v>0.11</v>
      </c>
      <c r="W125" s="178">
        <v>0.11</v>
      </c>
      <c r="X125" s="178">
        <v>0.12</v>
      </c>
      <c r="Y125" s="178">
        <v>0</v>
      </c>
      <c r="Z125" s="178">
        <v>0</v>
      </c>
      <c r="AA125" s="178">
        <v>0</v>
      </c>
      <c r="AB125" s="178">
        <v>0</v>
      </c>
      <c r="AC125" s="178">
        <v>0</v>
      </c>
      <c r="AD125" s="178">
        <v>0</v>
      </c>
      <c r="AE125" s="178">
        <v>0</v>
      </c>
      <c r="AF125" s="178">
        <v>0</v>
      </c>
      <c r="AG125" s="178">
        <v>9</v>
      </c>
      <c r="AH125" s="178">
        <v>9</v>
      </c>
      <c r="AI125" s="178">
        <v>9</v>
      </c>
      <c r="AJ125" s="178">
        <v>9</v>
      </c>
      <c r="AK125" s="178">
        <v>9</v>
      </c>
      <c r="AL125" s="178">
        <v>9</v>
      </c>
      <c r="AM125" s="178">
        <v>9</v>
      </c>
      <c r="AN125" s="178">
        <v>9</v>
      </c>
      <c r="AO125" s="178">
        <v>10</v>
      </c>
      <c r="AP125" s="178">
        <v>0</v>
      </c>
      <c r="AQ125" s="178">
        <v>0</v>
      </c>
      <c r="AR125" s="178">
        <v>0</v>
      </c>
      <c r="AS125" s="178">
        <v>0</v>
      </c>
      <c r="AT125" s="178">
        <v>0</v>
      </c>
      <c r="AU125" s="178">
        <v>0</v>
      </c>
      <c r="AV125" s="178">
        <v>0</v>
      </c>
      <c r="AW125" s="178">
        <v>0</v>
      </c>
      <c r="AX125" s="178">
        <v>82</v>
      </c>
      <c r="AY125" s="178">
        <v>0.51249999999999996</v>
      </c>
      <c r="AZ125" s="178">
        <v>5003</v>
      </c>
      <c r="BA125" s="178">
        <v>2564.0374999999999</v>
      </c>
      <c r="BB125" s="178">
        <v>1314.0692187499999</v>
      </c>
      <c r="BC125" s="178">
        <v>0</v>
      </c>
      <c r="BD125" s="178">
        <v>0</v>
      </c>
      <c r="BE125" s="178">
        <v>0</v>
      </c>
      <c r="BF125" s="178">
        <v>0</v>
      </c>
      <c r="BG125" s="178">
        <v>0</v>
      </c>
      <c r="BH125" s="178">
        <v>0</v>
      </c>
      <c r="BI125" s="178">
        <v>0</v>
      </c>
      <c r="BJ125">
        <v>80</v>
      </c>
      <c r="BK125">
        <v>82</v>
      </c>
      <c r="BL125">
        <v>-2</v>
      </c>
    </row>
    <row r="126" spans="1:64" outlineLevel="1" x14ac:dyDescent="0.3">
      <c r="A126" s="178">
        <v>6</v>
      </c>
      <c r="B126" s="178" t="s">
        <v>379</v>
      </c>
      <c r="C126" s="178">
        <v>1</v>
      </c>
      <c r="D126" s="178" t="s">
        <v>1362</v>
      </c>
      <c r="E126" s="178" t="s">
        <v>788</v>
      </c>
      <c r="F126" s="178" t="s">
        <v>339</v>
      </c>
      <c r="G126" s="178" t="s">
        <v>29</v>
      </c>
      <c r="H126" s="178">
        <v>8</v>
      </c>
      <c r="I126" s="178" t="s">
        <v>254</v>
      </c>
      <c r="J126" s="178">
        <v>17</v>
      </c>
      <c r="K126" s="178">
        <v>46316</v>
      </c>
      <c r="L126" s="178">
        <v>46317</v>
      </c>
      <c r="M126" s="178">
        <v>17</v>
      </c>
      <c r="N126" s="178">
        <v>1</v>
      </c>
      <c r="O126" s="178">
        <v>120</v>
      </c>
      <c r="P126" s="178">
        <v>0.11</v>
      </c>
      <c r="Q126" s="178">
        <v>0.11</v>
      </c>
      <c r="R126" s="178">
        <v>0.11</v>
      </c>
      <c r="S126" s="178">
        <v>0.11</v>
      </c>
      <c r="T126" s="178">
        <v>0.11</v>
      </c>
      <c r="U126" s="178">
        <v>0.11</v>
      </c>
      <c r="V126" s="178">
        <v>0.11</v>
      </c>
      <c r="W126" s="178">
        <v>0.11</v>
      </c>
      <c r="X126" s="178">
        <v>0.12</v>
      </c>
      <c r="Y126" s="178">
        <v>0</v>
      </c>
      <c r="Z126" s="178">
        <v>0</v>
      </c>
      <c r="AA126" s="178">
        <v>0</v>
      </c>
      <c r="AB126" s="178">
        <v>0</v>
      </c>
      <c r="AC126" s="178">
        <v>0</v>
      </c>
      <c r="AD126" s="178">
        <v>0</v>
      </c>
      <c r="AE126" s="178">
        <v>0</v>
      </c>
      <c r="AF126" s="178">
        <v>0</v>
      </c>
      <c r="AG126" s="178">
        <v>13</v>
      </c>
      <c r="AH126" s="178">
        <v>13</v>
      </c>
      <c r="AI126" s="178">
        <v>13</v>
      </c>
      <c r="AJ126" s="178">
        <v>13</v>
      </c>
      <c r="AK126" s="178">
        <v>13</v>
      </c>
      <c r="AL126" s="178">
        <v>13</v>
      </c>
      <c r="AM126" s="178">
        <v>13</v>
      </c>
      <c r="AN126" s="178">
        <v>13</v>
      </c>
      <c r="AO126" s="178">
        <v>14</v>
      </c>
      <c r="AP126" s="178">
        <v>0</v>
      </c>
      <c r="AQ126" s="178">
        <v>0</v>
      </c>
      <c r="AR126" s="178">
        <v>0</v>
      </c>
      <c r="AS126" s="178">
        <v>0</v>
      </c>
      <c r="AT126" s="178">
        <v>0</v>
      </c>
      <c r="AU126" s="178">
        <v>0</v>
      </c>
      <c r="AV126" s="178">
        <v>0</v>
      </c>
      <c r="AW126" s="178">
        <v>0</v>
      </c>
      <c r="AX126" s="178">
        <v>118</v>
      </c>
      <c r="AY126" s="178">
        <v>0.73750000000000004</v>
      </c>
      <c r="AZ126" s="178">
        <v>5001</v>
      </c>
      <c r="BA126" s="178">
        <v>3688.2375000000002</v>
      </c>
      <c r="BB126" s="178">
        <v>2720.0751562500004</v>
      </c>
      <c r="BC126" s="178">
        <v>0</v>
      </c>
      <c r="BD126" s="178">
        <v>0</v>
      </c>
      <c r="BE126" s="178">
        <v>0</v>
      </c>
      <c r="BF126" s="178">
        <v>0</v>
      </c>
      <c r="BG126" s="178">
        <v>0</v>
      </c>
      <c r="BH126" s="178">
        <v>0</v>
      </c>
      <c r="BI126" s="178">
        <v>0</v>
      </c>
      <c r="BJ126">
        <v>120</v>
      </c>
      <c r="BK126">
        <v>118</v>
      </c>
      <c r="BL126">
        <v>2</v>
      </c>
    </row>
    <row r="127" spans="1:64" outlineLevel="1" x14ac:dyDescent="0.3">
      <c r="A127" s="178" t="s">
        <v>260</v>
      </c>
      <c r="B127" s="178"/>
      <c r="C127" s="178"/>
      <c r="D127" s="178"/>
      <c r="E127" s="178"/>
      <c r="BJ127">
        <v>0</v>
      </c>
      <c r="BK127">
        <v>0</v>
      </c>
      <c r="BL127">
        <v>0</v>
      </c>
    </row>
    <row r="128" spans="1:64" outlineLevel="1" x14ac:dyDescent="0.3">
      <c r="A128" s="178" t="s">
        <v>260</v>
      </c>
      <c r="B128" s="178"/>
      <c r="C128" s="178"/>
      <c r="D128" s="178"/>
      <c r="E128" s="178"/>
      <c r="BJ128">
        <v>0</v>
      </c>
      <c r="BK128">
        <v>0</v>
      </c>
      <c r="BL128">
        <v>0</v>
      </c>
    </row>
    <row r="129" spans="1:64" outlineLevel="1" x14ac:dyDescent="0.3">
      <c r="A129" s="178" t="s">
        <v>260</v>
      </c>
      <c r="B129" s="178"/>
      <c r="C129" s="178"/>
      <c r="D129" s="178"/>
      <c r="E129" s="178"/>
      <c r="BJ129">
        <v>0</v>
      </c>
      <c r="BK129">
        <v>0</v>
      </c>
      <c r="BL129">
        <v>0</v>
      </c>
    </row>
    <row r="130" spans="1:64" outlineLevel="1" x14ac:dyDescent="0.3">
      <c r="A130" t="s">
        <v>260</v>
      </c>
      <c r="BJ130">
        <v>0</v>
      </c>
      <c r="BK130">
        <v>0</v>
      </c>
      <c r="BL130">
        <v>0</v>
      </c>
    </row>
    <row r="131" spans="1:64" outlineLevel="1" x14ac:dyDescent="0.3">
      <c r="A131" t="s">
        <v>260</v>
      </c>
      <c r="BJ131">
        <v>0</v>
      </c>
      <c r="BK131">
        <v>0</v>
      </c>
      <c r="BL131">
        <v>0</v>
      </c>
    </row>
    <row r="132" spans="1:64" outlineLevel="1" x14ac:dyDescent="0.3">
      <c r="A132" t="s">
        <v>260</v>
      </c>
      <c r="BJ132">
        <v>0</v>
      </c>
      <c r="BK132">
        <v>0</v>
      </c>
      <c r="BL132">
        <v>0</v>
      </c>
    </row>
    <row r="133" spans="1:64" outlineLevel="1" x14ac:dyDescent="0.3">
      <c r="A133" t="s">
        <v>260</v>
      </c>
      <c r="BJ133">
        <v>0</v>
      </c>
      <c r="BK133">
        <v>0</v>
      </c>
      <c r="BL133">
        <v>0</v>
      </c>
    </row>
    <row r="134" spans="1:64" outlineLevel="1" x14ac:dyDescent="0.3">
      <c r="A134" t="s">
        <v>260</v>
      </c>
      <c r="BJ134">
        <v>0</v>
      </c>
      <c r="BK134">
        <v>0</v>
      </c>
      <c r="BL134">
        <v>0</v>
      </c>
    </row>
    <row r="135" spans="1:64" outlineLevel="1" x14ac:dyDescent="0.3">
      <c r="A135" t="s">
        <v>260</v>
      </c>
      <c r="BJ135">
        <v>0</v>
      </c>
      <c r="BK135">
        <v>0</v>
      </c>
      <c r="BL135">
        <v>0</v>
      </c>
    </row>
    <row r="136" spans="1:64" outlineLevel="1" x14ac:dyDescent="0.3">
      <c r="A136" t="s">
        <v>260</v>
      </c>
      <c r="BJ136">
        <v>0</v>
      </c>
      <c r="BK136">
        <v>0</v>
      </c>
      <c r="BL136">
        <v>0</v>
      </c>
    </row>
    <row r="137" spans="1:64" outlineLevel="1" x14ac:dyDescent="0.3">
      <c r="A137" t="s">
        <v>260</v>
      </c>
      <c r="BJ137">
        <v>0</v>
      </c>
      <c r="BK137">
        <v>0</v>
      </c>
      <c r="BL137">
        <v>0</v>
      </c>
    </row>
    <row r="138" spans="1:64" outlineLevel="1" x14ac:dyDescent="0.3">
      <c r="A138" t="s">
        <v>260</v>
      </c>
      <c r="BJ138">
        <v>0</v>
      </c>
      <c r="BK138">
        <v>0</v>
      </c>
      <c r="BL138">
        <v>0</v>
      </c>
    </row>
    <row r="139" spans="1:64" outlineLevel="1" x14ac:dyDescent="0.3">
      <c r="A139" t="s">
        <v>260</v>
      </c>
      <c r="BJ139">
        <v>0</v>
      </c>
      <c r="BK139">
        <v>0</v>
      </c>
      <c r="BL139">
        <v>0</v>
      </c>
    </row>
    <row r="140" spans="1:64" outlineLevel="1" x14ac:dyDescent="0.3">
      <c r="A140" t="s">
        <v>260</v>
      </c>
      <c r="BJ140">
        <v>0</v>
      </c>
      <c r="BK140">
        <v>0</v>
      </c>
      <c r="BL140">
        <v>0</v>
      </c>
    </row>
    <row r="141" spans="1:64" outlineLevel="1" x14ac:dyDescent="0.3">
      <c r="A141" t="s">
        <v>260</v>
      </c>
      <c r="BJ141">
        <v>0</v>
      </c>
      <c r="BK141">
        <v>0</v>
      </c>
      <c r="BL141">
        <v>0</v>
      </c>
    </row>
    <row r="142" spans="1:64" outlineLevel="1" x14ac:dyDescent="0.3">
      <c r="A142" t="s">
        <v>260</v>
      </c>
      <c r="BJ142">
        <v>0</v>
      </c>
      <c r="BK142">
        <v>0</v>
      </c>
      <c r="BL142">
        <v>0</v>
      </c>
    </row>
    <row r="143" spans="1:64" outlineLevel="1" x14ac:dyDescent="0.3">
      <c r="A143" t="s">
        <v>260</v>
      </c>
      <c r="BJ143">
        <v>0</v>
      </c>
      <c r="BK143">
        <v>0</v>
      </c>
      <c r="BL143">
        <v>0</v>
      </c>
    </row>
    <row r="144" spans="1:64" outlineLevel="1" x14ac:dyDescent="0.3">
      <c r="A144" t="s">
        <v>260</v>
      </c>
      <c r="BJ144">
        <v>0</v>
      </c>
      <c r="BK144">
        <v>0</v>
      </c>
      <c r="BL144">
        <v>0</v>
      </c>
    </row>
    <row r="145" spans="1:64" outlineLevel="1" x14ac:dyDescent="0.3">
      <c r="A145" t="s">
        <v>260</v>
      </c>
      <c r="BJ145">
        <v>0</v>
      </c>
      <c r="BK145">
        <v>0</v>
      </c>
      <c r="BL145">
        <v>0</v>
      </c>
    </row>
    <row r="146" spans="1:64" outlineLevel="1" x14ac:dyDescent="0.3">
      <c r="A146" t="s">
        <v>260</v>
      </c>
      <c r="BJ146">
        <v>0</v>
      </c>
      <c r="BK146">
        <v>0</v>
      </c>
      <c r="BL146">
        <v>0</v>
      </c>
    </row>
    <row r="147" spans="1:64" outlineLevel="1" x14ac:dyDescent="0.3">
      <c r="A147" t="s">
        <v>260</v>
      </c>
      <c r="BJ147">
        <v>0</v>
      </c>
      <c r="BK147">
        <v>0</v>
      </c>
      <c r="BL147">
        <v>0</v>
      </c>
    </row>
    <row r="148" spans="1:64" outlineLevel="1" x14ac:dyDescent="0.3">
      <c r="A148" t="s">
        <v>260</v>
      </c>
      <c r="BJ148">
        <v>0</v>
      </c>
      <c r="BK148">
        <v>0</v>
      </c>
      <c r="BL148">
        <v>0</v>
      </c>
    </row>
    <row r="149" spans="1:64" outlineLevel="1" x14ac:dyDescent="0.3">
      <c r="A149" t="s">
        <v>260</v>
      </c>
      <c r="BJ149">
        <v>0</v>
      </c>
      <c r="BK149">
        <v>0</v>
      </c>
      <c r="BL149">
        <v>0</v>
      </c>
    </row>
    <row r="150" spans="1:64" outlineLevel="1" x14ac:dyDescent="0.3">
      <c r="A150" t="s">
        <v>260</v>
      </c>
      <c r="BJ150">
        <v>0</v>
      </c>
      <c r="BK150">
        <v>0</v>
      </c>
      <c r="BL150">
        <v>0</v>
      </c>
    </row>
    <row r="151" spans="1:64" outlineLevel="1" x14ac:dyDescent="0.3">
      <c r="A151" t="s">
        <v>260</v>
      </c>
      <c r="BJ151">
        <v>0</v>
      </c>
      <c r="BK151">
        <v>0</v>
      </c>
      <c r="BL151">
        <v>0</v>
      </c>
    </row>
    <row r="152" spans="1:64" outlineLevel="1" x14ac:dyDescent="0.3">
      <c r="A152" t="s">
        <v>260</v>
      </c>
      <c r="BJ152">
        <v>0</v>
      </c>
      <c r="BK152">
        <v>0</v>
      </c>
      <c r="BL152">
        <v>0</v>
      </c>
    </row>
    <row r="153" spans="1:64" outlineLevel="1" x14ac:dyDescent="0.3">
      <c r="A153" t="s">
        <v>260</v>
      </c>
      <c r="BJ153">
        <v>0</v>
      </c>
      <c r="BK153">
        <v>0</v>
      </c>
      <c r="BL153">
        <v>0</v>
      </c>
    </row>
    <row r="154" spans="1:64" outlineLevel="1" x14ac:dyDescent="0.3">
      <c r="A154" t="s">
        <v>260</v>
      </c>
      <c r="BJ154">
        <v>0</v>
      </c>
      <c r="BK154">
        <v>0</v>
      </c>
      <c r="BL154">
        <v>0</v>
      </c>
    </row>
    <row r="155" spans="1:64" outlineLevel="1" x14ac:dyDescent="0.3">
      <c r="A155" t="s">
        <v>260</v>
      </c>
      <c r="BJ155">
        <v>0</v>
      </c>
      <c r="BK155">
        <v>0</v>
      </c>
      <c r="BL155">
        <v>0</v>
      </c>
    </row>
    <row r="156" spans="1:64" outlineLevel="1" x14ac:dyDescent="0.3">
      <c r="A156" t="s">
        <v>260</v>
      </c>
      <c r="BJ156">
        <v>0</v>
      </c>
      <c r="BK156">
        <v>0</v>
      </c>
      <c r="BL156">
        <v>0</v>
      </c>
    </row>
    <row r="157" spans="1:64" outlineLevel="1" x14ac:dyDescent="0.3">
      <c r="A157" t="s">
        <v>260</v>
      </c>
      <c r="BJ157">
        <v>0</v>
      </c>
      <c r="BK157">
        <v>0</v>
      </c>
      <c r="BL157">
        <v>0</v>
      </c>
    </row>
    <row r="158" spans="1:64" outlineLevel="1" x14ac:dyDescent="0.3">
      <c r="A158" t="s">
        <v>260</v>
      </c>
      <c r="BJ158">
        <v>0</v>
      </c>
      <c r="BK158">
        <v>0</v>
      </c>
      <c r="BL158">
        <v>0</v>
      </c>
    </row>
    <row r="159" spans="1:64" outlineLevel="1" x14ac:dyDescent="0.3">
      <c r="A159" t="s">
        <v>260</v>
      </c>
      <c r="BJ159">
        <v>0</v>
      </c>
      <c r="BK159">
        <v>0</v>
      </c>
      <c r="BL159">
        <v>0</v>
      </c>
    </row>
    <row r="160" spans="1:64" outlineLevel="1" x14ac:dyDescent="0.3">
      <c r="A160" t="s">
        <v>260</v>
      </c>
      <c r="BJ160">
        <v>0</v>
      </c>
      <c r="BK160">
        <v>0</v>
      </c>
      <c r="BL160">
        <v>0</v>
      </c>
    </row>
    <row r="161" spans="1:64" outlineLevel="1" x14ac:dyDescent="0.3">
      <c r="A161" t="s">
        <v>260</v>
      </c>
      <c r="BJ161">
        <v>0</v>
      </c>
      <c r="BK161">
        <v>0</v>
      </c>
      <c r="BL161">
        <v>0</v>
      </c>
    </row>
    <row r="162" spans="1:64" outlineLevel="1" x14ac:dyDescent="0.3">
      <c r="A162" t="s">
        <v>260</v>
      </c>
      <c r="BJ162">
        <v>0</v>
      </c>
      <c r="BK162">
        <v>0</v>
      </c>
      <c r="BL162">
        <v>0</v>
      </c>
    </row>
    <row r="163" spans="1:64" outlineLevel="1" x14ac:dyDescent="0.3">
      <c r="A163" t="s">
        <v>260</v>
      </c>
      <c r="BJ163">
        <v>0</v>
      </c>
      <c r="BK163">
        <v>0</v>
      </c>
      <c r="BL163">
        <v>0</v>
      </c>
    </row>
    <row r="164" spans="1:64" outlineLevel="1" x14ac:dyDescent="0.3">
      <c r="A164" t="s">
        <v>260</v>
      </c>
      <c r="BJ164">
        <v>0</v>
      </c>
      <c r="BK164">
        <v>0</v>
      </c>
      <c r="BL164">
        <v>0</v>
      </c>
    </row>
    <row r="165" spans="1:64" outlineLevel="1" x14ac:dyDescent="0.3">
      <c r="A165" t="s">
        <v>260</v>
      </c>
      <c r="BJ165">
        <v>0</v>
      </c>
      <c r="BK165">
        <v>0</v>
      </c>
      <c r="BL165">
        <v>0</v>
      </c>
    </row>
    <row r="166" spans="1:64" outlineLevel="1" x14ac:dyDescent="0.3">
      <c r="A166" t="s">
        <v>260</v>
      </c>
      <c r="BJ166">
        <v>0</v>
      </c>
      <c r="BK166">
        <v>0</v>
      </c>
      <c r="BL166">
        <v>0</v>
      </c>
    </row>
    <row r="167" spans="1:64" outlineLevel="1" x14ac:dyDescent="0.3">
      <c r="A167" t="s">
        <v>260</v>
      </c>
      <c r="BJ167">
        <v>0</v>
      </c>
      <c r="BK167">
        <v>0</v>
      </c>
      <c r="BL167">
        <v>0</v>
      </c>
    </row>
    <row r="168" spans="1:64" outlineLevel="1" x14ac:dyDescent="0.3">
      <c r="A168" t="s">
        <v>260</v>
      </c>
      <c r="BJ168">
        <v>0</v>
      </c>
      <c r="BK168">
        <v>0</v>
      </c>
      <c r="BL168">
        <v>0</v>
      </c>
    </row>
    <row r="169" spans="1:64" outlineLevel="1" x14ac:dyDescent="0.3">
      <c r="A169" t="s">
        <v>260</v>
      </c>
      <c r="BJ169">
        <v>0</v>
      </c>
      <c r="BK169">
        <v>0</v>
      </c>
      <c r="BL169">
        <v>0</v>
      </c>
    </row>
    <row r="170" spans="1:64" outlineLevel="1" x14ac:dyDescent="0.3">
      <c r="A170" t="s">
        <v>260</v>
      </c>
      <c r="BJ170">
        <v>0</v>
      </c>
      <c r="BK170">
        <v>0</v>
      </c>
      <c r="BL170">
        <v>0</v>
      </c>
    </row>
    <row r="171" spans="1:64" outlineLevel="1" x14ac:dyDescent="0.3">
      <c r="A171" t="s">
        <v>260</v>
      </c>
      <c r="BJ171">
        <v>0</v>
      </c>
      <c r="BK171">
        <v>0</v>
      </c>
      <c r="BL171">
        <v>0</v>
      </c>
    </row>
    <row r="172" spans="1:64" outlineLevel="1" x14ac:dyDescent="0.3">
      <c r="A172" t="s">
        <v>260</v>
      </c>
      <c r="BJ172">
        <v>0</v>
      </c>
      <c r="BK172">
        <v>0</v>
      </c>
      <c r="BL172">
        <v>0</v>
      </c>
    </row>
    <row r="173" spans="1:64" outlineLevel="1" x14ac:dyDescent="0.3">
      <c r="A173" t="s">
        <v>260</v>
      </c>
      <c r="BJ173">
        <v>0</v>
      </c>
      <c r="BK173">
        <v>0</v>
      </c>
      <c r="BL173">
        <v>0</v>
      </c>
    </row>
    <row r="174" spans="1:64" outlineLevel="1" x14ac:dyDescent="0.3">
      <c r="A174" t="s">
        <v>260</v>
      </c>
      <c r="BJ174">
        <v>0</v>
      </c>
      <c r="BK174">
        <v>0</v>
      </c>
      <c r="BL174">
        <v>0</v>
      </c>
    </row>
    <row r="175" spans="1:64" outlineLevel="1" x14ac:dyDescent="0.3">
      <c r="A175" t="s">
        <v>260</v>
      </c>
      <c r="BJ175">
        <v>0</v>
      </c>
      <c r="BK175">
        <v>0</v>
      </c>
      <c r="BL175">
        <v>0</v>
      </c>
    </row>
    <row r="176" spans="1:64" outlineLevel="1" x14ac:dyDescent="0.3">
      <c r="A176" t="s">
        <v>260</v>
      </c>
      <c r="BJ176">
        <v>0</v>
      </c>
      <c r="BK176">
        <v>0</v>
      </c>
      <c r="BL176">
        <v>0</v>
      </c>
    </row>
    <row r="177" spans="1:64" outlineLevel="1" x14ac:dyDescent="0.3">
      <c r="A177" t="s">
        <v>260</v>
      </c>
      <c r="BJ177">
        <v>0</v>
      </c>
      <c r="BK177">
        <v>0</v>
      </c>
      <c r="BL177">
        <v>0</v>
      </c>
    </row>
    <row r="178" spans="1:64" outlineLevel="1" x14ac:dyDescent="0.3">
      <c r="A178" t="s">
        <v>260</v>
      </c>
      <c r="BJ178">
        <v>0</v>
      </c>
      <c r="BK178">
        <v>0</v>
      </c>
      <c r="BL178">
        <v>0</v>
      </c>
    </row>
    <row r="179" spans="1:64" outlineLevel="1" x14ac:dyDescent="0.3">
      <c r="A179" t="s">
        <v>260</v>
      </c>
      <c r="BJ179">
        <v>0</v>
      </c>
      <c r="BK179">
        <v>0</v>
      </c>
      <c r="BL179">
        <v>0</v>
      </c>
    </row>
    <row r="180" spans="1:64" outlineLevel="1" x14ac:dyDescent="0.3">
      <c r="A180" t="s">
        <v>260</v>
      </c>
      <c r="BJ180">
        <v>0</v>
      </c>
      <c r="BK180">
        <v>0</v>
      </c>
      <c r="BL180">
        <v>0</v>
      </c>
    </row>
    <row r="181" spans="1:64" outlineLevel="1" x14ac:dyDescent="0.3">
      <c r="A181" t="s">
        <v>260</v>
      </c>
      <c r="BJ181">
        <v>0</v>
      </c>
      <c r="BK181">
        <v>0</v>
      </c>
      <c r="BL181">
        <v>0</v>
      </c>
    </row>
    <row r="182" spans="1:64" outlineLevel="1" x14ac:dyDescent="0.3">
      <c r="A182" t="s">
        <v>260</v>
      </c>
      <c r="BJ182">
        <v>0</v>
      </c>
      <c r="BK182">
        <v>0</v>
      </c>
      <c r="BL182">
        <v>0</v>
      </c>
    </row>
    <row r="183" spans="1:64" outlineLevel="1" x14ac:dyDescent="0.3">
      <c r="A183" t="s">
        <v>260</v>
      </c>
      <c r="BJ183">
        <v>0</v>
      </c>
      <c r="BK183">
        <v>0</v>
      </c>
      <c r="BL183">
        <v>0</v>
      </c>
    </row>
    <row r="184" spans="1:64" outlineLevel="1" x14ac:dyDescent="0.3">
      <c r="A184" t="s">
        <v>260</v>
      </c>
      <c r="BJ184">
        <v>0</v>
      </c>
      <c r="BK184">
        <v>0</v>
      </c>
      <c r="BL184">
        <v>0</v>
      </c>
    </row>
    <row r="185" spans="1:64" outlineLevel="1" x14ac:dyDescent="0.3">
      <c r="A185" t="s">
        <v>260</v>
      </c>
      <c r="BJ185">
        <v>0</v>
      </c>
      <c r="BK185">
        <v>0</v>
      </c>
      <c r="BL185">
        <v>0</v>
      </c>
    </row>
    <row r="186" spans="1:64" outlineLevel="1" x14ac:dyDescent="0.3">
      <c r="A186" t="s">
        <v>260</v>
      </c>
      <c r="BJ186">
        <v>0</v>
      </c>
      <c r="BK186">
        <v>0</v>
      </c>
      <c r="BL186">
        <v>0</v>
      </c>
    </row>
    <row r="187" spans="1:64" outlineLevel="1" x14ac:dyDescent="0.3">
      <c r="A187" t="s">
        <v>260</v>
      </c>
      <c r="BJ187">
        <v>0</v>
      </c>
      <c r="BK187">
        <v>0</v>
      </c>
      <c r="BL187">
        <v>0</v>
      </c>
    </row>
    <row r="188" spans="1:64" outlineLevel="1" x14ac:dyDescent="0.3">
      <c r="A188" t="s">
        <v>260</v>
      </c>
      <c r="BJ188">
        <v>0</v>
      </c>
      <c r="BK188">
        <v>0</v>
      </c>
      <c r="BL188">
        <v>0</v>
      </c>
    </row>
    <row r="189" spans="1:64" outlineLevel="1" x14ac:dyDescent="0.3">
      <c r="A189" t="s">
        <v>260</v>
      </c>
      <c r="BJ189">
        <v>0</v>
      </c>
      <c r="BK189">
        <v>0</v>
      </c>
      <c r="BL189">
        <v>0</v>
      </c>
    </row>
    <row r="190" spans="1:64" outlineLevel="1" x14ac:dyDescent="0.3">
      <c r="A190" t="s">
        <v>260</v>
      </c>
      <c r="BJ190">
        <v>0</v>
      </c>
      <c r="BK190">
        <v>0</v>
      </c>
      <c r="BL190">
        <v>0</v>
      </c>
    </row>
    <row r="191" spans="1:64" outlineLevel="1" x14ac:dyDescent="0.3">
      <c r="A191" t="s">
        <v>260</v>
      </c>
      <c r="BJ191">
        <v>0</v>
      </c>
      <c r="BK191">
        <v>0</v>
      </c>
      <c r="BL191">
        <v>0</v>
      </c>
    </row>
    <row r="192" spans="1:64" outlineLevel="1" x14ac:dyDescent="0.3">
      <c r="A192" t="s">
        <v>260</v>
      </c>
      <c r="BJ192">
        <v>0</v>
      </c>
      <c r="BK192">
        <v>0</v>
      </c>
      <c r="BL192">
        <v>0</v>
      </c>
    </row>
    <row r="193" spans="1:65" outlineLevel="1" x14ac:dyDescent="0.3">
      <c r="A193" t="s">
        <v>260</v>
      </c>
      <c r="BJ193">
        <v>0</v>
      </c>
      <c r="BK193">
        <v>0</v>
      </c>
      <c r="BL193">
        <v>0</v>
      </c>
    </row>
    <row r="194" spans="1:65" outlineLevel="1" x14ac:dyDescent="0.3">
      <c r="A194" t="s">
        <v>260</v>
      </c>
      <c r="BJ194">
        <v>0</v>
      </c>
      <c r="BK194">
        <v>0</v>
      </c>
      <c r="BL194">
        <v>0</v>
      </c>
    </row>
    <row r="195" spans="1:65" outlineLevel="1" x14ac:dyDescent="0.3">
      <c r="A195" t="s">
        <v>260</v>
      </c>
      <c r="BJ195">
        <v>0</v>
      </c>
      <c r="BK195">
        <v>0</v>
      </c>
      <c r="BL195">
        <v>0</v>
      </c>
    </row>
    <row r="196" spans="1:65" outlineLevel="1" x14ac:dyDescent="0.3">
      <c r="A196" t="s">
        <v>260</v>
      </c>
      <c r="BJ196">
        <v>0</v>
      </c>
      <c r="BK196">
        <v>0</v>
      </c>
      <c r="BL196">
        <v>0</v>
      </c>
    </row>
    <row r="197" spans="1:65" outlineLevel="1" x14ac:dyDescent="0.3">
      <c r="A197" t="s">
        <v>260</v>
      </c>
      <c r="BJ197">
        <v>0</v>
      </c>
      <c r="BK197">
        <v>0</v>
      </c>
      <c r="BL197">
        <v>0</v>
      </c>
    </row>
    <row r="198" spans="1:65" outlineLevel="1" x14ac:dyDescent="0.3">
      <c r="A198" s="264" t="s">
        <v>260</v>
      </c>
      <c r="BJ198">
        <v>0</v>
      </c>
      <c r="BK198">
        <v>0</v>
      </c>
      <c r="BL198">
        <v>0</v>
      </c>
    </row>
    <row r="199" spans="1:65" x14ac:dyDescent="0.3">
      <c r="A199">
        <v>1</v>
      </c>
      <c r="BJ199">
        <v>0</v>
      </c>
      <c r="BK199">
        <v>0</v>
      </c>
      <c r="BL199">
        <v>0</v>
      </c>
      <c r="BM199">
        <v>-2</v>
      </c>
    </row>
    <row r="200" spans="1:65" ht="15.6" x14ac:dyDescent="0.3">
      <c r="A200" s="259" t="s">
        <v>261</v>
      </c>
      <c r="B200" s="260"/>
      <c r="C200" s="261"/>
      <c r="D200" s="262"/>
      <c r="E200" s="263" t="s">
        <v>1363</v>
      </c>
      <c r="F200" s="178"/>
      <c r="BJ200">
        <v>0</v>
      </c>
      <c r="BK200">
        <v>0</v>
      </c>
      <c r="BL200">
        <v>0</v>
      </c>
      <c r="BM200">
        <v>-2</v>
      </c>
    </row>
    <row r="201" spans="1:65" outlineLevel="1" x14ac:dyDescent="0.3">
      <c r="A201">
        <v>1</v>
      </c>
      <c r="B201" t="s">
        <v>379</v>
      </c>
      <c r="C201">
        <v>0</v>
      </c>
      <c r="D201" t="s">
        <v>1364</v>
      </c>
      <c r="E201" t="s">
        <v>704</v>
      </c>
      <c r="F201">
        <v>0</v>
      </c>
      <c r="G201">
        <v>0</v>
      </c>
      <c r="H201">
        <v>0</v>
      </c>
      <c r="I201" t="s">
        <v>29</v>
      </c>
      <c r="J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5" outlineLevel="1" x14ac:dyDescent="0.3">
      <c r="A202">
        <v>1</v>
      </c>
      <c r="B202" t="s">
        <v>379</v>
      </c>
      <c r="C202">
        <v>0</v>
      </c>
      <c r="D202" t="s">
        <v>1364</v>
      </c>
      <c r="E202" t="s">
        <v>783</v>
      </c>
      <c r="F202">
        <v>0</v>
      </c>
      <c r="G202">
        <v>0</v>
      </c>
      <c r="H202">
        <v>0</v>
      </c>
      <c r="I202">
        <v>0</v>
      </c>
      <c r="J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5" outlineLevel="1" x14ac:dyDescent="0.3">
      <c r="A203">
        <v>1</v>
      </c>
      <c r="B203" t="s">
        <v>379</v>
      </c>
      <c r="C203">
        <v>1</v>
      </c>
      <c r="D203" t="s">
        <v>1365</v>
      </c>
      <c r="E203" t="s">
        <v>443</v>
      </c>
      <c r="F203" t="s">
        <v>313</v>
      </c>
      <c r="G203" t="s">
        <v>321</v>
      </c>
      <c r="H203">
        <v>1</v>
      </c>
      <c r="I203" t="s">
        <v>255</v>
      </c>
      <c r="J203">
        <v>18</v>
      </c>
      <c r="K203">
        <v>46323</v>
      </c>
      <c r="L203">
        <v>46325</v>
      </c>
      <c r="M203">
        <v>19</v>
      </c>
      <c r="N203">
        <v>2</v>
      </c>
      <c r="O203">
        <v>160</v>
      </c>
      <c r="P203">
        <v>0.25</v>
      </c>
      <c r="Q203">
        <v>0.25</v>
      </c>
      <c r="R203">
        <v>0.25</v>
      </c>
      <c r="S203">
        <v>0.25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40</v>
      </c>
      <c r="AH203">
        <v>40</v>
      </c>
      <c r="AI203">
        <v>40</v>
      </c>
      <c r="AJ203">
        <v>40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160</v>
      </c>
      <c r="AY203">
        <v>1</v>
      </c>
      <c r="AZ203">
        <v>5002</v>
      </c>
      <c r="BA203">
        <v>5002</v>
      </c>
      <c r="BB203">
        <v>5002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160</v>
      </c>
      <c r="BK203">
        <v>160</v>
      </c>
      <c r="BL203">
        <v>0</v>
      </c>
    </row>
    <row r="204" spans="1:65" outlineLevel="1" x14ac:dyDescent="0.3">
      <c r="A204">
        <v>1</v>
      </c>
      <c r="B204" t="s">
        <v>379</v>
      </c>
      <c r="C204">
        <v>1</v>
      </c>
      <c r="D204" t="s">
        <v>1365</v>
      </c>
      <c r="E204" t="s">
        <v>444</v>
      </c>
      <c r="F204" t="s">
        <v>314</v>
      </c>
      <c r="G204" t="s">
        <v>322</v>
      </c>
      <c r="H204">
        <v>1</v>
      </c>
      <c r="I204" t="s">
        <v>256</v>
      </c>
      <c r="J204">
        <v>20</v>
      </c>
      <c r="K204">
        <v>46337</v>
      </c>
      <c r="L204">
        <v>46337</v>
      </c>
      <c r="M204">
        <v>19</v>
      </c>
      <c r="N204">
        <v>0</v>
      </c>
      <c r="O204">
        <v>20</v>
      </c>
      <c r="P204">
        <v>0.25</v>
      </c>
      <c r="Q204">
        <v>0.25</v>
      </c>
      <c r="R204">
        <v>0.25</v>
      </c>
      <c r="S204">
        <v>0.25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</v>
      </c>
      <c r="AH204">
        <v>5</v>
      </c>
      <c r="AI204">
        <v>5</v>
      </c>
      <c r="AJ204">
        <v>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20</v>
      </c>
      <c r="AY204">
        <v>0.125</v>
      </c>
      <c r="AZ204">
        <v>5003</v>
      </c>
      <c r="BA204">
        <v>625.375</v>
      </c>
      <c r="BB204">
        <v>78.171875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20</v>
      </c>
      <c r="BK204">
        <v>20</v>
      </c>
      <c r="BL204">
        <v>0</v>
      </c>
    </row>
    <row r="205" spans="1:65" outlineLevel="1" x14ac:dyDescent="0.3">
      <c r="A205">
        <v>1</v>
      </c>
      <c r="B205" t="s">
        <v>379</v>
      </c>
      <c r="C205">
        <v>1</v>
      </c>
      <c r="D205" t="s">
        <v>1365</v>
      </c>
      <c r="E205" t="s">
        <v>445</v>
      </c>
      <c r="F205" t="s">
        <v>339</v>
      </c>
      <c r="G205" t="s">
        <v>328</v>
      </c>
      <c r="H205">
        <v>1</v>
      </c>
      <c r="I205" t="s">
        <v>254</v>
      </c>
      <c r="J205">
        <v>20</v>
      </c>
      <c r="K205">
        <v>46337</v>
      </c>
      <c r="L205">
        <v>46337</v>
      </c>
      <c r="M205">
        <v>19</v>
      </c>
      <c r="N205">
        <v>0</v>
      </c>
      <c r="O205">
        <v>20</v>
      </c>
      <c r="P205">
        <v>0.25</v>
      </c>
      <c r="Q205">
        <v>0.25</v>
      </c>
      <c r="R205">
        <v>0.25</v>
      </c>
      <c r="S205">
        <v>0.25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5</v>
      </c>
      <c r="AH205">
        <v>5</v>
      </c>
      <c r="AI205">
        <v>5</v>
      </c>
      <c r="AJ205">
        <v>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20</v>
      </c>
      <c r="AY205">
        <v>0.125</v>
      </c>
      <c r="AZ205">
        <v>5001</v>
      </c>
      <c r="BA205">
        <v>625.125</v>
      </c>
      <c r="BB205">
        <v>78.140625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20</v>
      </c>
      <c r="BK205">
        <v>20</v>
      </c>
      <c r="BL205">
        <v>0</v>
      </c>
    </row>
    <row r="206" spans="1:65" outlineLevel="1" x14ac:dyDescent="0.3">
      <c r="A206">
        <v>1</v>
      </c>
      <c r="B206" t="s">
        <v>379</v>
      </c>
      <c r="C206">
        <v>1</v>
      </c>
      <c r="D206" t="s">
        <v>1365</v>
      </c>
      <c r="E206" t="s">
        <v>446</v>
      </c>
      <c r="F206" t="s">
        <v>314</v>
      </c>
      <c r="G206" t="s">
        <v>322</v>
      </c>
      <c r="H206">
        <v>1</v>
      </c>
      <c r="I206" t="s">
        <v>256</v>
      </c>
      <c r="J206">
        <v>20</v>
      </c>
      <c r="K206">
        <v>46337</v>
      </c>
      <c r="L206">
        <v>46337</v>
      </c>
      <c r="M206">
        <v>19</v>
      </c>
      <c r="N206">
        <v>0</v>
      </c>
      <c r="O206">
        <v>20</v>
      </c>
      <c r="P206">
        <v>0.25</v>
      </c>
      <c r="Q206">
        <v>0.25</v>
      </c>
      <c r="R206">
        <v>0.25</v>
      </c>
      <c r="S206">
        <v>0.25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5</v>
      </c>
      <c r="AI206">
        <v>5</v>
      </c>
      <c r="AJ206">
        <v>5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20</v>
      </c>
      <c r="AY206">
        <v>0.125</v>
      </c>
      <c r="AZ206">
        <v>5003</v>
      </c>
      <c r="BA206">
        <v>625.375</v>
      </c>
      <c r="BB206">
        <v>78.171875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20</v>
      </c>
      <c r="BK206">
        <v>20</v>
      </c>
      <c r="BL206">
        <v>0</v>
      </c>
    </row>
    <row r="207" spans="1:65" outlineLevel="1" x14ac:dyDescent="0.3">
      <c r="A207">
        <v>1</v>
      </c>
      <c r="B207" t="s">
        <v>380</v>
      </c>
      <c r="C207">
        <v>0</v>
      </c>
      <c r="D207" t="s">
        <v>1366</v>
      </c>
      <c r="E207" t="s">
        <v>789</v>
      </c>
      <c r="F207">
        <v>0</v>
      </c>
      <c r="G207">
        <v>0</v>
      </c>
      <c r="H207">
        <v>0</v>
      </c>
      <c r="I207">
        <v>0</v>
      </c>
      <c r="J207">
        <v>20</v>
      </c>
      <c r="K207">
        <v>46337</v>
      </c>
      <c r="L207">
        <v>46337</v>
      </c>
      <c r="M207">
        <v>19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5" outlineLevel="1" x14ac:dyDescent="0.3">
      <c r="A208">
        <v>1</v>
      </c>
      <c r="B208" t="s">
        <v>380</v>
      </c>
      <c r="C208">
        <v>1</v>
      </c>
      <c r="D208" t="s">
        <v>1367</v>
      </c>
      <c r="E208" t="s">
        <v>447</v>
      </c>
      <c r="F208" t="s">
        <v>313</v>
      </c>
      <c r="G208" t="s">
        <v>321</v>
      </c>
      <c r="H208">
        <v>2</v>
      </c>
      <c r="I208" t="s">
        <v>255</v>
      </c>
      <c r="J208">
        <v>20</v>
      </c>
      <c r="K208">
        <v>46337</v>
      </c>
      <c r="L208">
        <v>46338</v>
      </c>
      <c r="M208">
        <v>20</v>
      </c>
      <c r="N208">
        <v>1</v>
      </c>
      <c r="O208">
        <v>40</v>
      </c>
      <c r="P208">
        <v>0.25</v>
      </c>
      <c r="Q208">
        <v>0.25</v>
      </c>
      <c r="R208">
        <v>0.25</v>
      </c>
      <c r="S208">
        <v>0.25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</v>
      </c>
      <c r="AH208">
        <v>10</v>
      </c>
      <c r="AI208">
        <v>10</v>
      </c>
      <c r="AJ208">
        <v>10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40</v>
      </c>
      <c r="AY208">
        <v>0.25</v>
      </c>
      <c r="AZ208">
        <v>5002</v>
      </c>
      <c r="BA208">
        <v>1250.5</v>
      </c>
      <c r="BB208">
        <v>312.625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40</v>
      </c>
      <c r="BK208">
        <v>40</v>
      </c>
      <c r="BL208">
        <v>0</v>
      </c>
    </row>
    <row r="209" spans="1:64" outlineLevel="1" x14ac:dyDescent="0.3">
      <c r="A209">
        <v>1</v>
      </c>
      <c r="B209" t="s">
        <v>380</v>
      </c>
      <c r="C209">
        <v>2</v>
      </c>
      <c r="D209" t="s">
        <v>1368</v>
      </c>
      <c r="E209" t="s">
        <v>448</v>
      </c>
      <c r="F209" t="s">
        <v>314</v>
      </c>
      <c r="G209" t="s">
        <v>322</v>
      </c>
      <c r="H209">
        <v>2</v>
      </c>
      <c r="I209" t="s">
        <v>256</v>
      </c>
      <c r="J209">
        <v>21</v>
      </c>
      <c r="K209">
        <v>46344</v>
      </c>
      <c r="L209">
        <v>46345</v>
      </c>
      <c r="M209">
        <v>21</v>
      </c>
      <c r="N209">
        <v>1</v>
      </c>
      <c r="O209">
        <v>80</v>
      </c>
      <c r="P209">
        <v>0.25</v>
      </c>
      <c r="Q209">
        <v>0.25</v>
      </c>
      <c r="R209">
        <v>0.25</v>
      </c>
      <c r="S209">
        <v>0.25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20</v>
      </c>
      <c r="AH209">
        <v>20</v>
      </c>
      <c r="AI209">
        <v>20</v>
      </c>
      <c r="AJ209">
        <v>20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80</v>
      </c>
      <c r="AY209">
        <v>0.5</v>
      </c>
      <c r="AZ209">
        <v>5003</v>
      </c>
      <c r="BA209">
        <v>2501.5</v>
      </c>
      <c r="BB209">
        <v>1250.75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80</v>
      </c>
      <c r="BK209">
        <v>80</v>
      </c>
      <c r="BL209">
        <v>0</v>
      </c>
    </row>
    <row r="210" spans="1:64" outlineLevel="1" x14ac:dyDescent="0.3">
      <c r="A210">
        <v>1</v>
      </c>
      <c r="B210" t="s">
        <v>380</v>
      </c>
      <c r="C210">
        <v>3</v>
      </c>
      <c r="D210" t="s">
        <v>1369</v>
      </c>
      <c r="E210" t="s">
        <v>449</v>
      </c>
      <c r="F210" t="s">
        <v>339</v>
      </c>
      <c r="G210" t="s">
        <v>328</v>
      </c>
      <c r="H210">
        <v>2</v>
      </c>
      <c r="I210" t="s">
        <v>254</v>
      </c>
      <c r="J210">
        <v>22</v>
      </c>
      <c r="K210">
        <v>46351</v>
      </c>
      <c r="L210">
        <v>46352</v>
      </c>
      <c r="M210">
        <v>22</v>
      </c>
      <c r="N210">
        <v>1</v>
      </c>
      <c r="O210">
        <v>60</v>
      </c>
      <c r="P210">
        <v>0.25</v>
      </c>
      <c r="Q210">
        <v>0.25</v>
      </c>
      <c r="R210">
        <v>0.25</v>
      </c>
      <c r="S210">
        <v>0.25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15</v>
      </c>
      <c r="AH210">
        <v>15</v>
      </c>
      <c r="AI210">
        <v>15</v>
      </c>
      <c r="AJ210">
        <v>15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60</v>
      </c>
      <c r="AY210">
        <v>0.375</v>
      </c>
      <c r="AZ210">
        <v>5001</v>
      </c>
      <c r="BA210">
        <v>1875.375</v>
      </c>
      <c r="BB210">
        <v>703.265625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60</v>
      </c>
      <c r="BK210">
        <v>60</v>
      </c>
      <c r="BL210">
        <v>0</v>
      </c>
    </row>
    <row r="211" spans="1:64" outlineLevel="1" x14ac:dyDescent="0.3">
      <c r="A211">
        <v>1</v>
      </c>
      <c r="B211" t="s">
        <v>380</v>
      </c>
      <c r="C211">
        <v>4</v>
      </c>
      <c r="D211" t="s">
        <v>1370</v>
      </c>
      <c r="E211" t="s">
        <v>450</v>
      </c>
      <c r="F211" t="s">
        <v>314</v>
      </c>
      <c r="G211" t="s">
        <v>322</v>
      </c>
      <c r="H211">
        <v>2</v>
      </c>
      <c r="I211" t="s">
        <v>256</v>
      </c>
      <c r="J211">
        <v>23</v>
      </c>
      <c r="K211">
        <v>46358</v>
      </c>
      <c r="L211">
        <v>46359</v>
      </c>
      <c r="M211">
        <v>23</v>
      </c>
      <c r="N211">
        <v>1</v>
      </c>
      <c r="O211">
        <v>80</v>
      </c>
      <c r="P211">
        <v>0.25</v>
      </c>
      <c r="Q211">
        <v>0.25</v>
      </c>
      <c r="R211">
        <v>0.25</v>
      </c>
      <c r="S211">
        <v>0.25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20</v>
      </c>
      <c r="AH211">
        <v>20</v>
      </c>
      <c r="AI211">
        <v>20</v>
      </c>
      <c r="AJ211">
        <v>20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80</v>
      </c>
      <c r="AY211">
        <v>0.5</v>
      </c>
      <c r="AZ211">
        <v>5003</v>
      </c>
      <c r="BA211">
        <v>2501.5</v>
      </c>
      <c r="BB211">
        <v>1250.75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80</v>
      </c>
      <c r="BK211">
        <v>80</v>
      </c>
      <c r="BL211">
        <v>0</v>
      </c>
    </row>
    <row r="212" spans="1:64" outlineLevel="1" x14ac:dyDescent="0.3">
      <c r="A212">
        <v>1</v>
      </c>
      <c r="B212" t="s">
        <v>381</v>
      </c>
      <c r="C212">
        <v>1</v>
      </c>
      <c r="D212" t="s">
        <v>1371</v>
      </c>
      <c r="E212" t="s">
        <v>466</v>
      </c>
      <c r="F212" t="s">
        <v>315</v>
      </c>
      <c r="G212" t="s">
        <v>323</v>
      </c>
      <c r="H212">
        <v>3</v>
      </c>
      <c r="I212" t="s">
        <v>257</v>
      </c>
      <c r="J212">
        <v>24</v>
      </c>
      <c r="K212">
        <v>46365</v>
      </c>
      <c r="L212">
        <v>46366</v>
      </c>
      <c r="M212">
        <v>24</v>
      </c>
      <c r="N212">
        <v>1</v>
      </c>
      <c r="O212">
        <v>40</v>
      </c>
      <c r="P212">
        <v>0.25</v>
      </c>
      <c r="Q212">
        <v>0.25</v>
      </c>
      <c r="R212">
        <v>0.25</v>
      </c>
      <c r="S212">
        <v>0.25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10</v>
      </c>
      <c r="AH212">
        <v>10</v>
      </c>
      <c r="AI212">
        <v>10</v>
      </c>
      <c r="AJ212">
        <v>10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40</v>
      </c>
      <c r="AY212">
        <v>0.25</v>
      </c>
      <c r="AZ212">
        <v>5004</v>
      </c>
      <c r="BA212">
        <v>1251</v>
      </c>
      <c r="BB212">
        <v>312.75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40</v>
      </c>
      <c r="BK212">
        <v>40</v>
      </c>
      <c r="BL212">
        <v>0</v>
      </c>
    </row>
    <row r="213" spans="1:64" outlineLevel="1" x14ac:dyDescent="0.3">
      <c r="A213">
        <v>1</v>
      </c>
      <c r="B213" t="s">
        <v>382</v>
      </c>
      <c r="C213">
        <v>1</v>
      </c>
      <c r="D213" t="s">
        <v>1372</v>
      </c>
      <c r="E213" t="s">
        <v>467</v>
      </c>
      <c r="F213" t="s">
        <v>313</v>
      </c>
      <c r="G213" t="s">
        <v>321</v>
      </c>
      <c r="H213">
        <v>4</v>
      </c>
      <c r="I213" t="s">
        <v>255</v>
      </c>
      <c r="J213">
        <v>25</v>
      </c>
      <c r="K213">
        <v>46372</v>
      </c>
      <c r="L213">
        <v>46373</v>
      </c>
      <c r="M213">
        <v>25</v>
      </c>
      <c r="N213">
        <v>1</v>
      </c>
      <c r="O213">
        <v>80</v>
      </c>
      <c r="P213">
        <v>0.25</v>
      </c>
      <c r="Q213">
        <v>0.25</v>
      </c>
      <c r="R213">
        <v>0.25</v>
      </c>
      <c r="S213">
        <v>0.25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</v>
      </c>
      <c r="AH213">
        <v>20</v>
      </c>
      <c r="AI213">
        <v>20</v>
      </c>
      <c r="AJ213">
        <v>20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80</v>
      </c>
      <c r="AY213">
        <v>0.5</v>
      </c>
      <c r="AZ213">
        <v>5002</v>
      </c>
      <c r="BA213">
        <v>2501</v>
      </c>
      <c r="BB213">
        <v>1250.5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80</v>
      </c>
      <c r="BK213">
        <v>80</v>
      </c>
      <c r="BL213">
        <v>0</v>
      </c>
    </row>
    <row r="214" spans="1:64" outlineLevel="1" x14ac:dyDescent="0.3">
      <c r="A214">
        <v>2</v>
      </c>
      <c r="B214" t="s">
        <v>379</v>
      </c>
      <c r="C214">
        <v>0</v>
      </c>
      <c r="D214" t="s">
        <v>1373</v>
      </c>
      <c r="E214" t="s">
        <v>705</v>
      </c>
      <c r="F214">
        <v>0</v>
      </c>
      <c r="G214">
        <v>0</v>
      </c>
      <c r="H214">
        <v>0</v>
      </c>
      <c r="I214">
        <v>0</v>
      </c>
      <c r="J214">
        <v>26</v>
      </c>
      <c r="K214">
        <v>46379</v>
      </c>
      <c r="L214">
        <v>46379</v>
      </c>
      <c r="M214">
        <v>25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 outlineLevel="1" x14ac:dyDescent="0.3">
      <c r="A215">
        <v>2</v>
      </c>
      <c r="B215" t="s">
        <v>379</v>
      </c>
      <c r="C215">
        <v>1</v>
      </c>
      <c r="D215" t="s">
        <v>1374</v>
      </c>
      <c r="E215" t="s">
        <v>435</v>
      </c>
      <c r="F215" t="s">
        <v>339</v>
      </c>
      <c r="G215" t="s">
        <v>328</v>
      </c>
      <c r="H215">
        <v>5</v>
      </c>
      <c r="I215" t="s">
        <v>254</v>
      </c>
      <c r="J215">
        <v>26</v>
      </c>
      <c r="K215">
        <v>46379</v>
      </c>
      <c r="L215">
        <v>46380</v>
      </c>
      <c r="M215">
        <v>26</v>
      </c>
      <c r="N215">
        <v>1</v>
      </c>
      <c r="O215">
        <v>80</v>
      </c>
      <c r="P215">
        <v>0.25</v>
      </c>
      <c r="Q215">
        <v>0.25</v>
      </c>
      <c r="R215">
        <v>0.25</v>
      </c>
      <c r="S215">
        <v>0.25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20</v>
      </c>
      <c r="AH215">
        <v>20</v>
      </c>
      <c r="AI215">
        <v>20</v>
      </c>
      <c r="AJ215">
        <v>20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80</v>
      </c>
      <c r="AY215">
        <v>0.5</v>
      </c>
      <c r="AZ215">
        <v>5001</v>
      </c>
      <c r="BA215">
        <v>2500.5</v>
      </c>
      <c r="BB215">
        <v>1250.25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80</v>
      </c>
      <c r="BK215">
        <v>80</v>
      </c>
      <c r="BL215">
        <v>0</v>
      </c>
    </row>
    <row r="216" spans="1:64" outlineLevel="1" x14ac:dyDescent="0.3">
      <c r="A216">
        <v>2</v>
      </c>
      <c r="B216" t="s">
        <v>380</v>
      </c>
      <c r="C216">
        <v>1</v>
      </c>
      <c r="D216" t="s">
        <v>1375</v>
      </c>
      <c r="E216" t="s">
        <v>473</v>
      </c>
      <c r="F216" t="s">
        <v>314</v>
      </c>
      <c r="G216" t="s">
        <v>322</v>
      </c>
      <c r="H216">
        <v>5</v>
      </c>
      <c r="I216" t="s">
        <v>256</v>
      </c>
      <c r="J216">
        <v>27</v>
      </c>
      <c r="K216">
        <v>46386</v>
      </c>
      <c r="L216">
        <v>46386</v>
      </c>
      <c r="M216">
        <v>26</v>
      </c>
      <c r="N216">
        <v>0</v>
      </c>
      <c r="O216">
        <v>8</v>
      </c>
      <c r="P216">
        <v>0.25</v>
      </c>
      <c r="Q216">
        <v>0.25</v>
      </c>
      <c r="R216">
        <v>0.25</v>
      </c>
      <c r="S216">
        <v>0.25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</v>
      </c>
      <c r="AH216">
        <v>2</v>
      </c>
      <c r="AI216">
        <v>2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8</v>
      </c>
      <c r="AY216">
        <v>0.05</v>
      </c>
      <c r="AZ216">
        <v>5003</v>
      </c>
      <c r="BA216">
        <v>250.15</v>
      </c>
      <c r="BB216">
        <v>12.5075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8</v>
      </c>
      <c r="BK216">
        <v>8</v>
      </c>
      <c r="BL216">
        <v>0</v>
      </c>
    </row>
    <row r="217" spans="1:64" outlineLevel="1" x14ac:dyDescent="0.3">
      <c r="A217">
        <v>2</v>
      </c>
      <c r="B217" t="s">
        <v>381</v>
      </c>
      <c r="C217">
        <v>1</v>
      </c>
      <c r="D217" t="s">
        <v>1376</v>
      </c>
      <c r="E217" t="s">
        <v>437</v>
      </c>
      <c r="F217" t="s">
        <v>315</v>
      </c>
      <c r="G217" t="s">
        <v>323</v>
      </c>
      <c r="H217">
        <v>5</v>
      </c>
      <c r="I217" t="s">
        <v>257</v>
      </c>
      <c r="J217">
        <v>27</v>
      </c>
      <c r="K217">
        <v>46386</v>
      </c>
      <c r="L217">
        <v>46386</v>
      </c>
      <c r="M217">
        <v>26</v>
      </c>
      <c r="N217">
        <v>0</v>
      </c>
      <c r="O217">
        <v>8</v>
      </c>
      <c r="P217">
        <v>0.25</v>
      </c>
      <c r="Q217">
        <v>0.25</v>
      </c>
      <c r="R217">
        <v>0.25</v>
      </c>
      <c r="S217">
        <v>0.25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2</v>
      </c>
      <c r="AI217">
        <v>2</v>
      </c>
      <c r="AJ217">
        <v>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8</v>
      </c>
      <c r="AY217">
        <v>0.05</v>
      </c>
      <c r="AZ217">
        <v>5004</v>
      </c>
      <c r="BA217">
        <v>250.20000000000002</v>
      </c>
      <c r="BB217">
        <v>12.510000000000002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8</v>
      </c>
      <c r="BK217">
        <v>8</v>
      </c>
      <c r="BL217">
        <v>0</v>
      </c>
    </row>
    <row r="218" spans="1:64" outlineLevel="1" x14ac:dyDescent="0.3">
      <c r="A218">
        <v>2</v>
      </c>
      <c r="B218" t="s">
        <v>382</v>
      </c>
      <c r="C218">
        <v>1</v>
      </c>
      <c r="D218" t="s">
        <v>1377</v>
      </c>
      <c r="E218" t="s">
        <v>474</v>
      </c>
      <c r="F218" t="s">
        <v>313</v>
      </c>
      <c r="G218" t="s">
        <v>321</v>
      </c>
      <c r="H218">
        <v>6</v>
      </c>
      <c r="I218" t="s">
        <v>255</v>
      </c>
      <c r="J218">
        <v>27</v>
      </c>
      <c r="K218">
        <v>46386</v>
      </c>
      <c r="L218">
        <v>46387</v>
      </c>
      <c r="M218">
        <v>27</v>
      </c>
      <c r="N218">
        <v>1</v>
      </c>
      <c r="O218">
        <v>100</v>
      </c>
      <c r="P218">
        <v>0.25</v>
      </c>
      <c r="Q218">
        <v>0.25</v>
      </c>
      <c r="R218">
        <v>0.25</v>
      </c>
      <c r="S218">
        <v>0.25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25</v>
      </c>
      <c r="AH218">
        <v>25</v>
      </c>
      <c r="AI218">
        <v>25</v>
      </c>
      <c r="AJ218">
        <v>25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100</v>
      </c>
      <c r="AY218">
        <v>0.625</v>
      </c>
      <c r="AZ218">
        <v>5002</v>
      </c>
      <c r="BA218">
        <v>3126.25</v>
      </c>
      <c r="BB218">
        <v>1953.90625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100</v>
      </c>
      <c r="BK218">
        <v>100</v>
      </c>
      <c r="BL218">
        <v>0</v>
      </c>
    </row>
    <row r="219" spans="1:64" outlineLevel="1" x14ac:dyDescent="0.3">
      <c r="A219">
        <v>2</v>
      </c>
      <c r="B219" t="s">
        <v>383</v>
      </c>
      <c r="C219">
        <v>1</v>
      </c>
      <c r="D219" t="s">
        <v>1378</v>
      </c>
      <c r="E219" t="s">
        <v>439</v>
      </c>
      <c r="F219" t="s">
        <v>343</v>
      </c>
      <c r="G219">
        <v>0</v>
      </c>
      <c r="H219">
        <v>7</v>
      </c>
      <c r="I219" t="s">
        <v>278</v>
      </c>
      <c r="J219">
        <v>28</v>
      </c>
      <c r="K219">
        <v>46393</v>
      </c>
      <c r="L219">
        <v>46395</v>
      </c>
      <c r="M219">
        <v>29</v>
      </c>
      <c r="N219">
        <v>2</v>
      </c>
      <c r="O219">
        <v>200</v>
      </c>
      <c r="P219">
        <v>0.15</v>
      </c>
      <c r="Q219">
        <v>0.15</v>
      </c>
      <c r="R219">
        <v>0.15</v>
      </c>
      <c r="S219">
        <v>0.15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30</v>
      </c>
      <c r="AH219">
        <v>30</v>
      </c>
      <c r="AI219">
        <v>30</v>
      </c>
      <c r="AJ219">
        <v>30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120</v>
      </c>
      <c r="AY219">
        <v>0.75</v>
      </c>
      <c r="AZ219" t="e">
        <v>#N/A</v>
      </c>
      <c r="BA219" t="e">
        <v>#N/A</v>
      </c>
      <c r="BB219" t="e">
        <v>#N/A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200</v>
      </c>
      <c r="BK219">
        <v>200</v>
      </c>
      <c r="BL219">
        <v>0</v>
      </c>
    </row>
    <row r="220" spans="1:64" outlineLevel="1" x14ac:dyDescent="0.3">
      <c r="A220">
        <v>3</v>
      </c>
      <c r="B220" t="s">
        <v>379</v>
      </c>
      <c r="C220">
        <v>1</v>
      </c>
      <c r="D220" t="s">
        <v>1379</v>
      </c>
      <c r="E220" t="s">
        <v>706</v>
      </c>
      <c r="F220" t="s">
        <v>339</v>
      </c>
      <c r="G220" t="s">
        <v>328</v>
      </c>
      <c r="H220">
        <v>8</v>
      </c>
      <c r="I220" t="s">
        <v>254</v>
      </c>
      <c r="J220">
        <v>30</v>
      </c>
      <c r="K220">
        <v>46407</v>
      </c>
      <c r="L220">
        <v>46407</v>
      </c>
      <c r="M220">
        <v>29</v>
      </c>
      <c r="N220">
        <v>0</v>
      </c>
      <c r="O220">
        <v>30</v>
      </c>
      <c r="P220">
        <v>0.25</v>
      </c>
      <c r="Q220">
        <v>0.25</v>
      </c>
      <c r="R220">
        <v>0.25</v>
      </c>
      <c r="S220">
        <v>0.25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8</v>
      </c>
      <c r="AH220">
        <v>8</v>
      </c>
      <c r="AI220">
        <v>8</v>
      </c>
      <c r="AJ220">
        <v>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32</v>
      </c>
      <c r="AY220">
        <v>0.2</v>
      </c>
      <c r="AZ220">
        <v>5001</v>
      </c>
      <c r="BA220">
        <v>1000.2</v>
      </c>
      <c r="BB220">
        <v>200.04000000000002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30</v>
      </c>
      <c r="BK220">
        <v>32</v>
      </c>
      <c r="BL220">
        <v>-2</v>
      </c>
    </row>
    <row r="221" spans="1:64" outlineLevel="1" x14ac:dyDescent="0.3">
      <c r="A221">
        <v>4</v>
      </c>
      <c r="B221" t="s">
        <v>379</v>
      </c>
      <c r="C221">
        <v>0</v>
      </c>
      <c r="D221" t="s">
        <v>1380</v>
      </c>
      <c r="E221" t="s">
        <v>707</v>
      </c>
      <c r="F221">
        <v>0</v>
      </c>
      <c r="G221">
        <v>0</v>
      </c>
      <c r="H221">
        <v>0</v>
      </c>
      <c r="I221">
        <v>0</v>
      </c>
      <c r="J221">
        <v>30</v>
      </c>
      <c r="K221">
        <v>46407</v>
      </c>
      <c r="L221">
        <v>46407</v>
      </c>
      <c r="M221">
        <v>29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 outlineLevel="1" x14ac:dyDescent="0.3">
      <c r="A222">
        <v>4</v>
      </c>
      <c r="B222" t="s">
        <v>379</v>
      </c>
      <c r="C222">
        <v>1</v>
      </c>
      <c r="D222" t="s">
        <v>1381</v>
      </c>
      <c r="E222" t="s">
        <v>475</v>
      </c>
      <c r="F222" t="s">
        <v>315</v>
      </c>
      <c r="G222" t="s">
        <v>323</v>
      </c>
      <c r="H222">
        <v>8</v>
      </c>
      <c r="I222" t="s">
        <v>257</v>
      </c>
      <c r="J222">
        <v>30</v>
      </c>
      <c r="K222">
        <v>46407</v>
      </c>
      <c r="L222">
        <v>46408</v>
      </c>
      <c r="M222">
        <v>30</v>
      </c>
      <c r="N222">
        <v>1</v>
      </c>
      <c r="O222">
        <v>40</v>
      </c>
      <c r="P222">
        <v>0.25</v>
      </c>
      <c r="Q222">
        <v>0.25</v>
      </c>
      <c r="R222">
        <v>0.25</v>
      </c>
      <c r="S222">
        <v>0.25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10</v>
      </c>
      <c r="AH222">
        <v>10</v>
      </c>
      <c r="AI222">
        <v>10</v>
      </c>
      <c r="AJ222">
        <v>10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40</v>
      </c>
      <c r="AY222">
        <v>0.25</v>
      </c>
      <c r="AZ222">
        <v>5004</v>
      </c>
      <c r="BA222">
        <v>1251</v>
      </c>
      <c r="BB222">
        <v>312.75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40</v>
      </c>
      <c r="BK222">
        <v>40</v>
      </c>
      <c r="BL222">
        <v>0</v>
      </c>
    </row>
    <row r="223" spans="1:64" outlineLevel="1" x14ac:dyDescent="0.3">
      <c r="A223">
        <v>4</v>
      </c>
      <c r="B223" t="s">
        <v>380</v>
      </c>
      <c r="C223">
        <v>1</v>
      </c>
      <c r="D223" t="s">
        <v>1382</v>
      </c>
      <c r="E223" t="s">
        <v>441</v>
      </c>
      <c r="F223" t="s">
        <v>313</v>
      </c>
      <c r="G223" t="s">
        <v>321</v>
      </c>
      <c r="H223">
        <v>8</v>
      </c>
      <c r="I223" t="s">
        <v>255</v>
      </c>
      <c r="J223">
        <v>31</v>
      </c>
      <c r="K223">
        <v>46414</v>
      </c>
      <c r="L223">
        <v>46415</v>
      </c>
      <c r="M223">
        <v>31</v>
      </c>
      <c r="N223">
        <v>1</v>
      </c>
      <c r="O223">
        <v>40</v>
      </c>
      <c r="P223">
        <v>0.25</v>
      </c>
      <c r="Q223">
        <v>0.25</v>
      </c>
      <c r="R223">
        <v>0.25</v>
      </c>
      <c r="S223">
        <v>0.25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</v>
      </c>
      <c r="AH223">
        <v>10</v>
      </c>
      <c r="AI223">
        <v>10</v>
      </c>
      <c r="AJ223">
        <v>10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40</v>
      </c>
      <c r="AY223">
        <v>0.25</v>
      </c>
      <c r="AZ223">
        <v>5002</v>
      </c>
      <c r="BA223">
        <v>1250.5</v>
      </c>
      <c r="BB223">
        <v>312.625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40</v>
      </c>
      <c r="BK223">
        <v>40</v>
      </c>
      <c r="BL223">
        <v>0</v>
      </c>
    </row>
    <row r="224" spans="1:64" outlineLevel="1" x14ac:dyDescent="0.3">
      <c r="A224">
        <v>4</v>
      </c>
      <c r="B224" t="s">
        <v>381</v>
      </c>
      <c r="C224">
        <v>1</v>
      </c>
      <c r="D224" t="s">
        <v>1383</v>
      </c>
      <c r="E224" t="s">
        <v>476</v>
      </c>
      <c r="F224" t="s">
        <v>314</v>
      </c>
      <c r="G224" t="s">
        <v>322</v>
      </c>
      <c r="H224">
        <v>8</v>
      </c>
      <c r="I224" t="s">
        <v>256</v>
      </c>
      <c r="J224">
        <v>32</v>
      </c>
      <c r="K224">
        <v>46421</v>
      </c>
      <c r="L224">
        <v>46422</v>
      </c>
      <c r="M224">
        <v>32</v>
      </c>
      <c r="N224">
        <v>1</v>
      </c>
      <c r="O224">
        <v>80</v>
      </c>
      <c r="P224">
        <v>0.25</v>
      </c>
      <c r="Q224">
        <v>0.25</v>
      </c>
      <c r="R224">
        <v>0.25</v>
      </c>
      <c r="S224">
        <v>0.25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20</v>
      </c>
      <c r="AH224">
        <v>20</v>
      </c>
      <c r="AI224">
        <v>20</v>
      </c>
      <c r="AJ224">
        <v>20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80</v>
      </c>
      <c r="AY224">
        <v>0.5</v>
      </c>
      <c r="AZ224">
        <v>5003</v>
      </c>
      <c r="BA224">
        <v>2501.5</v>
      </c>
      <c r="BB224">
        <v>1250.75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80</v>
      </c>
      <c r="BK224">
        <v>80</v>
      </c>
      <c r="BL224">
        <v>0</v>
      </c>
    </row>
    <row r="225" spans="1:64" outlineLevel="1" x14ac:dyDescent="0.3">
      <c r="A225">
        <v>5</v>
      </c>
      <c r="B225" t="s">
        <v>379</v>
      </c>
      <c r="C225">
        <v>1</v>
      </c>
      <c r="D225" t="s">
        <v>1384</v>
      </c>
      <c r="E225" t="s">
        <v>708</v>
      </c>
      <c r="F225" t="s">
        <v>339</v>
      </c>
      <c r="G225" t="s">
        <v>328</v>
      </c>
      <c r="H225">
        <v>9</v>
      </c>
      <c r="I225" t="s">
        <v>254</v>
      </c>
      <c r="J225">
        <v>33</v>
      </c>
      <c r="K225">
        <v>46428</v>
      </c>
      <c r="L225">
        <v>46428</v>
      </c>
      <c r="M225">
        <v>32</v>
      </c>
      <c r="N225">
        <v>0</v>
      </c>
      <c r="O225">
        <v>20</v>
      </c>
      <c r="P225">
        <v>0.25</v>
      </c>
      <c r="Q225">
        <v>0.25</v>
      </c>
      <c r="R225">
        <v>0.25</v>
      </c>
      <c r="S225">
        <v>0.25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</v>
      </c>
      <c r="AH225">
        <v>5</v>
      </c>
      <c r="AI225">
        <v>5</v>
      </c>
      <c r="AJ225">
        <v>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20</v>
      </c>
      <c r="AY225">
        <v>0.125</v>
      </c>
      <c r="AZ225">
        <v>5001</v>
      </c>
      <c r="BA225">
        <v>625.125</v>
      </c>
      <c r="BB225">
        <v>78.140625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20</v>
      </c>
      <c r="BK225">
        <v>20</v>
      </c>
      <c r="BL225">
        <v>0</v>
      </c>
    </row>
    <row r="226" spans="1:64" outlineLevel="1" x14ac:dyDescent="0.3">
      <c r="A226">
        <v>6</v>
      </c>
      <c r="B226" t="s">
        <v>379</v>
      </c>
      <c r="C226">
        <v>1</v>
      </c>
      <c r="D226" t="s">
        <v>1385</v>
      </c>
      <c r="E226" t="s">
        <v>709</v>
      </c>
      <c r="F226" t="s">
        <v>314</v>
      </c>
      <c r="G226" t="s">
        <v>322</v>
      </c>
      <c r="H226">
        <v>10</v>
      </c>
      <c r="I226" t="s">
        <v>256</v>
      </c>
      <c r="J226">
        <v>33</v>
      </c>
      <c r="K226">
        <v>46428</v>
      </c>
      <c r="L226">
        <v>46429</v>
      </c>
      <c r="M226">
        <v>33</v>
      </c>
      <c r="N226">
        <v>1</v>
      </c>
      <c r="O226">
        <v>60</v>
      </c>
      <c r="P226">
        <v>0.25</v>
      </c>
      <c r="Q226">
        <v>0.25</v>
      </c>
      <c r="R226">
        <v>0.25</v>
      </c>
      <c r="S226">
        <v>0.25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15</v>
      </c>
      <c r="AH226">
        <v>15</v>
      </c>
      <c r="AI226">
        <v>15</v>
      </c>
      <c r="AJ226">
        <v>15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60</v>
      </c>
      <c r="AY226">
        <v>0.375</v>
      </c>
      <c r="AZ226">
        <v>5003</v>
      </c>
      <c r="BA226">
        <v>1876.125</v>
      </c>
      <c r="BB226">
        <v>703.546875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60</v>
      </c>
      <c r="BK226">
        <v>60</v>
      </c>
      <c r="BL226">
        <v>0</v>
      </c>
    </row>
    <row r="227" spans="1:64" outlineLevel="1" x14ac:dyDescent="0.3">
      <c r="A227" t="s">
        <v>261</v>
      </c>
      <c r="BJ227">
        <v>0</v>
      </c>
      <c r="BK227">
        <v>0</v>
      </c>
      <c r="BL227">
        <v>0</v>
      </c>
    </row>
    <row r="228" spans="1:64" outlineLevel="1" x14ac:dyDescent="0.3">
      <c r="A228" t="s">
        <v>261</v>
      </c>
      <c r="BJ228">
        <v>0</v>
      </c>
      <c r="BK228">
        <v>0</v>
      </c>
      <c r="BL228">
        <v>0</v>
      </c>
    </row>
    <row r="229" spans="1:64" outlineLevel="1" x14ac:dyDescent="0.3">
      <c r="A229" t="s">
        <v>261</v>
      </c>
      <c r="BJ229">
        <v>0</v>
      </c>
      <c r="BK229">
        <v>0</v>
      </c>
      <c r="BL229">
        <v>0</v>
      </c>
    </row>
    <row r="230" spans="1:64" outlineLevel="1" x14ac:dyDescent="0.3">
      <c r="A230" t="s">
        <v>261</v>
      </c>
      <c r="BJ230">
        <v>0</v>
      </c>
      <c r="BK230">
        <v>0</v>
      </c>
      <c r="BL230">
        <v>0</v>
      </c>
    </row>
    <row r="231" spans="1:64" outlineLevel="1" x14ac:dyDescent="0.3">
      <c r="A231" t="s">
        <v>261</v>
      </c>
      <c r="BJ231">
        <v>0</v>
      </c>
      <c r="BK231">
        <v>0</v>
      </c>
      <c r="BL231">
        <v>0</v>
      </c>
    </row>
    <row r="232" spans="1:64" outlineLevel="1" x14ac:dyDescent="0.3">
      <c r="A232" t="s">
        <v>261</v>
      </c>
      <c r="BJ232">
        <v>0</v>
      </c>
      <c r="BK232">
        <v>0</v>
      </c>
      <c r="BL232">
        <v>0</v>
      </c>
    </row>
    <row r="233" spans="1:64" outlineLevel="1" x14ac:dyDescent="0.3">
      <c r="A233" t="s">
        <v>261</v>
      </c>
      <c r="BJ233">
        <v>0</v>
      </c>
      <c r="BK233">
        <v>0</v>
      </c>
      <c r="BL233">
        <v>0</v>
      </c>
    </row>
    <row r="234" spans="1:64" outlineLevel="1" x14ac:dyDescent="0.3">
      <c r="A234" t="s">
        <v>261</v>
      </c>
      <c r="BJ234">
        <v>0</v>
      </c>
      <c r="BK234">
        <v>0</v>
      </c>
      <c r="BL234">
        <v>0</v>
      </c>
    </row>
    <row r="235" spans="1:64" outlineLevel="1" x14ac:dyDescent="0.3">
      <c r="A235" t="s">
        <v>261</v>
      </c>
      <c r="BJ235">
        <v>0</v>
      </c>
      <c r="BK235">
        <v>0</v>
      </c>
      <c r="BL235">
        <v>0</v>
      </c>
    </row>
    <row r="236" spans="1:64" outlineLevel="1" x14ac:dyDescent="0.3">
      <c r="A236" t="s">
        <v>261</v>
      </c>
      <c r="BJ236">
        <v>0</v>
      </c>
      <c r="BK236">
        <v>0</v>
      </c>
      <c r="BL236">
        <v>0</v>
      </c>
    </row>
    <row r="237" spans="1:64" outlineLevel="1" x14ac:dyDescent="0.3">
      <c r="A237" t="s">
        <v>261</v>
      </c>
      <c r="BJ237">
        <v>0</v>
      </c>
      <c r="BK237">
        <v>0</v>
      </c>
      <c r="BL237">
        <v>0</v>
      </c>
    </row>
    <row r="238" spans="1:64" outlineLevel="1" x14ac:dyDescent="0.3">
      <c r="A238" t="s">
        <v>261</v>
      </c>
      <c r="BJ238">
        <v>0</v>
      </c>
      <c r="BK238">
        <v>0</v>
      </c>
      <c r="BL238">
        <v>0</v>
      </c>
    </row>
    <row r="239" spans="1:64" outlineLevel="1" x14ac:dyDescent="0.3">
      <c r="A239" t="s">
        <v>261</v>
      </c>
      <c r="BJ239">
        <v>0</v>
      </c>
      <c r="BK239">
        <v>0</v>
      </c>
      <c r="BL239">
        <v>0</v>
      </c>
    </row>
    <row r="240" spans="1:64" outlineLevel="1" x14ac:dyDescent="0.3">
      <c r="A240" t="s">
        <v>261</v>
      </c>
      <c r="BJ240">
        <v>0</v>
      </c>
      <c r="BK240">
        <v>0</v>
      </c>
      <c r="BL240">
        <v>0</v>
      </c>
    </row>
    <row r="241" spans="1:64" outlineLevel="1" x14ac:dyDescent="0.3">
      <c r="A241" t="s">
        <v>261</v>
      </c>
      <c r="BJ241">
        <v>0</v>
      </c>
      <c r="BK241">
        <v>0</v>
      </c>
      <c r="BL241">
        <v>0</v>
      </c>
    </row>
    <row r="242" spans="1:64" outlineLevel="1" x14ac:dyDescent="0.3">
      <c r="A242" t="s">
        <v>261</v>
      </c>
      <c r="BJ242">
        <v>0</v>
      </c>
      <c r="BK242">
        <v>0</v>
      </c>
      <c r="BL242">
        <v>0</v>
      </c>
    </row>
    <row r="243" spans="1:64" outlineLevel="1" x14ac:dyDescent="0.3">
      <c r="A243" t="s">
        <v>261</v>
      </c>
      <c r="BJ243">
        <v>0</v>
      </c>
      <c r="BK243">
        <v>0</v>
      </c>
      <c r="BL243">
        <v>0</v>
      </c>
    </row>
    <row r="244" spans="1:64" outlineLevel="1" x14ac:dyDescent="0.3">
      <c r="A244" t="s">
        <v>261</v>
      </c>
      <c r="BJ244">
        <v>0</v>
      </c>
      <c r="BK244">
        <v>0</v>
      </c>
      <c r="BL244">
        <v>0</v>
      </c>
    </row>
    <row r="245" spans="1:64" outlineLevel="1" x14ac:dyDescent="0.3">
      <c r="A245" t="s">
        <v>261</v>
      </c>
      <c r="BJ245">
        <v>0</v>
      </c>
      <c r="BK245">
        <v>0</v>
      </c>
      <c r="BL245">
        <v>0</v>
      </c>
    </row>
    <row r="246" spans="1:64" outlineLevel="1" x14ac:dyDescent="0.3">
      <c r="A246" t="s">
        <v>261</v>
      </c>
      <c r="BJ246">
        <v>0</v>
      </c>
      <c r="BK246">
        <v>0</v>
      </c>
      <c r="BL246">
        <v>0</v>
      </c>
    </row>
    <row r="247" spans="1:64" outlineLevel="1" x14ac:dyDescent="0.3">
      <c r="A247" t="s">
        <v>261</v>
      </c>
      <c r="BJ247">
        <v>0</v>
      </c>
      <c r="BK247">
        <v>0</v>
      </c>
      <c r="BL247">
        <v>0</v>
      </c>
    </row>
    <row r="248" spans="1:64" outlineLevel="1" x14ac:dyDescent="0.3">
      <c r="A248" t="s">
        <v>261</v>
      </c>
      <c r="BJ248">
        <v>0</v>
      </c>
      <c r="BK248">
        <v>0</v>
      </c>
      <c r="BL248">
        <v>0</v>
      </c>
    </row>
    <row r="249" spans="1:64" outlineLevel="1" x14ac:dyDescent="0.3">
      <c r="A249" t="s">
        <v>261</v>
      </c>
      <c r="BJ249">
        <v>0</v>
      </c>
      <c r="BK249">
        <v>0</v>
      </c>
      <c r="BL249">
        <v>0</v>
      </c>
    </row>
    <row r="250" spans="1:64" outlineLevel="1" x14ac:dyDescent="0.3">
      <c r="A250" t="s">
        <v>261</v>
      </c>
      <c r="BJ250">
        <v>0</v>
      </c>
      <c r="BK250">
        <v>0</v>
      </c>
      <c r="BL250">
        <v>0</v>
      </c>
    </row>
    <row r="251" spans="1:64" outlineLevel="1" x14ac:dyDescent="0.3">
      <c r="A251" t="s">
        <v>261</v>
      </c>
      <c r="BJ251">
        <v>0</v>
      </c>
      <c r="BK251">
        <v>0</v>
      </c>
      <c r="BL251">
        <v>0</v>
      </c>
    </row>
    <row r="252" spans="1:64" outlineLevel="1" x14ac:dyDescent="0.3">
      <c r="A252" t="s">
        <v>261</v>
      </c>
      <c r="BJ252">
        <v>0</v>
      </c>
      <c r="BK252">
        <v>0</v>
      </c>
      <c r="BL252">
        <v>0</v>
      </c>
    </row>
    <row r="253" spans="1:64" outlineLevel="1" x14ac:dyDescent="0.3">
      <c r="A253" t="s">
        <v>261</v>
      </c>
      <c r="BJ253">
        <v>0</v>
      </c>
      <c r="BK253">
        <v>0</v>
      </c>
      <c r="BL253">
        <v>0</v>
      </c>
    </row>
    <row r="254" spans="1:64" outlineLevel="1" x14ac:dyDescent="0.3">
      <c r="A254" t="s">
        <v>261</v>
      </c>
      <c r="BJ254">
        <v>0</v>
      </c>
      <c r="BK254">
        <v>0</v>
      </c>
      <c r="BL254">
        <v>0</v>
      </c>
    </row>
    <row r="255" spans="1:64" outlineLevel="1" x14ac:dyDescent="0.3">
      <c r="A255" t="s">
        <v>261</v>
      </c>
      <c r="BJ255">
        <v>0</v>
      </c>
      <c r="BK255">
        <v>0</v>
      </c>
      <c r="BL255">
        <v>0</v>
      </c>
    </row>
    <row r="256" spans="1:64" outlineLevel="1" x14ac:dyDescent="0.3">
      <c r="A256" t="s">
        <v>261</v>
      </c>
      <c r="BJ256">
        <v>0</v>
      </c>
      <c r="BK256">
        <v>0</v>
      </c>
      <c r="BL256">
        <v>0</v>
      </c>
    </row>
    <row r="257" spans="1:64" outlineLevel="1" x14ac:dyDescent="0.3">
      <c r="A257" t="s">
        <v>261</v>
      </c>
      <c r="BJ257">
        <v>0</v>
      </c>
      <c r="BK257">
        <v>0</v>
      </c>
      <c r="BL257">
        <v>0</v>
      </c>
    </row>
    <row r="258" spans="1:64" outlineLevel="1" x14ac:dyDescent="0.3">
      <c r="A258" t="s">
        <v>261</v>
      </c>
      <c r="BJ258">
        <v>0</v>
      </c>
      <c r="BK258">
        <v>0</v>
      </c>
      <c r="BL258">
        <v>0</v>
      </c>
    </row>
    <row r="259" spans="1:64" outlineLevel="1" x14ac:dyDescent="0.3">
      <c r="A259" t="s">
        <v>261</v>
      </c>
      <c r="BJ259">
        <v>0</v>
      </c>
      <c r="BK259">
        <v>0</v>
      </c>
      <c r="BL259">
        <v>0</v>
      </c>
    </row>
    <row r="260" spans="1:64" outlineLevel="1" x14ac:dyDescent="0.3">
      <c r="A260" t="s">
        <v>261</v>
      </c>
      <c r="BJ260">
        <v>0</v>
      </c>
      <c r="BK260">
        <v>0</v>
      </c>
      <c r="BL260">
        <v>0</v>
      </c>
    </row>
    <row r="261" spans="1:64" outlineLevel="1" x14ac:dyDescent="0.3">
      <c r="A261" t="s">
        <v>261</v>
      </c>
      <c r="BJ261">
        <v>0</v>
      </c>
      <c r="BK261">
        <v>0</v>
      </c>
      <c r="BL261">
        <v>0</v>
      </c>
    </row>
    <row r="262" spans="1:64" outlineLevel="1" x14ac:dyDescent="0.3">
      <c r="A262" t="s">
        <v>261</v>
      </c>
      <c r="BJ262">
        <v>0</v>
      </c>
      <c r="BK262">
        <v>0</v>
      </c>
      <c r="BL262">
        <v>0</v>
      </c>
    </row>
    <row r="263" spans="1:64" outlineLevel="1" x14ac:dyDescent="0.3">
      <c r="A263" t="s">
        <v>261</v>
      </c>
      <c r="BJ263">
        <v>0</v>
      </c>
      <c r="BK263">
        <v>0</v>
      </c>
      <c r="BL263">
        <v>0</v>
      </c>
    </row>
    <row r="264" spans="1:64" outlineLevel="1" x14ac:dyDescent="0.3">
      <c r="A264" t="s">
        <v>261</v>
      </c>
      <c r="BJ264">
        <v>0</v>
      </c>
      <c r="BK264">
        <v>0</v>
      </c>
      <c r="BL264">
        <v>0</v>
      </c>
    </row>
    <row r="265" spans="1:64" outlineLevel="1" x14ac:dyDescent="0.3">
      <c r="A265" t="s">
        <v>261</v>
      </c>
      <c r="BJ265">
        <v>0</v>
      </c>
      <c r="BK265">
        <v>0</v>
      </c>
      <c r="BL265">
        <v>0</v>
      </c>
    </row>
    <row r="266" spans="1:64" outlineLevel="1" x14ac:dyDescent="0.3">
      <c r="A266" t="s">
        <v>261</v>
      </c>
      <c r="BJ266">
        <v>0</v>
      </c>
      <c r="BK266">
        <v>0</v>
      </c>
      <c r="BL266">
        <v>0</v>
      </c>
    </row>
    <row r="267" spans="1:64" outlineLevel="1" x14ac:dyDescent="0.3">
      <c r="A267" t="s">
        <v>261</v>
      </c>
      <c r="BJ267">
        <v>0</v>
      </c>
      <c r="BK267">
        <v>0</v>
      </c>
      <c r="BL267">
        <v>0</v>
      </c>
    </row>
    <row r="268" spans="1:64" outlineLevel="1" x14ac:dyDescent="0.3">
      <c r="A268" t="s">
        <v>261</v>
      </c>
      <c r="BJ268">
        <v>0</v>
      </c>
      <c r="BK268">
        <v>0</v>
      </c>
      <c r="BL268">
        <v>0</v>
      </c>
    </row>
    <row r="269" spans="1:64" outlineLevel="1" x14ac:dyDescent="0.3">
      <c r="A269" t="s">
        <v>261</v>
      </c>
      <c r="BJ269">
        <v>0</v>
      </c>
      <c r="BK269">
        <v>0</v>
      </c>
      <c r="BL269">
        <v>0</v>
      </c>
    </row>
    <row r="270" spans="1:64" outlineLevel="1" x14ac:dyDescent="0.3">
      <c r="A270" t="s">
        <v>261</v>
      </c>
      <c r="BJ270">
        <v>0</v>
      </c>
      <c r="BK270">
        <v>0</v>
      </c>
      <c r="BL270">
        <v>0</v>
      </c>
    </row>
    <row r="271" spans="1:64" outlineLevel="1" x14ac:dyDescent="0.3">
      <c r="A271" t="s">
        <v>261</v>
      </c>
      <c r="BJ271">
        <v>0</v>
      </c>
      <c r="BK271">
        <v>0</v>
      </c>
      <c r="BL271">
        <v>0</v>
      </c>
    </row>
    <row r="272" spans="1:64" outlineLevel="1" x14ac:dyDescent="0.3">
      <c r="A272" t="s">
        <v>261</v>
      </c>
      <c r="BJ272">
        <v>0</v>
      </c>
      <c r="BK272">
        <v>0</v>
      </c>
      <c r="BL272">
        <v>0</v>
      </c>
    </row>
    <row r="273" spans="1:64" outlineLevel="1" x14ac:dyDescent="0.3">
      <c r="A273" t="s">
        <v>261</v>
      </c>
      <c r="BJ273">
        <v>0</v>
      </c>
      <c r="BK273">
        <v>0</v>
      </c>
      <c r="BL273">
        <v>0</v>
      </c>
    </row>
    <row r="274" spans="1:64" outlineLevel="1" x14ac:dyDescent="0.3">
      <c r="A274" t="s">
        <v>261</v>
      </c>
      <c r="BJ274">
        <v>0</v>
      </c>
      <c r="BK274">
        <v>0</v>
      </c>
      <c r="BL274">
        <v>0</v>
      </c>
    </row>
    <row r="275" spans="1:64" outlineLevel="1" x14ac:dyDescent="0.3">
      <c r="A275" t="s">
        <v>261</v>
      </c>
      <c r="BJ275">
        <v>0</v>
      </c>
      <c r="BK275">
        <v>0</v>
      </c>
      <c r="BL275">
        <v>0</v>
      </c>
    </row>
    <row r="276" spans="1:64" outlineLevel="1" x14ac:dyDescent="0.3">
      <c r="A276" t="s">
        <v>261</v>
      </c>
      <c r="BJ276">
        <v>0</v>
      </c>
      <c r="BK276">
        <v>0</v>
      </c>
      <c r="BL276">
        <v>0</v>
      </c>
    </row>
    <row r="277" spans="1:64" outlineLevel="1" x14ac:dyDescent="0.3">
      <c r="A277" t="s">
        <v>261</v>
      </c>
      <c r="BJ277">
        <v>0</v>
      </c>
      <c r="BK277">
        <v>0</v>
      </c>
      <c r="BL277">
        <v>0</v>
      </c>
    </row>
    <row r="278" spans="1:64" outlineLevel="1" x14ac:dyDescent="0.3">
      <c r="A278" t="s">
        <v>261</v>
      </c>
      <c r="BJ278">
        <v>0</v>
      </c>
      <c r="BK278">
        <v>0</v>
      </c>
      <c r="BL278">
        <v>0</v>
      </c>
    </row>
    <row r="279" spans="1:64" outlineLevel="1" x14ac:dyDescent="0.3">
      <c r="A279" t="s">
        <v>261</v>
      </c>
      <c r="BJ279">
        <v>0</v>
      </c>
      <c r="BK279">
        <v>0</v>
      </c>
      <c r="BL279">
        <v>0</v>
      </c>
    </row>
    <row r="280" spans="1:64" outlineLevel="1" x14ac:dyDescent="0.3">
      <c r="A280" t="s">
        <v>261</v>
      </c>
      <c r="BJ280">
        <v>0</v>
      </c>
      <c r="BK280">
        <v>0</v>
      </c>
      <c r="BL280">
        <v>0</v>
      </c>
    </row>
    <row r="281" spans="1:64" outlineLevel="1" x14ac:dyDescent="0.3">
      <c r="A281" t="s">
        <v>261</v>
      </c>
      <c r="BJ281">
        <v>0</v>
      </c>
      <c r="BK281">
        <v>0</v>
      </c>
      <c r="BL281">
        <v>0</v>
      </c>
    </row>
    <row r="282" spans="1:64" outlineLevel="1" x14ac:dyDescent="0.3">
      <c r="A282" t="s">
        <v>261</v>
      </c>
      <c r="BJ282">
        <v>0</v>
      </c>
      <c r="BK282">
        <v>0</v>
      </c>
      <c r="BL282">
        <v>0</v>
      </c>
    </row>
    <row r="283" spans="1:64" outlineLevel="1" x14ac:dyDescent="0.3">
      <c r="A283" t="s">
        <v>261</v>
      </c>
      <c r="BJ283">
        <v>0</v>
      </c>
      <c r="BK283">
        <v>0</v>
      </c>
      <c r="BL283">
        <v>0</v>
      </c>
    </row>
    <row r="284" spans="1:64" outlineLevel="1" x14ac:dyDescent="0.3">
      <c r="A284" t="s">
        <v>261</v>
      </c>
      <c r="BJ284">
        <v>0</v>
      </c>
      <c r="BK284">
        <v>0</v>
      </c>
      <c r="BL284">
        <v>0</v>
      </c>
    </row>
    <row r="285" spans="1:64" outlineLevel="1" x14ac:dyDescent="0.3">
      <c r="A285" t="s">
        <v>261</v>
      </c>
      <c r="BJ285">
        <v>0</v>
      </c>
      <c r="BK285">
        <v>0</v>
      </c>
      <c r="BL285">
        <v>0</v>
      </c>
    </row>
    <row r="286" spans="1:64" outlineLevel="1" x14ac:dyDescent="0.3">
      <c r="A286" t="s">
        <v>261</v>
      </c>
      <c r="BJ286">
        <v>0</v>
      </c>
      <c r="BK286">
        <v>0</v>
      </c>
      <c r="BL286">
        <v>0</v>
      </c>
    </row>
    <row r="287" spans="1:64" outlineLevel="1" x14ac:dyDescent="0.3">
      <c r="A287" t="s">
        <v>261</v>
      </c>
      <c r="BJ287">
        <v>0</v>
      </c>
      <c r="BK287">
        <v>0</v>
      </c>
      <c r="BL287">
        <v>0</v>
      </c>
    </row>
    <row r="288" spans="1:64" outlineLevel="1" x14ac:dyDescent="0.3">
      <c r="A288" t="s">
        <v>261</v>
      </c>
      <c r="BJ288">
        <v>0</v>
      </c>
      <c r="BK288">
        <v>0</v>
      </c>
      <c r="BL288">
        <v>0</v>
      </c>
    </row>
    <row r="289" spans="1:65" outlineLevel="1" x14ac:dyDescent="0.3">
      <c r="A289" t="s">
        <v>261</v>
      </c>
      <c r="BJ289">
        <v>0</v>
      </c>
      <c r="BK289">
        <v>0</v>
      </c>
      <c r="BL289">
        <v>0</v>
      </c>
    </row>
    <row r="290" spans="1:65" outlineLevel="1" x14ac:dyDescent="0.3">
      <c r="A290" t="s">
        <v>261</v>
      </c>
      <c r="BJ290">
        <v>0</v>
      </c>
      <c r="BK290">
        <v>0</v>
      </c>
      <c r="BL290">
        <v>0</v>
      </c>
    </row>
    <row r="291" spans="1:65" outlineLevel="1" x14ac:dyDescent="0.3">
      <c r="A291" t="s">
        <v>261</v>
      </c>
      <c r="BJ291">
        <v>0</v>
      </c>
      <c r="BK291">
        <v>0</v>
      </c>
      <c r="BL291">
        <v>0</v>
      </c>
    </row>
    <row r="292" spans="1:65" outlineLevel="1" x14ac:dyDescent="0.3">
      <c r="A292" t="s">
        <v>261</v>
      </c>
      <c r="BJ292">
        <v>0</v>
      </c>
      <c r="BK292">
        <v>0</v>
      </c>
      <c r="BL292">
        <v>0</v>
      </c>
    </row>
    <row r="293" spans="1:65" outlineLevel="1" x14ac:dyDescent="0.3">
      <c r="A293" t="s">
        <v>261</v>
      </c>
      <c r="BJ293">
        <v>0</v>
      </c>
      <c r="BK293">
        <v>0</v>
      </c>
      <c r="BL293">
        <v>0</v>
      </c>
    </row>
    <row r="294" spans="1:65" outlineLevel="1" x14ac:dyDescent="0.3">
      <c r="A294" t="s">
        <v>261</v>
      </c>
      <c r="BJ294">
        <v>0</v>
      </c>
      <c r="BK294">
        <v>0</v>
      </c>
      <c r="BL294">
        <v>0</v>
      </c>
    </row>
    <row r="295" spans="1:65" outlineLevel="1" x14ac:dyDescent="0.3">
      <c r="A295" t="s">
        <v>261</v>
      </c>
      <c r="BJ295">
        <v>0</v>
      </c>
      <c r="BK295">
        <v>0</v>
      </c>
      <c r="BL295">
        <v>0</v>
      </c>
    </row>
    <row r="296" spans="1:65" outlineLevel="1" x14ac:dyDescent="0.3">
      <c r="A296" t="s">
        <v>261</v>
      </c>
      <c r="BJ296">
        <v>0</v>
      </c>
      <c r="BK296">
        <v>0</v>
      </c>
      <c r="BL296">
        <v>0</v>
      </c>
    </row>
    <row r="297" spans="1:65" outlineLevel="1" x14ac:dyDescent="0.3">
      <c r="A297" t="s">
        <v>261</v>
      </c>
      <c r="BJ297">
        <v>0</v>
      </c>
      <c r="BK297">
        <v>0</v>
      </c>
      <c r="BL297">
        <v>0</v>
      </c>
    </row>
    <row r="298" spans="1:65" outlineLevel="1" x14ac:dyDescent="0.3">
      <c r="A298" s="264" t="s">
        <v>261</v>
      </c>
      <c r="BJ298">
        <v>0</v>
      </c>
      <c r="BK298">
        <v>0</v>
      </c>
      <c r="BL298">
        <v>0</v>
      </c>
    </row>
    <row r="299" spans="1:65" x14ac:dyDescent="0.3">
      <c r="A299">
        <v>1</v>
      </c>
      <c r="BJ299">
        <v>0</v>
      </c>
      <c r="BK299">
        <v>0</v>
      </c>
      <c r="BL299">
        <v>0</v>
      </c>
      <c r="BM299">
        <v>0</v>
      </c>
    </row>
    <row r="300" spans="1:65" ht="15.6" x14ac:dyDescent="0.3">
      <c r="A300" s="259" t="s">
        <v>262</v>
      </c>
      <c r="B300" s="260"/>
      <c r="C300" s="261"/>
      <c r="D300" s="262"/>
      <c r="E300" s="263" t="s">
        <v>1386</v>
      </c>
      <c r="F300" s="178"/>
      <c r="BJ300">
        <v>0</v>
      </c>
      <c r="BK300">
        <v>0</v>
      </c>
      <c r="BL300">
        <v>0</v>
      </c>
      <c r="BM300">
        <v>0</v>
      </c>
    </row>
    <row r="301" spans="1:65" outlineLevel="1" x14ac:dyDescent="0.3">
      <c r="A301">
        <v>1</v>
      </c>
      <c r="B301" t="s">
        <v>379</v>
      </c>
      <c r="C301">
        <v>0</v>
      </c>
      <c r="D301" t="s">
        <v>1387</v>
      </c>
      <c r="E301" t="s">
        <v>710</v>
      </c>
      <c r="F301">
        <v>0</v>
      </c>
      <c r="G301">
        <v>0</v>
      </c>
      <c r="H301">
        <v>0</v>
      </c>
      <c r="I301" t="s">
        <v>29</v>
      </c>
      <c r="J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5" outlineLevel="1" x14ac:dyDescent="0.3">
      <c r="A302">
        <v>1</v>
      </c>
      <c r="B302" t="s">
        <v>379</v>
      </c>
      <c r="C302">
        <v>1</v>
      </c>
      <c r="D302" t="s">
        <v>1388</v>
      </c>
      <c r="E302" t="s">
        <v>30</v>
      </c>
      <c r="F302" t="s">
        <v>339</v>
      </c>
      <c r="G302" t="s">
        <v>328</v>
      </c>
      <c r="H302">
        <v>1</v>
      </c>
      <c r="I302" t="s">
        <v>254</v>
      </c>
      <c r="J302">
        <v>34</v>
      </c>
      <c r="K302">
        <v>46435</v>
      </c>
      <c r="L302">
        <v>46441</v>
      </c>
      <c r="M302">
        <v>39</v>
      </c>
      <c r="N302">
        <v>6</v>
      </c>
      <c r="O302">
        <v>120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120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120</v>
      </c>
      <c r="AY302">
        <v>0.75</v>
      </c>
      <c r="AZ302">
        <v>5001</v>
      </c>
      <c r="BA302">
        <v>3750.75</v>
      </c>
      <c r="BB302">
        <v>2813.0625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120</v>
      </c>
      <c r="BK302">
        <v>120</v>
      </c>
      <c r="BL302">
        <v>0</v>
      </c>
    </row>
    <row r="303" spans="1:65" outlineLevel="1" x14ac:dyDescent="0.3">
      <c r="A303">
        <v>1</v>
      </c>
      <c r="B303" t="s">
        <v>380</v>
      </c>
      <c r="C303">
        <v>1</v>
      </c>
      <c r="D303" t="s">
        <v>1389</v>
      </c>
      <c r="E303" t="s">
        <v>31</v>
      </c>
      <c r="F303" t="s">
        <v>313</v>
      </c>
      <c r="G303" t="s">
        <v>321</v>
      </c>
      <c r="H303">
        <v>1</v>
      </c>
      <c r="I303" t="s">
        <v>255</v>
      </c>
      <c r="J303">
        <v>40</v>
      </c>
      <c r="K303">
        <v>46477</v>
      </c>
      <c r="L303">
        <v>46477</v>
      </c>
      <c r="M303">
        <v>39</v>
      </c>
      <c r="N303">
        <v>0</v>
      </c>
      <c r="O303">
        <v>120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120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120</v>
      </c>
      <c r="AY303">
        <v>0.75</v>
      </c>
      <c r="AZ303">
        <v>5002</v>
      </c>
      <c r="BA303">
        <v>3751.5</v>
      </c>
      <c r="BB303">
        <v>2813.625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120</v>
      </c>
      <c r="BK303">
        <v>120</v>
      </c>
      <c r="BL303">
        <v>0</v>
      </c>
    </row>
    <row r="304" spans="1:65" outlineLevel="1" x14ac:dyDescent="0.3">
      <c r="A304">
        <v>1</v>
      </c>
      <c r="B304" t="s">
        <v>381</v>
      </c>
      <c r="C304">
        <v>1</v>
      </c>
      <c r="D304" t="s">
        <v>1390</v>
      </c>
      <c r="E304" t="s">
        <v>32</v>
      </c>
      <c r="F304" t="s">
        <v>314</v>
      </c>
      <c r="G304" t="s">
        <v>322</v>
      </c>
      <c r="H304">
        <v>2</v>
      </c>
      <c r="I304" t="s">
        <v>256</v>
      </c>
      <c r="J304">
        <v>40</v>
      </c>
      <c r="K304">
        <v>46477</v>
      </c>
      <c r="L304">
        <v>46477</v>
      </c>
      <c r="M304">
        <v>39</v>
      </c>
      <c r="N304">
        <v>0</v>
      </c>
      <c r="O304">
        <v>120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120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120</v>
      </c>
      <c r="AY304">
        <v>0.75</v>
      </c>
      <c r="AZ304">
        <v>5003</v>
      </c>
      <c r="BA304">
        <v>3752.25</v>
      </c>
      <c r="BB304">
        <v>2814.1875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120</v>
      </c>
      <c r="BK304">
        <v>120</v>
      </c>
      <c r="BL304">
        <v>0</v>
      </c>
    </row>
    <row r="305" spans="1:64" outlineLevel="1" x14ac:dyDescent="0.3">
      <c r="A305">
        <v>1</v>
      </c>
      <c r="B305" t="s">
        <v>382</v>
      </c>
      <c r="C305">
        <v>1</v>
      </c>
      <c r="D305" t="s">
        <v>1391</v>
      </c>
      <c r="E305" t="s">
        <v>33</v>
      </c>
      <c r="F305" t="s">
        <v>339</v>
      </c>
      <c r="G305" t="s">
        <v>328</v>
      </c>
      <c r="H305">
        <v>1</v>
      </c>
      <c r="I305" t="s">
        <v>254</v>
      </c>
      <c r="J305">
        <v>40</v>
      </c>
      <c r="K305">
        <v>46477</v>
      </c>
      <c r="L305">
        <v>46477</v>
      </c>
      <c r="M305">
        <v>39</v>
      </c>
      <c r="N305">
        <v>0</v>
      </c>
      <c r="O305">
        <v>120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120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120</v>
      </c>
      <c r="AY305">
        <v>0.75</v>
      </c>
      <c r="AZ305">
        <v>5001</v>
      </c>
      <c r="BA305">
        <v>3750.75</v>
      </c>
      <c r="BB305">
        <v>2813.0625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120</v>
      </c>
      <c r="BK305">
        <v>120</v>
      </c>
      <c r="BL305">
        <v>0</v>
      </c>
    </row>
    <row r="306" spans="1:64" outlineLevel="1" x14ac:dyDescent="0.3">
      <c r="A306">
        <v>1</v>
      </c>
      <c r="B306" t="s">
        <v>383</v>
      </c>
      <c r="C306">
        <v>1</v>
      </c>
      <c r="D306" t="s">
        <v>1392</v>
      </c>
      <c r="E306" t="s">
        <v>34</v>
      </c>
      <c r="F306" t="s">
        <v>314</v>
      </c>
      <c r="G306" t="s">
        <v>322</v>
      </c>
      <c r="H306">
        <v>1</v>
      </c>
      <c r="I306" t="s">
        <v>256</v>
      </c>
      <c r="J306">
        <v>40</v>
      </c>
      <c r="K306">
        <v>46477</v>
      </c>
      <c r="L306">
        <v>46477</v>
      </c>
      <c r="M306">
        <v>39</v>
      </c>
      <c r="N306">
        <v>0</v>
      </c>
      <c r="O306">
        <v>120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120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120</v>
      </c>
      <c r="AY306">
        <v>0.75</v>
      </c>
      <c r="AZ306">
        <v>5003</v>
      </c>
      <c r="BA306">
        <v>3752.25</v>
      </c>
      <c r="BB306">
        <v>2814.1875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120</v>
      </c>
      <c r="BK306">
        <v>120</v>
      </c>
      <c r="BL306">
        <v>0</v>
      </c>
    </row>
    <row r="307" spans="1:64" outlineLevel="1" x14ac:dyDescent="0.3">
      <c r="A307">
        <v>1</v>
      </c>
      <c r="B307" t="s">
        <v>384</v>
      </c>
      <c r="C307">
        <v>1</v>
      </c>
      <c r="D307" t="s">
        <v>1393</v>
      </c>
      <c r="E307" t="s">
        <v>35</v>
      </c>
      <c r="F307" t="s">
        <v>315</v>
      </c>
      <c r="G307" t="s">
        <v>323</v>
      </c>
      <c r="H307">
        <v>2</v>
      </c>
      <c r="I307" t="s">
        <v>257</v>
      </c>
      <c r="J307">
        <v>40</v>
      </c>
      <c r="K307">
        <v>46477</v>
      </c>
      <c r="L307">
        <v>46477</v>
      </c>
      <c r="M307">
        <v>39</v>
      </c>
      <c r="N307">
        <v>0</v>
      </c>
      <c r="O307">
        <v>120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120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120</v>
      </c>
      <c r="AY307">
        <v>0.75</v>
      </c>
      <c r="AZ307">
        <v>5004</v>
      </c>
      <c r="BA307">
        <v>3753</v>
      </c>
      <c r="BB307">
        <v>2814.75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120</v>
      </c>
      <c r="BK307">
        <v>120</v>
      </c>
      <c r="BL307">
        <v>0</v>
      </c>
    </row>
    <row r="308" spans="1:64" outlineLevel="1" x14ac:dyDescent="0.3">
      <c r="A308">
        <v>2</v>
      </c>
      <c r="B308" t="s">
        <v>379</v>
      </c>
      <c r="C308">
        <v>0</v>
      </c>
      <c r="D308" t="s">
        <v>1394</v>
      </c>
      <c r="E308" t="s">
        <v>711</v>
      </c>
      <c r="F308">
        <v>0</v>
      </c>
      <c r="G308">
        <v>0</v>
      </c>
      <c r="H308">
        <v>0</v>
      </c>
      <c r="I308" t="s">
        <v>37</v>
      </c>
      <c r="J308">
        <v>40</v>
      </c>
      <c r="K308">
        <v>46477</v>
      </c>
      <c r="L308">
        <v>46477</v>
      </c>
      <c r="M308">
        <v>39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 outlineLevel="1" x14ac:dyDescent="0.3">
      <c r="A309">
        <v>2</v>
      </c>
      <c r="B309" t="s">
        <v>379</v>
      </c>
      <c r="C309">
        <v>1</v>
      </c>
      <c r="D309" t="s">
        <v>1395</v>
      </c>
      <c r="E309" t="s">
        <v>36</v>
      </c>
      <c r="F309" t="s">
        <v>339</v>
      </c>
      <c r="G309" t="s">
        <v>328</v>
      </c>
      <c r="H309">
        <v>2</v>
      </c>
      <c r="I309" t="s">
        <v>254</v>
      </c>
      <c r="J309">
        <v>40</v>
      </c>
      <c r="K309">
        <v>46477</v>
      </c>
      <c r="L309">
        <v>46479</v>
      </c>
      <c r="M309">
        <v>41</v>
      </c>
      <c r="N309">
        <v>2</v>
      </c>
      <c r="O309">
        <v>80</v>
      </c>
      <c r="P309">
        <v>0.5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40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40</v>
      </c>
      <c r="AY309">
        <v>0.25</v>
      </c>
      <c r="AZ309">
        <v>5001</v>
      </c>
      <c r="BA309">
        <v>1250.25</v>
      </c>
      <c r="BB309">
        <v>312.5625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80</v>
      </c>
      <c r="BK309">
        <v>80</v>
      </c>
      <c r="BL309">
        <v>0</v>
      </c>
    </row>
    <row r="310" spans="1:64" outlineLevel="1" x14ac:dyDescent="0.3">
      <c r="A310">
        <v>2</v>
      </c>
      <c r="B310" t="s">
        <v>380</v>
      </c>
      <c r="C310">
        <v>1</v>
      </c>
      <c r="D310" t="s">
        <v>1396</v>
      </c>
      <c r="E310" t="s">
        <v>38</v>
      </c>
      <c r="F310" t="s">
        <v>313</v>
      </c>
      <c r="G310" t="s">
        <v>321</v>
      </c>
      <c r="H310">
        <v>1</v>
      </c>
      <c r="I310" t="s">
        <v>255</v>
      </c>
      <c r="J310">
        <v>42</v>
      </c>
      <c r="K310">
        <v>46491</v>
      </c>
      <c r="L310">
        <v>46493</v>
      </c>
      <c r="M310">
        <v>43</v>
      </c>
      <c r="N310">
        <v>2</v>
      </c>
      <c r="O310">
        <v>80</v>
      </c>
      <c r="P310">
        <v>0</v>
      </c>
      <c r="Q310">
        <v>0.5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0.5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40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40</v>
      </c>
      <c r="AY310">
        <v>0.25</v>
      </c>
      <c r="AZ310">
        <v>5002</v>
      </c>
      <c r="BA310">
        <v>1250.5</v>
      </c>
      <c r="BB310">
        <v>312.625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80</v>
      </c>
      <c r="BK310">
        <v>80</v>
      </c>
      <c r="BL310">
        <v>0</v>
      </c>
    </row>
    <row r="311" spans="1:64" outlineLevel="1" x14ac:dyDescent="0.3">
      <c r="A311">
        <v>2</v>
      </c>
      <c r="B311" t="s">
        <v>381</v>
      </c>
      <c r="C311">
        <v>1</v>
      </c>
      <c r="D311" t="s">
        <v>1397</v>
      </c>
      <c r="E311" t="s">
        <v>39</v>
      </c>
      <c r="F311" t="s">
        <v>314</v>
      </c>
      <c r="G311" t="s">
        <v>322</v>
      </c>
      <c r="H311">
        <v>2</v>
      </c>
      <c r="I311" t="s">
        <v>256</v>
      </c>
      <c r="J311">
        <v>44</v>
      </c>
      <c r="K311">
        <v>46505</v>
      </c>
      <c r="L311">
        <v>46505</v>
      </c>
      <c r="M311">
        <v>43</v>
      </c>
      <c r="N311">
        <v>0</v>
      </c>
      <c r="O311">
        <v>80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0.5</v>
      </c>
      <c r="Z311">
        <v>0</v>
      </c>
      <c r="AA311">
        <v>0.5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40</v>
      </c>
      <c r="AQ311">
        <v>0</v>
      </c>
      <c r="AR311">
        <v>40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5003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80</v>
      </c>
      <c r="BK311">
        <v>80</v>
      </c>
      <c r="BL311">
        <v>0</v>
      </c>
    </row>
    <row r="312" spans="1:64" outlineLevel="1" x14ac:dyDescent="0.3">
      <c r="A312">
        <v>2</v>
      </c>
      <c r="B312" t="s">
        <v>382</v>
      </c>
      <c r="C312">
        <v>1</v>
      </c>
      <c r="D312" t="s">
        <v>1398</v>
      </c>
      <c r="E312" t="s">
        <v>41</v>
      </c>
      <c r="F312" t="s">
        <v>314</v>
      </c>
      <c r="G312" t="s">
        <v>322</v>
      </c>
      <c r="H312">
        <v>0</v>
      </c>
      <c r="I312" t="s">
        <v>256</v>
      </c>
      <c r="J312">
        <v>44</v>
      </c>
      <c r="K312">
        <v>46505</v>
      </c>
      <c r="L312">
        <v>46509</v>
      </c>
      <c r="M312">
        <v>47</v>
      </c>
      <c r="N312">
        <v>4</v>
      </c>
      <c r="O312">
        <v>160</v>
      </c>
      <c r="P312">
        <v>0</v>
      </c>
      <c r="Q312">
        <v>0</v>
      </c>
      <c r="R312">
        <v>0.5</v>
      </c>
      <c r="S312">
        <v>0.5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80</v>
      </c>
      <c r="AJ312">
        <v>80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160</v>
      </c>
      <c r="AY312">
        <v>1</v>
      </c>
      <c r="AZ312">
        <v>5003</v>
      </c>
      <c r="BA312">
        <v>5003</v>
      </c>
      <c r="BB312">
        <v>5003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160</v>
      </c>
      <c r="BK312">
        <v>160</v>
      </c>
      <c r="BL312">
        <v>0</v>
      </c>
    </row>
    <row r="313" spans="1:64" outlineLevel="1" x14ac:dyDescent="0.3">
      <c r="A313">
        <v>2</v>
      </c>
      <c r="B313" t="s">
        <v>383</v>
      </c>
      <c r="C313">
        <v>1</v>
      </c>
      <c r="D313" t="s">
        <v>1399</v>
      </c>
      <c r="E313" t="s">
        <v>43</v>
      </c>
      <c r="F313" t="s">
        <v>315</v>
      </c>
      <c r="G313" t="s">
        <v>323</v>
      </c>
      <c r="H313">
        <v>2</v>
      </c>
      <c r="I313" t="s">
        <v>257</v>
      </c>
      <c r="J313">
        <v>48</v>
      </c>
      <c r="K313">
        <v>46533</v>
      </c>
      <c r="L313">
        <v>46534</v>
      </c>
      <c r="M313">
        <v>48</v>
      </c>
      <c r="N313">
        <v>1</v>
      </c>
      <c r="O313">
        <v>80</v>
      </c>
      <c r="P313">
        <v>0.125</v>
      </c>
      <c r="Q313">
        <v>0.125</v>
      </c>
      <c r="R313">
        <v>0.125</v>
      </c>
      <c r="S313">
        <v>0.125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0.25</v>
      </c>
      <c r="Z313">
        <v>0.25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10</v>
      </c>
      <c r="AH313">
        <v>10</v>
      </c>
      <c r="AI313">
        <v>10</v>
      </c>
      <c r="AJ313">
        <v>10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20</v>
      </c>
      <c r="AQ313">
        <v>20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40</v>
      </c>
      <c r="AY313">
        <v>0.25</v>
      </c>
      <c r="AZ313">
        <v>5004</v>
      </c>
      <c r="BA313">
        <v>1251</v>
      </c>
      <c r="BB313">
        <v>312.75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80</v>
      </c>
      <c r="BK313">
        <v>80</v>
      </c>
      <c r="BL313">
        <v>0</v>
      </c>
    </row>
    <row r="314" spans="1:64" outlineLevel="1" x14ac:dyDescent="0.3">
      <c r="A314">
        <v>3</v>
      </c>
      <c r="B314" t="s">
        <v>379</v>
      </c>
      <c r="C314">
        <v>-1</v>
      </c>
      <c r="D314" t="s">
        <v>1400</v>
      </c>
      <c r="E314" t="s">
        <v>712</v>
      </c>
      <c r="F314">
        <v>0</v>
      </c>
      <c r="G314">
        <v>0</v>
      </c>
      <c r="H314">
        <v>0</v>
      </c>
      <c r="I314">
        <v>0</v>
      </c>
      <c r="J314">
        <v>49</v>
      </c>
      <c r="K314">
        <v>46540</v>
      </c>
      <c r="L314">
        <v>46540</v>
      </c>
      <c r="M314">
        <v>48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 outlineLevel="1" x14ac:dyDescent="0.3">
      <c r="A315">
        <v>3</v>
      </c>
      <c r="B315" t="s">
        <v>379</v>
      </c>
      <c r="C315">
        <v>0</v>
      </c>
      <c r="D315" t="s">
        <v>1401</v>
      </c>
      <c r="E315" t="s">
        <v>44</v>
      </c>
      <c r="F315">
        <v>0</v>
      </c>
      <c r="G315">
        <v>0</v>
      </c>
      <c r="H315">
        <v>0</v>
      </c>
      <c r="I315">
        <v>0</v>
      </c>
      <c r="J315">
        <v>49</v>
      </c>
      <c r="K315">
        <v>46540</v>
      </c>
      <c r="L315">
        <v>46540</v>
      </c>
      <c r="M315">
        <v>48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 outlineLevel="1" x14ac:dyDescent="0.3">
      <c r="A316">
        <v>3</v>
      </c>
      <c r="B316" t="s">
        <v>379</v>
      </c>
      <c r="C316">
        <v>1</v>
      </c>
      <c r="D316" t="s">
        <v>1402</v>
      </c>
      <c r="E316" t="s">
        <v>45</v>
      </c>
      <c r="F316" t="s">
        <v>1403</v>
      </c>
      <c r="G316">
        <v>0</v>
      </c>
      <c r="H316">
        <v>3</v>
      </c>
      <c r="I316" t="s">
        <v>42</v>
      </c>
      <c r="J316">
        <v>49</v>
      </c>
      <c r="K316">
        <v>46540</v>
      </c>
      <c r="L316">
        <v>46542</v>
      </c>
      <c r="M316">
        <v>50</v>
      </c>
      <c r="N316">
        <v>2</v>
      </c>
      <c r="O316">
        <v>80</v>
      </c>
      <c r="P316">
        <v>0</v>
      </c>
      <c r="Q316">
        <v>0</v>
      </c>
      <c r="R316">
        <v>0</v>
      </c>
      <c r="S316">
        <v>0.5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0.5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40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40</v>
      </c>
      <c r="AY316">
        <v>0.25</v>
      </c>
      <c r="AZ316" t="e">
        <v>#N/A</v>
      </c>
      <c r="BA316" t="e">
        <v>#N/A</v>
      </c>
      <c r="BB316" t="e">
        <v>#N/A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80</v>
      </c>
      <c r="BK316">
        <v>80</v>
      </c>
      <c r="BL316">
        <v>0</v>
      </c>
    </row>
    <row r="317" spans="1:64" outlineLevel="1" x14ac:dyDescent="0.3">
      <c r="A317">
        <v>3</v>
      </c>
      <c r="B317" t="s">
        <v>379</v>
      </c>
      <c r="C317">
        <v>1</v>
      </c>
      <c r="D317" t="s">
        <v>1402</v>
      </c>
      <c r="E317" t="s">
        <v>46</v>
      </c>
      <c r="F317" t="s">
        <v>1403</v>
      </c>
      <c r="G317">
        <v>0</v>
      </c>
      <c r="H317">
        <v>3</v>
      </c>
      <c r="I317" t="s">
        <v>42</v>
      </c>
      <c r="J317">
        <v>51</v>
      </c>
      <c r="K317">
        <v>46554</v>
      </c>
      <c r="L317">
        <v>46554</v>
      </c>
      <c r="M317">
        <v>50</v>
      </c>
      <c r="N317">
        <v>0</v>
      </c>
      <c r="O317">
        <v>80</v>
      </c>
      <c r="P317">
        <v>0</v>
      </c>
      <c r="Q317">
        <v>0</v>
      </c>
      <c r="R317">
        <v>0.5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40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40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40</v>
      </c>
      <c r="AY317">
        <v>0.25</v>
      </c>
      <c r="AZ317" t="e">
        <v>#N/A</v>
      </c>
      <c r="BA317" t="e">
        <v>#N/A</v>
      </c>
      <c r="BB317" t="e">
        <v>#N/A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80</v>
      </c>
      <c r="BK317">
        <v>80</v>
      </c>
      <c r="BL317">
        <v>0</v>
      </c>
    </row>
    <row r="318" spans="1:64" outlineLevel="1" x14ac:dyDescent="0.3">
      <c r="A318">
        <v>3</v>
      </c>
      <c r="B318" t="s">
        <v>379</v>
      </c>
      <c r="C318">
        <v>1</v>
      </c>
      <c r="D318" t="s">
        <v>1402</v>
      </c>
      <c r="E318" t="s">
        <v>47</v>
      </c>
      <c r="F318" t="s">
        <v>343</v>
      </c>
      <c r="G318" t="s">
        <v>48</v>
      </c>
      <c r="H318">
        <v>3</v>
      </c>
      <c r="I318" t="s">
        <v>278</v>
      </c>
      <c r="J318">
        <v>51</v>
      </c>
      <c r="K318">
        <v>46554</v>
      </c>
      <c r="L318">
        <v>46554</v>
      </c>
      <c r="M318">
        <v>50</v>
      </c>
      <c r="N318">
        <v>0</v>
      </c>
      <c r="O318">
        <v>80</v>
      </c>
      <c r="P318">
        <v>0.5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40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40</v>
      </c>
      <c r="AY318">
        <v>0.25</v>
      </c>
      <c r="AZ318" t="e">
        <v>#N/A</v>
      </c>
      <c r="BA318" t="e">
        <v>#N/A</v>
      </c>
      <c r="BB318" t="e">
        <v>#N/A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80</v>
      </c>
      <c r="BK318">
        <v>80</v>
      </c>
      <c r="BL318">
        <v>0</v>
      </c>
    </row>
    <row r="319" spans="1:64" outlineLevel="1" x14ac:dyDescent="0.3">
      <c r="A319">
        <v>3</v>
      </c>
      <c r="B319" t="s">
        <v>379</v>
      </c>
      <c r="C319">
        <v>1</v>
      </c>
      <c r="D319" t="s">
        <v>1402</v>
      </c>
      <c r="E319" t="s">
        <v>49</v>
      </c>
      <c r="F319" t="s">
        <v>344</v>
      </c>
      <c r="G319" t="s">
        <v>48</v>
      </c>
      <c r="H319">
        <v>3</v>
      </c>
      <c r="I319" t="s">
        <v>279</v>
      </c>
      <c r="J319">
        <v>51</v>
      </c>
      <c r="K319">
        <v>46554</v>
      </c>
      <c r="L319">
        <v>46554</v>
      </c>
      <c r="M319">
        <v>50</v>
      </c>
      <c r="N319">
        <v>0</v>
      </c>
      <c r="O319">
        <v>80</v>
      </c>
      <c r="P319">
        <v>0</v>
      </c>
      <c r="Q319">
        <v>0.5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40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40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40</v>
      </c>
      <c r="AY319">
        <v>0.25</v>
      </c>
      <c r="AZ319" t="e">
        <v>#N/A</v>
      </c>
      <c r="BA319" t="e">
        <v>#N/A</v>
      </c>
      <c r="BB319" t="e">
        <v>#N/A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80</v>
      </c>
      <c r="BK319">
        <v>80</v>
      </c>
      <c r="BL319">
        <v>0</v>
      </c>
    </row>
    <row r="320" spans="1:64" outlineLevel="1" x14ac:dyDescent="0.3">
      <c r="A320">
        <v>3</v>
      </c>
      <c r="B320" t="s">
        <v>379</v>
      </c>
      <c r="C320">
        <v>1</v>
      </c>
      <c r="D320" t="s">
        <v>1402</v>
      </c>
      <c r="E320" t="s">
        <v>50</v>
      </c>
      <c r="F320" t="s">
        <v>345</v>
      </c>
      <c r="G320" t="s">
        <v>48</v>
      </c>
      <c r="H320">
        <v>4</v>
      </c>
      <c r="I320" t="s">
        <v>280</v>
      </c>
      <c r="J320">
        <v>51</v>
      </c>
      <c r="K320">
        <v>46554</v>
      </c>
      <c r="L320">
        <v>46556</v>
      </c>
      <c r="M320">
        <v>52</v>
      </c>
      <c r="N320">
        <v>2</v>
      </c>
      <c r="O320">
        <v>80</v>
      </c>
      <c r="P320">
        <v>0</v>
      </c>
      <c r="Q320">
        <v>0</v>
      </c>
      <c r="R320">
        <v>0</v>
      </c>
      <c r="S320">
        <v>0.5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40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40</v>
      </c>
      <c r="AY320">
        <v>0.25</v>
      </c>
      <c r="AZ320" t="e">
        <v>#N/A</v>
      </c>
      <c r="BA320" t="e">
        <v>#N/A</v>
      </c>
      <c r="BB320" t="e">
        <v>#N/A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80</v>
      </c>
      <c r="BK320">
        <v>80</v>
      </c>
      <c r="BL320">
        <v>0</v>
      </c>
    </row>
    <row r="321" spans="1:64" outlineLevel="1" x14ac:dyDescent="0.3">
      <c r="A321">
        <v>3</v>
      </c>
      <c r="B321" t="s">
        <v>379</v>
      </c>
      <c r="C321">
        <v>6</v>
      </c>
      <c r="D321" t="s">
        <v>1404</v>
      </c>
      <c r="E321" t="s">
        <v>51</v>
      </c>
      <c r="F321" t="s">
        <v>343</v>
      </c>
      <c r="G321" t="s">
        <v>48</v>
      </c>
      <c r="H321">
        <v>4</v>
      </c>
      <c r="I321" t="s">
        <v>278</v>
      </c>
      <c r="J321">
        <v>53</v>
      </c>
      <c r="K321">
        <v>46568</v>
      </c>
      <c r="L321">
        <v>46568</v>
      </c>
      <c r="M321">
        <v>52</v>
      </c>
      <c r="N321">
        <v>0</v>
      </c>
      <c r="O321">
        <v>80</v>
      </c>
      <c r="P321">
        <v>0</v>
      </c>
      <c r="Q321">
        <v>0.5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40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40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40</v>
      </c>
      <c r="AY321">
        <v>0.25</v>
      </c>
      <c r="AZ321" t="e">
        <v>#N/A</v>
      </c>
      <c r="BA321" t="e">
        <v>#N/A</v>
      </c>
      <c r="BB321" t="e">
        <v>#N/A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80</v>
      </c>
      <c r="BK321">
        <v>80</v>
      </c>
      <c r="BL321">
        <v>0</v>
      </c>
    </row>
    <row r="322" spans="1:64" outlineLevel="1" x14ac:dyDescent="0.3">
      <c r="A322">
        <v>3</v>
      </c>
      <c r="B322" t="s">
        <v>379</v>
      </c>
      <c r="C322">
        <v>7</v>
      </c>
      <c r="D322" t="s">
        <v>1405</v>
      </c>
      <c r="E322" t="s">
        <v>52</v>
      </c>
      <c r="F322" t="s">
        <v>344</v>
      </c>
      <c r="G322" t="s">
        <v>48</v>
      </c>
      <c r="H322">
        <v>4</v>
      </c>
      <c r="I322" t="s">
        <v>279</v>
      </c>
      <c r="J322">
        <v>53</v>
      </c>
      <c r="K322">
        <v>46568</v>
      </c>
      <c r="L322">
        <v>46568</v>
      </c>
      <c r="M322">
        <v>52</v>
      </c>
      <c r="N322">
        <v>0</v>
      </c>
      <c r="O322">
        <v>80</v>
      </c>
      <c r="P322">
        <v>0</v>
      </c>
      <c r="Q322">
        <v>0</v>
      </c>
      <c r="R322">
        <v>0.5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40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40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40</v>
      </c>
      <c r="AY322">
        <v>0.25</v>
      </c>
      <c r="AZ322" t="e">
        <v>#N/A</v>
      </c>
      <c r="BA322" t="e">
        <v>#N/A</v>
      </c>
      <c r="BB322" t="e">
        <v>#N/A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80</v>
      </c>
      <c r="BK322">
        <v>80</v>
      </c>
      <c r="BL322">
        <v>0</v>
      </c>
    </row>
    <row r="323" spans="1:64" outlineLevel="1" x14ac:dyDescent="0.3">
      <c r="A323">
        <v>3</v>
      </c>
      <c r="B323" t="s">
        <v>379</v>
      </c>
      <c r="C323">
        <v>8</v>
      </c>
      <c r="D323" t="s">
        <v>1406</v>
      </c>
      <c r="E323" t="s">
        <v>53</v>
      </c>
      <c r="F323" t="s">
        <v>345</v>
      </c>
      <c r="G323" t="s">
        <v>48</v>
      </c>
      <c r="H323">
        <v>5</v>
      </c>
      <c r="I323" t="s">
        <v>280</v>
      </c>
      <c r="J323">
        <v>53</v>
      </c>
      <c r="K323">
        <v>46568</v>
      </c>
      <c r="L323">
        <v>46570</v>
      </c>
      <c r="M323">
        <v>54</v>
      </c>
      <c r="N323">
        <v>2</v>
      </c>
      <c r="O323">
        <v>120</v>
      </c>
      <c r="P323">
        <v>0</v>
      </c>
      <c r="Q323">
        <v>0</v>
      </c>
      <c r="R323">
        <v>0</v>
      </c>
      <c r="S323">
        <v>0.33300000000000002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0.33300000000000002</v>
      </c>
      <c r="AA323">
        <v>0.33300000000000002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40</v>
      </c>
      <c r="AR323">
        <v>40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40</v>
      </c>
      <c r="AY323">
        <v>0.25</v>
      </c>
      <c r="AZ323" t="e">
        <v>#N/A</v>
      </c>
      <c r="BA323" t="e">
        <v>#N/A</v>
      </c>
      <c r="BB323" t="e">
        <v>#N/A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120</v>
      </c>
      <c r="BK323">
        <v>120</v>
      </c>
      <c r="BL323">
        <v>0</v>
      </c>
    </row>
    <row r="324" spans="1:64" outlineLevel="1" x14ac:dyDescent="0.3">
      <c r="A324">
        <v>3</v>
      </c>
      <c r="B324" t="s">
        <v>380</v>
      </c>
      <c r="C324">
        <v>1</v>
      </c>
      <c r="D324" t="s">
        <v>1407</v>
      </c>
      <c r="E324" t="s">
        <v>54</v>
      </c>
      <c r="F324" t="s">
        <v>339</v>
      </c>
      <c r="G324" t="s">
        <v>328</v>
      </c>
      <c r="H324">
        <v>4</v>
      </c>
      <c r="I324" t="s">
        <v>254</v>
      </c>
      <c r="J324">
        <v>54</v>
      </c>
      <c r="K324">
        <v>46575</v>
      </c>
      <c r="L324">
        <v>46575</v>
      </c>
      <c r="M324">
        <v>53</v>
      </c>
      <c r="N324">
        <v>0</v>
      </c>
      <c r="O324">
        <v>160</v>
      </c>
      <c r="P324">
        <v>0.5</v>
      </c>
      <c r="Q324">
        <v>0</v>
      </c>
      <c r="R324">
        <v>0.5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80</v>
      </c>
      <c r="AH324">
        <v>0</v>
      </c>
      <c r="AI324">
        <v>80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160</v>
      </c>
      <c r="AY324">
        <v>1</v>
      </c>
      <c r="AZ324">
        <v>5001</v>
      </c>
      <c r="BA324">
        <v>5001</v>
      </c>
      <c r="BB324">
        <v>5001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160</v>
      </c>
      <c r="BK324">
        <v>160</v>
      </c>
      <c r="BL324">
        <v>0</v>
      </c>
    </row>
    <row r="325" spans="1:64" outlineLevel="1" x14ac:dyDescent="0.3">
      <c r="A325">
        <v>3</v>
      </c>
      <c r="B325" t="s">
        <v>381</v>
      </c>
      <c r="C325">
        <v>1</v>
      </c>
      <c r="D325" t="s">
        <v>1408</v>
      </c>
      <c r="E325" t="s">
        <v>55</v>
      </c>
      <c r="F325" t="s">
        <v>313</v>
      </c>
      <c r="G325" t="s">
        <v>321</v>
      </c>
      <c r="H325">
        <v>4</v>
      </c>
      <c r="I325" t="s">
        <v>255</v>
      </c>
      <c r="J325">
        <v>53</v>
      </c>
      <c r="K325">
        <v>46568</v>
      </c>
      <c r="L325">
        <v>46568</v>
      </c>
      <c r="M325">
        <v>52</v>
      </c>
      <c r="N325">
        <v>0</v>
      </c>
      <c r="O325">
        <v>160</v>
      </c>
      <c r="P325">
        <v>0</v>
      </c>
      <c r="Q325">
        <v>0.5</v>
      </c>
      <c r="R325">
        <v>0</v>
      </c>
      <c r="S325">
        <v>0.5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80</v>
      </c>
      <c r="AI325">
        <v>0</v>
      </c>
      <c r="AJ325">
        <v>80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160</v>
      </c>
      <c r="AY325">
        <v>1</v>
      </c>
      <c r="AZ325">
        <v>5002</v>
      </c>
      <c r="BA325">
        <v>5002</v>
      </c>
      <c r="BB325">
        <v>5002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160</v>
      </c>
      <c r="BK325">
        <v>160</v>
      </c>
      <c r="BL325">
        <v>0</v>
      </c>
    </row>
    <row r="326" spans="1:64" outlineLevel="1" x14ac:dyDescent="0.3">
      <c r="A326">
        <v>3</v>
      </c>
      <c r="B326" t="s">
        <v>382</v>
      </c>
      <c r="C326">
        <v>0</v>
      </c>
      <c r="D326" t="s">
        <v>1409</v>
      </c>
      <c r="E326" t="s">
        <v>56</v>
      </c>
      <c r="F326">
        <v>0</v>
      </c>
      <c r="G326">
        <v>0</v>
      </c>
      <c r="H326">
        <v>0</v>
      </c>
      <c r="I326">
        <v>0</v>
      </c>
      <c r="J326">
        <v>52</v>
      </c>
      <c r="K326">
        <v>46561</v>
      </c>
      <c r="L326">
        <v>46561</v>
      </c>
      <c r="M326">
        <v>51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 outlineLevel="1" x14ac:dyDescent="0.3">
      <c r="A327">
        <v>3</v>
      </c>
      <c r="B327" t="s">
        <v>382</v>
      </c>
      <c r="C327">
        <v>1</v>
      </c>
      <c r="D327" t="s">
        <v>1410</v>
      </c>
      <c r="E327" t="s">
        <v>57</v>
      </c>
      <c r="F327" t="s">
        <v>343</v>
      </c>
      <c r="G327" t="s">
        <v>48</v>
      </c>
      <c r="H327">
        <v>4</v>
      </c>
      <c r="I327" t="s">
        <v>278</v>
      </c>
      <c r="J327">
        <v>51</v>
      </c>
      <c r="K327">
        <v>46554</v>
      </c>
      <c r="L327">
        <v>46556</v>
      </c>
      <c r="M327">
        <v>52</v>
      </c>
      <c r="N327">
        <v>2</v>
      </c>
      <c r="O327">
        <v>160</v>
      </c>
      <c r="P327">
        <v>0</v>
      </c>
      <c r="Q327">
        <v>0.25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0.25</v>
      </c>
      <c r="Z327">
        <v>0.25</v>
      </c>
      <c r="AA327">
        <v>0.25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40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40</v>
      </c>
      <c r="AQ327">
        <v>40</v>
      </c>
      <c r="AR327">
        <v>40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40</v>
      </c>
      <c r="AY327">
        <v>0.25</v>
      </c>
      <c r="AZ327" t="e">
        <v>#N/A</v>
      </c>
      <c r="BA327" t="e">
        <v>#N/A</v>
      </c>
      <c r="BB327" t="e">
        <v>#N/A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160</v>
      </c>
      <c r="BK327">
        <v>160</v>
      </c>
      <c r="BL327">
        <v>0</v>
      </c>
    </row>
    <row r="328" spans="1:64" outlineLevel="1" x14ac:dyDescent="0.3">
      <c r="A328">
        <v>3</v>
      </c>
      <c r="B328" t="s">
        <v>382</v>
      </c>
      <c r="C328">
        <v>2</v>
      </c>
      <c r="D328" t="s">
        <v>1411</v>
      </c>
      <c r="E328" t="s">
        <v>58</v>
      </c>
      <c r="F328" t="s">
        <v>344</v>
      </c>
      <c r="G328" t="s">
        <v>48</v>
      </c>
      <c r="H328">
        <v>5</v>
      </c>
      <c r="I328" t="s">
        <v>279</v>
      </c>
      <c r="J328">
        <v>52</v>
      </c>
      <c r="K328">
        <v>46561</v>
      </c>
      <c r="L328">
        <v>46565</v>
      </c>
      <c r="M328">
        <v>55</v>
      </c>
      <c r="N328">
        <v>4</v>
      </c>
      <c r="O328">
        <v>320</v>
      </c>
      <c r="P328">
        <v>0.25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0.25</v>
      </c>
      <c r="Z328">
        <v>0.25</v>
      </c>
      <c r="AA328">
        <v>0.25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80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80</v>
      </c>
      <c r="AQ328">
        <v>80</v>
      </c>
      <c r="AR328">
        <v>80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80</v>
      </c>
      <c r="AY328">
        <v>0.5</v>
      </c>
      <c r="AZ328" t="e">
        <v>#N/A</v>
      </c>
      <c r="BA328" t="e">
        <v>#N/A</v>
      </c>
      <c r="BB328" t="e">
        <v>#N/A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320</v>
      </c>
      <c r="BK328">
        <v>320</v>
      </c>
      <c r="BL328">
        <v>0</v>
      </c>
    </row>
    <row r="329" spans="1:64" outlineLevel="1" x14ac:dyDescent="0.3">
      <c r="A329">
        <v>3</v>
      </c>
      <c r="B329" t="s">
        <v>382</v>
      </c>
      <c r="C329">
        <v>3</v>
      </c>
      <c r="D329" t="s">
        <v>1412</v>
      </c>
      <c r="E329" t="s">
        <v>59</v>
      </c>
      <c r="F329" t="s">
        <v>345</v>
      </c>
      <c r="G329" t="s">
        <v>48</v>
      </c>
      <c r="H329">
        <v>5</v>
      </c>
      <c r="I329" t="s">
        <v>280</v>
      </c>
      <c r="J329">
        <v>55</v>
      </c>
      <c r="K329">
        <v>46582</v>
      </c>
      <c r="L329">
        <v>46582</v>
      </c>
      <c r="M329">
        <v>54</v>
      </c>
      <c r="N329">
        <v>0</v>
      </c>
      <c r="O329">
        <v>120</v>
      </c>
      <c r="P329">
        <v>0</v>
      </c>
      <c r="Q329">
        <v>0</v>
      </c>
      <c r="R329">
        <v>0.33300000000000002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0.33300000000000002</v>
      </c>
      <c r="Z329">
        <v>0.33300000000000002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40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40</v>
      </c>
      <c r="AQ329">
        <v>40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40</v>
      </c>
      <c r="AY329">
        <v>0.25</v>
      </c>
      <c r="AZ329" t="e">
        <v>#N/A</v>
      </c>
      <c r="BA329" t="e">
        <v>#N/A</v>
      </c>
      <c r="BB329" t="e">
        <v>#N/A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120</v>
      </c>
      <c r="BK329">
        <v>120</v>
      </c>
      <c r="BL329">
        <v>0</v>
      </c>
    </row>
    <row r="330" spans="1:64" outlineLevel="1" x14ac:dyDescent="0.3">
      <c r="A330">
        <v>3</v>
      </c>
      <c r="B330" t="s">
        <v>382</v>
      </c>
      <c r="C330">
        <v>4</v>
      </c>
      <c r="D330" t="s">
        <v>1413</v>
      </c>
      <c r="E330" t="s">
        <v>60</v>
      </c>
      <c r="F330" t="s">
        <v>346</v>
      </c>
      <c r="G330" t="s">
        <v>48</v>
      </c>
      <c r="H330">
        <v>5</v>
      </c>
      <c r="I330" t="s">
        <v>281</v>
      </c>
      <c r="J330">
        <v>54</v>
      </c>
      <c r="K330">
        <v>46575</v>
      </c>
      <c r="L330">
        <v>46575</v>
      </c>
      <c r="M330">
        <v>53</v>
      </c>
      <c r="N330">
        <v>0</v>
      </c>
      <c r="O330">
        <v>120</v>
      </c>
      <c r="P330">
        <v>0</v>
      </c>
      <c r="Q330">
        <v>0</v>
      </c>
      <c r="R330">
        <v>0</v>
      </c>
      <c r="S330">
        <v>0.33300000000000002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0.33300000000000002</v>
      </c>
      <c r="AA330">
        <v>0.33300000000000002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40</v>
      </c>
      <c r="AR330">
        <v>40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40</v>
      </c>
      <c r="AY330">
        <v>0.25</v>
      </c>
      <c r="AZ330" t="e">
        <v>#N/A</v>
      </c>
      <c r="BA330" t="e">
        <v>#N/A</v>
      </c>
      <c r="BB330" t="e">
        <v>#N/A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120</v>
      </c>
      <c r="BK330">
        <v>120</v>
      </c>
      <c r="BL330">
        <v>0</v>
      </c>
    </row>
    <row r="331" spans="1:64" outlineLevel="1" x14ac:dyDescent="0.3">
      <c r="A331">
        <v>3</v>
      </c>
      <c r="B331" t="s">
        <v>382</v>
      </c>
      <c r="C331">
        <v>5</v>
      </c>
      <c r="D331" t="s">
        <v>1414</v>
      </c>
      <c r="E331" t="s">
        <v>61</v>
      </c>
      <c r="F331" t="s">
        <v>343</v>
      </c>
      <c r="G331" t="s">
        <v>48</v>
      </c>
      <c r="H331">
        <v>6</v>
      </c>
      <c r="I331" t="s">
        <v>278</v>
      </c>
      <c r="J331">
        <v>53</v>
      </c>
      <c r="K331">
        <v>46568</v>
      </c>
      <c r="L331">
        <v>46570</v>
      </c>
      <c r="M331">
        <v>54</v>
      </c>
      <c r="N331">
        <v>2</v>
      </c>
      <c r="O331">
        <v>120</v>
      </c>
      <c r="P331">
        <v>0</v>
      </c>
      <c r="Q331">
        <v>0.33300000000000002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0.33300000000000002</v>
      </c>
      <c r="AA331">
        <v>0.33300000000000002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40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40</v>
      </c>
      <c r="AR331">
        <v>40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40</v>
      </c>
      <c r="AY331">
        <v>0.25</v>
      </c>
      <c r="AZ331" t="e">
        <v>#N/A</v>
      </c>
      <c r="BA331" t="e">
        <v>#N/A</v>
      </c>
      <c r="BB331" t="e">
        <v>#N/A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120</v>
      </c>
      <c r="BK331">
        <v>120</v>
      </c>
      <c r="BL331">
        <v>0</v>
      </c>
    </row>
    <row r="332" spans="1:64" outlineLevel="1" x14ac:dyDescent="0.3">
      <c r="A332">
        <v>3</v>
      </c>
      <c r="B332" t="s">
        <v>382</v>
      </c>
      <c r="C332">
        <v>6</v>
      </c>
      <c r="D332" t="s">
        <v>1415</v>
      </c>
      <c r="E332" t="s">
        <v>62</v>
      </c>
      <c r="F332" t="s">
        <v>344</v>
      </c>
      <c r="G332" t="s">
        <v>48</v>
      </c>
      <c r="H332">
        <v>6</v>
      </c>
      <c r="I332" t="s">
        <v>279</v>
      </c>
      <c r="J332">
        <v>54</v>
      </c>
      <c r="K332">
        <v>46575</v>
      </c>
      <c r="L332">
        <v>46577</v>
      </c>
      <c r="M332">
        <v>55</v>
      </c>
      <c r="N332">
        <v>2</v>
      </c>
      <c r="O332">
        <v>120</v>
      </c>
      <c r="P332">
        <v>0.33300000000000002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0.33300000000000002</v>
      </c>
      <c r="Z332">
        <v>0</v>
      </c>
      <c r="AA332">
        <v>0</v>
      </c>
      <c r="AB332">
        <v>0.33300000000000002</v>
      </c>
      <c r="AC332">
        <v>0</v>
      </c>
      <c r="AD332">
        <v>0</v>
      </c>
      <c r="AE332">
        <v>0</v>
      </c>
      <c r="AF332">
        <v>0</v>
      </c>
      <c r="AG332">
        <v>40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40</v>
      </c>
      <c r="AQ332">
        <v>0</v>
      </c>
      <c r="AR332">
        <v>0</v>
      </c>
      <c r="AS332">
        <v>40</v>
      </c>
      <c r="AT332">
        <v>0</v>
      </c>
      <c r="AU332">
        <v>0</v>
      </c>
      <c r="AV332">
        <v>0</v>
      </c>
      <c r="AW332">
        <v>0</v>
      </c>
      <c r="AX332">
        <v>40</v>
      </c>
      <c r="AY332">
        <v>0.25</v>
      </c>
      <c r="AZ332" t="e">
        <v>#N/A</v>
      </c>
      <c r="BA332" t="e">
        <v>#N/A</v>
      </c>
      <c r="BB332" t="e">
        <v>#N/A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120</v>
      </c>
      <c r="BK332">
        <v>120</v>
      </c>
      <c r="BL332">
        <v>0</v>
      </c>
    </row>
    <row r="333" spans="1:64" outlineLevel="1" x14ac:dyDescent="0.3">
      <c r="A333">
        <v>3</v>
      </c>
      <c r="B333" t="s">
        <v>383</v>
      </c>
      <c r="C333">
        <v>1</v>
      </c>
      <c r="D333" t="s">
        <v>1416</v>
      </c>
      <c r="E333" t="s">
        <v>63</v>
      </c>
      <c r="F333" t="s">
        <v>1403</v>
      </c>
      <c r="G333" t="s">
        <v>1403</v>
      </c>
      <c r="H333">
        <v>7</v>
      </c>
      <c r="I333" t="s">
        <v>42</v>
      </c>
      <c r="J333">
        <v>55</v>
      </c>
      <c r="K333">
        <v>46582</v>
      </c>
      <c r="L333">
        <v>46584</v>
      </c>
      <c r="M333">
        <v>56</v>
      </c>
      <c r="N333">
        <v>2</v>
      </c>
      <c r="O333">
        <v>120</v>
      </c>
      <c r="P333">
        <v>0</v>
      </c>
      <c r="Q333">
        <v>0</v>
      </c>
      <c r="R333">
        <v>0.25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0.25</v>
      </c>
      <c r="Z333">
        <v>0.25</v>
      </c>
      <c r="AA333">
        <v>0.25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30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30</v>
      </c>
      <c r="AQ333">
        <v>30</v>
      </c>
      <c r="AR333">
        <v>30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30</v>
      </c>
      <c r="AY333">
        <v>0.1875</v>
      </c>
      <c r="AZ333" t="e">
        <v>#N/A</v>
      </c>
      <c r="BA333" t="e">
        <v>#N/A</v>
      </c>
      <c r="BB333" t="e">
        <v>#N/A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120</v>
      </c>
      <c r="BK333">
        <v>120</v>
      </c>
      <c r="BL333">
        <v>0</v>
      </c>
    </row>
    <row r="334" spans="1:64" outlineLevel="1" x14ac:dyDescent="0.3">
      <c r="A334">
        <v>4</v>
      </c>
      <c r="B334" t="s">
        <v>379</v>
      </c>
      <c r="C334">
        <v>0</v>
      </c>
      <c r="D334" t="s">
        <v>1417</v>
      </c>
      <c r="E334" t="s">
        <v>713</v>
      </c>
      <c r="F334">
        <v>0</v>
      </c>
      <c r="G334">
        <v>0</v>
      </c>
      <c r="H334">
        <v>0</v>
      </c>
      <c r="I334">
        <v>0</v>
      </c>
      <c r="J334">
        <v>56</v>
      </c>
      <c r="K334">
        <v>46589</v>
      </c>
      <c r="L334">
        <v>46589</v>
      </c>
      <c r="M334">
        <v>55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 outlineLevel="1" x14ac:dyDescent="0.3">
      <c r="A335">
        <v>4</v>
      </c>
      <c r="B335" t="s">
        <v>379</v>
      </c>
      <c r="C335">
        <v>1</v>
      </c>
      <c r="D335" t="s">
        <v>1418</v>
      </c>
      <c r="E335" t="s">
        <v>64</v>
      </c>
      <c r="F335">
        <v>0</v>
      </c>
      <c r="G335">
        <v>0</v>
      </c>
      <c r="H335">
        <v>4</v>
      </c>
      <c r="I335" t="s">
        <v>42</v>
      </c>
      <c r="J335">
        <v>55</v>
      </c>
      <c r="K335">
        <v>46582</v>
      </c>
      <c r="L335">
        <v>46584</v>
      </c>
      <c r="M335">
        <v>56</v>
      </c>
      <c r="N335">
        <v>2</v>
      </c>
      <c r="O335">
        <v>160</v>
      </c>
      <c r="P335">
        <v>0.25</v>
      </c>
      <c r="Q335">
        <v>0</v>
      </c>
      <c r="R335">
        <v>0.25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40</v>
      </c>
      <c r="AH335">
        <v>0</v>
      </c>
      <c r="AI335">
        <v>40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80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80</v>
      </c>
      <c r="AY335">
        <v>0.5</v>
      </c>
      <c r="AZ335" t="e">
        <v>#N/A</v>
      </c>
      <c r="BA335" t="e">
        <v>#N/A</v>
      </c>
      <c r="BB335" t="e">
        <v>#N/A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160</v>
      </c>
      <c r="BK335">
        <v>160</v>
      </c>
      <c r="BL335">
        <v>0</v>
      </c>
    </row>
    <row r="336" spans="1:64" outlineLevel="1" x14ac:dyDescent="0.3">
      <c r="A336">
        <v>4</v>
      </c>
      <c r="B336" t="s">
        <v>380</v>
      </c>
      <c r="C336">
        <v>1</v>
      </c>
      <c r="D336" t="s">
        <v>1419</v>
      </c>
      <c r="E336" t="s">
        <v>65</v>
      </c>
      <c r="F336">
        <v>0</v>
      </c>
      <c r="G336">
        <v>0</v>
      </c>
      <c r="H336">
        <v>6</v>
      </c>
      <c r="I336" t="s">
        <v>48</v>
      </c>
      <c r="J336">
        <v>56</v>
      </c>
      <c r="K336">
        <v>46589</v>
      </c>
      <c r="L336">
        <v>46591</v>
      </c>
      <c r="M336">
        <v>57</v>
      </c>
      <c r="N336">
        <v>2</v>
      </c>
      <c r="O336">
        <v>160</v>
      </c>
      <c r="P336">
        <v>0</v>
      </c>
      <c r="Q336">
        <v>0.25</v>
      </c>
      <c r="R336">
        <v>0</v>
      </c>
      <c r="S336">
        <v>0.25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0.25</v>
      </c>
      <c r="AA336">
        <v>0.25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40</v>
      </c>
      <c r="AI336">
        <v>0</v>
      </c>
      <c r="AJ336">
        <v>40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40</v>
      </c>
      <c r="AR336">
        <v>40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80</v>
      </c>
      <c r="AY336">
        <v>0.5</v>
      </c>
      <c r="AZ336" t="e">
        <v>#N/A</v>
      </c>
      <c r="BA336" t="e">
        <v>#N/A</v>
      </c>
      <c r="BB336" t="e">
        <v>#N/A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160</v>
      </c>
      <c r="BK336">
        <v>160</v>
      </c>
      <c r="BL336">
        <v>0</v>
      </c>
    </row>
    <row r="337" spans="1:64" outlineLevel="1" x14ac:dyDescent="0.3">
      <c r="A337">
        <v>4</v>
      </c>
      <c r="B337" t="s">
        <v>381</v>
      </c>
      <c r="C337">
        <v>1</v>
      </c>
      <c r="D337" t="s">
        <v>1420</v>
      </c>
      <c r="E337" t="s">
        <v>66</v>
      </c>
      <c r="F337">
        <v>0</v>
      </c>
      <c r="G337">
        <v>0</v>
      </c>
      <c r="H337">
        <v>6</v>
      </c>
      <c r="I337" t="s">
        <v>48</v>
      </c>
      <c r="J337">
        <v>57</v>
      </c>
      <c r="K337">
        <v>46596</v>
      </c>
      <c r="L337">
        <v>46600</v>
      </c>
      <c r="M337">
        <v>60</v>
      </c>
      <c r="N337">
        <v>4</v>
      </c>
      <c r="O337">
        <v>160</v>
      </c>
      <c r="P337">
        <v>0</v>
      </c>
      <c r="Q337">
        <v>0</v>
      </c>
      <c r="R337">
        <v>0.5</v>
      </c>
      <c r="S337">
        <v>0.5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80</v>
      </c>
      <c r="AJ337">
        <v>80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160</v>
      </c>
      <c r="AY337">
        <v>1</v>
      </c>
      <c r="AZ337" t="e">
        <v>#N/A</v>
      </c>
      <c r="BA337" t="e">
        <v>#N/A</v>
      </c>
      <c r="BB337" t="e">
        <v>#N/A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160</v>
      </c>
      <c r="BK337">
        <v>160</v>
      </c>
      <c r="BL337">
        <v>0</v>
      </c>
    </row>
    <row r="338" spans="1:64" outlineLevel="1" x14ac:dyDescent="0.3">
      <c r="A338">
        <v>4</v>
      </c>
      <c r="B338" t="s">
        <v>382</v>
      </c>
      <c r="C338">
        <v>1</v>
      </c>
      <c r="D338" t="s">
        <v>1421</v>
      </c>
      <c r="E338" t="s">
        <v>67</v>
      </c>
      <c r="F338">
        <v>0</v>
      </c>
      <c r="G338">
        <v>0</v>
      </c>
      <c r="H338">
        <v>8</v>
      </c>
      <c r="I338" t="s">
        <v>48</v>
      </c>
      <c r="J338">
        <v>60</v>
      </c>
      <c r="K338">
        <v>46617</v>
      </c>
      <c r="L338">
        <v>46619</v>
      </c>
      <c r="M338">
        <v>61</v>
      </c>
      <c r="N338">
        <v>2</v>
      </c>
      <c r="O338">
        <v>160</v>
      </c>
      <c r="P338">
        <v>0.25</v>
      </c>
      <c r="Q338">
        <v>0.25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0.25</v>
      </c>
      <c r="AA338">
        <v>0.25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40</v>
      </c>
      <c r="AH338">
        <v>40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40</v>
      </c>
      <c r="AR338">
        <v>40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80</v>
      </c>
      <c r="AY338">
        <v>0.5</v>
      </c>
      <c r="AZ338" t="e">
        <v>#N/A</v>
      </c>
      <c r="BA338" t="e">
        <v>#N/A</v>
      </c>
      <c r="BB338" t="e">
        <v>#N/A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160</v>
      </c>
      <c r="BK338">
        <v>160</v>
      </c>
      <c r="BL338">
        <v>0</v>
      </c>
    </row>
    <row r="339" spans="1:64" outlineLevel="1" x14ac:dyDescent="0.3">
      <c r="A339">
        <v>5</v>
      </c>
      <c r="B339" t="s">
        <v>379</v>
      </c>
      <c r="C339">
        <v>0</v>
      </c>
      <c r="D339" t="s">
        <v>1422</v>
      </c>
      <c r="E339" t="s">
        <v>714</v>
      </c>
      <c r="F339">
        <v>0</v>
      </c>
      <c r="G339">
        <v>0</v>
      </c>
      <c r="H339">
        <v>0</v>
      </c>
      <c r="I339">
        <v>0</v>
      </c>
      <c r="J339">
        <v>61</v>
      </c>
      <c r="K339">
        <v>46624</v>
      </c>
      <c r="L339">
        <v>46624</v>
      </c>
      <c r="M339">
        <v>60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 outlineLevel="1" x14ac:dyDescent="0.3">
      <c r="A340">
        <v>5</v>
      </c>
      <c r="B340" t="s">
        <v>379</v>
      </c>
      <c r="C340">
        <v>1</v>
      </c>
      <c r="D340" t="s">
        <v>1423</v>
      </c>
      <c r="E340" t="s">
        <v>68</v>
      </c>
      <c r="F340">
        <v>0</v>
      </c>
      <c r="G340">
        <v>0</v>
      </c>
      <c r="H340">
        <v>9</v>
      </c>
      <c r="I340" t="s">
        <v>42</v>
      </c>
      <c r="J340">
        <v>60</v>
      </c>
      <c r="K340">
        <v>46617</v>
      </c>
      <c r="L340">
        <v>46619</v>
      </c>
      <c r="M340">
        <v>61</v>
      </c>
      <c r="N340">
        <v>2</v>
      </c>
      <c r="O340">
        <v>80</v>
      </c>
      <c r="P340">
        <v>0.5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0.5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40</v>
      </c>
      <c r="AY340">
        <v>0.25</v>
      </c>
      <c r="AZ340" t="e">
        <v>#N/A</v>
      </c>
      <c r="BA340" t="e">
        <v>#N/A</v>
      </c>
      <c r="BB340" t="e">
        <v>#N/A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80</v>
      </c>
      <c r="BK340">
        <v>80</v>
      </c>
      <c r="BL340">
        <v>0</v>
      </c>
    </row>
    <row r="341" spans="1:64" outlineLevel="1" x14ac:dyDescent="0.3">
      <c r="A341">
        <v>5</v>
      </c>
      <c r="B341" t="s">
        <v>380</v>
      </c>
      <c r="C341">
        <v>1</v>
      </c>
      <c r="D341" t="s">
        <v>1424</v>
      </c>
      <c r="E341" t="s">
        <v>69</v>
      </c>
      <c r="F341">
        <v>0</v>
      </c>
      <c r="G341">
        <v>0</v>
      </c>
      <c r="H341">
        <v>10</v>
      </c>
      <c r="I341" t="s">
        <v>42</v>
      </c>
      <c r="J341">
        <v>61</v>
      </c>
      <c r="K341">
        <v>46624</v>
      </c>
      <c r="L341">
        <v>46626</v>
      </c>
      <c r="M341">
        <v>62</v>
      </c>
      <c r="N341">
        <v>2</v>
      </c>
      <c r="O341">
        <v>120</v>
      </c>
      <c r="P341">
        <v>0</v>
      </c>
      <c r="Q341">
        <v>0.33300000000000002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0.33300000000000002</v>
      </c>
      <c r="Z341">
        <v>0</v>
      </c>
      <c r="AA341">
        <v>0.33300000000000002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40</v>
      </c>
      <c r="AQ341">
        <v>0</v>
      </c>
      <c r="AR341">
        <v>40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40</v>
      </c>
      <c r="AY341">
        <v>0.25</v>
      </c>
      <c r="AZ341" t="e">
        <v>#N/A</v>
      </c>
      <c r="BA341" t="e">
        <v>#N/A</v>
      </c>
      <c r="BB341" t="e">
        <v>#N/A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120</v>
      </c>
      <c r="BK341">
        <v>120</v>
      </c>
      <c r="BL341">
        <v>0</v>
      </c>
    </row>
    <row r="342" spans="1:64" outlineLevel="1" x14ac:dyDescent="0.3">
      <c r="A342">
        <v>5</v>
      </c>
      <c r="B342" t="s">
        <v>381</v>
      </c>
      <c r="C342">
        <v>1</v>
      </c>
      <c r="D342" t="s">
        <v>1425</v>
      </c>
      <c r="E342" t="s">
        <v>70</v>
      </c>
      <c r="F342">
        <v>0</v>
      </c>
      <c r="G342">
        <v>0</v>
      </c>
      <c r="H342">
        <v>10</v>
      </c>
      <c r="I342" t="s">
        <v>42</v>
      </c>
      <c r="J342">
        <v>62</v>
      </c>
      <c r="K342">
        <v>46631</v>
      </c>
      <c r="L342">
        <v>46633</v>
      </c>
      <c r="M342">
        <v>63</v>
      </c>
      <c r="N342">
        <v>2</v>
      </c>
      <c r="O342">
        <v>160</v>
      </c>
      <c r="P342">
        <v>0</v>
      </c>
      <c r="Q342">
        <v>0</v>
      </c>
      <c r="R342">
        <v>0.25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0.25</v>
      </c>
      <c r="Z342">
        <v>0.25</v>
      </c>
      <c r="AA342">
        <v>0.25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40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40</v>
      </c>
      <c r="AQ342">
        <v>40</v>
      </c>
      <c r="AR342">
        <v>40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40</v>
      </c>
      <c r="AY342">
        <v>0.25</v>
      </c>
      <c r="AZ342" t="e">
        <v>#N/A</v>
      </c>
      <c r="BA342" t="e">
        <v>#N/A</v>
      </c>
      <c r="BB342" t="e">
        <v>#N/A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160</v>
      </c>
      <c r="BK342">
        <v>160</v>
      </c>
      <c r="BL342">
        <v>0</v>
      </c>
    </row>
    <row r="343" spans="1:64" outlineLevel="1" x14ac:dyDescent="0.3">
      <c r="A343">
        <v>5</v>
      </c>
      <c r="B343" t="s">
        <v>382</v>
      </c>
      <c r="C343">
        <v>1</v>
      </c>
      <c r="D343" t="s">
        <v>1426</v>
      </c>
      <c r="E343" t="s">
        <v>71</v>
      </c>
      <c r="F343">
        <v>0</v>
      </c>
      <c r="G343">
        <v>0</v>
      </c>
      <c r="H343">
        <v>11</v>
      </c>
      <c r="I343" t="s">
        <v>42</v>
      </c>
      <c r="J343">
        <v>63</v>
      </c>
      <c r="K343">
        <v>46638</v>
      </c>
      <c r="L343">
        <v>46640</v>
      </c>
      <c r="M343">
        <v>64</v>
      </c>
      <c r="N343">
        <v>2</v>
      </c>
      <c r="O343">
        <v>80</v>
      </c>
      <c r="P343">
        <v>0</v>
      </c>
      <c r="Q343">
        <v>0</v>
      </c>
      <c r="R343">
        <v>0</v>
      </c>
      <c r="S343">
        <v>0.5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40</v>
      </c>
      <c r="AY343">
        <v>0.25</v>
      </c>
      <c r="AZ343" t="e">
        <v>#N/A</v>
      </c>
      <c r="BA343" t="e">
        <v>#N/A</v>
      </c>
      <c r="BB343" t="e">
        <v>#N/A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80</v>
      </c>
      <c r="BK343">
        <v>80</v>
      </c>
      <c r="BL343">
        <v>0</v>
      </c>
    </row>
    <row r="344" spans="1:64" outlineLevel="1" x14ac:dyDescent="0.3">
      <c r="A344">
        <v>5</v>
      </c>
      <c r="B344" t="s">
        <v>379</v>
      </c>
      <c r="C344">
        <v>1</v>
      </c>
      <c r="D344" t="s">
        <v>1423</v>
      </c>
      <c r="E344" t="s">
        <v>72</v>
      </c>
      <c r="F344">
        <v>0</v>
      </c>
      <c r="G344">
        <v>0</v>
      </c>
      <c r="H344">
        <v>11</v>
      </c>
      <c r="I344" t="s">
        <v>42</v>
      </c>
      <c r="J344">
        <v>64</v>
      </c>
      <c r="K344">
        <v>46645</v>
      </c>
      <c r="L344">
        <v>46647</v>
      </c>
      <c r="M344">
        <v>65</v>
      </c>
      <c r="N344">
        <v>2</v>
      </c>
      <c r="O344">
        <v>120</v>
      </c>
      <c r="P344">
        <v>0</v>
      </c>
      <c r="Q344">
        <v>0.33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0.33</v>
      </c>
      <c r="Z344">
        <v>0.33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40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40</v>
      </c>
      <c r="AQ344">
        <v>40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40</v>
      </c>
      <c r="AY344">
        <v>0.25</v>
      </c>
      <c r="AZ344" t="e">
        <v>#N/A</v>
      </c>
      <c r="BA344" t="e">
        <v>#N/A</v>
      </c>
      <c r="BB344" t="e">
        <v>#N/A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120</v>
      </c>
      <c r="BK344">
        <v>120</v>
      </c>
      <c r="BL344">
        <v>0</v>
      </c>
    </row>
    <row r="345" spans="1:64" outlineLevel="1" x14ac:dyDescent="0.3">
      <c r="A345">
        <v>6</v>
      </c>
      <c r="B345" t="s">
        <v>379</v>
      </c>
      <c r="C345">
        <v>0</v>
      </c>
      <c r="D345" t="s">
        <v>1427</v>
      </c>
      <c r="E345" t="s">
        <v>715</v>
      </c>
      <c r="F345">
        <v>0</v>
      </c>
      <c r="G345">
        <v>0</v>
      </c>
      <c r="H345">
        <v>0</v>
      </c>
      <c r="I345">
        <v>0</v>
      </c>
      <c r="J345">
        <v>65</v>
      </c>
      <c r="K345">
        <v>46652</v>
      </c>
      <c r="L345">
        <v>46652</v>
      </c>
      <c r="M345">
        <v>64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 outlineLevel="1" x14ac:dyDescent="0.3">
      <c r="A346">
        <v>6</v>
      </c>
      <c r="B346" t="s">
        <v>379</v>
      </c>
      <c r="C346">
        <v>1</v>
      </c>
      <c r="D346" t="s">
        <v>1428</v>
      </c>
      <c r="E346" t="s">
        <v>74</v>
      </c>
      <c r="F346">
        <v>0</v>
      </c>
      <c r="G346">
        <v>0</v>
      </c>
      <c r="H346">
        <v>11</v>
      </c>
      <c r="I346" t="s">
        <v>29</v>
      </c>
      <c r="J346">
        <v>64</v>
      </c>
      <c r="K346">
        <v>46645</v>
      </c>
      <c r="L346">
        <v>46647</v>
      </c>
      <c r="M346">
        <v>65</v>
      </c>
      <c r="N346">
        <v>2</v>
      </c>
      <c r="O346">
        <v>160</v>
      </c>
      <c r="P346">
        <v>0.25</v>
      </c>
      <c r="Q346">
        <v>0.25</v>
      </c>
      <c r="R346">
        <v>0.25</v>
      </c>
      <c r="S346">
        <v>0.25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40</v>
      </c>
      <c r="AH346">
        <v>40</v>
      </c>
      <c r="AI346">
        <v>40</v>
      </c>
      <c r="AJ346">
        <v>40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160</v>
      </c>
      <c r="AY346">
        <v>1</v>
      </c>
      <c r="AZ346" t="e">
        <v>#N/A</v>
      </c>
      <c r="BA346" t="e">
        <v>#N/A</v>
      </c>
      <c r="BB346" t="e">
        <v>#N/A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160</v>
      </c>
      <c r="BK346">
        <v>160</v>
      </c>
      <c r="BL346">
        <v>0</v>
      </c>
    </row>
    <row r="347" spans="1:64" outlineLevel="1" x14ac:dyDescent="0.3">
      <c r="A347">
        <v>6</v>
      </c>
      <c r="B347" t="s">
        <v>380</v>
      </c>
      <c r="C347">
        <v>1</v>
      </c>
      <c r="D347" t="s">
        <v>1429</v>
      </c>
      <c r="E347" t="s">
        <v>75</v>
      </c>
      <c r="F347">
        <v>0</v>
      </c>
      <c r="G347">
        <v>0</v>
      </c>
      <c r="H347">
        <v>12</v>
      </c>
      <c r="I347" t="s">
        <v>29</v>
      </c>
      <c r="J347">
        <v>65</v>
      </c>
      <c r="K347">
        <v>46652</v>
      </c>
      <c r="L347">
        <v>46654</v>
      </c>
      <c r="M347">
        <v>66</v>
      </c>
      <c r="N347">
        <v>2</v>
      </c>
      <c r="O347">
        <v>120</v>
      </c>
      <c r="P347">
        <v>0.33</v>
      </c>
      <c r="Q347">
        <v>0.33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0.33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40</v>
      </c>
      <c r="AH347">
        <v>40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40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80</v>
      </c>
      <c r="AY347">
        <v>0.5</v>
      </c>
      <c r="AZ347" t="e">
        <v>#N/A</v>
      </c>
      <c r="BA347" t="e">
        <v>#N/A</v>
      </c>
      <c r="BB347" t="e">
        <v>#N/A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120</v>
      </c>
      <c r="BK347">
        <v>120</v>
      </c>
      <c r="BL347">
        <v>0</v>
      </c>
    </row>
    <row r="348" spans="1:64" outlineLevel="1" x14ac:dyDescent="0.3">
      <c r="A348">
        <v>6</v>
      </c>
      <c r="B348" t="s">
        <v>381</v>
      </c>
      <c r="C348">
        <v>1</v>
      </c>
      <c r="D348" t="s">
        <v>1430</v>
      </c>
      <c r="E348" t="s">
        <v>76</v>
      </c>
      <c r="F348">
        <v>0</v>
      </c>
      <c r="G348">
        <v>0</v>
      </c>
      <c r="H348">
        <v>12</v>
      </c>
      <c r="I348" t="s">
        <v>37</v>
      </c>
      <c r="J348">
        <v>66</v>
      </c>
      <c r="K348">
        <v>46659</v>
      </c>
      <c r="L348">
        <v>46661</v>
      </c>
      <c r="M348">
        <v>67</v>
      </c>
      <c r="N348">
        <v>2</v>
      </c>
      <c r="O348">
        <v>120</v>
      </c>
      <c r="P348">
        <v>0</v>
      </c>
      <c r="Q348">
        <v>0.33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0.33</v>
      </c>
      <c r="Z348">
        <v>0</v>
      </c>
      <c r="AA348">
        <v>0.33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40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40</v>
      </c>
      <c r="AQ348">
        <v>0</v>
      </c>
      <c r="AR348">
        <v>40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40</v>
      </c>
      <c r="AY348">
        <v>0.25</v>
      </c>
      <c r="AZ348" t="e">
        <v>#N/A</v>
      </c>
      <c r="BA348" t="e">
        <v>#N/A</v>
      </c>
      <c r="BB348" t="e">
        <v>#N/A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120</v>
      </c>
      <c r="BK348">
        <v>120</v>
      </c>
      <c r="BL348">
        <v>0</v>
      </c>
    </row>
    <row r="349" spans="1:64" outlineLevel="1" x14ac:dyDescent="0.3">
      <c r="A349">
        <v>7</v>
      </c>
      <c r="B349" t="s">
        <v>379</v>
      </c>
      <c r="C349">
        <v>0</v>
      </c>
      <c r="D349" t="s">
        <v>1431</v>
      </c>
      <c r="E349" t="s">
        <v>716</v>
      </c>
      <c r="F349">
        <v>0</v>
      </c>
      <c r="G349">
        <v>0</v>
      </c>
      <c r="H349">
        <v>0</v>
      </c>
      <c r="I349">
        <v>0</v>
      </c>
      <c r="J349">
        <v>67</v>
      </c>
      <c r="K349">
        <v>46666</v>
      </c>
      <c r="L349">
        <v>46666</v>
      </c>
      <c r="M349">
        <v>66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 outlineLevel="1" x14ac:dyDescent="0.3">
      <c r="A350">
        <v>7</v>
      </c>
      <c r="B350" t="s">
        <v>379</v>
      </c>
      <c r="C350">
        <v>1</v>
      </c>
      <c r="D350" t="s">
        <v>1432</v>
      </c>
      <c r="E350" t="s">
        <v>77</v>
      </c>
      <c r="F350">
        <v>0</v>
      </c>
      <c r="G350">
        <v>0</v>
      </c>
      <c r="H350">
        <v>10</v>
      </c>
      <c r="I350" t="s">
        <v>29</v>
      </c>
      <c r="J350">
        <v>66</v>
      </c>
      <c r="K350">
        <v>46659</v>
      </c>
      <c r="L350">
        <v>46663</v>
      </c>
      <c r="M350">
        <v>69</v>
      </c>
      <c r="N350">
        <v>4</v>
      </c>
      <c r="O350">
        <v>80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80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80</v>
      </c>
      <c r="AY350">
        <v>0.5</v>
      </c>
      <c r="AZ350" t="e">
        <v>#N/A</v>
      </c>
      <c r="BA350" t="e">
        <v>#N/A</v>
      </c>
      <c r="BB350" t="e">
        <v>#N/A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80</v>
      </c>
      <c r="BK350">
        <v>80</v>
      </c>
      <c r="BL350">
        <v>0</v>
      </c>
    </row>
    <row r="351" spans="1:64" outlineLevel="1" x14ac:dyDescent="0.3">
      <c r="A351">
        <v>7</v>
      </c>
      <c r="B351" t="s">
        <v>380</v>
      </c>
      <c r="C351">
        <v>1</v>
      </c>
      <c r="D351" t="s">
        <v>1433</v>
      </c>
      <c r="E351" t="s">
        <v>78</v>
      </c>
      <c r="F351">
        <v>0</v>
      </c>
      <c r="G351">
        <v>0</v>
      </c>
      <c r="H351">
        <v>10</v>
      </c>
      <c r="I351" t="s">
        <v>29</v>
      </c>
      <c r="J351">
        <v>69</v>
      </c>
      <c r="K351">
        <v>46680</v>
      </c>
      <c r="L351">
        <v>46684</v>
      </c>
      <c r="M351">
        <v>72</v>
      </c>
      <c r="N351">
        <v>4</v>
      </c>
      <c r="O351">
        <v>80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80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80</v>
      </c>
      <c r="AY351">
        <v>0.5</v>
      </c>
      <c r="AZ351" t="e">
        <v>#N/A</v>
      </c>
      <c r="BA351" t="e">
        <v>#N/A</v>
      </c>
      <c r="BB351" t="e">
        <v>#N/A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80</v>
      </c>
      <c r="BK351">
        <v>80</v>
      </c>
      <c r="BL351">
        <v>0</v>
      </c>
    </row>
    <row r="352" spans="1:64" outlineLevel="1" x14ac:dyDescent="0.3">
      <c r="A352">
        <v>7</v>
      </c>
      <c r="B352" t="s">
        <v>381</v>
      </c>
      <c r="C352">
        <v>1</v>
      </c>
      <c r="D352" t="s">
        <v>1434</v>
      </c>
      <c r="E352" t="s">
        <v>79</v>
      </c>
      <c r="F352">
        <v>0</v>
      </c>
      <c r="G352">
        <v>0</v>
      </c>
      <c r="H352">
        <v>10</v>
      </c>
      <c r="I352" t="s">
        <v>29</v>
      </c>
      <c r="J352">
        <v>72</v>
      </c>
      <c r="K352">
        <v>46701</v>
      </c>
      <c r="L352">
        <v>46704</v>
      </c>
      <c r="M352">
        <v>74</v>
      </c>
      <c r="N352">
        <v>3</v>
      </c>
      <c r="O352">
        <v>120</v>
      </c>
      <c r="P352">
        <v>0.5</v>
      </c>
      <c r="Q352">
        <v>0</v>
      </c>
      <c r="R352">
        <v>0.5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60</v>
      </c>
      <c r="AH352">
        <v>0</v>
      </c>
      <c r="AI352">
        <v>60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120</v>
      </c>
      <c r="AY352">
        <v>0.75</v>
      </c>
      <c r="AZ352" t="e">
        <v>#N/A</v>
      </c>
      <c r="BA352" t="e">
        <v>#N/A</v>
      </c>
      <c r="BB352" t="e">
        <v>#N/A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120</v>
      </c>
      <c r="BK352">
        <v>120</v>
      </c>
      <c r="BL352">
        <v>0</v>
      </c>
    </row>
    <row r="353" spans="1:64" outlineLevel="1" x14ac:dyDescent="0.3">
      <c r="A353">
        <v>7</v>
      </c>
      <c r="B353" t="s">
        <v>382</v>
      </c>
      <c r="C353">
        <v>1</v>
      </c>
      <c r="D353" t="s">
        <v>1435</v>
      </c>
      <c r="E353" t="s">
        <v>80</v>
      </c>
      <c r="F353">
        <v>0</v>
      </c>
      <c r="G353">
        <v>0</v>
      </c>
      <c r="H353">
        <v>10</v>
      </c>
      <c r="I353" t="s">
        <v>29</v>
      </c>
      <c r="J353">
        <v>74</v>
      </c>
      <c r="K353">
        <v>46715</v>
      </c>
      <c r="L353">
        <v>46718</v>
      </c>
      <c r="M353">
        <v>76</v>
      </c>
      <c r="N353">
        <v>3</v>
      </c>
      <c r="O353">
        <v>120</v>
      </c>
      <c r="P353">
        <v>0</v>
      </c>
      <c r="Q353">
        <v>0.5</v>
      </c>
      <c r="R353">
        <v>0</v>
      </c>
      <c r="S353">
        <v>0.5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60</v>
      </c>
      <c r="AI353">
        <v>0</v>
      </c>
      <c r="AJ353">
        <v>60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120</v>
      </c>
      <c r="AY353">
        <v>0.75</v>
      </c>
      <c r="AZ353" t="e">
        <v>#N/A</v>
      </c>
      <c r="BA353" t="e">
        <v>#N/A</v>
      </c>
      <c r="BB353" t="e">
        <v>#N/A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120</v>
      </c>
      <c r="BK353">
        <v>120</v>
      </c>
      <c r="BL353">
        <v>0</v>
      </c>
    </row>
    <row r="354" spans="1:64" outlineLevel="1" x14ac:dyDescent="0.3">
      <c r="A354">
        <v>7</v>
      </c>
      <c r="B354" t="s">
        <v>383</v>
      </c>
      <c r="C354">
        <v>1</v>
      </c>
      <c r="D354" t="s">
        <v>1436</v>
      </c>
      <c r="E354" t="s">
        <v>81</v>
      </c>
      <c r="F354">
        <v>0</v>
      </c>
      <c r="G354">
        <v>0</v>
      </c>
      <c r="H354">
        <v>10</v>
      </c>
      <c r="I354" t="s">
        <v>29</v>
      </c>
      <c r="J354">
        <v>76</v>
      </c>
      <c r="K354">
        <v>46729</v>
      </c>
      <c r="L354">
        <v>46731</v>
      </c>
      <c r="M354">
        <v>77</v>
      </c>
      <c r="N354">
        <v>2</v>
      </c>
      <c r="O354">
        <v>80</v>
      </c>
      <c r="P354">
        <v>0</v>
      </c>
      <c r="Q354">
        <v>0</v>
      </c>
      <c r="R354">
        <v>0.5</v>
      </c>
      <c r="S354">
        <v>0.5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40</v>
      </c>
      <c r="AJ354">
        <v>40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80</v>
      </c>
      <c r="AY354">
        <v>0.5</v>
      </c>
      <c r="AZ354" t="e">
        <v>#N/A</v>
      </c>
      <c r="BA354" t="e">
        <v>#N/A</v>
      </c>
      <c r="BB354" t="e">
        <v>#N/A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80</v>
      </c>
      <c r="BK354">
        <v>80</v>
      </c>
      <c r="BL354">
        <v>0</v>
      </c>
    </row>
    <row r="355" spans="1:64" outlineLevel="1" x14ac:dyDescent="0.3">
      <c r="A355">
        <v>8</v>
      </c>
      <c r="B355" t="s">
        <v>379</v>
      </c>
      <c r="C355">
        <v>0</v>
      </c>
      <c r="D355" t="s">
        <v>1437</v>
      </c>
      <c r="E355" t="s">
        <v>717</v>
      </c>
      <c r="F355">
        <v>0</v>
      </c>
      <c r="G355">
        <v>0</v>
      </c>
      <c r="H355">
        <v>0</v>
      </c>
      <c r="I355">
        <v>0</v>
      </c>
      <c r="J355">
        <v>77</v>
      </c>
      <c r="K355">
        <v>46736</v>
      </c>
      <c r="L355">
        <v>46736</v>
      </c>
      <c r="M355">
        <v>76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 outlineLevel="1" x14ac:dyDescent="0.3">
      <c r="A356">
        <v>8</v>
      </c>
      <c r="B356" t="s">
        <v>379</v>
      </c>
      <c r="C356">
        <v>1</v>
      </c>
      <c r="D356" t="s">
        <v>1438</v>
      </c>
      <c r="E356" t="s">
        <v>82</v>
      </c>
      <c r="F356">
        <v>0</v>
      </c>
      <c r="G356">
        <v>0</v>
      </c>
      <c r="H356">
        <v>8</v>
      </c>
      <c r="I356" t="s">
        <v>29</v>
      </c>
      <c r="J356">
        <v>76</v>
      </c>
      <c r="K356">
        <v>46729</v>
      </c>
      <c r="L356">
        <v>46731</v>
      </c>
      <c r="M356">
        <v>77</v>
      </c>
      <c r="N356">
        <v>2</v>
      </c>
      <c r="O356">
        <v>160</v>
      </c>
      <c r="P356">
        <v>0</v>
      </c>
      <c r="Q356">
        <v>0.25</v>
      </c>
      <c r="R356">
        <v>0</v>
      </c>
      <c r="S356">
        <v>0.25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0.5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40</v>
      </c>
      <c r="AI356">
        <v>0</v>
      </c>
      <c r="AJ356">
        <v>40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80</v>
      </c>
      <c r="AT356">
        <v>0</v>
      </c>
      <c r="AU356">
        <v>0</v>
      </c>
      <c r="AV356">
        <v>0</v>
      </c>
      <c r="AW356">
        <v>0</v>
      </c>
      <c r="AX356">
        <v>80</v>
      </c>
      <c r="AY356">
        <v>0.5</v>
      </c>
      <c r="AZ356" t="e">
        <v>#N/A</v>
      </c>
      <c r="BA356" t="e">
        <v>#N/A</v>
      </c>
      <c r="BB356" t="e">
        <v>#N/A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160</v>
      </c>
      <c r="BK356">
        <v>160</v>
      </c>
      <c r="BL356">
        <v>0</v>
      </c>
    </row>
    <row r="357" spans="1:64" outlineLevel="1" x14ac:dyDescent="0.3">
      <c r="A357">
        <v>8</v>
      </c>
      <c r="B357" t="s">
        <v>380</v>
      </c>
      <c r="C357">
        <v>1</v>
      </c>
      <c r="D357" t="s">
        <v>1439</v>
      </c>
      <c r="E357" t="s">
        <v>83</v>
      </c>
      <c r="F357">
        <v>0</v>
      </c>
      <c r="G357">
        <v>0</v>
      </c>
      <c r="H357">
        <v>9</v>
      </c>
      <c r="I357" t="s">
        <v>29</v>
      </c>
      <c r="J357">
        <v>77</v>
      </c>
      <c r="K357">
        <v>46736</v>
      </c>
      <c r="L357">
        <v>46738</v>
      </c>
      <c r="M357">
        <v>78</v>
      </c>
      <c r="N357">
        <v>2</v>
      </c>
      <c r="O357">
        <v>160</v>
      </c>
      <c r="P357">
        <v>0.25</v>
      </c>
      <c r="Q357">
        <v>0</v>
      </c>
      <c r="R357">
        <v>0.25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0.5</v>
      </c>
      <c r="AC357">
        <v>0</v>
      </c>
      <c r="AD357">
        <v>0</v>
      </c>
      <c r="AE357">
        <v>0</v>
      </c>
      <c r="AF357">
        <v>0</v>
      </c>
      <c r="AG357">
        <v>40</v>
      </c>
      <c r="AH357">
        <v>0</v>
      </c>
      <c r="AI357">
        <v>40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80</v>
      </c>
      <c r="AT357">
        <v>0</v>
      </c>
      <c r="AU357">
        <v>0</v>
      </c>
      <c r="AV357">
        <v>0</v>
      </c>
      <c r="AW357">
        <v>0</v>
      </c>
      <c r="AX357">
        <v>80</v>
      </c>
      <c r="AY357">
        <v>0.5</v>
      </c>
      <c r="AZ357" t="e">
        <v>#N/A</v>
      </c>
      <c r="BA357" t="e">
        <v>#N/A</v>
      </c>
      <c r="BB357" t="e">
        <v>#N/A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160</v>
      </c>
      <c r="BK357">
        <v>160</v>
      </c>
      <c r="BL357">
        <v>0</v>
      </c>
    </row>
    <row r="358" spans="1:64" outlineLevel="1" x14ac:dyDescent="0.3">
      <c r="A358">
        <v>8</v>
      </c>
      <c r="B358" t="s">
        <v>381</v>
      </c>
      <c r="C358">
        <v>1</v>
      </c>
      <c r="D358" t="s">
        <v>1440</v>
      </c>
      <c r="E358" t="s">
        <v>84</v>
      </c>
      <c r="F358">
        <v>0</v>
      </c>
      <c r="G358">
        <v>0</v>
      </c>
      <c r="H358">
        <v>9</v>
      </c>
      <c r="I358" t="s">
        <v>37</v>
      </c>
      <c r="J358">
        <v>78</v>
      </c>
      <c r="K358">
        <v>46743</v>
      </c>
      <c r="L358">
        <v>46745</v>
      </c>
      <c r="M358">
        <v>79</v>
      </c>
      <c r="N358">
        <v>2</v>
      </c>
      <c r="O358">
        <v>160</v>
      </c>
      <c r="P358">
        <v>0</v>
      </c>
      <c r="Q358">
        <v>0.25</v>
      </c>
      <c r="R358">
        <v>0</v>
      </c>
      <c r="S358">
        <v>0.25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40</v>
      </c>
      <c r="AI358">
        <v>0</v>
      </c>
      <c r="AJ358">
        <v>40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80</v>
      </c>
      <c r="AT358">
        <v>0</v>
      </c>
      <c r="AU358">
        <v>0</v>
      </c>
      <c r="AV358">
        <v>0</v>
      </c>
      <c r="AW358">
        <v>0</v>
      </c>
      <c r="AX358">
        <v>80</v>
      </c>
      <c r="AY358">
        <v>0.5</v>
      </c>
      <c r="AZ358" t="e">
        <v>#N/A</v>
      </c>
      <c r="BA358" t="e">
        <v>#N/A</v>
      </c>
      <c r="BB358" t="e">
        <v>#N/A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160</v>
      </c>
      <c r="BK358">
        <v>160</v>
      </c>
      <c r="BL358">
        <v>0</v>
      </c>
    </row>
    <row r="359" spans="1:64" outlineLevel="1" x14ac:dyDescent="0.3">
      <c r="A359">
        <v>8</v>
      </c>
      <c r="B359" t="s">
        <v>382</v>
      </c>
      <c r="C359">
        <v>1</v>
      </c>
      <c r="D359" t="s">
        <v>1441</v>
      </c>
      <c r="E359" t="s">
        <v>85</v>
      </c>
      <c r="F359">
        <v>0</v>
      </c>
      <c r="G359">
        <v>0</v>
      </c>
      <c r="H359">
        <v>9</v>
      </c>
      <c r="I359" t="s">
        <v>48</v>
      </c>
      <c r="J359">
        <v>79</v>
      </c>
      <c r="K359">
        <v>46750</v>
      </c>
      <c r="L359">
        <v>46752</v>
      </c>
      <c r="M359">
        <v>80</v>
      </c>
      <c r="N359">
        <v>2</v>
      </c>
      <c r="O359">
        <v>160</v>
      </c>
      <c r="P359">
        <v>0.25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0.75</v>
      </c>
      <c r="AC359">
        <v>0</v>
      </c>
      <c r="AD359">
        <v>0</v>
      </c>
      <c r="AE359">
        <v>0</v>
      </c>
      <c r="AF359">
        <v>0</v>
      </c>
      <c r="AG359">
        <v>40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120</v>
      </c>
      <c r="AT359">
        <v>0</v>
      </c>
      <c r="AU359">
        <v>0</v>
      </c>
      <c r="AV359">
        <v>0</v>
      </c>
      <c r="AW359">
        <v>0</v>
      </c>
      <c r="AX359">
        <v>40</v>
      </c>
      <c r="AY359">
        <v>0.25</v>
      </c>
      <c r="AZ359" t="e">
        <v>#N/A</v>
      </c>
      <c r="BA359" t="e">
        <v>#N/A</v>
      </c>
      <c r="BB359" t="e">
        <v>#N/A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160</v>
      </c>
      <c r="BK359">
        <v>160</v>
      </c>
      <c r="BL359">
        <v>0</v>
      </c>
    </row>
    <row r="360" spans="1:64" outlineLevel="1" x14ac:dyDescent="0.3">
      <c r="A360">
        <v>9</v>
      </c>
      <c r="B360" t="s">
        <v>379</v>
      </c>
      <c r="C360">
        <v>0</v>
      </c>
      <c r="D360" t="s">
        <v>1442</v>
      </c>
      <c r="E360" t="s">
        <v>718</v>
      </c>
      <c r="F360">
        <v>0</v>
      </c>
      <c r="G360">
        <v>0</v>
      </c>
      <c r="H360">
        <v>0</v>
      </c>
      <c r="I360">
        <v>0</v>
      </c>
      <c r="J360">
        <v>80</v>
      </c>
      <c r="K360">
        <v>46757</v>
      </c>
      <c r="L360">
        <v>46757</v>
      </c>
      <c r="M360">
        <v>79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 outlineLevel="1" x14ac:dyDescent="0.3">
      <c r="A361">
        <v>9</v>
      </c>
      <c r="B361" t="s">
        <v>379</v>
      </c>
      <c r="C361">
        <v>1</v>
      </c>
      <c r="D361" t="s">
        <v>1443</v>
      </c>
      <c r="E361" t="s">
        <v>86</v>
      </c>
      <c r="F361">
        <v>0</v>
      </c>
      <c r="G361">
        <v>0</v>
      </c>
      <c r="H361">
        <v>8</v>
      </c>
      <c r="I361" t="s">
        <v>37</v>
      </c>
      <c r="J361">
        <v>79</v>
      </c>
      <c r="K361">
        <v>46750</v>
      </c>
      <c r="L361">
        <v>46752</v>
      </c>
      <c r="M361">
        <v>80</v>
      </c>
      <c r="N361">
        <v>2</v>
      </c>
      <c r="O361">
        <v>120</v>
      </c>
      <c r="P361">
        <v>0.33300000000000002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0.66300000000000003</v>
      </c>
      <c r="AC361">
        <v>0</v>
      </c>
      <c r="AD361">
        <v>0</v>
      </c>
      <c r="AE361">
        <v>0</v>
      </c>
      <c r="AF361">
        <v>0</v>
      </c>
      <c r="AG361">
        <v>40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80</v>
      </c>
      <c r="AT361">
        <v>0</v>
      </c>
      <c r="AU361">
        <v>0</v>
      </c>
      <c r="AV361">
        <v>0</v>
      </c>
      <c r="AW361">
        <v>0</v>
      </c>
      <c r="AX361">
        <v>40</v>
      </c>
      <c r="AY361">
        <v>0.25</v>
      </c>
      <c r="AZ361" t="e">
        <v>#N/A</v>
      </c>
      <c r="BA361" t="e">
        <v>#N/A</v>
      </c>
      <c r="BB361" t="e">
        <v>#N/A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120</v>
      </c>
      <c r="BK361">
        <v>120</v>
      </c>
      <c r="BL361">
        <v>0</v>
      </c>
    </row>
    <row r="362" spans="1:64" outlineLevel="1" x14ac:dyDescent="0.3">
      <c r="A362">
        <v>9</v>
      </c>
      <c r="B362" t="s">
        <v>380</v>
      </c>
      <c r="C362">
        <v>1</v>
      </c>
      <c r="D362" t="s">
        <v>1444</v>
      </c>
      <c r="E362" t="s">
        <v>87</v>
      </c>
      <c r="F362">
        <v>0</v>
      </c>
      <c r="G362">
        <v>0</v>
      </c>
      <c r="H362">
        <v>8</v>
      </c>
      <c r="I362" t="s">
        <v>29</v>
      </c>
      <c r="J362">
        <v>80</v>
      </c>
      <c r="K362">
        <v>46757</v>
      </c>
      <c r="L362">
        <v>46759</v>
      </c>
      <c r="M362">
        <v>81</v>
      </c>
      <c r="N362">
        <v>2</v>
      </c>
      <c r="O362">
        <v>80</v>
      </c>
      <c r="P362">
        <v>0</v>
      </c>
      <c r="Q362">
        <v>0.5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40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40</v>
      </c>
      <c r="AT362">
        <v>0</v>
      </c>
      <c r="AU362">
        <v>0</v>
      </c>
      <c r="AV362">
        <v>0</v>
      </c>
      <c r="AW362">
        <v>0</v>
      </c>
      <c r="AX362">
        <v>40</v>
      </c>
      <c r="AY362">
        <v>0.25</v>
      </c>
      <c r="AZ362" t="e">
        <v>#N/A</v>
      </c>
      <c r="BA362" t="e">
        <v>#N/A</v>
      </c>
      <c r="BB362" t="e">
        <v>#N/A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80</v>
      </c>
      <c r="BK362">
        <v>80</v>
      </c>
      <c r="BL362">
        <v>0</v>
      </c>
    </row>
    <row r="363" spans="1:64" outlineLevel="1" x14ac:dyDescent="0.3">
      <c r="A363">
        <v>10</v>
      </c>
      <c r="B363" t="s">
        <v>379</v>
      </c>
      <c r="C363">
        <v>0</v>
      </c>
      <c r="D363" t="s">
        <v>1445</v>
      </c>
      <c r="E363" t="s">
        <v>720</v>
      </c>
      <c r="F363">
        <v>0</v>
      </c>
      <c r="G363">
        <v>0</v>
      </c>
      <c r="H363">
        <v>0</v>
      </c>
      <c r="I363">
        <v>0</v>
      </c>
      <c r="J363">
        <v>81</v>
      </c>
      <c r="K363">
        <v>46764</v>
      </c>
      <c r="L363">
        <v>46764</v>
      </c>
      <c r="M363">
        <v>80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 outlineLevel="1" x14ac:dyDescent="0.3">
      <c r="A364">
        <v>10</v>
      </c>
      <c r="B364" t="s">
        <v>379</v>
      </c>
      <c r="C364">
        <v>1</v>
      </c>
      <c r="D364" t="s">
        <v>1446</v>
      </c>
      <c r="E364" t="s">
        <v>88</v>
      </c>
      <c r="F364">
        <v>0</v>
      </c>
      <c r="G364">
        <v>0</v>
      </c>
      <c r="H364">
        <v>11</v>
      </c>
      <c r="I364" t="s">
        <v>48</v>
      </c>
      <c r="J364">
        <v>80</v>
      </c>
      <c r="K364">
        <v>46757</v>
      </c>
      <c r="L364">
        <v>46759</v>
      </c>
      <c r="M364">
        <v>81</v>
      </c>
      <c r="N364">
        <v>2</v>
      </c>
      <c r="O364">
        <v>120</v>
      </c>
      <c r="P364">
        <v>0.33300000000000002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0.66600000000000004</v>
      </c>
      <c r="AC364">
        <v>0</v>
      </c>
      <c r="AD364">
        <v>0</v>
      </c>
      <c r="AE364">
        <v>0</v>
      </c>
      <c r="AF364">
        <v>0</v>
      </c>
      <c r="AG364">
        <v>40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80</v>
      </c>
      <c r="AT364">
        <v>0</v>
      </c>
      <c r="AU364">
        <v>0</v>
      </c>
      <c r="AV364">
        <v>0</v>
      </c>
      <c r="AW364">
        <v>0</v>
      </c>
      <c r="AX364">
        <v>40</v>
      </c>
      <c r="AY364">
        <v>0.25</v>
      </c>
      <c r="AZ364" t="e">
        <v>#N/A</v>
      </c>
      <c r="BA364" t="e">
        <v>#N/A</v>
      </c>
      <c r="BB364" t="e">
        <v>#N/A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120</v>
      </c>
      <c r="BK364">
        <v>120</v>
      </c>
      <c r="BL364">
        <v>0</v>
      </c>
    </row>
    <row r="365" spans="1:64" outlineLevel="1" x14ac:dyDescent="0.3">
      <c r="A365">
        <v>10</v>
      </c>
      <c r="B365" t="s">
        <v>380</v>
      </c>
      <c r="C365">
        <v>1</v>
      </c>
      <c r="D365" t="s">
        <v>1447</v>
      </c>
      <c r="E365" t="s">
        <v>89</v>
      </c>
      <c r="F365">
        <v>0</v>
      </c>
      <c r="G365">
        <v>0</v>
      </c>
      <c r="H365">
        <v>11</v>
      </c>
      <c r="I365" t="s">
        <v>37</v>
      </c>
      <c r="J365">
        <v>81</v>
      </c>
      <c r="K365">
        <v>46764</v>
      </c>
      <c r="L365">
        <v>46765</v>
      </c>
      <c r="M365">
        <v>81</v>
      </c>
      <c r="N365">
        <v>1</v>
      </c>
      <c r="O365">
        <v>80</v>
      </c>
      <c r="P365">
        <v>0</v>
      </c>
      <c r="Q365">
        <v>0.25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0.25</v>
      </c>
      <c r="AB365">
        <v>0.5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20</v>
      </c>
      <c r="AS365">
        <v>40</v>
      </c>
      <c r="AT365">
        <v>0</v>
      </c>
      <c r="AU365">
        <v>0</v>
      </c>
      <c r="AV365">
        <v>0</v>
      </c>
      <c r="AW365">
        <v>0</v>
      </c>
      <c r="AX365">
        <v>20</v>
      </c>
      <c r="AY365">
        <v>0.125</v>
      </c>
      <c r="AZ365" t="e">
        <v>#N/A</v>
      </c>
      <c r="BA365" t="e">
        <v>#N/A</v>
      </c>
      <c r="BB365" t="e">
        <v>#N/A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80</v>
      </c>
      <c r="BK365">
        <v>80</v>
      </c>
      <c r="BL365">
        <v>0</v>
      </c>
    </row>
    <row r="366" spans="1:64" outlineLevel="1" x14ac:dyDescent="0.3">
      <c r="A366">
        <v>11</v>
      </c>
      <c r="B366" t="s">
        <v>379</v>
      </c>
      <c r="C366">
        <v>1</v>
      </c>
      <c r="D366" t="s">
        <v>1448</v>
      </c>
      <c r="E366" t="s">
        <v>721</v>
      </c>
      <c r="F366">
        <v>0</v>
      </c>
      <c r="G366">
        <v>0</v>
      </c>
      <c r="H366">
        <v>13</v>
      </c>
      <c r="I366" t="s">
        <v>29</v>
      </c>
      <c r="J366">
        <v>81</v>
      </c>
      <c r="K366">
        <v>46764</v>
      </c>
      <c r="L366">
        <v>46766</v>
      </c>
      <c r="M366">
        <v>82</v>
      </c>
      <c r="N366">
        <v>2</v>
      </c>
      <c r="O366">
        <v>200</v>
      </c>
      <c r="P366">
        <v>0.2</v>
      </c>
      <c r="Q366">
        <v>0.2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0.2</v>
      </c>
      <c r="Z366">
        <v>0.2</v>
      </c>
      <c r="AA366">
        <v>0</v>
      </c>
      <c r="AB366">
        <v>0.2</v>
      </c>
      <c r="AC366">
        <v>0</v>
      </c>
      <c r="AD366">
        <v>0</v>
      </c>
      <c r="AE366">
        <v>0</v>
      </c>
      <c r="AF366">
        <v>0</v>
      </c>
      <c r="AG366">
        <v>40</v>
      </c>
      <c r="AH366">
        <v>40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40</v>
      </c>
      <c r="AQ366">
        <v>40</v>
      </c>
      <c r="AR366">
        <v>0</v>
      </c>
      <c r="AS366">
        <v>40</v>
      </c>
      <c r="AT366">
        <v>0</v>
      </c>
      <c r="AU366">
        <v>0</v>
      </c>
      <c r="AV366">
        <v>0</v>
      </c>
      <c r="AW366">
        <v>0</v>
      </c>
      <c r="AX366">
        <v>80</v>
      </c>
      <c r="AY366">
        <v>0.5</v>
      </c>
      <c r="AZ366" t="e">
        <v>#N/A</v>
      </c>
      <c r="BA366" t="e">
        <v>#N/A</v>
      </c>
      <c r="BB366" t="e">
        <v>#N/A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200</v>
      </c>
      <c r="BK366">
        <v>200</v>
      </c>
      <c r="BL366">
        <v>0</v>
      </c>
    </row>
    <row r="367" spans="1:64" outlineLevel="1" x14ac:dyDescent="0.3">
      <c r="BJ367">
        <v>0</v>
      </c>
      <c r="BK367">
        <v>0</v>
      </c>
      <c r="BL367">
        <v>0</v>
      </c>
    </row>
    <row r="368" spans="1:64" outlineLevel="1" x14ac:dyDescent="0.3">
      <c r="BJ368">
        <v>0</v>
      </c>
      <c r="BK368">
        <v>0</v>
      </c>
      <c r="BL368">
        <v>0</v>
      </c>
    </row>
    <row r="369" spans="62:64" outlineLevel="1" x14ac:dyDescent="0.3">
      <c r="BJ369">
        <v>0</v>
      </c>
      <c r="BK369">
        <v>0</v>
      </c>
      <c r="BL369">
        <v>0</v>
      </c>
    </row>
    <row r="370" spans="62:64" outlineLevel="1" x14ac:dyDescent="0.3">
      <c r="BJ370">
        <v>0</v>
      </c>
      <c r="BK370">
        <v>0</v>
      </c>
      <c r="BL370">
        <v>0</v>
      </c>
    </row>
    <row r="371" spans="62:64" outlineLevel="1" x14ac:dyDescent="0.3">
      <c r="BJ371">
        <v>0</v>
      </c>
      <c r="BK371">
        <v>0</v>
      </c>
      <c r="BL371">
        <v>0</v>
      </c>
    </row>
    <row r="372" spans="62:64" outlineLevel="1" x14ac:dyDescent="0.3">
      <c r="BJ372">
        <v>0</v>
      </c>
      <c r="BK372">
        <v>0</v>
      </c>
      <c r="BL372">
        <v>0</v>
      </c>
    </row>
    <row r="373" spans="62:64" outlineLevel="1" x14ac:dyDescent="0.3">
      <c r="BJ373">
        <v>0</v>
      </c>
      <c r="BK373">
        <v>0</v>
      </c>
      <c r="BL373">
        <v>0</v>
      </c>
    </row>
    <row r="374" spans="62:64" outlineLevel="1" x14ac:dyDescent="0.3">
      <c r="BJ374">
        <v>0</v>
      </c>
      <c r="BK374">
        <v>0</v>
      </c>
      <c r="BL374">
        <v>0</v>
      </c>
    </row>
    <row r="375" spans="62:64" outlineLevel="1" x14ac:dyDescent="0.3">
      <c r="BJ375">
        <v>0</v>
      </c>
      <c r="BK375">
        <v>0</v>
      </c>
      <c r="BL375">
        <v>0</v>
      </c>
    </row>
    <row r="376" spans="62:64" outlineLevel="1" x14ac:dyDescent="0.3">
      <c r="BJ376">
        <v>0</v>
      </c>
      <c r="BK376">
        <v>0</v>
      </c>
      <c r="BL376">
        <v>0</v>
      </c>
    </row>
    <row r="377" spans="62:64" outlineLevel="1" x14ac:dyDescent="0.3">
      <c r="BJ377">
        <v>0</v>
      </c>
      <c r="BK377">
        <v>0</v>
      </c>
      <c r="BL377">
        <v>0</v>
      </c>
    </row>
    <row r="378" spans="62:64" outlineLevel="1" x14ac:dyDescent="0.3">
      <c r="BJ378">
        <v>0</v>
      </c>
      <c r="BK378">
        <v>0</v>
      </c>
      <c r="BL378">
        <v>0</v>
      </c>
    </row>
    <row r="379" spans="62:64" outlineLevel="1" x14ac:dyDescent="0.3">
      <c r="BJ379">
        <v>0</v>
      </c>
      <c r="BK379">
        <v>0</v>
      </c>
      <c r="BL379">
        <v>0</v>
      </c>
    </row>
    <row r="380" spans="62:64" outlineLevel="1" x14ac:dyDescent="0.3">
      <c r="BJ380">
        <v>0</v>
      </c>
      <c r="BK380">
        <v>0</v>
      </c>
      <c r="BL380">
        <v>0</v>
      </c>
    </row>
    <row r="381" spans="62:64" outlineLevel="1" x14ac:dyDescent="0.3">
      <c r="BJ381">
        <v>0</v>
      </c>
      <c r="BK381">
        <v>0</v>
      </c>
      <c r="BL381">
        <v>0</v>
      </c>
    </row>
    <row r="382" spans="62:64" outlineLevel="1" x14ac:dyDescent="0.3">
      <c r="BJ382">
        <v>0</v>
      </c>
      <c r="BK382">
        <v>0</v>
      </c>
      <c r="BL382">
        <v>0</v>
      </c>
    </row>
    <row r="383" spans="62:64" outlineLevel="1" x14ac:dyDescent="0.3">
      <c r="BJ383">
        <v>0</v>
      </c>
      <c r="BK383">
        <v>0</v>
      </c>
      <c r="BL383">
        <v>0</v>
      </c>
    </row>
    <row r="384" spans="62:64" outlineLevel="1" x14ac:dyDescent="0.3">
      <c r="BJ384">
        <v>0</v>
      </c>
      <c r="BK384">
        <v>0</v>
      </c>
      <c r="BL384">
        <v>0</v>
      </c>
    </row>
    <row r="385" spans="1:65" outlineLevel="1" x14ac:dyDescent="0.3">
      <c r="BJ385">
        <v>0</v>
      </c>
      <c r="BK385">
        <v>0</v>
      </c>
      <c r="BL385">
        <v>0</v>
      </c>
    </row>
    <row r="386" spans="1:65" outlineLevel="1" x14ac:dyDescent="0.3">
      <c r="BJ386">
        <v>0</v>
      </c>
      <c r="BK386">
        <v>0</v>
      </c>
      <c r="BL386">
        <v>0</v>
      </c>
    </row>
    <row r="387" spans="1:65" outlineLevel="1" x14ac:dyDescent="0.3">
      <c r="BJ387">
        <v>0</v>
      </c>
      <c r="BK387">
        <v>0</v>
      </c>
      <c r="BL387">
        <v>0</v>
      </c>
    </row>
    <row r="388" spans="1:65" outlineLevel="1" x14ac:dyDescent="0.3">
      <c r="BJ388">
        <v>0</v>
      </c>
      <c r="BK388">
        <v>0</v>
      </c>
      <c r="BL388">
        <v>0</v>
      </c>
    </row>
    <row r="389" spans="1:65" outlineLevel="1" x14ac:dyDescent="0.3">
      <c r="BJ389">
        <v>0</v>
      </c>
      <c r="BK389">
        <v>0</v>
      </c>
      <c r="BL389">
        <v>0</v>
      </c>
    </row>
    <row r="390" spans="1:65" outlineLevel="1" x14ac:dyDescent="0.3">
      <c r="BJ390">
        <v>0</v>
      </c>
      <c r="BK390">
        <v>0</v>
      </c>
      <c r="BL390">
        <v>0</v>
      </c>
    </row>
    <row r="391" spans="1:65" outlineLevel="1" x14ac:dyDescent="0.3">
      <c r="BJ391">
        <v>0</v>
      </c>
      <c r="BK391">
        <v>0</v>
      </c>
      <c r="BL391">
        <v>0</v>
      </c>
    </row>
    <row r="392" spans="1:65" outlineLevel="1" x14ac:dyDescent="0.3">
      <c r="BJ392">
        <v>0</v>
      </c>
      <c r="BK392">
        <v>0</v>
      </c>
      <c r="BL392">
        <v>0</v>
      </c>
    </row>
    <row r="393" spans="1:65" outlineLevel="1" x14ac:dyDescent="0.3">
      <c r="BJ393">
        <v>0</v>
      </c>
      <c r="BK393">
        <v>0</v>
      </c>
      <c r="BL393">
        <v>0</v>
      </c>
    </row>
    <row r="394" spans="1:65" outlineLevel="1" x14ac:dyDescent="0.3">
      <c r="BJ394">
        <v>0</v>
      </c>
      <c r="BK394">
        <v>0</v>
      </c>
      <c r="BL394">
        <v>0</v>
      </c>
    </row>
    <row r="395" spans="1:65" outlineLevel="1" x14ac:dyDescent="0.3">
      <c r="BJ395">
        <v>0</v>
      </c>
      <c r="BK395">
        <v>0</v>
      </c>
      <c r="BL395">
        <v>0</v>
      </c>
    </row>
    <row r="396" spans="1:65" outlineLevel="1" x14ac:dyDescent="0.3">
      <c r="BJ396">
        <v>0</v>
      </c>
      <c r="BK396">
        <v>0</v>
      </c>
      <c r="BL396">
        <v>0</v>
      </c>
    </row>
    <row r="397" spans="1:65" outlineLevel="1" x14ac:dyDescent="0.3">
      <c r="BJ397">
        <v>0</v>
      </c>
      <c r="BK397">
        <v>0</v>
      </c>
      <c r="BL397">
        <v>0</v>
      </c>
    </row>
    <row r="398" spans="1:65" outlineLevel="1" x14ac:dyDescent="0.3">
      <c r="A398" s="264" t="s">
        <v>262</v>
      </c>
      <c r="BJ398">
        <v>0</v>
      </c>
      <c r="BK398">
        <v>0</v>
      </c>
      <c r="BL398">
        <v>0</v>
      </c>
    </row>
    <row r="399" spans="1:65" x14ac:dyDescent="0.3">
      <c r="BJ399">
        <v>0</v>
      </c>
      <c r="BK399">
        <v>0</v>
      </c>
      <c r="BL399">
        <v>0</v>
      </c>
      <c r="BM399">
        <v>-4</v>
      </c>
    </row>
    <row r="400" spans="1:65" ht="15.6" x14ac:dyDescent="0.3">
      <c r="A400" s="259" t="s">
        <v>263</v>
      </c>
      <c r="B400" s="260"/>
      <c r="C400" s="261"/>
      <c r="D400" s="262"/>
      <c r="E400" s="263" t="s">
        <v>1449</v>
      </c>
      <c r="F400" s="178"/>
      <c r="BJ400">
        <v>0</v>
      </c>
      <c r="BK400">
        <v>0</v>
      </c>
      <c r="BL400">
        <v>0</v>
      </c>
      <c r="BM400">
        <v>-4</v>
      </c>
    </row>
    <row r="401" spans="1:64" hidden="1" outlineLevel="1" x14ac:dyDescent="0.3">
      <c r="A401">
        <v>1</v>
      </c>
      <c r="B401" t="s">
        <v>379</v>
      </c>
      <c r="C401">
        <v>-1</v>
      </c>
      <c r="D401" t="s">
        <v>1450</v>
      </c>
      <c r="E401" t="s">
        <v>722</v>
      </c>
      <c r="F401">
        <v>0</v>
      </c>
      <c r="G401">
        <v>0</v>
      </c>
      <c r="H401">
        <v>0</v>
      </c>
      <c r="I401" t="s">
        <v>29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 hidden="1" outlineLevel="1" x14ac:dyDescent="0.3">
      <c r="A402">
        <v>1</v>
      </c>
      <c r="B402" t="s">
        <v>379</v>
      </c>
      <c r="C402">
        <v>0</v>
      </c>
      <c r="D402" t="s">
        <v>1451</v>
      </c>
      <c r="E402" t="s">
        <v>432</v>
      </c>
      <c r="F402" t="s">
        <v>313</v>
      </c>
      <c r="G402" t="s">
        <v>321</v>
      </c>
      <c r="H402">
        <v>1</v>
      </c>
      <c r="I402" t="s">
        <v>255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5002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 hidden="1" outlineLevel="1" x14ac:dyDescent="0.3">
      <c r="A403">
        <v>1</v>
      </c>
      <c r="B403" t="s">
        <v>379</v>
      </c>
      <c r="C403">
        <v>1</v>
      </c>
      <c r="D403" t="s">
        <v>1452</v>
      </c>
      <c r="E403" t="s">
        <v>452</v>
      </c>
      <c r="F403" t="s">
        <v>314</v>
      </c>
      <c r="G403" t="s">
        <v>322</v>
      </c>
      <c r="H403">
        <v>1</v>
      </c>
      <c r="I403" t="s">
        <v>256</v>
      </c>
      <c r="J403">
        <v>18</v>
      </c>
      <c r="K403">
        <v>46323</v>
      </c>
      <c r="L403">
        <v>46325</v>
      </c>
      <c r="M403">
        <v>19</v>
      </c>
      <c r="N403">
        <v>2</v>
      </c>
      <c r="O403">
        <v>160</v>
      </c>
      <c r="P403">
        <v>0</v>
      </c>
      <c r="Q403">
        <v>0</v>
      </c>
      <c r="R403">
        <v>0</v>
      </c>
      <c r="S403">
        <v>0</v>
      </c>
      <c r="T403">
        <v>0.2</v>
      </c>
      <c r="U403">
        <v>0.2</v>
      </c>
      <c r="V403">
        <v>0.2</v>
      </c>
      <c r="W403">
        <v>0.2</v>
      </c>
      <c r="X403">
        <v>0.2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32</v>
      </c>
      <c r="AL403">
        <v>32</v>
      </c>
      <c r="AM403">
        <v>32</v>
      </c>
      <c r="AN403">
        <v>32</v>
      </c>
      <c r="AO403">
        <v>32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160</v>
      </c>
      <c r="AY403">
        <v>1</v>
      </c>
      <c r="AZ403">
        <v>5003</v>
      </c>
      <c r="BA403">
        <v>5003</v>
      </c>
      <c r="BB403">
        <v>5003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160</v>
      </c>
      <c r="BK403">
        <v>160</v>
      </c>
      <c r="BL403">
        <v>0</v>
      </c>
    </row>
    <row r="404" spans="1:64" hidden="1" outlineLevel="1" x14ac:dyDescent="0.3">
      <c r="A404">
        <v>1</v>
      </c>
      <c r="B404" t="s">
        <v>379</v>
      </c>
      <c r="C404">
        <v>2</v>
      </c>
      <c r="D404" t="s">
        <v>1453</v>
      </c>
      <c r="E404" t="s">
        <v>444</v>
      </c>
      <c r="F404" t="s">
        <v>339</v>
      </c>
      <c r="G404" t="s">
        <v>328</v>
      </c>
      <c r="H404">
        <v>1</v>
      </c>
      <c r="I404" t="s">
        <v>254</v>
      </c>
      <c r="J404">
        <v>20</v>
      </c>
      <c r="K404">
        <v>46337</v>
      </c>
      <c r="L404">
        <v>46337</v>
      </c>
      <c r="M404">
        <v>19</v>
      </c>
      <c r="N404">
        <v>0</v>
      </c>
      <c r="O404">
        <v>20</v>
      </c>
      <c r="P404">
        <v>0</v>
      </c>
      <c r="Q404">
        <v>0</v>
      </c>
      <c r="R404">
        <v>0</v>
      </c>
      <c r="S404">
        <v>0</v>
      </c>
      <c r="T404">
        <v>0.2</v>
      </c>
      <c r="U404">
        <v>0.2</v>
      </c>
      <c r="V404">
        <v>0.2</v>
      </c>
      <c r="W404">
        <v>0.2</v>
      </c>
      <c r="X404">
        <v>0.2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4</v>
      </c>
      <c r="AL404">
        <v>4</v>
      </c>
      <c r="AM404">
        <v>4</v>
      </c>
      <c r="AN404">
        <v>4</v>
      </c>
      <c r="AO404">
        <v>4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20</v>
      </c>
      <c r="AY404">
        <v>0.125</v>
      </c>
      <c r="AZ404">
        <v>5001</v>
      </c>
      <c r="BA404">
        <v>625.125</v>
      </c>
      <c r="BB404">
        <v>78.140625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20</v>
      </c>
      <c r="BK404">
        <v>20</v>
      </c>
      <c r="BL404">
        <v>0</v>
      </c>
    </row>
    <row r="405" spans="1:64" hidden="1" outlineLevel="1" x14ac:dyDescent="0.3">
      <c r="A405">
        <v>1</v>
      </c>
      <c r="B405" t="s">
        <v>379</v>
      </c>
      <c r="C405">
        <v>3</v>
      </c>
      <c r="D405" t="s">
        <v>1454</v>
      </c>
      <c r="E405" t="s">
        <v>453</v>
      </c>
      <c r="F405" t="s">
        <v>313</v>
      </c>
      <c r="G405" t="s">
        <v>321</v>
      </c>
      <c r="H405">
        <v>1</v>
      </c>
      <c r="I405" t="s">
        <v>255</v>
      </c>
      <c r="J405">
        <v>20</v>
      </c>
      <c r="K405">
        <v>46337</v>
      </c>
      <c r="L405">
        <v>46337</v>
      </c>
      <c r="M405">
        <v>19</v>
      </c>
      <c r="N405">
        <v>0</v>
      </c>
      <c r="O405">
        <v>20</v>
      </c>
      <c r="P405">
        <v>0</v>
      </c>
      <c r="Q405">
        <v>0</v>
      </c>
      <c r="R405">
        <v>0</v>
      </c>
      <c r="S405">
        <v>0</v>
      </c>
      <c r="T405">
        <v>0.2</v>
      </c>
      <c r="U405">
        <v>0.2</v>
      </c>
      <c r="V405">
        <v>0.2</v>
      </c>
      <c r="W405">
        <v>0.2</v>
      </c>
      <c r="X405">
        <v>0.2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4</v>
      </c>
      <c r="AL405">
        <v>4</v>
      </c>
      <c r="AM405">
        <v>4</v>
      </c>
      <c r="AN405">
        <v>4</v>
      </c>
      <c r="AO405">
        <v>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20</v>
      </c>
      <c r="AY405">
        <v>0.125</v>
      </c>
      <c r="AZ405">
        <v>5002</v>
      </c>
      <c r="BA405">
        <v>625.25</v>
      </c>
      <c r="BB405">
        <v>78.15625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20</v>
      </c>
      <c r="BK405">
        <v>20</v>
      </c>
      <c r="BL405">
        <v>0</v>
      </c>
    </row>
    <row r="406" spans="1:64" hidden="1" outlineLevel="1" x14ac:dyDescent="0.3">
      <c r="A406">
        <v>1</v>
      </c>
      <c r="B406" t="s">
        <v>379</v>
      </c>
      <c r="C406">
        <v>4</v>
      </c>
      <c r="D406" t="s">
        <v>1455</v>
      </c>
      <c r="E406" t="s">
        <v>446</v>
      </c>
      <c r="F406">
        <v>0</v>
      </c>
      <c r="G406" t="s">
        <v>322</v>
      </c>
      <c r="H406">
        <v>2</v>
      </c>
      <c r="I406" t="s">
        <v>256</v>
      </c>
      <c r="J406">
        <v>20</v>
      </c>
      <c r="K406">
        <v>46337</v>
      </c>
      <c r="L406">
        <v>46337</v>
      </c>
      <c r="M406">
        <v>19</v>
      </c>
      <c r="N406">
        <v>0</v>
      </c>
      <c r="O406">
        <v>20</v>
      </c>
      <c r="P406">
        <v>0</v>
      </c>
      <c r="Q406">
        <v>0</v>
      </c>
      <c r="R406">
        <v>0</v>
      </c>
      <c r="S406">
        <v>0</v>
      </c>
      <c r="T406">
        <v>0.2</v>
      </c>
      <c r="U406">
        <v>0.2</v>
      </c>
      <c r="V406">
        <v>0.2</v>
      </c>
      <c r="W406">
        <v>0.2</v>
      </c>
      <c r="X406">
        <v>0.2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4</v>
      </c>
      <c r="AL406">
        <v>4</v>
      </c>
      <c r="AM406">
        <v>4</v>
      </c>
      <c r="AN406">
        <v>4</v>
      </c>
      <c r="AO406">
        <v>4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20</v>
      </c>
      <c r="AY406">
        <v>0.125</v>
      </c>
      <c r="AZ406">
        <v>5003</v>
      </c>
      <c r="BA406">
        <v>625.375</v>
      </c>
      <c r="BB406">
        <v>78.171875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20</v>
      </c>
      <c r="BK406">
        <v>20</v>
      </c>
      <c r="BL406">
        <v>0</v>
      </c>
    </row>
    <row r="407" spans="1:64" hidden="1" outlineLevel="1" x14ac:dyDescent="0.3">
      <c r="A407">
        <v>1</v>
      </c>
      <c r="B407" t="s">
        <v>380</v>
      </c>
      <c r="C407">
        <v>0</v>
      </c>
      <c r="D407" t="s">
        <v>1456</v>
      </c>
      <c r="E407" t="s">
        <v>477</v>
      </c>
      <c r="F407" t="s">
        <v>1403</v>
      </c>
      <c r="G407">
        <v>0</v>
      </c>
      <c r="H407">
        <v>0</v>
      </c>
      <c r="I407">
        <v>0</v>
      </c>
      <c r="J407">
        <v>20</v>
      </c>
      <c r="K407">
        <v>46337</v>
      </c>
      <c r="L407">
        <v>46337</v>
      </c>
      <c r="M407">
        <v>19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 t="e">
        <v>#N/A</v>
      </c>
      <c r="BA407" t="e">
        <v>#N/A</v>
      </c>
      <c r="BB407" t="e">
        <v>#N/A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 hidden="1" outlineLevel="1" x14ac:dyDescent="0.3">
      <c r="A408">
        <v>1</v>
      </c>
      <c r="B408" t="s">
        <v>380</v>
      </c>
      <c r="C408">
        <v>1</v>
      </c>
      <c r="D408" t="s">
        <v>1457</v>
      </c>
      <c r="E408" t="s">
        <v>447</v>
      </c>
      <c r="F408" t="s">
        <v>314</v>
      </c>
      <c r="G408" t="s">
        <v>322</v>
      </c>
      <c r="H408">
        <v>2</v>
      </c>
      <c r="I408" t="s">
        <v>256</v>
      </c>
      <c r="J408">
        <v>20</v>
      </c>
      <c r="K408">
        <v>46337</v>
      </c>
      <c r="L408">
        <v>46337</v>
      </c>
      <c r="M408">
        <v>19</v>
      </c>
      <c r="N408">
        <v>0</v>
      </c>
      <c r="O408">
        <v>40</v>
      </c>
      <c r="P408">
        <v>0</v>
      </c>
      <c r="Q408">
        <v>0</v>
      </c>
      <c r="R408">
        <v>0</v>
      </c>
      <c r="S408">
        <v>0</v>
      </c>
      <c r="T408">
        <v>0.2</v>
      </c>
      <c r="U408">
        <v>0.2</v>
      </c>
      <c r="V408">
        <v>0.2</v>
      </c>
      <c r="W408">
        <v>0.2</v>
      </c>
      <c r="X408">
        <v>0.2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8</v>
      </c>
      <c r="AL408">
        <v>8</v>
      </c>
      <c r="AM408">
        <v>8</v>
      </c>
      <c r="AN408">
        <v>8</v>
      </c>
      <c r="AO408">
        <v>8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40</v>
      </c>
      <c r="AY408">
        <v>0.25</v>
      </c>
      <c r="AZ408">
        <v>5003</v>
      </c>
      <c r="BA408">
        <v>1250.75</v>
      </c>
      <c r="BB408">
        <v>312.6875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40</v>
      </c>
      <c r="BK408">
        <v>40</v>
      </c>
      <c r="BL408">
        <v>0</v>
      </c>
    </row>
    <row r="409" spans="1:64" hidden="1" outlineLevel="1" x14ac:dyDescent="0.3">
      <c r="A409">
        <v>1</v>
      </c>
      <c r="B409" t="s">
        <v>380</v>
      </c>
      <c r="C409">
        <v>2</v>
      </c>
      <c r="D409" t="s">
        <v>1458</v>
      </c>
      <c r="E409" t="s">
        <v>483</v>
      </c>
      <c r="F409" t="s">
        <v>339</v>
      </c>
      <c r="G409" t="s">
        <v>328</v>
      </c>
      <c r="H409">
        <v>2</v>
      </c>
      <c r="I409" t="s">
        <v>254</v>
      </c>
      <c r="J409">
        <v>20</v>
      </c>
      <c r="K409">
        <v>46337</v>
      </c>
      <c r="L409">
        <v>46338</v>
      </c>
      <c r="M409">
        <v>20</v>
      </c>
      <c r="N409">
        <v>1</v>
      </c>
      <c r="O409">
        <v>80</v>
      </c>
      <c r="P409">
        <v>0</v>
      </c>
      <c r="Q409">
        <v>0</v>
      </c>
      <c r="R409">
        <v>0</v>
      </c>
      <c r="S409">
        <v>0</v>
      </c>
      <c r="T409">
        <v>0.2</v>
      </c>
      <c r="U409">
        <v>0.2</v>
      </c>
      <c r="V409">
        <v>0.2</v>
      </c>
      <c r="W409">
        <v>0.2</v>
      </c>
      <c r="X409">
        <v>0.2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16</v>
      </c>
      <c r="AL409">
        <v>16</v>
      </c>
      <c r="AM409">
        <v>16</v>
      </c>
      <c r="AN409">
        <v>16</v>
      </c>
      <c r="AO409">
        <v>16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80</v>
      </c>
      <c r="AY409">
        <v>0.5</v>
      </c>
      <c r="AZ409">
        <v>5001</v>
      </c>
      <c r="BA409">
        <v>2500.5</v>
      </c>
      <c r="BB409">
        <v>1250.25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80</v>
      </c>
      <c r="BK409">
        <v>80</v>
      </c>
      <c r="BL409">
        <v>0</v>
      </c>
    </row>
    <row r="410" spans="1:64" hidden="1" outlineLevel="1" x14ac:dyDescent="0.3">
      <c r="A410">
        <v>1</v>
      </c>
      <c r="B410" t="s">
        <v>380</v>
      </c>
      <c r="C410">
        <v>3</v>
      </c>
      <c r="D410" t="s">
        <v>1459</v>
      </c>
      <c r="E410" t="s">
        <v>449</v>
      </c>
      <c r="F410" t="s">
        <v>314</v>
      </c>
      <c r="G410" t="s">
        <v>322</v>
      </c>
      <c r="H410">
        <v>2</v>
      </c>
      <c r="I410" t="s">
        <v>256</v>
      </c>
      <c r="J410">
        <v>21</v>
      </c>
      <c r="K410">
        <v>46344</v>
      </c>
      <c r="L410">
        <v>46345</v>
      </c>
      <c r="M410">
        <v>21</v>
      </c>
      <c r="N410">
        <v>1</v>
      </c>
      <c r="O410">
        <v>60</v>
      </c>
      <c r="P410">
        <v>0</v>
      </c>
      <c r="Q410">
        <v>0</v>
      </c>
      <c r="R410">
        <v>0</v>
      </c>
      <c r="S410">
        <v>0</v>
      </c>
      <c r="T410">
        <v>0.2</v>
      </c>
      <c r="U410">
        <v>0.2</v>
      </c>
      <c r="V410">
        <v>0.2</v>
      </c>
      <c r="W410">
        <v>0.2</v>
      </c>
      <c r="X410">
        <v>0.2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12</v>
      </c>
      <c r="AL410">
        <v>12</v>
      </c>
      <c r="AM410">
        <v>12</v>
      </c>
      <c r="AN410">
        <v>12</v>
      </c>
      <c r="AO410">
        <v>12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60</v>
      </c>
      <c r="AY410">
        <v>0.375</v>
      </c>
      <c r="AZ410">
        <v>5003</v>
      </c>
      <c r="BA410">
        <v>1876.125</v>
      </c>
      <c r="BB410">
        <v>703.546875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60</v>
      </c>
      <c r="BK410">
        <v>60</v>
      </c>
      <c r="BL410">
        <v>0</v>
      </c>
    </row>
    <row r="411" spans="1:64" hidden="1" outlineLevel="1" x14ac:dyDescent="0.3">
      <c r="A411">
        <v>1</v>
      </c>
      <c r="B411" t="s">
        <v>380</v>
      </c>
      <c r="C411">
        <v>4</v>
      </c>
      <c r="D411" t="s">
        <v>1460</v>
      </c>
      <c r="E411" t="s">
        <v>450</v>
      </c>
      <c r="F411" t="s">
        <v>315</v>
      </c>
      <c r="G411" t="s">
        <v>323</v>
      </c>
      <c r="H411">
        <v>3</v>
      </c>
      <c r="I411" t="s">
        <v>257</v>
      </c>
      <c r="J411">
        <v>22</v>
      </c>
      <c r="K411">
        <v>46351</v>
      </c>
      <c r="L411">
        <v>46352</v>
      </c>
      <c r="M411">
        <v>22</v>
      </c>
      <c r="N411">
        <v>1</v>
      </c>
      <c r="O411">
        <v>80</v>
      </c>
      <c r="P411">
        <v>0</v>
      </c>
      <c r="Q411">
        <v>0</v>
      </c>
      <c r="R411">
        <v>0</v>
      </c>
      <c r="S411">
        <v>0</v>
      </c>
      <c r="T411">
        <v>0.2</v>
      </c>
      <c r="U411">
        <v>0.2</v>
      </c>
      <c r="V411">
        <v>0.2</v>
      </c>
      <c r="W411">
        <v>0.2</v>
      </c>
      <c r="X411">
        <v>0.2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16</v>
      </c>
      <c r="AL411">
        <v>16</v>
      </c>
      <c r="AM411">
        <v>16</v>
      </c>
      <c r="AN411">
        <v>16</v>
      </c>
      <c r="AO411">
        <v>16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80</v>
      </c>
      <c r="AY411">
        <v>0.5</v>
      </c>
      <c r="AZ411">
        <v>5004</v>
      </c>
      <c r="BA411">
        <v>2502</v>
      </c>
      <c r="BB411">
        <v>1251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80</v>
      </c>
      <c r="BK411">
        <v>80</v>
      </c>
      <c r="BL411">
        <v>0</v>
      </c>
    </row>
    <row r="412" spans="1:64" hidden="1" outlineLevel="1" x14ac:dyDescent="0.3">
      <c r="A412">
        <v>1</v>
      </c>
      <c r="B412" t="s">
        <v>381</v>
      </c>
      <c r="C412">
        <v>1</v>
      </c>
      <c r="D412" t="s">
        <v>1461</v>
      </c>
      <c r="E412" t="s">
        <v>478</v>
      </c>
      <c r="F412" t="s">
        <v>313</v>
      </c>
      <c r="G412" t="s">
        <v>321</v>
      </c>
      <c r="H412">
        <v>4</v>
      </c>
      <c r="I412" t="s">
        <v>255</v>
      </c>
      <c r="J412">
        <v>23</v>
      </c>
      <c r="K412">
        <v>46358</v>
      </c>
      <c r="L412">
        <v>46358</v>
      </c>
      <c r="M412">
        <v>22</v>
      </c>
      <c r="N412">
        <v>0</v>
      </c>
      <c r="O412">
        <v>40</v>
      </c>
      <c r="P412">
        <v>0</v>
      </c>
      <c r="Q412">
        <v>0</v>
      </c>
      <c r="R412">
        <v>0</v>
      </c>
      <c r="S412">
        <v>0</v>
      </c>
      <c r="T412">
        <v>0.2</v>
      </c>
      <c r="U412">
        <v>0.2</v>
      </c>
      <c r="V412">
        <v>0.2</v>
      </c>
      <c r="W412">
        <v>0.2</v>
      </c>
      <c r="X412">
        <v>0.2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8</v>
      </c>
      <c r="AL412">
        <v>8</v>
      </c>
      <c r="AM412">
        <v>8</v>
      </c>
      <c r="AN412">
        <v>8</v>
      </c>
      <c r="AO412">
        <v>8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40</v>
      </c>
      <c r="AY412">
        <v>0.25</v>
      </c>
      <c r="AZ412">
        <v>5002</v>
      </c>
      <c r="BA412">
        <v>1250.5</v>
      </c>
      <c r="BB412">
        <v>312.625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40</v>
      </c>
      <c r="BK412">
        <v>40</v>
      </c>
      <c r="BL412">
        <v>0</v>
      </c>
    </row>
    <row r="413" spans="1:64" hidden="1" outlineLevel="1" x14ac:dyDescent="0.3">
      <c r="A413">
        <v>1</v>
      </c>
      <c r="B413" t="s">
        <v>382</v>
      </c>
      <c r="C413">
        <v>1</v>
      </c>
      <c r="D413" t="s">
        <v>1462</v>
      </c>
      <c r="E413" t="s">
        <v>460</v>
      </c>
      <c r="F413">
        <v>0</v>
      </c>
      <c r="G413">
        <v>0</v>
      </c>
      <c r="H413">
        <v>0</v>
      </c>
      <c r="I413">
        <v>0</v>
      </c>
      <c r="J413">
        <v>23</v>
      </c>
      <c r="K413">
        <v>46358</v>
      </c>
      <c r="L413">
        <v>46359</v>
      </c>
      <c r="M413">
        <v>23</v>
      </c>
      <c r="N413">
        <v>1</v>
      </c>
      <c r="O413">
        <v>80</v>
      </c>
      <c r="P413">
        <v>0</v>
      </c>
      <c r="Q413">
        <v>0</v>
      </c>
      <c r="R413">
        <v>0</v>
      </c>
      <c r="S413">
        <v>0</v>
      </c>
      <c r="T413">
        <v>0.2</v>
      </c>
      <c r="U413">
        <v>0.2</v>
      </c>
      <c r="V413">
        <v>0.2</v>
      </c>
      <c r="W413">
        <v>0.2</v>
      </c>
      <c r="X413">
        <v>0.2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16</v>
      </c>
      <c r="AL413">
        <v>16</v>
      </c>
      <c r="AM413">
        <v>16</v>
      </c>
      <c r="AN413">
        <v>16</v>
      </c>
      <c r="AO413">
        <v>16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80</v>
      </c>
      <c r="BK413">
        <v>80</v>
      </c>
      <c r="BL413">
        <v>0</v>
      </c>
    </row>
    <row r="414" spans="1:64" hidden="1" outlineLevel="1" x14ac:dyDescent="0.3">
      <c r="A414">
        <v>2</v>
      </c>
      <c r="B414" t="s">
        <v>379</v>
      </c>
      <c r="C414">
        <v>0</v>
      </c>
      <c r="D414" t="s">
        <v>1463</v>
      </c>
      <c r="E414" t="s">
        <v>723</v>
      </c>
      <c r="F414" t="s">
        <v>339</v>
      </c>
      <c r="G414" t="s">
        <v>328</v>
      </c>
      <c r="H414">
        <v>5</v>
      </c>
      <c r="I414" t="s">
        <v>254</v>
      </c>
      <c r="J414">
        <v>24</v>
      </c>
      <c r="K414">
        <v>46365</v>
      </c>
      <c r="L414">
        <v>46365</v>
      </c>
      <c r="M414">
        <v>23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5001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 hidden="1" outlineLevel="1" x14ac:dyDescent="0.3">
      <c r="A415">
        <v>2</v>
      </c>
      <c r="B415" t="s">
        <v>379</v>
      </c>
      <c r="C415">
        <v>1</v>
      </c>
      <c r="D415" t="s">
        <v>1464</v>
      </c>
      <c r="E415" t="s">
        <v>435</v>
      </c>
      <c r="F415" t="s">
        <v>314</v>
      </c>
      <c r="G415" t="s">
        <v>322</v>
      </c>
      <c r="H415">
        <v>5</v>
      </c>
      <c r="I415" t="s">
        <v>256</v>
      </c>
      <c r="J415">
        <v>24</v>
      </c>
      <c r="K415">
        <v>46365</v>
      </c>
      <c r="L415">
        <v>46366</v>
      </c>
      <c r="M415">
        <v>24</v>
      </c>
      <c r="N415">
        <v>1</v>
      </c>
      <c r="O415">
        <v>80</v>
      </c>
      <c r="P415">
        <v>0</v>
      </c>
      <c r="Q415">
        <v>0</v>
      </c>
      <c r="R415">
        <v>0</v>
      </c>
      <c r="S415">
        <v>0</v>
      </c>
      <c r="T415">
        <v>0.2</v>
      </c>
      <c r="U415">
        <v>0.2</v>
      </c>
      <c r="V415">
        <v>0.2</v>
      </c>
      <c r="W415">
        <v>0.2</v>
      </c>
      <c r="X415">
        <v>0.2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16</v>
      </c>
      <c r="AL415">
        <v>16</v>
      </c>
      <c r="AM415">
        <v>16</v>
      </c>
      <c r="AN415">
        <v>16</v>
      </c>
      <c r="AO415">
        <v>16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80</v>
      </c>
      <c r="AY415">
        <v>0.5</v>
      </c>
      <c r="AZ415">
        <v>5003</v>
      </c>
      <c r="BA415">
        <v>2501.5</v>
      </c>
      <c r="BB415">
        <v>1250.75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80</v>
      </c>
      <c r="BK415">
        <v>80</v>
      </c>
      <c r="BL415">
        <v>0</v>
      </c>
    </row>
    <row r="416" spans="1:64" hidden="1" outlineLevel="1" x14ac:dyDescent="0.3">
      <c r="A416">
        <v>2</v>
      </c>
      <c r="B416" t="s">
        <v>380</v>
      </c>
      <c r="C416">
        <v>2</v>
      </c>
      <c r="D416" t="s">
        <v>1465</v>
      </c>
      <c r="E416" t="s">
        <v>479</v>
      </c>
      <c r="F416" t="s">
        <v>315</v>
      </c>
      <c r="G416" t="s">
        <v>323</v>
      </c>
      <c r="H416">
        <v>5</v>
      </c>
      <c r="I416" t="s">
        <v>257</v>
      </c>
      <c r="J416">
        <v>25</v>
      </c>
      <c r="K416">
        <v>46372</v>
      </c>
      <c r="L416">
        <v>46372</v>
      </c>
      <c r="M416">
        <v>24</v>
      </c>
      <c r="N416">
        <v>0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0.2</v>
      </c>
      <c r="U416">
        <v>0.2</v>
      </c>
      <c r="V416">
        <v>0.2</v>
      </c>
      <c r="W416">
        <v>0.2</v>
      </c>
      <c r="X416">
        <v>0.2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</v>
      </c>
      <c r="AL416">
        <v>2</v>
      </c>
      <c r="AM416">
        <v>2</v>
      </c>
      <c r="AN416">
        <v>2</v>
      </c>
      <c r="AO416">
        <v>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10</v>
      </c>
      <c r="AY416">
        <v>6.25E-2</v>
      </c>
      <c r="AZ416">
        <v>5004</v>
      </c>
      <c r="BA416">
        <v>312.75</v>
      </c>
      <c r="BB416">
        <v>19.546875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8</v>
      </c>
      <c r="BK416">
        <v>10</v>
      </c>
      <c r="BL416">
        <v>-2</v>
      </c>
    </row>
    <row r="417" spans="1:64" hidden="1" outlineLevel="1" x14ac:dyDescent="0.3">
      <c r="A417">
        <v>2</v>
      </c>
      <c r="B417" t="s">
        <v>381</v>
      </c>
      <c r="C417">
        <v>3</v>
      </c>
      <c r="D417" t="s">
        <v>1466</v>
      </c>
      <c r="E417" t="s">
        <v>437</v>
      </c>
      <c r="F417" t="s">
        <v>313</v>
      </c>
      <c r="G417" t="s">
        <v>321</v>
      </c>
      <c r="H417">
        <v>6</v>
      </c>
      <c r="I417" t="s">
        <v>255</v>
      </c>
      <c r="J417">
        <v>25</v>
      </c>
      <c r="K417">
        <v>46372</v>
      </c>
      <c r="L417">
        <v>46372</v>
      </c>
      <c r="M417">
        <v>24</v>
      </c>
      <c r="N417">
        <v>0</v>
      </c>
      <c r="O417">
        <v>8</v>
      </c>
      <c r="P417">
        <v>0</v>
      </c>
      <c r="Q417">
        <v>0</v>
      </c>
      <c r="R417">
        <v>0</v>
      </c>
      <c r="S417">
        <v>0</v>
      </c>
      <c r="T417">
        <v>0.2</v>
      </c>
      <c r="U417">
        <v>0.2</v>
      </c>
      <c r="V417">
        <v>0.2</v>
      </c>
      <c r="W417">
        <v>0.2</v>
      </c>
      <c r="X417">
        <v>0.2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</v>
      </c>
      <c r="AL417">
        <v>2</v>
      </c>
      <c r="AM417">
        <v>2</v>
      </c>
      <c r="AN417">
        <v>2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10</v>
      </c>
      <c r="AY417">
        <v>6.25E-2</v>
      </c>
      <c r="AZ417">
        <v>5002</v>
      </c>
      <c r="BA417">
        <v>312.625</v>
      </c>
      <c r="BB417">
        <v>19.5390625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8</v>
      </c>
      <c r="BK417">
        <v>10</v>
      </c>
      <c r="BL417">
        <v>-2</v>
      </c>
    </row>
    <row r="418" spans="1:64" hidden="1" outlineLevel="1" x14ac:dyDescent="0.3">
      <c r="A418">
        <v>2</v>
      </c>
      <c r="B418" t="s">
        <v>382</v>
      </c>
      <c r="C418">
        <v>4</v>
      </c>
      <c r="D418" t="s">
        <v>1467</v>
      </c>
      <c r="E418" t="s">
        <v>480</v>
      </c>
      <c r="F418" t="s">
        <v>343</v>
      </c>
      <c r="G418">
        <v>0</v>
      </c>
      <c r="H418">
        <v>7</v>
      </c>
      <c r="I418" t="s">
        <v>278</v>
      </c>
      <c r="J418">
        <v>25</v>
      </c>
      <c r="K418">
        <v>46372</v>
      </c>
      <c r="L418">
        <v>46373</v>
      </c>
      <c r="M418">
        <v>25</v>
      </c>
      <c r="N418">
        <v>1</v>
      </c>
      <c r="O418">
        <v>100</v>
      </c>
      <c r="P418">
        <v>0</v>
      </c>
      <c r="Q418">
        <v>0</v>
      </c>
      <c r="R418">
        <v>0</v>
      </c>
      <c r="S418">
        <v>0</v>
      </c>
      <c r="T418">
        <v>0.2</v>
      </c>
      <c r="U418">
        <v>0.2</v>
      </c>
      <c r="V418">
        <v>0.2</v>
      </c>
      <c r="W418">
        <v>0.2</v>
      </c>
      <c r="X418">
        <v>0.2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20</v>
      </c>
      <c r="AL418">
        <v>20</v>
      </c>
      <c r="AM418">
        <v>20</v>
      </c>
      <c r="AN418">
        <v>20</v>
      </c>
      <c r="AO418">
        <v>20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100</v>
      </c>
      <c r="AY418">
        <v>0.625</v>
      </c>
      <c r="AZ418" t="e">
        <v>#N/A</v>
      </c>
      <c r="BA418" t="e">
        <v>#N/A</v>
      </c>
      <c r="BB418" t="e">
        <v>#N/A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100</v>
      </c>
      <c r="BK418">
        <v>100</v>
      </c>
      <c r="BL418">
        <v>0</v>
      </c>
    </row>
    <row r="419" spans="1:64" hidden="1" outlineLevel="1" x14ac:dyDescent="0.3">
      <c r="A419">
        <v>2</v>
      </c>
      <c r="B419" t="s">
        <v>383</v>
      </c>
      <c r="C419">
        <v>5</v>
      </c>
      <c r="D419" t="s">
        <v>1468</v>
      </c>
      <c r="E419" t="s">
        <v>439</v>
      </c>
      <c r="F419" t="s">
        <v>339</v>
      </c>
      <c r="G419" t="s">
        <v>328</v>
      </c>
      <c r="H419">
        <v>8</v>
      </c>
      <c r="I419" t="s">
        <v>254</v>
      </c>
      <c r="J419">
        <v>26</v>
      </c>
      <c r="K419">
        <v>46379</v>
      </c>
      <c r="L419">
        <v>46380</v>
      </c>
      <c r="M419">
        <v>26</v>
      </c>
      <c r="N419">
        <v>1</v>
      </c>
      <c r="O419">
        <v>200</v>
      </c>
      <c r="P419">
        <v>0</v>
      </c>
      <c r="Q419">
        <v>0</v>
      </c>
      <c r="R419">
        <v>0</v>
      </c>
      <c r="S419">
        <v>0</v>
      </c>
      <c r="T419">
        <v>0.12</v>
      </c>
      <c r="U419">
        <v>0.12</v>
      </c>
      <c r="V419">
        <v>0.12</v>
      </c>
      <c r="W419">
        <v>0.12</v>
      </c>
      <c r="X419">
        <v>0.12</v>
      </c>
      <c r="Y419">
        <v>0.4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24</v>
      </c>
      <c r="AL419">
        <v>24</v>
      </c>
      <c r="AM419">
        <v>24</v>
      </c>
      <c r="AN419">
        <v>24</v>
      </c>
      <c r="AO419">
        <v>24</v>
      </c>
      <c r="AP419">
        <v>80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120</v>
      </c>
      <c r="AY419">
        <v>0.75</v>
      </c>
      <c r="AZ419">
        <v>5001</v>
      </c>
      <c r="BA419">
        <v>3750.75</v>
      </c>
      <c r="BB419">
        <v>2813.0625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200</v>
      </c>
      <c r="BK419">
        <v>200</v>
      </c>
      <c r="BL419">
        <v>0</v>
      </c>
    </row>
    <row r="420" spans="1:64" hidden="1" outlineLevel="1" x14ac:dyDescent="0.3">
      <c r="A420">
        <v>3</v>
      </c>
      <c r="B420" t="s">
        <v>379</v>
      </c>
      <c r="C420">
        <v>1</v>
      </c>
      <c r="D420" t="s">
        <v>1469</v>
      </c>
      <c r="E420" t="s">
        <v>451</v>
      </c>
      <c r="F420">
        <v>0</v>
      </c>
      <c r="G420">
        <v>0</v>
      </c>
      <c r="H420">
        <v>0</v>
      </c>
      <c r="I420">
        <v>0</v>
      </c>
      <c r="J420">
        <v>27</v>
      </c>
      <c r="K420">
        <v>46386</v>
      </c>
      <c r="L420">
        <v>46386</v>
      </c>
      <c r="M420">
        <v>26</v>
      </c>
      <c r="N420">
        <v>0</v>
      </c>
      <c r="O420">
        <v>30</v>
      </c>
      <c r="P420">
        <v>0</v>
      </c>
      <c r="Q420">
        <v>0</v>
      </c>
      <c r="R420">
        <v>0</v>
      </c>
      <c r="S420">
        <v>0</v>
      </c>
      <c r="T420">
        <v>0.2</v>
      </c>
      <c r="U420">
        <v>0.2</v>
      </c>
      <c r="V420">
        <v>0.2</v>
      </c>
      <c r="W420">
        <v>0.2</v>
      </c>
      <c r="X420">
        <v>0.2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6</v>
      </c>
      <c r="AL420">
        <v>6</v>
      </c>
      <c r="AM420">
        <v>6</v>
      </c>
      <c r="AN420">
        <v>6</v>
      </c>
      <c r="AO420">
        <v>6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30</v>
      </c>
      <c r="AY420">
        <v>0.1875</v>
      </c>
      <c r="AZ420" t="e">
        <v>#N/A</v>
      </c>
      <c r="BA420" t="e">
        <v>#N/A</v>
      </c>
      <c r="BB420" t="e">
        <v>#N/A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30</v>
      </c>
      <c r="BK420">
        <v>30</v>
      </c>
      <c r="BL420">
        <v>0</v>
      </c>
    </row>
    <row r="421" spans="1:64" hidden="1" outlineLevel="1" x14ac:dyDescent="0.3">
      <c r="A421">
        <v>4</v>
      </c>
      <c r="B421" t="s">
        <v>379</v>
      </c>
      <c r="C421">
        <v>0</v>
      </c>
      <c r="D421" t="s">
        <v>1470</v>
      </c>
      <c r="E421" t="s">
        <v>724</v>
      </c>
      <c r="F421" t="s">
        <v>315</v>
      </c>
      <c r="G421" t="s">
        <v>323</v>
      </c>
      <c r="H421">
        <v>8</v>
      </c>
      <c r="I421" t="s">
        <v>257</v>
      </c>
      <c r="J421">
        <v>27</v>
      </c>
      <c r="K421">
        <v>46386</v>
      </c>
      <c r="L421">
        <v>46386</v>
      </c>
      <c r="M421">
        <v>26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5004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 hidden="1" outlineLevel="1" x14ac:dyDescent="0.3">
      <c r="A422">
        <v>4</v>
      </c>
      <c r="B422" t="s">
        <v>379</v>
      </c>
      <c r="C422">
        <v>1</v>
      </c>
      <c r="D422" t="s">
        <v>1471</v>
      </c>
      <c r="E422" t="s">
        <v>481</v>
      </c>
      <c r="F422" t="s">
        <v>313</v>
      </c>
      <c r="G422" t="s">
        <v>321</v>
      </c>
      <c r="H422">
        <v>8</v>
      </c>
      <c r="I422" t="s">
        <v>255</v>
      </c>
      <c r="J422">
        <v>27</v>
      </c>
      <c r="K422">
        <v>46386</v>
      </c>
      <c r="L422">
        <v>46386</v>
      </c>
      <c r="M422">
        <v>26</v>
      </c>
      <c r="N422">
        <v>0</v>
      </c>
      <c r="O422">
        <v>40</v>
      </c>
      <c r="P422">
        <v>0</v>
      </c>
      <c r="Q422">
        <v>0</v>
      </c>
      <c r="R422">
        <v>0</v>
      </c>
      <c r="S422">
        <v>0</v>
      </c>
      <c r="T422">
        <v>0.2</v>
      </c>
      <c r="U422">
        <v>0.2</v>
      </c>
      <c r="V422">
        <v>0.2</v>
      </c>
      <c r="W422">
        <v>0.2</v>
      </c>
      <c r="X422">
        <v>0.2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8</v>
      </c>
      <c r="AL422">
        <v>8</v>
      </c>
      <c r="AM422">
        <v>8</v>
      </c>
      <c r="AN422">
        <v>8</v>
      </c>
      <c r="AO422">
        <v>8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40</v>
      </c>
      <c r="AY422">
        <v>0.25</v>
      </c>
      <c r="AZ422">
        <v>5002</v>
      </c>
      <c r="BA422">
        <v>1250.5</v>
      </c>
      <c r="BB422">
        <v>312.625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40</v>
      </c>
      <c r="BK422">
        <v>40</v>
      </c>
      <c r="BL422">
        <v>0</v>
      </c>
    </row>
    <row r="423" spans="1:64" hidden="1" outlineLevel="1" x14ac:dyDescent="0.3">
      <c r="A423">
        <v>4</v>
      </c>
      <c r="B423" t="s">
        <v>380</v>
      </c>
      <c r="C423">
        <v>1</v>
      </c>
      <c r="D423" t="s">
        <v>1472</v>
      </c>
      <c r="E423" t="s">
        <v>441</v>
      </c>
      <c r="F423" t="s">
        <v>314</v>
      </c>
      <c r="G423" t="s">
        <v>322</v>
      </c>
      <c r="H423">
        <v>8</v>
      </c>
      <c r="I423" t="s">
        <v>256</v>
      </c>
      <c r="J423">
        <v>27</v>
      </c>
      <c r="K423">
        <v>46386</v>
      </c>
      <c r="L423">
        <v>46386</v>
      </c>
      <c r="M423">
        <v>26</v>
      </c>
      <c r="N423">
        <v>0</v>
      </c>
      <c r="O423">
        <v>40</v>
      </c>
      <c r="P423">
        <v>0</v>
      </c>
      <c r="Q423">
        <v>0</v>
      </c>
      <c r="R423">
        <v>0</v>
      </c>
      <c r="S423">
        <v>0</v>
      </c>
      <c r="T423">
        <v>0.2</v>
      </c>
      <c r="U423">
        <v>0.2</v>
      </c>
      <c r="V423">
        <v>0.2</v>
      </c>
      <c r="W423">
        <v>0.2</v>
      </c>
      <c r="X423">
        <v>0.2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8</v>
      </c>
      <c r="AL423">
        <v>8</v>
      </c>
      <c r="AM423">
        <v>8</v>
      </c>
      <c r="AN423">
        <v>8</v>
      </c>
      <c r="AO423">
        <v>8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40</v>
      </c>
      <c r="AY423">
        <v>0.25</v>
      </c>
      <c r="AZ423">
        <v>5003</v>
      </c>
      <c r="BA423">
        <v>1250.75</v>
      </c>
      <c r="BB423">
        <v>312.6875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40</v>
      </c>
      <c r="BK423">
        <v>40</v>
      </c>
      <c r="BL423">
        <v>0</v>
      </c>
    </row>
    <row r="424" spans="1:64" hidden="1" outlineLevel="1" x14ac:dyDescent="0.3">
      <c r="A424">
        <v>4</v>
      </c>
      <c r="B424" t="s">
        <v>381</v>
      </c>
      <c r="C424">
        <v>1</v>
      </c>
      <c r="D424" t="s">
        <v>1473</v>
      </c>
      <c r="E424" t="s">
        <v>482</v>
      </c>
      <c r="F424" t="s">
        <v>339</v>
      </c>
      <c r="G424" t="s">
        <v>328</v>
      </c>
      <c r="H424">
        <v>9</v>
      </c>
      <c r="I424" t="s">
        <v>254</v>
      </c>
      <c r="J424">
        <v>27</v>
      </c>
      <c r="K424">
        <v>46386</v>
      </c>
      <c r="L424">
        <v>46387</v>
      </c>
      <c r="M424">
        <v>27</v>
      </c>
      <c r="N424">
        <v>1</v>
      </c>
      <c r="O424">
        <v>80</v>
      </c>
      <c r="P424">
        <v>0</v>
      </c>
      <c r="Q424">
        <v>0</v>
      </c>
      <c r="R424">
        <v>0</v>
      </c>
      <c r="S424">
        <v>0</v>
      </c>
      <c r="T424">
        <v>0.2</v>
      </c>
      <c r="U424">
        <v>0.2</v>
      </c>
      <c r="V424">
        <v>0.2</v>
      </c>
      <c r="W424">
        <v>0.2</v>
      </c>
      <c r="X424">
        <v>0.2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16</v>
      </c>
      <c r="AL424">
        <v>16</v>
      </c>
      <c r="AM424">
        <v>16</v>
      </c>
      <c r="AN424">
        <v>16</v>
      </c>
      <c r="AO424">
        <v>16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80</v>
      </c>
      <c r="AY424">
        <v>0.5</v>
      </c>
      <c r="AZ424">
        <v>5001</v>
      </c>
      <c r="BA424">
        <v>2500.5</v>
      </c>
      <c r="BB424">
        <v>1250.25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80</v>
      </c>
      <c r="BK424">
        <v>80</v>
      </c>
      <c r="BL424">
        <v>0</v>
      </c>
    </row>
    <row r="425" spans="1:64" hidden="1" outlineLevel="1" x14ac:dyDescent="0.3">
      <c r="A425">
        <v>5</v>
      </c>
      <c r="B425" t="s">
        <v>379</v>
      </c>
      <c r="C425">
        <v>1</v>
      </c>
      <c r="D425" t="s">
        <v>1474</v>
      </c>
      <c r="E425" t="s">
        <v>725</v>
      </c>
      <c r="F425" t="s">
        <v>314</v>
      </c>
      <c r="G425" t="s">
        <v>322</v>
      </c>
      <c r="H425">
        <v>10</v>
      </c>
      <c r="I425" t="s">
        <v>256</v>
      </c>
      <c r="J425">
        <v>28</v>
      </c>
      <c r="K425">
        <v>46393</v>
      </c>
      <c r="L425">
        <v>46393</v>
      </c>
      <c r="M425">
        <v>27</v>
      </c>
      <c r="N425">
        <v>0</v>
      </c>
      <c r="O425">
        <v>20</v>
      </c>
      <c r="P425">
        <v>0</v>
      </c>
      <c r="Q425">
        <v>0</v>
      </c>
      <c r="R425">
        <v>0</v>
      </c>
      <c r="S425">
        <v>0</v>
      </c>
      <c r="T425">
        <v>0.2</v>
      </c>
      <c r="U425">
        <v>0.2</v>
      </c>
      <c r="V425">
        <v>0.2</v>
      </c>
      <c r="W425">
        <v>0.2</v>
      </c>
      <c r="X425">
        <v>0.2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4</v>
      </c>
      <c r="AL425">
        <v>4</v>
      </c>
      <c r="AM425">
        <v>4</v>
      </c>
      <c r="AN425">
        <v>4</v>
      </c>
      <c r="AO425">
        <v>4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20</v>
      </c>
      <c r="AY425">
        <v>0.125</v>
      </c>
      <c r="AZ425">
        <v>5003</v>
      </c>
      <c r="BA425">
        <v>625.375</v>
      </c>
      <c r="BB425">
        <v>78.171875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20</v>
      </c>
      <c r="BK425">
        <v>20</v>
      </c>
      <c r="BL425">
        <v>0</v>
      </c>
    </row>
    <row r="426" spans="1:64" hidden="1" outlineLevel="1" x14ac:dyDescent="0.3">
      <c r="A426">
        <v>6</v>
      </c>
      <c r="B426" t="s">
        <v>379</v>
      </c>
      <c r="C426">
        <v>1</v>
      </c>
      <c r="D426" t="s">
        <v>1475</v>
      </c>
      <c r="E426" t="s">
        <v>726</v>
      </c>
      <c r="F426" t="s">
        <v>314</v>
      </c>
      <c r="G426" t="s">
        <v>322</v>
      </c>
      <c r="H426">
        <v>10</v>
      </c>
      <c r="I426" t="s">
        <v>256</v>
      </c>
      <c r="J426">
        <v>28</v>
      </c>
      <c r="K426">
        <v>46393</v>
      </c>
      <c r="L426">
        <v>46394</v>
      </c>
      <c r="M426">
        <v>28</v>
      </c>
      <c r="N426">
        <v>1</v>
      </c>
      <c r="O426">
        <v>60</v>
      </c>
      <c r="P426">
        <v>0</v>
      </c>
      <c r="Q426">
        <v>0</v>
      </c>
      <c r="R426">
        <v>0</v>
      </c>
      <c r="S426">
        <v>0</v>
      </c>
      <c r="T426">
        <v>0.2</v>
      </c>
      <c r="U426">
        <v>0.2</v>
      </c>
      <c r="V426">
        <v>0.2</v>
      </c>
      <c r="W426">
        <v>0.2</v>
      </c>
      <c r="X426">
        <v>0.2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12</v>
      </c>
      <c r="AL426">
        <v>12</v>
      </c>
      <c r="AM426">
        <v>12</v>
      </c>
      <c r="AN426">
        <v>12</v>
      </c>
      <c r="AO426">
        <v>12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60</v>
      </c>
      <c r="AY426">
        <v>0.375</v>
      </c>
      <c r="AZ426">
        <v>5003</v>
      </c>
      <c r="BA426">
        <v>1876.125</v>
      </c>
      <c r="BB426">
        <v>703.546875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60</v>
      </c>
      <c r="BK426">
        <v>60</v>
      </c>
      <c r="BL426">
        <v>0</v>
      </c>
    </row>
    <row r="427" spans="1:64" hidden="1" outlineLevel="1" x14ac:dyDescent="0.3">
      <c r="BJ427">
        <v>0</v>
      </c>
      <c r="BK427">
        <v>0</v>
      </c>
      <c r="BL427">
        <v>0</v>
      </c>
    </row>
    <row r="428" spans="1:64" hidden="1" outlineLevel="1" x14ac:dyDescent="0.3">
      <c r="BJ428">
        <v>0</v>
      </c>
      <c r="BK428">
        <v>0</v>
      </c>
      <c r="BL428">
        <v>0</v>
      </c>
    </row>
    <row r="429" spans="1:64" hidden="1" outlineLevel="1" x14ac:dyDescent="0.3">
      <c r="BJ429">
        <v>0</v>
      </c>
      <c r="BK429">
        <v>0</v>
      </c>
      <c r="BL429">
        <v>0</v>
      </c>
    </row>
    <row r="430" spans="1:64" hidden="1" outlineLevel="1" x14ac:dyDescent="0.3">
      <c r="BJ430">
        <v>0</v>
      </c>
      <c r="BK430">
        <v>0</v>
      </c>
      <c r="BL430">
        <v>0</v>
      </c>
    </row>
    <row r="431" spans="1:64" hidden="1" outlineLevel="1" x14ac:dyDescent="0.3">
      <c r="BJ431">
        <v>0</v>
      </c>
      <c r="BK431">
        <v>0</v>
      </c>
      <c r="BL431">
        <v>0</v>
      </c>
    </row>
    <row r="432" spans="1:64" hidden="1" outlineLevel="1" x14ac:dyDescent="0.3">
      <c r="BJ432">
        <v>0</v>
      </c>
      <c r="BK432">
        <v>0</v>
      </c>
      <c r="BL432">
        <v>0</v>
      </c>
    </row>
    <row r="433" spans="62:64" hidden="1" outlineLevel="1" x14ac:dyDescent="0.3">
      <c r="BJ433">
        <v>0</v>
      </c>
      <c r="BK433">
        <v>0</v>
      </c>
      <c r="BL433">
        <v>0</v>
      </c>
    </row>
    <row r="434" spans="62:64" hidden="1" outlineLevel="1" x14ac:dyDescent="0.3">
      <c r="BJ434">
        <v>0</v>
      </c>
      <c r="BK434">
        <v>0</v>
      </c>
      <c r="BL434">
        <v>0</v>
      </c>
    </row>
    <row r="435" spans="62:64" hidden="1" outlineLevel="1" x14ac:dyDescent="0.3">
      <c r="BJ435">
        <v>0</v>
      </c>
      <c r="BK435">
        <v>0</v>
      </c>
      <c r="BL435">
        <v>0</v>
      </c>
    </row>
    <row r="436" spans="62:64" hidden="1" outlineLevel="1" x14ac:dyDescent="0.3">
      <c r="BJ436">
        <v>0</v>
      </c>
      <c r="BK436">
        <v>0</v>
      </c>
      <c r="BL436">
        <v>0</v>
      </c>
    </row>
    <row r="437" spans="62:64" hidden="1" outlineLevel="1" x14ac:dyDescent="0.3">
      <c r="BJ437">
        <v>0</v>
      </c>
      <c r="BK437">
        <v>0</v>
      </c>
      <c r="BL437">
        <v>0</v>
      </c>
    </row>
    <row r="438" spans="62:64" hidden="1" outlineLevel="1" x14ac:dyDescent="0.3">
      <c r="BJ438">
        <v>0</v>
      </c>
      <c r="BK438">
        <v>0</v>
      </c>
      <c r="BL438">
        <v>0</v>
      </c>
    </row>
    <row r="439" spans="62:64" hidden="1" outlineLevel="1" x14ac:dyDescent="0.3">
      <c r="BJ439">
        <v>0</v>
      </c>
      <c r="BK439">
        <v>0</v>
      </c>
      <c r="BL439">
        <v>0</v>
      </c>
    </row>
    <row r="440" spans="62:64" hidden="1" outlineLevel="1" x14ac:dyDescent="0.3">
      <c r="BJ440">
        <v>0</v>
      </c>
      <c r="BK440">
        <v>0</v>
      </c>
      <c r="BL440">
        <v>0</v>
      </c>
    </row>
    <row r="441" spans="62:64" hidden="1" outlineLevel="1" x14ac:dyDescent="0.3">
      <c r="BJ441">
        <v>0</v>
      </c>
      <c r="BK441">
        <v>0</v>
      </c>
      <c r="BL441">
        <v>0</v>
      </c>
    </row>
    <row r="442" spans="62:64" hidden="1" outlineLevel="1" x14ac:dyDescent="0.3">
      <c r="BJ442">
        <v>0</v>
      </c>
      <c r="BK442">
        <v>0</v>
      </c>
      <c r="BL442">
        <v>0</v>
      </c>
    </row>
    <row r="443" spans="62:64" hidden="1" outlineLevel="1" x14ac:dyDescent="0.3">
      <c r="BJ443">
        <v>0</v>
      </c>
      <c r="BK443">
        <v>0</v>
      </c>
      <c r="BL443">
        <v>0</v>
      </c>
    </row>
    <row r="444" spans="62:64" hidden="1" outlineLevel="1" x14ac:dyDescent="0.3">
      <c r="BJ444">
        <v>0</v>
      </c>
      <c r="BK444">
        <v>0</v>
      </c>
      <c r="BL444">
        <v>0</v>
      </c>
    </row>
    <row r="445" spans="62:64" hidden="1" outlineLevel="1" x14ac:dyDescent="0.3">
      <c r="BJ445">
        <v>0</v>
      </c>
      <c r="BK445">
        <v>0</v>
      </c>
      <c r="BL445">
        <v>0</v>
      </c>
    </row>
    <row r="446" spans="62:64" hidden="1" outlineLevel="1" x14ac:dyDescent="0.3">
      <c r="BJ446">
        <v>0</v>
      </c>
      <c r="BK446">
        <v>0</v>
      </c>
      <c r="BL446">
        <v>0</v>
      </c>
    </row>
    <row r="447" spans="62:64" hidden="1" outlineLevel="1" x14ac:dyDescent="0.3">
      <c r="BJ447">
        <v>0</v>
      </c>
      <c r="BK447">
        <v>0</v>
      </c>
      <c r="BL447">
        <v>0</v>
      </c>
    </row>
    <row r="448" spans="62:64" hidden="1" outlineLevel="1" x14ac:dyDescent="0.3">
      <c r="BJ448">
        <v>0</v>
      </c>
      <c r="BK448">
        <v>0</v>
      </c>
      <c r="BL448">
        <v>0</v>
      </c>
    </row>
    <row r="449" spans="62:64" hidden="1" outlineLevel="1" x14ac:dyDescent="0.3">
      <c r="BJ449">
        <v>0</v>
      </c>
      <c r="BK449">
        <v>0</v>
      </c>
      <c r="BL449">
        <v>0</v>
      </c>
    </row>
    <row r="450" spans="62:64" hidden="1" outlineLevel="1" x14ac:dyDescent="0.3">
      <c r="BJ450">
        <v>0</v>
      </c>
      <c r="BK450">
        <v>0</v>
      </c>
      <c r="BL450">
        <v>0</v>
      </c>
    </row>
    <row r="451" spans="62:64" hidden="1" outlineLevel="1" x14ac:dyDescent="0.3">
      <c r="BJ451">
        <v>0</v>
      </c>
      <c r="BK451">
        <v>0</v>
      </c>
      <c r="BL451">
        <v>0</v>
      </c>
    </row>
    <row r="452" spans="62:64" hidden="1" outlineLevel="1" x14ac:dyDescent="0.3">
      <c r="BJ452">
        <v>0</v>
      </c>
      <c r="BK452">
        <v>0</v>
      </c>
      <c r="BL452">
        <v>0</v>
      </c>
    </row>
    <row r="453" spans="62:64" hidden="1" outlineLevel="1" x14ac:dyDescent="0.3">
      <c r="BJ453">
        <v>0</v>
      </c>
      <c r="BK453">
        <v>0</v>
      </c>
      <c r="BL453">
        <v>0</v>
      </c>
    </row>
    <row r="454" spans="62:64" hidden="1" outlineLevel="1" x14ac:dyDescent="0.3">
      <c r="BJ454">
        <v>0</v>
      </c>
      <c r="BK454">
        <v>0</v>
      </c>
      <c r="BL454">
        <v>0</v>
      </c>
    </row>
    <row r="455" spans="62:64" hidden="1" outlineLevel="1" x14ac:dyDescent="0.3">
      <c r="BJ455">
        <v>0</v>
      </c>
      <c r="BK455">
        <v>0</v>
      </c>
      <c r="BL455">
        <v>0</v>
      </c>
    </row>
    <row r="456" spans="62:64" hidden="1" outlineLevel="1" x14ac:dyDescent="0.3">
      <c r="BJ456">
        <v>0</v>
      </c>
      <c r="BK456">
        <v>0</v>
      </c>
      <c r="BL456">
        <v>0</v>
      </c>
    </row>
    <row r="457" spans="62:64" hidden="1" outlineLevel="1" x14ac:dyDescent="0.3">
      <c r="BJ457">
        <v>0</v>
      </c>
      <c r="BK457">
        <v>0</v>
      </c>
      <c r="BL457">
        <v>0</v>
      </c>
    </row>
    <row r="458" spans="62:64" hidden="1" outlineLevel="1" x14ac:dyDescent="0.3">
      <c r="BJ458">
        <v>0</v>
      </c>
      <c r="BK458">
        <v>0</v>
      </c>
      <c r="BL458">
        <v>0</v>
      </c>
    </row>
    <row r="459" spans="62:64" hidden="1" outlineLevel="1" x14ac:dyDescent="0.3">
      <c r="BJ459">
        <v>0</v>
      </c>
      <c r="BK459">
        <v>0</v>
      </c>
      <c r="BL459">
        <v>0</v>
      </c>
    </row>
    <row r="460" spans="62:64" hidden="1" outlineLevel="1" x14ac:dyDescent="0.3">
      <c r="BJ460">
        <v>0</v>
      </c>
      <c r="BK460">
        <v>0</v>
      </c>
      <c r="BL460">
        <v>0</v>
      </c>
    </row>
    <row r="461" spans="62:64" hidden="1" outlineLevel="1" x14ac:dyDescent="0.3">
      <c r="BJ461">
        <v>0</v>
      </c>
      <c r="BK461">
        <v>0</v>
      </c>
      <c r="BL461">
        <v>0</v>
      </c>
    </row>
    <row r="462" spans="62:64" hidden="1" outlineLevel="1" x14ac:dyDescent="0.3">
      <c r="BJ462">
        <v>0</v>
      </c>
      <c r="BK462">
        <v>0</v>
      </c>
      <c r="BL462">
        <v>0</v>
      </c>
    </row>
    <row r="463" spans="62:64" hidden="1" outlineLevel="1" x14ac:dyDescent="0.3">
      <c r="BJ463">
        <v>0</v>
      </c>
      <c r="BK463">
        <v>0</v>
      </c>
      <c r="BL463">
        <v>0</v>
      </c>
    </row>
    <row r="464" spans="62:64" hidden="1" outlineLevel="1" x14ac:dyDescent="0.3">
      <c r="BJ464">
        <v>0</v>
      </c>
      <c r="BK464">
        <v>0</v>
      </c>
      <c r="BL464">
        <v>0</v>
      </c>
    </row>
    <row r="465" spans="62:64" hidden="1" outlineLevel="1" x14ac:dyDescent="0.3">
      <c r="BJ465">
        <v>0</v>
      </c>
      <c r="BK465">
        <v>0</v>
      </c>
      <c r="BL465">
        <v>0</v>
      </c>
    </row>
    <row r="466" spans="62:64" hidden="1" outlineLevel="1" x14ac:dyDescent="0.3">
      <c r="BJ466">
        <v>0</v>
      </c>
      <c r="BK466">
        <v>0</v>
      </c>
      <c r="BL466">
        <v>0</v>
      </c>
    </row>
    <row r="467" spans="62:64" hidden="1" outlineLevel="1" x14ac:dyDescent="0.3">
      <c r="BJ467">
        <v>0</v>
      </c>
      <c r="BK467">
        <v>0</v>
      </c>
      <c r="BL467">
        <v>0</v>
      </c>
    </row>
    <row r="468" spans="62:64" hidden="1" outlineLevel="1" x14ac:dyDescent="0.3">
      <c r="BJ468">
        <v>0</v>
      </c>
      <c r="BK468">
        <v>0</v>
      </c>
      <c r="BL468">
        <v>0</v>
      </c>
    </row>
    <row r="469" spans="62:64" hidden="1" outlineLevel="1" x14ac:dyDescent="0.3">
      <c r="BJ469">
        <v>0</v>
      </c>
      <c r="BK469">
        <v>0</v>
      </c>
      <c r="BL469">
        <v>0</v>
      </c>
    </row>
    <row r="470" spans="62:64" hidden="1" outlineLevel="1" x14ac:dyDescent="0.3">
      <c r="BJ470">
        <v>0</v>
      </c>
      <c r="BK470">
        <v>0</v>
      </c>
      <c r="BL470">
        <v>0</v>
      </c>
    </row>
    <row r="471" spans="62:64" hidden="1" outlineLevel="1" x14ac:dyDescent="0.3">
      <c r="BJ471">
        <v>0</v>
      </c>
      <c r="BK471">
        <v>0</v>
      </c>
      <c r="BL471">
        <v>0</v>
      </c>
    </row>
    <row r="472" spans="62:64" hidden="1" outlineLevel="1" x14ac:dyDescent="0.3">
      <c r="BJ472">
        <v>0</v>
      </c>
      <c r="BK472">
        <v>0</v>
      </c>
      <c r="BL472">
        <v>0</v>
      </c>
    </row>
    <row r="473" spans="62:64" hidden="1" outlineLevel="1" x14ac:dyDescent="0.3">
      <c r="BJ473">
        <v>0</v>
      </c>
      <c r="BK473">
        <v>0</v>
      </c>
      <c r="BL473">
        <v>0</v>
      </c>
    </row>
    <row r="474" spans="62:64" hidden="1" outlineLevel="1" x14ac:dyDescent="0.3">
      <c r="BJ474">
        <v>0</v>
      </c>
      <c r="BK474">
        <v>0</v>
      </c>
      <c r="BL474">
        <v>0</v>
      </c>
    </row>
    <row r="475" spans="62:64" hidden="1" outlineLevel="1" x14ac:dyDescent="0.3">
      <c r="BJ475">
        <v>0</v>
      </c>
      <c r="BK475">
        <v>0</v>
      </c>
      <c r="BL475">
        <v>0</v>
      </c>
    </row>
    <row r="476" spans="62:64" hidden="1" outlineLevel="1" x14ac:dyDescent="0.3">
      <c r="BJ476">
        <v>0</v>
      </c>
      <c r="BK476">
        <v>0</v>
      </c>
      <c r="BL476">
        <v>0</v>
      </c>
    </row>
    <row r="477" spans="62:64" hidden="1" outlineLevel="1" x14ac:dyDescent="0.3">
      <c r="BJ477">
        <v>0</v>
      </c>
      <c r="BK477">
        <v>0</v>
      </c>
      <c r="BL477">
        <v>0</v>
      </c>
    </row>
    <row r="478" spans="62:64" hidden="1" outlineLevel="1" x14ac:dyDescent="0.3">
      <c r="BJ478">
        <v>0</v>
      </c>
      <c r="BK478">
        <v>0</v>
      </c>
      <c r="BL478">
        <v>0</v>
      </c>
    </row>
    <row r="479" spans="62:64" hidden="1" outlineLevel="1" x14ac:dyDescent="0.3">
      <c r="BJ479">
        <v>0</v>
      </c>
      <c r="BK479">
        <v>0</v>
      </c>
      <c r="BL479">
        <v>0</v>
      </c>
    </row>
    <row r="480" spans="62:64" hidden="1" outlineLevel="1" x14ac:dyDescent="0.3">
      <c r="BJ480">
        <v>0</v>
      </c>
      <c r="BK480">
        <v>0</v>
      </c>
      <c r="BL480">
        <v>0</v>
      </c>
    </row>
    <row r="481" spans="62:64" hidden="1" outlineLevel="1" x14ac:dyDescent="0.3">
      <c r="BJ481">
        <v>0</v>
      </c>
      <c r="BK481">
        <v>0</v>
      </c>
      <c r="BL481">
        <v>0</v>
      </c>
    </row>
    <row r="482" spans="62:64" hidden="1" outlineLevel="1" x14ac:dyDescent="0.3">
      <c r="BJ482">
        <v>0</v>
      </c>
      <c r="BK482">
        <v>0</v>
      </c>
      <c r="BL482">
        <v>0</v>
      </c>
    </row>
    <row r="483" spans="62:64" hidden="1" outlineLevel="1" x14ac:dyDescent="0.3">
      <c r="BJ483">
        <v>0</v>
      </c>
      <c r="BK483">
        <v>0</v>
      </c>
      <c r="BL483">
        <v>0</v>
      </c>
    </row>
    <row r="484" spans="62:64" hidden="1" outlineLevel="1" x14ac:dyDescent="0.3">
      <c r="BJ484">
        <v>0</v>
      </c>
      <c r="BK484">
        <v>0</v>
      </c>
      <c r="BL484">
        <v>0</v>
      </c>
    </row>
    <row r="485" spans="62:64" hidden="1" outlineLevel="1" x14ac:dyDescent="0.3">
      <c r="BJ485">
        <v>0</v>
      </c>
      <c r="BK485">
        <v>0</v>
      </c>
      <c r="BL485">
        <v>0</v>
      </c>
    </row>
    <row r="486" spans="62:64" hidden="1" outlineLevel="1" x14ac:dyDescent="0.3">
      <c r="BJ486">
        <v>0</v>
      </c>
      <c r="BK486">
        <v>0</v>
      </c>
      <c r="BL486">
        <v>0</v>
      </c>
    </row>
    <row r="487" spans="62:64" hidden="1" outlineLevel="1" x14ac:dyDescent="0.3">
      <c r="BJ487">
        <v>0</v>
      </c>
      <c r="BK487">
        <v>0</v>
      </c>
      <c r="BL487">
        <v>0</v>
      </c>
    </row>
    <row r="488" spans="62:64" hidden="1" outlineLevel="1" x14ac:dyDescent="0.3">
      <c r="BJ488">
        <v>0</v>
      </c>
      <c r="BK488">
        <v>0</v>
      </c>
      <c r="BL488">
        <v>0</v>
      </c>
    </row>
    <row r="489" spans="62:64" hidden="1" outlineLevel="1" x14ac:dyDescent="0.3">
      <c r="BJ489">
        <v>0</v>
      </c>
      <c r="BK489">
        <v>0</v>
      </c>
      <c r="BL489">
        <v>0</v>
      </c>
    </row>
    <row r="490" spans="62:64" hidden="1" outlineLevel="1" x14ac:dyDescent="0.3">
      <c r="BJ490">
        <v>0</v>
      </c>
      <c r="BK490">
        <v>0</v>
      </c>
      <c r="BL490">
        <v>0</v>
      </c>
    </row>
    <row r="491" spans="62:64" hidden="1" outlineLevel="1" x14ac:dyDescent="0.3">
      <c r="BJ491">
        <v>0</v>
      </c>
      <c r="BK491">
        <v>0</v>
      </c>
      <c r="BL491">
        <v>0</v>
      </c>
    </row>
    <row r="492" spans="62:64" hidden="1" outlineLevel="1" x14ac:dyDescent="0.3">
      <c r="BJ492">
        <v>0</v>
      </c>
      <c r="BK492">
        <v>0</v>
      </c>
      <c r="BL492">
        <v>0</v>
      </c>
    </row>
    <row r="493" spans="62:64" hidden="1" outlineLevel="1" x14ac:dyDescent="0.3">
      <c r="BJ493">
        <v>0</v>
      </c>
      <c r="BK493">
        <v>0</v>
      </c>
      <c r="BL493">
        <v>0</v>
      </c>
    </row>
    <row r="494" spans="62:64" hidden="1" outlineLevel="1" x14ac:dyDescent="0.3">
      <c r="BJ494">
        <v>0</v>
      </c>
      <c r="BK494">
        <v>0</v>
      </c>
      <c r="BL494">
        <v>0</v>
      </c>
    </row>
    <row r="495" spans="62:64" hidden="1" outlineLevel="1" x14ac:dyDescent="0.3">
      <c r="BJ495">
        <v>0</v>
      </c>
      <c r="BK495">
        <v>0</v>
      </c>
      <c r="BL495">
        <v>0</v>
      </c>
    </row>
    <row r="496" spans="62:64" hidden="1" outlineLevel="1" x14ac:dyDescent="0.3">
      <c r="BJ496">
        <v>0</v>
      </c>
      <c r="BK496">
        <v>0</v>
      </c>
      <c r="BL496">
        <v>0</v>
      </c>
    </row>
    <row r="497" spans="1:65" hidden="1" outlineLevel="1" x14ac:dyDescent="0.3">
      <c r="BJ497">
        <v>0</v>
      </c>
      <c r="BK497">
        <v>0</v>
      </c>
      <c r="BL497">
        <v>0</v>
      </c>
    </row>
    <row r="498" spans="1:65" hidden="1" outlineLevel="1" x14ac:dyDescent="0.3">
      <c r="A498" s="264" t="s">
        <v>263</v>
      </c>
      <c r="BJ498">
        <v>0</v>
      </c>
      <c r="BK498">
        <v>0</v>
      </c>
      <c r="BL498">
        <v>0</v>
      </c>
    </row>
    <row r="499" spans="1:65" collapsed="1" x14ac:dyDescent="0.3">
      <c r="BJ499">
        <v>0</v>
      </c>
      <c r="BK499">
        <v>0</v>
      </c>
      <c r="BL499">
        <v>0</v>
      </c>
      <c r="BM499">
        <v>0</v>
      </c>
    </row>
    <row r="500" spans="1:65" ht="15.6" x14ac:dyDescent="0.3">
      <c r="A500" s="259" t="s">
        <v>264</v>
      </c>
      <c r="B500" s="260"/>
      <c r="C500" s="261"/>
      <c r="D500" s="262"/>
      <c r="E500" s="263" t="s">
        <v>1476</v>
      </c>
      <c r="F500" s="178"/>
      <c r="BJ500">
        <v>0</v>
      </c>
      <c r="BK500">
        <v>0</v>
      </c>
      <c r="BL500">
        <v>0</v>
      </c>
      <c r="BM500">
        <v>0</v>
      </c>
    </row>
    <row r="501" spans="1:65" hidden="1" outlineLevel="1" x14ac:dyDescent="0.3">
      <c r="A501">
        <v>1</v>
      </c>
      <c r="B501" t="s">
        <v>379</v>
      </c>
      <c r="C501">
        <v>-1</v>
      </c>
      <c r="D501" t="s">
        <v>1477</v>
      </c>
      <c r="E501" t="s">
        <v>727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5" hidden="1" outlineLevel="1" x14ac:dyDescent="0.3">
      <c r="A502">
        <v>1</v>
      </c>
      <c r="B502" t="s">
        <v>379</v>
      </c>
      <c r="C502">
        <v>0</v>
      </c>
      <c r="D502" t="s">
        <v>1478</v>
      </c>
      <c r="E502" t="s">
        <v>150</v>
      </c>
      <c r="F502">
        <v>0</v>
      </c>
      <c r="G502">
        <v>0</v>
      </c>
      <c r="H502">
        <v>0</v>
      </c>
      <c r="I502" t="s">
        <v>37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5" hidden="1" outlineLevel="1" x14ac:dyDescent="0.3">
      <c r="A503">
        <v>1</v>
      </c>
      <c r="B503" t="s">
        <v>379</v>
      </c>
      <c r="C503">
        <v>1</v>
      </c>
      <c r="D503" t="s">
        <v>1479</v>
      </c>
      <c r="E503" t="s">
        <v>151</v>
      </c>
      <c r="F503" t="s">
        <v>339</v>
      </c>
      <c r="G503" t="s">
        <v>328</v>
      </c>
      <c r="H503">
        <v>1</v>
      </c>
      <c r="I503" t="s">
        <v>254</v>
      </c>
      <c r="J503">
        <v>34</v>
      </c>
      <c r="K503">
        <v>46435</v>
      </c>
      <c r="L503">
        <v>46436</v>
      </c>
      <c r="M503">
        <v>34</v>
      </c>
      <c r="N503">
        <v>1</v>
      </c>
      <c r="O503">
        <v>80</v>
      </c>
      <c r="P503">
        <v>0.25</v>
      </c>
      <c r="Q503">
        <v>0.25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</v>
      </c>
      <c r="AH503">
        <v>20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40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40</v>
      </c>
      <c r="AY503">
        <v>0.25</v>
      </c>
      <c r="AZ503">
        <v>5001</v>
      </c>
      <c r="BA503">
        <v>1250.25</v>
      </c>
      <c r="BB503">
        <v>312.5625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80</v>
      </c>
      <c r="BK503">
        <v>80</v>
      </c>
      <c r="BL503">
        <v>0</v>
      </c>
    </row>
    <row r="504" spans="1:65" hidden="1" outlineLevel="1" x14ac:dyDescent="0.3">
      <c r="A504">
        <v>2</v>
      </c>
      <c r="B504" t="s">
        <v>379</v>
      </c>
      <c r="C504">
        <v>-1</v>
      </c>
      <c r="D504" t="s">
        <v>1480</v>
      </c>
      <c r="E504" t="s">
        <v>728</v>
      </c>
      <c r="F504">
        <v>0</v>
      </c>
      <c r="G504">
        <v>0</v>
      </c>
      <c r="H504">
        <v>0</v>
      </c>
      <c r="I504">
        <v>0</v>
      </c>
      <c r="J504">
        <v>35</v>
      </c>
      <c r="K504">
        <v>46442</v>
      </c>
      <c r="L504">
        <v>46442</v>
      </c>
      <c r="M504">
        <v>34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5" hidden="1" outlineLevel="1" x14ac:dyDescent="0.3">
      <c r="A505">
        <v>2</v>
      </c>
      <c r="B505" t="s">
        <v>379</v>
      </c>
      <c r="C505">
        <v>0</v>
      </c>
      <c r="D505" t="s">
        <v>1481</v>
      </c>
      <c r="E505" t="s">
        <v>153</v>
      </c>
      <c r="F505">
        <v>0</v>
      </c>
      <c r="G505">
        <v>0</v>
      </c>
      <c r="H505">
        <v>0</v>
      </c>
      <c r="I505">
        <v>0</v>
      </c>
      <c r="J505">
        <v>35</v>
      </c>
      <c r="K505">
        <v>46442</v>
      </c>
      <c r="L505">
        <v>46442</v>
      </c>
      <c r="M505">
        <v>34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5" hidden="1" outlineLevel="1" x14ac:dyDescent="0.3">
      <c r="A506">
        <v>2</v>
      </c>
      <c r="B506" t="s">
        <v>379</v>
      </c>
      <c r="C506">
        <v>1</v>
      </c>
      <c r="D506" t="s">
        <v>1482</v>
      </c>
      <c r="E506" t="s">
        <v>154</v>
      </c>
      <c r="F506">
        <v>0</v>
      </c>
      <c r="G506" t="s">
        <v>155</v>
      </c>
      <c r="H506">
        <v>1</v>
      </c>
      <c r="I506" t="s">
        <v>254</v>
      </c>
      <c r="J506">
        <v>35</v>
      </c>
      <c r="K506">
        <v>46442</v>
      </c>
      <c r="L506">
        <v>46444</v>
      </c>
      <c r="M506">
        <v>36</v>
      </c>
      <c r="N506">
        <v>2</v>
      </c>
      <c r="O506">
        <v>40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40</v>
      </c>
      <c r="AY506">
        <v>0.25</v>
      </c>
      <c r="AZ506">
        <v>5001</v>
      </c>
      <c r="BA506">
        <v>1250.25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40</v>
      </c>
      <c r="BK506">
        <v>40</v>
      </c>
      <c r="BL506">
        <v>0</v>
      </c>
    </row>
    <row r="507" spans="1:65" hidden="1" outlineLevel="1" x14ac:dyDescent="0.3">
      <c r="A507">
        <v>2</v>
      </c>
      <c r="B507" t="s">
        <v>379</v>
      </c>
      <c r="C507">
        <v>2</v>
      </c>
      <c r="D507" t="s">
        <v>1483</v>
      </c>
      <c r="E507" t="s">
        <v>156</v>
      </c>
      <c r="F507">
        <v>0</v>
      </c>
      <c r="G507" t="s">
        <v>155</v>
      </c>
      <c r="H507">
        <v>1</v>
      </c>
      <c r="I507" t="s">
        <v>255</v>
      </c>
      <c r="J507">
        <v>37</v>
      </c>
      <c r="K507">
        <v>46456</v>
      </c>
      <c r="L507">
        <v>46458</v>
      </c>
      <c r="M507">
        <v>38</v>
      </c>
      <c r="N507">
        <v>2</v>
      </c>
      <c r="O507">
        <v>40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40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40</v>
      </c>
      <c r="AY507">
        <v>0.25</v>
      </c>
      <c r="AZ507">
        <v>5002</v>
      </c>
      <c r="BA507">
        <v>1250.5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40</v>
      </c>
      <c r="BK507">
        <v>40</v>
      </c>
      <c r="BL507">
        <v>0</v>
      </c>
    </row>
    <row r="508" spans="1:65" hidden="1" outlineLevel="1" x14ac:dyDescent="0.3">
      <c r="A508">
        <v>2</v>
      </c>
      <c r="B508" t="s">
        <v>379</v>
      </c>
      <c r="C508">
        <v>3</v>
      </c>
      <c r="D508" t="s">
        <v>1484</v>
      </c>
      <c r="E508" t="s">
        <v>157</v>
      </c>
      <c r="F508">
        <v>0</v>
      </c>
      <c r="G508" t="s">
        <v>158</v>
      </c>
      <c r="H508">
        <v>2</v>
      </c>
      <c r="I508" t="s">
        <v>159</v>
      </c>
      <c r="J508">
        <v>39</v>
      </c>
      <c r="K508">
        <v>46470</v>
      </c>
      <c r="L508">
        <v>46471</v>
      </c>
      <c r="M508">
        <v>39</v>
      </c>
      <c r="N508">
        <v>1</v>
      </c>
      <c r="O508">
        <v>80</v>
      </c>
      <c r="P508">
        <v>0.25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0.5</v>
      </c>
      <c r="AB508">
        <v>0</v>
      </c>
      <c r="AC508">
        <v>0.25</v>
      </c>
      <c r="AD508">
        <v>0</v>
      </c>
      <c r="AE508">
        <v>0</v>
      </c>
      <c r="AF508">
        <v>0</v>
      </c>
      <c r="AG508">
        <v>20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40</v>
      </c>
      <c r="AS508">
        <v>0</v>
      </c>
      <c r="AT508">
        <v>20</v>
      </c>
      <c r="AU508">
        <v>0</v>
      </c>
      <c r="AV508">
        <v>0</v>
      </c>
      <c r="AW508">
        <v>0</v>
      </c>
      <c r="AX508">
        <v>20</v>
      </c>
      <c r="AY508">
        <v>0.125</v>
      </c>
      <c r="AZ508" t="e">
        <v>#N/A</v>
      </c>
      <c r="BA508" t="e">
        <v>#N/A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80</v>
      </c>
      <c r="BK508">
        <v>80</v>
      </c>
      <c r="BL508">
        <v>0</v>
      </c>
    </row>
    <row r="509" spans="1:65" hidden="1" outlineLevel="1" x14ac:dyDescent="0.3">
      <c r="A509">
        <v>2</v>
      </c>
      <c r="B509" t="s">
        <v>379</v>
      </c>
      <c r="C509">
        <v>4</v>
      </c>
      <c r="D509" t="s">
        <v>1485</v>
      </c>
      <c r="E509" t="s">
        <v>160</v>
      </c>
      <c r="F509">
        <v>0</v>
      </c>
      <c r="G509" t="s">
        <v>158</v>
      </c>
      <c r="H509">
        <v>3</v>
      </c>
      <c r="I509" t="s">
        <v>159</v>
      </c>
      <c r="J509">
        <v>40</v>
      </c>
      <c r="K509">
        <v>46477</v>
      </c>
      <c r="L509">
        <v>46478</v>
      </c>
      <c r="M509">
        <v>40</v>
      </c>
      <c r="N509">
        <v>1</v>
      </c>
      <c r="O509">
        <v>80</v>
      </c>
      <c r="P509">
        <v>0.25</v>
      </c>
      <c r="Q509">
        <v>0.25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0.25</v>
      </c>
      <c r="AB509">
        <v>0</v>
      </c>
      <c r="AC509">
        <v>0.25</v>
      </c>
      <c r="AD509">
        <v>0</v>
      </c>
      <c r="AE509">
        <v>0</v>
      </c>
      <c r="AF509">
        <v>0</v>
      </c>
      <c r="AG509">
        <v>20</v>
      </c>
      <c r="AH509">
        <v>20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20</v>
      </c>
      <c r="AS509">
        <v>0</v>
      </c>
      <c r="AT509">
        <v>10</v>
      </c>
      <c r="AU509">
        <v>10</v>
      </c>
      <c r="AV509">
        <v>0</v>
      </c>
      <c r="AW509">
        <v>0</v>
      </c>
      <c r="AX509">
        <v>40</v>
      </c>
      <c r="AY509">
        <v>0.25</v>
      </c>
      <c r="AZ509" t="e">
        <v>#N/A</v>
      </c>
      <c r="BA509" t="e">
        <v>#N/A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80</v>
      </c>
      <c r="BK509">
        <v>80</v>
      </c>
      <c r="BL509">
        <v>0</v>
      </c>
    </row>
    <row r="510" spans="1:65" hidden="1" outlineLevel="1" x14ac:dyDescent="0.3">
      <c r="A510">
        <v>2</v>
      </c>
      <c r="B510" t="s">
        <v>379</v>
      </c>
      <c r="C510">
        <v>5</v>
      </c>
      <c r="D510" t="s">
        <v>1486</v>
      </c>
      <c r="E510" t="s">
        <v>161</v>
      </c>
      <c r="F510">
        <v>0</v>
      </c>
      <c r="G510" t="s">
        <v>162</v>
      </c>
      <c r="H510">
        <v>4</v>
      </c>
      <c r="I510" t="s">
        <v>163</v>
      </c>
      <c r="J510">
        <v>41</v>
      </c>
      <c r="K510">
        <v>46484</v>
      </c>
      <c r="L510">
        <v>46485</v>
      </c>
      <c r="M510">
        <v>41</v>
      </c>
      <c r="N510">
        <v>1</v>
      </c>
      <c r="O510">
        <v>80</v>
      </c>
      <c r="P510">
        <v>0</v>
      </c>
      <c r="Q510">
        <v>0</v>
      </c>
      <c r="R510">
        <v>0.25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0.5</v>
      </c>
      <c r="AB510">
        <v>0</v>
      </c>
      <c r="AC510">
        <v>0.25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40</v>
      </c>
      <c r="AS510">
        <v>0</v>
      </c>
      <c r="AT510">
        <v>20</v>
      </c>
      <c r="AU510">
        <v>0</v>
      </c>
      <c r="AV510">
        <v>0</v>
      </c>
      <c r="AW510">
        <v>0</v>
      </c>
      <c r="AX510">
        <v>20</v>
      </c>
      <c r="AY510">
        <v>0.125</v>
      </c>
      <c r="AZ510" t="e">
        <v>#N/A</v>
      </c>
      <c r="BA510" t="e">
        <v>#N/A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80</v>
      </c>
      <c r="BK510">
        <v>80</v>
      </c>
      <c r="BL510">
        <v>0</v>
      </c>
    </row>
    <row r="511" spans="1:65" hidden="1" outlineLevel="1" x14ac:dyDescent="0.3">
      <c r="A511">
        <v>2</v>
      </c>
      <c r="B511" t="s">
        <v>379</v>
      </c>
      <c r="C511">
        <v>6</v>
      </c>
      <c r="D511" t="s">
        <v>1487</v>
      </c>
      <c r="E511" t="s">
        <v>164</v>
      </c>
      <c r="F511">
        <v>0</v>
      </c>
      <c r="G511" t="s">
        <v>165</v>
      </c>
      <c r="H511">
        <v>5</v>
      </c>
      <c r="I511" t="s">
        <v>159</v>
      </c>
      <c r="J511">
        <v>42</v>
      </c>
      <c r="K511">
        <v>46491</v>
      </c>
      <c r="L511">
        <v>46496</v>
      </c>
      <c r="M511">
        <v>46</v>
      </c>
      <c r="N511">
        <v>5</v>
      </c>
      <c r="O511">
        <v>480</v>
      </c>
      <c r="P511">
        <v>0</v>
      </c>
      <c r="Q511">
        <v>0</v>
      </c>
      <c r="R511">
        <v>0</v>
      </c>
      <c r="S511">
        <v>0.2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0.2</v>
      </c>
      <c r="Z511">
        <v>0.2</v>
      </c>
      <c r="AA511">
        <v>0.1</v>
      </c>
      <c r="AB511">
        <v>0</v>
      </c>
      <c r="AC511">
        <v>0</v>
      </c>
      <c r="AD511">
        <v>0</v>
      </c>
      <c r="AE511">
        <v>0.15</v>
      </c>
      <c r="AF511">
        <v>0.15</v>
      </c>
      <c r="AG511">
        <v>0</v>
      </c>
      <c r="AH511">
        <v>0</v>
      </c>
      <c r="AI511">
        <v>0</v>
      </c>
      <c r="AJ511">
        <v>96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96</v>
      </c>
      <c r="AQ511">
        <v>96</v>
      </c>
      <c r="AR511">
        <v>48</v>
      </c>
      <c r="AS511">
        <v>0</v>
      </c>
      <c r="AT511">
        <v>0</v>
      </c>
      <c r="AU511">
        <v>0</v>
      </c>
      <c r="AV511">
        <v>72</v>
      </c>
      <c r="AW511">
        <v>72</v>
      </c>
      <c r="AX511">
        <v>96</v>
      </c>
      <c r="AY511">
        <v>0.6</v>
      </c>
      <c r="AZ511" t="e">
        <v>#N/A</v>
      </c>
      <c r="BA511" t="e">
        <v>#N/A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480</v>
      </c>
      <c r="BK511">
        <v>480</v>
      </c>
      <c r="BL511">
        <v>0</v>
      </c>
    </row>
    <row r="512" spans="1:65" hidden="1" outlineLevel="1" x14ac:dyDescent="0.3">
      <c r="A512">
        <v>2</v>
      </c>
      <c r="B512" t="s">
        <v>379</v>
      </c>
      <c r="C512">
        <v>7</v>
      </c>
      <c r="D512" t="s">
        <v>1488</v>
      </c>
      <c r="E512" t="s">
        <v>166</v>
      </c>
      <c r="F512">
        <v>0</v>
      </c>
      <c r="G512" t="s">
        <v>165</v>
      </c>
      <c r="H512">
        <v>6</v>
      </c>
      <c r="I512" t="s">
        <v>159</v>
      </c>
      <c r="J512">
        <v>47</v>
      </c>
      <c r="K512">
        <v>46526</v>
      </c>
      <c r="L512">
        <v>46531</v>
      </c>
      <c r="M512">
        <v>51</v>
      </c>
      <c r="N512">
        <v>5</v>
      </c>
      <c r="O512">
        <v>480</v>
      </c>
      <c r="P512">
        <v>0</v>
      </c>
      <c r="Q512">
        <v>0</v>
      </c>
      <c r="R512">
        <v>0.2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0.2</v>
      </c>
      <c r="Z512">
        <v>0.2</v>
      </c>
      <c r="AA512">
        <v>0.1</v>
      </c>
      <c r="AB512">
        <v>0</v>
      </c>
      <c r="AC512">
        <v>0</v>
      </c>
      <c r="AD512">
        <v>0.15</v>
      </c>
      <c r="AE512">
        <v>0</v>
      </c>
      <c r="AF512">
        <v>0.15</v>
      </c>
      <c r="AG512">
        <v>0</v>
      </c>
      <c r="AH512">
        <v>0</v>
      </c>
      <c r="AI512">
        <v>96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96</v>
      </c>
      <c r="AQ512">
        <v>96</v>
      </c>
      <c r="AR512">
        <v>48</v>
      </c>
      <c r="AS512">
        <v>0</v>
      </c>
      <c r="AT512">
        <v>0</v>
      </c>
      <c r="AU512">
        <v>72</v>
      </c>
      <c r="AV512">
        <v>0</v>
      </c>
      <c r="AW512">
        <v>72</v>
      </c>
      <c r="AX512">
        <v>96</v>
      </c>
      <c r="AY512">
        <v>0.6</v>
      </c>
      <c r="AZ512" t="e">
        <v>#N/A</v>
      </c>
      <c r="BA512" t="e">
        <v>#N/A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480</v>
      </c>
      <c r="BK512">
        <v>480</v>
      </c>
      <c r="BL512">
        <v>0</v>
      </c>
    </row>
    <row r="513" spans="1:64" hidden="1" outlineLevel="1" x14ac:dyDescent="0.3">
      <c r="A513">
        <v>2</v>
      </c>
      <c r="B513" t="s">
        <v>379</v>
      </c>
      <c r="C513">
        <v>8</v>
      </c>
      <c r="D513" t="s">
        <v>1489</v>
      </c>
      <c r="E513" t="s">
        <v>167</v>
      </c>
      <c r="F513">
        <v>0</v>
      </c>
      <c r="G513" t="s">
        <v>165</v>
      </c>
      <c r="H513">
        <v>7</v>
      </c>
      <c r="I513" t="s">
        <v>159</v>
      </c>
      <c r="J513">
        <v>52</v>
      </c>
      <c r="K513">
        <v>46561</v>
      </c>
      <c r="L513">
        <v>46564</v>
      </c>
      <c r="M513">
        <v>54</v>
      </c>
      <c r="N513">
        <v>3</v>
      </c>
      <c r="O513">
        <v>280</v>
      </c>
      <c r="P513">
        <v>0.2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0.1</v>
      </c>
      <c r="AA513">
        <v>0</v>
      </c>
      <c r="AB513">
        <v>0</v>
      </c>
      <c r="AC513">
        <v>0.2</v>
      </c>
      <c r="AD513">
        <v>0.2</v>
      </c>
      <c r="AE513">
        <v>0.2</v>
      </c>
      <c r="AF513">
        <v>0.1</v>
      </c>
      <c r="AG513">
        <v>56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28</v>
      </c>
      <c r="AR513">
        <v>0</v>
      </c>
      <c r="AS513">
        <v>0</v>
      </c>
      <c r="AT513">
        <v>56</v>
      </c>
      <c r="AU513">
        <v>56</v>
      </c>
      <c r="AV513">
        <v>56</v>
      </c>
      <c r="AW513">
        <v>28</v>
      </c>
      <c r="AX513">
        <v>56</v>
      </c>
      <c r="AY513">
        <v>0.35</v>
      </c>
      <c r="AZ513" t="e">
        <v>#N/A</v>
      </c>
      <c r="BA513" t="e">
        <v>#N/A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280</v>
      </c>
      <c r="BK513">
        <v>280</v>
      </c>
      <c r="BL513">
        <v>0</v>
      </c>
    </row>
    <row r="514" spans="1:64" hidden="1" outlineLevel="1" x14ac:dyDescent="0.3">
      <c r="A514">
        <v>2</v>
      </c>
      <c r="B514" t="s">
        <v>380</v>
      </c>
      <c r="C514">
        <v>0</v>
      </c>
      <c r="D514" t="s">
        <v>1490</v>
      </c>
      <c r="E514" t="s">
        <v>168</v>
      </c>
      <c r="F514">
        <v>0</v>
      </c>
      <c r="G514">
        <v>0</v>
      </c>
      <c r="H514">
        <v>0</v>
      </c>
      <c r="I514">
        <v>0</v>
      </c>
      <c r="J514">
        <v>55</v>
      </c>
      <c r="K514">
        <v>46582</v>
      </c>
      <c r="L514">
        <v>46582</v>
      </c>
      <c r="M514">
        <v>54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 hidden="1" outlineLevel="1" x14ac:dyDescent="0.3">
      <c r="A515">
        <v>2</v>
      </c>
      <c r="B515" t="s">
        <v>380</v>
      </c>
      <c r="C515">
        <v>1</v>
      </c>
      <c r="D515" t="s">
        <v>1491</v>
      </c>
      <c r="E515" t="s">
        <v>169</v>
      </c>
      <c r="F515">
        <v>0</v>
      </c>
      <c r="G515" t="s">
        <v>162</v>
      </c>
      <c r="H515" t="e">
        <v>#REF!</v>
      </c>
      <c r="I515" t="s">
        <v>29</v>
      </c>
      <c r="J515">
        <v>55</v>
      </c>
      <c r="K515">
        <v>46582</v>
      </c>
      <c r="L515">
        <v>46584</v>
      </c>
      <c r="M515">
        <v>56</v>
      </c>
      <c r="N515">
        <v>2</v>
      </c>
      <c r="O515">
        <v>120</v>
      </c>
      <c r="P515">
        <v>0.33300000000000002</v>
      </c>
      <c r="Q515">
        <v>0.33300000000000002</v>
      </c>
      <c r="R515">
        <v>0.33300000000000002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40</v>
      </c>
      <c r="AH515">
        <v>40</v>
      </c>
      <c r="AI515">
        <v>40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120</v>
      </c>
      <c r="AY515">
        <v>0.75</v>
      </c>
      <c r="AZ515" t="e">
        <v>#N/A</v>
      </c>
      <c r="BA515" t="e">
        <v>#N/A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120</v>
      </c>
      <c r="BK515">
        <v>120</v>
      </c>
      <c r="BL515">
        <v>0</v>
      </c>
    </row>
    <row r="516" spans="1:64" hidden="1" outlineLevel="1" x14ac:dyDescent="0.3">
      <c r="A516">
        <v>2</v>
      </c>
      <c r="B516" t="s">
        <v>380</v>
      </c>
      <c r="C516">
        <v>2</v>
      </c>
      <c r="D516" t="s">
        <v>1492</v>
      </c>
      <c r="E516" t="s">
        <v>170</v>
      </c>
      <c r="F516">
        <v>0</v>
      </c>
      <c r="G516" t="s">
        <v>165</v>
      </c>
      <c r="H516">
        <v>8</v>
      </c>
      <c r="I516">
        <v>0</v>
      </c>
      <c r="J516">
        <v>57</v>
      </c>
      <c r="K516">
        <v>46596</v>
      </c>
      <c r="L516">
        <v>46598</v>
      </c>
      <c r="M516">
        <v>58</v>
      </c>
      <c r="N516">
        <v>2</v>
      </c>
      <c r="O516">
        <v>120</v>
      </c>
      <c r="P516">
        <v>0.33300000000000002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0.33300000000000002</v>
      </c>
      <c r="Z516">
        <v>0</v>
      </c>
      <c r="AA516">
        <v>0</v>
      </c>
      <c r="AB516">
        <v>0</v>
      </c>
      <c r="AC516">
        <v>0</v>
      </c>
      <c r="AD516">
        <v>0.33300000000000002</v>
      </c>
      <c r="AE516">
        <v>0</v>
      </c>
      <c r="AF516">
        <v>0</v>
      </c>
      <c r="AG516">
        <v>40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40</v>
      </c>
      <c r="AQ516">
        <v>0</v>
      </c>
      <c r="AR516">
        <v>0</v>
      </c>
      <c r="AS516">
        <v>0</v>
      </c>
      <c r="AT516">
        <v>0</v>
      </c>
      <c r="AU516">
        <v>40</v>
      </c>
      <c r="AV516">
        <v>0</v>
      </c>
      <c r="AW516">
        <v>0</v>
      </c>
      <c r="AX516">
        <v>40</v>
      </c>
      <c r="AY516">
        <v>0.25</v>
      </c>
      <c r="AZ516" t="e">
        <v>#N/A</v>
      </c>
      <c r="BA516" t="e">
        <v>#N/A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120</v>
      </c>
      <c r="BK516">
        <v>120</v>
      </c>
      <c r="BL516">
        <v>0</v>
      </c>
    </row>
    <row r="517" spans="1:64" hidden="1" outlineLevel="1" x14ac:dyDescent="0.3">
      <c r="A517">
        <v>2</v>
      </c>
      <c r="B517" t="s">
        <v>380</v>
      </c>
      <c r="C517">
        <v>3</v>
      </c>
      <c r="D517" t="s">
        <v>1493</v>
      </c>
      <c r="E517" t="s">
        <v>171</v>
      </c>
      <c r="F517">
        <v>0</v>
      </c>
      <c r="G517" t="s">
        <v>165</v>
      </c>
      <c r="H517">
        <v>9</v>
      </c>
      <c r="I517" t="s">
        <v>159</v>
      </c>
      <c r="J517">
        <v>59</v>
      </c>
      <c r="K517">
        <v>46610</v>
      </c>
      <c r="L517">
        <v>46612</v>
      </c>
      <c r="M517">
        <v>60</v>
      </c>
      <c r="N517">
        <v>2</v>
      </c>
      <c r="O517">
        <v>120</v>
      </c>
      <c r="P517">
        <v>0.33300000000000002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0.33300000000000002</v>
      </c>
      <c r="AA517">
        <v>0</v>
      </c>
      <c r="AB517">
        <v>0</v>
      </c>
      <c r="AC517">
        <v>0</v>
      </c>
      <c r="AD517">
        <v>0</v>
      </c>
      <c r="AE517">
        <v>0.33300000000000002</v>
      </c>
      <c r="AF517">
        <v>0</v>
      </c>
      <c r="AG517">
        <v>40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40</v>
      </c>
      <c r="AR517">
        <v>0</v>
      </c>
      <c r="AS517">
        <v>0</v>
      </c>
      <c r="AT517">
        <v>0</v>
      </c>
      <c r="AU517">
        <v>0</v>
      </c>
      <c r="AV517">
        <v>40</v>
      </c>
      <c r="AW517">
        <v>0</v>
      </c>
      <c r="AX517">
        <v>40</v>
      </c>
      <c r="AY517">
        <v>0.25</v>
      </c>
      <c r="AZ517" t="e">
        <v>#N/A</v>
      </c>
      <c r="BA517" t="e">
        <v>#N/A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120</v>
      </c>
      <c r="BK517">
        <v>120</v>
      </c>
      <c r="BL517">
        <v>0</v>
      </c>
    </row>
    <row r="518" spans="1:64" hidden="1" outlineLevel="1" x14ac:dyDescent="0.3">
      <c r="A518">
        <v>2</v>
      </c>
      <c r="B518" t="s">
        <v>380</v>
      </c>
      <c r="C518">
        <v>4</v>
      </c>
      <c r="D518" t="s">
        <v>1494</v>
      </c>
      <c r="E518" t="s">
        <v>172</v>
      </c>
      <c r="F518">
        <v>0</v>
      </c>
      <c r="G518" t="s">
        <v>165</v>
      </c>
      <c r="H518">
        <v>9</v>
      </c>
      <c r="I518" t="s">
        <v>159</v>
      </c>
      <c r="J518">
        <v>61</v>
      </c>
      <c r="K518">
        <v>46624</v>
      </c>
      <c r="L518">
        <v>46626</v>
      </c>
      <c r="M518">
        <v>62</v>
      </c>
      <c r="N518">
        <v>2</v>
      </c>
      <c r="O518">
        <v>120</v>
      </c>
      <c r="P518">
        <v>0.33300000000000002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0.33300000000000002</v>
      </c>
      <c r="AB518">
        <v>0</v>
      </c>
      <c r="AC518">
        <v>0</v>
      </c>
      <c r="AD518">
        <v>0</v>
      </c>
      <c r="AE518">
        <v>0</v>
      </c>
      <c r="AF518">
        <v>0.33300000000000002</v>
      </c>
      <c r="AG518">
        <v>40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40</v>
      </c>
      <c r="AS518">
        <v>0</v>
      </c>
      <c r="AT518">
        <v>0</v>
      </c>
      <c r="AU518">
        <v>0</v>
      </c>
      <c r="AV518">
        <v>0</v>
      </c>
      <c r="AW518">
        <v>40</v>
      </c>
      <c r="AX518">
        <v>40</v>
      </c>
      <c r="AY518">
        <v>0.25</v>
      </c>
      <c r="AZ518" t="e">
        <v>#N/A</v>
      </c>
      <c r="BA518" t="e">
        <v>#N/A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120</v>
      </c>
      <c r="BK518">
        <v>120</v>
      </c>
      <c r="BL518">
        <v>0</v>
      </c>
    </row>
    <row r="519" spans="1:64" hidden="1" outlineLevel="1" x14ac:dyDescent="0.3">
      <c r="A519">
        <v>2</v>
      </c>
      <c r="B519" t="s">
        <v>381</v>
      </c>
      <c r="C519">
        <v>0</v>
      </c>
      <c r="D519" t="s">
        <v>1495</v>
      </c>
      <c r="E519" t="s">
        <v>173</v>
      </c>
      <c r="F519">
        <v>0</v>
      </c>
      <c r="G519">
        <v>0</v>
      </c>
      <c r="H519">
        <v>10</v>
      </c>
      <c r="I519">
        <v>0</v>
      </c>
      <c r="J519">
        <v>63</v>
      </c>
      <c r="K519">
        <v>46638</v>
      </c>
      <c r="L519">
        <v>46638</v>
      </c>
      <c r="M519">
        <v>62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 hidden="1" outlineLevel="1" x14ac:dyDescent="0.3">
      <c r="A520">
        <v>2</v>
      </c>
      <c r="B520" t="s">
        <v>381</v>
      </c>
      <c r="C520">
        <v>1</v>
      </c>
      <c r="D520" t="s">
        <v>1496</v>
      </c>
      <c r="E520" t="s">
        <v>174</v>
      </c>
      <c r="F520">
        <v>0</v>
      </c>
      <c r="G520" t="s">
        <v>162</v>
      </c>
      <c r="H520" t="e">
        <v>#REF!</v>
      </c>
      <c r="I520" t="s">
        <v>29</v>
      </c>
      <c r="J520">
        <v>63</v>
      </c>
      <c r="K520">
        <v>46638</v>
      </c>
      <c r="L520">
        <v>46640</v>
      </c>
      <c r="M520">
        <v>64</v>
      </c>
      <c r="N520">
        <v>2</v>
      </c>
      <c r="O520">
        <v>120</v>
      </c>
      <c r="P520">
        <v>0</v>
      </c>
      <c r="Q520">
        <v>0.33300000000000002</v>
      </c>
      <c r="R520">
        <v>0.33300000000000002</v>
      </c>
      <c r="S520">
        <v>0.33300000000000002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40</v>
      </c>
      <c r="AI520">
        <v>40</v>
      </c>
      <c r="AJ520">
        <v>40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120</v>
      </c>
      <c r="AY520">
        <v>0.75</v>
      </c>
      <c r="AZ520" t="e">
        <v>#N/A</v>
      </c>
      <c r="BA520" t="e">
        <v>#N/A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120</v>
      </c>
      <c r="BK520">
        <v>120</v>
      </c>
      <c r="BL520">
        <v>0</v>
      </c>
    </row>
    <row r="521" spans="1:64" hidden="1" outlineLevel="1" x14ac:dyDescent="0.3">
      <c r="A521">
        <v>2</v>
      </c>
      <c r="B521" t="s">
        <v>381</v>
      </c>
      <c r="C521">
        <v>2</v>
      </c>
      <c r="D521" t="s">
        <v>1497</v>
      </c>
      <c r="E521" t="s">
        <v>175</v>
      </c>
      <c r="F521">
        <v>0</v>
      </c>
      <c r="G521" t="s">
        <v>162</v>
      </c>
      <c r="H521">
        <v>11</v>
      </c>
      <c r="I521" t="s">
        <v>163</v>
      </c>
      <c r="J521">
        <v>65</v>
      </c>
      <c r="K521">
        <v>46652</v>
      </c>
      <c r="L521">
        <v>46653</v>
      </c>
      <c r="M521">
        <v>65</v>
      </c>
      <c r="N521">
        <v>1</v>
      </c>
      <c r="O521">
        <v>60</v>
      </c>
      <c r="P521">
        <v>0</v>
      </c>
      <c r="Q521">
        <v>0</v>
      </c>
      <c r="R521">
        <v>0.33300000000000002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0.33300000000000002</v>
      </c>
      <c r="AB521">
        <v>0</v>
      </c>
      <c r="AC521">
        <v>0.33300000000000002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20</v>
      </c>
      <c r="AS521">
        <v>0</v>
      </c>
      <c r="AT521">
        <v>20</v>
      </c>
      <c r="AU521">
        <v>0</v>
      </c>
      <c r="AV521">
        <v>0</v>
      </c>
      <c r="AW521">
        <v>0</v>
      </c>
      <c r="AX521">
        <v>20</v>
      </c>
      <c r="AY521">
        <v>0.125</v>
      </c>
      <c r="AZ521" t="e">
        <v>#N/A</v>
      </c>
      <c r="BA521" t="e">
        <v>#N/A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60</v>
      </c>
      <c r="BK521">
        <v>60</v>
      </c>
      <c r="BL521">
        <v>0</v>
      </c>
    </row>
    <row r="522" spans="1:64" hidden="1" outlineLevel="1" x14ac:dyDescent="0.3">
      <c r="A522">
        <v>2</v>
      </c>
      <c r="B522" t="s">
        <v>381</v>
      </c>
      <c r="C522">
        <v>3</v>
      </c>
      <c r="D522" t="s">
        <v>1498</v>
      </c>
      <c r="E522" t="s">
        <v>176</v>
      </c>
      <c r="F522">
        <v>0</v>
      </c>
      <c r="G522" t="s">
        <v>162</v>
      </c>
      <c r="H522">
        <v>12</v>
      </c>
      <c r="I522" t="s">
        <v>163</v>
      </c>
      <c r="J522">
        <v>66</v>
      </c>
      <c r="K522">
        <v>46659</v>
      </c>
      <c r="L522">
        <v>46660</v>
      </c>
      <c r="M522">
        <v>66</v>
      </c>
      <c r="N522">
        <v>1</v>
      </c>
      <c r="O522">
        <v>60</v>
      </c>
      <c r="P522">
        <v>0</v>
      </c>
      <c r="Q522">
        <v>0</v>
      </c>
      <c r="R522">
        <v>0</v>
      </c>
      <c r="S522">
        <v>0.33300000000000002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0.33300000000000002</v>
      </c>
      <c r="AB522">
        <v>0</v>
      </c>
      <c r="AC522">
        <v>0.33300000000000002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20</v>
      </c>
      <c r="AS522">
        <v>0</v>
      </c>
      <c r="AT522">
        <v>20</v>
      </c>
      <c r="AU522">
        <v>0</v>
      </c>
      <c r="AV522">
        <v>0</v>
      </c>
      <c r="AW522">
        <v>0</v>
      </c>
      <c r="AX522">
        <v>20</v>
      </c>
      <c r="AY522">
        <v>0.125</v>
      </c>
      <c r="AZ522" t="e">
        <v>#N/A</v>
      </c>
      <c r="BA522" t="e">
        <v>#N/A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60</v>
      </c>
      <c r="BK522">
        <v>60</v>
      </c>
      <c r="BL522">
        <v>0</v>
      </c>
    </row>
    <row r="523" spans="1:64" hidden="1" outlineLevel="1" x14ac:dyDescent="0.3">
      <c r="A523">
        <v>2</v>
      </c>
      <c r="B523" t="s">
        <v>381</v>
      </c>
      <c r="C523">
        <v>4</v>
      </c>
      <c r="D523" t="s">
        <v>1499</v>
      </c>
      <c r="E523" t="s">
        <v>177</v>
      </c>
      <c r="F523">
        <v>0</v>
      </c>
      <c r="G523" t="s">
        <v>162</v>
      </c>
      <c r="H523">
        <v>12</v>
      </c>
      <c r="I523" t="s">
        <v>178</v>
      </c>
      <c r="J523">
        <v>67</v>
      </c>
      <c r="K523">
        <v>46666</v>
      </c>
      <c r="L523">
        <v>46666</v>
      </c>
      <c r="M523">
        <v>66</v>
      </c>
      <c r="N523">
        <v>0</v>
      </c>
      <c r="O523">
        <v>80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0.5</v>
      </c>
      <c r="AE523">
        <v>0.5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40</v>
      </c>
      <c r="AV523">
        <v>40</v>
      </c>
      <c r="AW523">
        <v>0</v>
      </c>
      <c r="AX523">
        <v>0</v>
      </c>
      <c r="AY523">
        <v>0</v>
      </c>
      <c r="AZ523" t="e">
        <v>#N/A</v>
      </c>
      <c r="BA523" t="e">
        <v>#N/A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80</v>
      </c>
      <c r="BK523">
        <v>80</v>
      </c>
      <c r="BL523">
        <v>0</v>
      </c>
    </row>
    <row r="524" spans="1:64" hidden="1" outlineLevel="1" x14ac:dyDescent="0.3">
      <c r="A524">
        <v>2</v>
      </c>
      <c r="B524" t="s">
        <v>381</v>
      </c>
      <c r="C524">
        <v>5</v>
      </c>
      <c r="D524" t="s">
        <v>1500</v>
      </c>
      <c r="E524" t="s">
        <v>179</v>
      </c>
      <c r="F524">
        <v>0</v>
      </c>
      <c r="G524" t="s">
        <v>162</v>
      </c>
      <c r="H524">
        <v>13</v>
      </c>
      <c r="I524" t="s">
        <v>178</v>
      </c>
      <c r="J524">
        <v>67</v>
      </c>
      <c r="K524">
        <v>46666</v>
      </c>
      <c r="L524">
        <v>46666</v>
      </c>
      <c r="M524">
        <v>66</v>
      </c>
      <c r="N524">
        <v>0</v>
      </c>
      <c r="O524">
        <v>80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0.5</v>
      </c>
      <c r="AF524">
        <v>0.5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40</v>
      </c>
      <c r="AW524">
        <v>40</v>
      </c>
      <c r="AX524">
        <v>0</v>
      </c>
      <c r="AY524">
        <v>0</v>
      </c>
      <c r="AZ524" t="e">
        <v>#N/A</v>
      </c>
      <c r="BA524" t="e">
        <v>#N/A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80</v>
      </c>
      <c r="BK524">
        <v>80</v>
      </c>
      <c r="BL524">
        <v>0</v>
      </c>
    </row>
    <row r="525" spans="1:64" hidden="1" outlineLevel="1" x14ac:dyDescent="0.3">
      <c r="A525">
        <v>2</v>
      </c>
      <c r="B525" t="s">
        <v>381</v>
      </c>
      <c r="C525">
        <v>6</v>
      </c>
      <c r="D525" t="s">
        <v>1501</v>
      </c>
      <c r="E525" t="s">
        <v>180</v>
      </c>
      <c r="F525">
        <v>0</v>
      </c>
      <c r="G525" t="s">
        <v>158</v>
      </c>
      <c r="H525">
        <v>13</v>
      </c>
      <c r="I525" t="s">
        <v>163</v>
      </c>
      <c r="J525">
        <v>67</v>
      </c>
      <c r="K525">
        <v>46666</v>
      </c>
      <c r="L525">
        <v>46667</v>
      </c>
      <c r="M525">
        <v>67</v>
      </c>
      <c r="N525">
        <v>1</v>
      </c>
      <c r="O525">
        <v>60</v>
      </c>
      <c r="P525">
        <v>0.33300000000000002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0.33300000000000002</v>
      </c>
      <c r="Z525">
        <v>0</v>
      </c>
      <c r="AA525">
        <v>0</v>
      </c>
      <c r="AB525">
        <v>0</v>
      </c>
      <c r="AC525">
        <v>0.33300000000000002</v>
      </c>
      <c r="AD525">
        <v>0</v>
      </c>
      <c r="AE525">
        <v>0</v>
      </c>
      <c r="AF525">
        <v>0</v>
      </c>
      <c r="AG525">
        <v>20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20</v>
      </c>
      <c r="AQ525">
        <v>0</v>
      </c>
      <c r="AR525">
        <v>0</v>
      </c>
      <c r="AS525">
        <v>0</v>
      </c>
      <c r="AT525">
        <v>20</v>
      </c>
      <c r="AU525">
        <v>0</v>
      </c>
      <c r="AV525">
        <v>0</v>
      </c>
      <c r="AW525">
        <v>0</v>
      </c>
      <c r="AX525">
        <v>20</v>
      </c>
      <c r="AY525">
        <v>0.125</v>
      </c>
      <c r="AZ525" t="e">
        <v>#N/A</v>
      </c>
      <c r="BA525" t="e">
        <v>#N/A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60</v>
      </c>
      <c r="BK525">
        <v>60</v>
      </c>
      <c r="BL525">
        <v>0</v>
      </c>
    </row>
    <row r="526" spans="1:64" hidden="1" outlineLevel="1" x14ac:dyDescent="0.3">
      <c r="A526">
        <v>2</v>
      </c>
      <c r="B526" t="s">
        <v>381</v>
      </c>
      <c r="C526">
        <v>7</v>
      </c>
      <c r="D526" t="s">
        <v>1502</v>
      </c>
      <c r="E526" t="s">
        <v>181</v>
      </c>
      <c r="F526">
        <v>0</v>
      </c>
      <c r="G526" t="s">
        <v>158</v>
      </c>
      <c r="H526">
        <v>14</v>
      </c>
      <c r="I526" t="s">
        <v>163</v>
      </c>
      <c r="J526">
        <v>68</v>
      </c>
      <c r="K526">
        <v>46673</v>
      </c>
      <c r="L526">
        <v>46674</v>
      </c>
      <c r="M526">
        <v>68</v>
      </c>
      <c r="N526">
        <v>1</v>
      </c>
      <c r="O526">
        <v>60</v>
      </c>
      <c r="P526">
        <v>0</v>
      </c>
      <c r="Q526">
        <v>0.33300000000000002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0.33300000000000002</v>
      </c>
      <c r="Z526">
        <v>0</v>
      </c>
      <c r="AA526">
        <v>0</v>
      </c>
      <c r="AB526">
        <v>0</v>
      </c>
      <c r="AC526">
        <v>0.33300000000000002</v>
      </c>
      <c r="AD526">
        <v>0</v>
      </c>
      <c r="AE526">
        <v>0</v>
      </c>
      <c r="AF526">
        <v>0</v>
      </c>
      <c r="AG526">
        <v>0</v>
      </c>
      <c r="AH526">
        <v>20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20</v>
      </c>
      <c r="AQ526">
        <v>0</v>
      </c>
      <c r="AR526">
        <v>0</v>
      </c>
      <c r="AS526">
        <v>0</v>
      </c>
      <c r="AT526">
        <v>20</v>
      </c>
      <c r="AU526">
        <v>0</v>
      </c>
      <c r="AV526">
        <v>0</v>
      </c>
      <c r="AW526">
        <v>0</v>
      </c>
      <c r="AX526">
        <v>20</v>
      </c>
      <c r="AY526">
        <v>0.125</v>
      </c>
      <c r="AZ526" t="e">
        <v>#N/A</v>
      </c>
      <c r="BA526" t="e">
        <v>#N/A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60</v>
      </c>
      <c r="BK526">
        <v>60</v>
      </c>
      <c r="BL526">
        <v>0</v>
      </c>
    </row>
    <row r="527" spans="1:64" hidden="1" outlineLevel="1" x14ac:dyDescent="0.3">
      <c r="A527">
        <v>2</v>
      </c>
      <c r="B527" t="s">
        <v>381</v>
      </c>
      <c r="C527">
        <v>8</v>
      </c>
      <c r="D527" t="s">
        <v>1503</v>
      </c>
      <c r="E527" t="s">
        <v>182</v>
      </c>
      <c r="F527">
        <v>0</v>
      </c>
      <c r="G527" t="s">
        <v>158</v>
      </c>
      <c r="H527">
        <v>14</v>
      </c>
      <c r="I527" t="s">
        <v>163</v>
      </c>
      <c r="J527">
        <v>69</v>
      </c>
      <c r="K527">
        <v>46680</v>
      </c>
      <c r="L527">
        <v>46681</v>
      </c>
      <c r="M527">
        <v>69</v>
      </c>
      <c r="N527">
        <v>1</v>
      </c>
      <c r="O527">
        <v>60</v>
      </c>
      <c r="P527">
        <v>0.33300000000000002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0.33300000000000002</v>
      </c>
      <c r="Z527">
        <v>0</v>
      </c>
      <c r="AA527">
        <v>0</v>
      </c>
      <c r="AB527">
        <v>0</v>
      </c>
      <c r="AC527">
        <v>0.33300000000000002</v>
      </c>
      <c r="AD527">
        <v>0</v>
      </c>
      <c r="AE527">
        <v>0</v>
      </c>
      <c r="AF527">
        <v>0</v>
      </c>
      <c r="AG527">
        <v>20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20</v>
      </c>
      <c r="AQ527">
        <v>0</v>
      </c>
      <c r="AR527">
        <v>0</v>
      </c>
      <c r="AS527">
        <v>0</v>
      </c>
      <c r="AT527">
        <v>20</v>
      </c>
      <c r="AU527">
        <v>0</v>
      </c>
      <c r="AV527">
        <v>0</v>
      </c>
      <c r="AW527">
        <v>0</v>
      </c>
      <c r="AX527">
        <v>20</v>
      </c>
      <c r="AY527">
        <v>0.125</v>
      </c>
      <c r="AZ527" t="e">
        <v>#N/A</v>
      </c>
      <c r="BA527" t="e">
        <v>#N/A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60</v>
      </c>
      <c r="BK527">
        <v>60</v>
      </c>
      <c r="BL527">
        <v>0</v>
      </c>
    </row>
    <row r="528" spans="1:64" hidden="1" outlineLevel="1" x14ac:dyDescent="0.3">
      <c r="A528">
        <v>2</v>
      </c>
      <c r="B528" t="s">
        <v>381</v>
      </c>
      <c r="C528">
        <v>9</v>
      </c>
      <c r="D528" t="s">
        <v>1504</v>
      </c>
      <c r="E528" t="s">
        <v>183</v>
      </c>
      <c r="F528">
        <v>0</v>
      </c>
      <c r="G528" t="s">
        <v>158</v>
      </c>
      <c r="H528">
        <v>15</v>
      </c>
      <c r="I528" t="s">
        <v>163</v>
      </c>
      <c r="J528">
        <v>70</v>
      </c>
      <c r="K528">
        <v>46687</v>
      </c>
      <c r="L528">
        <v>46688</v>
      </c>
      <c r="M528">
        <v>70</v>
      </c>
      <c r="N528">
        <v>1</v>
      </c>
      <c r="O528">
        <v>60</v>
      </c>
      <c r="P528">
        <v>0</v>
      </c>
      <c r="Q528">
        <v>0.33300000000000002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0.33300000000000002</v>
      </c>
      <c r="Z528">
        <v>0</v>
      </c>
      <c r="AA528">
        <v>0</v>
      </c>
      <c r="AB528">
        <v>0</v>
      </c>
      <c r="AC528">
        <v>0.33300000000000002</v>
      </c>
      <c r="AD528">
        <v>0</v>
      </c>
      <c r="AE528">
        <v>0</v>
      </c>
      <c r="AF528">
        <v>0</v>
      </c>
      <c r="AG528">
        <v>0</v>
      </c>
      <c r="AH528">
        <v>20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20</v>
      </c>
      <c r="AQ528">
        <v>0</v>
      </c>
      <c r="AR528">
        <v>0</v>
      </c>
      <c r="AS528">
        <v>0</v>
      </c>
      <c r="AT528">
        <v>20</v>
      </c>
      <c r="AU528">
        <v>0</v>
      </c>
      <c r="AV528">
        <v>0</v>
      </c>
      <c r="AW528">
        <v>0</v>
      </c>
      <c r="AX528">
        <v>20</v>
      </c>
      <c r="AY528">
        <v>0.125</v>
      </c>
      <c r="AZ528" t="e">
        <v>#N/A</v>
      </c>
      <c r="BA528" t="e">
        <v>#N/A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60</v>
      </c>
      <c r="BK528">
        <v>60</v>
      </c>
      <c r="BL528">
        <v>0</v>
      </c>
    </row>
    <row r="529" spans="1:64" hidden="1" outlineLevel="1" x14ac:dyDescent="0.3">
      <c r="A529">
        <v>2</v>
      </c>
      <c r="B529" t="s">
        <v>381</v>
      </c>
      <c r="C529">
        <v>10</v>
      </c>
      <c r="D529" t="s">
        <v>1505</v>
      </c>
      <c r="E529" t="s">
        <v>184</v>
      </c>
      <c r="F529">
        <v>0</v>
      </c>
      <c r="G529" t="s">
        <v>162</v>
      </c>
      <c r="H529">
        <v>15</v>
      </c>
      <c r="I529" t="s">
        <v>163</v>
      </c>
      <c r="J529">
        <v>71</v>
      </c>
      <c r="K529">
        <v>46694</v>
      </c>
      <c r="L529">
        <v>46696</v>
      </c>
      <c r="M529">
        <v>72</v>
      </c>
      <c r="N529">
        <v>2</v>
      </c>
      <c r="O529">
        <v>200</v>
      </c>
      <c r="P529">
        <v>0</v>
      </c>
      <c r="Q529">
        <v>0</v>
      </c>
      <c r="R529">
        <v>0.2</v>
      </c>
      <c r="S529">
        <v>0.2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0.2</v>
      </c>
      <c r="AE529">
        <v>0.2</v>
      </c>
      <c r="AF529">
        <v>0.2</v>
      </c>
      <c r="AG529">
        <v>0</v>
      </c>
      <c r="AH529">
        <v>0</v>
      </c>
      <c r="AI529">
        <v>40</v>
      </c>
      <c r="AJ529">
        <v>40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40</v>
      </c>
      <c r="AV529">
        <v>40</v>
      </c>
      <c r="AW529">
        <v>40</v>
      </c>
      <c r="AX529">
        <v>80</v>
      </c>
      <c r="AY529">
        <v>0.5</v>
      </c>
      <c r="AZ529" t="e">
        <v>#N/A</v>
      </c>
      <c r="BA529" t="e">
        <v>#N/A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200</v>
      </c>
      <c r="BK529">
        <v>200</v>
      </c>
      <c r="BL529">
        <v>0</v>
      </c>
    </row>
    <row r="530" spans="1:64" hidden="1" outlineLevel="1" x14ac:dyDescent="0.3">
      <c r="A530">
        <v>2</v>
      </c>
      <c r="B530" t="s">
        <v>381</v>
      </c>
      <c r="C530">
        <v>11</v>
      </c>
      <c r="D530" t="s">
        <v>1506</v>
      </c>
      <c r="E530" t="s">
        <v>185</v>
      </c>
      <c r="F530">
        <v>0</v>
      </c>
      <c r="G530" t="s">
        <v>162</v>
      </c>
      <c r="H530">
        <v>16</v>
      </c>
      <c r="I530" t="s">
        <v>163</v>
      </c>
      <c r="J530">
        <v>73</v>
      </c>
      <c r="K530">
        <v>46708</v>
      </c>
      <c r="L530">
        <v>46708</v>
      </c>
      <c r="M530">
        <v>72</v>
      </c>
      <c r="N530">
        <v>0</v>
      </c>
      <c r="O530">
        <v>200</v>
      </c>
      <c r="P530">
        <v>0</v>
      </c>
      <c r="Q530">
        <v>0</v>
      </c>
      <c r="R530">
        <v>0.2</v>
      </c>
      <c r="S530">
        <v>0.2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0.2</v>
      </c>
      <c r="AE530">
        <v>0.2</v>
      </c>
      <c r="AF530">
        <v>0.2</v>
      </c>
      <c r="AG530">
        <v>0</v>
      </c>
      <c r="AH530">
        <v>0</v>
      </c>
      <c r="AI530">
        <v>40</v>
      </c>
      <c r="AJ530">
        <v>40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40</v>
      </c>
      <c r="AV530">
        <v>40</v>
      </c>
      <c r="AW530">
        <v>40</v>
      </c>
      <c r="AX530">
        <v>80</v>
      </c>
      <c r="AY530">
        <v>0.5</v>
      </c>
      <c r="AZ530" t="e">
        <v>#N/A</v>
      </c>
      <c r="BA530" t="e">
        <v>#N/A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200</v>
      </c>
      <c r="BK530">
        <v>200</v>
      </c>
      <c r="BL530">
        <v>0</v>
      </c>
    </row>
    <row r="531" spans="1:64" hidden="1" outlineLevel="1" x14ac:dyDescent="0.3">
      <c r="A531">
        <v>3</v>
      </c>
      <c r="B531" t="s">
        <v>379</v>
      </c>
      <c r="C531">
        <v>0</v>
      </c>
      <c r="D531" t="s">
        <v>1507</v>
      </c>
      <c r="E531" t="s">
        <v>729</v>
      </c>
      <c r="F531">
        <v>0</v>
      </c>
      <c r="G531">
        <v>0</v>
      </c>
      <c r="H531">
        <v>16</v>
      </c>
      <c r="I531">
        <v>0</v>
      </c>
      <c r="J531">
        <v>73</v>
      </c>
      <c r="K531">
        <v>46708</v>
      </c>
      <c r="L531">
        <v>46708</v>
      </c>
      <c r="M531">
        <v>72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 hidden="1" outlineLevel="1" x14ac:dyDescent="0.3">
      <c r="A532">
        <v>3</v>
      </c>
      <c r="B532" t="s">
        <v>379</v>
      </c>
      <c r="C532">
        <v>1</v>
      </c>
      <c r="D532" t="s">
        <v>1508</v>
      </c>
      <c r="E532" t="s">
        <v>186</v>
      </c>
      <c r="F532">
        <v>0</v>
      </c>
      <c r="G532">
        <v>0</v>
      </c>
      <c r="H532">
        <v>0</v>
      </c>
      <c r="I532">
        <v>0</v>
      </c>
      <c r="J532">
        <v>73</v>
      </c>
      <c r="K532">
        <v>46708</v>
      </c>
      <c r="L532">
        <v>46708</v>
      </c>
      <c r="M532">
        <v>72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 hidden="1" outlineLevel="1" x14ac:dyDescent="0.3">
      <c r="A533">
        <v>3</v>
      </c>
      <c r="B533" t="s">
        <v>380</v>
      </c>
      <c r="C533">
        <v>0</v>
      </c>
      <c r="D533" t="s">
        <v>1509</v>
      </c>
      <c r="E533" t="s">
        <v>187</v>
      </c>
      <c r="F533">
        <v>0</v>
      </c>
      <c r="G533">
        <v>0</v>
      </c>
      <c r="H533">
        <v>0</v>
      </c>
      <c r="I533">
        <v>0</v>
      </c>
      <c r="J533">
        <v>73</v>
      </c>
      <c r="K533">
        <v>46708</v>
      </c>
      <c r="L533">
        <v>46708</v>
      </c>
      <c r="M533">
        <v>72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 hidden="1" outlineLevel="1" x14ac:dyDescent="0.3">
      <c r="A534">
        <v>3</v>
      </c>
      <c r="B534" t="s">
        <v>380</v>
      </c>
      <c r="C534">
        <v>1</v>
      </c>
      <c r="D534" t="s">
        <v>1510</v>
      </c>
      <c r="E534" t="s">
        <v>188</v>
      </c>
      <c r="F534">
        <v>0</v>
      </c>
      <c r="G534" t="s">
        <v>158</v>
      </c>
      <c r="H534" t="e">
        <v>#REF!</v>
      </c>
      <c r="I534" t="s">
        <v>48</v>
      </c>
      <c r="J534">
        <v>73</v>
      </c>
      <c r="K534">
        <v>46708</v>
      </c>
      <c r="L534">
        <v>46710</v>
      </c>
      <c r="M534">
        <v>74</v>
      </c>
      <c r="N534">
        <v>2</v>
      </c>
      <c r="O534">
        <v>120</v>
      </c>
      <c r="P534">
        <v>0.33300000000000002</v>
      </c>
      <c r="Q534">
        <v>0</v>
      </c>
      <c r="R534">
        <v>0</v>
      </c>
      <c r="S534">
        <v>0.33300000000000002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0.33300000000000002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40</v>
      </c>
      <c r="AH534">
        <v>0</v>
      </c>
      <c r="AI534">
        <v>0</v>
      </c>
      <c r="AJ534">
        <v>40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80</v>
      </c>
      <c r="AY534">
        <v>0.5</v>
      </c>
      <c r="AZ534" t="e">
        <v>#N/A</v>
      </c>
      <c r="BA534" t="e">
        <v>#N/A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120</v>
      </c>
      <c r="BK534">
        <v>120</v>
      </c>
      <c r="BL534">
        <v>0</v>
      </c>
    </row>
    <row r="535" spans="1:64" hidden="1" outlineLevel="1" x14ac:dyDescent="0.3">
      <c r="A535">
        <v>3</v>
      </c>
      <c r="B535" t="s">
        <v>380</v>
      </c>
      <c r="C535">
        <v>2</v>
      </c>
      <c r="D535" t="s">
        <v>1511</v>
      </c>
      <c r="E535" t="s">
        <v>189</v>
      </c>
      <c r="F535">
        <v>0</v>
      </c>
      <c r="G535" t="s">
        <v>158</v>
      </c>
      <c r="H535">
        <v>17</v>
      </c>
      <c r="I535" t="s">
        <v>48</v>
      </c>
      <c r="J535">
        <v>75</v>
      </c>
      <c r="K535">
        <v>46722</v>
      </c>
      <c r="L535">
        <v>46724</v>
      </c>
      <c r="M535">
        <v>76</v>
      </c>
      <c r="N535">
        <v>2</v>
      </c>
      <c r="O535">
        <v>120</v>
      </c>
      <c r="P535">
        <v>0.33300000000000002</v>
      </c>
      <c r="Q535">
        <v>0</v>
      </c>
      <c r="R535">
        <v>0</v>
      </c>
      <c r="S535">
        <v>0.33300000000000002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0.33300000000000002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40</v>
      </c>
      <c r="AH535">
        <v>0</v>
      </c>
      <c r="AI535">
        <v>0</v>
      </c>
      <c r="AJ535">
        <v>40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80</v>
      </c>
      <c r="AY535">
        <v>0.5</v>
      </c>
      <c r="AZ535" t="e">
        <v>#N/A</v>
      </c>
      <c r="BA535" t="e">
        <v>#N/A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120</v>
      </c>
      <c r="BK535">
        <v>120</v>
      </c>
      <c r="BL535">
        <v>0</v>
      </c>
    </row>
    <row r="536" spans="1:64" hidden="1" outlineLevel="1" x14ac:dyDescent="0.3">
      <c r="A536">
        <v>3</v>
      </c>
      <c r="B536" t="s">
        <v>380</v>
      </c>
      <c r="C536">
        <v>3</v>
      </c>
      <c r="D536" t="s">
        <v>1512</v>
      </c>
      <c r="E536" t="s">
        <v>190</v>
      </c>
      <c r="F536">
        <v>0</v>
      </c>
      <c r="G536" t="s">
        <v>165</v>
      </c>
      <c r="H536">
        <v>18</v>
      </c>
      <c r="I536" t="s">
        <v>48</v>
      </c>
      <c r="J536">
        <v>77</v>
      </c>
      <c r="K536">
        <v>46736</v>
      </c>
      <c r="L536">
        <v>46738</v>
      </c>
      <c r="M536">
        <v>78</v>
      </c>
      <c r="N536">
        <v>2</v>
      </c>
      <c r="O536">
        <v>160</v>
      </c>
      <c r="P536">
        <v>0.25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0.75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40</v>
      </c>
      <c r="AY536">
        <v>0.25</v>
      </c>
      <c r="AZ536" t="e">
        <v>#N/A</v>
      </c>
      <c r="BA536" t="e">
        <v>#N/A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160</v>
      </c>
      <c r="BK536">
        <v>160</v>
      </c>
      <c r="BL536">
        <v>0</v>
      </c>
    </row>
    <row r="537" spans="1:64" hidden="1" outlineLevel="1" x14ac:dyDescent="0.3">
      <c r="A537">
        <v>3</v>
      </c>
      <c r="B537" t="s">
        <v>380</v>
      </c>
      <c r="C537">
        <v>4</v>
      </c>
      <c r="D537" t="s">
        <v>1513</v>
      </c>
      <c r="E537" t="s">
        <v>191</v>
      </c>
      <c r="F537">
        <v>0</v>
      </c>
      <c r="G537" t="s">
        <v>165</v>
      </c>
      <c r="H537">
        <v>19</v>
      </c>
      <c r="I537" t="s">
        <v>48</v>
      </c>
      <c r="J537">
        <v>79</v>
      </c>
      <c r="K537">
        <v>46750</v>
      </c>
      <c r="L537">
        <v>46750</v>
      </c>
      <c r="M537">
        <v>78</v>
      </c>
      <c r="N537">
        <v>0</v>
      </c>
      <c r="O537">
        <v>160</v>
      </c>
      <c r="P537">
        <v>0</v>
      </c>
      <c r="Q537">
        <v>0.25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0.75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40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40</v>
      </c>
      <c r="AY537">
        <v>0.25</v>
      </c>
      <c r="AZ537" t="e">
        <v>#N/A</v>
      </c>
      <c r="BA537" t="e">
        <v>#N/A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160</v>
      </c>
      <c r="BK537">
        <v>160</v>
      </c>
      <c r="BL537">
        <v>0</v>
      </c>
    </row>
    <row r="538" spans="1:64" hidden="1" outlineLevel="1" x14ac:dyDescent="0.3">
      <c r="A538">
        <v>3</v>
      </c>
      <c r="B538" t="s">
        <v>381</v>
      </c>
      <c r="C538">
        <v>0</v>
      </c>
      <c r="D538" t="s">
        <v>1514</v>
      </c>
      <c r="E538" t="s">
        <v>192</v>
      </c>
      <c r="F538">
        <v>0</v>
      </c>
      <c r="G538">
        <v>0</v>
      </c>
      <c r="H538">
        <v>19</v>
      </c>
      <c r="I538">
        <v>0</v>
      </c>
      <c r="J538">
        <v>79</v>
      </c>
      <c r="K538">
        <v>46750</v>
      </c>
      <c r="L538">
        <v>46750</v>
      </c>
      <c r="M538">
        <v>78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 hidden="1" outlineLevel="1" x14ac:dyDescent="0.3">
      <c r="A539">
        <v>3</v>
      </c>
      <c r="B539" t="s">
        <v>381</v>
      </c>
      <c r="C539">
        <v>1</v>
      </c>
      <c r="D539" t="s">
        <v>1515</v>
      </c>
      <c r="E539" t="s">
        <v>193</v>
      </c>
      <c r="F539">
        <v>0</v>
      </c>
      <c r="G539" t="s">
        <v>158</v>
      </c>
      <c r="H539">
        <v>0</v>
      </c>
      <c r="I539" t="s">
        <v>48</v>
      </c>
      <c r="J539">
        <v>79</v>
      </c>
      <c r="K539">
        <v>46750</v>
      </c>
      <c r="L539">
        <v>46751</v>
      </c>
      <c r="M539">
        <v>79</v>
      </c>
      <c r="N539">
        <v>1</v>
      </c>
      <c r="O539">
        <v>80</v>
      </c>
      <c r="P539">
        <v>0</v>
      </c>
      <c r="Q539">
        <v>0</v>
      </c>
      <c r="R539">
        <v>0</v>
      </c>
      <c r="S539">
        <v>0.25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0.75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60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20</v>
      </c>
      <c r="AY539">
        <v>0.125</v>
      </c>
      <c r="AZ539" t="e">
        <v>#N/A</v>
      </c>
      <c r="BA539" t="e">
        <v>#N/A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80</v>
      </c>
      <c r="BK539">
        <v>80</v>
      </c>
      <c r="BL539">
        <v>0</v>
      </c>
    </row>
    <row r="540" spans="1:64" hidden="1" outlineLevel="1" x14ac:dyDescent="0.3">
      <c r="A540">
        <v>3</v>
      </c>
      <c r="B540" t="s">
        <v>381</v>
      </c>
      <c r="C540">
        <v>2</v>
      </c>
      <c r="D540" t="s">
        <v>1516</v>
      </c>
      <c r="E540" t="s">
        <v>194</v>
      </c>
      <c r="F540">
        <v>0</v>
      </c>
      <c r="G540" t="s">
        <v>158</v>
      </c>
      <c r="H540">
        <v>20</v>
      </c>
      <c r="I540" t="s">
        <v>48</v>
      </c>
      <c r="J540">
        <v>80</v>
      </c>
      <c r="K540">
        <v>46757</v>
      </c>
      <c r="L540">
        <v>46758</v>
      </c>
      <c r="M540">
        <v>80</v>
      </c>
      <c r="N540">
        <v>1</v>
      </c>
      <c r="O540">
        <v>80</v>
      </c>
      <c r="P540">
        <v>0</v>
      </c>
      <c r="Q540">
        <v>0</v>
      </c>
      <c r="R540">
        <v>0</v>
      </c>
      <c r="S540">
        <v>0.25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0.75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60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20</v>
      </c>
      <c r="AY540">
        <v>0.125</v>
      </c>
      <c r="AZ540" t="e">
        <v>#N/A</v>
      </c>
      <c r="BA540" t="e">
        <v>#N/A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80</v>
      </c>
      <c r="BK540">
        <v>80</v>
      </c>
      <c r="BL540">
        <v>0</v>
      </c>
    </row>
    <row r="541" spans="1:64" hidden="1" outlineLevel="1" x14ac:dyDescent="0.3">
      <c r="A541">
        <v>3</v>
      </c>
      <c r="B541" t="s">
        <v>381</v>
      </c>
      <c r="C541">
        <v>3</v>
      </c>
      <c r="D541" t="s">
        <v>1517</v>
      </c>
      <c r="E541" t="s">
        <v>195</v>
      </c>
      <c r="F541">
        <v>0</v>
      </c>
      <c r="G541" t="s">
        <v>158</v>
      </c>
      <c r="H541">
        <v>20</v>
      </c>
      <c r="I541" t="s">
        <v>48</v>
      </c>
      <c r="J541">
        <v>81</v>
      </c>
      <c r="K541">
        <v>46764</v>
      </c>
      <c r="L541">
        <v>46765</v>
      </c>
      <c r="M541">
        <v>81</v>
      </c>
      <c r="N541">
        <v>1</v>
      </c>
      <c r="O541">
        <v>80</v>
      </c>
      <c r="P541">
        <v>0</v>
      </c>
      <c r="Q541">
        <v>0</v>
      </c>
      <c r="R541">
        <v>0</v>
      </c>
      <c r="S541">
        <v>0.25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0.75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60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20</v>
      </c>
      <c r="AY541">
        <v>0.125</v>
      </c>
      <c r="AZ541" t="e">
        <v>#N/A</v>
      </c>
      <c r="BA541" t="e">
        <v>#N/A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80</v>
      </c>
      <c r="BK541">
        <v>80</v>
      </c>
      <c r="BL541">
        <v>0</v>
      </c>
    </row>
    <row r="542" spans="1:64" hidden="1" outlineLevel="1" x14ac:dyDescent="0.3">
      <c r="A542">
        <v>4</v>
      </c>
      <c r="B542" t="s">
        <v>379</v>
      </c>
      <c r="C542">
        <v>-1</v>
      </c>
      <c r="D542" t="s">
        <v>1518</v>
      </c>
      <c r="E542" t="s">
        <v>730</v>
      </c>
      <c r="F542">
        <v>0</v>
      </c>
      <c r="G542">
        <v>0</v>
      </c>
      <c r="H542">
        <v>20</v>
      </c>
      <c r="I542">
        <v>0</v>
      </c>
      <c r="J542">
        <v>82</v>
      </c>
      <c r="K542">
        <v>46771</v>
      </c>
      <c r="L542">
        <v>46771</v>
      </c>
      <c r="M542">
        <v>81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 hidden="1" outlineLevel="1" x14ac:dyDescent="0.3">
      <c r="A543">
        <v>4</v>
      </c>
      <c r="B543" t="s">
        <v>379</v>
      </c>
      <c r="C543">
        <v>0</v>
      </c>
      <c r="D543" t="s">
        <v>1519</v>
      </c>
      <c r="E543" t="s">
        <v>196</v>
      </c>
      <c r="F543">
        <v>0</v>
      </c>
      <c r="G543">
        <v>0</v>
      </c>
      <c r="H543">
        <v>0</v>
      </c>
      <c r="I543">
        <v>0</v>
      </c>
      <c r="J543">
        <v>82</v>
      </c>
      <c r="K543">
        <v>46771</v>
      </c>
      <c r="L543">
        <v>46771</v>
      </c>
      <c r="M543">
        <v>81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 hidden="1" outlineLevel="1" x14ac:dyDescent="0.3">
      <c r="A544">
        <v>4</v>
      </c>
      <c r="B544" t="s">
        <v>379</v>
      </c>
      <c r="C544">
        <v>1</v>
      </c>
      <c r="D544" t="s">
        <v>1520</v>
      </c>
      <c r="E544" t="s">
        <v>197</v>
      </c>
      <c r="F544">
        <v>0</v>
      </c>
      <c r="G544" t="s">
        <v>152</v>
      </c>
      <c r="H544">
        <v>0</v>
      </c>
      <c r="I544" t="s">
        <v>48</v>
      </c>
      <c r="J544">
        <v>82</v>
      </c>
      <c r="K544">
        <v>46771</v>
      </c>
      <c r="L544">
        <v>46772</v>
      </c>
      <c r="M544">
        <v>82</v>
      </c>
      <c r="N544">
        <v>1</v>
      </c>
      <c r="O544">
        <v>80</v>
      </c>
      <c r="P544">
        <v>0</v>
      </c>
      <c r="Q544">
        <v>0</v>
      </c>
      <c r="R544">
        <v>0.25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0.75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60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20</v>
      </c>
      <c r="AY544">
        <v>0.125</v>
      </c>
      <c r="AZ544" t="e">
        <v>#N/A</v>
      </c>
      <c r="BA544" t="e">
        <v>#N/A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80</v>
      </c>
      <c r="BK544">
        <v>80</v>
      </c>
      <c r="BL544">
        <v>0</v>
      </c>
    </row>
    <row r="545" spans="1:64" hidden="1" outlineLevel="1" x14ac:dyDescent="0.3">
      <c r="A545">
        <v>4</v>
      </c>
      <c r="B545" t="s">
        <v>379</v>
      </c>
      <c r="C545">
        <v>2</v>
      </c>
      <c r="D545" t="s">
        <v>1521</v>
      </c>
      <c r="E545" t="s">
        <v>198</v>
      </c>
      <c r="F545">
        <v>0</v>
      </c>
      <c r="G545" t="s">
        <v>152</v>
      </c>
      <c r="H545">
        <v>21</v>
      </c>
      <c r="I545" t="s">
        <v>48</v>
      </c>
      <c r="J545">
        <v>83</v>
      </c>
      <c r="K545">
        <v>46778</v>
      </c>
      <c r="L545">
        <v>46780</v>
      </c>
      <c r="M545">
        <v>84</v>
      </c>
      <c r="N545">
        <v>2</v>
      </c>
      <c r="O545">
        <v>160</v>
      </c>
      <c r="P545">
        <v>0</v>
      </c>
      <c r="Q545">
        <v>0</v>
      </c>
      <c r="R545">
        <v>0.25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0.25</v>
      </c>
      <c r="AA545">
        <v>0</v>
      </c>
      <c r="AB545">
        <v>0</v>
      </c>
      <c r="AC545">
        <v>0.25</v>
      </c>
      <c r="AD545">
        <v>0.25</v>
      </c>
      <c r="AE545">
        <v>0</v>
      </c>
      <c r="AF545">
        <v>0</v>
      </c>
      <c r="AG545">
        <v>0</v>
      </c>
      <c r="AH545">
        <v>0</v>
      </c>
      <c r="AI545">
        <v>40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40</v>
      </c>
      <c r="AR545">
        <v>0</v>
      </c>
      <c r="AS545">
        <v>0</v>
      </c>
      <c r="AT545">
        <v>40</v>
      </c>
      <c r="AU545">
        <v>40</v>
      </c>
      <c r="AV545">
        <v>0</v>
      </c>
      <c r="AW545">
        <v>0</v>
      </c>
      <c r="AX545">
        <v>40</v>
      </c>
      <c r="AY545">
        <v>0.25</v>
      </c>
      <c r="AZ545" t="e">
        <v>#N/A</v>
      </c>
      <c r="BA545" t="e">
        <v>#N/A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160</v>
      </c>
      <c r="BK545">
        <v>160</v>
      </c>
      <c r="BL545">
        <v>0</v>
      </c>
    </row>
    <row r="546" spans="1:64" hidden="1" outlineLevel="1" x14ac:dyDescent="0.3">
      <c r="A546">
        <v>4</v>
      </c>
      <c r="B546" t="s">
        <v>379</v>
      </c>
      <c r="C546">
        <v>3</v>
      </c>
      <c r="D546" t="s">
        <v>1522</v>
      </c>
      <c r="E546" t="s">
        <v>199</v>
      </c>
      <c r="F546">
        <v>0</v>
      </c>
      <c r="G546" t="s">
        <v>200</v>
      </c>
      <c r="H546">
        <v>22</v>
      </c>
      <c r="I546" t="s">
        <v>48</v>
      </c>
      <c r="J546">
        <v>85</v>
      </c>
      <c r="K546">
        <v>46792</v>
      </c>
      <c r="L546">
        <v>46794</v>
      </c>
      <c r="M546">
        <v>86</v>
      </c>
      <c r="N546">
        <v>2</v>
      </c>
      <c r="O546">
        <v>160</v>
      </c>
      <c r="P546">
        <v>0</v>
      </c>
      <c r="Q546">
        <v>0</v>
      </c>
      <c r="R546">
        <v>0.25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0.75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40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120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40</v>
      </c>
      <c r="AY546">
        <v>0.25</v>
      </c>
      <c r="AZ546" t="e">
        <v>#N/A</v>
      </c>
      <c r="BA546" t="e">
        <v>#N/A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160</v>
      </c>
      <c r="BK546">
        <v>160</v>
      </c>
      <c r="BL546">
        <v>0</v>
      </c>
    </row>
    <row r="547" spans="1:64" hidden="1" outlineLevel="1" x14ac:dyDescent="0.3">
      <c r="A547">
        <v>4</v>
      </c>
      <c r="B547" t="s">
        <v>380</v>
      </c>
      <c r="C547">
        <v>0</v>
      </c>
      <c r="D547" t="s">
        <v>1523</v>
      </c>
      <c r="E547" t="s">
        <v>201</v>
      </c>
      <c r="F547">
        <v>0</v>
      </c>
      <c r="G547">
        <v>0</v>
      </c>
      <c r="H547">
        <v>23</v>
      </c>
      <c r="I547">
        <v>0</v>
      </c>
      <c r="J547">
        <v>87</v>
      </c>
      <c r="K547">
        <v>46806</v>
      </c>
      <c r="L547">
        <v>46806</v>
      </c>
      <c r="M547">
        <v>86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 hidden="1" outlineLevel="1" x14ac:dyDescent="0.3">
      <c r="A548">
        <v>4</v>
      </c>
      <c r="B548" t="s">
        <v>380</v>
      </c>
      <c r="C548">
        <v>1</v>
      </c>
      <c r="D548" t="s">
        <v>1524</v>
      </c>
      <c r="E548" t="s">
        <v>202</v>
      </c>
      <c r="F548">
        <v>0</v>
      </c>
      <c r="G548" t="s">
        <v>165</v>
      </c>
      <c r="H548">
        <v>0</v>
      </c>
      <c r="I548" t="s">
        <v>48</v>
      </c>
      <c r="J548">
        <v>87</v>
      </c>
      <c r="K548">
        <v>46806</v>
      </c>
      <c r="L548">
        <v>46808</v>
      </c>
      <c r="M548">
        <v>88</v>
      </c>
      <c r="N548">
        <v>2</v>
      </c>
      <c r="O548">
        <v>120</v>
      </c>
      <c r="P548">
        <v>0</v>
      </c>
      <c r="Q548">
        <v>0</v>
      </c>
      <c r="R548">
        <v>0.25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0.75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90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30</v>
      </c>
      <c r="AY548">
        <v>0.1875</v>
      </c>
      <c r="AZ548" t="e">
        <v>#N/A</v>
      </c>
      <c r="BA548" t="e">
        <v>#N/A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120</v>
      </c>
      <c r="BK548">
        <v>120</v>
      </c>
      <c r="BL548">
        <v>0</v>
      </c>
    </row>
    <row r="549" spans="1:64" hidden="1" outlineLevel="1" x14ac:dyDescent="0.3">
      <c r="A549">
        <v>4</v>
      </c>
      <c r="B549" t="s">
        <v>380</v>
      </c>
      <c r="C549">
        <v>2</v>
      </c>
      <c r="D549" t="s">
        <v>1525</v>
      </c>
      <c r="E549" t="s">
        <v>203</v>
      </c>
      <c r="F549">
        <v>0</v>
      </c>
      <c r="G549" t="s">
        <v>165</v>
      </c>
      <c r="H549">
        <v>24</v>
      </c>
      <c r="I549" t="s">
        <v>48</v>
      </c>
      <c r="J549">
        <v>89</v>
      </c>
      <c r="K549">
        <v>46820</v>
      </c>
      <c r="L549">
        <v>46820</v>
      </c>
      <c r="M549">
        <v>88</v>
      </c>
      <c r="N549">
        <v>0</v>
      </c>
      <c r="O549">
        <v>120</v>
      </c>
      <c r="P549">
        <v>0</v>
      </c>
      <c r="Q549">
        <v>0.25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0.75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90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30</v>
      </c>
      <c r="AY549">
        <v>0.1875</v>
      </c>
      <c r="AZ549" t="e">
        <v>#N/A</v>
      </c>
      <c r="BA549" t="e">
        <v>#N/A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120</v>
      </c>
      <c r="BK549">
        <v>120</v>
      </c>
      <c r="BL549">
        <v>0</v>
      </c>
    </row>
    <row r="550" spans="1:64" hidden="1" outlineLevel="1" x14ac:dyDescent="0.3">
      <c r="A550">
        <v>4</v>
      </c>
      <c r="B550" t="s">
        <v>381</v>
      </c>
      <c r="C550">
        <v>0</v>
      </c>
      <c r="D550" t="s">
        <v>1526</v>
      </c>
      <c r="E550" t="s">
        <v>204</v>
      </c>
      <c r="F550">
        <v>0</v>
      </c>
      <c r="G550">
        <v>0</v>
      </c>
      <c r="H550">
        <v>24</v>
      </c>
      <c r="I550">
        <v>0</v>
      </c>
      <c r="J550">
        <v>89</v>
      </c>
      <c r="K550">
        <v>46820</v>
      </c>
      <c r="L550">
        <v>46820</v>
      </c>
      <c r="M550">
        <v>88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 hidden="1" outlineLevel="1" x14ac:dyDescent="0.3">
      <c r="A551">
        <v>4</v>
      </c>
      <c r="B551" t="s">
        <v>381</v>
      </c>
      <c r="C551">
        <v>1</v>
      </c>
      <c r="D551" t="s">
        <v>1527</v>
      </c>
      <c r="E551" t="s">
        <v>205</v>
      </c>
      <c r="F551">
        <v>0</v>
      </c>
      <c r="G551" t="s">
        <v>155</v>
      </c>
      <c r="H551">
        <v>0</v>
      </c>
      <c r="I551" t="s">
        <v>29</v>
      </c>
      <c r="J551">
        <v>89</v>
      </c>
      <c r="K551">
        <v>46820</v>
      </c>
      <c r="L551">
        <v>46822</v>
      </c>
      <c r="M551">
        <v>90</v>
      </c>
      <c r="N551">
        <v>2</v>
      </c>
      <c r="O551">
        <v>80</v>
      </c>
      <c r="P551">
        <v>0.5</v>
      </c>
      <c r="Q551">
        <v>0.5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40</v>
      </c>
      <c r="AH551">
        <v>40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80</v>
      </c>
      <c r="AY551">
        <v>0.5</v>
      </c>
      <c r="AZ551" t="e">
        <v>#N/A</v>
      </c>
      <c r="BA551" t="e">
        <v>#N/A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80</v>
      </c>
      <c r="BK551">
        <v>80</v>
      </c>
      <c r="BL551">
        <v>0</v>
      </c>
    </row>
    <row r="552" spans="1:64" hidden="1" outlineLevel="1" x14ac:dyDescent="0.3">
      <c r="A552">
        <v>4</v>
      </c>
      <c r="B552" t="s">
        <v>381</v>
      </c>
      <c r="C552">
        <v>2</v>
      </c>
      <c r="D552" t="s">
        <v>1528</v>
      </c>
      <c r="E552" t="s">
        <v>206</v>
      </c>
      <c r="F552">
        <v>0</v>
      </c>
      <c r="G552" t="s">
        <v>207</v>
      </c>
      <c r="H552">
        <v>25</v>
      </c>
      <c r="I552" t="s">
        <v>48</v>
      </c>
      <c r="J552">
        <v>91</v>
      </c>
      <c r="K552">
        <v>46834</v>
      </c>
      <c r="L552">
        <v>46836</v>
      </c>
      <c r="M552">
        <v>92</v>
      </c>
      <c r="N552">
        <v>2</v>
      </c>
      <c r="O552">
        <v>80</v>
      </c>
      <c r="P552">
        <v>0</v>
      </c>
      <c r="Q552">
        <v>0</v>
      </c>
      <c r="R552">
        <v>0.5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40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40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40</v>
      </c>
      <c r="AY552">
        <v>0.25</v>
      </c>
      <c r="AZ552" t="e">
        <v>#N/A</v>
      </c>
      <c r="BA552" t="e">
        <v>#N/A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80</v>
      </c>
      <c r="BK552">
        <v>80</v>
      </c>
      <c r="BL552">
        <v>0</v>
      </c>
    </row>
    <row r="553" spans="1:64" hidden="1" outlineLevel="1" x14ac:dyDescent="0.3">
      <c r="A553">
        <v>4</v>
      </c>
      <c r="B553" t="s">
        <v>381</v>
      </c>
      <c r="C553">
        <v>3</v>
      </c>
      <c r="D553" t="s">
        <v>1529</v>
      </c>
      <c r="E553" t="s">
        <v>208</v>
      </c>
      <c r="F553">
        <v>0</v>
      </c>
      <c r="G553" t="s">
        <v>207</v>
      </c>
      <c r="H553">
        <v>26</v>
      </c>
      <c r="I553" t="s">
        <v>48</v>
      </c>
      <c r="J553">
        <v>93</v>
      </c>
      <c r="K553">
        <v>46848</v>
      </c>
      <c r="L553">
        <v>46848</v>
      </c>
      <c r="M553">
        <v>92</v>
      </c>
      <c r="N553">
        <v>0</v>
      </c>
      <c r="O553">
        <v>80</v>
      </c>
      <c r="P553">
        <v>0</v>
      </c>
      <c r="Q553">
        <v>0</v>
      </c>
      <c r="R553">
        <v>0</v>
      </c>
      <c r="S553">
        <v>0.5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40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40</v>
      </c>
      <c r="AY553">
        <v>0.25</v>
      </c>
      <c r="AZ553" t="e">
        <v>#N/A</v>
      </c>
      <c r="BA553" t="e">
        <v>#N/A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80</v>
      </c>
      <c r="BK553">
        <v>80</v>
      </c>
      <c r="BL553">
        <v>0</v>
      </c>
    </row>
    <row r="554" spans="1:64" hidden="1" outlineLevel="1" x14ac:dyDescent="0.3">
      <c r="A554">
        <v>4</v>
      </c>
      <c r="B554" t="s">
        <v>381</v>
      </c>
      <c r="C554">
        <v>4</v>
      </c>
      <c r="D554" t="s">
        <v>1530</v>
      </c>
      <c r="E554" t="s">
        <v>209</v>
      </c>
      <c r="F554">
        <v>0</v>
      </c>
      <c r="G554" t="s">
        <v>207</v>
      </c>
      <c r="H554">
        <v>26</v>
      </c>
      <c r="I554" t="s">
        <v>48</v>
      </c>
      <c r="J554">
        <v>93</v>
      </c>
      <c r="K554">
        <v>46848</v>
      </c>
      <c r="L554">
        <v>46848</v>
      </c>
      <c r="M554">
        <v>92</v>
      </c>
      <c r="N554">
        <v>0</v>
      </c>
      <c r="O554">
        <v>80</v>
      </c>
      <c r="P554">
        <v>0</v>
      </c>
      <c r="Q554">
        <v>0</v>
      </c>
      <c r="R554">
        <v>0</v>
      </c>
      <c r="S554">
        <v>0.5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40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40</v>
      </c>
      <c r="AY554">
        <v>0.25</v>
      </c>
      <c r="AZ554" t="e">
        <v>#N/A</v>
      </c>
      <c r="BA554" t="e">
        <v>#N/A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80</v>
      </c>
      <c r="BK554">
        <v>80</v>
      </c>
      <c r="BL554">
        <v>0</v>
      </c>
    </row>
    <row r="555" spans="1:64" hidden="1" outlineLevel="1" x14ac:dyDescent="0.3">
      <c r="A555">
        <v>4</v>
      </c>
      <c r="B555" t="s">
        <v>382</v>
      </c>
      <c r="C555">
        <v>5</v>
      </c>
      <c r="D555" t="s">
        <v>1531</v>
      </c>
      <c r="E555" t="s">
        <v>210</v>
      </c>
      <c r="F555">
        <v>0</v>
      </c>
      <c r="G555">
        <v>0</v>
      </c>
      <c r="H555">
        <v>26</v>
      </c>
      <c r="I555">
        <v>0</v>
      </c>
      <c r="J555">
        <v>93</v>
      </c>
      <c r="K555">
        <v>46848</v>
      </c>
      <c r="L555">
        <v>46848</v>
      </c>
      <c r="M555">
        <v>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 hidden="1" outlineLevel="1" x14ac:dyDescent="0.3">
      <c r="A556">
        <v>5</v>
      </c>
      <c r="B556" t="s">
        <v>379</v>
      </c>
      <c r="C556">
        <v>-1</v>
      </c>
      <c r="D556" t="s">
        <v>1532</v>
      </c>
      <c r="E556" t="s">
        <v>731</v>
      </c>
      <c r="F556">
        <v>0</v>
      </c>
      <c r="G556">
        <v>0</v>
      </c>
      <c r="H556">
        <v>0</v>
      </c>
      <c r="I556">
        <v>0</v>
      </c>
      <c r="J556">
        <v>93</v>
      </c>
      <c r="K556">
        <v>46848</v>
      </c>
      <c r="L556">
        <v>46848</v>
      </c>
      <c r="M556">
        <v>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 hidden="1" outlineLevel="1" x14ac:dyDescent="0.3">
      <c r="A557">
        <v>5</v>
      </c>
      <c r="B557" t="s">
        <v>379</v>
      </c>
      <c r="C557">
        <v>0</v>
      </c>
      <c r="D557" t="s">
        <v>1533</v>
      </c>
      <c r="E557" t="s">
        <v>211</v>
      </c>
      <c r="F557">
        <v>0</v>
      </c>
      <c r="G557">
        <v>0</v>
      </c>
      <c r="H557">
        <v>0</v>
      </c>
      <c r="I557">
        <v>0</v>
      </c>
      <c r="J557">
        <v>93</v>
      </c>
      <c r="K557">
        <v>46848</v>
      </c>
      <c r="L557">
        <v>46848</v>
      </c>
      <c r="M557">
        <v>92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 hidden="1" outlineLevel="1" x14ac:dyDescent="0.3">
      <c r="A558">
        <v>5</v>
      </c>
      <c r="B558" t="s">
        <v>379</v>
      </c>
      <c r="C558">
        <v>1</v>
      </c>
      <c r="D558" t="s">
        <v>1534</v>
      </c>
      <c r="E558" t="s">
        <v>212</v>
      </c>
      <c r="F558">
        <v>0</v>
      </c>
      <c r="G558" t="s">
        <v>158</v>
      </c>
      <c r="H558">
        <v>0</v>
      </c>
      <c r="I558" t="s">
        <v>42</v>
      </c>
      <c r="J558">
        <v>93</v>
      </c>
      <c r="K558">
        <v>46848</v>
      </c>
      <c r="L558">
        <v>46850</v>
      </c>
      <c r="M558">
        <v>94</v>
      </c>
      <c r="N558">
        <v>2</v>
      </c>
      <c r="O558">
        <v>160</v>
      </c>
      <c r="P558">
        <v>0</v>
      </c>
      <c r="Q558">
        <v>0.25</v>
      </c>
      <c r="R558">
        <v>0</v>
      </c>
      <c r="S558">
        <v>0.25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0.25</v>
      </c>
      <c r="AA558">
        <v>0.25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40</v>
      </c>
      <c r="AI558">
        <v>0</v>
      </c>
      <c r="AJ558">
        <v>40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40</v>
      </c>
      <c r="AR558">
        <v>40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80</v>
      </c>
      <c r="AY558">
        <v>0.5</v>
      </c>
      <c r="AZ558" t="e">
        <v>#N/A</v>
      </c>
      <c r="BA558" t="e">
        <v>#N/A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160</v>
      </c>
      <c r="BK558">
        <v>160</v>
      </c>
      <c r="BL558">
        <v>0</v>
      </c>
    </row>
    <row r="559" spans="1:64" hidden="1" outlineLevel="1" x14ac:dyDescent="0.3">
      <c r="A559">
        <v>5</v>
      </c>
      <c r="B559" t="s">
        <v>379</v>
      </c>
      <c r="C559">
        <v>2</v>
      </c>
      <c r="D559" t="s">
        <v>1535</v>
      </c>
      <c r="E559" t="s">
        <v>213</v>
      </c>
      <c r="F559">
        <v>0</v>
      </c>
      <c r="G559" t="s">
        <v>158</v>
      </c>
      <c r="H559">
        <v>27</v>
      </c>
      <c r="I559" t="s">
        <v>42</v>
      </c>
      <c r="J559">
        <v>95</v>
      </c>
      <c r="K559">
        <v>46862</v>
      </c>
      <c r="L559">
        <v>46862</v>
      </c>
      <c r="M559">
        <v>94</v>
      </c>
      <c r="N559">
        <v>0</v>
      </c>
      <c r="O559">
        <v>160</v>
      </c>
      <c r="P559">
        <v>0.25</v>
      </c>
      <c r="Q559">
        <v>0</v>
      </c>
      <c r="R559">
        <v>0.25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0.25</v>
      </c>
      <c r="Z559">
        <v>0</v>
      </c>
      <c r="AA559">
        <v>0.25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40</v>
      </c>
      <c r="AH559">
        <v>0</v>
      </c>
      <c r="AI559">
        <v>40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40</v>
      </c>
      <c r="AQ559">
        <v>0</v>
      </c>
      <c r="AR559">
        <v>40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80</v>
      </c>
      <c r="AY559">
        <v>0.5</v>
      </c>
      <c r="AZ559" t="e">
        <v>#N/A</v>
      </c>
      <c r="BA559" t="e">
        <v>#N/A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160</v>
      </c>
      <c r="BK559">
        <v>160</v>
      </c>
      <c r="BL559">
        <v>0</v>
      </c>
    </row>
    <row r="560" spans="1:64" hidden="1" outlineLevel="1" x14ac:dyDescent="0.3">
      <c r="A560">
        <v>5</v>
      </c>
      <c r="B560" t="s">
        <v>379</v>
      </c>
      <c r="C560">
        <v>3</v>
      </c>
      <c r="D560" t="s">
        <v>1536</v>
      </c>
      <c r="E560" t="s">
        <v>214</v>
      </c>
      <c r="F560">
        <v>0</v>
      </c>
      <c r="G560" t="s">
        <v>165</v>
      </c>
      <c r="H560">
        <v>27</v>
      </c>
      <c r="I560" t="s">
        <v>48</v>
      </c>
      <c r="J560">
        <v>95</v>
      </c>
      <c r="K560">
        <v>46862</v>
      </c>
      <c r="L560">
        <v>46864</v>
      </c>
      <c r="M560">
        <v>96</v>
      </c>
      <c r="N560">
        <v>2</v>
      </c>
      <c r="O560">
        <v>160</v>
      </c>
      <c r="P560">
        <v>0</v>
      </c>
      <c r="Q560">
        <v>0.25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0.5</v>
      </c>
      <c r="Z560">
        <v>0.25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40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80</v>
      </c>
      <c r="AQ560">
        <v>40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40</v>
      </c>
      <c r="AY560">
        <v>0.25</v>
      </c>
      <c r="AZ560" t="e">
        <v>#N/A</v>
      </c>
      <c r="BA560" t="e">
        <v>#N/A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160</v>
      </c>
      <c r="BK560">
        <v>160</v>
      </c>
      <c r="BL560">
        <v>0</v>
      </c>
    </row>
    <row r="561" spans="1:64" hidden="1" outlineLevel="1" x14ac:dyDescent="0.3">
      <c r="A561">
        <v>5</v>
      </c>
      <c r="B561" t="s">
        <v>379</v>
      </c>
      <c r="C561">
        <v>4</v>
      </c>
      <c r="D561" t="s">
        <v>1537</v>
      </c>
      <c r="E561" t="s">
        <v>215</v>
      </c>
      <c r="F561">
        <v>0</v>
      </c>
      <c r="G561" t="s">
        <v>165</v>
      </c>
      <c r="H561">
        <v>28</v>
      </c>
      <c r="I561" t="s">
        <v>48</v>
      </c>
      <c r="J561">
        <v>97</v>
      </c>
      <c r="K561">
        <v>46876</v>
      </c>
      <c r="L561">
        <v>46876</v>
      </c>
      <c r="M561">
        <v>96</v>
      </c>
      <c r="N561">
        <v>0</v>
      </c>
      <c r="O561">
        <v>160</v>
      </c>
      <c r="P561">
        <v>0.25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0.25</v>
      </c>
      <c r="Z561">
        <v>0.5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40</v>
      </c>
      <c r="AQ561">
        <v>80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40</v>
      </c>
      <c r="AY561">
        <v>0.25</v>
      </c>
      <c r="AZ561" t="e">
        <v>#N/A</v>
      </c>
      <c r="BA561" t="e">
        <v>#N/A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160</v>
      </c>
      <c r="BK561">
        <v>160</v>
      </c>
      <c r="BL561">
        <v>0</v>
      </c>
    </row>
    <row r="562" spans="1:64" hidden="1" outlineLevel="1" x14ac:dyDescent="0.3">
      <c r="A562">
        <v>5</v>
      </c>
      <c r="B562" t="s">
        <v>380</v>
      </c>
      <c r="C562">
        <v>1</v>
      </c>
      <c r="D562" t="s">
        <v>1538</v>
      </c>
      <c r="E562" t="s">
        <v>216</v>
      </c>
      <c r="F562">
        <v>0</v>
      </c>
      <c r="G562" t="s">
        <v>158</v>
      </c>
      <c r="H562">
        <v>28</v>
      </c>
      <c r="I562" t="s">
        <v>42</v>
      </c>
      <c r="J562">
        <v>97</v>
      </c>
      <c r="K562">
        <v>46876</v>
      </c>
      <c r="L562">
        <v>46878</v>
      </c>
      <c r="M562">
        <v>98</v>
      </c>
      <c r="N562">
        <v>2</v>
      </c>
      <c r="O562">
        <v>160</v>
      </c>
      <c r="P562">
        <v>0</v>
      </c>
      <c r="Q562">
        <v>0.25</v>
      </c>
      <c r="R562">
        <v>0</v>
      </c>
      <c r="S562">
        <v>0.25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0.25</v>
      </c>
      <c r="Z562">
        <v>0.25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40</v>
      </c>
      <c r="AI562">
        <v>0</v>
      </c>
      <c r="AJ562">
        <v>40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40</v>
      </c>
      <c r="AQ562">
        <v>40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80</v>
      </c>
      <c r="AY562">
        <v>0.5</v>
      </c>
      <c r="AZ562" t="e">
        <v>#N/A</v>
      </c>
      <c r="BA562" t="e">
        <v>#N/A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160</v>
      </c>
      <c r="BK562">
        <v>160</v>
      </c>
      <c r="BL562">
        <v>0</v>
      </c>
    </row>
    <row r="563" spans="1:64" hidden="1" outlineLevel="1" x14ac:dyDescent="0.3">
      <c r="A563">
        <v>5</v>
      </c>
      <c r="B563" t="s">
        <v>381</v>
      </c>
      <c r="C563">
        <v>1</v>
      </c>
      <c r="D563" t="s">
        <v>1539</v>
      </c>
      <c r="E563" t="s">
        <v>217</v>
      </c>
      <c r="F563">
        <v>0</v>
      </c>
      <c r="G563" t="s">
        <v>158</v>
      </c>
      <c r="H563">
        <v>29</v>
      </c>
      <c r="I563" t="s">
        <v>42</v>
      </c>
      <c r="J563">
        <v>99</v>
      </c>
      <c r="K563">
        <v>46890</v>
      </c>
      <c r="L563">
        <v>46892</v>
      </c>
      <c r="M563">
        <v>100</v>
      </c>
      <c r="N563">
        <v>2</v>
      </c>
      <c r="O563">
        <v>160</v>
      </c>
      <c r="P563">
        <v>0</v>
      </c>
      <c r="Q563">
        <v>0.25</v>
      </c>
      <c r="R563">
        <v>0</v>
      </c>
      <c r="S563">
        <v>0.25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0.25</v>
      </c>
      <c r="AA563">
        <v>0.25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40</v>
      </c>
      <c r="AI563">
        <v>0</v>
      </c>
      <c r="AJ563">
        <v>40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40</v>
      </c>
      <c r="AR563">
        <v>40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80</v>
      </c>
      <c r="AY563">
        <v>0.5</v>
      </c>
      <c r="AZ563" t="e">
        <v>#N/A</v>
      </c>
      <c r="BA563" t="e">
        <v>#N/A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160</v>
      </c>
      <c r="BK563">
        <v>160</v>
      </c>
      <c r="BL563">
        <v>0</v>
      </c>
    </row>
    <row r="564" spans="1:64" hidden="1" outlineLevel="1" x14ac:dyDescent="0.3">
      <c r="A564">
        <v>6</v>
      </c>
      <c r="B564" t="s">
        <v>379</v>
      </c>
      <c r="C564">
        <v>-1</v>
      </c>
      <c r="D564" t="s">
        <v>1540</v>
      </c>
      <c r="E564" t="s">
        <v>732</v>
      </c>
      <c r="F564">
        <v>0</v>
      </c>
      <c r="G564">
        <v>0</v>
      </c>
      <c r="H564">
        <v>30</v>
      </c>
      <c r="I564">
        <v>0</v>
      </c>
      <c r="J564">
        <v>101</v>
      </c>
      <c r="K564">
        <v>46904</v>
      </c>
      <c r="L564">
        <v>46904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 hidden="1" outlineLevel="1" x14ac:dyDescent="0.3">
      <c r="A565">
        <v>6</v>
      </c>
      <c r="B565" t="s">
        <v>379</v>
      </c>
      <c r="C565">
        <v>0</v>
      </c>
      <c r="D565" t="s">
        <v>1541</v>
      </c>
      <c r="E565" t="s">
        <v>218</v>
      </c>
      <c r="F565">
        <v>0</v>
      </c>
      <c r="G565">
        <v>0</v>
      </c>
      <c r="H565">
        <v>0</v>
      </c>
      <c r="I565">
        <v>0</v>
      </c>
      <c r="J565">
        <v>101</v>
      </c>
      <c r="K565">
        <v>46904</v>
      </c>
      <c r="L565">
        <v>46904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 hidden="1" outlineLevel="1" x14ac:dyDescent="0.3">
      <c r="A566">
        <v>6</v>
      </c>
      <c r="B566" t="s">
        <v>379</v>
      </c>
      <c r="C566">
        <v>1</v>
      </c>
      <c r="D566" t="s">
        <v>1542</v>
      </c>
      <c r="E566" t="s">
        <v>219</v>
      </c>
      <c r="F566">
        <v>0</v>
      </c>
      <c r="G566" t="s">
        <v>158</v>
      </c>
      <c r="H566">
        <v>0</v>
      </c>
      <c r="I566" t="s">
        <v>48</v>
      </c>
      <c r="J566">
        <v>101</v>
      </c>
      <c r="K566">
        <v>46904</v>
      </c>
      <c r="L566">
        <v>46905</v>
      </c>
      <c r="M566">
        <v>101</v>
      </c>
      <c r="N566">
        <v>1</v>
      </c>
      <c r="O566">
        <v>80</v>
      </c>
      <c r="P566">
        <v>0.25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0.75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60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20</v>
      </c>
      <c r="AY566">
        <v>0.125</v>
      </c>
      <c r="AZ566" t="e">
        <v>#N/A</v>
      </c>
      <c r="BA566" t="e">
        <v>#N/A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80</v>
      </c>
      <c r="BK566">
        <v>80</v>
      </c>
      <c r="BL566">
        <v>0</v>
      </c>
    </row>
    <row r="567" spans="1:64" hidden="1" outlineLevel="1" x14ac:dyDescent="0.3">
      <c r="A567">
        <v>6</v>
      </c>
      <c r="B567" t="s">
        <v>379</v>
      </c>
      <c r="C567">
        <v>2</v>
      </c>
      <c r="D567" t="s">
        <v>1543</v>
      </c>
      <c r="E567" t="s">
        <v>219</v>
      </c>
      <c r="F567">
        <v>0</v>
      </c>
      <c r="G567" t="s">
        <v>158</v>
      </c>
      <c r="H567">
        <v>31</v>
      </c>
      <c r="I567" t="s">
        <v>48</v>
      </c>
      <c r="J567">
        <v>102</v>
      </c>
      <c r="K567">
        <v>46911</v>
      </c>
      <c r="L567">
        <v>46912</v>
      </c>
      <c r="M567">
        <v>102</v>
      </c>
      <c r="N567">
        <v>1</v>
      </c>
      <c r="O567">
        <v>80</v>
      </c>
      <c r="P567">
        <v>0.25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0.75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60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20</v>
      </c>
      <c r="AY567">
        <v>0.125</v>
      </c>
      <c r="AZ567" t="e">
        <v>#N/A</v>
      </c>
      <c r="BA567" t="e">
        <v>#N/A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80</v>
      </c>
      <c r="BK567">
        <v>80</v>
      </c>
      <c r="BL567">
        <v>0</v>
      </c>
    </row>
    <row r="568" spans="1:64" hidden="1" outlineLevel="1" x14ac:dyDescent="0.3">
      <c r="A568">
        <v>6</v>
      </c>
      <c r="B568" t="s">
        <v>379</v>
      </c>
      <c r="C568">
        <v>3</v>
      </c>
      <c r="D568" t="s">
        <v>1544</v>
      </c>
      <c r="E568" t="s">
        <v>220</v>
      </c>
      <c r="F568">
        <v>0</v>
      </c>
      <c r="G568" t="s">
        <v>207</v>
      </c>
      <c r="H568">
        <v>31</v>
      </c>
      <c r="I568" t="s">
        <v>48</v>
      </c>
      <c r="J568">
        <v>103</v>
      </c>
      <c r="K568">
        <v>46918</v>
      </c>
      <c r="L568">
        <v>46919</v>
      </c>
      <c r="M568">
        <v>103</v>
      </c>
      <c r="N568">
        <v>1</v>
      </c>
      <c r="O568">
        <v>80</v>
      </c>
      <c r="P568">
        <v>0.25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0.75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60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20</v>
      </c>
      <c r="AY568">
        <v>0.125</v>
      </c>
      <c r="AZ568" t="e">
        <v>#N/A</v>
      </c>
      <c r="BA568" t="e">
        <v>#N/A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80</v>
      </c>
      <c r="BK568">
        <v>80</v>
      </c>
      <c r="BL568">
        <v>0</v>
      </c>
    </row>
    <row r="569" spans="1:64" hidden="1" outlineLevel="1" x14ac:dyDescent="0.3">
      <c r="A569">
        <v>6</v>
      </c>
      <c r="B569" t="s">
        <v>380</v>
      </c>
      <c r="C569">
        <v>1</v>
      </c>
      <c r="D569" t="s">
        <v>1545</v>
      </c>
      <c r="E569" t="s">
        <v>221</v>
      </c>
      <c r="F569">
        <v>0</v>
      </c>
      <c r="G569" t="s">
        <v>158</v>
      </c>
      <c r="H569">
        <v>32</v>
      </c>
      <c r="I569">
        <v>0</v>
      </c>
      <c r="J569">
        <v>104</v>
      </c>
      <c r="K569">
        <v>46925</v>
      </c>
      <c r="L569">
        <v>46925</v>
      </c>
      <c r="M569">
        <v>103</v>
      </c>
      <c r="N569">
        <v>0</v>
      </c>
      <c r="O569">
        <v>120</v>
      </c>
      <c r="P569">
        <v>0</v>
      </c>
      <c r="Q569">
        <v>0.33300000000000002</v>
      </c>
      <c r="R569">
        <v>0.33300000000000002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0.33300000000000002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40</v>
      </c>
      <c r="AI569">
        <v>40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80</v>
      </c>
      <c r="AY569">
        <v>0.5</v>
      </c>
      <c r="AZ569" t="e">
        <v>#N/A</v>
      </c>
      <c r="BA569" t="e">
        <v>#N/A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120</v>
      </c>
      <c r="BK569">
        <v>120</v>
      </c>
      <c r="BL569">
        <v>0</v>
      </c>
    </row>
    <row r="570" spans="1:64" hidden="1" outlineLevel="1" x14ac:dyDescent="0.3">
      <c r="A570">
        <v>6</v>
      </c>
      <c r="B570" t="s">
        <v>381</v>
      </c>
      <c r="C570">
        <v>1</v>
      </c>
      <c r="D570" t="s">
        <v>1546</v>
      </c>
      <c r="E570" t="s">
        <v>222</v>
      </c>
      <c r="F570">
        <v>0</v>
      </c>
      <c r="G570" t="s">
        <v>158</v>
      </c>
      <c r="H570">
        <v>33</v>
      </c>
      <c r="I570">
        <v>0</v>
      </c>
      <c r="J570">
        <v>104</v>
      </c>
      <c r="K570">
        <v>46925</v>
      </c>
      <c r="L570">
        <v>46925</v>
      </c>
      <c r="M570">
        <v>103</v>
      </c>
      <c r="N570">
        <v>0</v>
      </c>
      <c r="O570">
        <v>120</v>
      </c>
      <c r="P570">
        <v>0</v>
      </c>
      <c r="Q570">
        <v>0.33300000000000002</v>
      </c>
      <c r="R570">
        <v>0.33300000000000002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0.33300000000000002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40</v>
      </c>
      <c r="AI570">
        <v>40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40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80</v>
      </c>
      <c r="AY570">
        <v>0.5</v>
      </c>
      <c r="AZ570" t="e">
        <v>#N/A</v>
      </c>
      <c r="BA570" t="e">
        <v>#N/A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120</v>
      </c>
      <c r="BK570">
        <v>120</v>
      </c>
      <c r="BL570">
        <v>0</v>
      </c>
    </row>
    <row r="571" spans="1:64" hidden="1" outlineLevel="1" x14ac:dyDescent="0.3">
      <c r="A571">
        <v>6</v>
      </c>
      <c r="B571" t="s">
        <v>382</v>
      </c>
      <c r="C571">
        <v>1</v>
      </c>
      <c r="D571" t="s">
        <v>1547</v>
      </c>
      <c r="E571" t="s">
        <v>1548</v>
      </c>
      <c r="F571">
        <v>0</v>
      </c>
      <c r="G571" t="s">
        <v>158</v>
      </c>
      <c r="H571">
        <v>34</v>
      </c>
      <c r="I571">
        <v>0</v>
      </c>
      <c r="J571">
        <v>104</v>
      </c>
      <c r="K571">
        <v>46925</v>
      </c>
      <c r="L571">
        <v>46927</v>
      </c>
      <c r="M571">
        <v>105</v>
      </c>
      <c r="N571">
        <v>2</v>
      </c>
      <c r="O571">
        <v>120</v>
      </c>
      <c r="P571">
        <v>0.33300000000000002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0.66600000000000004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40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80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40</v>
      </c>
      <c r="AY571">
        <v>0.25</v>
      </c>
      <c r="AZ571" t="e">
        <v>#N/A</v>
      </c>
      <c r="BA571" t="e">
        <v>#N/A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120</v>
      </c>
      <c r="BK571">
        <v>120</v>
      </c>
      <c r="BL571">
        <v>0</v>
      </c>
    </row>
    <row r="572" spans="1:64" hidden="1" outlineLevel="1" x14ac:dyDescent="0.3">
      <c r="A572">
        <v>7</v>
      </c>
      <c r="B572" t="s">
        <v>379</v>
      </c>
      <c r="C572">
        <v>-1</v>
      </c>
      <c r="D572" t="s">
        <v>1549</v>
      </c>
      <c r="E572" t="s">
        <v>733</v>
      </c>
      <c r="F572">
        <v>0</v>
      </c>
      <c r="G572">
        <v>0</v>
      </c>
      <c r="H572">
        <v>35</v>
      </c>
      <c r="I572">
        <v>0</v>
      </c>
      <c r="J572">
        <v>106</v>
      </c>
      <c r="K572">
        <v>46939</v>
      </c>
      <c r="L572">
        <v>46939</v>
      </c>
      <c r="M572">
        <v>105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 hidden="1" outlineLevel="1" x14ac:dyDescent="0.3">
      <c r="A573">
        <v>7</v>
      </c>
      <c r="B573" t="s">
        <v>379</v>
      </c>
      <c r="C573">
        <v>0</v>
      </c>
      <c r="D573" t="s">
        <v>1550</v>
      </c>
      <c r="E573" t="s">
        <v>224</v>
      </c>
      <c r="F573">
        <v>0</v>
      </c>
      <c r="G573">
        <v>0</v>
      </c>
      <c r="H573">
        <v>0</v>
      </c>
      <c r="I573">
        <v>0</v>
      </c>
      <c r="J573">
        <v>106</v>
      </c>
      <c r="K573">
        <v>46939</v>
      </c>
      <c r="L573">
        <v>46939</v>
      </c>
      <c r="M573">
        <v>105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 hidden="1" outlineLevel="1" x14ac:dyDescent="0.3">
      <c r="A574">
        <v>7</v>
      </c>
      <c r="B574" t="s">
        <v>379</v>
      </c>
      <c r="C574">
        <v>1</v>
      </c>
      <c r="D574" t="s">
        <v>1551</v>
      </c>
      <c r="E574" t="s">
        <v>225</v>
      </c>
      <c r="F574">
        <v>0</v>
      </c>
      <c r="G574" t="s">
        <v>155</v>
      </c>
      <c r="H574">
        <v>0</v>
      </c>
      <c r="I574" t="s">
        <v>29</v>
      </c>
      <c r="J574">
        <v>106</v>
      </c>
      <c r="K574">
        <v>46939</v>
      </c>
      <c r="L574">
        <v>46941</v>
      </c>
      <c r="M574">
        <v>107</v>
      </c>
      <c r="N574">
        <v>2</v>
      </c>
      <c r="O574">
        <v>160</v>
      </c>
      <c r="P574">
        <v>0.25</v>
      </c>
      <c r="Q574">
        <v>0.25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0.25</v>
      </c>
      <c r="AA574">
        <v>0</v>
      </c>
      <c r="AB574">
        <v>0</v>
      </c>
      <c r="AC574">
        <v>0.25</v>
      </c>
      <c r="AD574">
        <v>0</v>
      </c>
      <c r="AE574">
        <v>0</v>
      </c>
      <c r="AF574">
        <v>0</v>
      </c>
      <c r="AG574">
        <v>40</v>
      </c>
      <c r="AH574">
        <v>40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40</v>
      </c>
      <c r="AR574">
        <v>0</v>
      </c>
      <c r="AS574">
        <v>0</v>
      </c>
      <c r="AT574">
        <v>40</v>
      </c>
      <c r="AU574">
        <v>0</v>
      </c>
      <c r="AV574">
        <v>0</v>
      </c>
      <c r="AW574">
        <v>0</v>
      </c>
      <c r="AX574">
        <v>80</v>
      </c>
      <c r="AY574">
        <v>0.5</v>
      </c>
      <c r="AZ574" t="e">
        <v>#N/A</v>
      </c>
      <c r="BA574" t="e">
        <v>#N/A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160</v>
      </c>
      <c r="BK574">
        <v>160</v>
      </c>
      <c r="BL574">
        <v>0</v>
      </c>
    </row>
    <row r="575" spans="1:64" hidden="1" outlineLevel="1" x14ac:dyDescent="0.3">
      <c r="A575">
        <v>7</v>
      </c>
      <c r="B575" t="s">
        <v>380</v>
      </c>
      <c r="C575">
        <v>0</v>
      </c>
      <c r="D575" t="s">
        <v>1552</v>
      </c>
      <c r="E575" t="s">
        <v>226</v>
      </c>
      <c r="F575">
        <v>0</v>
      </c>
      <c r="G575">
        <v>0</v>
      </c>
      <c r="H575">
        <v>36</v>
      </c>
      <c r="I575">
        <v>0</v>
      </c>
      <c r="J575">
        <v>108</v>
      </c>
      <c r="K575">
        <v>46953</v>
      </c>
      <c r="L575">
        <v>46953</v>
      </c>
      <c r="M575">
        <v>107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 t="e">
        <v>#N/A</v>
      </c>
      <c r="BA575" t="e">
        <v>#N/A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 hidden="1" outlineLevel="1" x14ac:dyDescent="0.3">
      <c r="A576">
        <v>7</v>
      </c>
      <c r="B576" t="s">
        <v>380</v>
      </c>
      <c r="C576">
        <v>0</v>
      </c>
      <c r="D576" t="s">
        <v>1552</v>
      </c>
      <c r="E576" t="s">
        <v>227</v>
      </c>
      <c r="F576">
        <v>0</v>
      </c>
      <c r="G576">
        <v>0</v>
      </c>
      <c r="H576">
        <v>0</v>
      </c>
      <c r="I576">
        <v>0</v>
      </c>
      <c r="J576">
        <v>108</v>
      </c>
      <c r="K576">
        <v>46953</v>
      </c>
      <c r="L576">
        <v>46953</v>
      </c>
      <c r="M576">
        <v>107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t="e">
        <v>#N/A</v>
      </c>
      <c r="BA576" t="e">
        <v>#N/A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 hidden="1" outlineLevel="1" x14ac:dyDescent="0.3">
      <c r="A577">
        <v>8</v>
      </c>
      <c r="B577" t="s">
        <v>379</v>
      </c>
      <c r="C577">
        <v>-1</v>
      </c>
      <c r="D577" t="s">
        <v>1553</v>
      </c>
      <c r="E577" t="s">
        <v>734</v>
      </c>
      <c r="F577">
        <v>0</v>
      </c>
      <c r="G577">
        <v>0</v>
      </c>
      <c r="H577">
        <v>0</v>
      </c>
      <c r="I577">
        <v>0</v>
      </c>
      <c r="J577">
        <v>108</v>
      </c>
      <c r="K577">
        <v>46953</v>
      </c>
      <c r="L577">
        <v>46953</v>
      </c>
      <c r="M577">
        <v>107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 hidden="1" outlineLevel="1" x14ac:dyDescent="0.3">
      <c r="A578">
        <v>8</v>
      </c>
      <c r="B578" t="s">
        <v>379</v>
      </c>
      <c r="C578">
        <v>0</v>
      </c>
      <c r="D578" t="s">
        <v>1554</v>
      </c>
      <c r="E578" t="s">
        <v>228</v>
      </c>
      <c r="F578">
        <v>0</v>
      </c>
      <c r="G578">
        <v>0</v>
      </c>
      <c r="H578">
        <v>0</v>
      </c>
      <c r="I578">
        <v>0</v>
      </c>
      <c r="J578">
        <v>108</v>
      </c>
      <c r="K578">
        <v>46953</v>
      </c>
      <c r="L578">
        <v>46953</v>
      </c>
      <c r="M578">
        <v>107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 hidden="1" outlineLevel="1" x14ac:dyDescent="0.3">
      <c r="A579">
        <v>8</v>
      </c>
      <c r="B579" t="s">
        <v>379</v>
      </c>
      <c r="C579">
        <v>1</v>
      </c>
      <c r="D579" t="s">
        <v>1555</v>
      </c>
      <c r="E579" t="s">
        <v>229</v>
      </c>
      <c r="F579">
        <v>0</v>
      </c>
      <c r="G579" t="s">
        <v>207</v>
      </c>
      <c r="H579">
        <v>0</v>
      </c>
      <c r="I579" t="s">
        <v>48</v>
      </c>
      <c r="J579">
        <v>108</v>
      </c>
      <c r="K579">
        <v>46953</v>
      </c>
      <c r="L579">
        <v>46954</v>
      </c>
      <c r="M579">
        <v>108</v>
      </c>
      <c r="N579">
        <v>1</v>
      </c>
      <c r="O579">
        <v>40</v>
      </c>
      <c r="P579">
        <v>0</v>
      </c>
      <c r="Q579">
        <v>0</v>
      </c>
      <c r="R579">
        <v>0.25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30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10</v>
      </c>
      <c r="AY579">
        <v>6.25E-2</v>
      </c>
      <c r="AZ579" t="e">
        <v>#N/A</v>
      </c>
      <c r="BA579" t="e">
        <v>#N/A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40</v>
      </c>
      <c r="BK579">
        <v>40</v>
      </c>
      <c r="BL579">
        <v>0</v>
      </c>
    </row>
    <row r="580" spans="1:64" hidden="1" outlineLevel="1" x14ac:dyDescent="0.3">
      <c r="A580">
        <v>8</v>
      </c>
      <c r="B580" t="s">
        <v>379</v>
      </c>
      <c r="C580">
        <v>2</v>
      </c>
      <c r="D580" t="s">
        <v>1556</v>
      </c>
      <c r="E580" t="s">
        <v>230</v>
      </c>
      <c r="F580">
        <v>0</v>
      </c>
      <c r="G580" t="s">
        <v>207</v>
      </c>
      <c r="H580">
        <v>37</v>
      </c>
      <c r="I580" t="s">
        <v>48</v>
      </c>
      <c r="J580">
        <v>109</v>
      </c>
      <c r="K580">
        <v>46960</v>
      </c>
      <c r="L580">
        <v>46961</v>
      </c>
      <c r="M580">
        <v>109</v>
      </c>
      <c r="N580">
        <v>1</v>
      </c>
      <c r="O580">
        <v>40</v>
      </c>
      <c r="P580">
        <v>0</v>
      </c>
      <c r="Q580">
        <v>0</v>
      </c>
      <c r="R580">
        <v>0.25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30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10</v>
      </c>
      <c r="AY580">
        <v>6.25E-2</v>
      </c>
      <c r="AZ580" t="e">
        <v>#N/A</v>
      </c>
      <c r="BA580" t="e">
        <v>#N/A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40</v>
      </c>
      <c r="BK580">
        <v>40</v>
      </c>
      <c r="BL580">
        <v>0</v>
      </c>
    </row>
    <row r="581" spans="1:64" hidden="1" outlineLevel="1" x14ac:dyDescent="0.3">
      <c r="A581">
        <v>8</v>
      </c>
      <c r="B581" t="s">
        <v>379</v>
      </c>
      <c r="C581">
        <v>3</v>
      </c>
      <c r="D581" t="s">
        <v>1557</v>
      </c>
      <c r="E581" t="s">
        <v>208</v>
      </c>
      <c r="F581">
        <v>0</v>
      </c>
      <c r="G581" t="s">
        <v>207</v>
      </c>
      <c r="H581">
        <v>37</v>
      </c>
      <c r="I581" t="s">
        <v>48</v>
      </c>
      <c r="J581">
        <v>110</v>
      </c>
      <c r="K581">
        <v>46967</v>
      </c>
      <c r="L581">
        <v>46968</v>
      </c>
      <c r="M581">
        <v>110</v>
      </c>
      <c r="N581">
        <v>1</v>
      </c>
      <c r="O581">
        <v>40</v>
      </c>
      <c r="P581">
        <v>0</v>
      </c>
      <c r="Q581">
        <v>0</v>
      </c>
      <c r="R581">
        <v>0.25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10</v>
      </c>
      <c r="AY581">
        <v>6.25E-2</v>
      </c>
      <c r="AZ581" t="e">
        <v>#N/A</v>
      </c>
      <c r="BA581" t="e">
        <v>#N/A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40</v>
      </c>
      <c r="BK581">
        <v>40</v>
      </c>
      <c r="BL581">
        <v>0</v>
      </c>
    </row>
    <row r="582" spans="1:64" hidden="1" outlineLevel="1" x14ac:dyDescent="0.3">
      <c r="A582">
        <v>8</v>
      </c>
      <c r="B582" t="s">
        <v>380</v>
      </c>
      <c r="C582">
        <v>1</v>
      </c>
      <c r="D582" t="s">
        <v>1558</v>
      </c>
      <c r="E582" t="s">
        <v>231</v>
      </c>
      <c r="F582">
        <v>0</v>
      </c>
      <c r="G582">
        <v>0</v>
      </c>
      <c r="H582">
        <v>37</v>
      </c>
      <c r="I582">
        <v>0</v>
      </c>
      <c r="J582">
        <v>111</v>
      </c>
      <c r="K582">
        <v>46974</v>
      </c>
      <c r="L582">
        <v>46974</v>
      </c>
      <c r="M582">
        <v>110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 hidden="1" outlineLevel="1" x14ac:dyDescent="0.3">
      <c r="A583">
        <v>9</v>
      </c>
      <c r="B583" t="s">
        <v>379</v>
      </c>
      <c r="C583">
        <v>0</v>
      </c>
      <c r="D583" t="s">
        <v>1559</v>
      </c>
      <c r="E583" t="s">
        <v>735</v>
      </c>
      <c r="F583">
        <v>0</v>
      </c>
      <c r="G583">
        <v>0</v>
      </c>
      <c r="H583">
        <v>0</v>
      </c>
      <c r="I583">
        <v>0</v>
      </c>
      <c r="J583">
        <v>111</v>
      </c>
      <c r="K583">
        <v>46974</v>
      </c>
      <c r="L583">
        <v>46974</v>
      </c>
      <c r="M583">
        <v>110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 hidden="1" outlineLevel="1" x14ac:dyDescent="0.3">
      <c r="A584">
        <v>9</v>
      </c>
      <c r="B584" t="s">
        <v>379</v>
      </c>
      <c r="C584">
        <v>1</v>
      </c>
      <c r="D584" t="s">
        <v>1560</v>
      </c>
      <c r="E584" t="s">
        <v>232</v>
      </c>
      <c r="F584">
        <v>0</v>
      </c>
      <c r="G584" t="s">
        <v>158</v>
      </c>
      <c r="H584">
        <v>0</v>
      </c>
      <c r="I584" t="s">
        <v>29</v>
      </c>
      <c r="J584">
        <v>111</v>
      </c>
      <c r="K584">
        <v>46974</v>
      </c>
      <c r="L584">
        <v>46976</v>
      </c>
      <c r="M584">
        <v>112</v>
      </c>
      <c r="N584">
        <v>2</v>
      </c>
      <c r="O584">
        <v>120</v>
      </c>
      <c r="P584">
        <v>0</v>
      </c>
      <c r="Q584">
        <v>0.33300000000000002</v>
      </c>
      <c r="R584">
        <v>0</v>
      </c>
      <c r="S584">
        <v>0.33300000000000002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0.33300000000000002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40</v>
      </c>
      <c r="AI584">
        <v>0</v>
      </c>
      <c r="AJ584">
        <v>40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40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80</v>
      </c>
      <c r="AY584">
        <v>0.5</v>
      </c>
      <c r="AZ584" t="e">
        <v>#N/A</v>
      </c>
      <c r="BA584" t="e">
        <v>#N/A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120</v>
      </c>
      <c r="BK584">
        <v>120</v>
      </c>
      <c r="BL584">
        <v>0</v>
      </c>
    </row>
    <row r="585" spans="1:64" hidden="1" outlineLevel="1" x14ac:dyDescent="0.3">
      <c r="A585">
        <v>9</v>
      </c>
      <c r="B585" t="s">
        <v>379</v>
      </c>
      <c r="C585">
        <v>2</v>
      </c>
      <c r="D585" t="s">
        <v>1561</v>
      </c>
      <c r="E585" t="s">
        <v>233</v>
      </c>
      <c r="F585">
        <v>0</v>
      </c>
      <c r="G585" t="s">
        <v>158</v>
      </c>
      <c r="H585">
        <v>38</v>
      </c>
      <c r="I585" t="s">
        <v>48</v>
      </c>
      <c r="J585">
        <v>113</v>
      </c>
      <c r="K585">
        <v>46988</v>
      </c>
      <c r="L585">
        <v>46990</v>
      </c>
      <c r="M585">
        <v>114</v>
      </c>
      <c r="N585">
        <v>2</v>
      </c>
      <c r="O585">
        <v>200</v>
      </c>
      <c r="P585">
        <v>0.2</v>
      </c>
      <c r="Q585">
        <v>0.2</v>
      </c>
      <c r="R585">
        <v>0.2</v>
      </c>
      <c r="S585">
        <v>0.2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0.2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40</v>
      </c>
      <c r="AH585">
        <v>40</v>
      </c>
      <c r="AI585">
        <v>40</v>
      </c>
      <c r="AJ585">
        <v>40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40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160</v>
      </c>
      <c r="AY585">
        <v>1</v>
      </c>
      <c r="AZ585" t="e">
        <v>#N/A</v>
      </c>
      <c r="BA585" t="e">
        <v>#N/A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200</v>
      </c>
      <c r="BK585">
        <v>200</v>
      </c>
      <c r="BL585">
        <v>0</v>
      </c>
    </row>
    <row r="586" spans="1:64" hidden="1" outlineLevel="1" x14ac:dyDescent="0.3">
      <c r="A586">
        <v>9</v>
      </c>
      <c r="B586" t="s">
        <v>379</v>
      </c>
      <c r="C586">
        <v>3</v>
      </c>
      <c r="D586" t="s">
        <v>1562</v>
      </c>
      <c r="E586" t="s">
        <v>234</v>
      </c>
      <c r="F586">
        <v>0</v>
      </c>
      <c r="G586" t="s">
        <v>158</v>
      </c>
      <c r="H586">
        <v>39</v>
      </c>
      <c r="I586" t="s">
        <v>48</v>
      </c>
      <c r="J586">
        <v>115</v>
      </c>
      <c r="K586">
        <v>47002</v>
      </c>
      <c r="L586">
        <v>47004</v>
      </c>
      <c r="M586">
        <v>116</v>
      </c>
      <c r="N586">
        <v>2</v>
      </c>
      <c r="O586">
        <v>200</v>
      </c>
      <c r="P586">
        <v>0.2</v>
      </c>
      <c r="Q586">
        <v>0.2</v>
      </c>
      <c r="R586">
        <v>0.2</v>
      </c>
      <c r="S586">
        <v>0.2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0.2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40</v>
      </c>
      <c r="AH586">
        <v>40</v>
      </c>
      <c r="AI586">
        <v>40</v>
      </c>
      <c r="AJ586">
        <v>40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40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160</v>
      </c>
      <c r="AY586">
        <v>1</v>
      </c>
      <c r="AZ586" t="e">
        <v>#N/A</v>
      </c>
      <c r="BA586" t="e">
        <v>#N/A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200</v>
      </c>
      <c r="BK586">
        <v>200</v>
      </c>
      <c r="BL586">
        <v>0</v>
      </c>
    </row>
    <row r="587" spans="1:64" hidden="1" outlineLevel="1" x14ac:dyDescent="0.3">
      <c r="BJ587">
        <v>0</v>
      </c>
      <c r="BK587">
        <v>0</v>
      </c>
      <c r="BL587">
        <v>0</v>
      </c>
    </row>
    <row r="588" spans="1:64" hidden="1" outlineLevel="1" x14ac:dyDescent="0.3">
      <c r="BJ588">
        <v>0</v>
      </c>
      <c r="BK588">
        <v>0</v>
      </c>
      <c r="BL588">
        <v>0</v>
      </c>
    </row>
    <row r="589" spans="1:64" hidden="1" outlineLevel="1" x14ac:dyDescent="0.3">
      <c r="BJ589">
        <v>0</v>
      </c>
      <c r="BK589">
        <v>0</v>
      </c>
      <c r="BL589">
        <v>0</v>
      </c>
    </row>
    <row r="590" spans="1:64" hidden="1" outlineLevel="1" x14ac:dyDescent="0.3">
      <c r="BJ590">
        <v>0</v>
      </c>
      <c r="BK590">
        <v>0</v>
      </c>
      <c r="BL590">
        <v>0</v>
      </c>
    </row>
    <row r="591" spans="1:64" hidden="1" outlineLevel="1" x14ac:dyDescent="0.3">
      <c r="BJ591">
        <v>0</v>
      </c>
      <c r="BK591">
        <v>0</v>
      </c>
      <c r="BL591">
        <v>0</v>
      </c>
    </row>
    <row r="592" spans="1:64" hidden="1" outlineLevel="1" x14ac:dyDescent="0.3">
      <c r="BJ592">
        <v>0</v>
      </c>
      <c r="BK592">
        <v>0</v>
      </c>
      <c r="BL592">
        <v>0</v>
      </c>
    </row>
    <row r="593" spans="1:65" hidden="1" outlineLevel="1" x14ac:dyDescent="0.3">
      <c r="BJ593">
        <v>0</v>
      </c>
      <c r="BK593">
        <v>0</v>
      </c>
      <c r="BL593">
        <v>0</v>
      </c>
    </row>
    <row r="594" spans="1:65" hidden="1" outlineLevel="1" x14ac:dyDescent="0.3">
      <c r="BJ594">
        <v>0</v>
      </c>
      <c r="BK594">
        <v>0</v>
      </c>
      <c r="BL594">
        <v>0</v>
      </c>
    </row>
    <row r="595" spans="1:65" hidden="1" outlineLevel="1" x14ac:dyDescent="0.3">
      <c r="BJ595">
        <v>0</v>
      </c>
      <c r="BK595">
        <v>0</v>
      </c>
      <c r="BL595">
        <v>0</v>
      </c>
    </row>
    <row r="596" spans="1:65" hidden="1" outlineLevel="1" x14ac:dyDescent="0.3">
      <c r="BJ596">
        <v>0</v>
      </c>
      <c r="BK596">
        <v>0</v>
      </c>
      <c r="BL596">
        <v>0</v>
      </c>
    </row>
    <row r="597" spans="1:65" hidden="1" outlineLevel="1" x14ac:dyDescent="0.3">
      <c r="BJ597">
        <v>0</v>
      </c>
      <c r="BK597">
        <v>0</v>
      </c>
      <c r="BL597">
        <v>0</v>
      </c>
    </row>
    <row r="598" spans="1:65" hidden="1" outlineLevel="1" x14ac:dyDescent="0.3">
      <c r="A598" s="264" t="s">
        <v>264</v>
      </c>
      <c r="BJ598">
        <v>0</v>
      </c>
      <c r="BK598">
        <v>0</v>
      </c>
      <c r="BL598">
        <v>0</v>
      </c>
    </row>
    <row r="599" spans="1:65" collapsed="1" x14ac:dyDescent="0.3">
      <c r="BJ599">
        <v>0</v>
      </c>
      <c r="BK599">
        <v>0</v>
      </c>
      <c r="BL599">
        <v>0</v>
      </c>
      <c r="BM599">
        <v>-2</v>
      </c>
    </row>
    <row r="600" spans="1:65" ht="15.6" x14ac:dyDescent="0.3">
      <c r="A600" s="259" t="s">
        <v>265</v>
      </c>
      <c r="B600" s="260"/>
      <c r="C600" s="261"/>
      <c r="D600" s="262"/>
      <c r="E600" s="263" t="s">
        <v>1563</v>
      </c>
      <c r="BJ600">
        <v>0</v>
      </c>
      <c r="BK600">
        <v>0</v>
      </c>
      <c r="BL600">
        <v>0</v>
      </c>
      <c r="BM600">
        <v>-2</v>
      </c>
    </row>
    <row r="601" spans="1:65" hidden="1" outlineLevel="1" x14ac:dyDescent="0.3">
      <c r="A601">
        <v>1</v>
      </c>
      <c r="B601" t="s">
        <v>379</v>
      </c>
      <c r="C601">
        <v>-1</v>
      </c>
      <c r="D601" t="s">
        <v>1564</v>
      </c>
      <c r="E601" t="s">
        <v>736</v>
      </c>
      <c r="F601">
        <v>0</v>
      </c>
      <c r="G601">
        <v>0</v>
      </c>
      <c r="H601">
        <v>0</v>
      </c>
      <c r="I601" t="s">
        <v>29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5236.46875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5" hidden="1" outlineLevel="1" x14ac:dyDescent="0.3">
      <c r="A602">
        <v>1</v>
      </c>
      <c r="B602" t="s">
        <v>379</v>
      </c>
      <c r="C602">
        <v>0</v>
      </c>
      <c r="D602" t="s">
        <v>1565</v>
      </c>
      <c r="E602" t="s">
        <v>432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5" hidden="1" outlineLevel="1" x14ac:dyDescent="0.3">
      <c r="A603">
        <v>1</v>
      </c>
      <c r="B603" t="s">
        <v>379</v>
      </c>
      <c r="C603">
        <v>1</v>
      </c>
      <c r="D603" t="s">
        <v>1566</v>
      </c>
      <c r="E603" t="s">
        <v>443</v>
      </c>
      <c r="F603" t="s">
        <v>313</v>
      </c>
      <c r="G603" t="s">
        <v>321</v>
      </c>
      <c r="H603">
        <v>1</v>
      </c>
      <c r="I603" t="s">
        <v>255</v>
      </c>
      <c r="J603">
        <v>83</v>
      </c>
      <c r="K603">
        <v>46778</v>
      </c>
      <c r="L603">
        <v>46780</v>
      </c>
      <c r="M603">
        <v>84</v>
      </c>
      <c r="N603">
        <v>2</v>
      </c>
      <c r="O603">
        <v>160</v>
      </c>
      <c r="P603">
        <v>0.25</v>
      </c>
      <c r="Q603">
        <v>0.25</v>
      </c>
      <c r="R603">
        <v>0.25</v>
      </c>
      <c r="S603">
        <v>0.25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40</v>
      </c>
      <c r="AH603">
        <v>40</v>
      </c>
      <c r="AI603">
        <v>40</v>
      </c>
      <c r="AJ603">
        <v>40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160</v>
      </c>
      <c r="AY603">
        <v>1</v>
      </c>
      <c r="AZ603">
        <v>5002</v>
      </c>
      <c r="BA603">
        <v>5002</v>
      </c>
      <c r="BB603">
        <v>5002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160</v>
      </c>
      <c r="BK603">
        <v>160</v>
      </c>
      <c r="BL603">
        <v>0</v>
      </c>
    </row>
    <row r="604" spans="1:65" hidden="1" outlineLevel="1" x14ac:dyDescent="0.3">
      <c r="A604">
        <v>1</v>
      </c>
      <c r="B604" t="s">
        <v>379</v>
      </c>
      <c r="C604">
        <v>2</v>
      </c>
      <c r="D604" t="s">
        <v>1567</v>
      </c>
      <c r="E604" t="s">
        <v>444</v>
      </c>
      <c r="F604" t="s">
        <v>314</v>
      </c>
      <c r="G604" t="s">
        <v>322</v>
      </c>
      <c r="H604">
        <v>1</v>
      </c>
      <c r="I604" t="s">
        <v>256</v>
      </c>
      <c r="J604">
        <v>85</v>
      </c>
      <c r="K604">
        <v>46792</v>
      </c>
      <c r="L604">
        <v>46792</v>
      </c>
      <c r="M604">
        <v>84</v>
      </c>
      <c r="N604">
        <v>0</v>
      </c>
      <c r="O604">
        <v>20</v>
      </c>
      <c r="P604">
        <v>0.25</v>
      </c>
      <c r="Q604">
        <v>0.25</v>
      </c>
      <c r="R604">
        <v>0.25</v>
      </c>
      <c r="S604">
        <v>0.25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5</v>
      </c>
      <c r="AH604">
        <v>5</v>
      </c>
      <c r="AI604">
        <v>5</v>
      </c>
      <c r="AJ604">
        <v>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20</v>
      </c>
      <c r="AY604">
        <v>0.125</v>
      </c>
      <c r="AZ604">
        <v>5003</v>
      </c>
      <c r="BA604">
        <v>625.375</v>
      </c>
      <c r="BB604">
        <v>78.171875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20</v>
      </c>
      <c r="BK604">
        <v>20</v>
      </c>
      <c r="BL604">
        <v>0</v>
      </c>
    </row>
    <row r="605" spans="1:65" hidden="1" outlineLevel="1" x14ac:dyDescent="0.3">
      <c r="A605">
        <v>1</v>
      </c>
      <c r="B605" t="s">
        <v>379</v>
      </c>
      <c r="C605">
        <v>3</v>
      </c>
      <c r="D605" t="s">
        <v>1568</v>
      </c>
      <c r="E605" t="s">
        <v>445</v>
      </c>
      <c r="F605" t="s">
        <v>339</v>
      </c>
      <c r="G605" t="s">
        <v>328</v>
      </c>
      <c r="H605">
        <v>1</v>
      </c>
      <c r="I605" t="s">
        <v>254</v>
      </c>
      <c r="J605">
        <v>85</v>
      </c>
      <c r="K605">
        <v>46792</v>
      </c>
      <c r="L605">
        <v>46792</v>
      </c>
      <c r="M605">
        <v>84</v>
      </c>
      <c r="N605">
        <v>0</v>
      </c>
      <c r="O605">
        <v>20</v>
      </c>
      <c r="P605">
        <v>0.25</v>
      </c>
      <c r="Q605">
        <v>0.25</v>
      </c>
      <c r="R605">
        <v>0.25</v>
      </c>
      <c r="S605">
        <v>0.25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5</v>
      </c>
      <c r="AH605">
        <v>5</v>
      </c>
      <c r="AI605">
        <v>5</v>
      </c>
      <c r="AJ605">
        <v>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20</v>
      </c>
      <c r="AY605">
        <v>0.125</v>
      </c>
      <c r="AZ605">
        <v>5001</v>
      </c>
      <c r="BA605">
        <v>625.125</v>
      </c>
      <c r="BB605">
        <v>78.140625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20</v>
      </c>
      <c r="BK605">
        <v>20</v>
      </c>
      <c r="BL605">
        <v>0</v>
      </c>
    </row>
    <row r="606" spans="1:65" hidden="1" outlineLevel="1" x14ac:dyDescent="0.3">
      <c r="A606">
        <v>1</v>
      </c>
      <c r="B606" t="s">
        <v>379</v>
      </c>
      <c r="C606">
        <v>4</v>
      </c>
      <c r="D606" t="s">
        <v>1569</v>
      </c>
      <c r="E606" t="s">
        <v>446</v>
      </c>
      <c r="F606" t="s">
        <v>313</v>
      </c>
      <c r="G606" t="s">
        <v>321</v>
      </c>
      <c r="H606">
        <v>1</v>
      </c>
      <c r="I606" t="s">
        <v>255</v>
      </c>
      <c r="J606">
        <v>85</v>
      </c>
      <c r="K606">
        <v>46792</v>
      </c>
      <c r="L606">
        <v>46792</v>
      </c>
      <c r="M606">
        <v>85</v>
      </c>
      <c r="N606">
        <v>0</v>
      </c>
      <c r="O606">
        <v>20</v>
      </c>
      <c r="P606">
        <v>0.25</v>
      </c>
      <c r="Q606">
        <v>0.25</v>
      </c>
      <c r="R606">
        <v>0.25</v>
      </c>
      <c r="S606">
        <v>0.25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5</v>
      </c>
      <c r="AH606">
        <v>5</v>
      </c>
      <c r="AI606">
        <v>5</v>
      </c>
      <c r="AJ606">
        <v>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20</v>
      </c>
      <c r="AY606">
        <v>0.125</v>
      </c>
      <c r="AZ606">
        <v>5002</v>
      </c>
      <c r="BA606">
        <v>625.25</v>
      </c>
      <c r="BB606">
        <v>78.15625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20</v>
      </c>
      <c r="BK606">
        <v>20</v>
      </c>
      <c r="BL606">
        <v>0</v>
      </c>
    </row>
    <row r="607" spans="1:65" hidden="1" outlineLevel="1" x14ac:dyDescent="0.3">
      <c r="A607">
        <v>1</v>
      </c>
      <c r="B607" t="s">
        <v>380</v>
      </c>
      <c r="C607">
        <v>0</v>
      </c>
      <c r="D607" t="s">
        <v>1570</v>
      </c>
      <c r="E607" t="s">
        <v>465</v>
      </c>
      <c r="F607">
        <v>0</v>
      </c>
      <c r="G607">
        <v>0</v>
      </c>
      <c r="H607">
        <v>0</v>
      </c>
      <c r="I607">
        <v>0</v>
      </c>
      <c r="J607">
        <v>86</v>
      </c>
      <c r="K607">
        <v>46799</v>
      </c>
      <c r="L607">
        <v>46799</v>
      </c>
      <c r="M607">
        <v>85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5" hidden="1" outlineLevel="1" x14ac:dyDescent="0.3">
      <c r="A608">
        <v>1</v>
      </c>
      <c r="B608" t="s">
        <v>380</v>
      </c>
      <c r="C608">
        <v>1</v>
      </c>
      <c r="D608" t="s">
        <v>1571</v>
      </c>
      <c r="E608" t="s">
        <v>447</v>
      </c>
      <c r="F608" t="s">
        <v>339</v>
      </c>
      <c r="G608" t="s">
        <v>328</v>
      </c>
      <c r="H608">
        <v>2</v>
      </c>
      <c r="I608" t="s">
        <v>254</v>
      </c>
      <c r="J608">
        <v>86</v>
      </c>
      <c r="K608">
        <v>46799</v>
      </c>
      <c r="L608">
        <v>46800</v>
      </c>
      <c r="M608">
        <v>86</v>
      </c>
      <c r="N608">
        <v>1</v>
      </c>
      <c r="O608">
        <v>40</v>
      </c>
      <c r="P608">
        <v>0.25</v>
      </c>
      <c r="Q608">
        <v>0.25</v>
      </c>
      <c r="R608">
        <v>0.25</v>
      </c>
      <c r="S608">
        <v>0.25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10</v>
      </c>
      <c r="AH608">
        <v>10</v>
      </c>
      <c r="AI608">
        <v>10</v>
      </c>
      <c r="AJ608">
        <v>10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40</v>
      </c>
      <c r="AY608">
        <v>0.25</v>
      </c>
      <c r="AZ608">
        <v>5001</v>
      </c>
      <c r="BA608">
        <v>1250.25</v>
      </c>
      <c r="BB608">
        <v>312.5625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40</v>
      </c>
      <c r="BK608">
        <v>40</v>
      </c>
      <c r="BL608">
        <v>0</v>
      </c>
    </row>
    <row r="609" spans="1:64" hidden="1" outlineLevel="1" x14ac:dyDescent="0.3">
      <c r="A609">
        <v>1</v>
      </c>
      <c r="B609" t="s">
        <v>380</v>
      </c>
      <c r="C609">
        <v>2</v>
      </c>
      <c r="D609" t="s">
        <v>1572</v>
      </c>
      <c r="E609" t="s">
        <v>448</v>
      </c>
      <c r="F609" t="s">
        <v>313</v>
      </c>
      <c r="G609" t="s">
        <v>321</v>
      </c>
      <c r="H609">
        <v>2</v>
      </c>
      <c r="I609" t="s">
        <v>255</v>
      </c>
      <c r="J609">
        <v>87</v>
      </c>
      <c r="K609">
        <v>46806</v>
      </c>
      <c r="L609">
        <v>46807</v>
      </c>
      <c r="M609">
        <v>87</v>
      </c>
      <c r="N609">
        <v>1</v>
      </c>
      <c r="O609">
        <v>80</v>
      </c>
      <c r="P609">
        <v>0.25</v>
      </c>
      <c r="Q609">
        <v>0.25</v>
      </c>
      <c r="R609">
        <v>0.25</v>
      </c>
      <c r="S609">
        <v>0.25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20</v>
      </c>
      <c r="AH609">
        <v>20</v>
      </c>
      <c r="AI609">
        <v>20</v>
      </c>
      <c r="AJ609">
        <v>20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80</v>
      </c>
      <c r="AY609">
        <v>0.5</v>
      </c>
      <c r="AZ609">
        <v>5002</v>
      </c>
      <c r="BA609">
        <v>2501</v>
      </c>
      <c r="BB609">
        <v>1250.5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80</v>
      </c>
      <c r="BK609">
        <v>80</v>
      </c>
      <c r="BL609">
        <v>0</v>
      </c>
    </row>
    <row r="610" spans="1:64" hidden="1" outlineLevel="1" x14ac:dyDescent="0.3">
      <c r="A610">
        <v>1</v>
      </c>
      <c r="B610" t="s">
        <v>380</v>
      </c>
      <c r="C610">
        <v>3</v>
      </c>
      <c r="D610" t="s">
        <v>1573</v>
      </c>
      <c r="E610" t="s">
        <v>455</v>
      </c>
      <c r="F610" t="s">
        <v>314</v>
      </c>
      <c r="G610" t="s">
        <v>322</v>
      </c>
      <c r="H610">
        <v>2</v>
      </c>
      <c r="I610" t="s">
        <v>256</v>
      </c>
      <c r="J610">
        <v>88</v>
      </c>
      <c r="K610">
        <v>46813</v>
      </c>
      <c r="L610">
        <v>46814</v>
      </c>
      <c r="M610">
        <v>88</v>
      </c>
      <c r="N610">
        <v>1</v>
      </c>
      <c r="O610">
        <v>60</v>
      </c>
      <c r="P610">
        <v>0.25</v>
      </c>
      <c r="Q610">
        <v>0.25</v>
      </c>
      <c r="R610">
        <v>0.25</v>
      </c>
      <c r="S610">
        <v>0.25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15</v>
      </c>
      <c r="AH610">
        <v>15</v>
      </c>
      <c r="AI610">
        <v>15</v>
      </c>
      <c r="AJ610">
        <v>15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60</v>
      </c>
      <c r="AY610">
        <v>0.375</v>
      </c>
      <c r="AZ610">
        <v>5003</v>
      </c>
      <c r="BA610">
        <v>1876.125</v>
      </c>
      <c r="BB610">
        <v>703.546875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60</v>
      </c>
      <c r="BK610">
        <v>60</v>
      </c>
      <c r="BL610">
        <v>0</v>
      </c>
    </row>
    <row r="611" spans="1:64" hidden="1" outlineLevel="1" x14ac:dyDescent="0.3">
      <c r="A611">
        <v>1</v>
      </c>
      <c r="B611" t="s">
        <v>380</v>
      </c>
      <c r="C611">
        <v>4</v>
      </c>
      <c r="D611" t="s">
        <v>1574</v>
      </c>
      <c r="E611" t="s">
        <v>450</v>
      </c>
      <c r="F611" t="s">
        <v>339</v>
      </c>
      <c r="G611" t="s">
        <v>328</v>
      </c>
      <c r="H611">
        <v>2</v>
      </c>
      <c r="I611" t="s">
        <v>254</v>
      </c>
      <c r="J611">
        <v>89</v>
      </c>
      <c r="K611">
        <v>46820</v>
      </c>
      <c r="L611">
        <v>46821</v>
      </c>
      <c r="M611">
        <v>89</v>
      </c>
      <c r="N611">
        <v>1</v>
      </c>
      <c r="O611">
        <v>80</v>
      </c>
      <c r="P611">
        <v>0.25</v>
      </c>
      <c r="Q611">
        <v>0.25</v>
      </c>
      <c r="R611">
        <v>0.25</v>
      </c>
      <c r="S611">
        <v>0.25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20</v>
      </c>
      <c r="AH611">
        <v>20</v>
      </c>
      <c r="AI611">
        <v>20</v>
      </c>
      <c r="AJ611">
        <v>20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80</v>
      </c>
      <c r="AY611">
        <v>0.5</v>
      </c>
      <c r="AZ611">
        <v>5001</v>
      </c>
      <c r="BA611">
        <v>2500.5</v>
      </c>
      <c r="BB611">
        <v>1250.25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80</v>
      </c>
      <c r="BK611">
        <v>80</v>
      </c>
      <c r="BL611">
        <v>0</v>
      </c>
    </row>
    <row r="612" spans="1:64" hidden="1" outlineLevel="1" x14ac:dyDescent="0.3">
      <c r="A612">
        <v>1</v>
      </c>
      <c r="B612" t="s">
        <v>381</v>
      </c>
      <c r="C612">
        <v>1</v>
      </c>
      <c r="D612" t="s">
        <v>1575</v>
      </c>
      <c r="E612" t="s">
        <v>466</v>
      </c>
      <c r="F612" t="s">
        <v>313</v>
      </c>
      <c r="G612" t="s">
        <v>321</v>
      </c>
      <c r="H612">
        <v>3</v>
      </c>
      <c r="I612" t="s">
        <v>255</v>
      </c>
      <c r="J612">
        <v>90</v>
      </c>
      <c r="K612">
        <v>46827</v>
      </c>
      <c r="L612">
        <v>46828</v>
      </c>
      <c r="M612">
        <v>90</v>
      </c>
      <c r="N612">
        <v>1</v>
      </c>
      <c r="O612">
        <v>40</v>
      </c>
      <c r="P612">
        <v>0.25</v>
      </c>
      <c r="Q612">
        <v>0.25</v>
      </c>
      <c r="R612">
        <v>0.25</v>
      </c>
      <c r="S612">
        <v>0.25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</v>
      </c>
      <c r="AH612">
        <v>10</v>
      </c>
      <c r="AI612">
        <v>10</v>
      </c>
      <c r="AJ612">
        <v>10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40</v>
      </c>
      <c r="AY612">
        <v>0.25</v>
      </c>
      <c r="AZ612">
        <v>5002</v>
      </c>
      <c r="BA612">
        <v>1250.5</v>
      </c>
      <c r="BB612">
        <v>312.625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40</v>
      </c>
      <c r="BK612">
        <v>40</v>
      </c>
      <c r="BL612">
        <v>0</v>
      </c>
    </row>
    <row r="613" spans="1:64" hidden="1" outlineLevel="1" x14ac:dyDescent="0.3">
      <c r="A613">
        <v>1</v>
      </c>
      <c r="B613" t="s">
        <v>382</v>
      </c>
      <c r="C613">
        <v>1</v>
      </c>
      <c r="D613" t="s">
        <v>1576</v>
      </c>
      <c r="E613" t="s">
        <v>467</v>
      </c>
      <c r="F613" t="s">
        <v>339</v>
      </c>
      <c r="G613" t="s">
        <v>328</v>
      </c>
      <c r="H613">
        <v>4</v>
      </c>
      <c r="I613" t="s">
        <v>254</v>
      </c>
      <c r="J613">
        <v>91</v>
      </c>
      <c r="K613">
        <v>46834</v>
      </c>
      <c r="L613">
        <v>46835</v>
      </c>
      <c r="M613">
        <v>91</v>
      </c>
      <c r="N613">
        <v>1</v>
      </c>
      <c r="O613">
        <v>80</v>
      </c>
      <c r="P613">
        <v>0.25</v>
      </c>
      <c r="Q613">
        <v>0.25</v>
      </c>
      <c r="R613">
        <v>0.25</v>
      </c>
      <c r="S613">
        <v>0.25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</v>
      </c>
      <c r="AH613">
        <v>20</v>
      </c>
      <c r="AI613">
        <v>20</v>
      </c>
      <c r="AJ613">
        <v>20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80</v>
      </c>
      <c r="AY613">
        <v>0.5</v>
      </c>
      <c r="AZ613">
        <v>5001</v>
      </c>
      <c r="BA613">
        <v>2500.5</v>
      </c>
      <c r="BB613">
        <v>1250.25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80</v>
      </c>
      <c r="BK613">
        <v>80</v>
      </c>
      <c r="BL613">
        <v>0</v>
      </c>
    </row>
    <row r="614" spans="1:64" hidden="1" outlineLevel="1" x14ac:dyDescent="0.3">
      <c r="A614">
        <v>2</v>
      </c>
      <c r="B614" t="s">
        <v>379</v>
      </c>
      <c r="C614">
        <v>0</v>
      </c>
      <c r="D614" t="s">
        <v>1577</v>
      </c>
      <c r="E614" t="s">
        <v>737</v>
      </c>
      <c r="F614">
        <v>0</v>
      </c>
      <c r="G614">
        <v>0</v>
      </c>
      <c r="H614">
        <v>0</v>
      </c>
      <c r="I614">
        <v>0</v>
      </c>
      <c r="J614">
        <v>92</v>
      </c>
      <c r="K614">
        <v>46841</v>
      </c>
      <c r="L614">
        <v>46841</v>
      </c>
      <c r="M614">
        <v>91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 hidden="1" outlineLevel="1" x14ac:dyDescent="0.3">
      <c r="A615">
        <v>2</v>
      </c>
      <c r="B615" t="s">
        <v>379</v>
      </c>
      <c r="C615">
        <v>1</v>
      </c>
      <c r="D615" t="s">
        <v>1578</v>
      </c>
      <c r="E615" t="s">
        <v>435</v>
      </c>
      <c r="F615" t="s">
        <v>314</v>
      </c>
      <c r="G615" t="s">
        <v>322</v>
      </c>
      <c r="H615">
        <v>5</v>
      </c>
      <c r="I615" t="s">
        <v>256</v>
      </c>
      <c r="J615">
        <v>92</v>
      </c>
      <c r="K615">
        <v>46841</v>
      </c>
      <c r="L615">
        <v>46842</v>
      </c>
      <c r="M615">
        <v>92</v>
      </c>
      <c r="N615">
        <v>1</v>
      </c>
      <c r="O615">
        <v>80</v>
      </c>
      <c r="P615">
        <v>0.25</v>
      </c>
      <c r="Q615">
        <v>0.25</v>
      </c>
      <c r="R615">
        <v>0.25</v>
      </c>
      <c r="S615">
        <v>0.25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20</v>
      </c>
      <c r="AH615">
        <v>20</v>
      </c>
      <c r="AI615">
        <v>20</v>
      </c>
      <c r="AJ615">
        <v>20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80</v>
      </c>
      <c r="AY615">
        <v>0.5</v>
      </c>
      <c r="AZ615">
        <v>5003</v>
      </c>
      <c r="BA615">
        <v>2501.5</v>
      </c>
      <c r="BB615">
        <v>1250.75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80</v>
      </c>
      <c r="BK615">
        <v>80</v>
      </c>
      <c r="BL615">
        <v>0</v>
      </c>
    </row>
    <row r="616" spans="1:64" hidden="1" outlineLevel="1" x14ac:dyDescent="0.3">
      <c r="A616">
        <v>2</v>
      </c>
      <c r="B616" t="s">
        <v>380</v>
      </c>
      <c r="C616">
        <v>2</v>
      </c>
      <c r="D616" t="s">
        <v>1579</v>
      </c>
      <c r="E616" t="s">
        <v>468</v>
      </c>
      <c r="F616" t="s">
        <v>339</v>
      </c>
      <c r="G616" t="s">
        <v>328</v>
      </c>
      <c r="H616">
        <v>5</v>
      </c>
      <c r="I616" t="s">
        <v>254</v>
      </c>
      <c r="J616">
        <v>93</v>
      </c>
      <c r="K616">
        <v>46848</v>
      </c>
      <c r="L616">
        <v>46848</v>
      </c>
      <c r="M616">
        <v>92</v>
      </c>
      <c r="N616">
        <v>0</v>
      </c>
      <c r="O616">
        <v>8</v>
      </c>
      <c r="P616">
        <v>0.25</v>
      </c>
      <c r="Q616">
        <v>0.25</v>
      </c>
      <c r="R616">
        <v>0.25</v>
      </c>
      <c r="S616">
        <v>0.25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</v>
      </c>
      <c r="AH616">
        <v>2</v>
      </c>
      <c r="AI616">
        <v>2</v>
      </c>
      <c r="AJ616">
        <v>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8</v>
      </c>
      <c r="AY616">
        <v>0.05</v>
      </c>
      <c r="AZ616">
        <v>5001</v>
      </c>
      <c r="BA616">
        <v>250.05</v>
      </c>
      <c r="BB616">
        <v>12.502500000000001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8</v>
      </c>
      <c r="BK616">
        <v>8</v>
      </c>
      <c r="BL616">
        <v>0</v>
      </c>
    </row>
    <row r="617" spans="1:64" hidden="1" outlineLevel="1" x14ac:dyDescent="0.3">
      <c r="A617">
        <v>2</v>
      </c>
      <c r="B617" t="s">
        <v>381</v>
      </c>
      <c r="C617">
        <v>3</v>
      </c>
      <c r="D617" t="s">
        <v>1580</v>
      </c>
      <c r="E617" t="s">
        <v>437</v>
      </c>
      <c r="F617" t="s">
        <v>313</v>
      </c>
      <c r="G617" t="s">
        <v>321</v>
      </c>
      <c r="H617">
        <v>5</v>
      </c>
      <c r="I617" t="s">
        <v>255</v>
      </c>
      <c r="J617">
        <v>93</v>
      </c>
      <c r="K617">
        <v>46848</v>
      </c>
      <c r="L617">
        <v>46848</v>
      </c>
      <c r="M617">
        <v>92</v>
      </c>
      <c r="N617">
        <v>0</v>
      </c>
      <c r="O617">
        <v>8</v>
      </c>
      <c r="P617">
        <v>0.25</v>
      </c>
      <c r="Q617">
        <v>0.25</v>
      </c>
      <c r="R617">
        <v>0.25</v>
      </c>
      <c r="S617">
        <v>0.25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</v>
      </c>
      <c r="AH617">
        <v>2</v>
      </c>
      <c r="AI617">
        <v>2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8</v>
      </c>
      <c r="AY617">
        <v>0.05</v>
      </c>
      <c r="AZ617">
        <v>5002</v>
      </c>
      <c r="BA617">
        <v>250.10000000000002</v>
      </c>
      <c r="BB617">
        <v>12.505000000000003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8</v>
      </c>
      <c r="BK617">
        <v>8</v>
      </c>
      <c r="BL617">
        <v>0</v>
      </c>
    </row>
    <row r="618" spans="1:64" hidden="1" outlineLevel="1" x14ac:dyDescent="0.3">
      <c r="A618">
        <v>2</v>
      </c>
      <c r="B618" t="s">
        <v>382</v>
      </c>
      <c r="C618">
        <v>4</v>
      </c>
      <c r="D618" t="s">
        <v>1581</v>
      </c>
      <c r="E618" t="s">
        <v>469</v>
      </c>
      <c r="F618" t="s">
        <v>339</v>
      </c>
      <c r="G618" t="s">
        <v>328</v>
      </c>
      <c r="H618">
        <v>6</v>
      </c>
      <c r="I618" t="s">
        <v>254</v>
      </c>
      <c r="J618">
        <v>93</v>
      </c>
      <c r="K618">
        <v>46848</v>
      </c>
      <c r="L618">
        <v>46849</v>
      </c>
      <c r="M618">
        <v>93</v>
      </c>
      <c r="N618">
        <v>1</v>
      </c>
      <c r="O618">
        <v>100</v>
      </c>
      <c r="P618">
        <v>0.25</v>
      </c>
      <c r="Q618">
        <v>0.25</v>
      </c>
      <c r="R618">
        <v>0.25</v>
      </c>
      <c r="S618">
        <v>0.25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25</v>
      </c>
      <c r="AH618">
        <v>25</v>
      </c>
      <c r="AI618">
        <v>25</v>
      </c>
      <c r="AJ618">
        <v>25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100</v>
      </c>
      <c r="AY618">
        <v>0.625</v>
      </c>
      <c r="AZ618">
        <v>5001</v>
      </c>
      <c r="BA618">
        <v>3125.625</v>
      </c>
      <c r="BB618">
        <v>1953.515625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100</v>
      </c>
      <c r="BK618">
        <v>100</v>
      </c>
      <c r="BL618">
        <v>0</v>
      </c>
    </row>
    <row r="619" spans="1:64" hidden="1" outlineLevel="1" x14ac:dyDescent="0.3">
      <c r="A619">
        <v>2</v>
      </c>
      <c r="B619" t="s">
        <v>383</v>
      </c>
      <c r="C619">
        <v>5</v>
      </c>
      <c r="D619" t="s">
        <v>1582</v>
      </c>
      <c r="E619" t="s">
        <v>439</v>
      </c>
      <c r="F619" t="s">
        <v>344</v>
      </c>
      <c r="G619">
        <v>0</v>
      </c>
      <c r="H619">
        <v>7</v>
      </c>
      <c r="I619" t="s">
        <v>279</v>
      </c>
      <c r="J619">
        <v>94</v>
      </c>
      <c r="K619">
        <v>46855</v>
      </c>
      <c r="L619">
        <v>46857</v>
      </c>
      <c r="M619">
        <v>95</v>
      </c>
      <c r="N619">
        <v>2</v>
      </c>
      <c r="O619">
        <v>200</v>
      </c>
      <c r="P619">
        <v>0.15</v>
      </c>
      <c r="Q619">
        <v>0.15</v>
      </c>
      <c r="R619">
        <v>0.15</v>
      </c>
      <c r="S619">
        <v>0.15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0.4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30</v>
      </c>
      <c r="AH619">
        <v>30</v>
      </c>
      <c r="AI619">
        <v>30</v>
      </c>
      <c r="AJ619">
        <v>30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80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120</v>
      </c>
      <c r="AY619">
        <v>0.75</v>
      </c>
      <c r="AZ619" t="e">
        <v>#N/A</v>
      </c>
      <c r="BA619" t="e">
        <v>#N/A</v>
      </c>
      <c r="BB619" t="e">
        <v>#N/A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200</v>
      </c>
      <c r="BK619">
        <v>200</v>
      </c>
      <c r="BL619">
        <v>0</v>
      </c>
    </row>
    <row r="620" spans="1:64" hidden="1" outlineLevel="1" x14ac:dyDescent="0.3">
      <c r="A620">
        <v>3</v>
      </c>
      <c r="B620" t="s">
        <v>379</v>
      </c>
      <c r="C620">
        <v>1</v>
      </c>
      <c r="D620" t="s">
        <v>1583</v>
      </c>
      <c r="E620" t="s">
        <v>706</v>
      </c>
      <c r="F620" t="s">
        <v>314</v>
      </c>
      <c r="G620" t="s">
        <v>322</v>
      </c>
      <c r="H620">
        <v>8</v>
      </c>
      <c r="I620" t="s">
        <v>256</v>
      </c>
      <c r="J620">
        <v>96</v>
      </c>
      <c r="K620">
        <v>46869</v>
      </c>
      <c r="L620">
        <v>46869</v>
      </c>
      <c r="M620">
        <v>95</v>
      </c>
      <c r="N620">
        <v>0</v>
      </c>
      <c r="O620">
        <v>30</v>
      </c>
      <c r="P620">
        <v>0.25</v>
      </c>
      <c r="Q620">
        <v>0.25</v>
      </c>
      <c r="R620">
        <v>0.25</v>
      </c>
      <c r="S620">
        <v>0.25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8</v>
      </c>
      <c r="AH620">
        <v>8</v>
      </c>
      <c r="AI620">
        <v>8</v>
      </c>
      <c r="AJ620">
        <v>8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32</v>
      </c>
      <c r="AY620">
        <v>0.2</v>
      </c>
      <c r="AZ620">
        <v>5003</v>
      </c>
      <c r="BA620">
        <v>1000.6</v>
      </c>
      <c r="BB620">
        <v>200.12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30</v>
      </c>
      <c r="BK620">
        <v>32</v>
      </c>
      <c r="BL620">
        <v>-2</v>
      </c>
    </row>
    <row r="621" spans="1:64" hidden="1" outlineLevel="1" x14ac:dyDescent="0.3">
      <c r="A621">
        <v>4</v>
      </c>
      <c r="B621" t="s">
        <v>379</v>
      </c>
      <c r="C621">
        <v>0</v>
      </c>
      <c r="D621" t="s">
        <v>1584</v>
      </c>
      <c r="E621" t="s">
        <v>738</v>
      </c>
      <c r="F621">
        <v>0</v>
      </c>
      <c r="G621">
        <v>0</v>
      </c>
      <c r="H621">
        <v>0</v>
      </c>
      <c r="I621">
        <v>0</v>
      </c>
      <c r="J621">
        <v>96</v>
      </c>
      <c r="K621">
        <v>46869</v>
      </c>
      <c r="L621">
        <v>46869</v>
      </c>
      <c r="M621">
        <v>95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 hidden="1" outlineLevel="1" x14ac:dyDescent="0.3">
      <c r="A622">
        <v>4</v>
      </c>
      <c r="B622" t="s">
        <v>379</v>
      </c>
      <c r="C622">
        <v>1</v>
      </c>
      <c r="D622" t="s">
        <v>1585</v>
      </c>
      <c r="E622" t="s">
        <v>470</v>
      </c>
      <c r="F622" t="s">
        <v>313</v>
      </c>
      <c r="G622" t="s">
        <v>321</v>
      </c>
      <c r="H622">
        <v>8</v>
      </c>
      <c r="I622" t="s">
        <v>255</v>
      </c>
      <c r="J622">
        <v>96</v>
      </c>
      <c r="K622">
        <v>46869</v>
      </c>
      <c r="L622">
        <v>46870</v>
      </c>
      <c r="M622">
        <v>96</v>
      </c>
      <c r="N622">
        <v>1</v>
      </c>
      <c r="O622">
        <v>40</v>
      </c>
      <c r="P622">
        <v>0.25</v>
      </c>
      <c r="Q622">
        <v>0.25</v>
      </c>
      <c r="R622">
        <v>0.25</v>
      </c>
      <c r="S622">
        <v>0.25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</v>
      </c>
      <c r="AH622">
        <v>10</v>
      </c>
      <c r="AI622">
        <v>10</v>
      </c>
      <c r="AJ622">
        <v>10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40</v>
      </c>
      <c r="AY622">
        <v>0.25</v>
      </c>
      <c r="AZ622">
        <v>5002</v>
      </c>
      <c r="BA622">
        <v>1250.5</v>
      </c>
      <c r="BB622">
        <v>312.625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40</v>
      </c>
      <c r="BK622">
        <v>40</v>
      </c>
      <c r="BL622">
        <v>0</v>
      </c>
    </row>
    <row r="623" spans="1:64" hidden="1" outlineLevel="1" x14ac:dyDescent="0.3">
      <c r="A623">
        <v>4</v>
      </c>
      <c r="B623" t="s">
        <v>380</v>
      </c>
      <c r="C623">
        <v>2</v>
      </c>
      <c r="D623" t="s">
        <v>1586</v>
      </c>
      <c r="E623" t="s">
        <v>441</v>
      </c>
      <c r="F623" t="s">
        <v>339</v>
      </c>
      <c r="G623" t="s">
        <v>328</v>
      </c>
      <c r="H623">
        <v>8</v>
      </c>
      <c r="I623" t="s">
        <v>254</v>
      </c>
      <c r="J623">
        <v>97</v>
      </c>
      <c r="K623">
        <v>46876</v>
      </c>
      <c r="L623">
        <v>46877</v>
      </c>
      <c r="M623">
        <v>97</v>
      </c>
      <c r="N623">
        <v>1</v>
      </c>
      <c r="O623">
        <v>40</v>
      </c>
      <c r="P623">
        <v>0.25</v>
      </c>
      <c r="Q623">
        <v>0.25</v>
      </c>
      <c r="R623">
        <v>0.25</v>
      </c>
      <c r="S623">
        <v>0.25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10</v>
      </c>
      <c r="AH623">
        <v>10</v>
      </c>
      <c r="AI623">
        <v>10</v>
      </c>
      <c r="AJ623">
        <v>10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40</v>
      </c>
      <c r="AY623">
        <v>0.25</v>
      </c>
      <c r="AZ623">
        <v>5001</v>
      </c>
      <c r="BA623">
        <v>1250.25</v>
      </c>
      <c r="BB623">
        <v>312.5625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40</v>
      </c>
      <c r="BK623">
        <v>40</v>
      </c>
      <c r="BL623">
        <v>0</v>
      </c>
    </row>
    <row r="624" spans="1:64" hidden="1" outlineLevel="1" x14ac:dyDescent="0.3">
      <c r="A624">
        <v>4</v>
      </c>
      <c r="B624" t="s">
        <v>381</v>
      </c>
      <c r="C624">
        <v>3</v>
      </c>
      <c r="D624" t="s">
        <v>1587</v>
      </c>
      <c r="E624" t="s">
        <v>471</v>
      </c>
      <c r="F624" t="s">
        <v>313</v>
      </c>
      <c r="G624" t="s">
        <v>321</v>
      </c>
      <c r="H624">
        <v>8</v>
      </c>
      <c r="I624" t="s">
        <v>255</v>
      </c>
      <c r="J624">
        <v>98</v>
      </c>
      <c r="K624">
        <v>46883</v>
      </c>
      <c r="L624">
        <v>46884</v>
      </c>
      <c r="M624">
        <v>98</v>
      </c>
      <c r="N624">
        <v>1</v>
      </c>
      <c r="O624">
        <v>80</v>
      </c>
      <c r="P624">
        <v>0.25</v>
      </c>
      <c r="Q624">
        <v>0.25</v>
      </c>
      <c r="R624">
        <v>0.25</v>
      </c>
      <c r="S624">
        <v>0.25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</v>
      </c>
      <c r="AH624">
        <v>20</v>
      </c>
      <c r="AI624">
        <v>20</v>
      </c>
      <c r="AJ624">
        <v>20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80</v>
      </c>
      <c r="AY624">
        <v>0.5</v>
      </c>
      <c r="AZ624">
        <v>5002</v>
      </c>
      <c r="BA624">
        <v>2501</v>
      </c>
      <c r="BB624">
        <v>1250.5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80</v>
      </c>
      <c r="BK624">
        <v>80</v>
      </c>
      <c r="BL624">
        <v>0</v>
      </c>
    </row>
    <row r="625" spans="1:64" hidden="1" outlineLevel="1" x14ac:dyDescent="0.3">
      <c r="A625">
        <v>5</v>
      </c>
      <c r="B625" t="s">
        <v>379</v>
      </c>
      <c r="C625">
        <v>1</v>
      </c>
      <c r="D625" t="s">
        <v>1588</v>
      </c>
      <c r="E625" t="s">
        <v>739</v>
      </c>
      <c r="F625" t="s">
        <v>314</v>
      </c>
      <c r="G625" t="s">
        <v>322</v>
      </c>
      <c r="H625">
        <v>9</v>
      </c>
      <c r="I625" t="s">
        <v>256</v>
      </c>
      <c r="J625">
        <v>99</v>
      </c>
      <c r="K625">
        <v>46890</v>
      </c>
      <c r="L625">
        <v>46890</v>
      </c>
      <c r="M625">
        <v>98</v>
      </c>
      <c r="N625">
        <v>0</v>
      </c>
      <c r="O625">
        <v>20</v>
      </c>
      <c r="P625">
        <v>0.25</v>
      </c>
      <c r="Q625">
        <v>0.25</v>
      </c>
      <c r="R625">
        <v>0.25</v>
      </c>
      <c r="S625">
        <v>0.25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5</v>
      </c>
      <c r="AH625">
        <v>5</v>
      </c>
      <c r="AI625">
        <v>5</v>
      </c>
      <c r="AJ625">
        <v>5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20</v>
      </c>
      <c r="AY625">
        <v>0.125</v>
      </c>
      <c r="AZ625">
        <v>5003</v>
      </c>
      <c r="BA625">
        <v>625.375</v>
      </c>
      <c r="BB625">
        <v>78.171875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20</v>
      </c>
      <c r="BK625">
        <v>20</v>
      </c>
      <c r="BL625">
        <v>0</v>
      </c>
    </row>
    <row r="626" spans="1:64" hidden="1" outlineLevel="1" x14ac:dyDescent="0.3">
      <c r="A626">
        <v>6</v>
      </c>
      <c r="B626" t="s">
        <v>379</v>
      </c>
      <c r="C626">
        <v>1</v>
      </c>
      <c r="D626" t="s">
        <v>1589</v>
      </c>
      <c r="E626" t="s">
        <v>740</v>
      </c>
      <c r="F626" t="s">
        <v>339</v>
      </c>
      <c r="G626" t="s">
        <v>328</v>
      </c>
      <c r="H626">
        <v>10</v>
      </c>
      <c r="I626" t="s">
        <v>254</v>
      </c>
      <c r="J626">
        <v>99</v>
      </c>
      <c r="K626">
        <v>46890</v>
      </c>
      <c r="L626">
        <v>46891</v>
      </c>
      <c r="M626">
        <v>99</v>
      </c>
      <c r="N626">
        <v>1</v>
      </c>
      <c r="O626">
        <v>60</v>
      </c>
      <c r="P626">
        <v>0.25</v>
      </c>
      <c r="Q626">
        <v>0.25</v>
      </c>
      <c r="R626">
        <v>0.25</v>
      </c>
      <c r="S626">
        <v>0.25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15</v>
      </c>
      <c r="AH626">
        <v>15</v>
      </c>
      <c r="AI626">
        <v>15</v>
      </c>
      <c r="AJ626">
        <v>15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60</v>
      </c>
      <c r="AY626">
        <v>0.375</v>
      </c>
      <c r="AZ626">
        <v>5001</v>
      </c>
      <c r="BA626">
        <v>1875.375</v>
      </c>
      <c r="BB626">
        <v>703.265625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60</v>
      </c>
      <c r="BK626">
        <v>60</v>
      </c>
      <c r="BL626">
        <v>0</v>
      </c>
    </row>
    <row r="627" spans="1:64" hidden="1" outlineLevel="1" x14ac:dyDescent="0.3">
      <c r="BJ627">
        <v>0</v>
      </c>
      <c r="BK627">
        <v>0</v>
      </c>
      <c r="BL627">
        <v>0</v>
      </c>
    </row>
    <row r="628" spans="1:64" hidden="1" outlineLevel="1" x14ac:dyDescent="0.3">
      <c r="BJ628">
        <v>0</v>
      </c>
      <c r="BK628">
        <v>0</v>
      </c>
      <c r="BL628">
        <v>0</v>
      </c>
    </row>
    <row r="629" spans="1:64" hidden="1" outlineLevel="1" x14ac:dyDescent="0.3">
      <c r="BJ629">
        <v>0</v>
      </c>
      <c r="BK629">
        <v>0</v>
      </c>
      <c r="BL629">
        <v>0</v>
      </c>
    </row>
    <row r="630" spans="1:64" hidden="1" outlineLevel="1" x14ac:dyDescent="0.3">
      <c r="BJ630">
        <v>0</v>
      </c>
      <c r="BK630">
        <v>0</v>
      </c>
      <c r="BL630">
        <v>0</v>
      </c>
    </row>
    <row r="631" spans="1:64" hidden="1" outlineLevel="1" x14ac:dyDescent="0.3">
      <c r="BJ631">
        <v>0</v>
      </c>
      <c r="BK631">
        <v>0</v>
      </c>
      <c r="BL631">
        <v>0</v>
      </c>
    </row>
    <row r="632" spans="1:64" hidden="1" outlineLevel="1" x14ac:dyDescent="0.3">
      <c r="BJ632">
        <v>0</v>
      </c>
      <c r="BK632">
        <v>0</v>
      </c>
      <c r="BL632">
        <v>0</v>
      </c>
    </row>
    <row r="633" spans="1:64" hidden="1" outlineLevel="1" x14ac:dyDescent="0.3">
      <c r="BJ633">
        <v>0</v>
      </c>
      <c r="BK633">
        <v>0</v>
      </c>
      <c r="BL633">
        <v>0</v>
      </c>
    </row>
    <row r="634" spans="1:64" hidden="1" outlineLevel="1" x14ac:dyDescent="0.3">
      <c r="BJ634">
        <v>0</v>
      </c>
      <c r="BK634">
        <v>0</v>
      </c>
      <c r="BL634">
        <v>0</v>
      </c>
    </row>
    <row r="635" spans="1:64" hidden="1" outlineLevel="1" x14ac:dyDescent="0.3">
      <c r="BJ635">
        <v>0</v>
      </c>
      <c r="BK635">
        <v>0</v>
      </c>
      <c r="BL635">
        <v>0</v>
      </c>
    </row>
    <row r="636" spans="1:64" hidden="1" outlineLevel="1" x14ac:dyDescent="0.3">
      <c r="BJ636">
        <v>0</v>
      </c>
      <c r="BK636">
        <v>0</v>
      </c>
      <c r="BL636">
        <v>0</v>
      </c>
    </row>
    <row r="637" spans="1:64" hidden="1" outlineLevel="1" x14ac:dyDescent="0.3">
      <c r="BJ637">
        <v>0</v>
      </c>
      <c r="BK637">
        <v>0</v>
      </c>
      <c r="BL637">
        <v>0</v>
      </c>
    </row>
    <row r="638" spans="1:64" hidden="1" outlineLevel="1" x14ac:dyDescent="0.3">
      <c r="BJ638">
        <v>0</v>
      </c>
      <c r="BK638">
        <v>0</v>
      </c>
      <c r="BL638">
        <v>0</v>
      </c>
    </row>
    <row r="639" spans="1:64" hidden="1" outlineLevel="1" x14ac:dyDescent="0.3">
      <c r="BJ639">
        <v>0</v>
      </c>
      <c r="BK639">
        <v>0</v>
      </c>
      <c r="BL639">
        <v>0</v>
      </c>
    </row>
    <row r="640" spans="1:64" hidden="1" outlineLevel="1" x14ac:dyDescent="0.3">
      <c r="BJ640">
        <v>0</v>
      </c>
      <c r="BK640">
        <v>0</v>
      </c>
      <c r="BL640">
        <v>0</v>
      </c>
    </row>
    <row r="641" spans="62:64" hidden="1" outlineLevel="1" x14ac:dyDescent="0.3">
      <c r="BJ641">
        <v>0</v>
      </c>
      <c r="BK641">
        <v>0</v>
      </c>
      <c r="BL641">
        <v>0</v>
      </c>
    </row>
    <row r="642" spans="62:64" hidden="1" outlineLevel="1" x14ac:dyDescent="0.3">
      <c r="BJ642">
        <v>0</v>
      </c>
      <c r="BK642">
        <v>0</v>
      </c>
      <c r="BL642">
        <v>0</v>
      </c>
    </row>
    <row r="643" spans="62:64" hidden="1" outlineLevel="1" x14ac:dyDescent="0.3">
      <c r="BJ643">
        <v>0</v>
      </c>
      <c r="BK643">
        <v>0</v>
      </c>
      <c r="BL643">
        <v>0</v>
      </c>
    </row>
    <row r="644" spans="62:64" hidden="1" outlineLevel="1" x14ac:dyDescent="0.3">
      <c r="BJ644">
        <v>0</v>
      </c>
      <c r="BK644">
        <v>0</v>
      </c>
      <c r="BL644">
        <v>0</v>
      </c>
    </row>
    <row r="645" spans="62:64" hidden="1" outlineLevel="1" x14ac:dyDescent="0.3">
      <c r="BJ645">
        <v>0</v>
      </c>
      <c r="BK645">
        <v>0</v>
      </c>
      <c r="BL645">
        <v>0</v>
      </c>
    </row>
    <row r="646" spans="62:64" hidden="1" outlineLevel="1" x14ac:dyDescent="0.3">
      <c r="BJ646">
        <v>0</v>
      </c>
      <c r="BK646">
        <v>0</v>
      </c>
      <c r="BL646">
        <v>0</v>
      </c>
    </row>
    <row r="647" spans="62:64" hidden="1" outlineLevel="1" x14ac:dyDescent="0.3">
      <c r="BJ647">
        <v>0</v>
      </c>
      <c r="BK647">
        <v>0</v>
      </c>
      <c r="BL647">
        <v>0</v>
      </c>
    </row>
    <row r="648" spans="62:64" hidden="1" outlineLevel="1" x14ac:dyDescent="0.3">
      <c r="BJ648">
        <v>0</v>
      </c>
      <c r="BK648">
        <v>0</v>
      </c>
      <c r="BL648">
        <v>0</v>
      </c>
    </row>
    <row r="649" spans="62:64" hidden="1" outlineLevel="1" x14ac:dyDescent="0.3">
      <c r="BJ649">
        <v>0</v>
      </c>
      <c r="BK649">
        <v>0</v>
      </c>
      <c r="BL649">
        <v>0</v>
      </c>
    </row>
    <row r="650" spans="62:64" hidden="1" outlineLevel="1" x14ac:dyDescent="0.3">
      <c r="BJ650">
        <v>0</v>
      </c>
      <c r="BK650">
        <v>0</v>
      </c>
      <c r="BL650">
        <v>0</v>
      </c>
    </row>
    <row r="651" spans="62:64" hidden="1" outlineLevel="1" x14ac:dyDescent="0.3">
      <c r="BJ651">
        <v>0</v>
      </c>
      <c r="BK651">
        <v>0</v>
      </c>
      <c r="BL651">
        <v>0</v>
      </c>
    </row>
    <row r="652" spans="62:64" hidden="1" outlineLevel="1" x14ac:dyDescent="0.3">
      <c r="BJ652">
        <v>0</v>
      </c>
      <c r="BK652">
        <v>0</v>
      </c>
      <c r="BL652">
        <v>0</v>
      </c>
    </row>
    <row r="653" spans="62:64" hidden="1" outlineLevel="1" x14ac:dyDescent="0.3">
      <c r="BJ653">
        <v>0</v>
      </c>
      <c r="BK653">
        <v>0</v>
      </c>
      <c r="BL653">
        <v>0</v>
      </c>
    </row>
    <row r="654" spans="62:64" hidden="1" outlineLevel="1" x14ac:dyDescent="0.3">
      <c r="BJ654">
        <v>0</v>
      </c>
      <c r="BK654">
        <v>0</v>
      </c>
      <c r="BL654">
        <v>0</v>
      </c>
    </row>
    <row r="655" spans="62:64" hidden="1" outlineLevel="1" x14ac:dyDescent="0.3">
      <c r="BJ655">
        <v>0</v>
      </c>
      <c r="BK655">
        <v>0</v>
      </c>
      <c r="BL655">
        <v>0</v>
      </c>
    </row>
    <row r="656" spans="62:64" hidden="1" outlineLevel="1" x14ac:dyDescent="0.3">
      <c r="BJ656">
        <v>0</v>
      </c>
      <c r="BK656">
        <v>0</v>
      </c>
      <c r="BL656">
        <v>0</v>
      </c>
    </row>
    <row r="657" spans="62:64" hidden="1" outlineLevel="1" x14ac:dyDescent="0.3">
      <c r="BJ657">
        <v>0</v>
      </c>
      <c r="BK657">
        <v>0</v>
      </c>
      <c r="BL657">
        <v>0</v>
      </c>
    </row>
    <row r="658" spans="62:64" hidden="1" outlineLevel="1" x14ac:dyDescent="0.3">
      <c r="BJ658">
        <v>0</v>
      </c>
      <c r="BK658">
        <v>0</v>
      </c>
      <c r="BL658">
        <v>0</v>
      </c>
    </row>
    <row r="659" spans="62:64" hidden="1" outlineLevel="1" x14ac:dyDescent="0.3">
      <c r="BJ659">
        <v>0</v>
      </c>
      <c r="BK659">
        <v>0</v>
      </c>
      <c r="BL659">
        <v>0</v>
      </c>
    </row>
    <row r="660" spans="62:64" hidden="1" outlineLevel="1" x14ac:dyDescent="0.3">
      <c r="BJ660">
        <v>0</v>
      </c>
      <c r="BK660">
        <v>0</v>
      </c>
      <c r="BL660">
        <v>0</v>
      </c>
    </row>
    <row r="661" spans="62:64" hidden="1" outlineLevel="1" x14ac:dyDescent="0.3">
      <c r="BJ661">
        <v>0</v>
      </c>
      <c r="BK661">
        <v>0</v>
      </c>
      <c r="BL661">
        <v>0</v>
      </c>
    </row>
    <row r="662" spans="62:64" hidden="1" outlineLevel="1" x14ac:dyDescent="0.3">
      <c r="BJ662">
        <v>0</v>
      </c>
      <c r="BK662">
        <v>0</v>
      </c>
      <c r="BL662">
        <v>0</v>
      </c>
    </row>
    <row r="663" spans="62:64" hidden="1" outlineLevel="1" x14ac:dyDescent="0.3">
      <c r="BJ663">
        <v>0</v>
      </c>
      <c r="BK663">
        <v>0</v>
      </c>
      <c r="BL663">
        <v>0</v>
      </c>
    </row>
    <row r="664" spans="62:64" hidden="1" outlineLevel="1" x14ac:dyDescent="0.3">
      <c r="BJ664">
        <v>0</v>
      </c>
      <c r="BK664">
        <v>0</v>
      </c>
      <c r="BL664">
        <v>0</v>
      </c>
    </row>
    <row r="665" spans="62:64" hidden="1" outlineLevel="1" x14ac:dyDescent="0.3">
      <c r="BJ665">
        <v>0</v>
      </c>
      <c r="BK665">
        <v>0</v>
      </c>
      <c r="BL665">
        <v>0</v>
      </c>
    </row>
    <row r="666" spans="62:64" hidden="1" outlineLevel="1" x14ac:dyDescent="0.3">
      <c r="BJ666">
        <v>0</v>
      </c>
      <c r="BK666">
        <v>0</v>
      </c>
      <c r="BL666">
        <v>0</v>
      </c>
    </row>
    <row r="667" spans="62:64" hidden="1" outlineLevel="1" x14ac:dyDescent="0.3">
      <c r="BJ667">
        <v>0</v>
      </c>
      <c r="BK667">
        <v>0</v>
      </c>
      <c r="BL667">
        <v>0</v>
      </c>
    </row>
    <row r="668" spans="62:64" hidden="1" outlineLevel="1" x14ac:dyDescent="0.3">
      <c r="BJ668">
        <v>0</v>
      </c>
      <c r="BK668">
        <v>0</v>
      </c>
      <c r="BL668">
        <v>0</v>
      </c>
    </row>
    <row r="669" spans="62:64" hidden="1" outlineLevel="1" x14ac:dyDescent="0.3">
      <c r="BJ669">
        <v>0</v>
      </c>
      <c r="BK669">
        <v>0</v>
      </c>
      <c r="BL669">
        <v>0</v>
      </c>
    </row>
    <row r="670" spans="62:64" hidden="1" outlineLevel="1" x14ac:dyDescent="0.3">
      <c r="BJ670">
        <v>0</v>
      </c>
      <c r="BK670">
        <v>0</v>
      </c>
      <c r="BL670">
        <v>0</v>
      </c>
    </row>
    <row r="671" spans="62:64" hidden="1" outlineLevel="1" x14ac:dyDescent="0.3">
      <c r="BJ671">
        <v>0</v>
      </c>
      <c r="BK671">
        <v>0</v>
      </c>
      <c r="BL671">
        <v>0</v>
      </c>
    </row>
    <row r="672" spans="62:64" hidden="1" outlineLevel="1" x14ac:dyDescent="0.3">
      <c r="BJ672">
        <v>0</v>
      </c>
      <c r="BK672">
        <v>0</v>
      </c>
      <c r="BL672">
        <v>0</v>
      </c>
    </row>
    <row r="673" spans="62:64" hidden="1" outlineLevel="1" x14ac:dyDescent="0.3">
      <c r="BJ673">
        <v>0</v>
      </c>
      <c r="BK673">
        <v>0</v>
      </c>
      <c r="BL673">
        <v>0</v>
      </c>
    </row>
    <row r="674" spans="62:64" hidden="1" outlineLevel="1" x14ac:dyDescent="0.3">
      <c r="BJ674">
        <v>0</v>
      </c>
      <c r="BK674">
        <v>0</v>
      </c>
      <c r="BL674">
        <v>0</v>
      </c>
    </row>
    <row r="675" spans="62:64" hidden="1" outlineLevel="1" x14ac:dyDescent="0.3">
      <c r="BJ675">
        <v>0</v>
      </c>
      <c r="BK675">
        <v>0</v>
      </c>
      <c r="BL675">
        <v>0</v>
      </c>
    </row>
    <row r="676" spans="62:64" hidden="1" outlineLevel="1" x14ac:dyDescent="0.3">
      <c r="BJ676">
        <v>0</v>
      </c>
      <c r="BK676">
        <v>0</v>
      </c>
      <c r="BL676">
        <v>0</v>
      </c>
    </row>
    <row r="677" spans="62:64" hidden="1" outlineLevel="1" x14ac:dyDescent="0.3">
      <c r="BJ677">
        <v>0</v>
      </c>
      <c r="BK677">
        <v>0</v>
      </c>
      <c r="BL677">
        <v>0</v>
      </c>
    </row>
    <row r="678" spans="62:64" hidden="1" outlineLevel="1" x14ac:dyDescent="0.3">
      <c r="BJ678">
        <v>0</v>
      </c>
      <c r="BK678">
        <v>0</v>
      </c>
      <c r="BL678">
        <v>0</v>
      </c>
    </row>
    <row r="679" spans="62:64" hidden="1" outlineLevel="1" x14ac:dyDescent="0.3">
      <c r="BJ679">
        <v>0</v>
      </c>
      <c r="BK679">
        <v>0</v>
      </c>
      <c r="BL679">
        <v>0</v>
      </c>
    </row>
    <row r="680" spans="62:64" hidden="1" outlineLevel="1" x14ac:dyDescent="0.3">
      <c r="BJ680">
        <v>0</v>
      </c>
      <c r="BK680">
        <v>0</v>
      </c>
      <c r="BL680">
        <v>0</v>
      </c>
    </row>
    <row r="681" spans="62:64" hidden="1" outlineLevel="1" x14ac:dyDescent="0.3">
      <c r="BJ681">
        <v>0</v>
      </c>
      <c r="BK681">
        <v>0</v>
      </c>
      <c r="BL681">
        <v>0</v>
      </c>
    </row>
    <row r="682" spans="62:64" hidden="1" outlineLevel="1" x14ac:dyDescent="0.3">
      <c r="BJ682">
        <v>0</v>
      </c>
      <c r="BK682">
        <v>0</v>
      </c>
      <c r="BL682">
        <v>0</v>
      </c>
    </row>
    <row r="683" spans="62:64" hidden="1" outlineLevel="1" x14ac:dyDescent="0.3">
      <c r="BJ683">
        <v>0</v>
      </c>
      <c r="BK683">
        <v>0</v>
      </c>
      <c r="BL683">
        <v>0</v>
      </c>
    </row>
    <row r="684" spans="62:64" hidden="1" outlineLevel="1" x14ac:dyDescent="0.3">
      <c r="BJ684">
        <v>0</v>
      </c>
      <c r="BK684">
        <v>0</v>
      </c>
      <c r="BL684">
        <v>0</v>
      </c>
    </row>
    <row r="685" spans="62:64" hidden="1" outlineLevel="1" x14ac:dyDescent="0.3">
      <c r="BJ685">
        <v>0</v>
      </c>
      <c r="BK685">
        <v>0</v>
      </c>
      <c r="BL685">
        <v>0</v>
      </c>
    </row>
    <row r="686" spans="62:64" hidden="1" outlineLevel="1" x14ac:dyDescent="0.3">
      <c r="BJ686">
        <v>0</v>
      </c>
      <c r="BK686">
        <v>0</v>
      </c>
      <c r="BL686">
        <v>0</v>
      </c>
    </row>
    <row r="687" spans="62:64" hidden="1" outlineLevel="1" x14ac:dyDescent="0.3">
      <c r="BJ687">
        <v>0</v>
      </c>
      <c r="BK687">
        <v>0</v>
      </c>
      <c r="BL687">
        <v>0</v>
      </c>
    </row>
    <row r="688" spans="62:64" hidden="1" outlineLevel="1" x14ac:dyDescent="0.3">
      <c r="BJ688">
        <v>0</v>
      </c>
      <c r="BK688">
        <v>0</v>
      </c>
      <c r="BL688">
        <v>0</v>
      </c>
    </row>
    <row r="689" spans="1:65" hidden="1" outlineLevel="1" x14ac:dyDescent="0.3">
      <c r="BJ689">
        <v>0</v>
      </c>
      <c r="BK689">
        <v>0</v>
      </c>
      <c r="BL689">
        <v>0</v>
      </c>
    </row>
    <row r="690" spans="1:65" hidden="1" outlineLevel="1" x14ac:dyDescent="0.3">
      <c r="BJ690">
        <v>0</v>
      </c>
      <c r="BK690">
        <v>0</v>
      </c>
      <c r="BL690">
        <v>0</v>
      </c>
    </row>
    <row r="691" spans="1:65" hidden="1" outlineLevel="1" x14ac:dyDescent="0.3">
      <c r="BJ691">
        <v>0</v>
      </c>
      <c r="BK691">
        <v>0</v>
      </c>
      <c r="BL691">
        <v>0</v>
      </c>
    </row>
    <row r="692" spans="1:65" hidden="1" outlineLevel="1" x14ac:dyDescent="0.3">
      <c r="BJ692">
        <v>0</v>
      </c>
      <c r="BK692">
        <v>0</v>
      </c>
      <c r="BL692">
        <v>0</v>
      </c>
    </row>
    <row r="693" spans="1:65" hidden="1" outlineLevel="1" x14ac:dyDescent="0.3">
      <c r="BJ693">
        <v>0</v>
      </c>
      <c r="BK693">
        <v>0</v>
      </c>
      <c r="BL693">
        <v>0</v>
      </c>
    </row>
    <row r="694" spans="1:65" hidden="1" outlineLevel="1" x14ac:dyDescent="0.3">
      <c r="BJ694">
        <v>0</v>
      </c>
      <c r="BK694">
        <v>0</v>
      </c>
      <c r="BL694">
        <v>0</v>
      </c>
    </row>
    <row r="695" spans="1:65" hidden="1" outlineLevel="1" x14ac:dyDescent="0.3">
      <c r="BJ695">
        <v>0</v>
      </c>
      <c r="BK695">
        <v>0</v>
      </c>
      <c r="BL695">
        <v>0</v>
      </c>
    </row>
    <row r="696" spans="1:65" hidden="1" outlineLevel="1" x14ac:dyDescent="0.3">
      <c r="BJ696">
        <v>0</v>
      </c>
      <c r="BK696">
        <v>0</v>
      </c>
      <c r="BL696">
        <v>0</v>
      </c>
    </row>
    <row r="697" spans="1:65" hidden="1" outlineLevel="1" x14ac:dyDescent="0.3">
      <c r="BJ697">
        <v>0</v>
      </c>
      <c r="BK697">
        <v>0</v>
      </c>
      <c r="BL697">
        <v>0</v>
      </c>
    </row>
    <row r="698" spans="1:65" hidden="1" outlineLevel="1" x14ac:dyDescent="0.3">
      <c r="A698" s="264" t="s">
        <v>265</v>
      </c>
      <c r="BJ698">
        <v>0</v>
      </c>
      <c r="BK698">
        <v>0</v>
      </c>
      <c r="BL698">
        <v>0</v>
      </c>
    </row>
    <row r="699" spans="1:65" collapsed="1" x14ac:dyDescent="0.3">
      <c r="BJ699">
        <v>0</v>
      </c>
      <c r="BK699">
        <v>0</v>
      </c>
      <c r="BL699">
        <v>0</v>
      </c>
      <c r="BM699">
        <v>40</v>
      </c>
    </row>
    <row r="700" spans="1:65" ht="15.6" x14ac:dyDescent="0.3">
      <c r="A700" s="259" t="s">
        <v>266</v>
      </c>
      <c r="B700" s="260"/>
      <c r="C700" s="261"/>
      <c r="D700" s="262"/>
      <c r="E700" s="263" t="s">
        <v>1590</v>
      </c>
      <c r="F700" s="178"/>
      <c r="BJ700">
        <v>0</v>
      </c>
      <c r="BK700">
        <v>0</v>
      </c>
      <c r="BL700">
        <v>0</v>
      </c>
      <c r="BM700">
        <v>40</v>
      </c>
    </row>
    <row r="701" spans="1:65" hidden="1" outlineLevel="1" x14ac:dyDescent="0.3">
      <c r="A701">
        <v>1</v>
      </c>
      <c r="B701" t="s">
        <v>379</v>
      </c>
      <c r="C701">
        <v>0</v>
      </c>
      <c r="D701" t="s">
        <v>1591</v>
      </c>
      <c r="E701" t="s">
        <v>741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5" hidden="1" outlineLevel="1" x14ac:dyDescent="0.3">
      <c r="A702">
        <v>1</v>
      </c>
      <c r="B702" t="s">
        <v>379</v>
      </c>
      <c r="C702">
        <v>1</v>
      </c>
      <c r="D702" t="s">
        <v>1592</v>
      </c>
      <c r="E702" t="s">
        <v>121</v>
      </c>
      <c r="F702" t="s">
        <v>339</v>
      </c>
      <c r="G702" t="s">
        <v>328</v>
      </c>
      <c r="H702">
        <v>1</v>
      </c>
      <c r="I702" t="s">
        <v>254</v>
      </c>
      <c r="J702">
        <v>100</v>
      </c>
      <c r="K702">
        <v>46897</v>
      </c>
      <c r="L702">
        <v>46903</v>
      </c>
      <c r="M702">
        <v>105</v>
      </c>
      <c r="N702">
        <v>6</v>
      </c>
      <c r="O702">
        <v>120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120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120</v>
      </c>
      <c r="AY702">
        <v>0.75</v>
      </c>
      <c r="AZ702">
        <v>5001</v>
      </c>
      <c r="BA702">
        <v>3750.75</v>
      </c>
      <c r="BB702">
        <v>2813.0625</v>
      </c>
      <c r="BC702">
        <v>0</v>
      </c>
      <c r="BD702">
        <v>0</v>
      </c>
      <c r="BE702">
        <v>0</v>
      </c>
      <c r="BF702">
        <v>0</v>
      </c>
      <c r="BG702">
        <v>0</v>
      </c>
      <c r="BH702" t="e">
        <v>#REF!</v>
      </c>
      <c r="BI702">
        <v>0</v>
      </c>
      <c r="BJ702">
        <v>120</v>
      </c>
      <c r="BK702">
        <v>120</v>
      </c>
      <c r="BL702">
        <v>0</v>
      </c>
    </row>
    <row r="703" spans="1:65" hidden="1" outlineLevel="1" x14ac:dyDescent="0.3">
      <c r="A703">
        <v>1</v>
      </c>
      <c r="B703" t="s">
        <v>380</v>
      </c>
      <c r="C703">
        <v>1</v>
      </c>
      <c r="D703" t="s">
        <v>1593</v>
      </c>
      <c r="E703" t="s">
        <v>31</v>
      </c>
      <c r="F703" t="s">
        <v>313</v>
      </c>
      <c r="G703" t="s">
        <v>321</v>
      </c>
      <c r="H703">
        <v>1</v>
      </c>
      <c r="I703" t="s">
        <v>255</v>
      </c>
      <c r="J703">
        <v>106</v>
      </c>
      <c r="K703">
        <v>46939</v>
      </c>
      <c r="L703">
        <v>46939</v>
      </c>
      <c r="M703">
        <v>105</v>
      </c>
      <c r="N703">
        <v>0</v>
      </c>
      <c r="O703">
        <v>120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120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120</v>
      </c>
      <c r="AY703">
        <v>0.75</v>
      </c>
      <c r="AZ703">
        <v>5002</v>
      </c>
      <c r="BA703">
        <v>3751.5</v>
      </c>
      <c r="BB703">
        <v>2813.625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120</v>
      </c>
      <c r="BK703">
        <v>120</v>
      </c>
      <c r="BL703">
        <v>0</v>
      </c>
    </row>
    <row r="704" spans="1:65" hidden="1" outlineLevel="1" x14ac:dyDescent="0.3">
      <c r="A704">
        <v>1</v>
      </c>
      <c r="B704" t="s">
        <v>381</v>
      </c>
      <c r="C704">
        <v>1</v>
      </c>
      <c r="D704" t="s">
        <v>1594</v>
      </c>
      <c r="E704" t="s">
        <v>32</v>
      </c>
      <c r="F704" t="s">
        <v>314</v>
      </c>
      <c r="G704" t="s">
        <v>322</v>
      </c>
      <c r="H704">
        <v>1</v>
      </c>
      <c r="I704" t="s">
        <v>256</v>
      </c>
      <c r="J704">
        <v>106</v>
      </c>
      <c r="K704">
        <v>46939</v>
      </c>
      <c r="L704">
        <v>46939</v>
      </c>
      <c r="M704">
        <v>105</v>
      </c>
      <c r="N704">
        <v>0</v>
      </c>
      <c r="O704">
        <v>120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120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120</v>
      </c>
      <c r="AY704">
        <v>0.75</v>
      </c>
      <c r="AZ704">
        <v>5003</v>
      </c>
      <c r="BA704">
        <v>3752.25</v>
      </c>
      <c r="BB704">
        <v>2814.1875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120</v>
      </c>
      <c r="BK704">
        <v>120</v>
      </c>
      <c r="BL704">
        <v>0</v>
      </c>
    </row>
    <row r="705" spans="1:64" hidden="1" outlineLevel="1" x14ac:dyDescent="0.3">
      <c r="A705">
        <v>1</v>
      </c>
      <c r="B705" t="s">
        <v>382</v>
      </c>
      <c r="C705">
        <v>1</v>
      </c>
      <c r="D705" t="s">
        <v>1595</v>
      </c>
      <c r="E705" t="s">
        <v>33</v>
      </c>
      <c r="F705" t="s">
        <v>315</v>
      </c>
      <c r="G705" t="s">
        <v>323</v>
      </c>
      <c r="H705">
        <v>1</v>
      </c>
      <c r="I705" t="s">
        <v>257</v>
      </c>
      <c r="J705">
        <v>106</v>
      </c>
      <c r="K705">
        <v>46939</v>
      </c>
      <c r="L705">
        <v>46939</v>
      </c>
      <c r="M705">
        <v>105</v>
      </c>
      <c r="N705">
        <v>0</v>
      </c>
      <c r="O705">
        <v>120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120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120</v>
      </c>
      <c r="AY705">
        <v>0.75</v>
      </c>
      <c r="AZ705">
        <v>5004</v>
      </c>
      <c r="BA705">
        <v>3753</v>
      </c>
      <c r="BB705">
        <v>2814.75</v>
      </c>
      <c r="BC705">
        <v>0</v>
      </c>
      <c r="BD705">
        <v>0</v>
      </c>
      <c r="BE705">
        <v>0</v>
      </c>
      <c r="BF705">
        <v>0</v>
      </c>
      <c r="BG705">
        <v>0</v>
      </c>
      <c r="BH705" t="e">
        <v>#REF!</v>
      </c>
      <c r="BI705">
        <v>0</v>
      </c>
      <c r="BJ705">
        <v>120</v>
      </c>
      <c r="BK705">
        <v>120</v>
      </c>
      <c r="BL705">
        <v>0</v>
      </c>
    </row>
    <row r="706" spans="1:64" hidden="1" outlineLevel="1" x14ac:dyDescent="0.3">
      <c r="A706">
        <v>1</v>
      </c>
      <c r="B706" t="s">
        <v>383</v>
      </c>
      <c r="C706">
        <v>1</v>
      </c>
      <c r="D706" t="s">
        <v>1596</v>
      </c>
      <c r="E706" t="s">
        <v>34</v>
      </c>
      <c r="F706" t="s">
        <v>314</v>
      </c>
      <c r="G706" t="s">
        <v>322</v>
      </c>
      <c r="H706">
        <v>1</v>
      </c>
      <c r="I706" t="s">
        <v>256</v>
      </c>
      <c r="J706">
        <v>106</v>
      </c>
      <c r="K706">
        <v>46939</v>
      </c>
      <c r="L706">
        <v>46939</v>
      </c>
      <c r="M706">
        <v>105</v>
      </c>
      <c r="N706">
        <v>0</v>
      </c>
      <c r="O706">
        <v>120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120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120</v>
      </c>
      <c r="AY706">
        <v>0.75</v>
      </c>
      <c r="AZ706">
        <v>5003</v>
      </c>
      <c r="BA706">
        <v>3752.25</v>
      </c>
      <c r="BB706">
        <v>2814.1875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120</v>
      </c>
      <c r="BK706">
        <v>120</v>
      </c>
      <c r="BL706">
        <v>0</v>
      </c>
    </row>
    <row r="707" spans="1:64" hidden="1" outlineLevel="1" x14ac:dyDescent="0.3">
      <c r="A707">
        <v>1</v>
      </c>
      <c r="B707" t="s">
        <v>384</v>
      </c>
      <c r="C707">
        <v>1</v>
      </c>
      <c r="D707" t="s">
        <v>1597</v>
      </c>
      <c r="E707" t="s">
        <v>122</v>
      </c>
      <c r="F707" t="s">
        <v>315</v>
      </c>
      <c r="G707" t="s">
        <v>323</v>
      </c>
      <c r="H707">
        <v>1</v>
      </c>
      <c r="I707" t="s">
        <v>257</v>
      </c>
      <c r="J707">
        <v>106</v>
      </c>
      <c r="K707">
        <v>46939</v>
      </c>
      <c r="L707">
        <v>46939</v>
      </c>
      <c r="M707">
        <v>105</v>
      </c>
      <c r="N707">
        <v>0</v>
      </c>
      <c r="O707">
        <v>120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120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120</v>
      </c>
      <c r="AY707">
        <v>0.75</v>
      </c>
      <c r="AZ707">
        <v>5004</v>
      </c>
      <c r="BA707">
        <v>3753</v>
      </c>
      <c r="BB707">
        <v>2814.75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120</v>
      </c>
      <c r="BK707">
        <v>120</v>
      </c>
      <c r="BL707">
        <v>0</v>
      </c>
    </row>
    <row r="708" spans="1:64" hidden="1" outlineLevel="1" x14ac:dyDescent="0.3">
      <c r="A708">
        <v>2</v>
      </c>
      <c r="B708">
        <v>0</v>
      </c>
      <c r="C708">
        <v>-1</v>
      </c>
      <c r="D708" t="s">
        <v>1598</v>
      </c>
      <c r="E708" t="s">
        <v>746</v>
      </c>
      <c r="F708">
        <v>0</v>
      </c>
      <c r="G708">
        <v>0</v>
      </c>
      <c r="H708">
        <v>0</v>
      </c>
      <c r="I708">
        <v>0</v>
      </c>
      <c r="J708">
        <v>106</v>
      </c>
      <c r="K708">
        <v>46939</v>
      </c>
      <c r="L708">
        <v>46939</v>
      </c>
      <c r="M708">
        <v>105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 hidden="1" outlineLevel="1" x14ac:dyDescent="0.3">
      <c r="A709">
        <v>2</v>
      </c>
      <c r="B709" t="s">
        <v>379</v>
      </c>
      <c r="C709">
        <v>0</v>
      </c>
      <c r="D709" t="s">
        <v>1599</v>
      </c>
      <c r="E709" t="s">
        <v>44</v>
      </c>
      <c r="F709">
        <v>0</v>
      </c>
      <c r="G709">
        <v>0</v>
      </c>
      <c r="H709">
        <v>0</v>
      </c>
      <c r="I709">
        <v>0</v>
      </c>
      <c r="J709">
        <v>106</v>
      </c>
      <c r="K709">
        <v>46939</v>
      </c>
      <c r="L709">
        <v>46939</v>
      </c>
      <c r="M709">
        <v>105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 hidden="1" outlineLevel="1" x14ac:dyDescent="0.3">
      <c r="A710">
        <v>2</v>
      </c>
      <c r="B710" t="s">
        <v>379</v>
      </c>
      <c r="C710">
        <v>1</v>
      </c>
      <c r="D710" t="s">
        <v>1600</v>
      </c>
      <c r="E710" t="s">
        <v>45</v>
      </c>
      <c r="F710">
        <v>0</v>
      </c>
      <c r="G710">
        <v>0</v>
      </c>
      <c r="H710">
        <v>3</v>
      </c>
      <c r="I710" t="s">
        <v>42</v>
      </c>
      <c r="J710">
        <v>106</v>
      </c>
      <c r="K710">
        <v>46939</v>
      </c>
      <c r="L710">
        <v>46941</v>
      </c>
      <c r="M710">
        <v>107</v>
      </c>
      <c r="N710">
        <v>2</v>
      </c>
      <c r="O710">
        <v>80</v>
      </c>
      <c r="P710">
        <v>0</v>
      </c>
      <c r="Q710">
        <v>0.5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40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40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40</v>
      </c>
      <c r="AY710">
        <v>0.25</v>
      </c>
      <c r="AZ710" t="e">
        <v>#N/A</v>
      </c>
      <c r="BA710" t="e">
        <v>#N/A</v>
      </c>
      <c r="BB710" t="e">
        <v>#N/A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80</v>
      </c>
      <c r="BK710">
        <v>80</v>
      </c>
      <c r="BL710">
        <v>0</v>
      </c>
    </row>
    <row r="711" spans="1:64" hidden="1" outlineLevel="1" x14ac:dyDescent="0.3">
      <c r="A711">
        <v>2</v>
      </c>
      <c r="B711" t="s">
        <v>379</v>
      </c>
      <c r="C711">
        <v>2</v>
      </c>
      <c r="D711" t="s">
        <v>1601</v>
      </c>
      <c r="E711" t="s">
        <v>46</v>
      </c>
      <c r="F711">
        <v>0</v>
      </c>
      <c r="G711">
        <v>0</v>
      </c>
      <c r="H711">
        <v>3</v>
      </c>
      <c r="I711" t="s">
        <v>42</v>
      </c>
      <c r="J711">
        <v>108</v>
      </c>
      <c r="K711">
        <v>46953</v>
      </c>
      <c r="L711">
        <v>46955</v>
      </c>
      <c r="M711">
        <v>109</v>
      </c>
      <c r="N711">
        <v>2</v>
      </c>
      <c r="O711">
        <v>80</v>
      </c>
      <c r="P711">
        <v>0.5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0.5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40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40</v>
      </c>
      <c r="AY711">
        <v>0.25</v>
      </c>
      <c r="AZ711" t="e">
        <v>#N/A</v>
      </c>
      <c r="BA711" t="e">
        <v>#N/A</v>
      </c>
      <c r="BB711" t="e">
        <v>#N/A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80</v>
      </c>
      <c r="BK711">
        <v>80</v>
      </c>
      <c r="BL711">
        <v>0</v>
      </c>
    </row>
    <row r="712" spans="1:64" hidden="1" outlineLevel="1" x14ac:dyDescent="0.3">
      <c r="A712">
        <v>2</v>
      </c>
      <c r="B712" t="s">
        <v>379</v>
      </c>
      <c r="C712">
        <v>3</v>
      </c>
      <c r="D712" t="s">
        <v>1602</v>
      </c>
      <c r="E712" t="s">
        <v>47</v>
      </c>
      <c r="F712">
        <v>0</v>
      </c>
      <c r="G712">
        <v>0</v>
      </c>
      <c r="H712">
        <v>3</v>
      </c>
      <c r="I712" t="s">
        <v>42</v>
      </c>
      <c r="J712">
        <v>110</v>
      </c>
      <c r="K712">
        <v>46967</v>
      </c>
      <c r="L712">
        <v>46971</v>
      </c>
      <c r="M712">
        <v>113</v>
      </c>
      <c r="N712">
        <v>4</v>
      </c>
      <c r="O712">
        <v>160</v>
      </c>
      <c r="P712">
        <v>0</v>
      </c>
      <c r="Q712">
        <v>0.25</v>
      </c>
      <c r="R712">
        <v>0</v>
      </c>
      <c r="S712">
        <v>0.5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0.25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40</v>
      </c>
      <c r="AI712">
        <v>0</v>
      </c>
      <c r="AJ712">
        <v>80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40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120</v>
      </c>
      <c r="AY712">
        <v>0.75</v>
      </c>
      <c r="AZ712" t="e">
        <v>#N/A</v>
      </c>
      <c r="BA712" t="e">
        <v>#N/A</v>
      </c>
      <c r="BB712" t="e">
        <v>#N/A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160</v>
      </c>
      <c r="BK712">
        <v>160</v>
      </c>
      <c r="BL712">
        <v>0</v>
      </c>
    </row>
    <row r="713" spans="1:64" hidden="1" outlineLevel="1" x14ac:dyDescent="0.3">
      <c r="A713">
        <v>2</v>
      </c>
      <c r="B713" t="s">
        <v>379</v>
      </c>
      <c r="C713">
        <v>4</v>
      </c>
      <c r="D713" t="s">
        <v>1603</v>
      </c>
      <c r="E713" t="s">
        <v>49</v>
      </c>
      <c r="F713">
        <v>0</v>
      </c>
      <c r="G713">
        <v>0</v>
      </c>
      <c r="H713">
        <v>3</v>
      </c>
      <c r="I713" t="s">
        <v>42</v>
      </c>
      <c r="J713">
        <v>114</v>
      </c>
      <c r="K713">
        <v>46995</v>
      </c>
      <c r="L713">
        <v>46999</v>
      </c>
      <c r="M713">
        <v>117</v>
      </c>
      <c r="N713">
        <v>4</v>
      </c>
      <c r="O713">
        <v>160</v>
      </c>
      <c r="P713">
        <v>0.25</v>
      </c>
      <c r="Q713">
        <v>0</v>
      </c>
      <c r="R713">
        <v>0.5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0.25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</v>
      </c>
      <c r="AH713">
        <v>0</v>
      </c>
      <c r="AI713">
        <v>80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40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120</v>
      </c>
      <c r="AY713">
        <v>0.75</v>
      </c>
      <c r="AZ713" t="e">
        <v>#N/A</v>
      </c>
      <c r="BA713" t="e">
        <v>#N/A</v>
      </c>
      <c r="BB713" t="e">
        <v>#N/A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160</v>
      </c>
      <c r="BK713">
        <v>160</v>
      </c>
      <c r="BL713">
        <v>0</v>
      </c>
    </row>
    <row r="714" spans="1:64" hidden="1" outlineLevel="1" x14ac:dyDescent="0.3">
      <c r="A714">
        <v>2</v>
      </c>
      <c r="B714" t="s">
        <v>379</v>
      </c>
      <c r="C714">
        <v>5</v>
      </c>
      <c r="D714" t="s">
        <v>1604</v>
      </c>
      <c r="E714" t="s">
        <v>50</v>
      </c>
      <c r="F714">
        <v>0</v>
      </c>
      <c r="G714">
        <v>0</v>
      </c>
      <c r="H714">
        <v>4</v>
      </c>
      <c r="I714" t="s">
        <v>42</v>
      </c>
      <c r="J714">
        <v>118</v>
      </c>
      <c r="K714">
        <v>47023</v>
      </c>
      <c r="L714">
        <v>47025</v>
      </c>
      <c r="M714">
        <v>119</v>
      </c>
      <c r="N714">
        <v>2</v>
      </c>
      <c r="O714">
        <v>120</v>
      </c>
      <c r="P714">
        <v>0</v>
      </c>
      <c r="Q714">
        <v>0.33300000000000002</v>
      </c>
      <c r="R714">
        <v>0</v>
      </c>
      <c r="S714">
        <v>0.33300000000000002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0.33300000000000002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40</v>
      </c>
      <c r="AI714">
        <v>0</v>
      </c>
      <c r="AJ714">
        <v>40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80</v>
      </c>
      <c r="AY714">
        <v>0.5</v>
      </c>
      <c r="AZ714" t="e">
        <v>#N/A</v>
      </c>
      <c r="BA714" t="e">
        <v>#N/A</v>
      </c>
      <c r="BB714" t="e">
        <v>#N/A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120</v>
      </c>
      <c r="BK714">
        <v>120</v>
      </c>
      <c r="BL714">
        <v>0</v>
      </c>
    </row>
    <row r="715" spans="1:64" hidden="1" outlineLevel="1" x14ac:dyDescent="0.3">
      <c r="A715">
        <v>2</v>
      </c>
      <c r="B715" t="s">
        <v>379</v>
      </c>
      <c r="C715">
        <v>6</v>
      </c>
      <c r="D715" t="s">
        <v>1605</v>
      </c>
      <c r="E715" t="s">
        <v>51</v>
      </c>
      <c r="F715">
        <v>0</v>
      </c>
      <c r="G715">
        <v>0</v>
      </c>
      <c r="H715">
        <v>4</v>
      </c>
      <c r="I715" t="s">
        <v>42</v>
      </c>
      <c r="J715">
        <v>120</v>
      </c>
      <c r="K715">
        <v>47037</v>
      </c>
      <c r="L715">
        <v>47039</v>
      </c>
      <c r="M715">
        <v>121</v>
      </c>
      <c r="N715">
        <v>2</v>
      </c>
      <c r="O715">
        <v>120</v>
      </c>
      <c r="P715">
        <v>0.33300000000000002</v>
      </c>
      <c r="Q715">
        <v>0</v>
      </c>
      <c r="R715">
        <v>0.33300000000000002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0.33300000000000002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</v>
      </c>
      <c r="AH715">
        <v>0</v>
      </c>
      <c r="AI715">
        <v>40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40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80</v>
      </c>
      <c r="AY715">
        <v>0.5</v>
      </c>
      <c r="AZ715" t="e">
        <v>#N/A</v>
      </c>
      <c r="BA715" t="e">
        <v>#N/A</v>
      </c>
      <c r="BB715" t="e">
        <v>#N/A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120</v>
      </c>
      <c r="BK715">
        <v>120</v>
      </c>
      <c r="BL715">
        <v>0</v>
      </c>
    </row>
    <row r="716" spans="1:64" hidden="1" outlineLevel="1" x14ac:dyDescent="0.3">
      <c r="A716">
        <v>2</v>
      </c>
      <c r="B716" t="s">
        <v>379</v>
      </c>
      <c r="C716">
        <v>7</v>
      </c>
      <c r="D716" t="s">
        <v>1606</v>
      </c>
      <c r="E716" t="s">
        <v>52</v>
      </c>
      <c r="F716">
        <v>0</v>
      </c>
      <c r="G716">
        <v>0</v>
      </c>
      <c r="H716">
        <v>4</v>
      </c>
      <c r="I716" t="s">
        <v>42</v>
      </c>
      <c r="J716">
        <v>122</v>
      </c>
      <c r="K716">
        <v>47051</v>
      </c>
      <c r="L716">
        <v>47053</v>
      </c>
      <c r="M716">
        <v>123</v>
      </c>
      <c r="N716">
        <v>2</v>
      </c>
      <c r="O716">
        <v>120</v>
      </c>
      <c r="P716">
        <v>0</v>
      </c>
      <c r="Q716">
        <v>0.33300000000000002</v>
      </c>
      <c r="R716">
        <v>0</v>
      </c>
      <c r="S716">
        <v>0.33300000000000002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0.33300000000000002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40</v>
      </c>
      <c r="AI716">
        <v>0</v>
      </c>
      <c r="AJ716">
        <v>40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40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80</v>
      </c>
      <c r="AY716">
        <v>0.5</v>
      </c>
      <c r="AZ716" t="e">
        <v>#N/A</v>
      </c>
      <c r="BA716" t="e">
        <v>#N/A</v>
      </c>
      <c r="BB716" t="e">
        <v>#N/A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120</v>
      </c>
      <c r="BK716">
        <v>120</v>
      </c>
      <c r="BL716">
        <v>0</v>
      </c>
    </row>
    <row r="717" spans="1:64" hidden="1" outlineLevel="1" x14ac:dyDescent="0.3">
      <c r="A717">
        <v>2</v>
      </c>
      <c r="B717" t="s">
        <v>379</v>
      </c>
      <c r="C717">
        <v>8</v>
      </c>
      <c r="D717" t="s">
        <v>1607</v>
      </c>
      <c r="E717" t="s">
        <v>53</v>
      </c>
      <c r="F717">
        <v>0</v>
      </c>
      <c r="G717">
        <v>0</v>
      </c>
      <c r="H717">
        <v>5</v>
      </c>
      <c r="I717" t="s">
        <v>48</v>
      </c>
      <c r="J717">
        <v>124</v>
      </c>
      <c r="K717">
        <v>47065</v>
      </c>
      <c r="L717">
        <v>47067</v>
      </c>
      <c r="M717">
        <v>125</v>
      </c>
      <c r="N717">
        <v>2</v>
      </c>
      <c r="O717">
        <v>80</v>
      </c>
      <c r="P717">
        <v>0</v>
      </c>
      <c r="Q717">
        <v>0</v>
      </c>
      <c r="R717">
        <v>0.5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0.5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40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40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40</v>
      </c>
      <c r="AY717">
        <v>0.25</v>
      </c>
      <c r="AZ717" t="e">
        <v>#N/A</v>
      </c>
      <c r="BA717" t="e">
        <v>#N/A</v>
      </c>
      <c r="BB717" t="e">
        <v>#N/A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80</v>
      </c>
      <c r="BK717">
        <v>80</v>
      </c>
      <c r="BL717">
        <v>0</v>
      </c>
    </row>
    <row r="718" spans="1:64" hidden="1" outlineLevel="1" x14ac:dyDescent="0.3">
      <c r="A718">
        <v>2</v>
      </c>
      <c r="B718" t="s">
        <v>380</v>
      </c>
      <c r="C718">
        <v>1</v>
      </c>
      <c r="D718" t="s">
        <v>1608</v>
      </c>
      <c r="E718" t="s">
        <v>123</v>
      </c>
      <c r="F718">
        <v>0</v>
      </c>
      <c r="G718">
        <v>0</v>
      </c>
      <c r="H718">
        <v>4</v>
      </c>
      <c r="I718" t="s">
        <v>29</v>
      </c>
      <c r="J718">
        <v>126</v>
      </c>
      <c r="K718">
        <v>47079</v>
      </c>
      <c r="L718">
        <v>47083</v>
      </c>
      <c r="M718">
        <v>129</v>
      </c>
      <c r="N718">
        <v>4</v>
      </c>
      <c r="O718">
        <v>160</v>
      </c>
      <c r="P718">
        <v>0.5</v>
      </c>
      <c r="Q718">
        <v>0</v>
      </c>
      <c r="R718">
        <v>0.5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80</v>
      </c>
      <c r="AH718">
        <v>0</v>
      </c>
      <c r="AI718">
        <v>80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160</v>
      </c>
      <c r="AY718">
        <v>1</v>
      </c>
      <c r="AZ718" t="e">
        <v>#N/A</v>
      </c>
      <c r="BA718" t="e">
        <v>#N/A</v>
      </c>
      <c r="BB718" t="e">
        <v>#N/A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160</v>
      </c>
      <c r="BK718">
        <v>160</v>
      </c>
      <c r="BL718">
        <v>0</v>
      </c>
    </row>
    <row r="719" spans="1:64" hidden="1" outlineLevel="1" x14ac:dyDescent="0.3">
      <c r="A719">
        <v>2</v>
      </c>
      <c r="B719" t="s">
        <v>381</v>
      </c>
      <c r="C719">
        <v>1</v>
      </c>
      <c r="D719" t="s">
        <v>1609</v>
      </c>
      <c r="E719" t="s">
        <v>124</v>
      </c>
      <c r="F719">
        <v>0</v>
      </c>
      <c r="G719">
        <v>0</v>
      </c>
      <c r="H719">
        <v>4</v>
      </c>
      <c r="I719" t="s">
        <v>29</v>
      </c>
      <c r="J719">
        <v>130</v>
      </c>
      <c r="K719">
        <v>47107</v>
      </c>
      <c r="L719">
        <v>47111</v>
      </c>
      <c r="M719">
        <v>133</v>
      </c>
      <c r="N719">
        <v>4</v>
      </c>
      <c r="O719">
        <v>160</v>
      </c>
      <c r="P719">
        <v>0</v>
      </c>
      <c r="Q719">
        <v>0.5</v>
      </c>
      <c r="R719">
        <v>0</v>
      </c>
      <c r="S719">
        <v>0.5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80</v>
      </c>
      <c r="AI719">
        <v>0</v>
      </c>
      <c r="AJ719">
        <v>80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160</v>
      </c>
      <c r="AY719">
        <v>1</v>
      </c>
      <c r="AZ719" t="e">
        <v>#N/A</v>
      </c>
      <c r="BA719" t="e">
        <v>#N/A</v>
      </c>
      <c r="BB719" t="e">
        <v>#N/A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160</v>
      </c>
      <c r="BK719">
        <v>160</v>
      </c>
      <c r="BL719">
        <v>0</v>
      </c>
    </row>
    <row r="720" spans="1:64" hidden="1" outlineLevel="1" x14ac:dyDescent="0.3">
      <c r="A720">
        <v>2</v>
      </c>
      <c r="B720" t="s">
        <v>382</v>
      </c>
      <c r="C720">
        <v>0</v>
      </c>
      <c r="D720" t="s">
        <v>1610</v>
      </c>
      <c r="E720" t="s">
        <v>125</v>
      </c>
      <c r="F720">
        <v>0</v>
      </c>
      <c r="G720">
        <v>0</v>
      </c>
      <c r="H720">
        <v>0</v>
      </c>
      <c r="I720">
        <v>0</v>
      </c>
      <c r="J720">
        <v>134</v>
      </c>
      <c r="K720">
        <v>47135</v>
      </c>
      <c r="L720">
        <v>47135</v>
      </c>
      <c r="M720">
        <v>133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 hidden="1" outlineLevel="1" x14ac:dyDescent="0.3">
      <c r="A721">
        <v>2</v>
      </c>
      <c r="B721" t="s">
        <v>382</v>
      </c>
      <c r="C721">
        <v>1</v>
      </c>
      <c r="D721" t="s">
        <v>1611</v>
      </c>
      <c r="E721" t="s">
        <v>57</v>
      </c>
      <c r="F721">
        <v>0</v>
      </c>
      <c r="G721">
        <v>0</v>
      </c>
      <c r="H721">
        <v>4</v>
      </c>
      <c r="I721" t="s">
        <v>48</v>
      </c>
      <c r="J721">
        <v>134</v>
      </c>
      <c r="K721">
        <v>47135</v>
      </c>
      <c r="L721">
        <v>47137</v>
      </c>
      <c r="M721">
        <v>135</v>
      </c>
      <c r="N721">
        <v>2</v>
      </c>
      <c r="O721">
        <v>160</v>
      </c>
      <c r="P721">
        <v>0</v>
      </c>
      <c r="Q721">
        <v>0.25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0.25</v>
      </c>
      <c r="Z721">
        <v>0.25</v>
      </c>
      <c r="AA721">
        <v>0.25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40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40</v>
      </c>
      <c r="AQ721">
        <v>40</v>
      </c>
      <c r="AR721">
        <v>40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40</v>
      </c>
      <c r="AY721">
        <v>0.25</v>
      </c>
      <c r="AZ721" t="e">
        <v>#N/A</v>
      </c>
      <c r="BA721" t="e">
        <v>#N/A</v>
      </c>
      <c r="BB721" t="e">
        <v>#N/A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160</v>
      </c>
      <c r="BK721">
        <v>160</v>
      </c>
      <c r="BL721">
        <v>0</v>
      </c>
    </row>
    <row r="722" spans="1:64" hidden="1" outlineLevel="1" x14ac:dyDescent="0.3">
      <c r="A722">
        <v>2</v>
      </c>
      <c r="B722" t="s">
        <v>382</v>
      </c>
      <c r="C722">
        <v>2</v>
      </c>
      <c r="D722" t="s">
        <v>1612</v>
      </c>
      <c r="E722" t="s">
        <v>58</v>
      </c>
      <c r="F722">
        <v>0</v>
      </c>
      <c r="G722">
        <v>0</v>
      </c>
      <c r="H722">
        <v>5</v>
      </c>
      <c r="I722" t="s">
        <v>48</v>
      </c>
      <c r="J722">
        <v>136</v>
      </c>
      <c r="K722">
        <v>47149</v>
      </c>
      <c r="L722">
        <v>47153</v>
      </c>
      <c r="M722">
        <v>139</v>
      </c>
      <c r="N722">
        <v>4</v>
      </c>
      <c r="O722">
        <v>320</v>
      </c>
      <c r="P722">
        <v>0.25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0.25</v>
      </c>
      <c r="Z722">
        <v>0.25</v>
      </c>
      <c r="AA722">
        <v>0.25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80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80</v>
      </c>
      <c r="AQ722">
        <v>80</v>
      </c>
      <c r="AR722">
        <v>80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80</v>
      </c>
      <c r="AY722">
        <v>0.5</v>
      </c>
      <c r="AZ722" t="e">
        <v>#N/A</v>
      </c>
      <c r="BA722" t="e">
        <v>#N/A</v>
      </c>
      <c r="BB722" t="e">
        <v>#N/A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320</v>
      </c>
      <c r="BK722">
        <v>320</v>
      </c>
      <c r="BL722">
        <v>0</v>
      </c>
    </row>
    <row r="723" spans="1:64" hidden="1" outlineLevel="1" x14ac:dyDescent="0.3">
      <c r="A723">
        <v>2</v>
      </c>
      <c r="B723" t="s">
        <v>382</v>
      </c>
      <c r="C723">
        <v>3</v>
      </c>
      <c r="D723" t="s">
        <v>1613</v>
      </c>
      <c r="E723" t="s">
        <v>59</v>
      </c>
      <c r="F723">
        <v>0</v>
      </c>
      <c r="G723">
        <v>0</v>
      </c>
      <c r="H723">
        <v>5</v>
      </c>
      <c r="I723" t="s">
        <v>48</v>
      </c>
      <c r="J723">
        <v>140</v>
      </c>
      <c r="K723">
        <v>47177</v>
      </c>
      <c r="L723">
        <v>47179</v>
      </c>
      <c r="M723">
        <v>141</v>
      </c>
      <c r="N723">
        <v>2</v>
      </c>
      <c r="O723">
        <v>120</v>
      </c>
      <c r="P723">
        <v>0</v>
      </c>
      <c r="Q723">
        <v>0</v>
      </c>
      <c r="R723">
        <v>0.33300000000000002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0.33300000000000002</v>
      </c>
      <c r="Z723">
        <v>0.33300000000000002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40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40</v>
      </c>
      <c r="AQ723">
        <v>40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40</v>
      </c>
      <c r="AY723">
        <v>0.25</v>
      </c>
      <c r="AZ723" t="e">
        <v>#N/A</v>
      </c>
      <c r="BA723" t="e">
        <v>#N/A</v>
      </c>
      <c r="BB723" t="e">
        <v>#N/A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120</v>
      </c>
      <c r="BK723">
        <v>120</v>
      </c>
      <c r="BL723">
        <v>0</v>
      </c>
    </row>
    <row r="724" spans="1:64" hidden="1" outlineLevel="1" x14ac:dyDescent="0.3">
      <c r="A724">
        <v>2</v>
      </c>
      <c r="B724" t="s">
        <v>382</v>
      </c>
      <c r="C724">
        <v>4</v>
      </c>
      <c r="D724" t="s">
        <v>1614</v>
      </c>
      <c r="E724" t="s">
        <v>60</v>
      </c>
      <c r="F724">
        <v>0</v>
      </c>
      <c r="G724">
        <v>0</v>
      </c>
      <c r="H724">
        <v>5</v>
      </c>
      <c r="I724" t="s">
        <v>48</v>
      </c>
      <c r="J724">
        <v>142</v>
      </c>
      <c r="K724">
        <v>47191</v>
      </c>
      <c r="L724">
        <v>47193</v>
      </c>
      <c r="M724">
        <v>143</v>
      </c>
      <c r="N724">
        <v>2</v>
      </c>
      <c r="O724">
        <v>120</v>
      </c>
      <c r="P724">
        <v>0</v>
      </c>
      <c r="Q724">
        <v>0</v>
      </c>
      <c r="R724">
        <v>0</v>
      </c>
      <c r="S724">
        <v>0.33300000000000002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0.33300000000000002</v>
      </c>
      <c r="AA724">
        <v>0.33300000000000002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40</v>
      </c>
      <c r="AR724">
        <v>40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40</v>
      </c>
      <c r="AY724">
        <v>0.25</v>
      </c>
      <c r="AZ724" t="e">
        <v>#N/A</v>
      </c>
      <c r="BA724" t="e">
        <v>#N/A</v>
      </c>
      <c r="BB724" t="e">
        <v>#N/A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120</v>
      </c>
      <c r="BK724">
        <v>120</v>
      </c>
      <c r="BL724">
        <v>0</v>
      </c>
    </row>
    <row r="725" spans="1:64" hidden="1" outlineLevel="1" x14ac:dyDescent="0.3">
      <c r="A725">
        <v>2</v>
      </c>
      <c r="B725" t="s">
        <v>382</v>
      </c>
      <c r="C725">
        <v>5</v>
      </c>
      <c r="D725" t="s">
        <v>1615</v>
      </c>
      <c r="E725" t="s">
        <v>61</v>
      </c>
      <c r="F725">
        <v>0</v>
      </c>
      <c r="G725">
        <v>0</v>
      </c>
      <c r="H725">
        <v>6</v>
      </c>
      <c r="I725" t="s">
        <v>48</v>
      </c>
      <c r="J725">
        <v>144</v>
      </c>
      <c r="K725">
        <v>47205</v>
      </c>
      <c r="L725">
        <v>47207</v>
      </c>
      <c r="M725">
        <v>145</v>
      </c>
      <c r="N725">
        <v>2</v>
      </c>
      <c r="O725">
        <v>120</v>
      </c>
      <c r="P725">
        <v>0.33300000000000002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0.33300000000000002</v>
      </c>
      <c r="AA725">
        <v>0.33300000000000002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40</v>
      </c>
      <c r="AR725">
        <v>40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40</v>
      </c>
      <c r="AY725">
        <v>0.25</v>
      </c>
      <c r="AZ725" t="e">
        <v>#N/A</v>
      </c>
      <c r="BA725" t="e">
        <v>#N/A</v>
      </c>
      <c r="BB725" t="e">
        <v>#N/A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120</v>
      </c>
      <c r="BK725">
        <v>120</v>
      </c>
      <c r="BL725">
        <v>0</v>
      </c>
    </row>
    <row r="726" spans="1:64" hidden="1" outlineLevel="1" x14ac:dyDescent="0.3">
      <c r="A726">
        <v>2</v>
      </c>
      <c r="B726" t="s">
        <v>382</v>
      </c>
      <c r="C726">
        <v>6</v>
      </c>
      <c r="D726" t="s">
        <v>1616</v>
      </c>
      <c r="E726" t="s">
        <v>62</v>
      </c>
      <c r="F726">
        <v>0</v>
      </c>
      <c r="G726">
        <v>0</v>
      </c>
      <c r="H726">
        <v>6</v>
      </c>
      <c r="I726" t="s">
        <v>48</v>
      </c>
      <c r="J726">
        <v>146</v>
      </c>
      <c r="K726">
        <v>47219</v>
      </c>
      <c r="L726">
        <v>47221</v>
      </c>
      <c r="M726">
        <v>147</v>
      </c>
      <c r="N726">
        <v>2</v>
      </c>
      <c r="O726">
        <v>120</v>
      </c>
      <c r="P726">
        <v>0</v>
      </c>
      <c r="Q726">
        <v>0</v>
      </c>
      <c r="R726">
        <v>0.33300000000000002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0.33300000000000002</v>
      </c>
      <c r="Z726">
        <v>0</v>
      </c>
      <c r="AA726">
        <v>0</v>
      </c>
      <c r="AB726">
        <v>0.33300000000000002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40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40</v>
      </c>
      <c r="AQ726">
        <v>0</v>
      </c>
      <c r="AR726">
        <v>0</v>
      </c>
      <c r="AS726">
        <v>40</v>
      </c>
      <c r="AT726">
        <v>0</v>
      </c>
      <c r="AU726">
        <v>0</v>
      </c>
      <c r="AV726">
        <v>0</v>
      </c>
      <c r="AW726">
        <v>0</v>
      </c>
      <c r="AX726">
        <v>40</v>
      </c>
      <c r="AY726">
        <v>0.25</v>
      </c>
      <c r="AZ726" t="e">
        <v>#N/A</v>
      </c>
      <c r="BA726" t="e">
        <v>#N/A</v>
      </c>
      <c r="BB726" t="e">
        <v>#N/A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120</v>
      </c>
      <c r="BK726">
        <v>120</v>
      </c>
      <c r="BL726">
        <v>0</v>
      </c>
    </row>
    <row r="727" spans="1:64" hidden="1" outlineLevel="1" x14ac:dyDescent="0.3">
      <c r="A727">
        <v>2</v>
      </c>
      <c r="B727" t="s">
        <v>383</v>
      </c>
      <c r="C727">
        <v>1</v>
      </c>
      <c r="D727" t="s">
        <v>1617</v>
      </c>
      <c r="E727" t="s">
        <v>63</v>
      </c>
      <c r="F727">
        <v>0</v>
      </c>
      <c r="G727">
        <v>0</v>
      </c>
      <c r="H727">
        <v>7</v>
      </c>
      <c r="I727" t="s">
        <v>42</v>
      </c>
      <c r="J727">
        <v>148</v>
      </c>
      <c r="K727">
        <v>47233</v>
      </c>
      <c r="L727">
        <v>47235</v>
      </c>
      <c r="M727">
        <v>149</v>
      </c>
      <c r="N727">
        <v>2</v>
      </c>
      <c r="O727">
        <v>120</v>
      </c>
      <c r="P727">
        <v>0</v>
      </c>
      <c r="Q727">
        <v>0.25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0.25</v>
      </c>
      <c r="Z727">
        <v>0.25</v>
      </c>
      <c r="AA727">
        <v>0.25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30</v>
      </c>
      <c r="AQ727">
        <v>30</v>
      </c>
      <c r="AR727">
        <v>30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30</v>
      </c>
      <c r="AY727">
        <v>0.1875</v>
      </c>
      <c r="AZ727" t="e">
        <v>#N/A</v>
      </c>
      <c r="BA727" t="e">
        <v>#N/A</v>
      </c>
      <c r="BB727" t="e">
        <v>#N/A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120</v>
      </c>
      <c r="BK727">
        <v>120</v>
      </c>
      <c r="BL727">
        <v>0</v>
      </c>
    </row>
    <row r="728" spans="1:64" hidden="1" outlineLevel="1" x14ac:dyDescent="0.3">
      <c r="A728">
        <v>3</v>
      </c>
      <c r="B728" t="s">
        <v>379</v>
      </c>
      <c r="C728">
        <v>0</v>
      </c>
      <c r="D728" t="s">
        <v>1618</v>
      </c>
      <c r="E728" t="s">
        <v>742</v>
      </c>
      <c r="F728">
        <v>0</v>
      </c>
      <c r="G728">
        <v>0</v>
      </c>
      <c r="H728">
        <v>0</v>
      </c>
      <c r="I728">
        <v>0</v>
      </c>
      <c r="J728">
        <v>150</v>
      </c>
      <c r="K728">
        <v>47247</v>
      </c>
      <c r="L728">
        <v>47247</v>
      </c>
      <c r="M728">
        <v>149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 hidden="1" outlineLevel="1" x14ac:dyDescent="0.3">
      <c r="A729">
        <v>3</v>
      </c>
      <c r="B729" t="s">
        <v>379</v>
      </c>
      <c r="C729">
        <v>1</v>
      </c>
      <c r="D729" t="s">
        <v>1619</v>
      </c>
      <c r="E729" t="s">
        <v>126</v>
      </c>
      <c r="F729">
        <v>0</v>
      </c>
      <c r="G729">
        <v>0</v>
      </c>
      <c r="H729">
        <v>3</v>
      </c>
      <c r="I729" t="s">
        <v>37</v>
      </c>
      <c r="J729">
        <v>150</v>
      </c>
      <c r="K729">
        <v>47247</v>
      </c>
      <c r="L729">
        <v>47249</v>
      </c>
      <c r="M729">
        <v>151</v>
      </c>
      <c r="N729">
        <v>2</v>
      </c>
      <c r="O729">
        <v>80</v>
      </c>
      <c r="P729">
        <v>0.5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40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40</v>
      </c>
      <c r="AY729">
        <v>0.25</v>
      </c>
      <c r="AZ729" t="e">
        <v>#N/A</v>
      </c>
      <c r="BA729" t="e">
        <v>#N/A</v>
      </c>
      <c r="BB729" t="e">
        <v>#N/A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80</v>
      </c>
      <c r="BK729">
        <v>80</v>
      </c>
      <c r="BL729">
        <v>0</v>
      </c>
    </row>
    <row r="730" spans="1:64" hidden="1" outlineLevel="1" x14ac:dyDescent="0.3">
      <c r="A730">
        <v>3</v>
      </c>
      <c r="B730" t="s">
        <v>380</v>
      </c>
      <c r="C730">
        <v>1</v>
      </c>
      <c r="D730" t="s">
        <v>1620</v>
      </c>
      <c r="E730" t="s">
        <v>127</v>
      </c>
      <c r="F730">
        <v>0</v>
      </c>
      <c r="G730">
        <v>0</v>
      </c>
      <c r="H730">
        <v>3</v>
      </c>
      <c r="I730" t="s">
        <v>37</v>
      </c>
      <c r="J730">
        <v>152</v>
      </c>
      <c r="K730">
        <v>47261</v>
      </c>
      <c r="L730">
        <v>47263</v>
      </c>
      <c r="M730">
        <v>153</v>
      </c>
      <c r="N730">
        <v>2</v>
      </c>
      <c r="O730">
        <v>80</v>
      </c>
      <c r="P730">
        <v>0</v>
      </c>
      <c r="Q730">
        <v>0.5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40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40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40</v>
      </c>
      <c r="AY730">
        <v>0.25</v>
      </c>
      <c r="AZ730" t="e">
        <v>#N/A</v>
      </c>
      <c r="BA730" t="e">
        <v>#N/A</v>
      </c>
      <c r="BB730" t="e">
        <v>#N/A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80</v>
      </c>
      <c r="BK730">
        <v>80</v>
      </c>
      <c r="BL730">
        <v>0</v>
      </c>
    </row>
    <row r="731" spans="1:64" hidden="1" outlineLevel="1" x14ac:dyDescent="0.3">
      <c r="A731">
        <v>3</v>
      </c>
      <c r="B731" t="s">
        <v>381</v>
      </c>
      <c r="C731">
        <v>1</v>
      </c>
      <c r="D731" t="s">
        <v>1621</v>
      </c>
      <c r="E731" t="s">
        <v>128</v>
      </c>
      <c r="F731">
        <v>0</v>
      </c>
      <c r="G731">
        <v>0</v>
      </c>
      <c r="H731">
        <v>3</v>
      </c>
      <c r="I731" t="s">
        <v>42</v>
      </c>
      <c r="J731">
        <v>154</v>
      </c>
      <c r="K731">
        <v>47275</v>
      </c>
      <c r="L731">
        <v>47275</v>
      </c>
      <c r="M731">
        <v>153</v>
      </c>
      <c r="N731">
        <v>0</v>
      </c>
      <c r="O731">
        <v>80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0.5</v>
      </c>
      <c r="Z731">
        <v>0</v>
      </c>
      <c r="AA731">
        <v>0.5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40</v>
      </c>
      <c r="AQ731">
        <v>0</v>
      </c>
      <c r="AR731">
        <v>40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 t="e">
        <v>#N/A</v>
      </c>
      <c r="BA731" t="e">
        <v>#N/A</v>
      </c>
      <c r="BB731" t="e">
        <v>#N/A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80</v>
      </c>
      <c r="BK731">
        <v>80</v>
      </c>
      <c r="BL731">
        <v>0</v>
      </c>
    </row>
    <row r="732" spans="1:64" hidden="1" outlineLevel="1" x14ac:dyDescent="0.3">
      <c r="A732">
        <v>3</v>
      </c>
      <c r="B732" t="s">
        <v>382</v>
      </c>
      <c r="C732">
        <v>1</v>
      </c>
      <c r="D732" t="s">
        <v>1622</v>
      </c>
      <c r="E732" t="s">
        <v>129</v>
      </c>
      <c r="F732">
        <v>0</v>
      </c>
      <c r="G732">
        <v>0</v>
      </c>
      <c r="H732">
        <v>3</v>
      </c>
      <c r="I732" t="s">
        <v>42</v>
      </c>
      <c r="J732">
        <v>154</v>
      </c>
      <c r="K732">
        <v>47275</v>
      </c>
      <c r="L732">
        <v>47279</v>
      </c>
      <c r="M732">
        <v>157</v>
      </c>
      <c r="N732">
        <v>4</v>
      </c>
      <c r="O732">
        <v>160</v>
      </c>
      <c r="P732">
        <v>0</v>
      </c>
      <c r="Q732">
        <v>0</v>
      </c>
      <c r="R732">
        <v>0.5</v>
      </c>
      <c r="S732">
        <v>0.5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80</v>
      </c>
      <c r="AJ732">
        <v>80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160</v>
      </c>
      <c r="AY732">
        <v>1</v>
      </c>
      <c r="AZ732" t="e">
        <v>#N/A</v>
      </c>
      <c r="BA732" t="e">
        <v>#N/A</v>
      </c>
      <c r="BB732" t="e">
        <v>#N/A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160</v>
      </c>
      <c r="BK732">
        <v>160</v>
      </c>
      <c r="BL732">
        <v>0</v>
      </c>
    </row>
    <row r="733" spans="1:64" hidden="1" outlineLevel="1" x14ac:dyDescent="0.3">
      <c r="A733">
        <v>3</v>
      </c>
      <c r="B733" t="s">
        <v>383</v>
      </c>
      <c r="C733">
        <v>1</v>
      </c>
      <c r="D733" t="s">
        <v>1623</v>
      </c>
      <c r="E733" t="s">
        <v>43</v>
      </c>
      <c r="F733">
        <v>0</v>
      </c>
      <c r="G733">
        <v>0</v>
      </c>
      <c r="H733">
        <v>4</v>
      </c>
      <c r="I733" t="s">
        <v>42</v>
      </c>
      <c r="J733">
        <v>158</v>
      </c>
      <c r="K733">
        <v>47303</v>
      </c>
      <c r="L733">
        <v>47303</v>
      </c>
      <c r="M733">
        <v>157</v>
      </c>
      <c r="N733">
        <v>0</v>
      </c>
      <c r="O733">
        <v>80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0.25</v>
      </c>
      <c r="Z733">
        <v>0.25</v>
      </c>
      <c r="AA733">
        <v>0.25</v>
      </c>
      <c r="AB733">
        <v>0.25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20</v>
      </c>
      <c r="AQ733">
        <v>20</v>
      </c>
      <c r="AR733">
        <v>20</v>
      </c>
      <c r="AS733">
        <v>20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t="e">
        <v>#N/A</v>
      </c>
      <c r="BA733" t="e">
        <v>#N/A</v>
      </c>
      <c r="BB733" t="e">
        <v>#N/A</v>
      </c>
      <c r="BC733">
        <v>0</v>
      </c>
      <c r="BD733">
        <v>0</v>
      </c>
      <c r="BE733">
        <v>0</v>
      </c>
      <c r="BF733">
        <v>0</v>
      </c>
      <c r="BG733">
        <v>0</v>
      </c>
      <c r="BH733" t="e">
        <v>#REF!</v>
      </c>
      <c r="BI733">
        <v>0</v>
      </c>
      <c r="BJ733">
        <v>80</v>
      </c>
      <c r="BK733">
        <v>80</v>
      </c>
      <c r="BL733">
        <v>0</v>
      </c>
    </row>
    <row r="734" spans="1:64" hidden="1" outlineLevel="1" x14ac:dyDescent="0.3">
      <c r="A734">
        <v>4</v>
      </c>
      <c r="B734" t="s">
        <v>379</v>
      </c>
      <c r="C734">
        <v>-1</v>
      </c>
      <c r="D734" t="s">
        <v>1624</v>
      </c>
      <c r="E734" t="s">
        <v>745</v>
      </c>
      <c r="F734">
        <v>0</v>
      </c>
      <c r="G734">
        <v>0</v>
      </c>
      <c r="H734">
        <v>0</v>
      </c>
      <c r="I734">
        <v>0</v>
      </c>
      <c r="J734">
        <v>158</v>
      </c>
      <c r="K734">
        <v>47303</v>
      </c>
      <c r="L734">
        <v>47303</v>
      </c>
      <c r="M734">
        <v>157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 hidden="1" outlineLevel="1" x14ac:dyDescent="0.3">
      <c r="A735">
        <v>4</v>
      </c>
      <c r="B735" t="s">
        <v>379</v>
      </c>
      <c r="C735">
        <v>0</v>
      </c>
      <c r="D735" t="s">
        <v>1625</v>
      </c>
      <c r="E735" t="s">
        <v>64</v>
      </c>
      <c r="F735">
        <v>0</v>
      </c>
      <c r="G735">
        <v>0</v>
      </c>
      <c r="H735">
        <v>4</v>
      </c>
      <c r="I735" t="s">
        <v>42</v>
      </c>
      <c r="J735">
        <v>158</v>
      </c>
      <c r="K735">
        <v>47303</v>
      </c>
      <c r="L735">
        <v>47305</v>
      </c>
      <c r="M735">
        <v>159</v>
      </c>
      <c r="N735">
        <v>2</v>
      </c>
      <c r="O735">
        <v>120</v>
      </c>
      <c r="P735">
        <v>0.33300000000000002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0.33300000000000002</v>
      </c>
      <c r="Z735">
        <v>0.33300000000000002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40</v>
      </c>
      <c r="AQ735">
        <v>40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40</v>
      </c>
      <c r="AY735">
        <v>0.25</v>
      </c>
      <c r="AZ735" t="e">
        <v>#N/A</v>
      </c>
      <c r="BA735" t="e">
        <v>#N/A</v>
      </c>
      <c r="BB735" t="e">
        <v>#N/A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120</v>
      </c>
      <c r="BK735">
        <v>120</v>
      </c>
      <c r="BL735">
        <v>0</v>
      </c>
    </row>
    <row r="736" spans="1:64" hidden="1" outlineLevel="1" x14ac:dyDescent="0.3">
      <c r="A736">
        <v>4</v>
      </c>
      <c r="B736" t="s">
        <v>380</v>
      </c>
      <c r="C736">
        <v>0</v>
      </c>
      <c r="D736" t="s">
        <v>1626</v>
      </c>
      <c r="E736" t="s">
        <v>130</v>
      </c>
      <c r="F736">
        <v>0</v>
      </c>
      <c r="G736">
        <v>0</v>
      </c>
      <c r="H736">
        <v>6</v>
      </c>
      <c r="I736" t="s">
        <v>48</v>
      </c>
      <c r="J736">
        <v>160</v>
      </c>
      <c r="K736">
        <v>47317</v>
      </c>
      <c r="L736">
        <v>47319</v>
      </c>
      <c r="M736">
        <v>161</v>
      </c>
      <c r="N736">
        <v>2</v>
      </c>
      <c r="O736">
        <v>120</v>
      </c>
      <c r="P736">
        <v>0</v>
      </c>
      <c r="Q736">
        <v>0.33300000000000002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0.33300000000000002</v>
      </c>
      <c r="AA736">
        <v>0.33300000000000002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40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40</v>
      </c>
      <c r="AR736">
        <v>40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40</v>
      </c>
      <c r="AY736">
        <v>0.25</v>
      </c>
      <c r="AZ736" t="e">
        <v>#N/A</v>
      </c>
      <c r="BA736" t="e">
        <v>#N/A</v>
      </c>
      <c r="BB736" t="e">
        <v>#N/A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120</v>
      </c>
      <c r="BK736">
        <v>120</v>
      </c>
      <c r="BL736">
        <v>0</v>
      </c>
    </row>
    <row r="737" spans="1:64" hidden="1" outlineLevel="1" x14ac:dyDescent="0.3">
      <c r="A737">
        <v>4</v>
      </c>
      <c r="B737" t="s">
        <v>381</v>
      </c>
      <c r="C737">
        <v>0</v>
      </c>
      <c r="D737" t="s">
        <v>1627</v>
      </c>
      <c r="E737" t="s">
        <v>131</v>
      </c>
      <c r="F737">
        <v>0</v>
      </c>
      <c r="G737">
        <v>0</v>
      </c>
      <c r="H737">
        <v>6</v>
      </c>
      <c r="I737" t="s">
        <v>48</v>
      </c>
      <c r="J737">
        <v>162</v>
      </c>
      <c r="K737">
        <v>47331</v>
      </c>
      <c r="L737">
        <v>47333</v>
      </c>
      <c r="M737">
        <v>163</v>
      </c>
      <c r="N737">
        <v>2</v>
      </c>
      <c r="O737">
        <v>120</v>
      </c>
      <c r="P737">
        <v>0</v>
      </c>
      <c r="Q737">
        <v>0</v>
      </c>
      <c r="R737">
        <v>0.33300000000000002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0.33300000000000002</v>
      </c>
      <c r="AB737">
        <v>0.33300000000000002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40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40</v>
      </c>
      <c r="AS737">
        <v>40</v>
      </c>
      <c r="AT737">
        <v>0</v>
      </c>
      <c r="AU737">
        <v>0</v>
      </c>
      <c r="AV737">
        <v>0</v>
      </c>
      <c r="AW737">
        <v>0</v>
      </c>
      <c r="AX737">
        <v>40</v>
      </c>
      <c r="AY737">
        <v>0.25</v>
      </c>
      <c r="AZ737" t="e">
        <v>#N/A</v>
      </c>
      <c r="BA737" t="e">
        <v>#N/A</v>
      </c>
      <c r="BB737" t="e">
        <v>#N/A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120</v>
      </c>
      <c r="BK737">
        <v>120</v>
      </c>
      <c r="BL737">
        <v>0</v>
      </c>
    </row>
    <row r="738" spans="1:64" hidden="1" outlineLevel="1" x14ac:dyDescent="0.3">
      <c r="A738">
        <v>4</v>
      </c>
      <c r="B738" t="s">
        <v>382</v>
      </c>
      <c r="C738">
        <v>0</v>
      </c>
      <c r="D738" t="s">
        <v>1628</v>
      </c>
      <c r="E738" t="s">
        <v>67</v>
      </c>
      <c r="F738">
        <v>0</v>
      </c>
      <c r="G738">
        <v>0</v>
      </c>
      <c r="H738">
        <v>8</v>
      </c>
      <c r="I738" t="s">
        <v>48</v>
      </c>
      <c r="J738">
        <v>164</v>
      </c>
      <c r="K738">
        <v>47345</v>
      </c>
      <c r="L738">
        <v>47347</v>
      </c>
      <c r="M738">
        <v>165</v>
      </c>
      <c r="N738">
        <v>2</v>
      </c>
      <c r="O738">
        <v>160</v>
      </c>
      <c r="P738">
        <v>0</v>
      </c>
      <c r="Q738">
        <v>0</v>
      </c>
      <c r="R738">
        <v>0</v>
      </c>
      <c r="S738">
        <v>0.25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0.25</v>
      </c>
      <c r="Z738">
        <v>0.25</v>
      </c>
      <c r="AA738">
        <v>0.25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40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40</v>
      </c>
      <c r="AQ738">
        <v>40</v>
      </c>
      <c r="AR738">
        <v>40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40</v>
      </c>
      <c r="AY738">
        <v>0.25</v>
      </c>
      <c r="AZ738" t="e">
        <v>#N/A</v>
      </c>
      <c r="BA738" t="e">
        <v>#N/A</v>
      </c>
      <c r="BB738" t="e">
        <v>#N/A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160</v>
      </c>
      <c r="BK738">
        <v>160</v>
      </c>
      <c r="BL738">
        <v>0</v>
      </c>
    </row>
    <row r="739" spans="1:64" hidden="1" outlineLevel="1" x14ac:dyDescent="0.3">
      <c r="A739">
        <v>5</v>
      </c>
      <c r="B739" t="s">
        <v>379</v>
      </c>
      <c r="C739">
        <v>0</v>
      </c>
      <c r="D739" t="s">
        <v>1629</v>
      </c>
      <c r="E739" t="s">
        <v>744</v>
      </c>
      <c r="F739">
        <v>0</v>
      </c>
      <c r="G739">
        <v>0</v>
      </c>
      <c r="H739">
        <v>0</v>
      </c>
      <c r="I739">
        <v>0</v>
      </c>
      <c r="J739">
        <v>166</v>
      </c>
      <c r="K739">
        <v>47359</v>
      </c>
      <c r="L739">
        <v>47359</v>
      </c>
      <c r="M739">
        <v>165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 hidden="1" outlineLevel="1" x14ac:dyDescent="0.3">
      <c r="A740">
        <v>5</v>
      </c>
      <c r="B740" t="s">
        <v>379</v>
      </c>
      <c r="C740">
        <v>1</v>
      </c>
      <c r="D740" t="s">
        <v>1630</v>
      </c>
      <c r="E740" t="s">
        <v>132</v>
      </c>
      <c r="F740">
        <v>0</v>
      </c>
      <c r="G740">
        <v>0</v>
      </c>
      <c r="H740">
        <v>4</v>
      </c>
      <c r="I740" t="s">
        <v>42</v>
      </c>
      <c r="J740">
        <v>166</v>
      </c>
      <c r="K740">
        <v>47359</v>
      </c>
      <c r="L740">
        <v>47361</v>
      </c>
      <c r="M740">
        <v>167</v>
      </c>
      <c r="N740">
        <v>2</v>
      </c>
      <c r="O740">
        <v>120</v>
      </c>
      <c r="P740">
        <v>0.33300000000000002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0.33300000000000002</v>
      </c>
      <c r="Z740">
        <v>0</v>
      </c>
      <c r="AA740">
        <v>0</v>
      </c>
      <c r="AB740">
        <v>0.33300000000000002</v>
      </c>
      <c r="AC740">
        <v>0</v>
      </c>
      <c r="AD740">
        <v>0</v>
      </c>
      <c r="AE740">
        <v>0</v>
      </c>
      <c r="AF740">
        <v>0</v>
      </c>
      <c r="AG740">
        <v>40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40</v>
      </c>
      <c r="AQ740">
        <v>0</v>
      </c>
      <c r="AR740">
        <v>0</v>
      </c>
      <c r="AS740">
        <v>40</v>
      </c>
      <c r="AT740">
        <v>0</v>
      </c>
      <c r="AU740">
        <v>0</v>
      </c>
      <c r="AV740">
        <v>0</v>
      </c>
      <c r="AW740">
        <v>0</v>
      </c>
      <c r="AX740">
        <v>40</v>
      </c>
      <c r="AY740">
        <v>0.25</v>
      </c>
      <c r="AZ740" t="e">
        <v>#N/A</v>
      </c>
      <c r="BA740" t="e">
        <v>#N/A</v>
      </c>
      <c r="BB740" t="e">
        <v>#N/A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120</v>
      </c>
      <c r="BK740">
        <v>120</v>
      </c>
      <c r="BL740">
        <v>0</v>
      </c>
    </row>
    <row r="741" spans="1:64" hidden="1" outlineLevel="1" x14ac:dyDescent="0.3">
      <c r="A741">
        <v>5</v>
      </c>
      <c r="B741" t="s">
        <v>380</v>
      </c>
      <c r="C741">
        <v>1</v>
      </c>
      <c r="D741" t="s">
        <v>1631</v>
      </c>
      <c r="E741" t="s">
        <v>105</v>
      </c>
      <c r="F741">
        <v>0</v>
      </c>
      <c r="G741">
        <v>0</v>
      </c>
      <c r="H741">
        <v>5</v>
      </c>
      <c r="I741" t="s">
        <v>42</v>
      </c>
      <c r="J741">
        <v>168</v>
      </c>
      <c r="K741">
        <v>47373</v>
      </c>
      <c r="L741">
        <v>47375</v>
      </c>
      <c r="M741">
        <v>169</v>
      </c>
      <c r="N741">
        <v>2</v>
      </c>
      <c r="O741">
        <v>120</v>
      </c>
      <c r="P741">
        <v>0</v>
      </c>
      <c r="Q741">
        <v>0.33300000000000002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0.33300000000000002</v>
      </c>
      <c r="AA741">
        <v>0.33300000000000002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40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40</v>
      </c>
      <c r="AR741">
        <v>40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40</v>
      </c>
      <c r="AY741">
        <v>0.25</v>
      </c>
      <c r="AZ741" t="e">
        <v>#N/A</v>
      </c>
      <c r="BA741" t="e">
        <v>#N/A</v>
      </c>
      <c r="BB741" t="e">
        <v>#N/A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120</v>
      </c>
      <c r="BK741">
        <v>120</v>
      </c>
      <c r="BL741">
        <v>0</v>
      </c>
    </row>
    <row r="742" spans="1:64" hidden="1" outlineLevel="1" x14ac:dyDescent="0.3">
      <c r="A742">
        <v>5</v>
      </c>
      <c r="B742" t="s">
        <v>381</v>
      </c>
      <c r="C742">
        <v>1</v>
      </c>
      <c r="D742" t="s">
        <v>1632</v>
      </c>
      <c r="E742" t="s">
        <v>106</v>
      </c>
      <c r="F742">
        <v>0</v>
      </c>
      <c r="G742">
        <v>0</v>
      </c>
      <c r="H742">
        <v>5</v>
      </c>
      <c r="I742" t="s">
        <v>42</v>
      </c>
      <c r="J742">
        <v>170</v>
      </c>
      <c r="K742">
        <v>47387</v>
      </c>
      <c r="L742">
        <v>47389</v>
      </c>
      <c r="M742">
        <v>171</v>
      </c>
      <c r="N742">
        <v>2</v>
      </c>
      <c r="O742">
        <v>120</v>
      </c>
      <c r="P742">
        <v>0</v>
      </c>
      <c r="Q742">
        <v>0</v>
      </c>
      <c r="R742">
        <v>0.33300000000000002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0.33300000000000002</v>
      </c>
      <c r="AA742">
        <v>0.33300000000000002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40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40</v>
      </c>
      <c r="AR742">
        <v>40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40</v>
      </c>
      <c r="AY742">
        <v>0.25</v>
      </c>
      <c r="AZ742" t="e">
        <v>#N/A</v>
      </c>
      <c r="BA742" t="e">
        <v>#N/A</v>
      </c>
      <c r="BB742" t="e">
        <v>#N/A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120</v>
      </c>
      <c r="BK742">
        <v>120</v>
      </c>
      <c r="BL742">
        <v>0</v>
      </c>
    </row>
    <row r="743" spans="1:64" hidden="1" outlineLevel="1" x14ac:dyDescent="0.3">
      <c r="A743">
        <v>6</v>
      </c>
      <c r="B743">
        <v>0</v>
      </c>
      <c r="C743">
        <v>0</v>
      </c>
      <c r="D743" t="s">
        <v>1633</v>
      </c>
      <c r="E743" t="s">
        <v>743</v>
      </c>
      <c r="F743">
        <v>0</v>
      </c>
      <c r="G743">
        <v>0</v>
      </c>
      <c r="H743">
        <v>0</v>
      </c>
      <c r="I743">
        <v>0</v>
      </c>
      <c r="J743">
        <v>172</v>
      </c>
      <c r="K743">
        <v>47401</v>
      </c>
      <c r="L743">
        <v>47401</v>
      </c>
      <c r="M743">
        <v>171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 hidden="1" outlineLevel="1" x14ac:dyDescent="0.3">
      <c r="A744">
        <v>6</v>
      </c>
      <c r="B744" t="s">
        <v>379</v>
      </c>
      <c r="C744">
        <v>1</v>
      </c>
      <c r="D744" t="s">
        <v>1634</v>
      </c>
      <c r="E744" t="s">
        <v>107</v>
      </c>
      <c r="F744">
        <v>0</v>
      </c>
      <c r="G744">
        <v>0</v>
      </c>
      <c r="H744">
        <v>0</v>
      </c>
      <c r="I744" t="s">
        <v>42</v>
      </c>
      <c r="J744">
        <v>172</v>
      </c>
      <c r="K744">
        <v>47401</v>
      </c>
      <c r="L744">
        <v>47403</v>
      </c>
      <c r="M744">
        <v>173</v>
      </c>
      <c r="N744">
        <v>2</v>
      </c>
      <c r="O744">
        <v>80</v>
      </c>
      <c r="P744">
        <v>0.5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0.5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40</v>
      </c>
      <c r="AY744">
        <v>0.25</v>
      </c>
      <c r="AZ744" t="e">
        <v>#N/A</v>
      </c>
      <c r="BA744" t="e">
        <v>#N/A</v>
      </c>
      <c r="BB744" t="e">
        <v>#N/A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80</v>
      </c>
      <c r="BK744">
        <v>80</v>
      </c>
      <c r="BL744">
        <v>0</v>
      </c>
    </row>
    <row r="745" spans="1:64" hidden="1" outlineLevel="1" x14ac:dyDescent="0.3">
      <c r="A745">
        <v>6</v>
      </c>
      <c r="B745" t="s">
        <v>380</v>
      </c>
      <c r="C745">
        <v>1</v>
      </c>
      <c r="D745" t="s">
        <v>1635</v>
      </c>
      <c r="E745" t="s">
        <v>69</v>
      </c>
      <c r="F745">
        <v>0</v>
      </c>
      <c r="G745">
        <v>0</v>
      </c>
      <c r="H745">
        <v>6</v>
      </c>
      <c r="I745" t="s">
        <v>42</v>
      </c>
      <c r="J745">
        <v>174</v>
      </c>
      <c r="K745">
        <v>47415</v>
      </c>
      <c r="L745">
        <v>47417</v>
      </c>
      <c r="M745">
        <v>175</v>
      </c>
      <c r="N745">
        <v>2</v>
      </c>
      <c r="O745">
        <v>120</v>
      </c>
      <c r="P745">
        <v>0</v>
      </c>
      <c r="Q745">
        <v>0.33300000000000002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0.33</v>
      </c>
      <c r="Z745">
        <v>0</v>
      </c>
      <c r="AA745">
        <v>0.33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40</v>
      </c>
      <c r="AQ745">
        <v>0</v>
      </c>
      <c r="AR745">
        <v>40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40</v>
      </c>
      <c r="AY745">
        <v>0.25</v>
      </c>
      <c r="AZ745" t="e">
        <v>#N/A</v>
      </c>
      <c r="BA745" t="e">
        <v>#N/A</v>
      </c>
      <c r="BB745" t="e">
        <v>#N/A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120</v>
      </c>
      <c r="BK745">
        <v>120</v>
      </c>
      <c r="BL745">
        <v>0</v>
      </c>
    </row>
    <row r="746" spans="1:64" hidden="1" outlineLevel="1" x14ac:dyDescent="0.3">
      <c r="A746">
        <v>6</v>
      </c>
      <c r="B746" t="s">
        <v>381</v>
      </c>
      <c r="C746">
        <v>1</v>
      </c>
      <c r="D746" t="s">
        <v>1636</v>
      </c>
      <c r="E746" t="s">
        <v>133</v>
      </c>
      <c r="F746">
        <v>0</v>
      </c>
      <c r="G746">
        <v>0</v>
      </c>
      <c r="H746">
        <v>7</v>
      </c>
      <c r="I746" t="s">
        <v>42</v>
      </c>
      <c r="J746">
        <v>176</v>
      </c>
      <c r="K746">
        <v>47429</v>
      </c>
      <c r="L746">
        <v>47431</v>
      </c>
      <c r="M746">
        <v>177</v>
      </c>
      <c r="N746">
        <v>2</v>
      </c>
      <c r="O746">
        <v>160</v>
      </c>
      <c r="P746">
        <v>0</v>
      </c>
      <c r="Q746">
        <v>0.25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0.25</v>
      </c>
      <c r="Z746">
        <v>0.25</v>
      </c>
      <c r="AA746">
        <v>0.25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40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40</v>
      </c>
      <c r="AQ746">
        <v>40</v>
      </c>
      <c r="AR746">
        <v>40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40</v>
      </c>
      <c r="AY746">
        <v>0.25</v>
      </c>
      <c r="AZ746" t="e">
        <v>#N/A</v>
      </c>
      <c r="BA746" t="e">
        <v>#N/A</v>
      </c>
      <c r="BB746" t="e">
        <v>#N/A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160</v>
      </c>
      <c r="BK746">
        <v>160</v>
      </c>
      <c r="BL746">
        <v>0</v>
      </c>
    </row>
    <row r="747" spans="1:64" hidden="1" outlineLevel="1" x14ac:dyDescent="0.3">
      <c r="A747">
        <v>6</v>
      </c>
      <c r="B747" t="s">
        <v>382</v>
      </c>
      <c r="C747">
        <v>1</v>
      </c>
      <c r="D747" t="s">
        <v>1637</v>
      </c>
      <c r="E747" t="s">
        <v>109</v>
      </c>
      <c r="F747">
        <v>0</v>
      </c>
      <c r="G747">
        <v>0</v>
      </c>
      <c r="H747">
        <v>0</v>
      </c>
      <c r="I747" t="s">
        <v>42</v>
      </c>
      <c r="J747">
        <v>178</v>
      </c>
      <c r="K747">
        <v>47443</v>
      </c>
      <c r="L747">
        <v>47446</v>
      </c>
      <c r="M747">
        <v>180</v>
      </c>
      <c r="N747">
        <v>3</v>
      </c>
      <c r="O747">
        <v>120</v>
      </c>
      <c r="P747">
        <v>0.5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0.5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60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60</v>
      </c>
      <c r="AY747">
        <v>0.375</v>
      </c>
      <c r="AZ747" t="e">
        <v>#N/A</v>
      </c>
      <c r="BA747" t="e">
        <v>#N/A</v>
      </c>
      <c r="BB747" t="e">
        <v>#N/A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120</v>
      </c>
      <c r="BK747">
        <v>120</v>
      </c>
      <c r="BL747">
        <v>0</v>
      </c>
    </row>
    <row r="748" spans="1:64" hidden="1" outlineLevel="1" x14ac:dyDescent="0.3">
      <c r="A748">
        <v>6</v>
      </c>
      <c r="B748" t="s">
        <v>383</v>
      </c>
      <c r="C748">
        <v>1</v>
      </c>
      <c r="D748" t="s">
        <v>1638</v>
      </c>
      <c r="E748" t="s">
        <v>134</v>
      </c>
      <c r="F748">
        <v>0</v>
      </c>
      <c r="G748">
        <v>0</v>
      </c>
      <c r="H748">
        <v>4</v>
      </c>
      <c r="I748" t="s">
        <v>42</v>
      </c>
      <c r="J748">
        <v>181</v>
      </c>
      <c r="K748">
        <v>47464</v>
      </c>
      <c r="L748">
        <v>47466</v>
      </c>
      <c r="M748">
        <v>182</v>
      </c>
      <c r="N748">
        <v>2</v>
      </c>
      <c r="O748">
        <v>120</v>
      </c>
      <c r="P748">
        <v>0</v>
      </c>
      <c r="Q748">
        <v>0.33300000000000002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0.33300000000000002</v>
      </c>
      <c r="Z748">
        <v>0.33300000000000002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40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40</v>
      </c>
      <c r="AQ748">
        <v>40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40</v>
      </c>
      <c r="AY748">
        <v>0.25</v>
      </c>
      <c r="AZ748" t="e">
        <v>#N/A</v>
      </c>
      <c r="BA748" t="e">
        <v>#N/A</v>
      </c>
      <c r="BB748" t="e">
        <v>#N/A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120</v>
      </c>
      <c r="BK748">
        <v>120</v>
      </c>
      <c r="BL748">
        <v>0</v>
      </c>
    </row>
    <row r="749" spans="1:64" hidden="1" outlineLevel="1" x14ac:dyDescent="0.3">
      <c r="A749">
        <v>7</v>
      </c>
      <c r="B749" t="s">
        <v>379</v>
      </c>
      <c r="C749">
        <v>0</v>
      </c>
      <c r="D749" t="s">
        <v>1639</v>
      </c>
      <c r="E749" t="s">
        <v>747</v>
      </c>
      <c r="F749">
        <v>0</v>
      </c>
      <c r="G749">
        <v>0</v>
      </c>
      <c r="H749">
        <v>0</v>
      </c>
      <c r="I749">
        <v>0</v>
      </c>
      <c r="J749">
        <v>183</v>
      </c>
      <c r="K749">
        <v>47478</v>
      </c>
      <c r="L749">
        <v>47478</v>
      </c>
      <c r="M749">
        <v>182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 hidden="1" outlineLevel="1" x14ac:dyDescent="0.3">
      <c r="A750">
        <v>7</v>
      </c>
      <c r="B750" t="s">
        <v>379</v>
      </c>
      <c r="C750">
        <v>1</v>
      </c>
      <c r="D750" t="s">
        <v>1640</v>
      </c>
      <c r="E750" t="s">
        <v>135</v>
      </c>
      <c r="F750">
        <v>0</v>
      </c>
      <c r="G750">
        <v>0</v>
      </c>
      <c r="H750">
        <v>0</v>
      </c>
      <c r="I750" t="s">
        <v>29</v>
      </c>
      <c r="J750">
        <v>183</v>
      </c>
      <c r="K750">
        <v>47478</v>
      </c>
      <c r="L750">
        <v>47480</v>
      </c>
      <c r="M750">
        <v>184</v>
      </c>
      <c r="N750">
        <v>2</v>
      </c>
      <c r="O750">
        <v>160</v>
      </c>
      <c r="P750">
        <v>0.25</v>
      </c>
      <c r="Q750">
        <v>0.25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0.25</v>
      </c>
      <c r="AA750">
        <v>0</v>
      </c>
      <c r="AB750">
        <v>0.25</v>
      </c>
      <c r="AC750">
        <v>0</v>
      </c>
      <c r="AD750">
        <v>0</v>
      </c>
      <c r="AE750">
        <v>0</v>
      </c>
      <c r="AF750">
        <v>0</v>
      </c>
      <c r="AG750">
        <v>40</v>
      </c>
      <c r="AH750">
        <v>40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40</v>
      </c>
      <c r="AR750">
        <v>0</v>
      </c>
      <c r="AS750">
        <v>40</v>
      </c>
      <c r="AT750">
        <v>0</v>
      </c>
      <c r="AU750">
        <v>0</v>
      </c>
      <c r="AV750">
        <v>0</v>
      </c>
      <c r="AW750">
        <v>0</v>
      </c>
      <c r="AX750">
        <v>80</v>
      </c>
      <c r="AY750">
        <v>0.5</v>
      </c>
      <c r="AZ750" t="e">
        <v>#N/A</v>
      </c>
      <c r="BA750" t="e">
        <v>#N/A</v>
      </c>
      <c r="BB750" t="e">
        <v>#N/A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160</v>
      </c>
      <c r="BK750">
        <v>160</v>
      </c>
      <c r="BL750">
        <v>0</v>
      </c>
    </row>
    <row r="751" spans="1:64" hidden="1" outlineLevel="1" x14ac:dyDescent="0.3">
      <c r="A751">
        <v>7</v>
      </c>
      <c r="B751" t="s">
        <v>380</v>
      </c>
      <c r="C751">
        <v>1</v>
      </c>
      <c r="D751" t="s">
        <v>1641</v>
      </c>
      <c r="E751" t="s">
        <v>136</v>
      </c>
      <c r="F751">
        <v>0</v>
      </c>
      <c r="G751">
        <v>0</v>
      </c>
      <c r="H751">
        <v>11</v>
      </c>
      <c r="I751" t="s">
        <v>29</v>
      </c>
      <c r="J751">
        <v>185</v>
      </c>
      <c r="K751">
        <v>47492</v>
      </c>
      <c r="L751">
        <v>47494</v>
      </c>
      <c r="M751">
        <v>186</v>
      </c>
      <c r="N751">
        <v>2</v>
      </c>
      <c r="O751">
        <v>120</v>
      </c>
      <c r="P751">
        <v>0.33300000000000002</v>
      </c>
      <c r="Q751">
        <v>0.33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0.33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</v>
      </c>
      <c r="AH751">
        <v>40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40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80</v>
      </c>
      <c r="AY751">
        <v>0.5</v>
      </c>
      <c r="AZ751" t="e">
        <v>#N/A</v>
      </c>
      <c r="BA751" t="e">
        <v>#N/A</v>
      </c>
      <c r="BB751" t="e">
        <v>#N/A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120</v>
      </c>
      <c r="BK751">
        <v>120</v>
      </c>
      <c r="BL751">
        <v>0</v>
      </c>
    </row>
    <row r="752" spans="1:64" hidden="1" outlineLevel="1" x14ac:dyDescent="0.3">
      <c r="A752">
        <v>7</v>
      </c>
      <c r="B752" t="s">
        <v>381</v>
      </c>
      <c r="C752">
        <v>1</v>
      </c>
      <c r="D752" t="s">
        <v>1642</v>
      </c>
      <c r="E752" t="s">
        <v>137</v>
      </c>
      <c r="F752">
        <v>0</v>
      </c>
      <c r="G752">
        <v>0</v>
      </c>
      <c r="H752">
        <v>12</v>
      </c>
      <c r="I752" t="s">
        <v>37</v>
      </c>
      <c r="J752">
        <v>187</v>
      </c>
      <c r="K752">
        <v>47506</v>
      </c>
      <c r="L752">
        <v>47508</v>
      </c>
      <c r="M752">
        <v>188</v>
      </c>
      <c r="N752">
        <v>2</v>
      </c>
      <c r="O752">
        <v>160</v>
      </c>
      <c r="P752">
        <v>0</v>
      </c>
      <c r="Q752">
        <v>0.25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0.25</v>
      </c>
      <c r="Z752">
        <v>0.25</v>
      </c>
      <c r="AA752">
        <v>0.25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40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40</v>
      </c>
      <c r="AQ752">
        <v>40</v>
      </c>
      <c r="AR752">
        <v>40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40</v>
      </c>
      <c r="AY752">
        <v>0.25</v>
      </c>
      <c r="AZ752" t="e">
        <v>#N/A</v>
      </c>
      <c r="BA752" t="e">
        <v>#N/A</v>
      </c>
      <c r="BB752" t="e">
        <v>#N/A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160</v>
      </c>
      <c r="BK752">
        <v>160</v>
      </c>
      <c r="BL752">
        <v>0</v>
      </c>
    </row>
    <row r="753" spans="1:64" hidden="1" outlineLevel="1" x14ac:dyDescent="0.3">
      <c r="A753">
        <v>8</v>
      </c>
      <c r="B753" t="s">
        <v>379</v>
      </c>
      <c r="C753">
        <v>0</v>
      </c>
      <c r="D753" t="s">
        <v>1643</v>
      </c>
      <c r="E753" t="s">
        <v>749</v>
      </c>
      <c r="F753">
        <v>0</v>
      </c>
      <c r="G753">
        <v>0</v>
      </c>
      <c r="H753">
        <v>0</v>
      </c>
      <c r="I753">
        <v>0</v>
      </c>
      <c r="J753">
        <v>189</v>
      </c>
      <c r="K753">
        <v>47520</v>
      </c>
      <c r="L753">
        <v>47520</v>
      </c>
      <c r="M753">
        <v>188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 hidden="1" outlineLevel="1" x14ac:dyDescent="0.3">
      <c r="A754">
        <v>8</v>
      </c>
      <c r="B754" t="s">
        <v>379</v>
      </c>
      <c r="C754">
        <v>1</v>
      </c>
      <c r="D754" t="s">
        <v>1644</v>
      </c>
      <c r="E754" t="s">
        <v>77</v>
      </c>
      <c r="F754">
        <v>0</v>
      </c>
      <c r="G754">
        <v>0</v>
      </c>
      <c r="H754">
        <v>10</v>
      </c>
      <c r="I754" t="s">
        <v>29</v>
      </c>
      <c r="J754">
        <v>189</v>
      </c>
      <c r="K754">
        <v>47520</v>
      </c>
      <c r="L754">
        <v>47526</v>
      </c>
      <c r="M754">
        <v>194</v>
      </c>
      <c r="N754">
        <v>6</v>
      </c>
      <c r="O754">
        <v>120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120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120</v>
      </c>
      <c r="AY754">
        <v>0.75</v>
      </c>
      <c r="AZ754" t="e">
        <v>#N/A</v>
      </c>
      <c r="BA754" t="e">
        <v>#N/A</v>
      </c>
      <c r="BB754" t="e">
        <v>#N/A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120</v>
      </c>
      <c r="BK754">
        <v>120</v>
      </c>
      <c r="BL754">
        <v>0</v>
      </c>
    </row>
    <row r="755" spans="1:64" hidden="1" outlineLevel="1" x14ac:dyDescent="0.3">
      <c r="A755">
        <v>8</v>
      </c>
      <c r="B755" t="s">
        <v>380</v>
      </c>
      <c r="C755">
        <v>1</v>
      </c>
      <c r="D755" t="s">
        <v>1645</v>
      </c>
      <c r="E755" t="s">
        <v>138</v>
      </c>
      <c r="F755">
        <v>0</v>
      </c>
      <c r="G755">
        <v>0</v>
      </c>
      <c r="H755">
        <v>10</v>
      </c>
      <c r="I755" t="s">
        <v>29</v>
      </c>
      <c r="J755">
        <v>195</v>
      </c>
      <c r="K755">
        <v>47562</v>
      </c>
      <c r="L755">
        <v>47562</v>
      </c>
      <c r="M755">
        <v>194</v>
      </c>
      <c r="N755">
        <v>0</v>
      </c>
      <c r="O755">
        <v>120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120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120</v>
      </c>
      <c r="AY755">
        <v>0.75</v>
      </c>
      <c r="AZ755" t="e">
        <v>#N/A</v>
      </c>
      <c r="BA755" t="e">
        <v>#N/A</v>
      </c>
      <c r="BB755" t="e">
        <v>#N/A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120</v>
      </c>
      <c r="BK755">
        <v>120</v>
      </c>
      <c r="BL755">
        <v>0</v>
      </c>
    </row>
    <row r="756" spans="1:64" hidden="1" outlineLevel="1" x14ac:dyDescent="0.3">
      <c r="A756">
        <v>8</v>
      </c>
      <c r="B756" t="s">
        <v>381</v>
      </c>
      <c r="C756">
        <v>1</v>
      </c>
      <c r="D756" t="s">
        <v>1646</v>
      </c>
      <c r="E756" t="s">
        <v>79</v>
      </c>
      <c r="F756">
        <v>0</v>
      </c>
      <c r="G756">
        <v>0</v>
      </c>
      <c r="H756">
        <v>10</v>
      </c>
      <c r="I756" t="s">
        <v>29</v>
      </c>
      <c r="J756">
        <v>195</v>
      </c>
      <c r="K756">
        <v>47562</v>
      </c>
      <c r="L756">
        <v>47562</v>
      </c>
      <c r="M756">
        <v>194</v>
      </c>
      <c r="N756">
        <v>0</v>
      </c>
      <c r="O756">
        <v>120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120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120</v>
      </c>
      <c r="AY756">
        <v>0.75</v>
      </c>
      <c r="AZ756" t="e">
        <v>#N/A</v>
      </c>
      <c r="BA756" t="e">
        <v>#N/A</v>
      </c>
      <c r="BB756" t="e">
        <v>#N/A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120</v>
      </c>
      <c r="BK756">
        <v>120</v>
      </c>
      <c r="BL756">
        <v>0</v>
      </c>
    </row>
    <row r="757" spans="1:64" hidden="1" outlineLevel="1" x14ac:dyDescent="0.3">
      <c r="A757">
        <v>8</v>
      </c>
      <c r="B757" t="s">
        <v>382</v>
      </c>
      <c r="C757">
        <v>1</v>
      </c>
      <c r="D757" t="s">
        <v>1647</v>
      </c>
      <c r="E757" t="s">
        <v>80</v>
      </c>
      <c r="F757">
        <v>0</v>
      </c>
      <c r="G757">
        <v>0</v>
      </c>
      <c r="H757">
        <v>10</v>
      </c>
      <c r="I757" t="s">
        <v>29</v>
      </c>
      <c r="J757">
        <v>195</v>
      </c>
      <c r="K757">
        <v>47562</v>
      </c>
      <c r="L757">
        <v>47562</v>
      </c>
      <c r="M757">
        <v>194</v>
      </c>
      <c r="N757">
        <v>0</v>
      </c>
      <c r="O757">
        <v>120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120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120</v>
      </c>
      <c r="AY757">
        <v>0.75</v>
      </c>
      <c r="AZ757" t="e">
        <v>#N/A</v>
      </c>
      <c r="BA757" t="e">
        <v>#N/A</v>
      </c>
      <c r="BB757" t="e">
        <v>#N/A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120</v>
      </c>
      <c r="BK757">
        <v>120</v>
      </c>
      <c r="BL757">
        <v>0</v>
      </c>
    </row>
    <row r="758" spans="1:64" hidden="1" outlineLevel="1" x14ac:dyDescent="0.3">
      <c r="A758">
        <v>8</v>
      </c>
      <c r="B758" t="s">
        <v>383</v>
      </c>
      <c r="C758">
        <v>1</v>
      </c>
      <c r="D758" t="s">
        <v>1648</v>
      </c>
      <c r="E758" t="s">
        <v>139</v>
      </c>
      <c r="F758">
        <v>0</v>
      </c>
      <c r="G758">
        <v>0</v>
      </c>
      <c r="H758">
        <v>10</v>
      </c>
      <c r="I758" t="s">
        <v>29</v>
      </c>
      <c r="J758">
        <v>195</v>
      </c>
      <c r="K758">
        <v>47562</v>
      </c>
      <c r="L758">
        <v>47568</v>
      </c>
      <c r="M758">
        <v>200</v>
      </c>
      <c r="N758">
        <v>6</v>
      </c>
      <c r="O758">
        <v>120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120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120</v>
      </c>
      <c r="AY758">
        <v>0.75</v>
      </c>
      <c r="AZ758" t="e">
        <v>#N/A</v>
      </c>
      <c r="BA758" t="e">
        <v>#N/A</v>
      </c>
      <c r="BB758" t="e">
        <v>#N/A</v>
      </c>
      <c r="BC758">
        <v>0</v>
      </c>
      <c r="BD758">
        <v>0</v>
      </c>
      <c r="BE758">
        <v>0</v>
      </c>
      <c r="BF758">
        <v>0</v>
      </c>
      <c r="BG758">
        <v>0</v>
      </c>
      <c r="BH758" t="e">
        <v>#REF!</v>
      </c>
      <c r="BI758">
        <v>0</v>
      </c>
      <c r="BJ758">
        <v>120</v>
      </c>
      <c r="BK758">
        <v>120</v>
      </c>
      <c r="BL758">
        <v>0</v>
      </c>
    </row>
    <row r="759" spans="1:64" hidden="1" outlineLevel="1" x14ac:dyDescent="0.3">
      <c r="A759">
        <v>8</v>
      </c>
      <c r="B759" t="s">
        <v>384</v>
      </c>
      <c r="C759">
        <v>1</v>
      </c>
      <c r="D759" t="s">
        <v>1649</v>
      </c>
      <c r="E759" t="s">
        <v>140</v>
      </c>
      <c r="F759">
        <v>0</v>
      </c>
      <c r="G759">
        <v>0</v>
      </c>
      <c r="H759">
        <v>10</v>
      </c>
      <c r="I759" t="s">
        <v>29</v>
      </c>
      <c r="J759">
        <v>201</v>
      </c>
      <c r="K759">
        <v>47604</v>
      </c>
      <c r="L759">
        <v>47604</v>
      </c>
      <c r="M759">
        <v>200</v>
      </c>
      <c r="N759">
        <v>0</v>
      </c>
      <c r="O759">
        <v>120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120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120</v>
      </c>
      <c r="AY759">
        <v>0.75</v>
      </c>
      <c r="AZ759" t="e">
        <v>#N/A</v>
      </c>
      <c r="BA759" t="e">
        <v>#N/A</v>
      </c>
      <c r="BB759" t="e">
        <v>#N/A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120</v>
      </c>
      <c r="BK759">
        <v>120</v>
      </c>
      <c r="BL759">
        <v>0</v>
      </c>
    </row>
    <row r="760" spans="1:64" hidden="1" outlineLevel="1" x14ac:dyDescent="0.3">
      <c r="A760">
        <v>9</v>
      </c>
      <c r="B760" t="s">
        <v>379</v>
      </c>
      <c r="C760">
        <v>0</v>
      </c>
      <c r="D760" t="s">
        <v>1650</v>
      </c>
      <c r="E760" t="s">
        <v>748</v>
      </c>
      <c r="F760">
        <v>0</v>
      </c>
      <c r="G760">
        <v>0</v>
      </c>
      <c r="H760">
        <v>0</v>
      </c>
      <c r="I760">
        <v>0</v>
      </c>
      <c r="J760">
        <v>201</v>
      </c>
      <c r="K760">
        <v>47604</v>
      </c>
      <c r="L760">
        <v>47604</v>
      </c>
      <c r="M760">
        <v>200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 hidden="1" outlineLevel="1" x14ac:dyDescent="0.3">
      <c r="A761">
        <v>9</v>
      </c>
      <c r="B761" t="s">
        <v>379</v>
      </c>
      <c r="C761">
        <v>1</v>
      </c>
      <c r="D761" t="s">
        <v>1651</v>
      </c>
      <c r="E761" t="s">
        <v>115</v>
      </c>
      <c r="F761">
        <v>0</v>
      </c>
      <c r="G761">
        <v>0</v>
      </c>
      <c r="H761">
        <v>8</v>
      </c>
      <c r="I761" t="s">
        <v>29</v>
      </c>
      <c r="J761">
        <v>201</v>
      </c>
      <c r="K761">
        <v>47604</v>
      </c>
      <c r="L761">
        <v>47606</v>
      </c>
      <c r="M761">
        <v>202</v>
      </c>
      <c r="N761">
        <v>2</v>
      </c>
      <c r="O761">
        <v>120</v>
      </c>
      <c r="P761">
        <v>0.33300000000000002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0.66600000000000004</v>
      </c>
      <c r="AC761">
        <v>0</v>
      </c>
      <c r="AD761">
        <v>0</v>
      </c>
      <c r="AE761">
        <v>0</v>
      </c>
      <c r="AF761">
        <v>0</v>
      </c>
      <c r="AG761">
        <v>40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80</v>
      </c>
      <c r="AT761">
        <v>0</v>
      </c>
      <c r="AU761">
        <v>0</v>
      </c>
      <c r="AV761">
        <v>0</v>
      </c>
      <c r="AW761">
        <v>0</v>
      </c>
      <c r="AX761">
        <v>40</v>
      </c>
      <c r="AY761">
        <v>0.25</v>
      </c>
      <c r="AZ761" t="e">
        <v>#N/A</v>
      </c>
      <c r="BA761" t="e">
        <v>#N/A</v>
      </c>
      <c r="BB761" t="e">
        <v>#N/A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120</v>
      </c>
      <c r="BK761">
        <v>120</v>
      </c>
      <c r="BL761">
        <v>0</v>
      </c>
    </row>
    <row r="762" spans="1:64" hidden="1" outlineLevel="1" x14ac:dyDescent="0.3">
      <c r="A762">
        <v>9</v>
      </c>
      <c r="B762" t="s">
        <v>380</v>
      </c>
      <c r="C762">
        <v>1</v>
      </c>
      <c r="D762" t="s">
        <v>1652</v>
      </c>
      <c r="E762" t="s">
        <v>116</v>
      </c>
      <c r="F762">
        <v>0</v>
      </c>
      <c r="G762">
        <v>0</v>
      </c>
      <c r="H762">
        <v>9</v>
      </c>
      <c r="I762" t="s">
        <v>29</v>
      </c>
      <c r="J762">
        <v>203</v>
      </c>
      <c r="K762">
        <v>47618</v>
      </c>
      <c r="L762">
        <v>47620</v>
      </c>
      <c r="M762">
        <v>204</v>
      </c>
      <c r="N762">
        <v>2</v>
      </c>
      <c r="O762">
        <v>80</v>
      </c>
      <c r="P762">
        <v>0</v>
      </c>
      <c r="Q762">
        <v>0.5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40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40</v>
      </c>
      <c r="AT762">
        <v>0</v>
      </c>
      <c r="AU762">
        <v>0</v>
      </c>
      <c r="AV762">
        <v>0</v>
      </c>
      <c r="AW762">
        <v>0</v>
      </c>
      <c r="AX762">
        <v>40</v>
      </c>
      <c r="AY762">
        <v>0.25</v>
      </c>
      <c r="AZ762" t="e">
        <v>#N/A</v>
      </c>
      <c r="BA762" t="e">
        <v>#N/A</v>
      </c>
      <c r="BB762" t="e">
        <v>#N/A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80</v>
      </c>
      <c r="BK762">
        <v>80</v>
      </c>
      <c r="BL762">
        <v>0</v>
      </c>
    </row>
    <row r="763" spans="1:64" hidden="1" outlineLevel="1" x14ac:dyDescent="0.3">
      <c r="A763">
        <v>9</v>
      </c>
      <c r="B763" t="s">
        <v>381</v>
      </c>
      <c r="C763">
        <v>1</v>
      </c>
      <c r="D763" t="s">
        <v>1653</v>
      </c>
      <c r="E763" t="s">
        <v>141</v>
      </c>
      <c r="F763">
        <v>0</v>
      </c>
      <c r="G763">
        <v>0</v>
      </c>
      <c r="H763">
        <v>9</v>
      </c>
      <c r="I763" t="s">
        <v>37</v>
      </c>
      <c r="J763">
        <v>205</v>
      </c>
      <c r="K763">
        <v>47632</v>
      </c>
      <c r="L763">
        <v>47634</v>
      </c>
      <c r="M763">
        <v>206</v>
      </c>
      <c r="N763">
        <v>2</v>
      </c>
      <c r="O763">
        <v>120</v>
      </c>
      <c r="P763">
        <v>0.33300000000000002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0.66300000000000003</v>
      </c>
      <c r="AC763">
        <v>0</v>
      </c>
      <c r="AD763">
        <v>0</v>
      </c>
      <c r="AE763">
        <v>0</v>
      </c>
      <c r="AF763">
        <v>0</v>
      </c>
      <c r="AG763">
        <v>40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80</v>
      </c>
      <c r="AT763">
        <v>0</v>
      </c>
      <c r="AU763">
        <v>0</v>
      </c>
      <c r="AV763">
        <v>0</v>
      </c>
      <c r="AW763">
        <v>0</v>
      </c>
      <c r="AX763">
        <v>40</v>
      </c>
      <c r="AY763">
        <v>0.25</v>
      </c>
      <c r="AZ763" t="e">
        <v>#N/A</v>
      </c>
      <c r="BA763" t="e">
        <v>#N/A</v>
      </c>
      <c r="BB763" t="e">
        <v>#N/A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120</v>
      </c>
      <c r="BK763">
        <v>120</v>
      </c>
      <c r="BL763">
        <v>0</v>
      </c>
    </row>
    <row r="764" spans="1:64" hidden="1" outlineLevel="1" x14ac:dyDescent="0.3">
      <c r="A764">
        <v>9</v>
      </c>
      <c r="B764" t="s">
        <v>382</v>
      </c>
      <c r="C764">
        <v>1</v>
      </c>
      <c r="D764" t="s">
        <v>1654</v>
      </c>
      <c r="E764" t="s">
        <v>142</v>
      </c>
      <c r="F764">
        <v>0</v>
      </c>
      <c r="G764">
        <v>0</v>
      </c>
      <c r="H764">
        <v>9</v>
      </c>
      <c r="I764" t="s">
        <v>29</v>
      </c>
      <c r="J764">
        <v>207</v>
      </c>
      <c r="K764">
        <v>47646</v>
      </c>
      <c r="L764">
        <v>47650</v>
      </c>
      <c r="M764">
        <v>210</v>
      </c>
      <c r="N764">
        <v>4</v>
      </c>
      <c r="O764">
        <v>160</v>
      </c>
      <c r="P764">
        <v>0</v>
      </c>
      <c r="Q764">
        <v>0</v>
      </c>
      <c r="R764">
        <v>0.5</v>
      </c>
      <c r="S764">
        <v>0.5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80</v>
      </c>
      <c r="AJ764">
        <v>80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160</v>
      </c>
      <c r="AY764">
        <v>1</v>
      </c>
      <c r="AZ764" t="e">
        <v>#N/A</v>
      </c>
      <c r="BA764" t="e">
        <v>#N/A</v>
      </c>
      <c r="BB764" t="e">
        <v>#N/A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160</v>
      </c>
      <c r="BK764">
        <v>160</v>
      </c>
      <c r="BL764">
        <v>0</v>
      </c>
    </row>
    <row r="765" spans="1:64" hidden="1" outlineLevel="1" x14ac:dyDescent="0.3">
      <c r="A765">
        <v>9</v>
      </c>
      <c r="B765" t="s">
        <v>383</v>
      </c>
      <c r="C765">
        <v>1</v>
      </c>
      <c r="D765" t="s">
        <v>1655</v>
      </c>
      <c r="E765" t="s">
        <v>85</v>
      </c>
      <c r="F765">
        <v>0</v>
      </c>
      <c r="G765">
        <v>0</v>
      </c>
      <c r="H765">
        <v>10</v>
      </c>
      <c r="I765" t="s">
        <v>48</v>
      </c>
      <c r="J765">
        <v>211</v>
      </c>
      <c r="K765">
        <v>47674</v>
      </c>
      <c r="L765">
        <v>47676</v>
      </c>
      <c r="M765">
        <v>212</v>
      </c>
      <c r="N765">
        <v>2</v>
      </c>
      <c r="O765">
        <v>160</v>
      </c>
      <c r="P765">
        <v>0</v>
      </c>
      <c r="Q765">
        <v>0.25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0.75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120</v>
      </c>
      <c r="AT765">
        <v>0</v>
      </c>
      <c r="AU765">
        <v>0</v>
      </c>
      <c r="AV765">
        <v>0</v>
      </c>
      <c r="AW765">
        <v>0</v>
      </c>
      <c r="AX765">
        <v>40</v>
      </c>
      <c r="AY765">
        <v>0.25</v>
      </c>
      <c r="AZ765" t="e">
        <v>#N/A</v>
      </c>
      <c r="BA765" t="e">
        <v>#N/A</v>
      </c>
      <c r="BB765" t="e">
        <v>#N/A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160</v>
      </c>
      <c r="BK765">
        <v>160</v>
      </c>
      <c r="BL765">
        <v>0</v>
      </c>
    </row>
    <row r="766" spans="1:64" hidden="1" outlineLevel="1" x14ac:dyDescent="0.3">
      <c r="A766">
        <v>10</v>
      </c>
      <c r="B766" t="s">
        <v>379</v>
      </c>
      <c r="C766">
        <v>0</v>
      </c>
      <c r="D766" t="s">
        <v>1656</v>
      </c>
      <c r="E766" t="s">
        <v>719</v>
      </c>
      <c r="F766">
        <v>0</v>
      </c>
      <c r="G766">
        <v>0</v>
      </c>
      <c r="H766">
        <v>0</v>
      </c>
      <c r="I766">
        <v>0</v>
      </c>
      <c r="J766">
        <v>213</v>
      </c>
      <c r="K766">
        <v>47688</v>
      </c>
      <c r="L766">
        <v>47688</v>
      </c>
      <c r="M766">
        <v>212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 hidden="1" outlineLevel="1" x14ac:dyDescent="0.3">
      <c r="A767">
        <v>10</v>
      </c>
      <c r="B767" t="s">
        <v>379</v>
      </c>
      <c r="C767">
        <v>1</v>
      </c>
      <c r="D767" t="s">
        <v>1657</v>
      </c>
      <c r="E767" t="s">
        <v>143</v>
      </c>
      <c r="F767">
        <v>0</v>
      </c>
      <c r="G767">
        <v>0</v>
      </c>
      <c r="H767">
        <v>8</v>
      </c>
      <c r="I767" t="s">
        <v>37</v>
      </c>
      <c r="J767">
        <v>213</v>
      </c>
      <c r="K767">
        <v>47688</v>
      </c>
      <c r="L767">
        <v>47690</v>
      </c>
      <c r="M767">
        <v>214</v>
      </c>
      <c r="N767">
        <v>2</v>
      </c>
      <c r="O767">
        <v>120</v>
      </c>
      <c r="P767">
        <v>0.33300000000000002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0.66300000000000003</v>
      </c>
      <c r="AC767">
        <v>0</v>
      </c>
      <c r="AD767">
        <v>0</v>
      </c>
      <c r="AE767">
        <v>0</v>
      </c>
      <c r="AF767">
        <v>0</v>
      </c>
      <c r="AG767">
        <v>40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80</v>
      </c>
      <c r="AT767">
        <v>0</v>
      </c>
      <c r="AU767">
        <v>0</v>
      </c>
      <c r="AV767">
        <v>0</v>
      </c>
      <c r="AW767">
        <v>0</v>
      </c>
      <c r="AX767">
        <v>40</v>
      </c>
      <c r="AY767">
        <v>0.25</v>
      </c>
      <c r="AZ767" t="e">
        <v>#N/A</v>
      </c>
      <c r="BA767" t="e">
        <v>#N/A</v>
      </c>
      <c r="BB767" t="e">
        <v>#N/A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120</v>
      </c>
      <c r="BK767">
        <v>120</v>
      </c>
      <c r="BL767">
        <v>0</v>
      </c>
    </row>
    <row r="768" spans="1:64" hidden="1" outlineLevel="1" x14ac:dyDescent="0.3">
      <c r="A768">
        <v>10</v>
      </c>
      <c r="B768" t="s">
        <v>380</v>
      </c>
      <c r="C768">
        <v>1</v>
      </c>
      <c r="D768" t="s">
        <v>1658</v>
      </c>
      <c r="E768" t="s">
        <v>87</v>
      </c>
      <c r="F768">
        <v>0</v>
      </c>
      <c r="G768">
        <v>0</v>
      </c>
      <c r="H768">
        <v>8</v>
      </c>
      <c r="I768" t="s">
        <v>29</v>
      </c>
      <c r="J768">
        <v>215</v>
      </c>
      <c r="K768">
        <v>47702</v>
      </c>
      <c r="L768">
        <v>47704</v>
      </c>
      <c r="M768">
        <v>216</v>
      </c>
      <c r="N768">
        <v>2</v>
      </c>
      <c r="O768">
        <v>120</v>
      </c>
      <c r="P768">
        <v>0</v>
      </c>
      <c r="Q768">
        <v>0.33300000000000002</v>
      </c>
      <c r="R768">
        <v>0.33300000000000002</v>
      </c>
      <c r="S768">
        <v>0.33300000000000002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40</v>
      </c>
      <c r="AI768">
        <v>40</v>
      </c>
      <c r="AJ768">
        <v>40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120</v>
      </c>
      <c r="AY768">
        <v>0.75</v>
      </c>
      <c r="AZ768" t="e">
        <v>#N/A</v>
      </c>
      <c r="BA768" t="e">
        <v>#N/A</v>
      </c>
      <c r="BB768" t="e">
        <v>#N/A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120</v>
      </c>
      <c r="BK768">
        <v>120</v>
      </c>
      <c r="BL768">
        <v>0</v>
      </c>
    </row>
    <row r="769" spans="1:64" hidden="1" outlineLevel="1" x14ac:dyDescent="0.3">
      <c r="A769">
        <v>11</v>
      </c>
      <c r="B769" t="s">
        <v>379</v>
      </c>
      <c r="C769">
        <v>0</v>
      </c>
      <c r="D769" t="s">
        <v>1659</v>
      </c>
      <c r="E769" t="s">
        <v>750</v>
      </c>
      <c r="F769">
        <v>0</v>
      </c>
      <c r="G769">
        <v>0</v>
      </c>
      <c r="H769">
        <v>0</v>
      </c>
      <c r="I769">
        <v>0</v>
      </c>
      <c r="J769">
        <v>217</v>
      </c>
      <c r="K769">
        <v>47716</v>
      </c>
      <c r="L769">
        <v>47716</v>
      </c>
      <c r="M769">
        <v>216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 hidden="1" outlineLevel="1" x14ac:dyDescent="0.3">
      <c r="A770">
        <v>11</v>
      </c>
      <c r="B770" t="s">
        <v>379</v>
      </c>
      <c r="C770">
        <v>1</v>
      </c>
      <c r="D770" t="s">
        <v>1660</v>
      </c>
      <c r="E770" t="s">
        <v>88</v>
      </c>
      <c r="F770">
        <v>0</v>
      </c>
      <c r="G770">
        <v>0</v>
      </c>
      <c r="H770">
        <v>9</v>
      </c>
      <c r="I770" t="s">
        <v>48</v>
      </c>
      <c r="J770">
        <v>217</v>
      </c>
      <c r="K770">
        <v>47716</v>
      </c>
      <c r="L770">
        <v>47718</v>
      </c>
      <c r="M770">
        <v>218</v>
      </c>
      <c r="N770">
        <v>2</v>
      </c>
      <c r="O770">
        <v>120</v>
      </c>
      <c r="P770">
        <v>0.25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0.75</v>
      </c>
      <c r="AC770">
        <v>0</v>
      </c>
      <c r="AD770">
        <v>0</v>
      </c>
      <c r="AE770">
        <v>0</v>
      </c>
      <c r="AF770">
        <v>0</v>
      </c>
      <c r="AG770">
        <v>30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90</v>
      </c>
      <c r="AT770">
        <v>0</v>
      </c>
      <c r="AU770">
        <v>0</v>
      </c>
      <c r="AV770">
        <v>0</v>
      </c>
      <c r="AW770">
        <v>0</v>
      </c>
      <c r="AX770">
        <v>30</v>
      </c>
      <c r="AY770">
        <v>0.1875</v>
      </c>
      <c r="AZ770" t="e">
        <v>#N/A</v>
      </c>
      <c r="BA770" t="e">
        <v>#N/A</v>
      </c>
      <c r="BB770" t="e">
        <v>#N/A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120</v>
      </c>
      <c r="BK770">
        <v>120</v>
      </c>
      <c r="BL770">
        <v>0</v>
      </c>
    </row>
    <row r="771" spans="1:64" hidden="1" outlineLevel="1" x14ac:dyDescent="0.3">
      <c r="A771">
        <v>11</v>
      </c>
      <c r="B771" t="s">
        <v>380</v>
      </c>
      <c r="C771">
        <v>1</v>
      </c>
      <c r="D771" t="s">
        <v>1661</v>
      </c>
      <c r="E771" t="s">
        <v>144</v>
      </c>
      <c r="F771">
        <v>0</v>
      </c>
      <c r="G771">
        <v>0</v>
      </c>
      <c r="H771">
        <v>9</v>
      </c>
      <c r="I771" t="s">
        <v>37</v>
      </c>
      <c r="J771">
        <v>219</v>
      </c>
      <c r="K771">
        <v>47730</v>
      </c>
      <c r="L771">
        <v>47730</v>
      </c>
      <c r="M771">
        <v>218</v>
      </c>
      <c r="N771">
        <v>0</v>
      </c>
      <c r="O771">
        <v>80</v>
      </c>
      <c r="P771">
        <v>0</v>
      </c>
      <c r="Q771">
        <v>0.25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0.25</v>
      </c>
      <c r="AB771">
        <v>0.5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20</v>
      </c>
      <c r="AS771">
        <v>40</v>
      </c>
      <c r="AT771">
        <v>0</v>
      </c>
      <c r="AU771">
        <v>0</v>
      </c>
      <c r="AV771">
        <v>0</v>
      </c>
      <c r="AW771">
        <v>0</v>
      </c>
      <c r="AX771">
        <v>20</v>
      </c>
      <c r="AY771">
        <v>0.125</v>
      </c>
      <c r="AZ771" t="e">
        <v>#N/A</v>
      </c>
      <c r="BA771" t="e">
        <v>#N/A</v>
      </c>
      <c r="BB771" t="e">
        <v>#N/A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80</v>
      </c>
      <c r="BK771">
        <v>80</v>
      </c>
      <c r="BL771">
        <v>0</v>
      </c>
    </row>
    <row r="772" spans="1:64" hidden="1" outlineLevel="1" x14ac:dyDescent="0.3">
      <c r="A772">
        <v>12</v>
      </c>
      <c r="B772" t="s">
        <v>379</v>
      </c>
      <c r="C772">
        <v>1</v>
      </c>
      <c r="D772" t="s">
        <v>1662</v>
      </c>
      <c r="E772" t="s">
        <v>751</v>
      </c>
      <c r="F772">
        <v>0</v>
      </c>
      <c r="G772">
        <v>0</v>
      </c>
      <c r="H772">
        <v>13</v>
      </c>
      <c r="I772" t="s">
        <v>29</v>
      </c>
      <c r="J772">
        <v>219</v>
      </c>
      <c r="K772">
        <v>47730</v>
      </c>
      <c r="L772">
        <v>47731</v>
      </c>
      <c r="M772">
        <v>219</v>
      </c>
      <c r="N772">
        <v>1</v>
      </c>
      <c r="O772">
        <v>200</v>
      </c>
      <c r="P772">
        <v>0</v>
      </c>
      <c r="Q772">
        <v>0</v>
      </c>
      <c r="R772">
        <v>0.1</v>
      </c>
      <c r="S772">
        <v>0.1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0.2</v>
      </c>
      <c r="Z772">
        <v>0.2</v>
      </c>
      <c r="AA772">
        <v>0</v>
      </c>
      <c r="AB772">
        <v>0.2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20</v>
      </c>
      <c r="AJ772">
        <v>20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40</v>
      </c>
      <c r="AQ772">
        <v>40</v>
      </c>
      <c r="AR772">
        <v>0</v>
      </c>
      <c r="AS772">
        <v>40</v>
      </c>
      <c r="AT772">
        <v>0</v>
      </c>
      <c r="AU772">
        <v>0</v>
      </c>
      <c r="AV772">
        <v>0</v>
      </c>
      <c r="AW772">
        <v>0</v>
      </c>
      <c r="AX772">
        <v>40</v>
      </c>
      <c r="AY772">
        <v>0.25</v>
      </c>
      <c r="AZ772" t="e">
        <v>#N/A</v>
      </c>
      <c r="BA772" t="e">
        <v>#N/A</v>
      </c>
      <c r="BB772" t="e">
        <v>#N/A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200</v>
      </c>
      <c r="BK772">
        <v>160</v>
      </c>
      <c r="BL772">
        <v>40</v>
      </c>
    </row>
    <row r="773" spans="1:64" hidden="1" outlineLevel="1" x14ac:dyDescent="0.3">
      <c r="BJ773">
        <v>0</v>
      </c>
      <c r="BK773">
        <v>0</v>
      </c>
      <c r="BL773">
        <v>0</v>
      </c>
    </row>
    <row r="774" spans="1:64" hidden="1" outlineLevel="1" x14ac:dyDescent="0.3">
      <c r="BJ774">
        <v>0</v>
      </c>
      <c r="BK774">
        <v>0</v>
      </c>
      <c r="BL774">
        <v>0</v>
      </c>
    </row>
    <row r="775" spans="1:64" hidden="1" outlineLevel="1" x14ac:dyDescent="0.3">
      <c r="BJ775">
        <v>0</v>
      </c>
      <c r="BK775">
        <v>0</v>
      </c>
      <c r="BL775">
        <v>0</v>
      </c>
    </row>
    <row r="776" spans="1:64" hidden="1" outlineLevel="1" x14ac:dyDescent="0.3">
      <c r="BJ776">
        <v>0</v>
      </c>
      <c r="BK776">
        <v>0</v>
      </c>
      <c r="BL776">
        <v>0</v>
      </c>
    </row>
    <row r="777" spans="1:64" hidden="1" outlineLevel="1" x14ac:dyDescent="0.3">
      <c r="BJ777">
        <v>0</v>
      </c>
      <c r="BK777">
        <v>0</v>
      </c>
      <c r="BL777">
        <v>0</v>
      </c>
    </row>
    <row r="778" spans="1:64" hidden="1" outlineLevel="1" x14ac:dyDescent="0.3">
      <c r="BJ778">
        <v>0</v>
      </c>
      <c r="BK778">
        <v>0</v>
      </c>
      <c r="BL778">
        <v>0</v>
      </c>
    </row>
    <row r="779" spans="1:64" hidden="1" outlineLevel="1" x14ac:dyDescent="0.3">
      <c r="BJ779">
        <v>0</v>
      </c>
      <c r="BK779">
        <v>0</v>
      </c>
      <c r="BL779">
        <v>0</v>
      </c>
    </row>
    <row r="780" spans="1:64" hidden="1" outlineLevel="1" x14ac:dyDescent="0.3">
      <c r="BJ780">
        <v>0</v>
      </c>
      <c r="BK780">
        <v>0</v>
      </c>
      <c r="BL780">
        <v>0</v>
      </c>
    </row>
    <row r="781" spans="1:64" hidden="1" outlineLevel="1" x14ac:dyDescent="0.3">
      <c r="BJ781">
        <v>0</v>
      </c>
      <c r="BK781">
        <v>0</v>
      </c>
      <c r="BL781">
        <v>0</v>
      </c>
    </row>
    <row r="782" spans="1:64" hidden="1" outlineLevel="1" x14ac:dyDescent="0.3">
      <c r="BJ782">
        <v>0</v>
      </c>
      <c r="BK782">
        <v>0</v>
      </c>
      <c r="BL782">
        <v>0</v>
      </c>
    </row>
    <row r="783" spans="1:64" hidden="1" outlineLevel="1" x14ac:dyDescent="0.3">
      <c r="BJ783">
        <v>0</v>
      </c>
      <c r="BK783">
        <v>0</v>
      </c>
      <c r="BL783">
        <v>0</v>
      </c>
    </row>
    <row r="784" spans="1:64" hidden="1" outlineLevel="1" x14ac:dyDescent="0.3">
      <c r="BJ784">
        <v>0</v>
      </c>
      <c r="BK784">
        <v>0</v>
      </c>
      <c r="BL784">
        <v>0</v>
      </c>
    </row>
    <row r="785" spans="1:65" hidden="1" outlineLevel="1" x14ac:dyDescent="0.3">
      <c r="BJ785">
        <v>0</v>
      </c>
      <c r="BK785">
        <v>0</v>
      </c>
      <c r="BL785">
        <v>0</v>
      </c>
    </row>
    <row r="786" spans="1:65" hidden="1" outlineLevel="1" x14ac:dyDescent="0.3">
      <c r="BJ786">
        <v>0</v>
      </c>
      <c r="BK786">
        <v>0</v>
      </c>
      <c r="BL786">
        <v>0</v>
      </c>
    </row>
    <row r="787" spans="1:65" hidden="1" outlineLevel="1" x14ac:dyDescent="0.3">
      <c r="BJ787">
        <v>0</v>
      </c>
      <c r="BK787">
        <v>0</v>
      </c>
      <c r="BL787">
        <v>0</v>
      </c>
    </row>
    <row r="788" spans="1:65" hidden="1" outlineLevel="1" x14ac:dyDescent="0.3">
      <c r="BJ788">
        <v>0</v>
      </c>
      <c r="BK788">
        <v>0</v>
      </c>
      <c r="BL788">
        <v>0</v>
      </c>
    </row>
    <row r="789" spans="1:65" hidden="1" outlineLevel="1" x14ac:dyDescent="0.3">
      <c r="BJ789">
        <v>0</v>
      </c>
      <c r="BK789">
        <v>0</v>
      </c>
      <c r="BL789">
        <v>0</v>
      </c>
    </row>
    <row r="790" spans="1:65" hidden="1" outlineLevel="1" x14ac:dyDescent="0.3">
      <c r="BJ790">
        <v>0</v>
      </c>
      <c r="BK790">
        <v>0</v>
      </c>
      <c r="BL790">
        <v>0</v>
      </c>
    </row>
    <row r="791" spans="1:65" hidden="1" outlineLevel="1" x14ac:dyDescent="0.3">
      <c r="BJ791">
        <v>0</v>
      </c>
      <c r="BK791">
        <v>0</v>
      </c>
      <c r="BL791">
        <v>0</v>
      </c>
    </row>
    <row r="792" spans="1:65" hidden="1" outlineLevel="1" x14ac:dyDescent="0.3">
      <c r="BJ792">
        <v>0</v>
      </c>
      <c r="BK792">
        <v>0</v>
      </c>
      <c r="BL792">
        <v>0</v>
      </c>
    </row>
    <row r="793" spans="1:65" hidden="1" outlineLevel="1" x14ac:dyDescent="0.3">
      <c r="BJ793">
        <v>0</v>
      </c>
      <c r="BK793">
        <v>0</v>
      </c>
      <c r="BL793">
        <v>0</v>
      </c>
    </row>
    <row r="794" spans="1:65" hidden="1" outlineLevel="1" x14ac:dyDescent="0.3">
      <c r="BJ794">
        <v>0</v>
      </c>
      <c r="BK794">
        <v>0</v>
      </c>
      <c r="BL794">
        <v>0</v>
      </c>
    </row>
    <row r="795" spans="1:65" hidden="1" outlineLevel="1" x14ac:dyDescent="0.3">
      <c r="BJ795">
        <v>0</v>
      </c>
      <c r="BK795">
        <v>0</v>
      </c>
      <c r="BL795">
        <v>0</v>
      </c>
    </row>
    <row r="796" spans="1:65" hidden="1" outlineLevel="1" x14ac:dyDescent="0.3">
      <c r="BJ796">
        <v>0</v>
      </c>
      <c r="BK796">
        <v>0</v>
      </c>
      <c r="BL796">
        <v>0</v>
      </c>
    </row>
    <row r="797" spans="1:65" hidden="1" outlineLevel="1" x14ac:dyDescent="0.3">
      <c r="BJ797">
        <v>0</v>
      </c>
      <c r="BK797">
        <v>0</v>
      </c>
      <c r="BL797">
        <v>0</v>
      </c>
    </row>
    <row r="798" spans="1:65" hidden="1" outlineLevel="1" x14ac:dyDescent="0.3">
      <c r="A798" s="264" t="s">
        <v>266</v>
      </c>
      <c r="BJ798">
        <v>0</v>
      </c>
      <c r="BK798">
        <v>0</v>
      </c>
      <c r="BL798">
        <v>0</v>
      </c>
    </row>
    <row r="799" spans="1:65" collapsed="1" x14ac:dyDescent="0.3">
      <c r="BJ799">
        <v>0</v>
      </c>
      <c r="BK799">
        <v>0</v>
      </c>
      <c r="BL799">
        <v>0</v>
      </c>
      <c r="BM799">
        <v>-4</v>
      </c>
    </row>
    <row r="800" spans="1:65" ht="15.6" x14ac:dyDescent="0.3">
      <c r="A800" s="259" t="s">
        <v>267</v>
      </c>
      <c r="B800" s="260"/>
      <c r="C800" s="261"/>
      <c r="D800" s="262"/>
      <c r="E800" s="263" t="s">
        <v>1663</v>
      </c>
      <c r="F800" s="178"/>
      <c r="BJ800">
        <v>0</v>
      </c>
      <c r="BK800">
        <v>0</v>
      </c>
      <c r="BL800">
        <v>0</v>
      </c>
      <c r="BM800">
        <v>-4</v>
      </c>
    </row>
    <row r="801" spans="1:64" s="191" customFormat="1" ht="31.2" hidden="1" outlineLevel="1" x14ac:dyDescent="0.3">
      <c r="A801" s="275">
        <v>1</v>
      </c>
      <c r="B801" s="260" t="s">
        <v>379</v>
      </c>
      <c r="C801" s="261">
        <v>-1</v>
      </c>
      <c r="D801" s="276" t="s">
        <v>1664</v>
      </c>
      <c r="E801" s="277" t="s">
        <v>752</v>
      </c>
      <c r="F801" s="278">
        <v>0</v>
      </c>
      <c r="G801" s="191">
        <v>0</v>
      </c>
      <c r="H801" s="191">
        <v>0</v>
      </c>
      <c r="I801" s="191">
        <v>0</v>
      </c>
      <c r="J801" s="191">
        <v>117</v>
      </c>
      <c r="K801" s="191">
        <v>47016</v>
      </c>
      <c r="L801" s="191">
        <v>47016</v>
      </c>
      <c r="M801" s="191">
        <v>116</v>
      </c>
      <c r="N801" s="191">
        <v>0</v>
      </c>
      <c r="O801" s="191">
        <v>0</v>
      </c>
      <c r="P801" s="191">
        <v>0</v>
      </c>
      <c r="Q801" s="191">
        <v>0</v>
      </c>
      <c r="R801" s="191">
        <v>0</v>
      </c>
      <c r="S801" s="191">
        <v>0</v>
      </c>
      <c r="T801" s="191">
        <v>0</v>
      </c>
      <c r="U801" s="191">
        <v>0</v>
      </c>
      <c r="V801" s="191">
        <v>0</v>
      </c>
      <c r="W801" s="191">
        <v>0</v>
      </c>
      <c r="X801" s="191">
        <v>0</v>
      </c>
      <c r="Y801" s="191">
        <v>0</v>
      </c>
      <c r="Z801" s="191">
        <v>0</v>
      </c>
      <c r="AA801" s="191">
        <v>0</v>
      </c>
      <c r="AB801" s="191">
        <v>0</v>
      </c>
      <c r="AC801" s="191">
        <v>0</v>
      </c>
      <c r="AD801" s="191">
        <v>0</v>
      </c>
      <c r="AE801" s="191">
        <v>0</v>
      </c>
      <c r="AF801" s="191">
        <v>0</v>
      </c>
      <c r="AG801" s="191">
        <v>0</v>
      </c>
      <c r="AH801" s="191">
        <v>0</v>
      </c>
      <c r="AI801" s="191">
        <v>0</v>
      </c>
      <c r="AJ801" s="191">
        <v>0</v>
      </c>
      <c r="AK801" s="191">
        <v>0</v>
      </c>
      <c r="AL801" s="191">
        <v>0</v>
      </c>
      <c r="AM801" s="191">
        <v>0</v>
      </c>
      <c r="AN801" s="191">
        <v>0</v>
      </c>
      <c r="AO801" s="191">
        <v>0</v>
      </c>
      <c r="AP801" s="191">
        <v>0</v>
      </c>
      <c r="AQ801" s="191">
        <v>0</v>
      </c>
      <c r="AR801" s="191">
        <v>0</v>
      </c>
      <c r="AS801" s="191">
        <v>0</v>
      </c>
      <c r="AT801" s="191">
        <v>0</v>
      </c>
      <c r="AU801" s="191">
        <v>0</v>
      </c>
      <c r="AV801" s="191">
        <v>0</v>
      </c>
      <c r="AW801" s="191">
        <v>0</v>
      </c>
      <c r="AX801" s="191">
        <v>0</v>
      </c>
      <c r="AY801" s="191">
        <v>0</v>
      </c>
      <c r="AZ801" s="191">
        <v>0</v>
      </c>
      <c r="BA801" s="191">
        <v>0</v>
      </c>
      <c r="BB801" s="191">
        <v>0</v>
      </c>
      <c r="BC801" s="191">
        <v>0</v>
      </c>
      <c r="BD801" s="191">
        <v>0</v>
      </c>
      <c r="BE801" s="191">
        <v>0</v>
      </c>
      <c r="BF801" s="191">
        <v>0</v>
      </c>
      <c r="BG801" s="191">
        <v>0</v>
      </c>
      <c r="BH801" s="191">
        <v>0</v>
      </c>
      <c r="BI801" s="191">
        <v>0</v>
      </c>
      <c r="BJ801" s="191">
        <v>0</v>
      </c>
      <c r="BK801" s="191">
        <v>0</v>
      </c>
      <c r="BL801" s="191">
        <v>0</v>
      </c>
    </row>
    <row r="802" spans="1:64" s="191" customFormat="1" ht="31.2" hidden="1" outlineLevel="1" x14ac:dyDescent="0.3">
      <c r="A802" s="275">
        <v>1</v>
      </c>
      <c r="B802" s="260" t="s">
        <v>379</v>
      </c>
      <c r="C802" s="261">
        <v>0</v>
      </c>
      <c r="D802" s="276" t="s">
        <v>1665</v>
      </c>
      <c r="E802" s="277" t="s">
        <v>432</v>
      </c>
      <c r="F802" s="278">
        <v>0</v>
      </c>
      <c r="G802" s="191">
        <v>0</v>
      </c>
      <c r="H802" s="191">
        <v>0</v>
      </c>
      <c r="I802" s="191">
        <v>0</v>
      </c>
      <c r="J802" s="191">
        <v>117</v>
      </c>
      <c r="K802" s="191">
        <v>47016</v>
      </c>
      <c r="L802" s="191">
        <v>47016</v>
      </c>
      <c r="M802" s="191">
        <v>116</v>
      </c>
      <c r="N802" s="191">
        <v>0</v>
      </c>
      <c r="O802" s="191">
        <v>0</v>
      </c>
      <c r="P802" s="191">
        <v>0</v>
      </c>
      <c r="Q802" s="191">
        <v>0</v>
      </c>
      <c r="R802" s="191">
        <v>0</v>
      </c>
      <c r="S802" s="191">
        <v>0</v>
      </c>
      <c r="T802" s="191">
        <v>0</v>
      </c>
      <c r="U802" s="191">
        <v>0</v>
      </c>
      <c r="V802" s="191">
        <v>0</v>
      </c>
      <c r="W802" s="191">
        <v>0</v>
      </c>
      <c r="X802" s="191">
        <v>0</v>
      </c>
      <c r="Y802" s="191">
        <v>0</v>
      </c>
      <c r="Z802" s="191">
        <v>0</v>
      </c>
      <c r="AA802" s="191">
        <v>0</v>
      </c>
      <c r="AB802" s="191">
        <v>0</v>
      </c>
      <c r="AC802" s="191">
        <v>0</v>
      </c>
      <c r="AD802" s="191">
        <v>0</v>
      </c>
      <c r="AE802" s="191">
        <v>0</v>
      </c>
      <c r="AF802" s="191">
        <v>0</v>
      </c>
      <c r="AG802" s="191">
        <v>0</v>
      </c>
      <c r="AH802" s="191">
        <v>0</v>
      </c>
      <c r="AI802" s="191">
        <v>0</v>
      </c>
      <c r="AJ802" s="191">
        <v>0</v>
      </c>
      <c r="AK802" s="191">
        <v>0</v>
      </c>
      <c r="AL802" s="191">
        <v>0</v>
      </c>
      <c r="AM802" s="191">
        <v>0</v>
      </c>
      <c r="AN802" s="191">
        <v>0</v>
      </c>
      <c r="AO802" s="191">
        <v>0</v>
      </c>
      <c r="AP802" s="191">
        <v>0</v>
      </c>
      <c r="AQ802" s="191">
        <v>0</v>
      </c>
      <c r="AR802" s="191">
        <v>0</v>
      </c>
      <c r="AS802" s="191">
        <v>0</v>
      </c>
      <c r="AT802" s="191">
        <v>0</v>
      </c>
      <c r="AU802" s="191">
        <v>0</v>
      </c>
      <c r="AV802" s="191">
        <v>0</v>
      </c>
      <c r="AW802" s="191">
        <v>0</v>
      </c>
      <c r="AX802" s="191">
        <v>0</v>
      </c>
      <c r="AY802" s="191">
        <v>0</v>
      </c>
      <c r="AZ802" s="191">
        <v>0</v>
      </c>
      <c r="BA802" s="191">
        <v>0</v>
      </c>
      <c r="BB802" s="191">
        <v>0</v>
      </c>
      <c r="BC802" s="191">
        <v>0</v>
      </c>
      <c r="BD802" s="191">
        <v>0</v>
      </c>
      <c r="BE802" s="191">
        <v>0</v>
      </c>
      <c r="BF802" s="191">
        <v>0</v>
      </c>
      <c r="BG802" s="191">
        <v>0</v>
      </c>
      <c r="BH802" s="191">
        <v>0</v>
      </c>
      <c r="BI802" s="191">
        <v>0</v>
      </c>
      <c r="BJ802" s="191">
        <v>0</v>
      </c>
      <c r="BK802" s="191">
        <v>0</v>
      </c>
      <c r="BL802" s="191">
        <v>0</v>
      </c>
    </row>
    <row r="803" spans="1:64" s="191" customFormat="1" ht="31.2" hidden="1" outlineLevel="1" x14ac:dyDescent="0.3">
      <c r="A803" s="275">
        <v>1</v>
      </c>
      <c r="B803" s="260" t="s">
        <v>379</v>
      </c>
      <c r="C803" s="261">
        <v>1</v>
      </c>
      <c r="D803" s="276" t="s">
        <v>1666</v>
      </c>
      <c r="E803" s="277" t="s">
        <v>452</v>
      </c>
      <c r="F803" s="278" t="s">
        <v>313</v>
      </c>
      <c r="G803" s="191" t="s">
        <v>321</v>
      </c>
      <c r="H803" s="191">
        <v>1</v>
      </c>
      <c r="I803" s="191" t="s">
        <v>255</v>
      </c>
      <c r="J803" s="191">
        <v>117</v>
      </c>
      <c r="K803" s="191">
        <v>47016</v>
      </c>
      <c r="L803" s="191">
        <v>47018</v>
      </c>
      <c r="M803" s="191">
        <v>118</v>
      </c>
      <c r="N803" s="191">
        <v>2</v>
      </c>
      <c r="O803" s="191">
        <v>160</v>
      </c>
      <c r="P803" s="191">
        <v>0</v>
      </c>
      <c r="Q803" s="191">
        <v>0</v>
      </c>
      <c r="R803" s="191">
        <v>0</v>
      </c>
      <c r="S803" s="191">
        <v>0</v>
      </c>
      <c r="T803" s="191">
        <v>0.2</v>
      </c>
      <c r="U803" s="191">
        <v>0.2</v>
      </c>
      <c r="V803" s="191">
        <v>0.2</v>
      </c>
      <c r="W803" s="191">
        <v>0.2</v>
      </c>
      <c r="X803" s="191">
        <v>0.2</v>
      </c>
      <c r="Y803" s="191">
        <v>0</v>
      </c>
      <c r="Z803" s="191">
        <v>0</v>
      </c>
      <c r="AA803" s="191">
        <v>0</v>
      </c>
      <c r="AB803" s="191">
        <v>0</v>
      </c>
      <c r="AC803" s="191">
        <v>0</v>
      </c>
      <c r="AD803" s="191">
        <v>0</v>
      </c>
      <c r="AE803" s="191">
        <v>0</v>
      </c>
      <c r="AF803" s="191">
        <v>0</v>
      </c>
      <c r="AG803" s="191">
        <v>0</v>
      </c>
      <c r="AH803" s="191">
        <v>0</v>
      </c>
      <c r="AI803" s="191">
        <v>0</v>
      </c>
      <c r="AJ803" s="191">
        <v>0</v>
      </c>
      <c r="AK803" s="191">
        <v>32</v>
      </c>
      <c r="AL803" s="191">
        <v>32</v>
      </c>
      <c r="AM803" s="191">
        <v>32</v>
      </c>
      <c r="AN803" s="191">
        <v>32</v>
      </c>
      <c r="AO803" s="191">
        <v>32</v>
      </c>
      <c r="AP803" s="191">
        <v>0</v>
      </c>
      <c r="AQ803" s="191">
        <v>0</v>
      </c>
      <c r="AR803" s="191">
        <v>0</v>
      </c>
      <c r="AS803" s="191">
        <v>0</v>
      </c>
      <c r="AT803" s="191">
        <v>0</v>
      </c>
      <c r="AU803" s="191">
        <v>0</v>
      </c>
      <c r="AV803" s="191">
        <v>0</v>
      </c>
      <c r="AW803" s="191">
        <v>0</v>
      </c>
      <c r="AX803" s="191">
        <v>160</v>
      </c>
      <c r="AY803" s="191">
        <v>1</v>
      </c>
      <c r="AZ803" s="191">
        <v>5002</v>
      </c>
      <c r="BA803" s="191">
        <v>5002</v>
      </c>
      <c r="BB803" s="191">
        <v>5002</v>
      </c>
      <c r="BC803" s="191">
        <v>0</v>
      </c>
      <c r="BD803" s="191">
        <v>0</v>
      </c>
      <c r="BE803" s="191">
        <v>0</v>
      </c>
      <c r="BF803" s="191">
        <v>0</v>
      </c>
      <c r="BG803" s="191">
        <v>0</v>
      </c>
      <c r="BH803" s="191">
        <v>0</v>
      </c>
      <c r="BI803" s="191">
        <v>0</v>
      </c>
      <c r="BJ803" s="191">
        <v>160</v>
      </c>
      <c r="BK803" s="191">
        <v>160</v>
      </c>
      <c r="BL803" s="191">
        <v>0</v>
      </c>
    </row>
    <row r="804" spans="1:64" s="191" customFormat="1" ht="31.2" hidden="1" outlineLevel="1" x14ac:dyDescent="0.3">
      <c r="A804" s="275">
        <v>1</v>
      </c>
      <c r="B804" s="260" t="s">
        <v>379</v>
      </c>
      <c r="C804" s="261">
        <v>1</v>
      </c>
      <c r="D804" s="276" t="s">
        <v>1666</v>
      </c>
      <c r="E804" s="277" t="s">
        <v>444</v>
      </c>
      <c r="F804" s="278" t="s">
        <v>342</v>
      </c>
      <c r="G804" s="191">
        <v>0</v>
      </c>
      <c r="H804" s="191">
        <v>1</v>
      </c>
      <c r="I804" s="191" t="s">
        <v>289</v>
      </c>
      <c r="J804" s="191">
        <v>119</v>
      </c>
      <c r="K804" s="191">
        <v>47030</v>
      </c>
      <c r="L804" s="191">
        <v>47030</v>
      </c>
      <c r="M804" s="191">
        <v>118</v>
      </c>
      <c r="N804" s="191">
        <v>0</v>
      </c>
      <c r="O804" s="191">
        <v>20</v>
      </c>
      <c r="P804" s="191">
        <v>0</v>
      </c>
      <c r="Q804" s="191">
        <v>0</v>
      </c>
      <c r="R804" s="191">
        <v>0</v>
      </c>
      <c r="S804" s="191">
        <v>0</v>
      </c>
      <c r="T804" s="191">
        <v>0.2</v>
      </c>
      <c r="U804" s="191">
        <v>0.2</v>
      </c>
      <c r="V804" s="191">
        <v>0.2</v>
      </c>
      <c r="W804" s="191">
        <v>0.2</v>
      </c>
      <c r="X804" s="191">
        <v>0.2</v>
      </c>
      <c r="Y804" s="191">
        <v>0</v>
      </c>
      <c r="Z804" s="191">
        <v>0</v>
      </c>
      <c r="AA804" s="191">
        <v>0</v>
      </c>
      <c r="AB804" s="191">
        <v>0</v>
      </c>
      <c r="AC804" s="191">
        <v>0</v>
      </c>
      <c r="AD804" s="191">
        <v>0</v>
      </c>
      <c r="AE804" s="191">
        <v>0</v>
      </c>
      <c r="AF804" s="191">
        <v>0</v>
      </c>
      <c r="AG804" s="191">
        <v>0</v>
      </c>
      <c r="AH804" s="191">
        <v>0</v>
      </c>
      <c r="AI804" s="191">
        <v>0</v>
      </c>
      <c r="AJ804" s="191">
        <v>0</v>
      </c>
      <c r="AK804" s="191">
        <v>4</v>
      </c>
      <c r="AL804" s="191">
        <v>4</v>
      </c>
      <c r="AM804" s="191">
        <v>4</v>
      </c>
      <c r="AN804" s="191">
        <v>4</v>
      </c>
      <c r="AO804" s="191">
        <v>4</v>
      </c>
      <c r="AP804" s="191">
        <v>0</v>
      </c>
      <c r="AQ804" s="191">
        <v>0</v>
      </c>
      <c r="AR804" s="191">
        <v>0</v>
      </c>
      <c r="AS804" s="191">
        <v>0</v>
      </c>
      <c r="AT804" s="191">
        <v>0</v>
      </c>
      <c r="AU804" s="191">
        <v>0</v>
      </c>
      <c r="AV804" s="191">
        <v>0</v>
      </c>
      <c r="AW804" s="191">
        <v>0</v>
      </c>
      <c r="AX804" s="191">
        <v>20</v>
      </c>
      <c r="AY804" s="191">
        <v>0.125</v>
      </c>
      <c r="AZ804" s="191" t="e">
        <v>#N/A</v>
      </c>
      <c r="BA804" s="191" t="e">
        <v>#N/A</v>
      </c>
      <c r="BB804" s="191" t="e">
        <v>#N/A</v>
      </c>
      <c r="BC804" s="191">
        <v>0</v>
      </c>
      <c r="BD804" s="191">
        <v>0</v>
      </c>
      <c r="BE804" s="191">
        <v>0</v>
      </c>
      <c r="BF804" s="191">
        <v>0</v>
      </c>
      <c r="BG804" s="191">
        <v>0</v>
      </c>
      <c r="BH804" s="191">
        <v>0</v>
      </c>
      <c r="BI804" s="191">
        <v>0</v>
      </c>
      <c r="BJ804" s="191">
        <v>20</v>
      </c>
      <c r="BK804" s="191">
        <v>20</v>
      </c>
      <c r="BL804" s="191">
        <v>0</v>
      </c>
    </row>
    <row r="805" spans="1:64" s="191" customFormat="1" ht="31.2" hidden="1" outlineLevel="1" x14ac:dyDescent="0.3">
      <c r="A805" s="275">
        <v>1</v>
      </c>
      <c r="B805" s="260" t="s">
        <v>379</v>
      </c>
      <c r="C805" s="261">
        <v>1</v>
      </c>
      <c r="D805" s="276" t="s">
        <v>1666</v>
      </c>
      <c r="E805" s="277" t="s">
        <v>453</v>
      </c>
      <c r="F805" s="278" t="s">
        <v>339</v>
      </c>
      <c r="G805" s="191" t="s">
        <v>328</v>
      </c>
      <c r="H805" s="191">
        <v>1</v>
      </c>
      <c r="I805" s="191" t="s">
        <v>254</v>
      </c>
      <c r="J805" s="191">
        <v>119</v>
      </c>
      <c r="K805" s="191">
        <v>47030</v>
      </c>
      <c r="L805" s="191">
        <v>47030</v>
      </c>
      <c r="M805" s="191">
        <v>118</v>
      </c>
      <c r="N805" s="191">
        <v>0</v>
      </c>
      <c r="O805" s="191">
        <v>20</v>
      </c>
      <c r="P805" s="191">
        <v>0</v>
      </c>
      <c r="Q805" s="191">
        <v>0</v>
      </c>
      <c r="R805" s="191">
        <v>0</v>
      </c>
      <c r="S805" s="191">
        <v>0</v>
      </c>
      <c r="T805" s="191">
        <v>0.2</v>
      </c>
      <c r="U805" s="191">
        <v>0.2</v>
      </c>
      <c r="V805" s="191">
        <v>0.2</v>
      </c>
      <c r="W805" s="191">
        <v>0.2</v>
      </c>
      <c r="X805" s="191">
        <v>0.2</v>
      </c>
      <c r="Y805" s="191">
        <v>0</v>
      </c>
      <c r="Z805" s="191">
        <v>0</v>
      </c>
      <c r="AA805" s="191">
        <v>0</v>
      </c>
      <c r="AB805" s="191">
        <v>0</v>
      </c>
      <c r="AC805" s="191">
        <v>0</v>
      </c>
      <c r="AD805" s="191">
        <v>0</v>
      </c>
      <c r="AE805" s="191">
        <v>0</v>
      </c>
      <c r="AF805" s="191">
        <v>0</v>
      </c>
      <c r="AG805" s="191">
        <v>0</v>
      </c>
      <c r="AH805" s="191">
        <v>0</v>
      </c>
      <c r="AI805" s="191">
        <v>0</v>
      </c>
      <c r="AJ805" s="191">
        <v>0</v>
      </c>
      <c r="AK805" s="191">
        <v>4</v>
      </c>
      <c r="AL805" s="191">
        <v>4</v>
      </c>
      <c r="AM805" s="191">
        <v>4</v>
      </c>
      <c r="AN805" s="191">
        <v>4</v>
      </c>
      <c r="AO805" s="191">
        <v>4</v>
      </c>
      <c r="AP805" s="191">
        <v>0</v>
      </c>
      <c r="AQ805" s="191">
        <v>0</v>
      </c>
      <c r="AR805" s="191">
        <v>0</v>
      </c>
      <c r="AS805" s="191">
        <v>0</v>
      </c>
      <c r="AT805" s="191">
        <v>0</v>
      </c>
      <c r="AU805" s="191">
        <v>0</v>
      </c>
      <c r="AV805" s="191">
        <v>0</v>
      </c>
      <c r="AW805" s="191">
        <v>0</v>
      </c>
      <c r="AX805" s="191">
        <v>20</v>
      </c>
      <c r="AY805" s="191">
        <v>0.125</v>
      </c>
      <c r="AZ805" s="191">
        <v>5001</v>
      </c>
      <c r="BA805" s="191">
        <v>625.125</v>
      </c>
      <c r="BB805" s="191">
        <v>78.140625</v>
      </c>
      <c r="BC805" s="191">
        <v>0</v>
      </c>
      <c r="BD805" s="191">
        <v>0</v>
      </c>
      <c r="BE805" s="191">
        <v>0</v>
      </c>
      <c r="BF805" s="191">
        <v>0</v>
      </c>
      <c r="BG805" s="191">
        <v>0</v>
      </c>
      <c r="BH805" s="191">
        <v>0</v>
      </c>
      <c r="BI805" s="191">
        <v>0</v>
      </c>
      <c r="BJ805" s="191">
        <v>20</v>
      </c>
      <c r="BK805" s="191">
        <v>20</v>
      </c>
      <c r="BL805" s="191">
        <v>0</v>
      </c>
    </row>
    <row r="806" spans="1:64" s="191" customFormat="1" ht="31.2" hidden="1" outlineLevel="1" x14ac:dyDescent="0.3">
      <c r="A806" s="275">
        <v>1</v>
      </c>
      <c r="B806" s="260" t="s">
        <v>379</v>
      </c>
      <c r="C806" s="261">
        <v>1</v>
      </c>
      <c r="D806" s="276" t="s">
        <v>1666</v>
      </c>
      <c r="E806" s="277" t="s">
        <v>446</v>
      </c>
      <c r="F806" s="278" t="s">
        <v>314</v>
      </c>
      <c r="G806" s="191" t="s">
        <v>322</v>
      </c>
      <c r="H806" s="191">
        <v>1</v>
      </c>
      <c r="I806" s="191" t="s">
        <v>256</v>
      </c>
      <c r="J806" s="191">
        <v>119</v>
      </c>
      <c r="K806" s="191">
        <v>47030</v>
      </c>
      <c r="L806" s="191">
        <v>47030</v>
      </c>
      <c r="M806" s="191">
        <v>118</v>
      </c>
      <c r="N806" s="191">
        <v>0</v>
      </c>
      <c r="O806" s="191">
        <v>20</v>
      </c>
      <c r="P806" s="191">
        <v>0</v>
      </c>
      <c r="Q806" s="191">
        <v>0</v>
      </c>
      <c r="R806" s="191">
        <v>0</v>
      </c>
      <c r="S806" s="191">
        <v>0</v>
      </c>
      <c r="T806" s="191">
        <v>0.2</v>
      </c>
      <c r="U806" s="191">
        <v>0.2</v>
      </c>
      <c r="V806" s="191">
        <v>0.2</v>
      </c>
      <c r="W806" s="191">
        <v>0.2</v>
      </c>
      <c r="X806" s="191">
        <v>0.2</v>
      </c>
      <c r="Y806" s="191">
        <v>0</v>
      </c>
      <c r="Z806" s="191">
        <v>0</v>
      </c>
      <c r="AA806" s="191">
        <v>0</v>
      </c>
      <c r="AB806" s="191">
        <v>0</v>
      </c>
      <c r="AC806" s="191">
        <v>0</v>
      </c>
      <c r="AD806" s="191">
        <v>0</v>
      </c>
      <c r="AE806" s="191">
        <v>0</v>
      </c>
      <c r="AF806" s="191">
        <v>0</v>
      </c>
      <c r="AG806" s="191">
        <v>0</v>
      </c>
      <c r="AH806" s="191">
        <v>0</v>
      </c>
      <c r="AI806" s="191">
        <v>0</v>
      </c>
      <c r="AJ806" s="191">
        <v>0</v>
      </c>
      <c r="AK806" s="191">
        <v>4</v>
      </c>
      <c r="AL806" s="191">
        <v>4</v>
      </c>
      <c r="AM806" s="191">
        <v>4</v>
      </c>
      <c r="AN806" s="191">
        <v>4</v>
      </c>
      <c r="AO806" s="191">
        <v>4</v>
      </c>
      <c r="AP806" s="191">
        <v>0</v>
      </c>
      <c r="AQ806" s="191">
        <v>0</v>
      </c>
      <c r="AR806" s="191">
        <v>0</v>
      </c>
      <c r="AS806" s="191">
        <v>0</v>
      </c>
      <c r="AT806" s="191">
        <v>0</v>
      </c>
      <c r="AU806" s="191">
        <v>0</v>
      </c>
      <c r="AV806" s="191">
        <v>0</v>
      </c>
      <c r="AW806" s="191">
        <v>0</v>
      </c>
      <c r="AX806" s="191">
        <v>20</v>
      </c>
      <c r="AY806" s="191">
        <v>0.125</v>
      </c>
      <c r="AZ806" s="191">
        <v>5003</v>
      </c>
      <c r="BA806" s="191">
        <v>625.375</v>
      </c>
      <c r="BB806" s="191">
        <v>78.171875</v>
      </c>
      <c r="BC806" s="191">
        <v>0</v>
      </c>
      <c r="BD806" s="191">
        <v>0</v>
      </c>
      <c r="BE806" s="191">
        <v>0</v>
      </c>
      <c r="BF806" s="191">
        <v>0</v>
      </c>
      <c r="BG806" s="191">
        <v>0</v>
      </c>
      <c r="BH806" s="191">
        <v>0</v>
      </c>
      <c r="BI806" s="191">
        <v>0</v>
      </c>
      <c r="BJ806" s="191">
        <v>20</v>
      </c>
      <c r="BK806" s="191">
        <v>20</v>
      </c>
      <c r="BL806" s="191">
        <v>0</v>
      </c>
    </row>
    <row r="807" spans="1:64" s="191" customFormat="1" ht="31.2" hidden="1" outlineLevel="1" x14ac:dyDescent="0.3">
      <c r="A807" s="275">
        <v>1</v>
      </c>
      <c r="B807" s="260" t="s">
        <v>380</v>
      </c>
      <c r="C807" s="261">
        <v>0</v>
      </c>
      <c r="D807" s="276" t="s">
        <v>1667</v>
      </c>
      <c r="E807" s="277" t="s">
        <v>454</v>
      </c>
      <c r="F807" s="278">
        <v>0</v>
      </c>
      <c r="G807" s="191">
        <v>0</v>
      </c>
      <c r="H807" s="191">
        <v>0</v>
      </c>
      <c r="I807" s="191">
        <v>0</v>
      </c>
      <c r="J807" s="191">
        <v>119</v>
      </c>
      <c r="K807" s="191">
        <v>47030</v>
      </c>
      <c r="L807" s="191">
        <v>47030</v>
      </c>
      <c r="M807" s="191">
        <v>118</v>
      </c>
      <c r="N807" s="191">
        <v>0</v>
      </c>
      <c r="O807" s="191">
        <v>0</v>
      </c>
      <c r="P807" s="191">
        <v>0</v>
      </c>
      <c r="Q807" s="191">
        <v>0</v>
      </c>
      <c r="R807" s="191">
        <v>0</v>
      </c>
      <c r="S807" s="191">
        <v>0</v>
      </c>
      <c r="T807" s="191">
        <v>0</v>
      </c>
      <c r="U807" s="191">
        <v>0</v>
      </c>
      <c r="V807" s="191">
        <v>0</v>
      </c>
      <c r="W807" s="191">
        <v>0</v>
      </c>
      <c r="X807" s="191">
        <v>0</v>
      </c>
      <c r="Y807" s="191">
        <v>0</v>
      </c>
      <c r="Z807" s="191">
        <v>0</v>
      </c>
      <c r="AA807" s="191">
        <v>0</v>
      </c>
      <c r="AB807" s="191">
        <v>0</v>
      </c>
      <c r="AC807" s="191">
        <v>0</v>
      </c>
      <c r="AD807" s="191">
        <v>0</v>
      </c>
      <c r="AE807" s="191">
        <v>0</v>
      </c>
      <c r="AF807" s="191">
        <v>0</v>
      </c>
      <c r="AG807" s="191">
        <v>0</v>
      </c>
      <c r="AH807" s="191">
        <v>0</v>
      </c>
      <c r="AI807" s="191">
        <v>0</v>
      </c>
      <c r="AJ807" s="191">
        <v>0</v>
      </c>
      <c r="AK807" s="191">
        <v>0</v>
      </c>
      <c r="AL807" s="191">
        <v>0</v>
      </c>
      <c r="AM807" s="191">
        <v>0</v>
      </c>
      <c r="AN807" s="191">
        <v>0</v>
      </c>
      <c r="AO807" s="191">
        <v>0</v>
      </c>
      <c r="AP807" s="191">
        <v>0</v>
      </c>
      <c r="AQ807" s="191">
        <v>0</v>
      </c>
      <c r="AR807" s="191">
        <v>0</v>
      </c>
      <c r="AS807" s="191">
        <v>0</v>
      </c>
      <c r="AT807" s="191">
        <v>0</v>
      </c>
      <c r="AU807" s="191">
        <v>0</v>
      </c>
      <c r="AV807" s="191">
        <v>0</v>
      </c>
      <c r="AW807" s="191">
        <v>0</v>
      </c>
      <c r="AX807" s="191">
        <v>0</v>
      </c>
      <c r="AY807" s="191">
        <v>0</v>
      </c>
      <c r="AZ807" s="191">
        <v>0</v>
      </c>
      <c r="BA807" s="191">
        <v>0</v>
      </c>
      <c r="BB807" s="191">
        <v>0</v>
      </c>
      <c r="BC807" s="191">
        <v>0</v>
      </c>
      <c r="BD807" s="191">
        <v>0</v>
      </c>
      <c r="BE807" s="191">
        <v>0</v>
      </c>
      <c r="BF807" s="191">
        <v>0</v>
      </c>
      <c r="BG807" s="191">
        <v>0</v>
      </c>
      <c r="BH807" s="191">
        <v>0</v>
      </c>
      <c r="BI807" s="191">
        <v>0</v>
      </c>
      <c r="BJ807" s="191">
        <v>0</v>
      </c>
      <c r="BK807" s="191">
        <v>0</v>
      </c>
      <c r="BL807" s="191">
        <v>0</v>
      </c>
    </row>
    <row r="808" spans="1:64" s="191" customFormat="1" ht="31.2" hidden="1" outlineLevel="1" x14ac:dyDescent="0.3">
      <c r="A808" s="275">
        <v>1</v>
      </c>
      <c r="B808" s="260" t="s">
        <v>380</v>
      </c>
      <c r="C808" s="261">
        <v>1</v>
      </c>
      <c r="D808" s="276" t="s">
        <v>1668</v>
      </c>
      <c r="E808" s="277" t="s">
        <v>447</v>
      </c>
      <c r="F808" s="278" t="s">
        <v>316</v>
      </c>
      <c r="G808" s="191" t="s">
        <v>324</v>
      </c>
      <c r="H808" s="191">
        <v>2</v>
      </c>
      <c r="I808" s="191" t="s">
        <v>249</v>
      </c>
      <c r="J808" s="191">
        <v>119</v>
      </c>
      <c r="K808" s="191">
        <v>47030</v>
      </c>
      <c r="L808" s="191">
        <v>47030</v>
      </c>
      <c r="M808" s="191">
        <v>118</v>
      </c>
      <c r="N808" s="191">
        <v>0</v>
      </c>
      <c r="O808" s="191">
        <v>40</v>
      </c>
      <c r="P808" s="191">
        <v>0</v>
      </c>
      <c r="Q808" s="191">
        <v>0</v>
      </c>
      <c r="R808" s="191">
        <v>0</v>
      </c>
      <c r="S808" s="191">
        <v>0</v>
      </c>
      <c r="T808" s="191">
        <v>0.2</v>
      </c>
      <c r="U808" s="191">
        <v>0.2</v>
      </c>
      <c r="V808" s="191">
        <v>0.2</v>
      </c>
      <c r="W808" s="191">
        <v>0.2</v>
      </c>
      <c r="X808" s="191">
        <v>0.2</v>
      </c>
      <c r="Y808" s="191">
        <v>0</v>
      </c>
      <c r="Z808" s="191">
        <v>0</v>
      </c>
      <c r="AA808" s="191">
        <v>0</v>
      </c>
      <c r="AB808" s="191">
        <v>0</v>
      </c>
      <c r="AC808" s="191">
        <v>0</v>
      </c>
      <c r="AD808" s="191">
        <v>0</v>
      </c>
      <c r="AE808" s="191">
        <v>0</v>
      </c>
      <c r="AF808" s="191">
        <v>0</v>
      </c>
      <c r="AG808" s="191">
        <v>0</v>
      </c>
      <c r="AH808" s="191">
        <v>0</v>
      </c>
      <c r="AI808" s="191">
        <v>0</v>
      </c>
      <c r="AJ808" s="191">
        <v>0</v>
      </c>
      <c r="AK808" s="191">
        <v>8</v>
      </c>
      <c r="AL808" s="191">
        <v>8</v>
      </c>
      <c r="AM808" s="191">
        <v>8</v>
      </c>
      <c r="AN808" s="191">
        <v>8</v>
      </c>
      <c r="AO808" s="191">
        <v>8</v>
      </c>
      <c r="AP808" s="191">
        <v>0</v>
      </c>
      <c r="AQ808" s="191">
        <v>0</v>
      </c>
      <c r="AR808" s="191">
        <v>0</v>
      </c>
      <c r="AS808" s="191">
        <v>0</v>
      </c>
      <c r="AT808" s="191">
        <v>0</v>
      </c>
      <c r="AU808" s="191">
        <v>0</v>
      </c>
      <c r="AV808" s="191">
        <v>0</v>
      </c>
      <c r="AW808" s="191">
        <v>0</v>
      </c>
      <c r="AX808" s="191">
        <v>40</v>
      </c>
      <c r="AY808" s="191">
        <v>0.25</v>
      </c>
      <c r="AZ808" s="191">
        <v>5005</v>
      </c>
      <c r="BA808" s="191">
        <v>1251.25</v>
      </c>
      <c r="BB808" s="191">
        <v>312.8125</v>
      </c>
      <c r="BC808" s="191">
        <v>0</v>
      </c>
      <c r="BD808" s="191">
        <v>0</v>
      </c>
      <c r="BE808" s="191">
        <v>0</v>
      </c>
      <c r="BF808" s="191">
        <v>0</v>
      </c>
      <c r="BG808" s="191">
        <v>0</v>
      </c>
      <c r="BH808" s="191">
        <v>0</v>
      </c>
      <c r="BI808" s="191">
        <v>0</v>
      </c>
      <c r="BJ808" s="191">
        <v>40</v>
      </c>
      <c r="BK808" s="191">
        <v>40</v>
      </c>
      <c r="BL808" s="191">
        <v>0</v>
      </c>
    </row>
    <row r="809" spans="1:64" s="191" customFormat="1" ht="31.2" hidden="1" outlineLevel="1" x14ac:dyDescent="0.3">
      <c r="A809" s="275">
        <v>1</v>
      </c>
      <c r="B809" s="260" t="s">
        <v>380</v>
      </c>
      <c r="C809" s="261">
        <v>2</v>
      </c>
      <c r="D809" s="276" t="s">
        <v>1669</v>
      </c>
      <c r="E809" s="277" t="s">
        <v>448</v>
      </c>
      <c r="F809" s="278" t="s">
        <v>315</v>
      </c>
      <c r="G809" s="191" t="s">
        <v>323</v>
      </c>
      <c r="H809" s="191">
        <v>2</v>
      </c>
      <c r="I809" s="191" t="s">
        <v>257</v>
      </c>
      <c r="J809" s="191">
        <v>119</v>
      </c>
      <c r="K809" s="191">
        <v>47030</v>
      </c>
      <c r="L809" s="191">
        <v>47031</v>
      </c>
      <c r="M809" s="191">
        <v>119</v>
      </c>
      <c r="N809" s="191">
        <v>1</v>
      </c>
      <c r="O809" s="191">
        <v>80</v>
      </c>
      <c r="P809" s="191">
        <v>0</v>
      </c>
      <c r="Q809" s="191">
        <v>0</v>
      </c>
      <c r="R809" s="191">
        <v>0</v>
      </c>
      <c r="S809" s="191">
        <v>0</v>
      </c>
      <c r="T809" s="191">
        <v>0.2</v>
      </c>
      <c r="U809" s="191">
        <v>0.2</v>
      </c>
      <c r="V809" s="191">
        <v>0.2</v>
      </c>
      <c r="W809" s="191">
        <v>0.2</v>
      </c>
      <c r="X809" s="191">
        <v>0.2</v>
      </c>
      <c r="Y809" s="191">
        <v>0</v>
      </c>
      <c r="Z809" s="191">
        <v>0</v>
      </c>
      <c r="AA809" s="191">
        <v>0</v>
      </c>
      <c r="AB809" s="191">
        <v>0</v>
      </c>
      <c r="AC809" s="191">
        <v>0</v>
      </c>
      <c r="AD809" s="191">
        <v>0</v>
      </c>
      <c r="AE809" s="191">
        <v>0</v>
      </c>
      <c r="AF809" s="191">
        <v>0</v>
      </c>
      <c r="AG809" s="191">
        <v>0</v>
      </c>
      <c r="AH809" s="191">
        <v>0</v>
      </c>
      <c r="AI809" s="191">
        <v>0</v>
      </c>
      <c r="AJ809" s="191">
        <v>0</v>
      </c>
      <c r="AK809" s="191">
        <v>16</v>
      </c>
      <c r="AL809" s="191">
        <v>16</v>
      </c>
      <c r="AM809" s="191">
        <v>16</v>
      </c>
      <c r="AN809" s="191">
        <v>16</v>
      </c>
      <c r="AO809" s="191">
        <v>16</v>
      </c>
      <c r="AP809" s="191">
        <v>0</v>
      </c>
      <c r="AQ809" s="191">
        <v>0</v>
      </c>
      <c r="AR809" s="191">
        <v>0</v>
      </c>
      <c r="AS809" s="191">
        <v>0</v>
      </c>
      <c r="AT809" s="191">
        <v>0</v>
      </c>
      <c r="AU809" s="191">
        <v>0</v>
      </c>
      <c r="AV809" s="191">
        <v>0</v>
      </c>
      <c r="AW809" s="191">
        <v>0</v>
      </c>
      <c r="AX809" s="191">
        <v>80</v>
      </c>
      <c r="AY809" s="191">
        <v>0.5</v>
      </c>
      <c r="AZ809" s="191">
        <v>5004</v>
      </c>
      <c r="BA809" s="191">
        <v>2502</v>
      </c>
      <c r="BB809" s="191">
        <v>1251</v>
      </c>
      <c r="BC809" s="191">
        <v>0</v>
      </c>
      <c r="BD809" s="191">
        <v>0</v>
      </c>
      <c r="BE809" s="191">
        <v>0</v>
      </c>
      <c r="BF809" s="191">
        <v>0</v>
      </c>
      <c r="BG809" s="191">
        <v>0</v>
      </c>
      <c r="BH809" s="191">
        <v>0</v>
      </c>
      <c r="BI809" s="191">
        <v>0</v>
      </c>
      <c r="BJ809" s="191">
        <v>80</v>
      </c>
      <c r="BK809" s="191">
        <v>80</v>
      </c>
      <c r="BL809" s="191">
        <v>0</v>
      </c>
    </row>
    <row r="810" spans="1:64" s="191" customFormat="1" ht="31.2" hidden="1" outlineLevel="1" x14ac:dyDescent="0.3">
      <c r="A810" s="275">
        <v>1</v>
      </c>
      <c r="B810" s="260" t="s">
        <v>380</v>
      </c>
      <c r="C810" s="261">
        <v>3</v>
      </c>
      <c r="D810" s="276" t="s">
        <v>1670</v>
      </c>
      <c r="E810" s="277" t="s">
        <v>455</v>
      </c>
      <c r="F810" s="278" t="s">
        <v>316</v>
      </c>
      <c r="G810" s="191" t="s">
        <v>324</v>
      </c>
      <c r="H810" s="191">
        <v>2</v>
      </c>
      <c r="I810" s="191" t="s">
        <v>249</v>
      </c>
      <c r="J810" s="191">
        <v>120</v>
      </c>
      <c r="K810" s="191">
        <v>47037</v>
      </c>
      <c r="L810" s="191">
        <v>47038</v>
      </c>
      <c r="M810" s="191">
        <v>120</v>
      </c>
      <c r="N810" s="191">
        <v>1</v>
      </c>
      <c r="O810" s="191">
        <v>60</v>
      </c>
      <c r="P810" s="191">
        <v>0</v>
      </c>
      <c r="Q810" s="191">
        <v>0</v>
      </c>
      <c r="R810" s="191">
        <v>0</v>
      </c>
      <c r="S810" s="191">
        <v>0</v>
      </c>
      <c r="T810" s="191">
        <v>0.2</v>
      </c>
      <c r="U810" s="191">
        <v>0.2</v>
      </c>
      <c r="V810" s="191">
        <v>0.2</v>
      </c>
      <c r="W810" s="191">
        <v>0.2</v>
      </c>
      <c r="X810" s="191">
        <v>0.2</v>
      </c>
      <c r="Y810" s="191">
        <v>0</v>
      </c>
      <c r="Z810" s="191">
        <v>0</v>
      </c>
      <c r="AA810" s="191">
        <v>0</v>
      </c>
      <c r="AB810" s="191">
        <v>0</v>
      </c>
      <c r="AC810" s="191">
        <v>0</v>
      </c>
      <c r="AD810" s="191">
        <v>0</v>
      </c>
      <c r="AE810" s="191">
        <v>0</v>
      </c>
      <c r="AF810" s="191">
        <v>0</v>
      </c>
      <c r="AG810" s="191">
        <v>0</v>
      </c>
      <c r="AH810" s="191">
        <v>0</v>
      </c>
      <c r="AI810" s="191">
        <v>0</v>
      </c>
      <c r="AJ810" s="191">
        <v>0</v>
      </c>
      <c r="AK810" s="191">
        <v>12</v>
      </c>
      <c r="AL810" s="191">
        <v>12</v>
      </c>
      <c r="AM810" s="191">
        <v>12</v>
      </c>
      <c r="AN810" s="191">
        <v>12</v>
      </c>
      <c r="AO810" s="191">
        <v>12</v>
      </c>
      <c r="AP810" s="191">
        <v>0</v>
      </c>
      <c r="AQ810" s="191">
        <v>0</v>
      </c>
      <c r="AR810" s="191">
        <v>0</v>
      </c>
      <c r="AS810" s="191">
        <v>0</v>
      </c>
      <c r="AT810" s="191">
        <v>0</v>
      </c>
      <c r="AU810" s="191">
        <v>0</v>
      </c>
      <c r="AV810" s="191">
        <v>0</v>
      </c>
      <c r="AW810" s="191">
        <v>0</v>
      </c>
      <c r="AX810" s="191">
        <v>60</v>
      </c>
      <c r="AY810" s="191">
        <v>0.375</v>
      </c>
      <c r="AZ810" s="191">
        <v>5005</v>
      </c>
      <c r="BA810" s="191">
        <v>1876.875</v>
      </c>
      <c r="BB810" s="191">
        <v>703.828125</v>
      </c>
      <c r="BC810" s="191">
        <v>0</v>
      </c>
      <c r="BD810" s="191">
        <v>0</v>
      </c>
      <c r="BE810" s="191">
        <v>0</v>
      </c>
      <c r="BF810" s="191">
        <v>0</v>
      </c>
      <c r="BG810" s="191">
        <v>0</v>
      </c>
      <c r="BH810" s="191">
        <v>0</v>
      </c>
      <c r="BI810" s="191">
        <v>0</v>
      </c>
      <c r="BJ810" s="191">
        <v>60</v>
      </c>
      <c r="BK810" s="191">
        <v>60</v>
      </c>
      <c r="BL810" s="191">
        <v>0</v>
      </c>
    </row>
    <row r="811" spans="1:64" s="191" customFormat="1" ht="31.2" hidden="1" outlineLevel="1" x14ac:dyDescent="0.3">
      <c r="A811" s="275">
        <v>1</v>
      </c>
      <c r="B811" s="260" t="s">
        <v>380</v>
      </c>
      <c r="C811" s="261">
        <v>4</v>
      </c>
      <c r="D811" s="276" t="s">
        <v>1671</v>
      </c>
      <c r="E811" s="277" t="s">
        <v>450</v>
      </c>
      <c r="F811" s="278" t="s">
        <v>315</v>
      </c>
      <c r="G811" s="191" t="s">
        <v>323</v>
      </c>
      <c r="H811" s="191">
        <v>2</v>
      </c>
      <c r="I811" s="191" t="s">
        <v>257</v>
      </c>
      <c r="J811" s="191">
        <v>121</v>
      </c>
      <c r="K811" s="191">
        <v>47044</v>
      </c>
      <c r="L811" s="191">
        <v>47045</v>
      </c>
      <c r="M811" s="191">
        <v>121</v>
      </c>
      <c r="N811" s="191">
        <v>1</v>
      </c>
      <c r="O811" s="191">
        <v>80</v>
      </c>
      <c r="P811" s="191">
        <v>0</v>
      </c>
      <c r="Q811" s="191">
        <v>0</v>
      </c>
      <c r="R811" s="191">
        <v>0</v>
      </c>
      <c r="S811" s="191">
        <v>0</v>
      </c>
      <c r="T811" s="191">
        <v>0.2</v>
      </c>
      <c r="U811" s="191">
        <v>0.2</v>
      </c>
      <c r="V811" s="191">
        <v>0.2</v>
      </c>
      <c r="W811" s="191">
        <v>0.2</v>
      </c>
      <c r="X811" s="191">
        <v>0.2</v>
      </c>
      <c r="Y811" s="191">
        <v>0</v>
      </c>
      <c r="Z811" s="191">
        <v>0</v>
      </c>
      <c r="AA811" s="191">
        <v>0</v>
      </c>
      <c r="AB811" s="191">
        <v>0</v>
      </c>
      <c r="AC811" s="191">
        <v>0</v>
      </c>
      <c r="AD811" s="191">
        <v>0</v>
      </c>
      <c r="AE811" s="191">
        <v>0</v>
      </c>
      <c r="AF811" s="191">
        <v>0</v>
      </c>
      <c r="AG811" s="191">
        <v>0</v>
      </c>
      <c r="AH811" s="191">
        <v>0</v>
      </c>
      <c r="AI811" s="191">
        <v>0</v>
      </c>
      <c r="AJ811" s="191">
        <v>0</v>
      </c>
      <c r="AK811" s="191">
        <v>16</v>
      </c>
      <c r="AL811" s="191">
        <v>16</v>
      </c>
      <c r="AM811" s="191">
        <v>16</v>
      </c>
      <c r="AN811" s="191">
        <v>16</v>
      </c>
      <c r="AO811" s="191">
        <v>16</v>
      </c>
      <c r="AP811" s="191">
        <v>0</v>
      </c>
      <c r="AQ811" s="191">
        <v>0</v>
      </c>
      <c r="AR811" s="191">
        <v>0</v>
      </c>
      <c r="AS811" s="191">
        <v>0</v>
      </c>
      <c r="AT811" s="191">
        <v>0</v>
      </c>
      <c r="AU811" s="191">
        <v>0</v>
      </c>
      <c r="AV811" s="191">
        <v>0</v>
      </c>
      <c r="AW811" s="191">
        <v>0</v>
      </c>
      <c r="AX811" s="191">
        <v>80</v>
      </c>
      <c r="AY811" s="191">
        <v>0.5</v>
      </c>
      <c r="AZ811" s="191">
        <v>5004</v>
      </c>
      <c r="BA811" s="191">
        <v>2502</v>
      </c>
      <c r="BB811" s="191">
        <v>1251</v>
      </c>
      <c r="BC811" s="191">
        <v>0</v>
      </c>
      <c r="BD811" s="191">
        <v>0</v>
      </c>
      <c r="BE811" s="191">
        <v>0</v>
      </c>
      <c r="BF811" s="191">
        <v>0</v>
      </c>
      <c r="BG811" s="191">
        <v>0</v>
      </c>
      <c r="BH811" s="191">
        <v>0</v>
      </c>
      <c r="BI811" s="191">
        <v>0</v>
      </c>
      <c r="BJ811" s="191">
        <v>80</v>
      </c>
      <c r="BK811" s="191">
        <v>80</v>
      </c>
      <c r="BL811" s="191">
        <v>0</v>
      </c>
    </row>
    <row r="812" spans="1:64" s="191" customFormat="1" ht="31.2" hidden="1" outlineLevel="1" x14ac:dyDescent="0.3">
      <c r="A812" s="275">
        <v>1</v>
      </c>
      <c r="B812" s="260" t="s">
        <v>381</v>
      </c>
      <c r="C812" s="261">
        <v>0</v>
      </c>
      <c r="D812" s="276" t="s">
        <v>1672</v>
      </c>
      <c r="E812" s="277" t="s">
        <v>456</v>
      </c>
      <c r="F812" s="278">
        <v>0</v>
      </c>
      <c r="G812" s="191">
        <v>0</v>
      </c>
      <c r="H812" s="191">
        <v>0</v>
      </c>
      <c r="I812" s="191">
        <v>0</v>
      </c>
      <c r="J812" s="191">
        <v>122</v>
      </c>
      <c r="K812" s="191">
        <v>47051</v>
      </c>
      <c r="L812" s="191">
        <v>47051</v>
      </c>
      <c r="M812" s="191">
        <v>121</v>
      </c>
      <c r="N812" s="191">
        <v>0</v>
      </c>
      <c r="O812" s="191">
        <v>0</v>
      </c>
      <c r="P812" s="191">
        <v>0</v>
      </c>
      <c r="Q812" s="191">
        <v>0</v>
      </c>
      <c r="R812" s="191">
        <v>0</v>
      </c>
      <c r="S812" s="191">
        <v>0</v>
      </c>
      <c r="T812" s="191">
        <v>0</v>
      </c>
      <c r="U812" s="191">
        <v>0</v>
      </c>
      <c r="V812" s="191">
        <v>0</v>
      </c>
      <c r="W812" s="191">
        <v>0</v>
      </c>
      <c r="X812" s="191">
        <v>0</v>
      </c>
      <c r="Y812" s="191">
        <v>0</v>
      </c>
      <c r="Z812" s="191">
        <v>0</v>
      </c>
      <c r="AA812" s="191">
        <v>0</v>
      </c>
      <c r="AB812" s="191">
        <v>0</v>
      </c>
      <c r="AC812" s="191">
        <v>0</v>
      </c>
      <c r="AD812" s="191">
        <v>0</v>
      </c>
      <c r="AE812" s="191">
        <v>0</v>
      </c>
      <c r="AF812" s="191">
        <v>0</v>
      </c>
      <c r="AG812" s="191">
        <v>0</v>
      </c>
      <c r="AH812" s="191">
        <v>0</v>
      </c>
      <c r="AI812" s="191">
        <v>0</v>
      </c>
      <c r="AJ812" s="191">
        <v>0</v>
      </c>
      <c r="AK812" s="191">
        <v>0</v>
      </c>
      <c r="AL812" s="191">
        <v>0</v>
      </c>
      <c r="AM812" s="191">
        <v>0</v>
      </c>
      <c r="AN812" s="191">
        <v>0</v>
      </c>
      <c r="AO812" s="191">
        <v>0</v>
      </c>
      <c r="AP812" s="191">
        <v>0</v>
      </c>
      <c r="AQ812" s="191">
        <v>0</v>
      </c>
      <c r="AR812" s="191">
        <v>0</v>
      </c>
      <c r="AS812" s="191">
        <v>0</v>
      </c>
      <c r="AT812" s="191">
        <v>0</v>
      </c>
      <c r="AU812" s="191">
        <v>0</v>
      </c>
      <c r="AV812" s="191">
        <v>0</v>
      </c>
      <c r="AW812" s="191">
        <v>0</v>
      </c>
      <c r="AX812" s="191">
        <v>0</v>
      </c>
      <c r="AY812" s="191">
        <v>0</v>
      </c>
      <c r="AZ812" s="191">
        <v>0</v>
      </c>
      <c r="BA812" s="191">
        <v>0</v>
      </c>
      <c r="BB812" s="191">
        <v>0</v>
      </c>
      <c r="BC812" s="191">
        <v>0</v>
      </c>
      <c r="BD812" s="191">
        <v>0</v>
      </c>
      <c r="BE812" s="191">
        <v>0</v>
      </c>
      <c r="BF812" s="191">
        <v>0</v>
      </c>
      <c r="BG812" s="191">
        <v>0</v>
      </c>
      <c r="BH812" s="191">
        <v>0</v>
      </c>
      <c r="BI812" s="191">
        <v>0</v>
      </c>
      <c r="BJ812" s="191">
        <v>0</v>
      </c>
      <c r="BK812" s="191">
        <v>0</v>
      </c>
      <c r="BL812" s="191">
        <v>0</v>
      </c>
    </row>
    <row r="813" spans="1:64" s="191" customFormat="1" ht="31.2" hidden="1" outlineLevel="1" x14ac:dyDescent="0.3">
      <c r="A813" s="275">
        <v>1</v>
      </c>
      <c r="B813" s="260" t="s">
        <v>381</v>
      </c>
      <c r="C813" s="261">
        <v>1</v>
      </c>
      <c r="D813" s="276" t="s">
        <v>1673</v>
      </c>
      <c r="E813" s="277" t="s">
        <v>457</v>
      </c>
      <c r="F813" s="278" t="s">
        <v>315</v>
      </c>
      <c r="G813" s="191" t="s">
        <v>323</v>
      </c>
      <c r="H813" s="191">
        <v>3</v>
      </c>
      <c r="I813" s="191" t="s">
        <v>257</v>
      </c>
      <c r="J813" s="191">
        <v>122</v>
      </c>
      <c r="K813" s="191">
        <v>47051</v>
      </c>
      <c r="L813" s="191">
        <v>47051</v>
      </c>
      <c r="M813" s="191">
        <v>121</v>
      </c>
      <c r="N813" s="191">
        <v>0</v>
      </c>
      <c r="O813" s="191">
        <v>30</v>
      </c>
      <c r="P813" s="191">
        <v>0</v>
      </c>
      <c r="Q813" s="191">
        <v>0</v>
      </c>
      <c r="R813" s="191">
        <v>0</v>
      </c>
      <c r="S813" s="191">
        <v>0</v>
      </c>
      <c r="T813" s="191">
        <v>0.2</v>
      </c>
      <c r="U813" s="191">
        <v>0.2</v>
      </c>
      <c r="V813" s="191">
        <v>0.2</v>
      </c>
      <c r="W813" s="191">
        <v>0.2</v>
      </c>
      <c r="X813" s="191">
        <v>0.2</v>
      </c>
      <c r="Y813" s="191">
        <v>0</v>
      </c>
      <c r="Z813" s="191">
        <v>0</v>
      </c>
      <c r="AA813" s="191">
        <v>0</v>
      </c>
      <c r="AB813" s="191">
        <v>0</v>
      </c>
      <c r="AC813" s="191">
        <v>0</v>
      </c>
      <c r="AD813" s="191">
        <v>0</v>
      </c>
      <c r="AE813" s="191">
        <v>0</v>
      </c>
      <c r="AF813" s="191">
        <v>0</v>
      </c>
      <c r="AG813" s="191">
        <v>0</v>
      </c>
      <c r="AH813" s="191">
        <v>0</v>
      </c>
      <c r="AI813" s="191">
        <v>0</v>
      </c>
      <c r="AJ813" s="191">
        <v>0</v>
      </c>
      <c r="AK813" s="191">
        <v>6</v>
      </c>
      <c r="AL813" s="191">
        <v>6</v>
      </c>
      <c r="AM813" s="191">
        <v>6</v>
      </c>
      <c r="AN813" s="191">
        <v>6</v>
      </c>
      <c r="AO813" s="191">
        <v>6</v>
      </c>
      <c r="AP813" s="191">
        <v>0</v>
      </c>
      <c r="AQ813" s="191">
        <v>0</v>
      </c>
      <c r="AR813" s="191">
        <v>0</v>
      </c>
      <c r="AS813" s="191">
        <v>0</v>
      </c>
      <c r="AT813" s="191">
        <v>0</v>
      </c>
      <c r="AU813" s="191">
        <v>0</v>
      </c>
      <c r="AV813" s="191">
        <v>0</v>
      </c>
      <c r="AW813" s="191">
        <v>0</v>
      </c>
      <c r="AX813" s="191">
        <v>30</v>
      </c>
      <c r="AY813" s="191">
        <v>0.1875</v>
      </c>
      <c r="AZ813" s="191">
        <v>5004</v>
      </c>
      <c r="BA813" s="191">
        <v>938.25</v>
      </c>
      <c r="BB813" s="191">
        <v>175.921875</v>
      </c>
      <c r="BC813" s="191">
        <v>0</v>
      </c>
      <c r="BD813" s="191">
        <v>0</v>
      </c>
      <c r="BE813" s="191">
        <v>0</v>
      </c>
      <c r="BF813" s="191">
        <v>0</v>
      </c>
      <c r="BG813" s="191">
        <v>0</v>
      </c>
      <c r="BH813" s="191">
        <v>0</v>
      </c>
      <c r="BI813" s="191">
        <v>0</v>
      </c>
      <c r="BJ813" s="191">
        <v>30</v>
      </c>
      <c r="BK813" s="191">
        <v>30</v>
      </c>
      <c r="BL813" s="191">
        <v>0</v>
      </c>
    </row>
    <row r="814" spans="1:64" s="191" customFormat="1" ht="31.2" hidden="1" outlineLevel="1" x14ac:dyDescent="0.3">
      <c r="A814" s="275">
        <v>1</v>
      </c>
      <c r="B814" s="260" t="s">
        <v>381</v>
      </c>
      <c r="C814" s="261">
        <v>2</v>
      </c>
      <c r="D814" s="276" t="s">
        <v>1674</v>
      </c>
      <c r="E814" s="277" t="s">
        <v>458</v>
      </c>
      <c r="F814" s="278" t="s">
        <v>316</v>
      </c>
      <c r="G814" s="191" t="s">
        <v>324</v>
      </c>
      <c r="H814" s="191">
        <v>3</v>
      </c>
      <c r="I814" s="191" t="s">
        <v>249</v>
      </c>
      <c r="J814" s="191">
        <v>122</v>
      </c>
      <c r="K814" s="191">
        <v>47051</v>
      </c>
      <c r="L814" s="191">
        <v>47051</v>
      </c>
      <c r="M814" s="191">
        <v>121</v>
      </c>
      <c r="N814" s="191">
        <v>0</v>
      </c>
      <c r="O814" s="191">
        <v>25</v>
      </c>
      <c r="P814" s="191">
        <v>0</v>
      </c>
      <c r="Q814" s="191">
        <v>0</v>
      </c>
      <c r="R814" s="191">
        <v>0</v>
      </c>
      <c r="S814" s="191">
        <v>0</v>
      </c>
      <c r="T814" s="191">
        <v>0.2</v>
      </c>
      <c r="U814" s="191">
        <v>0.2</v>
      </c>
      <c r="V814" s="191">
        <v>0.2</v>
      </c>
      <c r="W814" s="191">
        <v>0.2</v>
      </c>
      <c r="X814" s="191">
        <v>0.2</v>
      </c>
      <c r="Y814" s="191">
        <v>0</v>
      </c>
      <c r="Z814" s="191">
        <v>0</v>
      </c>
      <c r="AA814" s="191">
        <v>0</v>
      </c>
      <c r="AB814" s="191">
        <v>0</v>
      </c>
      <c r="AC814" s="191">
        <v>0</v>
      </c>
      <c r="AD814" s="191">
        <v>0</v>
      </c>
      <c r="AE814" s="191">
        <v>0</v>
      </c>
      <c r="AF814" s="191">
        <v>0</v>
      </c>
      <c r="AG814" s="191">
        <v>0</v>
      </c>
      <c r="AH814" s="191">
        <v>0</v>
      </c>
      <c r="AI814" s="191">
        <v>0</v>
      </c>
      <c r="AJ814" s="191">
        <v>0</v>
      </c>
      <c r="AK814" s="191">
        <v>5</v>
      </c>
      <c r="AL814" s="191">
        <v>5</v>
      </c>
      <c r="AM814" s="191">
        <v>5</v>
      </c>
      <c r="AN814" s="191">
        <v>5</v>
      </c>
      <c r="AO814" s="191">
        <v>5</v>
      </c>
      <c r="AP814" s="191">
        <v>0</v>
      </c>
      <c r="AQ814" s="191">
        <v>0</v>
      </c>
      <c r="AR814" s="191">
        <v>0</v>
      </c>
      <c r="AS814" s="191">
        <v>0</v>
      </c>
      <c r="AT814" s="191">
        <v>0</v>
      </c>
      <c r="AU814" s="191">
        <v>0</v>
      </c>
      <c r="AV814" s="191">
        <v>0</v>
      </c>
      <c r="AW814" s="191">
        <v>0</v>
      </c>
      <c r="AX814" s="191">
        <v>25</v>
      </c>
      <c r="AY814" s="191">
        <v>0.15625</v>
      </c>
      <c r="AZ814" s="191">
        <v>5005</v>
      </c>
      <c r="BA814" s="191">
        <v>782.03125</v>
      </c>
      <c r="BB814" s="191">
        <v>122.1923828125</v>
      </c>
      <c r="BC814" s="191">
        <v>0</v>
      </c>
      <c r="BD814" s="191">
        <v>0</v>
      </c>
      <c r="BE814" s="191">
        <v>0</v>
      </c>
      <c r="BF814" s="191">
        <v>0</v>
      </c>
      <c r="BG814" s="191">
        <v>0</v>
      </c>
      <c r="BH814" s="191">
        <v>0</v>
      </c>
      <c r="BI814" s="191">
        <v>0</v>
      </c>
      <c r="BJ814" s="191">
        <v>25</v>
      </c>
      <c r="BK814" s="191">
        <v>25</v>
      </c>
      <c r="BL814" s="191">
        <v>0</v>
      </c>
    </row>
    <row r="815" spans="1:64" s="191" customFormat="1" ht="31.2" hidden="1" outlineLevel="1" x14ac:dyDescent="0.3">
      <c r="A815" s="275">
        <v>1</v>
      </c>
      <c r="B815" s="260" t="s">
        <v>381</v>
      </c>
      <c r="C815" s="261">
        <v>3</v>
      </c>
      <c r="D815" s="276" t="s">
        <v>1675</v>
      </c>
      <c r="E815" s="277" t="s">
        <v>459</v>
      </c>
      <c r="F815" s="278" t="s">
        <v>315</v>
      </c>
      <c r="G815" s="191" t="s">
        <v>323</v>
      </c>
      <c r="H815" s="191">
        <v>3</v>
      </c>
      <c r="I815" s="191" t="s">
        <v>257</v>
      </c>
      <c r="J815" s="191">
        <v>122</v>
      </c>
      <c r="K815" s="191">
        <v>47051</v>
      </c>
      <c r="L815" s="191">
        <v>47051</v>
      </c>
      <c r="M815" s="191">
        <v>121</v>
      </c>
      <c r="N815" s="191">
        <v>0</v>
      </c>
      <c r="O815" s="191">
        <v>25</v>
      </c>
      <c r="P815" s="191">
        <v>0</v>
      </c>
      <c r="Q815" s="191">
        <v>0</v>
      </c>
      <c r="R815" s="191">
        <v>0</v>
      </c>
      <c r="S815" s="191">
        <v>0</v>
      </c>
      <c r="T815" s="191">
        <v>0.2</v>
      </c>
      <c r="U815" s="191">
        <v>0.2</v>
      </c>
      <c r="V815" s="191">
        <v>0.2</v>
      </c>
      <c r="W815" s="191">
        <v>0.2</v>
      </c>
      <c r="X815" s="191">
        <v>0.2</v>
      </c>
      <c r="Y815" s="191">
        <v>0</v>
      </c>
      <c r="Z815" s="191">
        <v>0</v>
      </c>
      <c r="AA815" s="191">
        <v>0</v>
      </c>
      <c r="AB815" s="191">
        <v>0</v>
      </c>
      <c r="AC815" s="191">
        <v>0</v>
      </c>
      <c r="AD815" s="191">
        <v>0</v>
      </c>
      <c r="AE815" s="191">
        <v>0</v>
      </c>
      <c r="AF815" s="191">
        <v>0</v>
      </c>
      <c r="AG815" s="191">
        <v>0</v>
      </c>
      <c r="AH815" s="191">
        <v>0</v>
      </c>
      <c r="AI815" s="191">
        <v>0</v>
      </c>
      <c r="AJ815" s="191">
        <v>0</v>
      </c>
      <c r="AK815" s="191">
        <v>5</v>
      </c>
      <c r="AL815" s="191">
        <v>5</v>
      </c>
      <c r="AM815" s="191">
        <v>5</v>
      </c>
      <c r="AN815" s="191">
        <v>5</v>
      </c>
      <c r="AO815" s="191">
        <v>5</v>
      </c>
      <c r="AP815" s="191">
        <v>0</v>
      </c>
      <c r="AQ815" s="191">
        <v>0</v>
      </c>
      <c r="AR815" s="191">
        <v>0</v>
      </c>
      <c r="AS815" s="191">
        <v>0</v>
      </c>
      <c r="AT815" s="191">
        <v>0</v>
      </c>
      <c r="AU815" s="191">
        <v>0</v>
      </c>
      <c r="AV815" s="191">
        <v>0</v>
      </c>
      <c r="AW815" s="191">
        <v>0</v>
      </c>
      <c r="AX815" s="191">
        <v>25</v>
      </c>
      <c r="AY815" s="191">
        <v>0.15625</v>
      </c>
      <c r="AZ815" s="191">
        <v>5004</v>
      </c>
      <c r="BA815" s="191">
        <v>781.875</v>
      </c>
      <c r="BB815" s="191">
        <v>122.16796875</v>
      </c>
      <c r="BC815" s="191">
        <v>0</v>
      </c>
      <c r="BD815" s="191">
        <v>0</v>
      </c>
      <c r="BE815" s="191">
        <v>0</v>
      </c>
      <c r="BF815" s="191">
        <v>0</v>
      </c>
      <c r="BG815" s="191">
        <v>0</v>
      </c>
      <c r="BH815" s="191">
        <v>0</v>
      </c>
      <c r="BI815" s="191">
        <v>0</v>
      </c>
      <c r="BJ815" s="191">
        <v>25</v>
      </c>
      <c r="BK815" s="191">
        <v>25</v>
      </c>
      <c r="BL815" s="191">
        <v>0</v>
      </c>
    </row>
    <row r="816" spans="1:64" s="191" customFormat="1" ht="31.2" hidden="1" outlineLevel="1" x14ac:dyDescent="0.3">
      <c r="A816" s="275">
        <v>1</v>
      </c>
      <c r="B816" s="260" t="s">
        <v>382</v>
      </c>
      <c r="C816" s="261">
        <v>1</v>
      </c>
      <c r="D816" s="276" t="s">
        <v>1676</v>
      </c>
      <c r="E816" s="277" t="s">
        <v>460</v>
      </c>
      <c r="F816" s="278" t="s">
        <v>316</v>
      </c>
      <c r="G816" s="191" t="s">
        <v>324</v>
      </c>
      <c r="H816" s="191">
        <v>4</v>
      </c>
      <c r="I816" s="191" t="s">
        <v>249</v>
      </c>
      <c r="J816" s="191">
        <v>122</v>
      </c>
      <c r="K816" s="191">
        <v>47051</v>
      </c>
      <c r="L816" s="191">
        <v>47052</v>
      </c>
      <c r="M816" s="191">
        <v>122</v>
      </c>
      <c r="N816" s="191">
        <v>1</v>
      </c>
      <c r="O816" s="191">
        <v>80</v>
      </c>
      <c r="P816" s="191">
        <v>0</v>
      </c>
      <c r="Q816" s="191">
        <v>0</v>
      </c>
      <c r="R816" s="191">
        <v>0</v>
      </c>
      <c r="S816" s="191">
        <v>0</v>
      </c>
      <c r="T816" s="191">
        <v>0.2</v>
      </c>
      <c r="U816" s="191">
        <v>0.2</v>
      </c>
      <c r="V816" s="191">
        <v>0.2</v>
      </c>
      <c r="W816" s="191">
        <v>0.2</v>
      </c>
      <c r="X816" s="191">
        <v>0.2</v>
      </c>
      <c r="Y816" s="191">
        <v>0</v>
      </c>
      <c r="Z816" s="191">
        <v>0</v>
      </c>
      <c r="AA816" s="191">
        <v>0</v>
      </c>
      <c r="AB816" s="191">
        <v>0</v>
      </c>
      <c r="AC816" s="191">
        <v>0</v>
      </c>
      <c r="AD816" s="191">
        <v>0</v>
      </c>
      <c r="AE816" s="191">
        <v>0</v>
      </c>
      <c r="AF816" s="191">
        <v>0</v>
      </c>
      <c r="AG816" s="191">
        <v>0</v>
      </c>
      <c r="AH816" s="191">
        <v>0</v>
      </c>
      <c r="AI816" s="191">
        <v>0</v>
      </c>
      <c r="AJ816" s="191">
        <v>0</v>
      </c>
      <c r="AK816" s="191">
        <v>16</v>
      </c>
      <c r="AL816" s="191">
        <v>16</v>
      </c>
      <c r="AM816" s="191">
        <v>16</v>
      </c>
      <c r="AN816" s="191">
        <v>16</v>
      </c>
      <c r="AO816" s="191">
        <v>16</v>
      </c>
      <c r="AP816" s="191">
        <v>0</v>
      </c>
      <c r="AQ816" s="191">
        <v>0</v>
      </c>
      <c r="AR816" s="191">
        <v>0</v>
      </c>
      <c r="AS816" s="191">
        <v>0</v>
      </c>
      <c r="AT816" s="191">
        <v>0</v>
      </c>
      <c r="AU816" s="191">
        <v>0</v>
      </c>
      <c r="AV816" s="191">
        <v>0</v>
      </c>
      <c r="AW816" s="191">
        <v>0</v>
      </c>
      <c r="AX816" s="191">
        <v>80</v>
      </c>
      <c r="AY816" s="191">
        <v>0.5</v>
      </c>
      <c r="AZ816" s="191">
        <v>5005</v>
      </c>
      <c r="BA816" s="191">
        <v>2502.5</v>
      </c>
      <c r="BB816" s="191">
        <v>1251.25</v>
      </c>
      <c r="BC816" s="191">
        <v>0</v>
      </c>
      <c r="BD816" s="191">
        <v>0</v>
      </c>
      <c r="BE816" s="191">
        <v>0</v>
      </c>
      <c r="BF816" s="191">
        <v>0</v>
      </c>
      <c r="BG816" s="191">
        <v>0</v>
      </c>
      <c r="BH816" s="191">
        <v>0</v>
      </c>
      <c r="BI816" s="191">
        <v>0</v>
      </c>
      <c r="BJ816" s="191">
        <v>80</v>
      </c>
      <c r="BK816" s="191">
        <v>80</v>
      </c>
      <c r="BL816" s="191">
        <v>0</v>
      </c>
    </row>
    <row r="817" spans="1:64" s="191" customFormat="1" ht="31.2" hidden="1" outlineLevel="1" x14ac:dyDescent="0.3">
      <c r="A817" s="275">
        <v>2</v>
      </c>
      <c r="B817" s="260" t="s">
        <v>379</v>
      </c>
      <c r="C817" s="261">
        <v>1</v>
      </c>
      <c r="D817" s="276" t="s">
        <v>1677</v>
      </c>
      <c r="E817" s="277" t="s">
        <v>753</v>
      </c>
      <c r="F817" s="278" t="s">
        <v>315</v>
      </c>
      <c r="G817" s="191" t="s">
        <v>323</v>
      </c>
      <c r="H817" s="191">
        <v>5</v>
      </c>
      <c r="I817" s="191" t="s">
        <v>257</v>
      </c>
      <c r="J817" s="191">
        <v>123</v>
      </c>
      <c r="K817" s="191">
        <v>47058</v>
      </c>
      <c r="L817" s="191">
        <v>47060</v>
      </c>
      <c r="M817" s="191">
        <v>124</v>
      </c>
      <c r="N817" s="191">
        <v>2</v>
      </c>
      <c r="O817" s="191">
        <v>160</v>
      </c>
      <c r="P817" s="191">
        <v>0</v>
      </c>
      <c r="Q817" s="191">
        <v>0</v>
      </c>
      <c r="R817" s="191">
        <v>0</v>
      </c>
      <c r="S817" s="191">
        <v>0</v>
      </c>
      <c r="T817" s="191">
        <v>0.2</v>
      </c>
      <c r="U817" s="191">
        <v>0.2</v>
      </c>
      <c r="V817" s="191">
        <v>0.2</v>
      </c>
      <c r="W817" s="191">
        <v>0.2</v>
      </c>
      <c r="X817" s="191">
        <v>0.2</v>
      </c>
      <c r="Y817" s="191">
        <v>0</v>
      </c>
      <c r="Z817" s="191">
        <v>0</v>
      </c>
      <c r="AA817" s="191">
        <v>0</v>
      </c>
      <c r="AB817" s="191">
        <v>0</v>
      </c>
      <c r="AC817" s="191">
        <v>0</v>
      </c>
      <c r="AD817" s="191">
        <v>0</v>
      </c>
      <c r="AE817" s="191">
        <v>0</v>
      </c>
      <c r="AF817" s="191">
        <v>0</v>
      </c>
      <c r="AG817" s="191">
        <v>0</v>
      </c>
      <c r="AH817" s="191">
        <v>0</v>
      </c>
      <c r="AI817" s="191">
        <v>0</v>
      </c>
      <c r="AJ817" s="191">
        <v>0</v>
      </c>
      <c r="AK817" s="191">
        <v>32</v>
      </c>
      <c r="AL817" s="191">
        <v>32</v>
      </c>
      <c r="AM817" s="191">
        <v>32</v>
      </c>
      <c r="AN817" s="191">
        <v>32</v>
      </c>
      <c r="AO817" s="191">
        <v>32</v>
      </c>
      <c r="AP817" s="191">
        <v>0</v>
      </c>
      <c r="AQ817" s="191">
        <v>0</v>
      </c>
      <c r="AR817" s="191">
        <v>0</v>
      </c>
      <c r="AS817" s="191">
        <v>0</v>
      </c>
      <c r="AT817" s="191">
        <v>0</v>
      </c>
      <c r="AU817" s="191">
        <v>0</v>
      </c>
      <c r="AV817" s="191">
        <v>0</v>
      </c>
      <c r="AW817" s="191">
        <v>0</v>
      </c>
      <c r="AX817" s="191">
        <v>160</v>
      </c>
      <c r="AY817" s="191">
        <v>1</v>
      </c>
      <c r="AZ817" s="191">
        <v>5004</v>
      </c>
      <c r="BA817" s="191">
        <v>5004</v>
      </c>
      <c r="BB817" s="191">
        <v>5004</v>
      </c>
      <c r="BC817" s="191">
        <v>0</v>
      </c>
      <c r="BD817" s="191">
        <v>0</v>
      </c>
      <c r="BE817" s="191">
        <v>0</v>
      </c>
      <c r="BF817" s="191">
        <v>0</v>
      </c>
      <c r="BG817" s="191">
        <v>0</v>
      </c>
      <c r="BH817" s="191">
        <v>0</v>
      </c>
      <c r="BI817" s="191">
        <v>0</v>
      </c>
      <c r="BJ817" s="191">
        <v>160</v>
      </c>
      <c r="BK817" s="191">
        <v>160</v>
      </c>
      <c r="BL817" s="191">
        <v>0</v>
      </c>
    </row>
    <row r="818" spans="1:64" s="191" customFormat="1" ht="31.2" hidden="1" outlineLevel="1" x14ac:dyDescent="0.3">
      <c r="A818" s="275">
        <v>3</v>
      </c>
      <c r="B818" s="260" t="s">
        <v>379</v>
      </c>
      <c r="C818" s="261">
        <v>0</v>
      </c>
      <c r="D818" s="276" t="s">
        <v>1678</v>
      </c>
      <c r="E818" s="277" t="s">
        <v>754</v>
      </c>
      <c r="F818" s="278">
        <v>0</v>
      </c>
      <c r="G818" s="191">
        <v>0</v>
      </c>
      <c r="H818" s="191">
        <v>0</v>
      </c>
      <c r="I818" s="191">
        <v>0</v>
      </c>
      <c r="J818" s="191">
        <v>125</v>
      </c>
      <c r="K818" s="191">
        <v>47072</v>
      </c>
      <c r="L818" s="191">
        <v>47072</v>
      </c>
      <c r="M818" s="191">
        <v>124</v>
      </c>
      <c r="N818" s="191">
        <v>0</v>
      </c>
      <c r="O818" s="191">
        <v>0</v>
      </c>
      <c r="P818" s="191">
        <v>0</v>
      </c>
      <c r="Q818" s="191">
        <v>0</v>
      </c>
      <c r="R818" s="191">
        <v>0</v>
      </c>
      <c r="S818" s="191">
        <v>0</v>
      </c>
      <c r="T818" s="191">
        <v>0</v>
      </c>
      <c r="U818" s="191">
        <v>0</v>
      </c>
      <c r="V818" s="191">
        <v>0</v>
      </c>
      <c r="W818" s="191">
        <v>0</v>
      </c>
      <c r="X818" s="191">
        <v>0</v>
      </c>
      <c r="Y818" s="191">
        <v>0</v>
      </c>
      <c r="Z818" s="191">
        <v>0</v>
      </c>
      <c r="AA818" s="191">
        <v>0</v>
      </c>
      <c r="AB818" s="191">
        <v>0</v>
      </c>
      <c r="AC818" s="191">
        <v>0</v>
      </c>
      <c r="AD818" s="191">
        <v>0</v>
      </c>
      <c r="AE818" s="191">
        <v>0</v>
      </c>
      <c r="AF818" s="191">
        <v>0</v>
      </c>
      <c r="AG818" s="191">
        <v>0</v>
      </c>
      <c r="AH818" s="191">
        <v>0</v>
      </c>
      <c r="AI818" s="191">
        <v>0</v>
      </c>
      <c r="AJ818" s="191">
        <v>0</v>
      </c>
      <c r="AK818" s="191">
        <v>0</v>
      </c>
      <c r="AL818" s="191">
        <v>0</v>
      </c>
      <c r="AM818" s="191">
        <v>0</v>
      </c>
      <c r="AN818" s="191">
        <v>0</v>
      </c>
      <c r="AO818" s="191">
        <v>0</v>
      </c>
      <c r="AP818" s="191">
        <v>0</v>
      </c>
      <c r="AQ818" s="191">
        <v>0</v>
      </c>
      <c r="AR818" s="191">
        <v>0</v>
      </c>
      <c r="AS818" s="191">
        <v>0</v>
      </c>
      <c r="AT818" s="191">
        <v>0</v>
      </c>
      <c r="AU818" s="191">
        <v>0</v>
      </c>
      <c r="AV818" s="191">
        <v>0</v>
      </c>
      <c r="AW818" s="191">
        <v>0</v>
      </c>
      <c r="AX818" s="191">
        <v>0</v>
      </c>
      <c r="AY818" s="191">
        <v>0</v>
      </c>
      <c r="AZ818" s="191">
        <v>0</v>
      </c>
      <c r="BA818" s="191">
        <v>0</v>
      </c>
      <c r="BB818" s="191">
        <v>0</v>
      </c>
      <c r="BC818" s="191">
        <v>0</v>
      </c>
      <c r="BD818" s="191">
        <v>0</v>
      </c>
      <c r="BE818" s="191">
        <v>0</v>
      </c>
      <c r="BF818" s="191">
        <v>0</v>
      </c>
      <c r="BG818" s="191">
        <v>0</v>
      </c>
      <c r="BH818" s="191">
        <v>0</v>
      </c>
      <c r="BI818" s="191">
        <v>0</v>
      </c>
      <c r="BJ818" s="191">
        <v>0</v>
      </c>
      <c r="BK818" s="191">
        <v>0</v>
      </c>
      <c r="BL818" s="191">
        <v>0</v>
      </c>
    </row>
    <row r="819" spans="1:64" s="191" customFormat="1" ht="31.2" hidden="1" outlineLevel="1" x14ac:dyDescent="0.3">
      <c r="A819" s="275">
        <v>3</v>
      </c>
      <c r="B819" s="260" t="s">
        <v>379</v>
      </c>
      <c r="C819" s="261">
        <v>1</v>
      </c>
      <c r="D819" s="276" t="s">
        <v>1679</v>
      </c>
      <c r="E819" s="277" t="s">
        <v>435</v>
      </c>
      <c r="F819" s="278" t="s">
        <v>315</v>
      </c>
      <c r="G819" s="191" t="s">
        <v>323</v>
      </c>
      <c r="H819" s="191">
        <v>6</v>
      </c>
      <c r="I819" s="191" t="s">
        <v>257</v>
      </c>
      <c r="J819" s="191">
        <v>125</v>
      </c>
      <c r="K819" s="191">
        <v>47072</v>
      </c>
      <c r="L819" s="191">
        <v>47073</v>
      </c>
      <c r="M819" s="191">
        <v>125</v>
      </c>
      <c r="N819" s="191">
        <v>1</v>
      </c>
      <c r="O819" s="191">
        <v>80</v>
      </c>
      <c r="P819" s="191">
        <v>0</v>
      </c>
      <c r="Q819" s="191">
        <v>0</v>
      </c>
      <c r="R819" s="191">
        <v>0</v>
      </c>
      <c r="S819" s="191">
        <v>0</v>
      </c>
      <c r="T819" s="191">
        <v>0.2</v>
      </c>
      <c r="U819" s="191">
        <v>0.2</v>
      </c>
      <c r="V819" s="191">
        <v>0.2</v>
      </c>
      <c r="W819" s="191">
        <v>0.2</v>
      </c>
      <c r="X819" s="191">
        <v>0.2</v>
      </c>
      <c r="Y819" s="191">
        <v>0</v>
      </c>
      <c r="Z819" s="191">
        <v>0</v>
      </c>
      <c r="AA819" s="191">
        <v>0</v>
      </c>
      <c r="AB819" s="191">
        <v>0</v>
      </c>
      <c r="AC819" s="191">
        <v>0</v>
      </c>
      <c r="AD819" s="191">
        <v>0</v>
      </c>
      <c r="AE819" s="191">
        <v>0</v>
      </c>
      <c r="AF819" s="191">
        <v>0</v>
      </c>
      <c r="AG819" s="191">
        <v>0</v>
      </c>
      <c r="AH819" s="191">
        <v>0</v>
      </c>
      <c r="AI819" s="191">
        <v>0</v>
      </c>
      <c r="AJ819" s="191">
        <v>0</v>
      </c>
      <c r="AK819" s="191">
        <v>16</v>
      </c>
      <c r="AL819" s="191">
        <v>16</v>
      </c>
      <c r="AM819" s="191">
        <v>16</v>
      </c>
      <c r="AN819" s="191">
        <v>16</v>
      </c>
      <c r="AO819" s="191">
        <v>16</v>
      </c>
      <c r="AP819" s="191">
        <v>0</v>
      </c>
      <c r="AQ819" s="191">
        <v>0</v>
      </c>
      <c r="AR819" s="191">
        <v>0</v>
      </c>
      <c r="AS819" s="191">
        <v>0</v>
      </c>
      <c r="AT819" s="191">
        <v>0</v>
      </c>
      <c r="AU819" s="191">
        <v>0</v>
      </c>
      <c r="AV819" s="191">
        <v>0</v>
      </c>
      <c r="AW819" s="191">
        <v>0</v>
      </c>
      <c r="AX819" s="191">
        <v>80</v>
      </c>
      <c r="AY819" s="191">
        <v>0.5</v>
      </c>
      <c r="AZ819" s="191">
        <v>5004</v>
      </c>
      <c r="BA819" s="191">
        <v>2502</v>
      </c>
      <c r="BB819" s="191">
        <v>1251</v>
      </c>
      <c r="BC819" s="191">
        <v>0</v>
      </c>
      <c r="BD819" s="191">
        <v>0</v>
      </c>
      <c r="BE819" s="191">
        <v>0</v>
      </c>
      <c r="BF819" s="191">
        <v>0</v>
      </c>
      <c r="BG819" s="191">
        <v>0</v>
      </c>
      <c r="BH819" s="191">
        <v>0</v>
      </c>
      <c r="BI819" s="191">
        <v>0</v>
      </c>
      <c r="BJ819" s="191">
        <v>80</v>
      </c>
      <c r="BK819" s="191">
        <v>80</v>
      </c>
      <c r="BL819" s="191">
        <v>0</v>
      </c>
    </row>
    <row r="820" spans="1:64" s="191" customFormat="1" ht="31.2" hidden="1" outlineLevel="1" x14ac:dyDescent="0.3">
      <c r="A820" s="275">
        <v>3</v>
      </c>
      <c r="B820" s="260" t="s">
        <v>380</v>
      </c>
      <c r="C820" s="261">
        <v>1</v>
      </c>
      <c r="D820" s="276" t="s">
        <v>1680</v>
      </c>
      <c r="E820" s="277" t="s">
        <v>461</v>
      </c>
      <c r="F820" s="278" t="s">
        <v>316</v>
      </c>
      <c r="G820" s="191" t="s">
        <v>324</v>
      </c>
      <c r="H820" s="191">
        <v>6</v>
      </c>
      <c r="I820" s="191" t="s">
        <v>249</v>
      </c>
      <c r="J820" s="191">
        <v>126</v>
      </c>
      <c r="K820" s="191">
        <v>47079</v>
      </c>
      <c r="L820" s="191">
        <v>47079</v>
      </c>
      <c r="M820" s="191">
        <v>125</v>
      </c>
      <c r="N820" s="191">
        <v>0</v>
      </c>
      <c r="O820" s="191">
        <v>8</v>
      </c>
      <c r="P820" s="191">
        <v>0</v>
      </c>
      <c r="Q820" s="191">
        <v>0</v>
      </c>
      <c r="R820" s="191">
        <v>0</v>
      </c>
      <c r="S820" s="191">
        <v>0</v>
      </c>
      <c r="T820" s="191">
        <v>0.2</v>
      </c>
      <c r="U820" s="191">
        <v>0.2</v>
      </c>
      <c r="V820" s="191">
        <v>0.2</v>
      </c>
      <c r="W820" s="191">
        <v>0.2</v>
      </c>
      <c r="X820" s="191">
        <v>0.2</v>
      </c>
      <c r="Y820" s="191">
        <v>0</v>
      </c>
      <c r="Z820" s="191">
        <v>0</v>
      </c>
      <c r="AA820" s="191">
        <v>0</v>
      </c>
      <c r="AB820" s="191">
        <v>0</v>
      </c>
      <c r="AC820" s="191">
        <v>0</v>
      </c>
      <c r="AD820" s="191">
        <v>0</v>
      </c>
      <c r="AE820" s="191">
        <v>0</v>
      </c>
      <c r="AF820" s="191">
        <v>0</v>
      </c>
      <c r="AG820" s="191">
        <v>0</v>
      </c>
      <c r="AH820" s="191">
        <v>0</v>
      </c>
      <c r="AI820" s="191">
        <v>0</v>
      </c>
      <c r="AJ820" s="191">
        <v>0</v>
      </c>
      <c r="AK820" s="191">
        <v>2</v>
      </c>
      <c r="AL820" s="191">
        <v>2</v>
      </c>
      <c r="AM820" s="191">
        <v>2</v>
      </c>
      <c r="AN820" s="191">
        <v>2</v>
      </c>
      <c r="AO820" s="191">
        <v>2</v>
      </c>
      <c r="AP820" s="191">
        <v>0</v>
      </c>
      <c r="AQ820" s="191">
        <v>0</v>
      </c>
      <c r="AR820" s="191">
        <v>0</v>
      </c>
      <c r="AS820" s="191">
        <v>0</v>
      </c>
      <c r="AT820" s="191">
        <v>0</v>
      </c>
      <c r="AU820" s="191">
        <v>0</v>
      </c>
      <c r="AV820" s="191">
        <v>0</v>
      </c>
      <c r="AW820" s="191">
        <v>0</v>
      </c>
      <c r="AX820" s="191">
        <v>10</v>
      </c>
      <c r="AY820" s="191">
        <v>6.25E-2</v>
      </c>
      <c r="AZ820" s="191">
        <v>5005</v>
      </c>
      <c r="BA820" s="191">
        <v>312.8125</v>
      </c>
      <c r="BB820" s="191">
        <v>19.55078125</v>
      </c>
      <c r="BC820" s="191">
        <v>0</v>
      </c>
      <c r="BD820" s="191">
        <v>0</v>
      </c>
      <c r="BE820" s="191">
        <v>0</v>
      </c>
      <c r="BF820" s="191">
        <v>0</v>
      </c>
      <c r="BG820" s="191">
        <v>0</v>
      </c>
      <c r="BH820" s="191">
        <v>0</v>
      </c>
      <c r="BI820" s="191">
        <v>0</v>
      </c>
      <c r="BJ820" s="191">
        <v>8</v>
      </c>
      <c r="BK820" s="191">
        <v>10</v>
      </c>
      <c r="BL820" s="191">
        <v>-2</v>
      </c>
    </row>
    <row r="821" spans="1:64" s="191" customFormat="1" ht="31.2" hidden="1" outlineLevel="1" x14ac:dyDescent="0.3">
      <c r="A821" s="275">
        <v>3</v>
      </c>
      <c r="B821" s="260" t="s">
        <v>381</v>
      </c>
      <c r="C821" s="261">
        <v>1</v>
      </c>
      <c r="D821" s="276" t="s">
        <v>1681</v>
      </c>
      <c r="E821" s="277" t="s">
        <v>437</v>
      </c>
      <c r="F821" s="278" t="s">
        <v>315</v>
      </c>
      <c r="G821" s="191" t="s">
        <v>323</v>
      </c>
      <c r="H821" s="191">
        <v>6</v>
      </c>
      <c r="I821" s="191" t="s">
        <v>257</v>
      </c>
      <c r="J821" s="191">
        <v>126</v>
      </c>
      <c r="K821" s="191">
        <v>47079</v>
      </c>
      <c r="L821" s="191">
        <v>47079</v>
      </c>
      <c r="M821" s="191">
        <v>125</v>
      </c>
      <c r="N821" s="191">
        <v>0</v>
      </c>
      <c r="O821" s="191">
        <v>8</v>
      </c>
      <c r="P821" s="191">
        <v>0</v>
      </c>
      <c r="Q821" s="191">
        <v>0</v>
      </c>
      <c r="R821" s="191">
        <v>0</v>
      </c>
      <c r="S821" s="191">
        <v>0</v>
      </c>
      <c r="T821" s="191">
        <v>0.2</v>
      </c>
      <c r="U821" s="191">
        <v>0.2</v>
      </c>
      <c r="V821" s="191">
        <v>0.2</v>
      </c>
      <c r="W821" s="191">
        <v>0.2</v>
      </c>
      <c r="X821" s="191">
        <v>0.2</v>
      </c>
      <c r="Y821" s="191">
        <v>0</v>
      </c>
      <c r="Z821" s="191">
        <v>0</v>
      </c>
      <c r="AA821" s="191">
        <v>0</v>
      </c>
      <c r="AB821" s="191">
        <v>0</v>
      </c>
      <c r="AC821" s="191">
        <v>0</v>
      </c>
      <c r="AD821" s="191">
        <v>0</v>
      </c>
      <c r="AE821" s="191">
        <v>0</v>
      </c>
      <c r="AF821" s="191">
        <v>0</v>
      </c>
      <c r="AG821" s="191">
        <v>0</v>
      </c>
      <c r="AH821" s="191">
        <v>0</v>
      </c>
      <c r="AI821" s="191">
        <v>0</v>
      </c>
      <c r="AJ821" s="191">
        <v>0</v>
      </c>
      <c r="AK821" s="191">
        <v>2</v>
      </c>
      <c r="AL821" s="191">
        <v>2</v>
      </c>
      <c r="AM821" s="191">
        <v>2</v>
      </c>
      <c r="AN821" s="191">
        <v>2</v>
      </c>
      <c r="AO821" s="191">
        <v>2</v>
      </c>
      <c r="AP821" s="191">
        <v>0</v>
      </c>
      <c r="AQ821" s="191">
        <v>0</v>
      </c>
      <c r="AR821" s="191">
        <v>0</v>
      </c>
      <c r="AS821" s="191">
        <v>0</v>
      </c>
      <c r="AT821" s="191">
        <v>0</v>
      </c>
      <c r="AU821" s="191">
        <v>0</v>
      </c>
      <c r="AV821" s="191">
        <v>0</v>
      </c>
      <c r="AW821" s="191">
        <v>0</v>
      </c>
      <c r="AX821" s="191">
        <v>10</v>
      </c>
      <c r="AY821" s="191">
        <v>6.25E-2</v>
      </c>
      <c r="AZ821" s="191">
        <v>5004</v>
      </c>
      <c r="BA821" s="191">
        <v>312.75</v>
      </c>
      <c r="BB821" s="191">
        <v>19.546875</v>
      </c>
      <c r="BC821" s="191">
        <v>0</v>
      </c>
      <c r="BD821" s="191">
        <v>0</v>
      </c>
      <c r="BE821" s="191">
        <v>0</v>
      </c>
      <c r="BF821" s="191">
        <v>0</v>
      </c>
      <c r="BG821" s="191">
        <v>0</v>
      </c>
      <c r="BH821" s="191">
        <v>0</v>
      </c>
      <c r="BI821" s="191">
        <v>0</v>
      </c>
      <c r="BJ821" s="191">
        <v>8</v>
      </c>
      <c r="BK821" s="191">
        <v>10</v>
      </c>
      <c r="BL821" s="191">
        <v>-2</v>
      </c>
    </row>
    <row r="822" spans="1:64" s="191" customFormat="1" ht="31.2" hidden="1" outlineLevel="1" x14ac:dyDescent="0.3">
      <c r="A822" s="275">
        <v>3</v>
      </c>
      <c r="B822" s="260" t="s">
        <v>382</v>
      </c>
      <c r="C822" s="261">
        <v>1</v>
      </c>
      <c r="D822" s="276" t="s">
        <v>1682</v>
      </c>
      <c r="E822" s="277" t="s">
        <v>462</v>
      </c>
      <c r="F822" s="278" t="s">
        <v>316</v>
      </c>
      <c r="G822" s="191" t="s">
        <v>324</v>
      </c>
      <c r="H822" s="191">
        <v>7</v>
      </c>
      <c r="I822" s="191" t="s">
        <v>249</v>
      </c>
      <c r="J822" s="191">
        <v>126</v>
      </c>
      <c r="K822" s="191">
        <v>47079</v>
      </c>
      <c r="L822" s="191">
        <v>47080</v>
      </c>
      <c r="M822" s="191">
        <v>126</v>
      </c>
      <c r="N822" s="191">
        <v>1</v>
      </c>
      <c r="O822" s="191">
        <v>100</v>
      </c>
      <c r="P822" s="191">
        <v>0</v>
      </c>
      <c r="Q822" s="191">
        <v>0</v>
      </c>
      <c r="R822" s="191">
        <v>0</v>
      </c>
      <c r="S822" s="191">
        <v>0</v>
      </c>
      <c r="T822" s="191">
        <v>0.2</v>
      </c>
      <c r="U822" s="191">
        <v>0.2</v>
      </c>
      <c r="V822" s="191">
        <v>0.2</v>
      </c>
      <c r="W822" s="191">
        <v>0.2</v>
      </c>
      <c r="X822" s="191">
        <v>0.2</v>
      </c>
      <c r="Y822" s="191">
        <v>0</v>
      </c>
      <c r="Z822" s="191">
        <v>0</v>
      </c>
      <c r="AA822" s="191">
        <v>0</v>
      </c>
      <c r="AB822" s="191">
        <v>0</v>
      </c>
      <c r="AC822" s="191">
        <v>0</v>
      </c>
      <c r="AD822" s="191">
        <v>0</v>
      </c>
      <c r="AE822" s="191">
        <v>0</v>
      </c>
      <c r="AF822" s="191">
        <v>0</v>
      </c>
      <c r="AG822" s="191">
        <v>0</v>
      </c>
      <c r="AH822" s="191">
        <v>0</v>
      </c>
      <c r="AI822" s="191">
        <v>0</v>
      </c>
      <c r="AJ822" s="191">
        <v>0</v>
      </c>
      <c r="AK822" s="191">
        <v>20</v>
      </c>
      <c r="AL822" s="191">
        <v>20</v>
      </c>
      <c r="AM822" s="191">
        <v>20</v>
      </c>
      <c r="AN822" s="191">
        <v>20</v>
      </c>
      <c r="AO822" s="191">
        <v>20</v>
      </c>
      <c r="AP822" s="191">
        <v>0</v>
      </c>
      <c r="AQ822" s="191">
        <v>0</v>
      </c>
      <c r="AR822" s="191">
        <v>0</v>
      </c>
      <c r="AS822" s="191">
        <v>0</v>
      </c>
      <c r="AT822" s="191">
        <v>0</v>
      </c>
      <c r="AU822" s="191">
        <v>0</v>
      </c>
      <c r="AV822" s="191">
        <v>0</v>
      </c>
      <c r="AW822" s="191">
        <v>0</v>
      </c>
      <c r="AX822" s="191">
        <v>100</v>
      </c>
      <c r="AY822" s="191">
        <v>0.625</v>
      </c>
      <c r="AZ822" s="191">
        <v>5005</v>
      </c>
      <c r="BA822" s="191">
        <v>3128.125</v>
      </c>
      <c r="BB822" s="191">
        <v>1955.078125</v>
      </c>
      <c r="BC822" s="191">
        <v>0</v>
      </c>
      <c r="BD822" s="191">
        <v>0</v>
      </c>
      <c r="BE822" s="191">
        <v>0</v>
      </c>
      <c r="BF822" s="191">
        <v>0</v>
      </c>
      <c r="BG822" s="191">
        <v>0</v>
      </c>
      <c r="BH822" s="191">
        <v>0</v>
      </c>
      <c r="BI822" s="191">
        <v>0</v>
      </c>
      <c r="BJ822" s="191">
        <v>100</v>
      </c>
      <c r="BK822" s="191">
        <v>100</v>
      </c>
      <c r="BL822" s="191">
        <v>0</v>
      </c>
    </row>
    <row r="823" spans="1:64" s="191" customFormat="1" ht="31.2" hidden="1" outlineLevel="1" x14ac:dyDescent="0.3">
      <c r="A823" s="275">
        <v>3</v>
      </c>
      <c r="B823" s="260" t="s">
        <v>383</v>
      </c>
      <c r="C823" s="261">
        <v>1</v>
      </c>
      <c r="D823" s="276" t="s">
        <v>1683</v>
      </c>
      <c r="E823" s="277" t="s">
        <v>439</v>
      </c>
      <c r="F823" s="278" t="s">
        <v>343</v>
      </c>
      <c r="G823" s="191">
        <v>0</v>
      </c>
      <c r="H823" s="191">
        <v>8</v>
      </c>
      <c r="I823" s="191" t="s">
        <v>278</v>
      </c>
      <c r="J823" s="191">
        <v>127</v>
      </c>
      <c r="K823" s="191">
        <v>47086</v>
      </c>
      <c r="L823" s="191">
        <v>47087</v>
      </c>
      <c r="M823" s="191">
        <v>127</v>
      </c>
      <c r="N823" s="191">
        <v>1</v>
      </c>
      <c r="O823" s="191">
        <v>200</v>
      </c>
      <c r="P823" s="191">
        <v>0</v>
      </c>
      <c r="Q823" s="191">
        <v>0</v>
      </c>
      <c r="R823" s="191">
        <v>0</v>
      </c>
      <c r="S823" s="191">
        <v>0</v>
      </c>
      <c r="T823" s="191">
        <v>0.12</v>
      </c>
      <c r="U823" s="191">
        <v>0.12</v>
      </c>
      <c r="V823" s="191">
        <v>0.12</v>
      </c>
      <c r="W823" s="191">
        <v>0.12</v>
      </c>
      <c r="X823" s="191">
        <v>0.12</v>
      </c>
      <c r="Y823" s="191">
        <v>0.4</v>
      </c>
      <c r="Z823" s="191">
        <v>0</v>
      </c>
      <c r="AA823" s="191">
        <v>0</v>
      </c>
      <c r="AB823" s="191">
        <v>0</v>
      </c>
      <c r="AC823" s="191">
        <v>0</v>
      </c>
      <c r="AD823" s="191">
        <v>0</v>
      </c>
      <c r="AE823" s="191">
        <v>0</v>
      </c>
      <c r="AF823" s="191">
        <v>0</v>
      </c>
      <c r="AG823" s="191">
        <v>0</v>
      </c>
      <c r="AH823" s="191">
        <v>0</v>
      </c>
      <c r="AI823" s="191">
        <v>0</v>
      </c>
      <c r="AJ823" s="191">
        <v>0</v>
      </c>
      <c r="AK823" s="191">
        <v>24</v>
      </c>
      <c r="AL823" s="191">
        <v>24</v>
      </c>
      <c r="AM823" s="191">
        <v>24</v>
      </c>
      <c r="AN823" s="191">
        <v>24</v>
      </c>
      <c r="AO823" s="191">
        <v>24</v>
      </c>
      <c r="AP823" s="191">
        <v>80</v>
      </c>
      <c r="AQ823" s="191">
        <v>0</v>
      </c>
      <c r="AR823" s="191">
        <v>0</v>
      </c>
      <c r="AS823" s="191">
        <v>0</v>
      </c>
      <c r="AT823" s="191">
        <v>0</v>
      </c>
      <c r="AU823" s="191">
        <v>0</v>
      </c>
      <c r="AV823" s="191">
        <v>0</v>
      </c>
      <c r="AW823" s="191">
        <v>0</v>
      </c>
      <c r="AX823" s="191">
        <v>120</v>
      </c>
      <c r="AY823" s="191">
        <v>0.75</v>
      </c>
      <c r="AZ823" s="191" t="e">
        <v>#N/A</v>
      </c>
      <c r="BA823" s="191" t="e">
        <v>#N/A</v>
      </c>
      <c r="BB823" s="191" t="e">
        <v>#N/A</v>
      </c>
      <c r="BC823" s="191">
        <v>0</v>
      </c>
      <c r="BD823" s="191">
        <v>0</v>
      </c>
      <c r="BE823" s="191">
        <v>0</v>
      </c>
      <c r="BF823" s="191">
        <v>0</v>
      </c>
      <c r="BG823" s="191">
        <v>0</v>
      </c>
      <c r="BH823" s="191">
        <v>0</v>
      </c>
      <c r="BI823" s="191">
        <v>0</v>
      </c>
      <c r="BJ823" s="191">
        <v>200</v>
      </c>
      <c r="BK823" s="191">
        <v>200</v>
      </c>
      <c r="BL823" s="191">
        <v>0</v>
      </c>
    </row>
    <row r="824" spans="1:64" s="191" customFormat="1" ht="31.2" hidden="1" outlineLevel="1" x14ac:dyDescent="0.3">
      <c r="A824" s="275">
        <v>4</v>
      </c>
      <c r="B824" s="260" t="s">
        <v>379</v>
      </c>
      <c r="C824" s="261">
        <v>1</v>
      </c>
      <c r="D824" s="276" t="s">
        <v>1684</v>
      </c>
      <c r="E824" s="277" t="s">
        <v>755</v>
      </c>
      <c r="F824" s="278" t="s">
        <v>316</v>
      </c>
      <c r="G824" s="191" t="s">
        <v>324</v>
      </c>
      <c r="H824" s="191">
        <v>9</v>
      </c>
      <c r="I824" s="191" t="s">
        <v>249</v>
      </c>
      <c r="J824" s="191">
        <v>128</v>
      </c>
      <c r="K824" s="191">
        <v>47093</v>
      </c>
      <c r="L824" s="191">
        <v>47093</v>
      </c>
      <c r="M824" s="191">
        <v>127</v>
      </c>
      <c r="N824" s="191">
        <v>0</v>
      </c>
      <c r="O824" s="191">
        <v>30</v>
      </c>
      <c r="P824" s="191">
        <v>0</v>
      </c>
      <c r="Q824" s="191">
        <v>0</v>
      </c>
      <c r="R824" s="191">
        <v>0</v>
      </c>
      <c r="S824" s="191">
        <v>0</v>
      </c>
      <c r="T824" s="191">
        <v>0.2</v>
      </c>
      <c r="U824" s="191">
        <v>0.2</v>
      </c>
      <c r="V824" s="191">
        <v>0.2</v>
      </c>
      <c r="W824" s="191">
        <v>0.2</v>
      </c>
      <c r="X824" s="191">
        <v>0.2</v>
      </c>
      <c r="Y824" s="191">
        <v>0</v>
      </c>
      <c r="Z824" s="191">
        <v>0</v>
      </c>
      <c r="AA824" s="191">
        <v>0</v>
      </c>
      <c r="AB824" s="191">
        <v>0</v>
      </c>
      <c r="AC824" s="191">
        <v>0</v>
      </c>
      <c r="AD824" s="191">
        <v>0</v>
      </c>
      <c r="AE824" s="191">
        <v>0</v>
      </c>
      <c r="AF824" s="191">
        <v>0</v>
      </c>
      <c r="AG824" s="191">
        <v>0</v>
      </c>
      <c r="AH824" s="191">
        <v>0</v>
      </c>
      <c r="AI824" s="191">
        <v>0</v>
      </c>
      <c r="AJ824" s="191">
        <v>0</v>
      </c>
      <c r="AK824" s="191">
        <v>6</v>
      </c>
      <c r="AL824" s="191">
        <v>6</v>
      </c>
      <c r="AM824" s="191">
        <v>6</v>
      </c>
      <c r="AN824" s="191">
        <v>6</v>
      </c>
      <c r="AO824" s="191">
        <v>6</v>
      </c>
      <c r="AP824" s="191">
        <v>0</v>
      </c>
      <c r="AQ824" s="191">
        <v>0</v>
      </c>
      <c r="AR824" s="191">
        <v>0</v>
      </c>
      <c r="AS824" s="191">
        <v>0</v>
      </c>
      <c r="AT824" s="191">
        <v>0</v>
      </c>
      <c r="AU824" s="191">
        <v>0</v>
      </c>
      <c r="AV824" s="191">
        <v>0</v>
      </c>
      <c r="AW824" s="191">
        <v>0</v>
      </c>
      <c r="AX824" s="191">
        <v>30</v>
      </c>
      <c r="AY824" s="191">
        <v>0.1875</v>
      </c>
      <c r="AZ824" s="191">
        <v>5005</v>
      </c>
      <c r="BA824" s="191">
        <v>938.4375</v>
      </c>
      <c r="BB824" s="191">
        <v>175.95703125</v>
      </c>
      <c r="BC824" s="191">
        <v>0</v>
      </c>
      <c r="BD824" s="191">
        <v>0</v>
      </c>
      <c r="BE824" s="191">
        <v>0</v>
      </c>
      <c r="BF824" s="191">
        <v>0</v>
      </c>
      <c r="BG824" s="191">
        <v>0</v>
      </c>
      <c r="BH824" s="191">
        <v>0</v>
      </c>
      <c r="BI824" s="191">
        <v>0</v>
      </c>
      <c r="BJ824" s="191">
        <v>30</v>
      </c>
      <c r="BK824" s="191">
        <v>30</v>
      </c>
      <c r="BL824" s="191">
        <v>0</v>
      </c>
    </row>
    <row r="825" spans="1:64" s="191" customFormat="1" ht="31.2" hidden="1" outlineLevel="1" x14ac:dyDescent="0.3">
      <c r="A825" s="275">
        <v>5</v>
      </c>
      <c r="B825" s="260" t="s">
        <v>379</v>
      </c>
      <c r="C825" s="261">
        <v>0</v>
      </c>
      <c r="D825" s="276" t="s">
        <v>1685</v>
      </c>
      <c r="E825" s="277" t="s">
        <v>756</v>
      </c>
      <c r="F825" s="278">
        <v>0</v>
      </c>
      <c r="G825" s="191">
        <v>0</v>
      </c>
      <c r="H825" s="191">
        <v>0</v>
      </c>
      <c r="I825" s="191">
        <v>0</v>
      </c>
      <c r="J825" s="191">
        <v>128</v>
      </c>
      <c r="K825" s="191">
        <v>47093</v>
      </c>
      <c r="L825" s="191">
        <v>47093</v>
      </c>
      <c r="M825" s="191">
        <v>127</v>
      </c>
      <c r="N825" s="191">
        <v>0</v>
      </c>
      <c r="O825" s="191">
        <v>0</v>
      </c>
      <c r="P825" s="191">
        <v>0</v>
      </c>
      <c r="Q825" s="191">
        <v>0</v>
      </c>
      <c r="R825" s="191">
        <v>0</v>
      </c>
      <c r="S825" s="191">
        <v>0</v>
      </c>
      <c r="T825" s="191">
        <v>0</v>
      </c>
      <c r="U825" s="191">
        <v>0</v>
      </c>
      <c r="V825" s="191">
        <v>0</v>
      </c>
      <c r="W825" s="191">
        <v>0</v>
      </c>
      <c r="X825" s="191">
        <v>0</v>
      </c>
      <c r="Y825" s="191">
        <v>0</v>
      </c>
      <c r="Z825" s="191">
        <v>0</v>
      </c>
      <c r="AA825" s="191">
        <v>0</v>
      </c>
      <c r="AB825" s="191">
        <v>0</v>
      </c>
      <c r="AC825" s="191">
        <v>0</v>
      </c>
      <c r="AD825" s="191">
        <v>0</v>
      </c>
      <c r="AE825" s="191">
        <v>0</v>
      </c>
      <c r="AF825" s="191">
        <v>0</v>
      </c>
      <c r="AG825" s="191">
        <v>0</v>
      </c>
      <c r="AH825" s="191">
        <v>0</v>
      </c>
      <c r="AI825" s="191">
        <v>0</v>
      </c>
      <c r="AJ825" s="191">
        <v>0</v>
      </c>
      <c r="AK825" s="191">
        <v>0</v>
      </c>
      <c r="AL825" s="191">
        <v>0</v>
      </c>
      <c r="AM825" s="191">
        <v>0</v>
      </c>
      <c r="AN825" s="191">
        <v>0</v>
      </c>
      <c r="AO825" s="191">
        <v>0</v>
      </c>
      <c r="AP825" s="191">
        <v>0</v>
      </c>
      <c r="AQ825" s="191">
        <v>0</v>
      </c>
      <c r="AR825" s="191">
        <v>0</v>
      </c>
      <c r="AS825" s="191">
        <v>0</v>
      </c>
      <c r="AT825" s="191">
        <v>0</v>
      </c>
      <c r="AU825" s="191">
        <v>0</v>
      </c>
      <c r="AV825" s="191">
        <v>0</v>
      </c>
      <c r="AW825" s="191">
        <v>0</v>
      </c>
      <c r="AX825" s="191">
        <v>0</v>
      </c>
      <c r="AY825" s="191">
        <v>0</v>
      </c>
      <c r="AZ825" s="191">
        <v>0</v>
      </c>
      <c r="BA825" s="191">
        <v>0</v>
      </c>
      <c r="BB825" s="191">
        <v>0</v>
      </c>
      <c r="BC825" s="191">
        <v>0</v>
      </c>
      <c r="BD825" s="191">
        <v>0</v>
      </c>
      <c r="BE825" s="191">
        <v>0</v>
      </c>
      <c r="BF825" s="191">
        <v>0</v>
      </c>
      <c r="BG825" s="191">
        <v>0</v>
      </c>
      <c r="BH825" s="191">
        <v>0</v>
      </c>
      <c r="BI825" s="191">
        <v>0</v>
      </c>
      <c r="BJ825" s="191">
        <v>0</v>
      </c>
      <c r="BK825" s="191">
        <v>0</v>
      </c>
      <c r="BL825" s="191">
        <v>0</v>
      </c>
    </row>
    <row r="826" spans="1:64" s="191" customFormat="1" ht="31.2" hidden="1" outlineLevel="1" x14ac:dyDescent="0.3">
      <c r="A826" s="275">
        <v>5</v>
      </c>
      <c r="B826" s="260" t="s">
        <v>379</v>
      </c>
      <c r="C826" s="261">
        <v>1</v>
      </c>
      <c r="D826" s="276" t="s">
        <v>1686</v>
      </c>
      <c r="E826" s="277" t="s">
        <v>463</v>
      </c>
      <c r="F826" s="278" t="s">
        <v>316</v>
      </c>
      <c r="G826" s="191" t="s">
        <v>324</v>
      </c>
      <c r="H826" s="191">
        <v>9</v>
      </c>
      <c r="I826" s="191" t="s">
        <v>249</v>
      </c>
      <c r="J826" s="191">
        <v>128</v>
      </c>
      <c r="K826" s="191">
        <v>47093</v>
      </c>
      <c r="L826" s="191">
        <v>47093</v>
      </c>
      <c r="M826" s="191">
        <v>127</v>
      </c>
      <c r="N826" s="191">
        <v>0</v>
      </c>
      <c r="O826" s="191">
        <v>40</v>
      </c>
      <c r="P826" s="191">
        <v>0</v>
      </c>
      <c r="Q826" s="191">
        <v>0</v>
      </c>
      <c r="R826" s="191">
        <v>0</v>
      </c>
      <c r="S826" s="191">
        <v>0</v>
      </c>
      <c r="T826" s="191">
        <v>0.2</v>
      </c>
      <c r="U826" s="191">
        <v>0.2</v>
      </c>
      <c r="V826" s="191">
        <v>0.2</v>
      </c>
      <c r="W826" s="191">
        <v>0.2</v>
      </c>
      <c r="X826" s="191">
        <v>0.2</v>
      </c>
      <c r="Y826" s="191">
        <v>0</v>
      </c>
      <c r="Z826" s="191">
        <v>0</v>
      </c>
      <c r="AA826" s="191">
        <v>0</v>
      </c>
      <c r="AB826" s="191">
        <v>0</v>
      </c>
      <c r="AC826" s="191">
        <v>0</v>
      </c>
      <c r="AD826" s="191">
        <v>0</v>
      </c>
      <c r="AE826" s="191">
        <v>0</v>
      </c>
      <c r="AF826" s="191">
        <v>0</v>
      </c>
      <c r="AG826" s="191">
        <v>0</v>
      </c>
      <c r="AH826" s="191">
        <v>0</v>
      </c>
      <c r="AI826" s="191">
        <v>0</v>
      </c>
      <c r="AJ826" s="191">
        <v>0</v>
      </c>
      <c r="AK826" s="191">
        <v>8</v>
      </c>
      <c r="AL826" s="191">
        <v>8</v>
      </c>
      <c r="AM826" s="191">
        <v>8</v>
      </c>
      <c r="AN826" s="191">
        <v>8</v>
      </c>
      <c r="AO826" s="191">
        <v>8</v>
      </c>
      <c r="AP826" s="191">
        <v>0</v>
      </c>
      <c r="AQ826" s="191">
        <v>0</v>
      </c>
      <c r="AR826" s="191">
        <v>0</v>
      </c>
      <c r="AS826" s="191">
        <v>0</v>
      </c>
      <c r="AT826" s="191">
        <v>0</v>
      </c>
      <c r="AU826" s="191">
        <v>0</v>
      </c>
      <c r="AV826" s="191">
        <v>0</v>
      </c>
      <c r="AW826" s="191">
        <v>0</v>
      </c>
      <c r="AX826" s="191">
        <v>40</v>
      </c>
      <c r="AY826" s="191">
        <v>0.25</v>
      </c>
      <c r="AZ826" s="191">
        <v>5005</v>
      </c>
      <c r="BA826" s="191">
        <v>1251.25</v>
      </c>
      <c r="BB826" s="191">
        <v>312.8125</v>
      </c>
      <c r="BC826" s="191">
        <v>0</v>
      </c>
      <c r="BD826" s="191">
        <v>0</v>
      </c>
      <c r="BE826" s="191">
        <v>0</v>
      </c>
      <c r="BF826" s="191">
        <v>0</v>
      </c>
      <c r="BG826" s="191">
        <v>0</v>
      </c>
      <c r="BH826" s="191">
        <v>0</v>
      </c>
      <c r="BI826" s="191">
        <v>0</v>
      </c>
      <c r="BJ826" s="191">
        <v>40</v>
      </c>
      <c r="BK826" s="191">
        <v>40</v>
      </c>
      <c r="BL826" s="191">
        <v>0</v>
      </c>
    </row>
    <row r="827" spans="1:64" s="191" customFormat="1" ht="31.2" hidden="1" outlineLevel="1" x14ac:dyDescent="0.3">
      <c r="A827" s="275">
        <v>5</v>
      </c>
      <c r="B827" s="260" t="s">
        <v>380</v>
      </c>
      <c r="C827" s="261">
        <v>1</v>
      </c>
      <c r="D827" s="276" t="s">
        <v>1687</v>
      </c>
      <c r="E827" s="277" t="s">
        <v>441</v>
      </c>
      <c r="F827" s="278" t="s">
        <v>315</v>
      </c>
      <c r="G827" s="191" t="s">
        <v>323</v>
      </c>
      <c r="H827" s="191">
        <v>9</v>
      </c>
      <c r="I827" s="191" t="s">
        <v>257</v>
      </c>
      <c r="J827" s="191">
        <v>128</v>
      </c>
      <c r="K827" s="191">
        <v>47093</v>
      </c>
      <c r="L827" s="191">
        <v>47093</v>
      </c>
      <c r="M827" s="191">
        <v>127</v>
      </c>
      <c r="N827" s="191">
        <v>0</v>
      </c>
      <c r="O827" s="191">
        <v>40</v>
      </c>
      <c r="P827" s="191">
        <v>0</v>
      </c>
      <c r="Q827" s="191">
        <v>0</v>
      </c>
      <c r="R827" s="191">
        <v>0</v>
      </c>
      <c r="S827" s="191">
        <v>0</v>
      </c>
      <c r="T827" s="191">
        <v>0.2</v>
      </c>
      <c r="U827" s="191">
        <v>0.2</v>
      </c>
      <c r="V827" s="191">
        <v>0.2</v>
      </c>
      <c r="W827" s="191">
        <v>0.2</v>
      </c>
      <c r="X827" s="191">
        <v>0.2</v>
      </c>
      <c r="Y827" s="191">
        <v>0</v>
      </c>
      <c r="Z827" s="191">
        <v>0</v>
      </c>
      <c r="AA827" s="191">
        <v>0</v>
      </c>
      <c r="AB827" s="191">
        <v>0</v>
      </c>
      <c r="AC827" s="191">
        <v>0</v>
      </c>
      <c r="AD827" s="191">
        <v>0</v>
      </c>
      <c r="AE827" s="191">
        <v>0</v>
      </c>
      <c r="AF827" s="191">
        <v>0</v>
      </c>
      <c r="AG827" s="191">
        <v>0</v>
      </c>
      <c r="AH827" s="191">
        <v>0</v>
      </c>
      <c r="AI827" s="191">
        <v>0</v>
      </c>
      <c r="AJ827" s="191">
        <v>0</v>
      </c>
      <c r="AK827" s="191">
        <v>8</v>
      </c>
      <c r="AL827" s="191">
        <v>8</v>
      </c>
      <c r="AM827" s="191">
        <v>8</v>
      </c>
      <c r="AN827" s="191">
        <v>8</v>
      </c>
      <c r="AO827" s="191">
        <v>8</v>
      </c>
      <c r="AP827" s="191">
        <v>0</v>
      </c>
      <c r="AQ827" s="191">
        <v>0</v>
      </c>
      <c r="AR827" s="191">
        <v>0</v>
      </c>
      <c r="AS827" s="191">
        <v>0</v>
      </c>
      <c r="AT827" s="191">
        <v>0</v>
      </c>
      <c r="AU827" s="191">
        <v>0</v>
      </c>
      <c r="AV827" s="191">
        <v>0</v>
      </c>
      <c r="AW827" s="191">
        <v>0</v>
      </c>
      <c r="AX827" s="191">
        <v>40</v>
      </c>
      <c r="AY827" s="191">
        <v>0.25</v>
      </c>
      <c r="AZ827" s="191">
        <v>5004</v>
      </c>
      <c r="BA827" s="191">
        <v>1251</v>
      </c>
      <c r="BB827" s="191">
        <v>312.75</v>
      </c>
      <c r="BC827" s="191">
        <v>0</v>
      </c>
      <c r="BD827" s="191">
        <v>0</v>
      </c>
      <c r="BE827" s="191">
        <v>0</v>
      </c>
      <c r="BF827" s="191">
        <v>0</v>
      </c>
      <c r="BG827" s="191">
        <v>0</v>
      </c>
      <c r="BH827" s="191">
        <v>0</v>
      </c>
      <c r="BI827" s="191">
        <v>0</v>
      </c>
      <c r="BJ827" s="191">
        <v>40</v>
      </c>
      <c r="BK827" s="191">
        <v>40</v>
      </c>
      <c r="BL827" s="191">
        <v>0</v>
      </c>
    </row>
    <row r="828" spans="1:64" s="191" customFormat="1" ht="31.2" hidden="1" outlineLevel="1" x14ac:dyDescent="0.3">
      <c r="A828" s="275">
        <v>5</v>
      </c>
      <c r="B828" s="260" t="s">
        <v>381</v>
      </c>
      <c r="C828" s="261">
        <v>1</v>
      </c>
      <c r="D828" s="276" t="s">
        <v>1688</v>
      </c>
      <c r="E828" s="277" t="s">
        <v>464</v>
      </c>
      <c r="F828" s="278" t="s">
        <v>316</v>
      </c>
      <c r="G828" s="191" t="s">
        <v>324</v>
      </c>
      <c r="H828" s="191">
        <v>9</v>
      </c>
      <c r="I828" s="191" t="s">
        <v>249</v>
      </c>
      <c r="J828" s="191">
        <v>128</v>
      </c>
      <c r="K828" s="191">
        <v>47093</v>
      </c>
      <c r="L828" s="191">
        <v>47094</v>
      </c>
      <c r="M828" s="191">
        <v>128</v>
      </c>
      <c r="N828" s="191">
        <v>1</v>
      </c>
      <c r="O828" s="191">
        <v>80</v>
      </c>
      <c r="P828" s="191">
        <v>0</v>
      </c>
      <c r="Q828" s="191">
        <v>0</v>
      </c>
      <c r="R828" s="191">
        <v>0</v>
      </c>
      <c r="S828" s="191">
        <v>0</v>
      </c>
      <c r="T828" s="191">
        <v>0.2</v>
      </c>
      <c r="U828" s="191">
        <v>0.2</v>
      </c>
      <c r="V828" s="191">
        <v>0.2</v>
      </c>
      <c r="W828" s="191">
        <v>0.2</v>
      </c>
      <c r="X828" s="191">
        <v>0.2</v>
      </c>
      <c r="Y828" s="191">
        <v>0</v>
      </c>
      <c r="Z828" s="191">
        <v>0</v>
      </c>
      <c r="AA828" s="191">
        <v>0</v>
      </c>
      <c r="AB828" s="191">
        <v>0</v>
      </c>
      <c r="AC828" s="191">
        <v>0</v>
      </c>
      <c r="AD828" s="191">
        <v>0</v>
      </c>
      <c r="AE828" s="191">
        <v>0</v>
      </c>
      <c r="AF828" s="191">
        <v>0</v>
      </c>
      <c r="AG828" s="191">
        <v>0</v>
      </c>
      <c r="AH828" s="191">
        <v>0</v>
      </c>
      <c r="AI828" s="191">
        <v>0</v>
      </c>
      <c r="AJ828" s="191">
        <v>0</v>
      </c>
      <c r="AK828" s="191">
        <v>16</v>
      </c>
      <c r="AL828" s="191">
        <v>16</v>
      </c>
      <c r="AM828" s="191">
        <v>16</v>
      </c>
      <c r="AN828" s="191">
        <v>16</v>
      </c>
      <c r="AO828" s="191">
        <v>16</v>
      </c>
      <c r="AP828" s="191">
        <v>0</v>
      </c>
      <c r="AQ828" s="191">
        <v>0</v>
      </c>
      <c r="AR828" s="191">
        <v>0</v>
      </c>
      <c r="AS828" s="191">
        <v>0</v>
      </c>
      <c r="AT828" s="191">
        <v>0</v>
      </c>
      <c r="AU828" s="191">
        <v>0</v>
      </c>
      <c r="AV828" s="191">
        <v>0</v>
      </c>
      <c r="AW828" s="191">
        <v>0</v>
      </c>
      <c r="AX828" s="191">
        <v>80</v>
      </c>
      <c r="AY828" s="191">
        <v>0.5</v>
      </c>
      <c r="AZ828" s="191">
        <v>5005</v>
      </c>
      <c r="BA828" s="191">
        <v>2502.5</v>
      </c>
      <c r="BB828" s="191">
        <v>1251.25</v>
      </c>
      <c r="BC828" s="191">
        <v>0</v>
      </c>
      <c r="BD828" s="191">
        <v>0</v>
      </c>
      <c r="BE828" s="191">
        <v>0</v>
      </c>
      <c r="BF828" s="191">
        <v>0</v>
      </c>
      <c r="BG828" s="191">
        <v>0</v>
      </c>
      <c r="BH828" s="191">
        <v>0</v>
      </c>
      <c r="BI828" s="191">
        <v>0</v>
      </c>
      <c r="BJ828" s="191">
        <v>80</v>
      </c>
      <c r="BK828" s="191">
        <v>80</v>
      </c>
      <c r="BL828" s="191">
        <v>0</v>
      </c>
    </row>
    <row r="829" spans="1:64" s="191" customFormat="1" ht="31.2" hidden="1" outlineLevel="1" x14ac:dyDescent="0.3">
      <c r="A829" s="275">
        <v>6</v>
      </c>
      <c r="B829" s="260" t="s">
        <v>379</v>
      </c>
      <c r="C829" s="261">
        <v>1</v>
      </c>
      <c r="D829" s="276" t="s">
        <v>1689</v>
      </c>
      <c r="E829" s="277" t="s">
        <v>757</v>
      </c>
      <c r="F829" s="278" t="s">
        <v>315</v>
      </c>
      <c r="G829" s="191" t="s">
        <v>323</v>
      </c>
      <c r="H829" s="191">
        <v>10</v>
      </c>
      <c r="I829" s="191" t="s">
        <v>257</v>
      </c>
      <c r="J829" s="191">
        <v>129</v>
      </c>
      <c r="K829" s="191">
        <v>47100</v>
      </c>
      <c r="L829" s="191">
        <v>47100</v>
      </c>
      <c r="M829" s="191">
        <v>128</v>
      </c>
      <c r="N829" s="191">
        <v>0</v>
      </c>
      <c r="O829" s="191">
        <v>20</v>
      </c>
      <c r="P829" s="191">
        <v>0</v>
      </c>
      <c r="Q829" s="191">
        <v>0</v>
      </c>
      <c r="R829" s="191">
        <v>0</v>
      </c>
      <c r="S829" s="191">
        <v>0</v>
      </c>
      <c r="T829" s="191">
        <v>0.2</v>
      </c>
      <c r="U829" s="191">
        <v>0.2</v>
      </c>
      <c r="V829" s="191">
        <v>0.2</v>
      </c>
      <c r="W829" s="191">
        <v>0.2</v>
      </c>
      <c r="X829" s="191">
        <v>0.2</v>
      </c>
      <c r="Y829" s="191">
        <v>0</v>
      </c>
      <c r="Z829" s="191">
        <v>0</v>
      </c>
      <c r="AA829" s="191">
        <v>0</v>
      </c>
      <c r="AB829" s="191">
        <v>0</v>
      </c>
      <c r="AC829" s="191">
        <v>0</v>
      </c>
      <c r="AD829" s="191">
        <v>0</v>
      </c>
      <c r="AE829" s="191">
        <v>0</v>
      </c>
      <c r="AF829" s="191">
        <v>0</v>
      </c>
      <c r="AG829" s="191">
        <v>0</v>
      </c>
      <c r="AH829" s="191">
        <v>0</v>
      </c>
      <c r="AI829" s="191">
        <v>0</v>
      </c>
      <c r="AJ829" s="191">
        <v>0</v>
      </c>
      <c r="AK829" s="191">
        <v>4</v>
      </c>
      <c r="AL829" s="191">
        <v>4</v>
      </c>
      <c r="AM829" s="191">
        <v>4</v>
      </c>
      <c r="AN829" s="191">
        <v>4</v>
      </c>
      <c r="AO829" s="191">
        <v>4</v>
      </c>
      <c r="AP829" s="191">
        <v>0</v>
      </c>
      <c r="AQ829" s="191">
        <v>0</v>
      </c>
      <c r="AR829" s="191">
        <v>0</v>
      </c>
      <c r="AS829" s="191">
        <v>0</v>
      </c>
      <c r="AT829" s="191">
        <v>0</v>
      </c>
      <c r="AU829" s="191">
        <v>0</v>
      </c>
      <c r="AV829" s="191">
        <v>0</v>
      </c>
      <c r="AW829" s="191">
        <v>0</v>
      </c>
      <c r="AX829" s="191">
        <v>20</v>
      </c>
      <c r="AY829" s="191">
        <v>0.125</v>
      </c>
      <c r="AZ829" s="191">
        <v>5004</v>
      </c>
      <c r="BA829" s="191">
        <v>625.5</v>
      </c>
      <c r="BB829" s="191">
        <v>78.1875</v>
      </c>
      <c r="BC829" s="191">
        <v>0</v>
      </c>
      <c r="BD829" s="191">
        <v>0</v>
      </c>
      <c r="BE829" s="191">
        <v>0</v>
      </c>
      <c r="BF829" s="191">
        <v>0</v>
      </c>
      <c r="BG829" s="191">
        <v>0</v>
      </c>
      <c r="BH829" s="191">
        <v>0</v>
      </c>
      <c r="BI829" s="191">
        <v>0</v>
      </c>
      <c r="BJ829" s="191">
        <v>20</v>
      </c>
      <c r="BK829" s="191">
        <v>20</v>
      </c>
      <c r="BL829" s="191">
        <v>0</v>
      </c>
    </row>
    <row r="830" spans="1:64" s="191" customFormat="1" ht="31.2" hidden="1" outlineLevel="1" x14ac:dyDescent="0.3">
      <c r="A830" s="275">
        <v>7</v>
      </c>
      <c r="B830" s="260" t="s">
        <v>379</v>
      </c>
      <c r="C830" s="261">
        <v>1</v>
      </c>
      <c r="D830" s="276" t="s">
        <v>1690</v>
      </c>
      <c r="E830" s="277" t="s">
        <v>758</v>
      </c>
      <c r="F830" s="278" t="s">
        <v>316</v>
      </c>
      <c r="G830" s="191" t="s">
        <v>324</v>
      </c>
      <c r="H830" s="191">
        <v>11</v>
      </c>
      <c r="I830" s="191" t="s">
        <v>249</v>
      </c>
      <c r="J830" s="191">
        <v>129</v>
      </c>
      <c r="K830" s="191">
        <v>47100</v>
      </c>
      <c r="L830" s="191">
        <v>47101</v>
      </c>
      <c r="M830" s="191">
        <v>129</v>
      </c>
      <c r="N830" s="191">
        <v>1</v>
      </c>
      <c r="O830" s="191">
        <v>60</v>
      </c>
      <c r="P830" s="191">
        <v>0</v>
      </c>
      <c r="Q830" s="191">
        <v>0</v>
      </c>
      <c r="R830" s="191">
        <v>0</v>
      </c>
      <c r="S830" s="191">
        <v>0</v>
      </c>
      <c r="T830" s="191">
        <v>0.2</v>
      </c>
      <c r="U830" s="191">
        <v>0.2</v>
      </c>
      <c r="V830" s="191">
        <v>0.2</v>
      </c>
      <c r="W830" s="191">
        <v>0.2</v>
      </c>
      <c r="X830" s="191">
        <v>0.2</v>
      </c>
      <c r="Y830" s="191">
        <v>0</v>
      </c>
      <c r="Z830" s="191">
        <v>0</v>
      </c>
      <c r="AA830" s="191">
        <v>0</v>
      </c>
      <c r="AB830" s="191">
        <v>0</v>
      </c>
      <c r="AC830" s="191">
        <v>0</v>
      </c>
      <c r="AD830" s="191">
        <v>0</v>
      </c>
      <c r="AE830" s="191">
        <v>0</v>
      </c>
      <c r="AF830" s="191">
        <v>0</v>
      </c>
      <c r="AG830" s="191">
        <v>0</v>
      </c>
      <c r="AH830" s="191">
        <v>0</v>
      </c>
      <c r="AI830" s="191">
        <v>0</v>
      </c>
      <c r="AJ830" s="191">
        <v>0</v>
      </c>
      <c r="AK830" s="191">
        <v>12</v>
      </c>
      <c r="AL830" s="191">
        <v>12</v>
      </c>
      <c r="AM830" s="191">
        <v>12</v>
      </c>
      <c r="AN830" s="191">
        <v>12</v>
      </c>
      <c r="AO830" s="191">
        <v>12</v>
      </c>
      <c r="AP830" s="191">
        <v>0</v>
      </c>
      <c r="AQ830" s="191">
        <v>0</v>
      </c>
      <c r="AR830" s="191">
        <v>0</v>
      </c>
      <c r="AS830" s="191">
        <v>0</v>
      </c>
      <c r="AT830" s="191">
        <v>0</v>
      </c>
      <c r="AU830" s="191">
        <v>0</v>
      </c>
      <c r="AV830" s="191">
        <v>0</v>
      </c>
      <c r="AW830" s="191">
        <v>0</v>
      </c>
      <c r="AX830" s="191">
        <v>60</v>
      </c>
      <c r="AY830" s="191">
        <v>0.375</v>
      </c>
      <c r="AZ830" s="191">
        <v>5005</v>
      </c>
      <c r="BA830" s="191">
        <v>1876.875</v>
      </c>
      <c r="BB830" s="191">
        <v>703.828125</v>
      </c>
      <c r="BC830" s="191">
        <v>0</v>
      </c>
      <c r="BD830" s="191">
        <v>0</v>
      </c>
      <c r="BE830" s="191">
        <v>0</v>
      </c>
      <c r="BF830" s="191">
        <v>0</v>
      </c>
      <c r="BG830" s="191">
        <v>0</v>
      </c>
      <c r="BH830" s="191">
        <v>0</v>
      </c>
      <c r="BI830" s="191">
        <v>0</v>
      </c>
      <c r="BJ830" s="191">
        <v>60</v>
      </c>
      <c r="BK830" s="191">
        <v>60</v>
      </c>
      <c r="BL830" s="191">
        <v>0</v>
      </c>
    </row>
    <row r="831" spans="1:64" s="191" customFormat="1" ht="15.6" hidden="1" outlineLevel="1" x14ac:dyDescent="0.3">
      <c r="A831" s="275"/>
      <c r="B831" s="260"/>
      <c r="C831" s="261"/>
      <c r="D831" s="276"/>
      <c r="E831" s="277"/>
      <c r="F831" s="278"/>
      <c r="BJ831" s="191">
        <v>0</v>
      </c>
      <c r="BK831" s="191">
        <v>0</v>
      </c>
      <c r="BL831" s="191">
        <v>0</v>
      </c>
    </row>
    <row r="832" spans="1:64" s="191" customFormat="1" ht="15.6" hidden="1" outlineLevel="1" x14ac:dyDescent="0.3">
      <c r="A832" s="275"/>
      <c r="B832" s="260"/>
      <c r="C832" s="261"/>
      <c r="D832" s="276"/>
      <c r="E832" s="277"/>
      <c r="F832" s="278"/>
      <c r="BJ832" s="191">
        <v>0</v>
      </c>
      <c r="BK832" s="191">
        <v>0</v>
      </c>
      <c r="BL832" s="191">
        <v>0</v>
      </c>
    </row>
    <row r="833" spans="1:64" s="191" customFormat="1" ht="15.6" hidden="1" outlineLevel="1" x14ac:dyDescent="0.3">
      <c r="A833" s="275"/>
      <c r="B833" s="260"/>
      <c r="C833" s="261"/>
      <c r="D833" s="276"/>
      <c r="E833" s="277"/>
      <c r="F833" s="278"/>
      <c r="BJ833" s="191">
        <v>0</v>
      </c>
      <c r="BK833" s="191">
        <v>0</v>
      </c>
      <c r="BL833" s="191">
        <v>0</v>
      </c>
    </row>
    <row r="834" spans="1:64" s="191" customFormat="1" ht="15.6" hidden="1" outlineLevel="1" x14ac:dyDescent="0.3">
      <c r="A834" s="275"/>
      <c r="B834" s="260"/>
      <c r="C834" s="261"/>
      <c r="D834" s="276"/>
      <c r="E834" s="277"/>
      <c r="F834" s="278"/>
      <c r="BJ834" s="191">
        <v>0</v>
      </c>
      <c r="BK834" s="191">
        <v>0</v>
      </c>
      <c r="BL834" s="191">
        <v>0</v>
      </c>
    </row>
    <row r="835" spans="1:64" s="191" customFormat="1" ht="15.6" hidden="1" outlineLevel="1" x14ac:dyDescent="0.3">
      <c r="A835" s="275"/>
      <c r="B835" s="260"/>
      <c r="C835" s="261"/>
      <c r="D835" s="276"/>
      <c r="E835" s="277"/>
      <c r="F835" s="278"/>
      <c r="BJ835" s="191">
        <v>0</v>
      </c>
      <c r="BK835" s="191">
        <v>0</v>
      </c>
      <c r="BL835" s="191">
        <v>0</v>
      </c>
    </row>
    <row r="836" spans="1:64" s="191" customFormat="1" ht="15.6" hidden="1" outlineLevel="1" x14ac:dyDescent="0.3">
      <c r="A836" s="275"/>
      <c r="B836" s="260"/>
      <c r="C836" s="261"/>
      <c r="D836" s="276"/>
      <c r="E836" s="277"/>
      <c r="F836" s="278"/>
      <c r="BJ836" s="191">
        <v>0</v>
      </c>
      <c r="BK836" s="191">
        <v>0</v>
      </c>
      <c r="BL836" s="191">
        <v>0</v>
      </c>
    </row>
    <row r="837" spans="1:64" s="191" customFormat="1" ht="15.6" hidden="1" outlineLevel="1" x14ac:dyDescent="0.3">
      <c r="A837" s="275"/>
      <c r="B837" s="260"/>
      <c r="C837" s="261"/>
      <c r="D837" s="276"/>
      <c r="E837" s="277"/>
      <c r="F837" s="278"/>
      <c r="BJ837" s="191">
        <v>0</v>
      </c>
      <c r="BK837" s="191">
        <v>0</v>
      </c>
      <c r="BL837" s="191">
        <v>0</v>
      </c>
    </row>
    <row r="838" spans="1:64" s="191" customFormat="1" ht="15.6" hidden="1" outlineLevel="1" x14ac:dyDescent="0.3">
      <c r="A838" s="275"/>
      <c r="B838" s="260"/>
      <c r="C838" s="261"/>
      <c r="D838" s="276"/>
      <c r="E838" s="277"/>
      <c r="F838" s="278"/>
      <c r="BJ838" s="191">
        <v>0</v>
      </c>
      <c r="BK838" s="191">
        <v>0</v>
      </c>
      <c r="BL838" s="191">
        <v>0</v>
      </c>
    </row>
    <row r="839" spans="1:64" s="191" customFormat="1" ht="15.6" hidden="1" outlineLevel="1" x14ac:dyDescent="0.3">
      <c r="A839" s="275"/>
      <c r="B839" s="260"/>
      <c r="C839" s="261"/>
      <c r="D839" s="276"/>
      <c r="E839" s="277"/>
      <c r="F839" s="278"/>
      <c r="BJ839" s="191">
        <v>0</v>
      </c>
      <c r="BK839" s="191">
        <v>0</v>
      </c>
      <c r="BL839" s="191">
        <v>0</v>
      </c>
    </row>
    <row r="840" spans="1:64" s="191" customFormat="1" ht="15.6" hidden="1" outlineLevel="1" x14ac:dyDescent="0.3">
      <c r="A840" s="275"/>
      <c r="B840" s="260"/>
      <c r="C840" s="261"/>
      <c r="D840" s="276"/>
      <c r="E840" s="277"/>
      <c r="F840" s="278"/>
      <c r="BJ840" s="191">
        <v>0</v>
      </c>
      <c r="BK840" s="191">
        <v>0</v>
      </c>
      <c r="BL840" s="191">
        <v>0</v>
      </c>
    </row>
    <row r="841" spans="1:64" s="191" customFormat="1" ht="15.6" hidden="1" outlineLevel="1" x14ac:dyDescent="0.3">
      <c r="A841" s="275"/>
      <c r="B841" s="260"/>
      <c r="C841" s="261"/>
      <c r="D841" s="276"/>
      <c r="E841" s="277"/>
      <c r="F841" s="278"/>
      <c r="BJ841" s="191">
        <v>0</v>
      </c>
      <c r="BK841" s="191">
        <v>0</v>
      </c>
      <c r="BL841" s="191">
        <v>0</v>
      </c>
    </row>
    <row r="842" spans="1:64" s="191" customFormat="1" ht="15.6" hidden="1" outlineLevel="1" x14ac:dyDescent="0.3">
      <c r="A842" s="275"/>
      <c r="B842" s="260"/>
      <c r="C842" s="261"/>
      <c r="D842" s="276"/>
      <c r="E842" s="277"/>
      <c r="F842" s="278"/>
      <c r="BJ842" s="191">
        <v>0</v>
      </c>
      <c r="BK842" s="191">
        <v>0</v>
      </c>
      <c r="BL842" s="191">
        <v>0</v>
      </c>
    </row>
    <row r="843" spans="1:64" s="191" customFormat="1" ht="15.6" hidden="1" outlineLevel="1" x14ac:dyDescent="0.3">
      <c r="A843" s="275"/>
      <c r="B843" s="260"/>
      <c r="C843" s="261"/>
      <c r="D843" s="276"/>
      <c r="E843" s="277"/>
      <c r="F843" s="278"/>
      <c r="BJ843" s="191">
        <v>0</v>
      </c>
      <c r="BK843" s="191">
        <v>0</v>
      </c>
      <c r="BL843" s="191">
        <v>0</v>
      </c>
    </row>
    <row r="844" spans="1:64" s="191" customFormat="1" ht="15.6" hidden="1" outlineLevel="1" x14ac:dyDescent="0.3">
      <c r="A844" s="275"/>
      <c r="B844" s="260"/>
      <c r="C844" s="261"/>
      <c r="D844" s="276"/>
      <c r="E844" s="277"/>
      <c r="F844" s="278"/>
      <c r="BJ844" s="191">
        <v>0</v>
      </c>
      <c r="BK844" s="191">
        <v>0</v>
      </c>
      <c r="BL844" s="191">
        <v>0</v>
      </c>
    </row>
    <row r="845" spans="1:64" s="191" customFormat="1" ht="15.6" hidden="1" outlineLevel="1" x14ac:dyDescent="0.3">
      <c r="A845" s="275"/>
      <c r="B845" s="260"/>
      <c r="C845" s="261"/>
      <c r="D845" s="276"/>
      <c r="E845" s="277"/>
      <c r="F845" s="278"/>
      <c r="BJ845" s="191">
        <v>0</v>
      </c>
      <c r="BK845" s="191">
        <v>0</v>
      </c>
      <c r="BL845" s="191">
        <v>0</v>
      </c>
    </row>
    <row r="846" spans="1:64" s="191" customFormat="1" ht="15.6" hidden="1" outlineLevel="1" x14ac:dyDescent="0.3">
      <c r="A846" s="275"/>
      <c r="B846" s="260"/>
      <c r="C846" s="261"/>
      <c r="D846" s="276"/>
      <c r="E846" s="277"/>
      <c r="F846" s="278"/>
      <c r="BJ846" s="191">
        <v>0</v>
      </c>
      <c r="BK846" s="191">
        <v>0</v>
      </c>
      <c r="BL846" s="191">
        <v>0</v>
      </c>
    </row>
    <row r="847" spans="1:64" s="191" customFormat="1" ht="15.6" hidden="1" outlineLevel="1" x14ac:dyDescent="0.3">
      <c r="A847" s="275"/>
      <c r="B847" s="260"/>
      <c r="C847" s="261"/>
      <c r="D847" s="276"/>
      <c r="E847" s="277"/>
      <c r="F847" s="278"/>
      <c r="BJ847" s="191">
        <v>0</v>
      </c>
      <c r="BK847" s="191">
        <v>0</v>
      </c>
      <c r="BL847" s="191">
        <v>0</v>
      </c>
    </row>
    <row r="848" spans="1:64" s="191" customFormat="1" ht="15.6" hidden="1" outlineLevel="1" x14ac:dyDescent="0.3">
      <c r="A848" s="275"/>
      <c r="B848" s="260"/>
      <c r="C848" s="261"/>
      <c r="D848" s="276"/>
      <c r="E848" s="277"/>
      <c r="F848" s="278"/>
      <c r="BJ848" s="191">
        <v>0</v>
      </c>
      <c r="BK848" s="191">
        <v>0</v>
      </c>
      <c r="BL848" s="191">
        <v>0</v>
      </c>
    </row>
    <row r="849" spans="1:64" s="191" customFormat="1" ht="15.6" hidden="1" outlineLevel="1" x14ac:dyDescent="0.3">
      <c r="A849" s="275"/>
      <c r="B849" s="260"/>
      <c r="C849" s="261"/>
      <c r="D849" s="276"/>
      <c r="E849" s="277"/>
      <c r="F849" s="278"/>
      <c r="BJ849" s="191">
        <v>0</v>
      </c>
      <c r="BK849" s="191">
        <v>0</v>
      </c>
      <c r="BL849" s="191">
        <v>0</v>
      </c>
    </row>
    <row r="850" spans="1:64" s="191" customFormat="1" ht="15.6" hidden="1" outlineLevel="1" x14ac:dyDescent="0.3">
      <c r="A850" s="275"/>
      <c r="B850" s="260"/>
      <c r="C850" s="261"/>
      <c r="D850" s="276"/>
      <c r="E850" s="277"/>
      <c r="F850" s="278"/>
      <c r="BJ850" s="191">
        <v>0</v>
      </c>
      <c r="BK850" s="191">
        <v>0</v>
      </c>
      <c r="BL850" s="191">
        <v>0</v>
      </c>
    </row>
    <row r="851" spans="1:64" s="191" customFormat="1" ht="15.6" hidden="1" outlineLevel="1" x14ac:dyDescent="0.3">
      <c r="A851" s="275"/>
      <c r="B851" s="260"/>
      <c r="C851" s="261"/>
      <c r="D851" s="276"/>
      <c r="E851" s="277"/>
      <c r="F851" s="278"/>
      <c r="BJ851" s="191">
        <v>0</v>
      </c>
      <c r="BK851" s="191">
        <v>0</v>
      </c>
      <c r="BL851" s="191">
        <v>0</v>
      </c>
    </row>
    <row r="852" spans="1:64" s="191" customFormat="1" ht="15.6" hidden="1" outlineLevel="1" x14ac:dyDescent="0.3">
      <c r="A852" s="275"/>
      <c r="B852" s="260"/>
      <c r="C852" s="261"/>
      <c r="D852" s="276"/>
      <c r="E852" s="277"/>
      <c r="F852" s="278"/>
      <c r="BJ852" s="191">
        <v>0</v>
      </c>
      <c r="BK852" s="191">
        <v>0</v>
      </c>
      <c r="BL852" s="191">
        <v>0</v>
      </c>
    </row>
    <row r="853" spans="1:64" s="191" customFormat="1" ht="15.6" hidden="1" outlineLevel="1" x14ac:dyDescent="0.3">
      <c r="A853" s="275"/>
      <c r="B853" s="260"/>
      <c r="C853" s="261"/>
      <c r="D853" s="276"/>
      <c r="E853" s="277"/>
      <c r="F853" s="278"/>
      <c r="BJ853" s="191">
        <v>0</v>
      </c>
      <c r="BK853" s="191">
        <v>0</v>
      </c>
      <c r="BL853" s="191">
        <v>0</v>
      </c>
    </row>
    <row r="854" spans="1:64" s="191" customFormat="1" ht="15.6" hidden="1" outlineLevel="1" x14ac:dyDescent="0.3">
      <c r="A854" s="275"/>
      <c r="B854" s="260"/>
      <c r="C854" s="261"/>
      <c r="D854" s="276"/>
      <c r="E854" s="277"/>
      <c r="F854" s="278"/>
      <c r="BJ854" s="191">
        <v>0</v>
      </c>
      <c r="BK854" s="191">
        <v>0</v>
      </c>
      <c r="BL854" s="191">
        <v>0</v>
      </c>
    </row>
    <row r="855" spans="1:64" s="191" customFormat="1" ht="15.6" hidden="1" outlineLevel="1" x14ac:dyDescent="0.3">
      <c r="A855" s="275"/>
      <c r="B855" s="260"/>
      <c r="C855" s="261"/>
      <c r="D855" s="276"/>
      <c r="E855" s="277"/>
      <c r="F855" s="278"/>
      <c r="BJ855" s="191">
        <v>0</v>
      </c>
      <c r="BK855" s="191">
        <v>0</v>
      </c>
      <c r="BL855" s="191">
        <v>0</v>
      </c>
    </row>
    <row r="856" spans="1:64" s="191" customFormat="1" ht="15.6" hidden="1" outlineLevel="1" x14ac:dyDescent="0.3">
      <c r="A856" s="275"/>
      <c r="B856" s="260"/>
      <c r="C856" s="261"/>
      <c r="D856" s="276"/>
      <c r="E856" s="277"/>
      <c r="F856" s="278"/>
      <c r="BJ856" s="191">
        <v>0</v>
      </c>
      <c r="BK856" s="191">
        <v>0</v>
      </c>
      <c r="BL856" s="191">
        <v>0</v>
      </c>
    </row>
    <row r="857" spans="1:64" s="191" customFormat="1" ht="15.6" hidden="1" outlineLevel="1" x14ac:dyDescent="0.3">
      <c r="A857" s="275"/>
      <c r="B857" s="260"/>
      <c r="C857" s="261"/>
      <c r="D857" s="276"/>
      <c r="E857" s="277"/>
      <c r="F857" s="278"/>
      <c r="BJ857" s="191">
        <v>0</v>
      </c>
      <c r="BK857" s="191">
        <v>0</v>
      </c>
      <c r="BL857" s="191">
        <v>0</v>
      </c>
    </row>
    <row r="858" spans="1:64" s="191" customFormat="1" ht="15.6" hidden="1" outlineLevel="1" x14ac:dyDescent="0.3">
      <c r="A858" s="275"/>
      <c r="B858" s="260"/>
      <c r="C858" s="261"/>
      <c r="D858" s="276"/>
      <c r="E858" s="277"/>
      <c r="F858" s="278"/>
      <c r="BJ858" s="191">
        <v>0</v>
      </c>
      <c r="BK858" s="191">
        <v>0</v>
      </c>
      <c r="BL858" s="191">
        <v>0</v>
      </c>
    </row>
    <row r="859" spans="1:64" s="191" customFormat="1" ht="15.6" hidden="1" outlineLevel="1" x14ac:dyDescent="0.3">
      <c r="A859" s="275"/>
      <c r="B859" s="260"/>
      <c r="C859" s="261"/>
      <c r="D859" s="276"/>
      <c r="E859" s="277"/>
      <c r="F859" s="278"/>
      <c r="BJ859" s="191">
        <v>0</v>
      </c>
      <c r="BK859" s="191">
        <v>0</v>
      </c>
      <c r="BL859" s="191">
        <v>0</v>
      </c>
    </row>
    <row r="860" spans="1:64" s="191" customFormat="1" ht="15.6" hidden="1" outlineLevel="1" x14ac:dyDescent="0.3">
      <c r="A860" s="275"/>
      <c r="B860" s="260"/>
      <c r="C860" s="261"/>
      <c r="D860" s="276"/>
      <c r="E860" s="277"/>
      <c r="F860" s="278"/>
      <c r="BJ860" s="191">
        <v>0</v>
      </c>
      <c r="BK860" s="191">
        <v>0</v>
      </c>
      <c r="BL860" s="191">
        <v>0</v>
      </c>
    </row>
    <row r="861" spans="1:64" s="191" customFormat="1" ht="15.6" hidden="1" outlineLevel="1" x14ac:dyDescent="0.3">
      <c r="A861" s="275"/>
      <c r="B861" s="260"/>
      <c r="C861" s="261"/>
      <c r="D861" s="276"/>
      <c r="E861" s="277"/>
      <c r="F861" s="278"/>
      <c r="BJ861" s="191">
        <v>0</v>
      </c>
      <c r="BK861" s="191">
        <v>0</v>
      </c>
      <c r="BL861" s="191">
        <v>0</v>
      </c>
    </row>
    <row r="862" spans="1:64" s="191" customFormat="1" ht="15.6" hidden="1" outlineLevel="1" x14ac:dyDescent="0.3">
      <c r="A862" s="275"/>
      <c r="B862" s="260"/>
      <c r="C862" s="261"/>
      <c r="D862" s="276"/>
      <c r="E862" s="277"/>
      <c r="F862" s="278"/>
      <c r="BJ862" s="191">
        <v>0</v>
      </c>
      <c r="BK862" s="191">
        <v>0</v>
      </c>
      <c r="BL862" s="191">
        <v>0</v>
      </c>
    </row>
    <row r="863" spans="1:64" s="191" customFormat="1" ht="15.6" hidden="1" outlineLevel="1" x14ac:dyDescent="0.3">
      <c r="A863" s="275"/>
      <c r="B863" s="260"/>
      <c r="C863" s="261"/>
      <c r="D863" s="276"/>
      <c r="E863" s="277"/>
      <c r="F863" s="278"/>
      <c r="BJ863" s="191">
        <v>0</v>
      </c>
      <c r="BK863" s="191">
        <v>0</v>
      </c>
      <c r="BL863" s="191">
        <v>0</v>
      </c>
    </row>
    <row r="864" spans="1:64" s="191" customFormat="1" ht="15.6" hidden="1" outlineLevel="1" x14ac:dyDescent="0.3">
      <c r="A864" s="275"/>
      <c r="B864" s="260"/>
      <c r="C864" s="261"/>
      <c r="D864" s="276"/>
      <c r="E864" s="277"/>
      <c r="F864" s="278"/>
      <c r="BJ864" s="191">
        <v>0</v>
      </c>
      <c r="BK864" s="191">
        <v>0</v>
      </c>
      <c r="BL864" s="191">
        <v>0</v>
      </c>
    </row>
    <row r="865" spans="1:64" s="191" customFormat="1" ht="15.6" hidden="1" outlineLevel="1" x14ac:dyDescent="0.3">
      <c r="A865" s="275"/>
      <c r="B865" s="260"/>
      <c r="C865" s="261"/>
      <c r="D865" s="276"/>
      <c r="E865" s="277"/>
      <c r="F865" s="278"/>
      <c r="BJ865" s="191">
        <v>0</v>
      </c>
      <c r="BK865" s="191">
        <v>0</v>
      </c>
      <c r="BL865" s="191">
        <v>0</v>
      </c>
    </row>
    <row r="866" spans="1:64" s="191" customFormat="1" ht="15.6" hidden="1" outlineLevel="1" x14ac:dyDescent="0.3">
      <c r="A866" s="275"/>
      <c r="B866" s="260"/>
      <c r="C866" s="261"/>
      <c r="D866" s="276"/>
      <c r="E866" s="277"/>
      <c r="F866" s="278"/>
      <c r="BJ866" s="191">
        <v>0</v>
      </c>
      <c r="BK866" s="191">
        <v>0</v>
      </c>
      <c r="BL866" s="191">
        <v>0</v>
      </c>
    </row>
    <row r="867" spans="1:64" s="191" customFormat="1" ht="15.6" hidden="1" outlineLevel="1" x14ac:dyDescent="0.3">
      <c r="A867" s="275"/>
      <c r="B867" s="260"/>
      <c r="C867" s="261"/>
      <c r="D867" s="276"/>
      <c r="E867" s="277"/>
      <c r="F867" s="278"/>
      <c r="BJ867" s="191">
        <v>0</v>
      </c>
      <c r="BK867" s="191">
        <v>0</v>
      </c>
      <c r="BL867" s="191">
        <v>0</v>
      </c>
    </row>
    <row r="868" spans="1:64" s="191" customFormat="1" ht="15.6" hidden="1" outlineLevel="1" x14ac:dyDescent="0.3">
      <c r="A868" s="275"/>
      <c r="B868" s="260"/>
      <c r="C868" s="261"/>
      <c r="D868" s="276"/>
      <c r="E868" s="277"/>
      <c r="F868" s="278"/>
      <c r="BJ868" s="191">
        <v>0</v>
      </c>
      <c r="BK868" s="191">
        <v>0</v>
      </c>
      <c r="BL868" s="191">
        <v>0</v>
      </c>
    </row>
    <row r="869" spans="1:64" s="191" customFormat="1" ht="15.6" hidden="1" outlineLevel="1" x14ac:dyDescent="0.3">
      <c r="A869" s="275"/>
      <c r="B869" s="260"/>
      <c r="C869" s="261"/>
      <c r="D869" s="276"/>
      <c r="E869" s="277"/>
      <c r="F869" s="278"/>
      <c r="BJ869" s="191">
        <v>0</v>
      </c>
      <c r="BK869" s="191">
        <v>0</v>
      </c>
      <c r="BL869" s="191">
        <v>0</v>
      </c>
    </row>
    <row r="870" spans="1:64" s="191" customFormat="1" ht="15.6" hidden="1" outlineLevel="1" x14ac:dyDescent="0.3">
      <c r="A870" s="275"/>
      <c r="B870" s="260"/>
      <c r="C870" s="261"/>
      <c r="D870" s="276"/>
      <c r="E870" s="277"/>
      <c r="F870" s="278"/>
      <c r="BJ870" s="191">
        <v>0</v>
      </c>
      <c r="BK870" s="191">
        <v>0</v>
      </c>
      <c r="BL870" s="191">
        <v>0</v>
      </c>
    </row>
    <row r="871" spans="1:64" s="191" customFormat="1" ht="15.6" hidden="1" outlineLevel="1" x14ac:dyDescent="0.3">
      <c r="A871" s="275"/>
      <c r="B871" s="260"/>
      <c r="C871" s="261"/>
      <c r="D871" s="276"/>
      <c r="E871" s="277"/>
      <c r="F871" s="278"/>
      <c r="BJ871" s="191">
        <v>0</v>
      </c>
      <c r="BK871" s="191">
        <v>0</v>
      </c>
      <c r="BL871" s="191">
        <v>0</v>
      </c>
    </row>
    <row r="872" spans="1:64" s="191" customFormat="1" ht="15.6" hidden="1" outlineLevel="1" x14ac:dyDescent="0.3">
      <c r="A872" s="275"/>
      <c r="B872" s="260"/>
      <c r="C872" s="261"/>
      <c r="D872" s="276"/>
      <c r="E872" s="277"/>
      <c r="F872" s="278"/>
      <c r="BJ872" s="191">
        <v>0</v>
      </c>
      <c r="BK872" s="191">
        <v>0</v>
      </c>
      <c r="BL872" s="191">
        <v>0</v>
      </c>
    </row>
    <row r="873" spans="1:64" s="191" customFormat="1" ht="15.6" hidden="1" outlineLevel="1" x14ac:dyDescent="0.3">
      <c r="A873" s="275"/>
      <c r="B873" s="260"/>
      <c r="C873" s="261"/>
      <c r="D873" s="276"/>
      <c r="E873" s="277"/>
      <c r="F873" s="278"/>
      <c r="BJ873" s="191">
        <v>0</v>
      </c>
      <c r="BK873" s="191">
        <v>0</v>
      </c>
      <c r="BL873" s="191">
        <v>0</v>
      </c>
    </row>
    <row r="874" spans="1:64" s="191" customFormat="1" ht="15.6" hidden="1" outlineLevel="1" x14ac:dyDescent="0.3">
      <c r="A874" s="275"/>
      <c r="B874" s="260"/>
      <c r="C874" s="261"/>
      <c r="D874" s="276"/>
      <c r="E874" s="277"/>
      <c r="F874" s="278"/>
      <c r="BJ874" s="191">
        <v>0</v>
      </c>
      <c r="BK874" s="191">
        <v>0</v>
      </c>
      <c r="BL874" s="191">
        <v>0</v>
      </c>
    </row>
    <row r="875" spans="1:64" s="191" customFormat="1" ht="15.6" hidden="1" outlineLevel="1" x14ac:dyDescent="0.3">
      <c r="A875" s="275"/>
      <c r="B875" s="260"/>
      <c r="C875" s="261"/>
      <c r="D875" s="276"/>
      <c r="E875" s="277"/>
      <c r="F875" s="278"/>
      <c r="BJ875" s="191">
        <v>0</v>
      </c>
      <c r="BK875" s="191">
        <v>0</v>
      </c>
      <c r="BL875" s="191">
        <v>0</v>
      </c>
    </row>
    <row r="876" spans="1:64" s="191" customFormat="1" ht="15.6" hidden="1" outlineLevel="1" x14ac:dyDescent="0.3">
      <c r="A876" s="275"/>
      <c r="B876" s="260"/>
      <c r="C876" s="261"/>
      <c r="D876" s="276"/>
      <c r="E876" s="277"/>
      <c r="F876" s="278"/>
      <c r="BJ876" s="191">
        <v>0</v>
      </c>
      <c r="BK876" s="191">
        <v>0</v>
      </c>
      <c r="BL876" s="191">
        <v>0</v>
      </c>
    </row>
    <row r="877" spans="1:64" s="191" customFormat="1" ht="15.6" hidden="1" outlineLevel="1" x14ac:dyDescent="0.3">
      <c r="A877" s="275"/>
      <c r="B877" s="260"/>
      <c r="C877" s="261"/>
      <c r="D877" s="276"/>
      <c r="E877" s="277"/>
      <c r="F877" s="278"/>
      <c r="BJ877" s="191">
        <v>0</v>
      </c>
      <c r="BK877" s="191">
        <v>0</v>
      </c>
      <c r="BL877" s="191">
        <v>0</v>
      </c>
    </row>
    <row r="878" spans="1:64" s="191" customFormat="1" ht="15.6" hidden="1" outlineLevel="1" x14ac:dyDescent="0.3">
      <c r="A878" s="275"/>
      <c r="B878" s="260"/>
      <c r="C878" s="261"/>
      <c r="D878" s="276"/>
      <c r="E878" s="277"/>
      <c r="F878" s="278"/>
      <c r="BJ878" s="191">
        <v>0</v>
      </c>
      <c r="BK878" s="191">
        <v>0</v>
      </c>
      <c r="BL878" s="191">
        <v>0</v>
      </c>
    </row>
    <row r="879" spans="1:64" s="191" customFormat="1" ht="15.6" hidden="1" outlineLevel="1" x14ac:dyDescent="0.3">
      <c r="A879" s="275"/>
      <c r="B879" s="260"/>
      <c r="C879" s="261"/>
      <c r="D879" s="276"/>
      <c r="E879" s="277"/>
      <c r="F879" s="278"/>
      <c r="BJ879" s="191">
        <v>0</v>
      </c>
      <c r="BK879" s="191">
        <v>0</v>
      </c>
      <c r="BL879" s="191">
        <v>0</v>
      </c>
    </row>
    <row r="880" spans="1:64" s="191" customFormat="1" ht="15.6" hidden="1" outlineLevel="1" x14ac:dyDescent="0.3">
      <c r="A880" s="275"/>
      <c r="B880" s="260"/>
      <c r="C880" s="261"/>
      <c r="D880" s="276"/>
      <c r="E880" s="277"/>
      <c r="F880" s="278"/>
      <c r="BJ880" s="191">
        <v>0</v>
      </c>
      <c r="BK880" s="191">
        <v>0</v>
      </c>
      <c r="BL880" s="191">
        <v>0</v>
      </c>
    </row>
    <row r="881" spans="1:64" s="191" customFormat="1" ht="15.6" hidden="1" outlineLevel="1" x14ac:dyDescent="0.3">
      <c r="A881" s="275"/>
      <c r="B881" s="260"/>
      <c r="C881" s="261"/>
      <c r="D881" s="276"/>
      <c r="E881" s="277"/>
      <c r="F881" s="278"/>
      <c r="BJ881" s="191">
        <v>0</v>
      </c>
      <c r="BK881" s="191">
        <v>0</v>
      </c>
      <c r="BL881" s="191">
        <v>0</v>
      </c>
    </row>
    <row r="882" spans="1:64" s="191" customFormat="1" ht="15.6" hidden="1" outlineLevel="1" x14ac:dyDescent="0.3">
      <c r="A882" s="275"/>
      <c r="B882" s="260"/>
      <c r="C882" s="261"/>
      <c r="D882" s="276"/>
      <c r="E882" s="277"/>
      <c r="F882" s="278"/>
      <c r="BJ882" s="191">
        <v>0</v>
      </c>
      <c r="BK882" s="191">
        <v>0</v>
      </c>
      <c r="BL882" s="191">
        <v>0</v>
      </c>
    </row>
    <row r="883" spans="1:64" s="191" customFormat="1" ht="15.6" hidden="1" outlineLevel="1" x14ac:dyDescent="0.3">
      <c r="A883" s="275"/>
      <c r="B883" s="260"/>
      <c r="C883" s="261"/>
      <c r="D883" s="276"/>
      <c r="E883" s="277"/>
      <c r="F883" s="278"/>
      <c r="BJ883" s="191">
        <v>0</v>
      </c>
      <c r="BK883" s="191">
        <v>0</v>
      </c>
      <c r="BL883" s="191">
        <v>0</v>
      </c>
    </row>
    <row r="884" spans="1:64" s="191" customFormat="1" ht="15.6" hidden="1" outlineLevel="1" x14ac:dyDescent="0.3">
      <c r="A884" s="275"/>
      <c r="B884" s="260"/>
      <c r="C884" s="261"/>
      <c r="D884" s="276"/>
      <c r="E884" s="277"/>
      <c r="F884" s="278"/>
      <c r="BJ884" s="191">
        <v>0</v>
      </c>
      <c r="BK884" s="191">
        <v>0</v>
      </c>
      <c r="BL884" s="191">
        <v>0</v>
      </c>
    </row>
    <row r="885" spans="1:64" s="191" customFormat="1" ht="15.6" hidden="1" outlineLevel="1" x14ac:dyDescent="0.3">
      <c r="A885" s="275"/>
      <c r="B885" s="260"/>
      <c r="C885" s="261"/>
      <c r="D885" s="276"/>
      <c r="E885" s="277"/>
      <c r="F885" s="278"/>
      <c r="BJ885" s="191">
        <v>0</v>
      </c>
      <c r="BK885" s="191">
        <v>0</v>
      </c>
      <c r="BL885" s="191">
        <v>0</v>
      </c>
    </row>
    <row r="886" spans="1:64" s="191" customFormat="1" ht="15.6" hidden="1" outlineLevel="1" x14ac:dyDescent="0.3">
      <c r="A886" s="275"/>
      <c r="B886" s="260"/>
      <c r="C886" s="261"/>
      <c r="D886" s="276"/>
      <c r="E886" s="277"/>
      <c r="F886" s="278"/>
      <c r="BJ886" s="191">
        <v>0</v>
      </c>
      <c r="BK886" s="191">
        <v>0</v>
      </c>
      <c r="BL886" s="191">
        <v>0</v>
      </c>
    </row>
    <row r="887" spans="1:64" s="191" customFormat="1" ht="15.6" hidden="1" outlineLevel="1" x14ac:dyDescent="0.3">
      <c r="A887" s="275"/>
      <c r="B887" s="260"/>
      <c r="C887" s="261"/>
      <c r="D887" s="276"/>
      <c r="E887" s="277"/>
      <c r="F887" s="278"/>
      <c r="BJ887" s="191">
        <v>0</v>
      </c>
      <c r="BK887" s="191">
        <v>0</v>
      </c>
      <c r="BL887" s="191">
        <v>0</v>
      </c>
    </row>
    <row r="888" spans="1:64" s="191" customFormat="1" ht="15.6" hidden="1" outlineLevel="1" x14ac:dyDescent="0.3">
      <c r="A888" s="275"/>
      <c r="B888" s="260"/>
      <c r="C888" s="261"/>
      <c r="D888" s="276"/>
      <c r="E888" s="277"/>
      <c r="F888" s="278"/>
      <c r="BJ888" s="191">
        <v>0</v>
      </c>
      <c r="BK888" s="191">
        <v>0</v>
      </c>
      <c r="BL888" s="191">
        <v>0</v>
      </c>
    </row>
    <row r="889" spans="1:64" s="191" customFormat="1" ht="15.6" hidden="1" outlineLevel="1" x14ac:dyDescent="0.3">
      <c r="A889" s="275"/>
      <c r="B889" s="260"/>
      <c r="C889" s="261"/>
      <c r="D889" s="276"/>
      <c r="E889" s="277"/>
      <c r="F889" s="278"/>
      <c r="BJ889" s="191">
        <v>0</v>
      </c>
      <c r="BK889" s="191">
        <v>0</v>
      </c>
      <c r="BL889" s="191">
        <v>0</v>
      </c>
    </row>
    <row r="890" spans="1:64" s="191" customFormat="1" ht="15.6" hidden="1" outlineLevel="1" x14ac:dyDescent="0.3">
      <c r="A890" s="275"/>
      <c r="B890" s="260"/>
      <c r="C890" s="261"/>
      <c r="D890" s="276"/>
      <c r="E890" s="277"/>
      <c r="F890" s="278"/>
      <c r="BJ890" s="191">
        <v>0</v>
      </c>
      <c r="BK890" s="191">
        <v>0</v>
      </c>
      <c r="BL890" s="191">
        <v>0</v>
      </c>
    </row>
    <row r="891" spans="1:64" s="191" customFormat="1" ht="15.6" hidden="1" outlineLevel="1" x14ac:dyDescent="0.3">
      <c r="A891" s="275"/>
      <c r="B891" s="260"/>
      <c r="C891" s="261"/>
      <c r="D891" s="276"/>
      <c r="E891" s="277"/>
      <c r="F891" s="278"/>
      <c r="BJ891" s="191">
        <v>0</v>
      </c>
      <c r="BK891" s="191">
        <v>0</v>
      </c>
      <c r="BL891" s="191">
        <v>0</v>
      </c>
    </row>
    <row r="892" spans="1:64" s="191" customFormat="1" ht="15.6" hidden="1" outlineLevel="1" x14ac:dyDescent="0.3">
      <c r="A892" s="275"/>
      <c r="B892" s="260"/>
      <c r="C892" s="261"/>
      <c r="D892" s="276"/>
      <c r="E892" s="277"/>
      <c r="F892" s="278"/>
      <c r="BJ892" s="191">
        <v>0</v>
      </c>
      <c r="BK892" s="191">
        <v>0</v>
      </c>
      <c r="BL892" s="191">
        <v>0</v>
      </c>
    </row>
    <row r="893" spans="1:64" s="191" customFormat="1" ht="15.6" hidden="1" outlineLevel="1" x14ac:dyDescent="0.3">
      <c r="A893" s="275"/>
      <c r="B893" s="260"/>
      <c r="C893" s="261"/>
      <c r="D893" s="276"/>
      <c r="E893" s="277"/>
      <c r="F893" s="278"/>
      <c r="BJ893" s="191">
        <v>0</v>
      </c>
      <c r="BK893" s="191">
        <v>0</v>
      </c>
      <c r="BL893" s="191">
        <v>0</v>
      </c>
    </row>
    <row r="894" spans="1:64" s="191" customFormat="1" ht="15.6" hidden="1" outlineLevel="1" x14ac:dyDescent="0.3">
      <c r="A894" s="275"/>
      <c r="B894" s="260"/>
      <c r="C894" s="261"/>
      <c r="D894" s="276"/>
      <c r="E894" s="277"/>
      <c r="F894" s="278"/>
      <c r="BJ894" s="191">
        <v>0</v>
      </c>
      <c r="BK894" s="191">
        <v>0</v>
      </c>
      <c r="BL894" s="191">
        <v>0</v>
      </c>
    </row>
    <row r="895" spans="1:64" s="191" customFormat="1" ht="15.6" hidden="1" outlineLevel="1" x14ac:dyDescent="0.3">
      <c r="A895" s="275"/>
      <c r="B895" s="260"/>
      <c r="C895" s="261"/>
      <c r="D895" s="276"/>
      <c r="E895" s="277"/>
      <c r="F895" s="278"/>
      <c r="BJ895" s="191">
        <v>0</v>
      </c>
      <c r="BK895" s="191">
        <v>0</v>
      </c>
      <c r="BL895" s="191">
        <v>0</v>
      </c>
    </row>
    <row r="896" spans="1:64" s="191" customFormat="1" ht="15.6" hidden="1" outlineLevel="1" x14ac:dyDescent="0.3">
      <c r="A896" s="275"/>
      <c r="B896" s="260"/>
      <c r="C896" s="261"/>
      <c r="D896" s="276"/>
      <c r="E896" s="277"/>
      <c r="F896" s="278"/>
      <c r="BJ896" s="191">
        <v>0</v>
      </c>
      <c r="BK896" s="191">
        <v>0</v>
      </c>
      <c r="BL896" s="191">
        <v>0</v>
      </c>
    </row>
    <row r="897" spans="1:65" s="191" customFormat="1" ht="15.6" hidden="1" outlineLevel="1" x14ac:dyDescent="0.3">
      <c r="A897" s="275"/>
      <c r="B897" s="260"/>
      <c r="C897" s="261"/>
      <c r="D897" s="276"/>
      <c r="E897" s="277"/>
      <c r="F897" s="278"/>
      <c r="BJ897" s="191">
        <v>0</v>
      </c>
      <c r="BK897" s="191">
        <v>0</v>
      </c>
      <c r="BL897" s="191">
        <v>0</v>
      </c>
    </row>
    <row r="898" spans="1:65" s="191" customFormat="1" ht="15.6" hidden="1" outlineLevel="1" x14ac:dyDescent="0.3">
      <c r="A898" s="279" t="s">
        <v>267</v>
      </c>
      <c r="B898" s="260"/>
      <c r="C898" s="261"/>
      <c r="D898" s="276"/>
      <c r="E898" s="277"/>
      <c r="F898" s="278"/>
      <c r="BJ898" s="191">
        <v>0</v>
      </c>
      <c r="BK898" s="191">
        <v>0</v>
      </c>
      <c r="BL898" s="191">
        <v>0</v>
      </c>
    </row>
    <row r="899" spans="1:65" ht="15.6" collapsed="1" x14ac:dyDescent="0.3">
      <c r="A899" s="260"/>
      <c r="B899" s="260"/>
      <c r="C899" s="261"/>
      <c r="D899" s="262"/>
      <c r="E899" s="263"/>
      <c r="F899" s="178"/>
      <c r="BJ899">
        <v>0</v>
      </c>
      <c r="BK899">
        <v>0</v>
      </c>
      <c r="BL899">
        <v>0</v>
      </c>
      <c r="BM899">
        <v>-243</v>
      </c>
    </row>
    <row r="900" spans="1:65" ht="15.6" x14ac:dyDescent="0.3">
      <c r="A900" s="259" t="s">
        <v>268</v>
      </c>
      <c r="B900" s="260"/>
      <c r="C900" s="261"/>
      <c r="D900" s="262"/>
      <c r="E900" s="263" t="s">
        <v>1691</v>
      </c>
      <c r="F900" s="178"/>
      <c r="BJ900">
        <v>0</v>
      </c>
      <c r="BK900">
        <v>0</v>
      </c>
      <c r="BL900">
        <v>0</v>
      </c>
      <c r="BM900">
        <v>-243</v>
      </c>
    </row>
    <row r="901" spans="1:65" hidden="1" outlineLevel="1" x14ac:dyDescent="0.3">
      <c r="A901">
        <v>1</v>
      </c>
      <c r="B901" t="s">
        <v>379</v>
      </c>
      <c r="C901">
        <v>0</v>
      </c>
      <c r="D901" t="s">
        <v>1692</v>
      </c>
      <c r="E901" t="s">
        <v>759</v>
      </c>
      <c r="F901">
        <v>0</v>
      </c>
      <c r="G901">
        <v>0</v>
      </c>
      <c r="H901">
        <v>0</v>
      </c>
      <c r="I901" t="s">
        <v>29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5" hidden="1" outlineLevel="1" x14ac:dyDescent="0.3">
      <c r="A902">
        <v>1</v>
      </c>
      <c r="B902" t="s">
        <v>379</v>
      </c>
      <c r="C902">
        <v>1</v>
      </c>
      <c r="D902" t="s">
        <v>1693</v>
      </c>
      <c r="E902" t="s">
        <v>91</v>
      </c>
      <c r="F902" t="s">
        <v>339</v>
      </c>
      <c r="G902" t="s">
        <v>328</v>
      </c>
      <c r="H902">
        <v>1</v>
      </c>
      <c r="I902" t="s">
        <v>254</v>
      </c>
      <c r="J902">
        <v>130</v>
      </c>
      <c r="K902">
        <v>47107</v>
      </c>
      <c r="L902">
        <v>47113</v>
      </c>
      <c r="M902">
        <v>135</v>
      </c>
      <c r="N902">
        <v>6</v>
      </c>
      <c r="O902">
        <v>120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120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120</v>
      </c>
      <c r="BK902">
        <v>120</v>
      </c>
      <c r="BL902">
        <v>0</v>
      </c>
    </row>
    <row r="903" spans="1:65" hidden="1" outlineLevel="1" x14ac:dyDescent="0.3">
      <c r="A903">
        <v>1</v>
      </c>
      <c r="B903" t="s">
        <v>380</v>
      </c>
      <c r="C903">
        <v>1</v>
      </c>
      <c r="D903" t="s">
        <v>1694</v>
      </c>
      <c r="E903" t="s">
        <v>31</v>
      </c>
      <c r="F903" t="s">
        <v>313</v>
      </c>
      <c r="G903" t="s">
        <v>321</v>
      </c>
      <c r="H903">
        <v>1</v>
      </c>
      <c r="I903" t="s">
        <v>255</v>
      </c>
      <c r="J903">
        <v>136</v>
      </c>
      <c r="K903">
        <v>47149</v>
      </c>
      <c r="L903">
        <v>47149</v>
      </c>
      <c r="M903">
        <v>135</v>
      </c>
      <c r="N903">
        <v>0</v>
      </c>
      <c r="O903">
        <v>120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120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120</v>
      </c>
      <c r="BK903">
        <v>120</v>
      </c>
      <c r="BL903">
        <v>0</v>
      </c>
    </row>
    <row r="904" spans="1:65" hidden="1" outlineLevel="1" x14ac:dyDescent="0.3">
      <c r="A904">
        <v>1</v>
      </c>
      <c r="B904" t="s">
        <v>381</v>
      </c>
      <c r="C904">
        <v>1</v>
      </c>
      <c r="D904" t="s">
        <v>1695</v>
      </c>
      <c r="E904" t="s">
        <v>32</v>
      </c>
      <c r="F904" t="s">
        <v>314</v>
      </c>
      <c r="G904" t="s">
        <v>322</v>
      </c>
      <c r="H904">
        <v>2</v>
      </c>
      <c r="I904" t="s">
        <v>256</v>
      </c>
      <c r="J904">
        <v>136</v>
      </c>
      <c r="K904">
        <v>47149</v>
      </c>
      <c r="L904">
        <v>47149</v>
      </c>
      <c r="M904">
        <v>135</v>
      </c>
      <c r="N904">
        <v>0</v>
      </c>
      <c r="O904">
        <v>120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120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120</v>
      </c>
      <c r="BK904">
        <v>120</v>
      </c>
      <c r="BL904">
        <v>0</v>
      </c>
    </row>
    <row r="905" spans="1:65" hidden="1" outlineLevel="1" x14ac:dyDescent="0.3">
      <c r="A905">
        <v>1</v>
      </c>
      <c r="B905" t="s">
        <v>382</v>
      </c>
      <c r="C905">
        <v>1</v>
      </c>
      <c r="D905" t="s">
        <v>1696</v>
      </c>
      <c r="E905" t="s">
        <v>33</v>
      </c>
      <c r="F905" t="s">
        <v>315</v>
      </c>
      <c r="G905" t="s">
        <v>323</v>
      </c>
      <c r="H905">
        <v>1</v>
      </c>
      <c r="I905" t="s">
        <v>257</v>
      </c>
      <c r="J905">
        <v>136</v>
      </c>
      <c r="K905">
        <v>47149</v>
      </c>
      <c r="L905">
        <v>47149</v>
      </c>
      <c r="M905">
        <v>135</v>
      </c>
      <c r="N905">
        <v>0</v>
      </c>
      <c r="O905">
        <v>120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120</v>
      </c>
      <c r="AO905">
        <v>120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120</v>
      </c>
      <c r="BK905">
        <v>240</v>
      </c>
      <c r="BL905">
        <v>-120</v>
      </c>
    </row>
    <row r="906" spans="1:65" hidden="1" outlineLevel="1" x14ac:dyDescent="0.3">
      <c r="A906">
        <v>1</v>
      </c>
      <c r="B906" t="s">
        <v>383</v>
      </c>
      <c r="C906">
        <v>1</v>
      </c>
      <c r="D906" t="s">
        <v>1697</v>
      </c>
      <c r="E906" t="s">
        <v>34</v>
      </c>
      <c r="F906" t="s">
        <v>314</v>
      </c>
      <c r="G906" t="s">
        <v>322</v>
      </c>
      <c r="H906">
        <v>1</v>
      </c>
      <c r="I906" t="s">
        <v>256</v>
      </c>
      <c r="J906">
        <v>136</v>
      </c>
      <c r="K906">
        <v>47149</v>
      </c>
      <c r="L906">
        <v>47149</v>
      </c>
      <c r="M906">
        <v>135</v>
      </c>
      <c r="N906">
        <v>0</v>
      </c>
      <c r="O906">
        <v>120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120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120</v>
      </c>
      <c r="BK906">
        <v>120</v>
      </c>
      <c r="BL906">
        <v>0</v>
      </c>
    </row>
    <row r="907" spans="1:65" hidden="1" outlineLevel="1" x14ac:dyDescent="0.3">
      <c r="A907">
        <v>1</v>
      </c>
      <c r="B907" t="s">
        <v>384</v>
      </c>
      <c r="C907">
        <v>1</v>
      </c>
      <c r="D907" t="s">
        <v>1698</v>
      </c>
      <c r="E907" t="s">
        <v>92</v>
      </c>
      <c r="F907" t="s">
        <v>315</v>
      </c>
      <c r="G907" t="s">
        <v>323</v>
      </c>
      <c r="H907">
        <v>2</v>
      </c>
      <c r="I907" t="s">
        <v>257</v>
      </c>
      <c r="J907">
        <v>136</v>
      </c>
      <c r="K907">
        <v>47149</v>
      </c>
      <c r="L907">
        <v>47149</v>
      </c>
      <c r="M907">
        <v>135</v>
      </c>
      <c r="N907">
        <v>0</v>
      </c>
      <c r="O907">
        <v>120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120</v>
      </c>
      <c r="AO907">
        <v>120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120</v>
      </c>
      <c r="BK907">
        <v>240</v>
      </c>
      <c r="BL907">
        <v>-120</v>
      </c>
    </row>
    <row r="908" spans="1:65" hidden="1" outlineLevel="1" x14ac:dyDescent="0.3">
      <c r="A908">
        <v>2</v>
      </c>
      <c r="B908" t="s">
        <v>379</v>
      </c>
      <c r="C908">
        <v>-1</v>
      </c>
      <c r="D908" t="s">
        <v>1699</v>
      </c>
      <c r="E908" t="s">
        <v>760</v>
      </c>
      <c r="F908">
        <v>0</v>
      </c>
      <c r="G908">
        <v>0</v>
      </c>
      <c r="H908">
        <v>0</v>
      </c>
      <c r="I908">
        <v>0</v>
      </c>
      <c r="J908">
        <v>136</v>
      </c>
      <c r="K908">
        <v>47149</v>
      </c>
      <c r="L908">
        <v>47149</v>
      </c>
      <c r="M908">
        <v>135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5" hidden="1" outlineLevel="1" x14ac:dyDescent="0.3">
      <c r="A909">
        <v>2</v>
      </c>
      <c r="B909" t="s">
        <v>379</v>
      </c>
      <c r="C909">
        <v>0</v>
      </c>
      <c r="D909" t="s">
        <v>1700</v>
      </c>
      <c r="E909" t="s">
        <v>44</v>
      </c>
      <c r="F909">
        <v>0</v>
      </c>
      <c r="G909">
        <v>0</v>
      </c>
      <c r="H909">
        <v>0</v>
      </c>
      <c r="I909">
        <v>0</v>
      </c>
      <c r="J909">
        <v>136</v>
      </c>
      <c r="K909">
        <v>47149</v>
      </c>
      <c r="L909">
        <v>47149</v>
      </c>
      <c r="M909">
        <v>135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5" hidden="1" outlineLevel="1" x14ac:dyDescent="0.3">
      <c r="A910">
        <v>2</v>
      </c>
      <c r="B910" t="s">
        <v>379</v>
      </c>
      <c r="C910">
        <v>1</v>
      </c>
      <c r="D910" t="s">
        <v>1701</v>
      </c>
      <c r="E910" t="s">
        <v>45</v>
      </c>
      <c r="F910">
        <v>0</v>
      </c>
      <c r="G910">
        <v>0</v>
      </c>
      <c r="H910">
        <v>3</v>
      </c>
      <c r="I910" t="s">
        <v>42</v>
      </c>
      <c r="J910">
        <v>136</v>
      </c>
      <c r="K910">
        <v>47149</v>
      </c>
      <c r="L910">
        <v>47151</v>
      </c>
      <c r="M910">
        <v>137</v>
      </c>
      <c r="N910">
        <v>2</v>
      </c>
      <c r="O910">
        <v>80</v>
      </c>
      <c r="P910">
        <v>0</v>
      </c>
      <c r="Q910">
        <v>0</v>
      </c>
      <c r="R910">
        <v>0</v>
      </c>
      <c r="S910">
        <v>0</v>
      </c>
      <c r="T910">
        <v>0.5</v>
      </c>
      <c r="U910">
        <v>0</v>
      </c>
      <c r="V910">
        <v>0</v>
      </c>
      <c r="W910">
        <v>0</v>
      </c>
      <c r="X910">
        <v>0</v>
      </c>
      <c r="Y910">
        <v>0.5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40</v>
      </c>
      <c r="AL910">
        <v>0</v>
      </c>
      <c r="AM910">
        <v>0</v>
      </c>
      <c r="AN910">
        <v>0</v>
      </c>
      <c r="AO910">
        <v>0</v>
      </c>
      <c r="AP910">
        <v>40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80</v>
      </c>
      <c r="BK910">
        <v>80</v>
      </c>
      <c r="BL910">
        <v>0</v>
      </c>
    </row>
    <row r="911" spans="1:65" hidden="1" outlineLevel="1" x14ac:dyDescent="0.3">
      <c r="A911">
        <v>2</v>
      </c>
      <c r="B911" t="s">
        <v>379</v>
      </c>
      <c r="C911">
        <v>2</v>
      </c>
      <c r="D911" t="s">
        <v>1702</v>
      </c>
      <c r="E911" t="s">
        <v>46</v>
      </c>
      <c r="F911">
        <v>0</v>
      </c>
      <c r="G911">
        <v>0</v>
      </c>
      <c r="H911">
        <v>3</v>
      </c>
      <c r="I911" t="s">
        <v>42</v>
      </c>
      <c r="J911">
        <v>138</v>
      </c>
      <c r="K911">
        <v>47163</v>
      </c>
      <c r="L911">
        <v>47165</v>
      </c>
      <c r="M911">
        <v>139</v>
      </c>
      <c r="N911">
        <v>2</v>
      </c>
      <c r="O911">
        <v>80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0.5</v>
      </c>
      <c r="V911">
        <v>0</v>
      </c>
      <c r="W911">
        <v>0</v>
      </c>
      <c r="X911">
        <v>0</v>
      </c>
      <c r="Y911">
        <v>0</v>
      </c>
      <c r="Z911">
        <v>0.5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40</v>
      </c>
      <c r="AM911">
        <v>0</v>
      </c>
      <c r="AN911">
        <v>0</v>
      </c>
      <c r="AO911">
        <v>0</v>
      </c>
      <c r="AP911">
        <v>0</v>
      </c>
      <c r="AQ911">
        <v>40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80</v>
      </c>
      <c r="BK911">
        <v>80</v>
      </c>
      <c r="BL911">
        <v>0</v>
      </c>
    </row>
    <row r="912" spans="1:65" hidden="1" outlineLevel="1" x14ac:dyDescent="0.3">
      <c r="A912">
        <v>2</v>
      </c>
      <c r="B912" t="s">
        <v>379</v>
      </c>
      <c r="C912">
        <v>3</v>
      </c>
      <c r="D912" t="s">
        <v>1703</v>
      </c>
      <c r="E912" t="s">
        <v>47</v>
      </c>
      <c r="F912">
        <v>0</v>
      </c>
      <c r="G912">
        <v>0</v>
      </c>
      <c r="H912">
        <v>3</v>
      </c>
      <c r="I912" t="s">
        <v>42</v>
      </c>
      <c r="J912">
        <v>140</v>
      </c>
      <c r="K912">
        <v>47177</v>
      </c>
      <c r="L912">
        <v>47179</v>
      </c>
      <c r="M912">
        <v>141</v>
      </c>
      <c r="N912">
        <v>2</v>
      </c>
      <c r="O912">
        <v>160</v>
      </c>
      <c r="P912">
        <v>0</v>
      </c>
      <c r="Q912">
        <v>0</v>
      </c>
      <c r="R912">
        <v>0</v>
      </c>
      <c r="S912">
        <v>0</v>
      </c>
      <c r="T912">
        <v>0.25</v>
      </c>
      <c r="U912">
        <v>0</v>
      </c>
      <c r="V912">
        <v>0.25</v>
      </c>
      <c r="W912">
        <v>0</v>
      </c>
      <c r="X912">
        <v>0</v>
      </c>
      <c r="Y912">
        <v>0</v>
      </c>
      <c r="Z912">
        <v>0</v>
      </c>
      <c r="AA912">
        <v>0.5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40</v>
      </c>
      <c r="AL912">
        <v>0</v>
      </c>
      <c r="AM912">
        <v>40</v>
      </c>
      <c r="AN912">
        <v>0</v>
      </c>
      <c r="AO912">
        <v>0</v>
      </c>
      <c r="AP912">
        <v>0</v>
      </c>
      <c r="AQ912">
        <v>0</v>
      </c>
      <c r="AR912">
        <v>80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160</v>
      </c>
      <c r="BK912">
        <v>160</v>
      </c>
      <c r="BL912">
        <v>0</v>
      </c>
    </row>
    <row r="913" spans="1:64" hidden="1" outlineLevel="1" x14ac:dyDescent="0.3">
      <c r="A913">
        <v>2</v>
      </c>
      <c r="B913" t="s">
        <v>379</v>
      </c>
      <c r="C913">
        <v>4</v>
      </c>
      <c r="D913" t="s">
        <v>1704</v>
      </c>
      <c r="E913" t="s">
        <v>49</v>
      </c>
      <c r="F913">
        <v>0</v>
      </c>
      <c r="G913">
        <v>0</v>
      </c>
      <c r="H913">
        <v>3</v>
      </c>
      <c r="I913" t="s">
        <v>42</v>
      </c>
      <c r="J913">
        <v>142</v>
      </c>
      <c r="K913">
        <v>47191</v>
      </c>
      <c r="L913">
        <v>47193</v>
      </c>
      <c r="M913">
        <v>143</v>
      </c>
      <c r="N913">
        <v>2</v>
      </c>
      <c r="O913">
        <v>160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0.25</v>
      </c>
      <c r="V913">
        <v>0</v>
      </c>
      <c r="W913">
        <v>0.25</v>
      </c>
      <c r="X913">
        <v>0.25</v>
      </c>
      <c r="Y913">
        <v>0.25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40</v>
      </c>
      <c r="AM913">
        <v>0</v>
      </c>
      <c r="AN913">
        <v>40</v>
      </c>
      <c r="AO913">
        <v>40</v>
      </c>
      <c r="AP913">
        <v>40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160</v>
      </c>
      <c r="BK913">
        <v>160</v>
      </c>
      <c r="BL913">
        <v>0</v>
      </c>
    </row>
    <row r="914" spans="1:64" hidden="1" outlineLevel="1" x14ac:dyDescent="0.3">
      <c r="A914">
        <v>2</v>
      </c>
      <c r="B914" t="s">
        <v>379</v>
      </c>
      <c r="C914">
        <v>5</v>
      </c>
      <c r="D914" t="s">
        <v>1705</v>
      </c>
      <c r="E914" t="s">
        <v>50</v>
      </c>
      <c r="F914">
        <v>0</v>
      </c>
      <c r="G914">
        <v>0</v>
      </c>
      <c r="H914">
        <v>4</v>
      </c>
      <c r="I914" t="s">
        <v>42</v>
      </c>
      <c r="J914">
        <v>144</v>
      </c>
      <c r="K914">
        <v>47205</v>
      </c>
      <c r="L914">
        <v>47207</v>
      </c>
      <c r="M914">
        <v>145</v>
      </c>
      <c r="N914">
        <v>2</v>
      </c>
      <c r="O914">
        <v>160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0.25</v>
      </c>
      <c r="V914">
        <v>0</v>
      </c>
      <c r="W914">
        <v>0.25</v>
      </c>
      <c r="X914">
        <v>0.25</v>
      </c>
      <c r="Y914">
        <v>0</v>
      </c>
      <c r="Z914">
        <v>0.25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40</v>
      </c>
      <c r="AM914">
        <v>0</v>
      </c>
      <c r="AN914">
        <v>40</v>
      </c>
      <c r="AO914">
        <v>40</v>
      </c>
      <c r="AP914">
        <v>0</v>
      </c>
      <c r="AQ914">
        <v>40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160</v>
      </c>
      <c r="BK914">
        <v>160</v>
      </c>
      <c r="BL914">
        <v>0</v>
      </c>
    </row>
    <row r="915" spans="1:64" hidden="1" outlineLevel="1" x14ac:dyDescent="0.3">
      <c r="A915">
        <v>2</v>
      </c>
      <c r="B915" t="s">
        <v>379</v>
      </c>
      <c r="C915">
        <v>6</v>
      </c>
      <c r="D915" t="s">
        <v>1706</v>
      </c>
      <c r="E915" t="s">
        <v>51</v>
      </c>
      <c r="F915">
        <v>0</v>
      </c>
      <c r="G915">
        <v>0</v>
      </c>
      <c r="H915">
        <v>4</v>
      </c>
      <c r="I915" t="s">
        <v>42</v>
      </c>
      <c r="J915">
        <v>146</v>
      </c>
      <c r="K915">
        <v>47219</v>
      </c>
      <c r="L915">
        <v>47223</v>
      </c>
      <c r="M915">
        <v>149</v>
      </c>
      <c r="N915">
        <v>4</v>
      </c>
      <c r="O915">
        <v>160</v>
      </c>
      <c r="P915">
        <v>0</v>
      </c>
      <c r="Q915">
        <v>0</v>
      </c>
      <c r="R915">
        <v>0</v>
      </c>
      <c r="S915">
        <v>0</v>
      </c>
      <c r="T915">
        <v>0.5</v>
      </c>
      <c r="U915">
        <v>0</v>
      </c>
      <c r="V915">
        <v>0.25</v>
      </c>
      <c r="W915">
        <v>0</v>
      </c>
      <c r="X915">
        <v>0</v>
      </c>
      <c r="Y915">
        <v>0.25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80</v>
      </c>
      <c r="AL915">
        <v>0</v>
      </c>
      <c r="AM915">
        <v>40</v>
      </c>
      <c r="AN915">
        <v>0</v>
      </c>
      <c r="AO915">
        <v>0</v>
      </c>
      <c r="AP915">
        <v>40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160</v>
      </c>
      <c r="BK915">
        <v>160</v>
      </c>
      <c r="BL915">
        <v>0</v>
      </c>
    </row>
    <row r="916" spans="1:64" hidden="1" outlineLevel="1" x14ac:dyDescent="0.3">
      <c r="A916">
        <v>2</v>
      </c>
      <c r="B916" t="s">
        <v>379</v>
      </c>
      <c r="C916">
        <v>7</v>
      </c>
      <c r="D916" t="s">
        <v>1707</v>
      </c>
      <c r="E916" t="s">
        <v>52</v>
      </c>
      <c r="F916">
        <v>0</v>
      </c>
      <c r="G916">
        <v>0</v>
      </c>
      <c r="H916">
        <v>4</v>
      </c>
      <c r="I916" t="s">
        <v>42</v>
      </c>
      <c r="J916">
        <v>150</v>
      </c>
      <c r="K916">
        <v>47247</v>
      </c>
      <c r="L916">
        <v>47249</v>
      </c>
      <c r="M916">
        <v>151</v>
      </c>
      <c r="N916">
        <v>2</v>
      </c>
      <c r="O916">
        <v>160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0.25</v>
      </c>
      <c r="V916">
        <v>0.25</v>
      </c>
      <c r="W916">
        <v>0</v>
      </c>
      <c r="X916">
        <v>0.25</v>
      </c>
      <c r="Y916">
        <v>0</v>
      </c>
      <c r="Z916">
        <v>0.25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40</v>
      </c>
      <c r="AM916">
        <v>40</v>
      </c>
      <c r="AN916">
        <v>0</v>
      </c>
      <c r="AO916">
        <v>40</v>
      </c>
      <c r="AP916">
        <v>0</v>
      </c>
      <c r="AQ916">
        <v>40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160</v>
      </c>
      <c r="BK916">
        <v>160</v>
      </c>
      <c r="BL916">
        <v>0</v>
      </c>
    </row>
    <row r="917" spans="1:64" hidden="1" outlineLevel="1" x14ac:dyDescent="0.3">
      <c r="A917">
        <v>2</v>
      </c>
      <c r="B917" t="s">
        <v>379</v>
      </c>
      <c r="C917">
        <v>8</v>
      </c>
      <c r="D917" t="s">
        <v>1708</v>
      </c>
      <c r="E917" t="s">
        <v>53</v>
      </c>
      <c r="F917">
        <v>0</v>
      </c>
      <c r="G917">
        <v>0</v>
      </c>
      <c r="H917">
        <v>5</v>
      </c>
      <c r="I917" t="s">
        <v>42</v>
      </c>
      <c r="J917">
        <v>152</v>
      </c>
      <c r="K917">
        <v>47261</v>
      </c>
      <c r="L917">
        <v>47263</v>
      </c>
      <c r="M917">
        <v>153</v>
      </c>
      <c r="N917">
        <v>2</v>
      </c>
      <c r="O917">
        <v>80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0.5</v>
      </c>
      <c r="W917">
        <v>0</v>
      </c>
      <c r="X917">
        <v>0</v>
      </c>
      <c r="Y917">
        <v>0</v>
      </c>
      <c r="Z917">
        <v>0</v>
      </c>
      <c r="AA917">
        <v>0.5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40</v>
      </c>
      <c r="AN917">
        <v>0</v>
      </c>
      <c r="AO917">
        <v>0</v>
      </c>
      <c r="AP917">
        <v>0</v>
      </c>
      <c r="AQ917">
        <v>0</v>
      </c>
      <c r="AR917">
        <v>40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80</v>
      </c>
      <c r="BK917">
        <v>80</v>
      </c>
      <c r="BL917">
        <v>0</v>
      </c>
    </row>
    <row r="918" spans="1:64" hidden="1" outlineLevel="1" x14ac:dyDescent="0.3">
      <c r="A918">
        <v>2</v>
      </c>
      <c r="B918" t="s">
        <v>380</v>
      </c>
      <c r="C918">
        <v>0</v>
      </c>
      <c r="D918" t="s">
        <v>1709</v>
      </c>
      <c r="E918" t="s">
        <v>93</v>
      </c>
      <c r="F918">
        <v>0</v>
      </c>
      <c r="G918">
        <v>0</v>
      </c>
      <c r="H918">
        <v>4</v>
      </c>
      <c r="I918" t="s">
        <v>29</v>
      </c>
      <c r="J918">
        <v>154</v>
      </c>
      <c r="K918">
        <v>47275</v>
      </c>
      <c r="L918">
        <v>47279</v>
      </c>
      <c r="M918">
        <v>157</v>
      </c>
      <c r="N918">
        <v>4</v>
      </c>
      <c r="O918">
        <v>160</v>
      </c>
      <c r="P918">
        <v>0</v>
      </c>
      <c r="Q918">
        <v>0</v>
      </c>
      <c r="R918">
        <v>0</v>
      </c>
      <c r="S918">
        <v>0</v>
      </c>
      <c r="T918">
        <v>0.5</v>
      </c>
      <c r="U918">
        <v>0</v>
      </c>
      <c r="V918">
        <v>0.5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80</v>
      </c>
      <c r="AL918">
        <v>0</v>
      </c>
      <c r="AM918">
        <v>80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160</v>
      </c>
      <c r="BK918">
        <v>160</v>
      </c>
      <c r="BL918">
        <v>0</v>
      </c>
    </row>
    <row r="919" spans="1:64" hidden="1" outlineLevel="1" x14ac:dyDescent="0.3">
      <c r="A919">
        <v>2</v>
      </c>
      <c r="B919" t="s">
        <v>381</v>
      </c>
      <c r="C919">
        <v>0</v>
      </c>
      <c r="D919" t="s">
        <v>1710</v>
      </c>
      <c r="E919" t="s">
        <v>94</v>
      </c>
      <c r="F919">
        <v>0</v>
      </c>
      <c r="G919">
        <v>0</v>
      </c>
      <c r="H919">
        <v>4</v>
      </c>
      <c r="I919" t="s">
        <v>29</v>
      </c>
      <c r="J919">
        <v>158</v>
      </c>
      <c r="K919">
        <v>47303</v>
      </c>
      <c r="L919">
        <v>47307</v>
      </c>
      <c r="M919">
        <v>161</v>
      </c>
      <c r="N919">
        <v>4</v>
      </c>
      <c r="O919">
        <v>160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0.5</v>
      </c>
      <c r="V919">
        <v>0</v>
      </c>
      <c r="W919">
        <v>0.25</v>
      </c>
      <c r="X919">
        <v>0.25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80</v>
      </c>
      <c r="AM919">
        <v>0</v>
      </c>
      <c r="AN919">
        <v>40</v>
      </c>
      <c r="AO919">
        <v>40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160</v>
      </c>
      <c r="BK919">
        <v>160</v>
      </c>
      <c r="BL919">
        <v>0</v>
      </c>
    </row>
    <row r="920" spans="1:64" hidden="1" outlineLevel="1" x14ac:dyDescent="0.3">
      <c r="A920">
        <v>2</v>
      </c>
      <c r="B920" t="s">
        <v>382</v>
      </c>
      <c r="C920">
        <v>0</v>
      </c>
      <c r="D920" t="s">
        <v>1711</v>
      </c>
      <c r="E920" t="s">
        <v>95</v>
      </c>
      <c r="F920">
        <v>0</v>
      </c>
      <c r="G920">
        <v>0</v>
      </c>
      <c r="H920">
        <v>0</v>
      </c>
      <c r="I920">
        <v>0</v>
      </c>
      <c r="J920">
        <v>162</v>
      </c>
      <c r="K920">
        <v>47331</v>
      </c>
      <c r="L920">
        <v>47331</v>
      </c>
      <c r="M920">
        <v>161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 hidden="1" outlineLevel="1" x14ac:dyDescent="0.3">
      <c r="A921">
        <v>2</v>
      </c>
      <c r="B921" t="s">
        <v>382</v>
      </c>
      <c r="C921">
        <v>1</v>
      </c>
      <c r="D921" t="s">
        <v>1712</v>
      </c>
      <c r="E921" t="s">
        <v>57</v>
      </c>
      <c r="F921">
        <v>0</v>
      </c>
      <c r="G921">
        <v>0</v>
      </c>
      <c r="H921">
        <v>4</v>
      </c>
      <c r="I921" t="s">
        <v>48</v>
      </c>
      <c r="J921">
        <v>162</v>
      </c>
      <c r="K921">
        <v>47331</v>
      </c>
      <c r="L921">
        <v>47333</v>
      </c>
      <c r="M921">
        <v>163</v>
      </c>
      <c r="N921">
        <v>2</v>
      </c>
      <c r="O921">
        <v>160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0.25</v>
      </c>
      <c r="V921">
        <v>0</v>
      </c>
      <c r="W921">
        <v>0</v>
      </c>
      <c r="X921">
        <v>0</v>
      </c>
      <c r="Y921">
        <v>0.25</v>
      </c>
      <c r="Z921">
        <v>0.25</v>
      </c>
      <c r="AA921">
        <v>0.25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40</v>
      </c>
      <c r="AM921">
        <v>0</v>
      </c>
      <c r="AN921">
        <v>0</v>
      </c>
      <c r="AO921">
        <v>0</v>
      </c>
      <c r="AP921">
        <v>40</v>
      </c>
      <c r="AQ921">
        <v>40</v>
      </c>
      <c r="AR921">
        <v>40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160</v>
      </c>
      <c r="BK921">
        <v>160</v>
      </c>
      <c r="BL921">
        <v>0</v>
      </c>
    </row>
    <row r="922" spans="1:64" hidden="1" outlineLevel="1" x14ac:dyDescent="0.3">
      <c r="A922">
        <v>2</v>
      </c>
      <c r="B922" t="s">
        <v>382</v>
      </c>
      <c r="C922">
        <v>2</v>
      </c>
      <c r="D922" t="s">
        <v>1713</v>
      </c>
      <c r="E922" t="s">
        <v>58</v>
      </c>
      <c r="F922">
        <v>0</v>
      </c>
      <c r="G922">
        <v>0</v>
      </c>
      <c r="H922">
        <v>5</v>
      </c>
      <c r="I922" t="s">
        <v>48</v>
      </c>
      <c r="J922">
        <v>164</v>
      </c>
      <c r="K922">
        <v>47345</v>
      </c>
      <c r="L922">
        <v>47349</v>
      </c>
      <c r="M922">
        <v>167</v>
      </c>
      <c r="N922">
        <v>4</v>
      </c>
      <c r="O922">
        <v>320</v>
      </c>
      <c r="P922">
        <v>0</v>
      </c>
      <c r="Q922">
        <v>0</v>
      </c>
      <c r="R922">
        <v>0</v>
      </c>
      <c r="S922">
        <v>0</v>
      </c>
      <c r="T922">
        <v>0.25</v>
      </c>
      <c r="U922">
        <v>0</v>
      </c>
      <c r="V922">
        <v>0</v>
      </c>
      <c r="W922">
        <v>0</v>
      </c>
      <c r="X922">
        <v>0</v>
      </c>
      <c r="Y922">
        <v>0.25</v>
      </c>
      <c r="Z922">
        <v>0.25</v>
      </c>
      <c r="AA922">
        <v>0.25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80</v>
      </c>
      <c r="AL922">
        <v>0</v>
      </c>
      <c r="AM922">
        <v>0</v>
      </c>
      <c r="AN922">
        <v>0</v>
      </c>
      <c r="AO922">
        <v>0</v>
      </c>
      <c r="AP922">
        <v>80</v>
      </c>
      <c r="AQ922">
        <v>80</v>
      </c>
      <c r="AR922">
        <v>80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320</v>
      </c>
      <c r="BK922">
        <v>320</v>
      </c>
      <c r="BL922">
        <v>0</v>
      </c>
    </row>
    <row r="923" spans="1:64" hidden="1" outlineLevel="1" x14ac:dyDescent="0.3">
      <c r="A923">
        <v>2</v>
      </c>
      <c r="B923" t="s">
        <v>382</v>
      </c>
      <c r="C923">
        <v>3</v>
      </c>
      <c r="D923" t="s">
        <v>1714</v>
      </c>
      <c r="E923" t="s">
        <v>59</v>
      </c>
      <c r="F923">
        <v>0</v>
      </c>
      <c r="G923">
        <v>0</v>
      </c>
      <c r="H923">
        <v>5</v>
      </c>
      <c r="I923" t="s">
        <v>48</v>
      </c>
      <c r="J923">
        <v>168</v>
      </c>
      <c r="K923">
        <v>47373</v>
      </c>
      <c r="L923">
        <v>47375</v>
      </c>
      <c r="M923">
        <v>169</v>
      </c>
      <c r="N923">
        <v>2</v>
      </c>
      <c r="O923">
        <v>120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0.33300000000000002</v>
      </c>
      <c r="W923">
        <v>0</v>
      </c>
      <c r="X923">
        <v>0</v>
      </c>
      <c r="Y923">
        <v>0.33300000000000002</v>
      </c>
      <c r="Z923">
        <v>0.33300000000000002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40</v>
      </c>
      <c r="AN923">
        <v>0</v>
      </c>
      <c r="AO923">
        <v>0</v>
      </c>
      <c r="AP923">
        <v>40</v>
      </c>
      <c r="AQ923">
        <v>40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120</v>
      </c>
      <c r="BK923">
        <v>120</v>
      </c>
      <c r="BL923">
        <v>0</v>
      </c>
    </row>
    <row r="924" spans="1:64" hidden="1" outlineLevel="1" x14ac:dyDescent="0.3">
      <c r="A924">
        <v>2</v>
      </c>
      <c r="B924" t="s">
        <v>382</v>
      </c>
      <c r="C924">
        <v>4</v>
      </c>
      <c r="D924" t="s">
        <v>1715</v>
      </c>
      <c r="E924" t="s">
        <v>60</v>
      </c>
      <c r="F924">
        <v>0</v>
      </c>
      <c r="G924">
        <v>0</v>
      </c>
      <c r="H924">
        <v>5</v>
      </c>
      <c r="I924" t="s">
        <v>48</v>
      </c>
      <c r="J924">
        <v>170</v>
      </c>
      <c r="K924">
        <v>47387</v>
      </c>
      <c r="L924">
        <v>47389</v>
      </c>
      <c r="M924">
        <v>171</v>
      </c>
      <c r="N924">
        <v>2</v>
      </c>
      <c r="O924">
        <v>120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0.33300000000000002</v>
      </c>
      <c r="X924">
        <v>0</v>
      </c>
      <c r="Y924">
        <v>0</v>
      </c>
      <c r="Z924">
        <v>0.33300000000000002</v>
      </c>
      <c r="AA924">
        <v>0.33300000000000002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40</v>
      </c>
      <c r="AO924">
        <v>0</v>
      </c>
      <c r="AP924">
        <v>0</v>
      </c>
      <c r="AQ924">
        <v>40</v>
      </c>
      <c r="AR924">
        <v>40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120</v>
      </c>
      <c r="BK924">
        <v>120</v>
      </c>
      <c r="BL924">
        <v>0</v>
      </c>
    </row>
    <row r="925" spans="1:64" hidden="1" outlineLevel="1" x14ac:dyDescent="0.3">
      <c r="A925">
        <v>2</v>
      </c>
      <c r="B925" t="s">
        <v>382</v>
      </c>
      <c r="C925">
        <v>5</v>
      </c>
      <c r="D925" t="s">
        <v>1716</v>
      </c>
      <c r="E925" t="s">
        <v>61</v>
      </c>
      <c r="F925">
        <v>0</v>
      </c>
      <c r="G925">
        <v>0</v>
      </c>
      <c r="H925">
        <v>6</v>
      </c>
      <c r="I925" t="s">
        <v>48</v>
      </c>
      <c r="J925">
        <v>172</v>
      </c>
      <c r="K925">
        <v>47401</v>
      </c>
      <c r="L925">
        <v>47403</v>
      </c>
      <c r="M925">
        <v>173</v>
      </c>
      <c r="N925">
        <v>2</v>
      </c>
      <c r="O925">
        <v>120</v>
      </c>
      <c r="P925">
        <v>0</v>
      </c>
      <c r="Q925">
        <v>0</v>
      </c>
      <c r="R925">
        <v>0</v>
      </c>
      <c r="S925">
        <v>0</v>
      </c>
      <c r="T925">
        <v>0.33300000000000002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0.33300000000000002</v>
      </c>
      <c r="AA925">
        <v>0.33300000000000002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40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40</v>
      </c>
      <c r="AR925">
        <v>40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120</v>
      </c>
      <c r="BK925">
        <v>120</v>
      </c>
      <c r="BL925">
        <v>0</v>
      </c>
    </row>
    <row r="926" spans="1:64" hidden="1" outlineLevel="1" x14ac:dyDescent="0.3">
      <c r="A926">
        <v>2</v>
      </c>
      <c r="B926" t="s">
        <v>382</v>
      </c>
      <c r="C926">
        <v>6</v>
      </c>
      <c r="D926" t="s">
        <v>1717</v>
      </c>
      <c r="E926" t="s">
        <v>62</v>
      </c>
      <c r="F926">
        <v>0</v>
      </c>
      <c r="G926">
        <v>0</v>
      </c>
      <c r="H926">
        <v>6</v>
      </c>
      <c r="I926" t="s">
        <v>48</v>
      </c>
      <c r="J926">
        <v>174</v>
      </c>
      <c r="K926">
        <v>47415</v>
      </c>
      <c r="L926">
        <v>47417</v>
      </c>
      <c r="M926">
        <v>175</v>
      </c>
      <c r="N926">
        <v>2</v>
      </c>
      <c r="O926">
        <v>120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0.33300000000000002</v>
      </c>
      <c r="W926">
        <v>0</v>
      </c>
      <c r="X926">
        <v>0</v>
      </c>
      <c r="Y926">
        <v>0.33300000000000002</v>
      </c>
      <c r="Z926">
        <v>0</v>
      </c>
      <c r="AA926">
        <v>0</v>
      </c>
      <c r="AB926">
        <v>0.33300000000000002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40</v>
      </c>
      <c r="AN926">
        <v>0</v>
      </c>
      <c r="AO926">
        <v>0</v>
      </c>
      <c r="AP926">
        <v>40</v>
      </c>
      <c r="AQ926">
        <v>0</v>
      </c>
      <c r="AR926">
        <v>0</v>
      </c>
      <c r="AS926">
        <v>40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120</v>
      </c>
      <c r="BK926">
        <v>120</v>
      </c>
      <c r="BL926">
        <v>0</v>
      </c>
    </row>
    <row r="927" spans="1:64" hidden="1" outlineLevel="1" x14ac:dyDescent="0.3">
      <c r="A927">
        <v>2</v>
      </c>
      <c r="B927" t="s">
        <v>383</v>
      </c>
      <c r="C927">
        <v>7</v>
      </c>
      <c r="D927" t="s">
        <v>1718</v>
      </c>
      <c r="E927" t="s">
        <v>63</v>
      </c>
      <c r="F927">
        <v>0</v>
      </c>
      <c r="G927">
        <v>0</v>
      </c>
      <c r="H927">
        <v>7</v>
      </c>
      <c r="I927" t="s">
        <v>42</v>
      </c>
      <c r="J927">
        <v>176</v>
      </c>
      <c r="K927">
        <v>47429</v>
      </c>
      <c r="L927">
        <v>47431</v>
      </c>
      <c r="M927">
        <v>177</v>
      </c>
      <c r="N927">
        <v>2</v>
      </c>
      <c r="O927">
        <v>120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0.25</v>
      </c>
      <c r="V927">
        <v>0</v>
      </c>
      <c r="W927">
        <v>0</v>
      </c>
      <c r="X927">
        <v>0</v>
      </c>
      <c r="Y927">
        <v>0.25</v>
      </c>
      <c r="Z927">
        <v>0.25</v>
      </c>
      <c r="AA927">
        <v>0.25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30</v>
      </c>
      <c r="AM927">
        <v>0</v>
      </c>
      <c r="AN927">
        <v>0</v>
      </c>
      <c r="AO927">
        <v>0</v>
      </c>
      <c r="AP927">
        <v>30</v>
      </c>
      <c r="AQ927">
        <v>30</v>
      </c>
      <c r="AR927">
        <v>30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120</v>
      </c>
      <c r="BK927">
        <v>120</v>
      </c>
      <c r="BL927">
        <v>0</v>
      </c>
    </row>
    <row r="928" spans="1:64" hidden="1" outlineLevel="1" x14ac:dyDescent="0.3">
      <c r="A928">
        <v>3</v>
      </c>
      <c r="B928" t="s">
        <v>379</v>
      </c>
      <c r="C928">
        <v>0</v>
      </c>
      <c r="D928" t="s">
        <v>1719</v>
      </c>
      <c r="E928" t="s">
        <v>742</v>
      </c>
      <c r="F928">
        <v>0</v>
      </c>
      <c r="G928">
        <v>0</v>
      </c>
      <c r="H928">
        <v>0</v>
      </c>
      <c r="I928">
        <v>0</v>
      </c>
      <c r="J928">
        <v>178</v>
      </c>
      <c r="K928">
        <v>47443</v>
      </c>
      <c r="L928">
        <v>47443</v>
      </c>
      <c r="M928">
        <v>177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 hidden="1" outlineLevel="1" x14ac:dyDescent="0.3">
      <c r="A929">
        <v>3</v>
      </c>
      <c r="B929" t="s">
        <v>379</v>
      </c>
      <c r="C929">
        <v>1</v>
      </c>
      <c r="D929" t="s">
        <v>1720</v>
      </c>
      <c r="E929" t="s">
        <v>96</v>
      </c>
      <c r="F929">
        <v>0</v>
      </c>
      <c r="G929">
        <v>0</v>
      </c>
      <c r="H929">
        <v>3</v>
      </c>
      <c r="I929" t="s">
        <v>37</v>
      </c>
      <c r="J929">
        <v>178</v>
      </c>
      <c r="K929">
        <v>47443</v>
      </c>
      <c r="L929">
        <v>47444</v>
      </c>
      <c r="M929">
        <v>178</v>
      </c>
      <c r="N929">
        <v>1</v>
      </c>
      <c r="O929">
        <v>40</v>
      </c>
      <c r="P929">
        <v>0</v>
      </c>
      <c r="Q929">
        <v>0</v>
      </c>
      <c r="R929">
        <v>0</v>
      </c>
      <c r="S929">
        <v>0</v>
      </c>
      <c r="T929">
        <v>0.5</v>
      </c>
      <c r="U929">
        <v>0</v>
      </c>
      <c r="V929">
        <v>0</v>
      </c>
      <c r="W929">
        <v>0</v>
      </c>
      <c r="X929">
        <v>0</v>
      </c>
      <c r="Y929">
        <v>0.5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20</v>
      </c>
      <c r="AL929">
        <v>0</v>
      </c>
      <c r="AM929">
        <v>0</v>
      </c>
      <c r="AN929">
        <v>0</v>
      </c>
      <c r="AO929">
        <v>0</v>
      </c>
      <c r="AP929">
        <v>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40</v>
      </c>
      <c r="BK929">
        <v>40</v>
      </c>
      <c r="BL929">
        <v>0</v>
      </c>
    </row>
    <row r="930" spans="1:64" hidden="1" outlineLevel="1" x14ac:dyDescent="0.3">
      <c r="A930">
        <v>3</v>
      </c>
      <c r="B930" t="s">
        <v>380</v>
      </c>
      <c r="C930">
        <v>1</v>
      </c>
      <c r="D930" t="s">
        <v>1721</v>
      </c>
      <c r="E930" t="s">
        <v>97</v>
      </c>
      <c r="F930">
        <v>0</v>
      </c>
      <c r="G930">
        <v>0</v>
      </c>
      <c r="H930">
        <v>3</v>
      </c>
      <c r="I930" t="s">
        <v>37</v>
      </c>
      <c r="J930">
        <v>179</v>
      </c>
      <c r="K930">
        <v>47450</v>
      </c>
      <c r="L930">
        <v>47451</v>
      </c>
      <c r="M930">
        <v>179</v>
      </c>
      <c r="N930">
        <v>1</v>
      </c>
      <c r="O930">
        <v>40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0.5</v>
      </c>
      <c r="V930">
        <v>0</v>
      </c>
      <c r="W930">
        <v>0</v>
      </c>
      <c r="X930">
        <v>0</v>
      </c>
      <c r="Y930">
        <v>0.5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20</v>
      </c>
      <c r="AM930">
        <v>0</v>
      </c>
      <c r="AN930">
        <v>0</v>
      </c>
      <c r="AO930">
        <v>0</v>
      </c>
      <c r="AP930">
        <v>20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40</v>
      </c>
      <c r="BK930">
        <v>40</v>
      </c>
      <c r="BL930">
        <v>0</v>
      </c>
    </row>
    <row r="931" spans="1:64" hidden="1" outlineLevel="1" x14ac:dyDescent="0.3">
      <c r="A931">
        <v>3</v>
      </c>
      <c r="B931" t="s">
        <v>381</v>
      </c>
      <c r="C931">
        <v>1</v>
      </c>
      <c r="D931" t="s">
        <v>1722</v>
      </c>
      <c r="E931" t="s">
        <v>98</v>
      </c>
      <c r="F931">
        <v>0</v>
      </c>
      <c r="G931">
        <v>0</v>
      </c>
      <c r="H931">
        <v>3</v>
      </c>
      <c r="I931" t="s">
        <v>37</v>
      </c>
      <c r="J931">
        <v>180</v>
      </c>
      <c r="K931">
        <v>47457</v>
      </c>
      <c r="L931">
        <v>47458</v>
      </c>
      <c r="M931">
        <v>180</v>
      </c>
      <c r="N931">
        <v>1</v>
      </c>
      <c r="O931">
        <v>40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0.25</v>
      </c>
      <c r="V931">
        <v>0</v>
      </c>
      <c r="W931">
        <v>0</v>
      </c>
      <c r="X931">
        <v>0</v>
      </c>
      <c r="Y931">
        <v>0</v>
      </c>
      <c r="Z931">
        <v>0.75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10</v>
      </c>
      <c r="AM931">
        <v>0</v>
      </c>
      <c r="AN931">
        <v>0</v>
      </c>
      <c r="AO931">
        <v>0</v>
      </c>
      <c r="AP931">
        <v>0</v>
      </c>
      <c r="AQ931">
        <v>30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40</v>
      </c>
      <c r="BK931">
        <v>40</v>
      </c>
      <c r="BL931">
        <v>0</v>
      </c>
    </row>
    <row r="932" spans="1:64" hidden="1" outlineLevel="1" x14ac:dyDescent="0.3">
      <c r="A932">
        <v>3</v>
      </c>
      <c r="B932" t="s">
        <v>382</v>
      </c>
      <c r="C932">
        <v>1</v>
      </c>
      <c r="D932" t="s">
        <v>1723</v>
      </c>
      <c r="E932" t="s">
        <v>99</v>
      </c>
      <c r="F932">
        <v>0</v>
      </c>
      <c r="G932">
        <v>0</v>
      </c>
      <c r="H932">
        <v>3</v>
      </c>
      <c r="I932" t="s">
        <v>42</v>
      </c>
      <c r="J932">
        <v>181</v>
      </c>
      <c r="K932">
        <v>47464</v>
      </c>
      <c r="L932">
        <v>47466</v>
      </c>
      <c r="M932">
        <v>182</v>
      </c>
      <c r="N932">
        <v>2</v>
      </c>
      <c r="O932">
        <v>80</v>
      </c>
      <c r="P932">
        <v>0</v>
      </c>
      <c r="Q932">
        <v>0</v>
      </c>
      <c r="R932">
        <v>0</v>
      </c>
      <c r="S932">
        <v>0</v>
      </c>
      <c r="T932">
        <v>0.5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0.5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40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40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80</v>
      </c>
      <c r="BK932">
        <v>80</v>
      </c>
      <c r="BL932">
        <v>0</v>
      </c>
    </row>
    <row r="933" spans="1:64" hidden="1" outlineLevel="1" x14ac:dyDescent="0.3">
      <c r="A933">
        <v>3</v>
      </c>
      <c r="B933" t="s">
        <v>383</v>
      </c>
      <c r="C933">
        <v>1</v>
      </c>
      <c r="D933" t="s">
        <v>1724</v>
      </c>
      <c r="E933" t="s">
        <v>100</v>
      </c>
      <c r="F933">
        <v>0</v>
      </c>
      <c r="G933">
        <v>0</v>
      </c>
      <c r="H933">
        <v>3</v>
      </c>
      <c r="I933" t="s">
        <v>42</v>
      </c>
      <c r="J933">
        <v>183</v>
      </c>
      <c r="K933">
        <v>47478</v>
      </c>
      <c r="L933">
        <v>47482</v>
      </c>
      <c r="M933">
        <v>186</v>
      </c>
      <c r="N933">
        <v>4</v>
      </c>
      <c r="O933">
        <v>160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0.5</v>
      </c>
      <c r="W933">
        <v>0</v>
      </c>
      <c r="X933">
        <v>0.5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80</v>
      </c>
      <c r="AN933">
        <v>0</v>
      </c>
      <c r="AO933">
        <v>80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160</v>
      </c>
      <c r="BK933">
        <v>160</v>
      </c>
      <c r="BL933">
        <v>0</v>
      </c>
    </row>
    <row r="934" spans="1:64" hidden="1" outlineLevel="1" x14ac:dyDescent="0.3">
      <c r="A934">
        <v>3</v>
      </c>
      <c r="B934" t="s">
        <v>384</v>
      </c>
      <c r="C934">
        <v>1</v>
      </c>
      <c r="D934" t="s">
        <v>1725</v>
      </c>
      <c r="E934" t="s">
        <v>101</v>
      </c>
      <c r="F934">
        <v>0</v>
      </c>
      <c r="G934">
        <v>0</v>
      </c>
      <c r="H934">
        <v>4</v>
      </c>
      <c r="I934" t="s">
        <v>42</v>
      </c>
      <c r="J934">
        <v>187</v>
      </c>
      <c r="K934">
        <v>47506</v>
      </c>
      <c r="L934">
        <v>47507</v>
      </c>
      <c r="M934">
        <v>187</v>
      </c>
      <c r="N934">
        <v>1</v>
      </c>
      <c r="O934">
        <v>80</v>
      </c>
      <c r="P934">
        <v>0</v>
      </c>
      <c r="Q934">
        <v>0</v>
      </c>
      <c r="R934">
        <v>0</v>
      </c>
      <c r="S934">
        <v>0</v>
      </c>
      <c r="T934">
        <v>0.25</v>
      </c>
      <c r="U934">
        <v>0.25</v>
      </c>
      <c r="V934">
        <v>0</v>
      </c>
      <c r="W934">
        <v>0</v>
      </c>
      <c r="X934">
        <v>0</v>
      </c>
      <c r="Y934">
        <v>0.25</v>
      </c>
      <c r="Z934">
        <v>0.25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20</v>
      </c>
      <c r="AL934">
        <v>20</v>
      </c>
      <c r="AM934">
        <v>0</v>
      </c>
      <c r="AN934">
        <v>0</v>
      </c>
      <c r="AO934">
        <v>0</v>
      </c>
      <c r="AP934">
        <v>20</v>
      </c>
      <c r="AQ934">
        <v>20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80</v>
      </c>
      <c r="BK934">
        <v>80</v>
      </c>
      <c r="BL934">
        <v>0</v>
      </c>
    </row>
    <row r="935" spans="1:64" hidden="1" outlineLevel="1" x14ac:dyDescent="0.3">
      <c r="A935">
        <v>4</v>
      </c>
      <c r="B935" t="s">
        <v>379</v>
      </c>
      <c r="C935">
        <v>0</v>
      </c>
      <c r="D935" t="s">
        <v>1726</v>
      </c>
      <c r="E935" t="s">
        <v>761</v>
      </c>
      <c r="F935">
        <v>0</v>
      </c>
      <c r="G935">
        <v>0</v>
      </c>
      <c r="H935">
        <v>0</v>
      </c>
      <c r="I935">
        <v>0</v>
      </c>
      <c r="J935">
        <v>188</v>
      </c>
      <c r="K935">
        <v>47513</v>
      </c>
      <c r="L935">
        <v>47513</v>
      </c>
      <c r="M935">
        <v>187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 hidden="1" outlineLevel="1" x14ac:dyDescent="0.3">
      <c r="A936">
        <v>4</v>
      </c>
      <c r="B936" t="s">
        <v>379</v>
      </c>
      <c r="C936">
        <v>1</v>
      </c>
      <c r="D936" t="s">
        <v>1727</v>
      </c>
      <c r="E936" t="s">
        <v>64</v>
      </c>
      <c r="F936">
        <v>0</v>
      </c>
      <c r="G936">
        <v>0</v>
      </c>
      <c r="H936">
        <v>4</v>
      </c>
      <c r="I936" t="s">
        <v>42</v>
      </c>
      <c r="J936">
        <v>188</v>
      </c>
      <c r="K936">
        <v>47513</v>
      </c>
      <c r="L936">
        <v>47515</v>
      </c>
      <c r="M936">
        <v>189</v>
      </c>
      <c r="N936">
        <v>2</v>
      </c>
      <c r="O936">
        <v>160</v>
      </c>
      <c r="P936">
        <v>0</v>
      </c>
      <c r="Q936">
        <v>0</v>
      </c>
      <c r="R936">
        <v>0</v>
      </c>
      <c r="S936">
        <v>0</v>
      </c>
      <c r="T936">
        <v>0.25</v>
      </c>
      <c r="U936">
        <v>0</v>
      </c>
      <c r="V936">
        <v>0.25</v>
      </c>
      <c r="W936">
        <v>0.25</v>
      </c>
      <c r="X936">
        <v>0.25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40</v>
      </c>
      <c r="AL936">
        <v>0</v>
      </c>
      <c r="AM936">
        <v>40</v>
      </c>
      <c r="AN936">
        <v>40</v>
      </c>
      <c r="AO936">
        <v>40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160</v>
      </c>
      <c r="BK936">
        <v>160</v>
      </c>
      <c r="BL936">
        <v>0</v>
      </c>
    </row>
    <row r="937" spans="1:64" hidden="1" outlineLevel="1" x14ac:dyDescent="0.3">
      <c r="A937">
        <v>4</v>
      </c>
      <c r="B937" t="s">
        <v>380</v>
      </c>
      <c r="C937">
        <v>1</v>
      </c>
      <c r="D937" t="s">
        <v>1728</v>
      </c>
      <c r="E937" t="s">
        <v>102</v>
      </c>
      <c r="F937">
        <v>0</v>
      </c>
      <c r="G937">
        <v>0</v>
      </c>
      <c r="H937">
        <v>6</v>
      </c>
      <c r="I937" t="s">
        <v>48</v>
      </c>
      <c r="J937">
        <v>190</v>
      </c>
      <c r="K937">
        <v>47527</v>
      </c>
      <c r="L937">
        <v>47527</v>
      </c>
      <c r="M937">
        <v>189</v>
      </c>
      <c r="N937">
        <v>0</v>
      </c>
      <c r="O937">
        <v>120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0.33300000000000002</v>
      </c>
      <c r="Z937">
        <v>0.33300000000000002</v>
      </c>
      <c r="AA937">
        <v>0.33300000000000002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40</v>
      </c>
      <c r="AQ937">
        <v>40</v>
      </c>
      <c r="AR937">
        <v>40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120</v>
      </c>
      <c r="BK937">
        <v>120</v>
      </c>
      <c r="BL937">
        <v>0</v>
      </c>
    </row>
    <row r="938" spans="1:64" hidden="1" outlineLevel="1" x14ac:dyDescent="0.3">
      <c r="A938">
        <v>4</v>
      </c>
      <c r="B938" t="s">
        <v>381</v>
      </c>
      <c r="C938">
        <v>1</v>
      </c>
      <c r="D938" t="s">
        <v>1729</v>
      </c>
      <c r="E938" t="s">
        <v>103</v>
      </c>
      <c r="F938">
        <v>0</v>
      </c>
      <c r="G938">
        <v>0</v>
      </c>
      <c r="H938">
        <v>6</v>
      </c>
      <c r="I938" t="s">
        <v>48</v>
      </c>
      <c r="J938">
        <v>190</v>
      </c>
      <c r="K938">
        <v>47527</v>
      </c>
      <c r="L938">
        <v>47529</v>
      </c>
      <c r="M938">
        <v>191</v>
      </c>
      <c r="N938">
        <v>2</v>
      </c>
      <c r="O938">
        <v>160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0.25</v>
      </c>
      <c r="W938">
        <v>0</v>
      </c>
      <c r="X938">
        <v>0.25</v>
      </c>
      <c r="Y938">
        <v>0.25</v>
      </c>
      <c r="Z938">
        <v>0.25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40</v>
      </c>
      <c r="AN938">
        <v>0</v>
      </c>
      <c r="AO938">
        <v>40</v>
      </c>
      <c r="AP938">
        <v>40</v>
      </c>
      <c r="AQ938">
        <v>40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160</v>
      </c>
      <c r="BK938">
        <v>160</v>
      </c>
      <c r="BL938">
        <v>0</v>
      </c>
    </row>
    <row r="939" spans="1:64" hidden="1" outlineLevel="1" x14ac:dyDescent="0.3">
      <c r="A939">
        <v>4</v>
      </c>
      <c r="B939" t="s">
        <v>382</v>
      </c>
      <c r="C939">
        <v>1</v>
      </c>
      <c r="D939" t="s">
        <v>1730</v>
      </c>
      <c r="E939" t="s">
        <v>67</v>
      </c>
      <c r="F939">
        <v>0</v>
      </c>
      <c r="G939">
        <v>0</v>
      </c>
      <c r="H939">
        <v>8</v>
      </c>
      <c r="I939" t="s">
        <v>48</v>
      </c>
      <c r="J939">
        <v>192</v>
      </c>
      <c r="K939">
        <v>47541</v>
      </c>
      <c r="L939">
        <v>47543</v>
      </c>
      <c r="M939">
        <v>193</v>
      </c>
      <c r="N939">
        <v>2</v>
      </c>
      <c r="O939">
        <v>160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0.25</v>
      </c>
      <c r="X939">
        <v>0.25</v>
      </c>
      <c r="Y939">
        <v>0</v>
      </c>
      <c r="Z939">
        <v>0</v>
      </c>
      <c r="AA939">
        <v>0.25</v>
      </c>
      <c r="AB939">
        <v>0.25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40</v>
      </c>
      <c r="AO939">
        <v>40</v>
      </c>
      <c r="AP939">
        <v>0</v>
      </c>
      <c r="AQ939">
        <v>0</v>
      </c>
      <c r="AR939">
        <v>40</v>
      </c>
      <c r="AS939">
        <v>40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160</v>
      </c>
      <c r="BK939">
        <v>160</v>
      </c>
      <c r="BL939">
        <v>0</v>
      </c>
    </row>
    <row r="940" spans="1:64" hidden="1" outlineLevel="1" x14ac:dyDescent="0.3">
      <c r="A940">
        <v>5</v>
      </c>
      <c r="B940" t="s">
        <v>379</v>
      </c>
      <c r="C940">
        <v>0</v>
      </c>
      <c r="D940" t="s">
        <v>1731</v>
      </c>
      <c r="E940" t="s">
        <v>744</v>
      </c>
      <c r="F940">
        <v>0</v>
      </c>
      <c r="G940">
        <v>0</v>
      </c>
      <c r="H940">
        <v>0</v>
      </c>
      <c r="I940">
        <v>0</v>
      </c>
      <c r="J940">
        <v>194</v>
      </c>
      <c r="K940">
        <v>47555</v>
      </c>
      <c r="L940">
        <v>47555</v>
      </c>
      <c r="M940">
        <v>193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</row>
    <row r="941" spans="1:64" hidden="1" outlineLevel="1" x14ac:dyDescent="0.3">
      <c r="A941">
        <v>5</v>
      </c>
      <c r="B941" t="s">
        <v>379</v>
      </c>
      <c r="C941">
        <v>1</v>
      </c>
      <c r="D941" t="s">
        <v>1732</v>
      </c>
      <c r="E941" t="s">
        <v>104</v>
      </c>
      <c r="F941">
        <v>0</v>
      </c>
      <c r="G941">
        <v>0</v>
      </c>
      <c r="H941">
        <v>4</v>
      </c>
      <c r="I941" t="s">
        <v>42</v>
      </c>
      <c r="J941">
        <v>194</v>
      </c>
      <c r="K941">
        <v>47555</v>
      </c>
      <c r="L941">
        <v>47557</v>
      </c>
      <c r="M941">
        <v>195</v>
      </c>
      <c r="N941">
        <v>2</v>
      </c>
      <c r="O941">
        <v>80</v>
      </c>
      <c r="P941">
        <v>0</v>
      </c>
      <c r="Q941">
        <v>0</v>
      </c>
      <c r="R941">
        <v>0</v>
      </c>
      <c r="S941">
        <v>0</v>
      </c>
      <c r="T941">
        <v>0.5</v>
      </c>
      <c r="U941">
        <v>0</v>
      </c>
      <c r="V941">
        <v>0</v>
      </c>
      <c r="W941">
        <v>0</v>
      </c>
      <c r="X941">
        <v>0</v>
      </c>
      <c r="Y941">
        <v>0.5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40</v>
      </c>
      <c r="AL941">
        <v>0</v>
      </c>
      <c r="AM941">
        <v>0</v>
      </c>
      <c r="AN941">
        <v>0</v>
      </c>
      <c r="AO941">
        <v>0</v>
      </c>
      <c r="AP941">
        <v>40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80</v>
      </c>
      <c r="BK941">
        <v>80</v>
      </c>
      <c r="BL941">
        <v>0</v>
      </c>
    </row>
    <row r="942" spans="1:64" hidden="1" outlineLevel="1" x14ac:dyDescent="0.3">
      <c r="A942">
        <v>5</v>
      </c>
      <c r="B942" t="s">
        <v>380</v>
      </c>
      <c r="C942">
        <v>1</v>
      </c>
      <c r="D942" t="s">
        <v>1733</v>
      </c>
      <c r="E942" t="s">
        <v>105</v>
      </c>
      <c r="F942">
        <v>0</v>
      </c>
      <c r="G942">
        <v>0</v>
      </c>
      <c r="H942">
        <v>5</v>
      </c>
      <c r="I942" t="s">
        <v>42</v>
      </c>
      <c r="J942">
        <v>196</v>
      </c>
      <c r="K942">
        <v>47569</v>
      </c>
      <c r="L942">
        <v>47571</v>
      </c>
      <c r="M942">
        <v>197</v>
      </c>
      <c r="N942">
        <v>2</v>
      </c>
      <c r="O942">
        <v>80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40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40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80</v>
      </c>
      <c r="BK942">
        <v>80</v>
      </c>
      <c r="BL942">
        <v>0</v>
      </c>
    </row>
    <row r="943" spans="1:64" hidden="1" outlineLevel="1" x14ac:dyDescent="0.3">
      <c r="A943">
        <v>5</v>
      </c>
      <c r="B943" t="s">
        <v>381</v>
      </c>
      <c r="C943">
        <v>1</v>
      </c>
      <c r="D943" t="s">
        <v>1734</v>
      </c>
      <c r="E943" t="s">
        <v>106</v>
      </c>
      <c r="F943">
        <v>0</v>
      </c>
      <c r="G943">
        <v>0</v>
      </c>
      <c r="H943">
        <v>5</v>
      </c>
      <c r="I943" t="s">
        <v>42</v>
      </c>
      <c r="J943">
        <v>198</v>
      </c>
      <c r="K943">
        <v>47583</v>
      </c>
      <c r="L943">
        <v>47583</v>
      </c>
      <c r="M943">
        <v>197</v>
      </c>
      <c r="N943">
        <v>0</v>
      </c>
      <c r="O943">
        <v>80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0.5</v>
      </c>
      <c r="Z943">
        <v>0.5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40</v>
      </c>
      <c r="AQ943">
        <v>40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80</v>
      </c>
      <c r="BK943">
        <v>80</v>
      </c>
      <c r="BL943">
        <v>0</v>
      </c>
    </row>
    <row r="944" spans="1:64" hidden="1" outlineLevel="1" x14ac:dyDescent="0.3">
      <c r="A944">
        <v>6</v>
      </c>
      <c r="B944" t="s">
        <v>379</v>
      </c>
      <c r="C944">
        <v>0</v>
      </c>
      <c r="D944" t="s">
        <v>1735</v>
      </c>
      <c r="E944" t="s">
        <v>743</v>
      </c>
      <c r="F944">
        <v>0</v>
      </c>
      <c r="G944">
        <v>0</v>
      </c>
      <c r="H944">
        <v>0</v>
      </c>
      <c r="I944">
        <v>0</v>
      </c>
      <c r="J944">
        <v>198</v>
      </c>
      <c r="K944">
        <v>47583</v>
      </c>
      <c r="L944">
        <v>47583</v>
      </c>
      <c r="M944">
        <v>197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</row>
    <row r="945" spans="1:64" hidden="1" outlineLevel="1" x14ac:dyDescent="0.3">
      <c r="A945">
        <v>6</v>
      </c>
      <c r="B945" t="s">
        <v>379</v>
      </c>
      <c r="C945">
        <v>1</v>
      </c>
      <c r="D945" t="s">
        <v>1736</v>
      </c>
      <c r="E945" t="s">
        <v>107</v>
      </c>
      <c r="F945">
        <v>0</v>
      </c>
      <c r="G945">
        <v>0</v>
      </c>
      <c r="H945">
        <v>0</v>
      </c>
      <c r="I945" t="s">
        <v>42</v>
      </c>
      <c r="J945">
        <v>198</v>
      </c>
      <c r="K945">
        <v>47583</v>
      </c>
      <c r="L945">
        <v>47585</v>
      </c>
      <c r="M945">
        <v>199</v>
      </c>
      <c r="N945">
        <v>2</v>
      </c>
      <c r="O945">
        <v>80</v>
      </c>
      <c r="P945">
        <v>0</v>
      </c>
      <c r="Q945">
        <v>0</v>
      </c>
      <c r="R945">
        <v>0</v>
      </c>
      <c r="S945">
        <v>0</v>
      </c>
      <c r="T945">
        <v>0.5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0.5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40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40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80</v>
      </c>
      <c r="BK945">
        <v>80</v>
      </c>
      <c r="BL945">
        <v>0</v>
      </c>
    </row>
    <row r="946" spans="1:64" hidden="1" outlineLevel="1" x14ac:dyDescent="0.3">
      <c r="A946">
        <v>6</v>
      </c>
      <c r="B946" t="s">
        <v>380</v>
      </c>
      <c r="C946">
        <v>1</v>
      </c>
      <c r="D946" t="s">
        <v>1737</v>
      </c>
      <c r="E946" t="s">
        <v>69</v>
      </c>
      <c r="F946">
        <v>0</v>
      </c>
      <c r="G946">
        <v>0</v>
      </c>
      <c r="H946">
        <v>6</v>
      </c>
      <c r="I946" t="s">
        <v>42</v>
      </c>
      <c r="J946">
        <v>200</v>
      </c>
      <c r="K946">
        <v>47597</v>
      </c>
      <c r="L946">
        <v>47599</v>
      </c>
      <c r="M946">
        <v>201</v>
      </c>
      <c r="N946">
        <v>2</v>
      </c>
      <c r="O946">
        <v>120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0.34</v>
      </c>
      <c r="V946">
        <v>0</v>
      </c>
      <c r="W946">
        <v>0</v>
      </c>
      <c r="X946">
        <v>0</v>
      </c>
      <c r="Y946">
        <v>0.33</v>
      </c>
      <c r="Z946">
        <v>0</v>
      </c>
      <c r="AA946">
        <v>0.33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41</v>
      </c>
      <c r="AM946">
        <v>0</v>
      </c>
      <c r="AN946">
        <v>0</v>
      </c>
      <c r="AO946">
        <v>0</v>
      </c>
      <c r="AP946">
        <v>40</v>
      </c>
      <c r="AQ946">
        <v>0</v>
      </c>
      <c r="AR946">
        <v>40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120</v>
      </c>
      <c r="BK946">
        <v>121</v>
      </c>
      <c r="BL946">
        <v>-1</v>
      </c>
    </row>
    <row r="947" spans="1:64" hidden="1" outlineLevel="1" x14ac:dyDescent="0.3">
      <c r="A947">
        <v>6</v>
      </c>
      <c r="B947" t="s">
        <v>381</v>
      </c>
      <c r="C947">
        <v>1</v>
      </c>
      <c r="D947" t="s">
        <v>1738</v>
      </c>
      <c r="E947" t="s">
        <v>108</v>
      </c>
      <c r="F947">
        <v>0</v>
      </c>
      <c r="G947">
        <v>0</v>
      </c>
      <c r="H947">
        <v>7</v>
      </c>
      <c r="I947" t="s">
        <v>42</v>
      </c>
      <c r="J947">
        <v>202</v>
      </c>
      <c r="K947">
        <v>47611</v>
      </c>
      <c r="L947">
        <v>47615</v>
      </c>
      <c r="M947">
        <v>205</v>
      </c>
      <c r="N947">
        <v>4</v>
      </c>
      <c r="O947">
        <v>160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0.5</v>
      </c>
      <c r="V947">
        <v>0.5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80</v>
      </c>
      <c r="AM947">
        <v>80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160</v>
      </c>
      <c r="BK947">
        <v>160</v>
      </c>
      <c r="BL947">
        <v>0</v>
      </c>
    </row>
    <row r="948" spans="1:64" hidden="1" outlineLevel="1" x14ac:dyDescent="0.3">
      <c r="A948">
        <v>6</v>
      </c>
      <c r="B948" t="s">
        <v>382</v>
      </c>
      <c r="C948">
        <v>1</v>
      </c>
      <c r="D948" t="s">
        <v>1739</v>
      </c>
      <c r="E948" t="s">
        <v>109</v>
      </c>
      <c r="F948">
        <v>0</v>
      </c>
      <c r="G948">
        <v>0</v>
      </c>
      <c r="H948">
        <v>0</v>
      </c>
      <c r="I948" t="s">
        <v>42</v>
      </c>
      <c r="J948">
        <v>206</v>
      </c>
      <c r="K948">
        <v>47639</v>
      </c>
      <c r="L948">
        <v>47641</v>
      </c>
      <c r="M948">
        <v>207</v>
      </c>
      <c r="N948">
        <v>2</v>
      </c>
      <c r="O948">
        <v>80</v>
      </c>
      <c r="P948">
        <v>0</v>
      </c>
      <c r="Q948">
        <v>0</v>
      </c>
      <c r="R948">
        <v>0</v>
      </c>
      <c r="S948">
        <v>0</v>
      </c>
      <c r="T948">
        <v>0.5</v>
      </c>
      <c r="U948">
        <v>0.5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40</v>
      </c>
      <c r="AL948">
        <v>40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80</v>
      </c>
      <c r="BK948">
        <v>80</v>
      </c>
      <c r="BL948">
        <v>0</v>
      </c>
    </row>
    <row r="949" spans="1:64" hidden="1" outlineLevel="1" x14ac:dyDescent="0.3">
      <c r="A949">
        <v>6</v>
      </c>
      <c r="B949" t="s">
        <v>383</v>
      </c>
      <c r="C949">
        <v>1</v>
      </c>
      <c r="D949" t="s">
        <v>1740</v>
      </c>
      <c r="E949" t="s">
        <v>110</v>
      </c>
      <c r="F949">
        <v>0</v>
      </c>
      <c r="G949">
        <v>0</v>
      </c>
      <c r="H949">
        <v>4</v>
      </c>
      <c r="I949" t="s">
        <v>42</v>
      </c>
      <c r="J949">
        <v>208</v>
      </c>
      <c r="K949">
        <v>47653</v>
      </c>
      <c r="L949">
        <v>47655</v>
      </c>
      <c r="M949">
        <v>209</v>
      </c>
      <c r="N949">
        <v>2</v>
      </c>
      <c r="O949">
        <v>120</v>
      </c>
      <c r="P949">
        <v>0</v>
      </c>
      <c r="Q949">
        <v>0</v>
      </c>
      <c r="R949">
        <v>0</v>
      </c>
      <c r="S949">
        <v>0</v>
      </c>
      <c r="T949">
        <v>0.33300000000000002</v>
      </c>
      <c r="U949">
        <v>0.33300000000000002</v>
      </c>
      <c r="V949">
        <v>0</v>
      </c>
      <c r="W949">
        <v>0</v>
      </c>
      <c r="X949">
        <v>0</v>
      </c>
      <c r="Y949">
        <v>0</v>
      </c>
      <c r="Z949">
        <v>0.33300000000000002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40</v>
      </c>
      <c r="AL949">
        <v>40</v>
      </c>
      <c r="AM949">
        <v>0</v>
      </c>
      <c r="AN949">
        <v>0</v>
      </c>
      <c r="AO949">
        <v>0</v>
      </c>
      <c r="AP949">
        <v>0</v>
      </c>
      <c r="AQ949">
        <v>40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120</v>
      </c>
      <c r="BK949">
        <v>120</v>
      </c>
      <c r="BL949">
        <v>0</v>
      </c>
    </row>
    <row r="950" spans="1:64" hidden="1" outlineLevel="1" x14ac:dyDescent="0.3">
      <c r="A950">
        <v>7</v>
      </c>
      <c r="B950" t="s">
        <v>73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210</v>
      </c>
      <c r="K950">
        <v>47667</v>
      </c>
      <c r="L950">
        <v>47667</v>
      </c>
      <c r="M950">
        <v>209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 hidden="1" outlineLevel="1" x14ac:dyDescent="0.3">
      <c r="A951">
        <v>7</v>
      </c>
      <c r="B951" t="s">
        <v>379</v>
      </c>
      <c r="C951">
        <v>0</v>
      </c>
      <c r="D951" t="s">
        <v>1741</v>
      </c>
      <c r="E951" t="s">
        <v>74</v>
      </c>
      <c r="F951">
        <v>0</v>
      </c>
      <c r="G951">
        <v>0</v>
      </c>
      <c r="H951">
        <v>0</v>
      </c>
      <c r="I951" t="s">
        <v>29</v>
      </c>
      <c r="J951">
        <v>210</v>
      </c>
      <c r="K951">
        <v>47667</v>
      </c>
      <c r="L951">
        <v>47669</v>
      </c>
      <c r="M951">
        <v>211</v>
      </c>
      <c r="N951">
        <v>2</v>
      </c>
      <c r="O951">
        <v>80</v>
      </c>
      <c r="P951">
        <v>0</v>
      </c>
      <c r="Q951">
        <v>0</v>
      </c>
      <c r="R951">
        <v>0</v>
      </c>
      <c r="S951">
        <v>0</v>
      </c>
      <c r="T951">
        <v>0.5</v>
      </c>
      <c r="U951">
        <v>0.5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40</v>
      </c>
      <c r="AL951">
        <v>40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80</v>
      </c>
      <c r="BK951">
        <v>80</v>
      </c>
      <c r="BL951">
        <v>0</v>
      </c>
    </row>
    <row r="952" spans="1:64" hidden="1" outlineLevel="1" x14ac:dyDescent="0.3">
      <c r="A952">
        <v>7</v>
      </c>
      <c r="B952" t="s">
        <v>380</v>
      </c>
      <c r="C952">
        <v>0</v>
      </c>
      <c r="D952" t="s">
        <v>1742</v>
      </c>
      <c r="E952" t="s">
        <v>75</v>
      </c>
      <c r="F952">
        <v>0</v>
      </c>
      <c r="G952">
        <v>0</v>
      </c>
      <c r="H952">
        <v>11</v>
      </c>
      <c r="I952" t="s">
        <v>29</v>
      </c>
      <c r="J952">
        <v>212</v>
      </c>
      <c r="K952">
        <v>47681</v>
      </c>
      <c r="L952">
        <v>47683</v>
      </c>
      <c r="M952">
        <v>213</v>
      </c>
      <c r="N952">
        <v>2</v>
      </c>
      <c r="O952">
        <v>120</v>
      </c>
      <c r="P952">
        <v>0</v>
      </c>
      <c r="Q952">
        <v>0</v>
      </c>
      <c r="R952">
        <v>0</v>
      </c>
      <c r="S952">
        <v>0</v>
      </c>
      <c r="T952">
        <v>0.34</v>
      </c>
      <c r="U952">
        <v>0.33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0.33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41</v>
      </c>
      <c r="AL952">
        <v>40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40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120</v>
      </c>
      <c r="BK952">
        <v>121</v>
      </c>
      <c r="BL952">
        <v>-1</v>
      </c>
    </row>
    <row r="953" spans="1:64" hidden="1" outlineLevel="1" x14ac:dyDescent="0.3">
      <c r="A953">
        <v>7</v>
      </c>
      <c r="B953" t="s">
        <v>381</v>
      </c>
      <c r="C953">
        <v>0</v>
      </c>
      <c r="D953" t="s">
        <v>1743</v>
      </c>
      <c r="E953" t="s">
        <v>111</v>
      </c>
      <c r="F953">
        <v>0</v>
      </c>
      <c r="G953">
        <v>0</v>
      </c>
      <c r="H953">
        <v>12</v>
      </c>
      <c r="I953" t="s">
        <v>37</v>
      </c>
      <c r="J953">
        <v>214</v>
      </c>
      <c r="K953">
        <v>47695</v>
      </c>
      <c r="L953">
        <v>47697</v>
      </c>
      <c r="M953">
        <v>215</v>
      </c>
      <c r="N953">
        <v>2</v>
      </c>
      <c r="O953">
        <v>120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0.34</v>
      </c>
      <c r="V953">
        <v>0</v>
      </c>
      <c r="W953">
        <v>0</v>
      </c>
      <c r="X953">
        <v>0</v>
      </c>
      <c r="Y953">
        <v>0.33</v>
      </c>
      <c r="Z953">
        <v>0</v>
      </c>
      <c r="AA953">
        <v>0.33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41</v>
      </c>
      <c r="AM953">
        <v>0</v>
      </c>
      <c r="AN953">
        <v>0</v>
      </c>
      <c r="AO953">
        <v>0</v>
      </c>
      <c r="AP953">
        <v>40</v>
      </c>
      <c r="AQ953">
        <v>0</v>
      </c>
      <c r="AR953">
        <v>40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120</v>
      </c>
      <c r="BK953">
        <v>121</v>
      </c>
      <c r="BL953">
        <v>-1</v>
      </c>
    </row>
    <row r="954" spans="1:64" hidden="1" outlineLevel="1" x14ac:dyDescent="0.3">
      <c r="A954">
        <v>8</v>
      </c>
      <c r="B954" t="s">
        <v>379</v>
      </c>
      <c r="C954">
        <v>0</v>
      </c>
      <c r="D954" t="s">
        <v>1744</v>
      </c>
      <c r="E954" t="s">
        <v>749</v>
      </c>
      <c r="F954">
        <v>0</v>
      </c>
      <c r="G954">
        <v>0</v>
      </c>
      <c r="H954">
        <v>12</v>
      </c>
      <c r="I954">
        <v>0</v>
      </c>
      <c r="J954">
        <v>216</v>
      </c>
      <c r="K954">
        <v>47709</v>
      </c>
      <c r="L954">
        <v>47709</v>
      </c>
      <c r="M954">
        <v>215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 hidden="1" outlineLevel="1" x14ac:dyDescent="0.3">
      <c r="A955">
        <v>8</v>
      </c>
      <c r="B955" t="s">
        <v>379</v>
      </c>
      <c r="C955">
        <v>1</v>
      </c>
      <c r="D955" t="s">
        <v>1745</v>
      </c>
      <c r="E955" t="s">
        <v>77</v>
      </c>
      <c r="F955">
        <v>0</v>
      </c>
      <c r="G955">
        <v>0</v>
      </c>
      <c r="H955">
        <v>10</v>
      </c>
      <c r="I955" t="s">
        <v>29</v>
      </c>
      <c r="J955">
        <v>216</v>
      </c>
      <c r="K955">
        <v>47709</v>
      </c>
      <c r="L955">
        <v>47715</v>
      </c>
      <c r="M955">
        <v>221</v>
      </c>
      <c r="N955">
        <v>6</v>
      </c>
      <c r="O955">
        <v>120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120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120</v>
      </c>
      <c r="BK955">
        <v>120</v>
      </c>
      <c r="BL955">
        <v>0</v>
      </c>
    </row>
    <row r="956" spans="1:64" hidden="1" outlineLevel="1" x14ac:dyDescent="0.3">
      <c r="A956">
        <v>8</v>
      </c>
      <c r="B956" t="s">
        <v>380</v>
      </c>
      <c r="C956">
        <v>1</v>
      </c>
      <c r="D956" t="s">
        <v>1746</v>
      </c>
      <c r="E956" t="s">
        <v>112</v>
      </c>
      <c r="F956">
        <v>0</v>
      </c>
      <c r="G956">
        <v>0</v>
      </c>
      <c r="H956">
        <v>10</v>
      </c>
      <c r="I956" t="s">
        <v>29</v>
      </c>
      <c r="J956">
        <v>222</v>
      </c>
      <c r="K956">
        <v>47751</v>
      </c>
      <c r="L956">
        <v>47757</v>
      </c>
      <c r="M956">
        <v>227</v>
      </c>
      <c r="N956">
        <v>6</v>
      </c>
      <c r="O956">
        <v>120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120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120</v>
      </c>
      <c r="BK956">
        <v>120</v>
      </c>
      <c r="BL956">
        <v>0</v>
      </c>
    </row>
    <row r="957" spans="1:64" hidden="1" outlineLevel="1" x14ac:dyDescent="0.3">
      <c r="A957">
        <v>8</v>
      </c>
      <c r="B957" t="s">
        <v>381</v>
      </c>
      <c r="C957">
        <v>1</v>
      </c>
      <c r="D957" t="s">
        <v>1747</v>
      </c>
      <c r="E957" t="s">
        <v>79</v>
      </c>
      <c r="F957">
        <v>0</v>
      </c>
      <c r="G957">
        <v>0</v>
      </c>
      <c r="H957">
        <v>10</v>
      </c>
      <c r="I957" t="s">
        <v>29</v>
      </c>
      <c r="J957">
        <v>228</v>
      </c>
      <c r="K957">
        <v>47793</v>
      </c>
      <c r="L957">
        <v>47799</v>
      </c>
      <c r="M957">
        <v>233</v>
      </c>
      <c r="N957">
        <v>6</v>
      </c>
      <c r="O957">
        <v>120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120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120</v>
      </c>
      <c r="BK957">
        <v>120</v>
      </c>
      <c r="BL957">
        <v>0</v>
      </c>
    </row>
    <row r="958" spans="1:64" hidden="1" outlineLevel="1" x14ac:dyDescent="0.3">
      <c r="A958">
        <v>8</v>
      </c>
      <c r="B958" t="s">
        <v>382</v>
      </c>
      <c r="C958">
        <v>1</v>
      </c>
      <c r="D958" t="s">
        <v>1748</v>
      </c>
      <c r="E958" t="s">
        <v>80</v>
      </c>
      <c r="F958">
        <v>0</v>
      </c>
      <c r="G958">
        <v>0</v>
      </c>
      <c r="H958">
        <v>10</v>
      </c>
      <c r="I958" t="s">
        <v>29</v>
      </c>
      <c r="J958">
        <v>234</v>
      </c>
      <c r="K958">
        <v>47835</v>
      </c>
      <c r="L958">
        <v>47838</v>
      </c>
      <c r="M958">
        <v>236</v>
      </c>
      <c r="N958">
        <v>3</v>
      </c>
      <c r="O958">
        <v>120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0.5</v>
      </c>
      <c r="X958">
        <v>0.5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60</v>
      </c>
      <c r="AO958">
        <v>60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120</v>
      </c>
      <c r="BK958">
        <v>120</v>
      </c>
      <c r="BL958">
        <v>0</v>
      </c>
    </row>
    <row r="959" spans="1:64" hidden="1" outlineLevel="1" x14ac:dyDescent="0.3">
      <c r="A959">
        <v>8</v>
      </c>
      <c r="B959" t="s">
        <v>383</v>
      </c>
      <c r="C959">
        <v>1</v>
      </c>
      <c r="D959" t="s">
        <v>1749</v>
      </c>
      <c r="E959" t="s">
        <v>113</v>
      </c>
      <c r="F959">
        <v>0</v>
      </c>
      <c r="G959">
        <v>0</v>
      </c>
      <c r="H959">
        <v>10</v>
      </c>
      <c r="I959" t="s">
        <v>29</v>
      </c>
      <c r="J959">
        <v>237</v>
      </c>
      <c r="K959">
        <v>47856</v>
      </c>
      <c r="L959">
        <v>47859</v>
      </c>
      <c r="M959">
        <v>239</v>
      </c>
      <c r="N959">
        <v>3</v>
      </c>
      <c r="O959">
        <v>120</v>
      </c>
      <c r="P959">
        <v>0</v>
      </c>
      <c r="Q959">
        <v>0</v>
      </c>
      <c r="R959">
        <v>0</v>
      </c>
      <c r="S959">
        <v>0</v>
      </c>
      <c r="T959">
        <v>0.5</v>
      </c>
      <c r="U959">
        <v>0.5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60</v>
      </c>
      <c r="AL959">
        <v>60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120</v>
      </c>
      <c r="BK959">
        <v>120</v>
      </c>
      <c r="BL959">
        <v>0</v>
      </c>
    </row>
    <row r="960" spans="1:64" hidden="1" outlineLevel="1" x14ac:dyDescent="0.3">
      <c r="A960">
        <v>8</v>
      </c>
      <c r="B960" t="s">
        <v>384</v>
      </c>
      <c r="C960">
        <v>1</v>
      </c>
      <c r="D960" t="s">
        <v>1750</v>
      </c>
      <c r="E960" t="s">
        <v>114</v>
      </c>
      <c r="F960">
        <v>0</v>
      </c>
      <c r="G960">
        <v>0</v>
      </c>
      <c r="H960">
        <v>10</v>
      </c>
      <c r="I960" t="s">
        <v>29</v>
      </c>
      <c r="J960">
        <v>240</v>
      </c>
      <c r="K960">
        <v>47877</v>
      </c>
      <c r="L960">
        <v>47880</v>
      </c>
      <c r="M960">
        <v>242</v>
      </c>
      <c r="N960">
        <v>3</v>
      </c>
      <c r="O960">
        <v>120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0.5</v>
      </c>
      <c r="X960">
        <v>0.5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60</v>
      </c>
      <c r="AO960">
        <v>60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120</v>
      </c>
      <c r="BK960">
        <v>120</v>
      </c>
      <c r="BL960">
        <v>0</v>
      </c>
    </row>
    <row r="961" spans="1:64" hidden="1" outlineLevel="1" x14ac:dyDescent="0.3">
      <c r="A961">
        <v>9</v>
      </c>
      <c r="B961" t="s">
        <v>379</v>
      </c>
      <c r="C961">
        <v>0</v>
      </c>
      <c r="D961" t="s">
        <v>1751</v>
      </c>
      <c r="E961" t="s">
        <v>748</v>
      </c>
      <c r="F961">
        <v>0</v>
      </c>
      <c r="G961">
        <v>0</v>
      </c>
      <c r="H961">
        <v>0</v>
      </c>
      <c r="I961">
        <v>0</v>
      </c>
      <c r="J961">
        <v>243</v>
      </c>
      <c r="K961">
        <v>47898</v>
      </c>
      <c r="L961">
        <v>47898</v>
      </c>
      <c r="M961">
        <v>242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 hidden="1" outlineLevel="1" x14ac:dyDescent="0.3">
      <c r="A962">
        <v>9</v>
      </c>
      <c r="B962" t="s">
        <v>379</v>
      </c>
      <c r="C962">
        <v>1</v>
      </c>
      <c r="D962" t="s">
        <v>1752</v>
      </c>
      <c r="E962" t="s">
        <v>115</v>
      </c>
      <c r="F962">
        <v>0</v>
      </c>
      <c r="G962">
        <v>0</v>
      </c>
      <c r="H962">
        <v>8</v>
      </c>
      <c r="I962" t="s">
        <v>29</v>
      </c>
      <c r="J962">
        <v>243</v>
      </c>
      <c r="K962">
        <v>47898</v>
      </c>
      <c r="L962">
        <v>47902</v>
      </c>
      <c r="M962">
        <v>246</v>
      </c>
      <c r="N962">
        <v>4</v>
      </c>
      <c r="O962">
        <v>160</v>
      </c>
      <c r="P962">
        <v>0</v>
      </c>
      <c r="Q962">
        <v>0</v>
      </c>
      <c r="R962">
        <v>0</v>
      </c>
      <c r="S962">
        <v>0</v>
      </c>
      <c r="T962">
        <v>0.5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0.5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80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80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160</v>
      </c>
      <c r="BK962">
        <v>160</v>
      </c>
      <c r="BL962">
        <v>0</v>
      </c>
    </row>
    <row r="963" spans="1:64" hidden="1" outlineLevel="1" x14ac:dyDescent="0.3">
      <c r="A963">
        <v>9</v>
      </c>
      <c r="B963" t="s">
        <v>380</v>
      </c>
      <c r="C963">
        <v>1</v>
      </c>
      <c r="D963" t="s">
        <v>1753</v>
      </c>
      <c r="E963" t="s">
        <v>116</v>
      </c>
      <c r="F963">
        <v>0</v>
      </c>
      <c r="G963">
        <v>0</v>
      </c>
      <c r="H963">
        <v>9</v>
      </c>
      <c r="I963" t="s">
        <v>29</v>
      </c>
      <c r="J963">
        <v>247</v>
      </c>
      <c r="K963">
        <v>47926</v>
      </c>
      <c r="L963">
        <v>47926</v>
      </c>
      <c r="M963">
        <v>246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0.5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 hidden="1" outlineLevel="1" x14ac:dyDescent="0.3">
      <c r="A964">
        <v>9</v>
      </c>
      <c r="B964" t="s">
        <v>381</v>
      </c>
      <c r="C964">
        <v>1</v>
      </c>
      <c r="D964" t="s">
        <v>1754</v>
      </c>
      <c r="E964" t="s">
        <v>117</v>
      </c>
      <c r="F964">
        <v>0</v>
      </c>
      <c r="G964">
        <v>0</v>
      </c>
      <c r="H964">
        <v>9</v>
      </c>
      <c r="I964" t="s">
        <v>37</v>
      </c>
      <c r="J964">
        <v>247</v>
      </c>
      <c r="K964">
        <v>47926</v>
      </c>
      <c r="L964">
        <v>47926</v>
      </c>
      <c r="M964">
        <v>246</v>
      </c>
      <c r="N964">
        <v>0</v>
      </c>
      <c r="O964">
        <v>160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0.5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80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80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160</v>
      </c>
      <c r="BK964">
        <v>160</v>
      </c>
      <c r="BL964">
        <v>0</v>
      </c>
    </row>
    <row r="965" spans="1:64" hidden="1" outlineLevel="1" x14ac:dyDescent="0.3">
      <c r="A965">
        <v>9</v>
      </c>
      <c r="B965" t="s">
        <v>382</v>
      </c>
      <c r="C965">
        <v>1</v>
      </c>
      <c r="D965" t="s">
        <v>1755</v>
      </c>
      <c r="E965" t="s">
        <v>118</v>
      </c>
      <c r="F965">
        <v>0</v>
      </c>
      <c r="G965">
        <v>0</v>
      </c>
      <c r="H965">
        <v>9</v>
      </c>
      <c r="I965" t="s">
        <v>29</v>
      </c>
      <c r="J965">
        <v>247</v>
      </c>
      <c r="K965">
        <v>47926</v>
      </c>
      <c r="L965">
        <v>47929</v>
      </c>
      <c r="M965">
        <v>249</v>
      </c>
      <c r="N965">
        <v>3</v>
      </c>
      <c r="O965">
        <v>120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0.5</v>
      </c>
      <c r="W965">
        <v>0.5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60</v>
      </c>
      <c r="AN965">
        <v>60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120</v>
      </c>
      <c r="BK965">
        <v>120</v>
      </c>
      <c r="BL965">
        <v>0</v>
      </c>
    </row>
    <row r="966" spans="1:64" hidden="1" outlineLevel="1" x14ac:dyDescent="0.3">
      <c r="A966">
        <v>9</v>
      </c>
      <c r="B966" t="s">
        <v>383</v>
      </c>
      <c r="C966">
        <v>1</v>
      </c>
      <c r="D966" t="s">
        <v>1756</v>
      </c>
      <c r="E966" t="s">
        <v>85</v>
      </c>
      <c r="F966">
        <v>0</v>
      </c>
      <c r="G966">
        <v>0</v>
      </c>
      <c r="H966">
        <v>10</v>
      </c>
      <c r="I966" t="s">
        <v>48</v>
      </c>
      <c r="J966">
        <v>250</v>
      </c>
      <c r="K966">
        <v>47947</v>
      </c>
      <c r="L966">
        <v>47949</v>
      </c>
      <c r="M966">
        <v>251</v>
      </c>
      <c r="N966">
        <v>2</v>
      </c>
      <c r="O966">
        <v>160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0.25</v>
      </c>
      <c r="Y966">
        <v>0</v>
      </c>
      <c r="Z966">
        <v>0</v>
      </c>
      <c r="AA966">
        <v>0</v>
      </c>
      <c r="AB966">
        <v>0.75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40</v>
      </c>
      <c r="AP966">
        <v>0</v>
      </c>
      <c r="AQ966">
        <v>0</v>
      </c>
      <c r="AR966">
        <v>0</v>
      </c>
      <c r="AS966">
        <v>120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160</v>
      </c>
      <c r="BK966">
        <v>160</v>
      </c>
      <c r="BL966">
        <v>0</v>
      </c>
    </row>
    <row r="967" spans="1:64" hidden="1" outlineLevel="1" x14ac:dyDescent="0.3">
      <c r="A967">
        <v>10</v>
      </c>
      <c r="B967" t="s">
        <v>379</v>
      </c>
      <c r="C967">
        <v>0</v>
      </c>
      <c r="D967" t="s">
        <v>1757</v>
      </c>
      <c r="E967" t="s">
        <v>719</v>
      </c>
      <c r="F967">
        <v>0</v>
      </c>
      <c r="G967">
        <v>0</v>
      </c>
      <c r="H967">
        <v>0</v>
      </c>
      <c r="I967">
        <v>0</v>
      </c>
      <c r="J967">
        <v>252</v>
      </c>
      <c r="K967">
        <v>47961</v>
      </c>
      <c r="L967">
        <v>47961</v>
      </c>
      <c r="M967">
        <v>251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 hidden="1" outlineLevel="1" x14ac:dyDescent="0.3">
      <c r="A968">
        <v>10</v>
      </c>
      <c r="B968" t="s">
        <v>379</v>
      </c>
      <c r="C968">
        <v>1</v>
      </c>
      <c r="D968" t="s">
        <v>1758</v>
      </c>
      <c r="E968" t="s">
        <v>119</v>
      </c>
      <c r="F968">
        <v>0</v>
      </c>
      <c r="G968">
        <v>0</v>
      </c>
      <c r="H968">
        <v>8</v>
      </c>
      <c r="I968" t="s">
        <v>37</v>
      </c>
      <c r="J968">
        <v>252</v>
      </c>
      <c r="K968">
        <v>47961</v>
      </c>
      <c r="L968">
        <v>47963</v>
      </c>
      <c r="M968">
        <v>253</v>
      </c>
      <c r="N968">
        <v>2</v>
      </c>
      <c r="O968">
        <v>120</v>
      </c>
      <c r="P968">
        <v>0</v>
      </c>
      <c r="Q968">
        <v>0</v>
      </c>
      <c r="R968">
        <v>0</v>
      </c>
      <c r="S968">
        <v>0</v>
      </c>
      <c r="T968">
        <v>0.33300000000000002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0.66300000000000003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80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120</v>
      </c>
      <c r="BK968">
        <v>120</v>
      </c>
      <c r="BL968">
        <v>0</v>
      </c>
    </row>
    <row r="969" spans="1:64" hidden="1" outlineLevel="1" x14ac:dyDescent="0.3">
      <c r="A969">
        <v>10</v>
      </c>
      <c r="B969" t="s">
        <v>380</v>
      </c>
      <c r="C969">
        <v>1</v>
      </c>
      <c r="D969" t="s">
        <v>1759</v>
      </c>
      <c r="E969" t="s">
        <v>87</v>
      </c>
      <c r="F969">
        <v>0</v>
      </c>
      <c r="G969">
        <v>0</v>
      </c>
      <c r="H969">
        <v>8</v>
      </c>
      <c r="I969" t="s">
        <v>29</v>
      </c>
      <c r="J969">
        <v>254</v>
      </c>
      <c r="K969">
        <v>47975</v>
      </c>
      <c r="L969">
        <v>47978</v>
      </c>
      <c r="M969">
        <v>256</v>
      </c>
      <c r="N969">
        <v>3</v>
      </c>
      <c r="O969">
        <v>120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0.5</v>
      </c>
      <c r="W969">
        <v>0.5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60</v>
      </c>
      <c r="AN969">
        <v>60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120</v>
      </c>
      <c r="BK969">
        <v>120</v>
      </c>
      <c r="BL969">
        <v>0</v>
      </c>
    </row>
    <row r="970" spans="1:64" hidden="1" outlineLevel="1" x14ac:dyDescent="0.3">
      <c r="A970">
        <v>11</v>
      </c>
      <c r="B970" t="s">
        <v>379</v>
      </c>
      <c r="C970">
        <v>0</v>
      </c>
      <c r="D970" t="s">
        <v>1760</v>
      </c>
      <c r="E970" t="s">
        <v>750</v>
      </c>
      <c r="F970">
        <v>0</v>
      </c>
      <c r="G970">
        <v>0</v>
      </c>
      <c r="H970">
        <v>0</v>
      </c>
      <c r="I970">
        <v>0</v>
      </c>
      <c r="J970">
        <v>257</v>
      </c>
      <c r="K970">
        <v>47996</v>
      </c>
      <c r="L970">
        <v>47996</v>
      </c>
      <c r="M970">
        <v>256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 hidden="1" outlineLevel="1" x14ac:dyDescent="0.3">
      <c r="A971">
        <v>11</v>
      </c>
      <c r="B971" t="s">
        <v>379</v>
      </c>
      <c r="C971">
        <v>1</v>
      </c>
      <c r="D971" t="s">
        <v>1761</v>
      </c>
      <c r="E971" t="s">
        <v>88</v>
      </c>
      <c r="F971">
        <v>0</v>
      </c>
      <c r="G971">
        <v>0</v>
      </c>
      <c r="H971">
        <v>9</v>
      </c>
      <c r="I971" t="s">
        <v>48</v>
      </c>
      <c r="J971">
        <v>257</v>
      </c>
      <c r="K971">
        <v>47996</v>
      </c>
      <c r="L971">
        <v>47998</v>
      </c>
      <c r="M971">
        <v>258</v>
      </c>
      <c r="N971">
        <v>2</v>
      </c>
      <c r="O971">
        <v>120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0.33300000000000002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0.66600000000000004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40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80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120</v>
      </c>
      <c r="BK971">
        <v>120</v>
      </c>
      <c r="BL971">
        <v>0</v>
      </c>
    </row>
    <row r="972" spans="1:64" hidden="1" outlineLevel="1" x14ac:dyDescent="0.3">
      <c r="A972">
        <v>11</v>
      </c>
      <c r="B972" t="s">
        <v>380</v>
      </c>
      <c r="C972">
        <v>1</v>
      </c>
      <c r="D972" t="s">
        <v>1762</v>
      </c>
      <c r="E972" t="s">
        <v>89</v>
      </c>
      <c r="F972">
        <v>0</v>
      </c>
      <c r="G972">
        <v>0</v>
      </c>
      <c r="H972">
        <v>9</v>
      </c>
      <c r="I972" t="s">
        <v>37</v>
      </c>
      <c r="J972">
        <v>259</v>
      </c>
      <c r="K972">
        <v>48010</v>
      </c>
      <c r="L972">
        <v>48010</v>
      </c>
      <c r="M972">
        <v>258</v>
      </c>
      <c r="N972">
        <v>0</v>
      </c>
      <c r="O972">
        <v>80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0.25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0.25</v>
      </c>
      <c r="AB972">
        <v>0.5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20</v>
      </c>
      <c r="AS972">
        <v>40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80</v>
      </c>
      <c r="BK972">
        <v>80</v>
      </c>
      <c r="BL972">
        <v>0</v>
      </c>
    </row>
    <row r="973" spans="1:64" hidden="1" outlineLevel="1" x14ac:dyDescent="0.3">
      <c r="A973">
        <v>12</v>
      </c>
      <c r="B973" t="s">
        <v>379</v>
      </c>
      <c r="C973">
        <v>1</v>
      </c>
      <c r="D973" t="s">
        <v>1763</v>
      </c>
      <c r="E973" t="s">
        <v>751</v>
      </c>
      <c r="F973">
        <v>0</v>
      </c>
      <c r="G973">
        <v>0</v>
      </c>
      <c r="H973">
        <v>13</v>
      </c>
      <c r="I973" t="s">
        <v>29</v>
      </c>
      <c r="J973">
        <v>259</v>
      </c>
      <c r="K973">
        <v>48010</v>
      </c>
      <c r="L973">
        <v>48010</v>
      </c>
      <c r="M973">
        <v>258</v>
      </c>
      <c r="N973">
        <v>0</v>
      </c>
      <c r="O973">
        <v>160</v>
      </c>
      <c r="P973">
        <v>0</v>
      </c>
      <c r="Q973">
        <v>0</v>
      </c>
      <c r="R973">
        <v>0</v>
      </c>
      <c r="S973">
        <v>0</v>
      </c>
      <c r="T973">
        <v>0.5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0.25</v>
      </c>
      <c r="AA973">
        <v>0</v>
      </c>
      <c r="AB973">
        <v>0.25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80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40</v>
      </c>
      <c r="AR973">
        <v>0</v>
      </c>
      <c r="AS973">
        <v>40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160</v>
      </c>
      <c r="BK973">
        <v>160</v>
      </c>
      <c r="BL973">
        <v>0</v>
      </c>
    </row>
    <row r="974" spans="1:64" hidden="1" outlineLevel="1" x14ac:dyDescent="0.3">
      <c r="BJ974">
        <v>0</v>
      </c>
      <c r="BK974">
        <v>0</v>
      </c>
      <c r="BL974">
        <v>0</v>
      </c>
    </row>
    <row r="975" spans="1:64" hidden="1" outlineLevel="1" x14ac:dyDescent="0.3">
      <c r="BJ975">
        <v>0</v>
      </c>
      <c r="BK975">
        <v>0</v>
      </c>
      <c r="BL975">
        <v>0</v>
      </c>
    </row>
    <row r="976" spans="1:64" hidden="1" outlineLevel="1" x14ac:dyDescent="0.3">
      <c r="BJ976">
        <v>0</v>
      </c>
      <c r="BK976">
        <v>0</v>
      </c>
      <c r="BL976">
        <v>0</v>
      </c>
    </row>
    <row r="977" spans="62:64" hidden="1" outlineLevel="1" x14ac:dyDescent="0.3">
      <c r="BJ977">
        <v>0</v>
      </c>
      <c r="BK977">
        <v>0</v>
      </c>
      <c r="BL977">
        <v>0</v>
      </c>
    </row>
    <row r="978" spans="62:64" hidden="1" outlineLevel="1" x14ac:dyDescent="0.3">
      <c r="BJ978">
        <v>0</v>
      </c>
      <c r="BK978">
        <v>0</v>
      </c>
      <c r="BL978">
        <v>0</v>
      </c>
    </row>
    <row r="979" spans="62:64" hidden="1" outlineLevel="1" x14ac:dyDescent="0.3">
      <c r="BJ979">
        <v>0</v>
      </c>
      <c r="BK979">
        <v>0</v>
      </c>
      <c r="BL979">
        <v>0</v>
      </c>
    </row>
    <row r="980" spans="62:64" hidden="1" outlineLevel="1" x14ac:dyDescent="0.3">
      <c r="BJ980">
        <v>0</v>
      </c>
      <c r="BK980">
        <v>0</v>
      </c>
      <c r="BL980">
        <v>0</v>
      </c>
    </row>
    <row r="981" spans="62:64" hidden="1" outlineLevel="1" x14ac:dyDescent="0.3">
      <c r="BJ981">
        <v>0</v>
      </c>
      <c r="BK981">
        <v>0</v>
      </c>
      <c r="BL981">
        <v>0</v>
      </c>
    </row>
    <row r="982" spans="62:64" hidden="1" outlineLevel="1" x14ac:dyDescent="0.3">
      <c r="BJ982">
        <v>0</v>
      </c>
      <c r="BK982">
        <v>0</v>
      </c>
      <c r="BL982">
        <v>0</v>
      </c>
    </row>
    <row r="983" spans="62:64" hidden="1" outlineLevel="1" x14ac:dyDescent="0.3">
      <c r="BJ983">
        <v>0</v>
      </c>
      <c r="BK983">
        <v>0</v>
      </c>
      <c r="BL983">
        <v>0</v>
      </c>
    </row>
    <row r="984" spans="62:64" hidden="1" outlineLevel="1" x14ac:dyDescent="0.3">
      <c r="BJ984">
        <v>0</v>
      </c>
      <c r="BK984">
        <v>0</v>
      </c>
      <c r="BL984">
        <v>0</v>
      </c>
    </row>
    <row r="985" spans="62:64" hidden="1" outlineLevel="1" x14ac:dyDescent="0.3">
      <c r="BJ985">
        <v>0</v>
      </c>
      <c r="BK985">
        <v>0</v>
      </c>
      <c r="BL985">
        <v>0</v>
      </c>
    </row>
    <row r="986" spans="62:64" hidden="1" outlineLevel="1" x14ac:dyDescent="0.3">
      <c r="BJ986">
        <v>0</v>
      </c>
      <c r="BK986">
        <v>0</v>
      </c>
      <c r="BL986">
        <v>0</v>
      </c>
    </row>
    <row r="987" spans="62:64" hidden="1" outlineLevel="1" x14ac:dyDescent="0.3">
      <c r="BJ987">
        <v>0</v>
      </c>
      <c r="BK987">
        <v>0</v>
      </c>
      <c r="BL987">
        <v>0</v>
      </c>
    </row>
    <row r="988" spans="62:64" hidden="1" outlineLevel="1" x14ac:dyDescent="0.3">
      <c r="BJ988">
        <v>0</v>
      </c>
      <c r="BK988">
        <v>0</v>
      </c>
      <c r="BL988">
        <v>0</v>
      </c>
    </row>
    <row r="989" spans="62:64" hidden="1" outlineLevel="1" x14ac:dyDescent="0.3">
      <c r="BJ989">
        <v>0</v>
      </c>
      <c r="BK989">
        <v>0</v>
      </c>
      <c r="BL989">
        <v>0</v>
      </c>
    </row>
    <row r="990" spans="62:64" hidden="1" outlineLevel="1" x14ac:dyDescent="0.3">
      <c r="BJ990">
        <v>0</v>
      </c>
      <c r="BK990">
        <v>0</v>
      </c>
      <c r="BL990">
        <v>0</v>
      </c>
    </row>
    <row r="991" spans="62:64" hidden="1" outlineLevel="1" x14ac:dyDescent="0.3">
      <c r="BJ991">
        <v>0</v>
      </c>
      <c r="BK991">
        <v>0</v>
      </c>
      <c r="BL991">
        <v>0</v>
      </c>
    </row>
    <row r="992" spans="62:64" hidden="1" outlineLevel="1" x14ac:dyDescent="0.3">
      <c r="BJ992">
        <v>0</v>
      </c>
      <c r="BK992">
        <v>0</v>
      </c>
      <c r="BL992">
        <v>0</v>
      </c>
    </row>
    <row r="993" spans="1:65" hidden="1" outlineLevel="1" x14ac:dyDescent="0.3">
      <c r="BJ993">
        <v>0</v>
      </c>
      <c r="BK993">
        <v>0</v>
      </c>
      <c r="BL993">
        <v>0</v>
      </c>
    </row>
    <row r="994" spans="1:65" hidden="1" outlineLevel="1" x14ac:dyDescent="0.3">
      <c r="BJ994">
        <v>0</v>
      </c>
      <c r="BK994">
        <v>0</v>
      </c>
      <c r="BL994">
        <v>0</v>
      </c>
    </row>
    <row r="995" spans="1:65" hidden="1" outlineLevel="1" x14ac:dyDescent="0.3">
      <c r="BJ995">
        <v>0</v>
      </c>
      <c r="BK995">
        <v>0</v>
      </c>
      <c r="BL995">
        <v>0</v>
      </c>
    </row>
    <row r="996" spans="1:65" hidden="1" outlineLevel="1" x14ac:dyDescent="0.3">
      <c r="BJ996">
        <v>0</v>
      </c>
      <c r="BK996">
        <v>0</v>
      </c>
      <c r="BL996">
        <v>0</v>
      </c>
    </row>
    <row r="997" spans="1:65" hidden="1" outlineLevel="1" x14ac:dyDescent="0.3">
      <c r="BJ997">
        <v>0</v>
      </c>
      <c r="BK997">
        <v>0</v>
      </c>
      <c r="BL997">
        <v>0</v>
      </c>
    </row>
    <row r="998" spans="1:65" hidden="1" outlineLevel="1" x14ac:dyDescent="0.3">
      <c r="A998" s="264" t="s">
        <v>268</v>
      </c>
      <c r="BJ998">
        <v>0</v>
      </c>
      <c r="BK998">
        <v>0</v>
      </c>
      <c r="BL998">
        <v>0</v>
      </c>
    </row>
    <row r="999" spans="1:65" collapsed="1" x14ac:dyDescent="0.3">
      <c r="BJ999">
        <v>0</v>
      </c>
      <c r="BK999">
        <v>0</v>
      </c>
      <c r="BL999">
        <v>0</v>
      </c>
      <c r="BM999">
        <v>29</v>
      </c>
    </row>
    <row r="1000" spans="1:65" ht="15.6" x14ac:dyDescent="0.3">
      <c r="A1000" s="259" t="s">
        <v>269</v>
      </c>
      <c r="B1000" s="260"/>
      <c r="C1000" s="261"/>
      <c r="D1000" s="262"/>
      <c r="E1000" s="263" t="s">
        <v>1764</v>
      </c>
      <c r="F1000" s="178"/>
      <c r="BJ1000">
        <v>0</v>
      </c>
      <c r="BK1000">
        <v>0</v>
      </c>
      <c r="BL1000">
        <v>0</v>
      </c>
      <c r="BM1000">
        <v>29</v>
      </c>
    </row>
    <row r="1001" spans="1:65" hidden="1" outlineLevel="1" x14ac:dyDescent="0.3">
      <c r="A1001">
        <v>1</v>
      </c>
      <c r="B1001" t="s">
        <v>379</v>
      </c>
      <c r="C1001">
        <v>0</v>
      </c>
      <c r="D1001" t="s">
        <v>1765</v>
      </c>
      <c r="E1001" t="s">
        <v>762</v>
      </c>
      <c r="F1001">
        <v>0</v>
      </c>
      <c r="G1001">
        <v>0</v>
      </c>
      <c r="H1001">
        <v>0</v>
      </c>
      <c r="I1001" t="s">
        <v>29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 t="e">
        <v>#N/A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5" hidden="1" outlineLevel="1" x14ac:dyDescent="0.3">
      <c r="A1002">
        <v>1</v>
      </c>
      <c r="B1002" t="s">
        <v>379</v>
      </c>
      <c r="C1002">
        <v>1</v>
      </c>
      <c r="D1002" t="s">
        <v>1766</v>
      </c>
      <c r="E1002" t="s">
        <v>517</v>
      </c>
      <c r="F1002" t="s">
        <v>1403</v>
      </c>
      <c r="G1002" t="s">
        <v>1403</v>
      </c>
      <c r="H1002">
        <v>1</v>
      </c>
      <c r="I1002" t="s">
        <v>42</v>
      </c>
      <c r="J1002">
        <v>259</v>
      </c>
      <c r="K1002">
        <v>48010</v>
      </c>
      <c r="L1002">
        <v>48011</v>
      </c>
      <c r="M1002">
        <v>259</v>
      </c>
      <c r="N1002">
        <v>1</v>
      </c>
      <c r="O1002">
        <v>120</v>
      </c>
      <c r="P1002">
        <v>0.15</v>
      </c>
      <c r="Q1002">
        <v>0.15</v>
      </c>
      <c r="R1002">
        <v>0.15</v>
      </c>
      <c r="S1002">
        <v>0.15</v>
      </c>
      <c r="T1002">
        <v>0.15</v>
      </c>
      <c r="U1002">
        <v>0.125</v>
      </c>
      <c r="V1002">
        <v>0</v>
      </c>
      <c r="W1002">
        <v>0</v>
      </c>
      <c r="X1002">
        <v>0</v>
      </c>
      <c r="Y1002">
        <v>0.125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18</v>
      </c>
      <c r="AH1002">
        <v>18</v>
      </c>
      <c r="AI1002">
        <v>18</v>
      </c>
      <c r="AJ1002">
        <v>18</v>
      </c>
      <c r="AK1002">
        <v>18</v>
      </c>
      <c r="AL1002">
        <v>15</v>
      </c>
      <c r="AM1002">
        <v>0</v>
      </c>
      <c r="AN1002">
        <v>0</v>
      </c>
      <c r="AO1002">
        <v>0</v>
      </c>
      <c r="AP1002">
        <v>15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105</v>
      </c>
      <c r="AY1002">
        <v>0.65625</v>
      </c>
      <c r="AZ1002" t="e">
        <v>#N/A</v>
      </c>
      <c r="BA1002" t="e">
        <v>#N/A</v>
      </c>
      <c r="BB1002" t="e">
        <v>#N/A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120</v>
      </c>
      <c r="BK1002">
        <v>120</v>
      </c>
      <c r="BL1002">
        <v>0</v>
      </c>
    </row>
    <row r="1003" spans="1:65" hidden="1" outlineLevel="1" x14ac:dyDescent="0.3">
      <c r="A1003">
        <v>1</v>
      </c>
      <c r="B1003" t="s">
        <v>380</v>
      </c>
      <c r="C1003">
        <v>1</v>
      </c>
      <c r="D1003" t="s">
        <v>1767</v>
      </c>
      <c r="E1003" t="s">
        <v>518</v>
      </c>
      <c r="F1003" t="s">
        <v>1403</v>
      </c>
      <c r="G1003" t="s">
        <v>1403</v>
      </c>
      <c r="H1003">
        <v>2</v>
      </c>
      <c r="I1003" t="s">
        <v>29</v>
      </c>
      <c r="J1003">
        <v>260</v>
      </c>
      <c r="K1003">
        <v>48017</v>
      </c>
      <c r="L1003">
        <v>48018</v>
      </c>
      <c r="M1003">
        <v>260</v>
      </c>
      <c r="N1003">
        <v>1</v>
      </c>
      <c r="O1003">
        <v>120</v>
      </c>
      <c r="P1003">
        <v>0.17</v>
      </c>
      <c r="Q1003">
        <v>0.17</v>
      </c>
      <c r="R1003">
        <v>0.17</v>
      </c>
      <c r="S1003">
        <v>0.17</v>
      </c>
      <c r="T1003">
        <v>0.17</v>
      </c>
      <c r="U1003">
        <v>0.15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</v>
      </c>
      <c r="AH1003">
        <v>20</v>
      </c>
      <c r="AI1003">
        <v>20</v>
      </c>
      <c r="AJ1003">
        <v>20</v>
      </c>
      <c r="AK1003">
        <v>20</v>
      </c>
      <c r="AL1003">
        <v>18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118</v>
      </c>
      <c r="AY1003">
        <v>0.73750000000000004</v>
      </c>
      <c r="AZ1003" t="e">
        <v>#N/A</v>
      </c>
      <c r="BA1003" t="e">
        <v>#N/A</v>
      </c>
      <c r="BB1003" t="e">
        <v>#N/A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120</v>
      </c>
      <c r="BK1003">
        <v>118</v>
      </c>
      <c r="BL1003">
        <v>2</v>
      </c>
    </row>
    <row r="1004" spans="1:65" hidden="1" outlineLevel="1" x14ac:dyDescent="0.3">
      <c r="A1004">
        <v>1</v>
      </c>
      <c r="B1004" t="s">
        <v>381</v>
      </c>
      <c r="C1004">
        <v>1</v>
      </c>
      <c r="D1004" t="s">
        <v>1768</v>
      </c>
      <c r="E1004" t="s">
        <v>33</v>
      </c>
      <c r="F1004" t="s">
        <v>1403</v>
      </c>
      <c r="G1004" t="s">
        <v>1403</v>
      </c>
      <c r="H1004">
        <v>3</v>
      </c>
      <c r="I1004" t="s">
        <v>42</v>
      </c>
      <c r="J1004">
        <v>261</v>
      </c>
      <c r="K1004">
        <v>48024</v>
      </c>
      <c r="L1004">
        <v>48025</v>
      </c>
      <c r="M1004">
        <v>261</v>
      </c>
      <c r="N1004">
        <v>1</v>
      </c>
      <c r="O1004">
        <v>120</v>
      </c>
      <c r="P1004">
        <v>0.15</v>
      </c>
      <c r="Q1004">
        <v>0.15</v>
      </c>
      <c r="R1004">
        <v>0.15</v>
      </c>
      <c r="S1004">
        <v>0.15</v>
      </c>
      <c r="T1004">
        <v>0.15</v>
      </c>
      <c r="U1004">
        <v>0.125</v>
      </c>
      <c r="V1004">
        <v>0</v>
      </c>
      <c r="W1004">
        <v>0</v>
      </c>
      <c r="X1004">
        <v>0</v>
      </c>
      <c r="Y1004">
        <v>0.125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18</v>
      </c>
      <c r="AH1004">
        <v>18</v>
      </c>
      <c r="AI1004">
        <v>18</v>
      </c>
      <c r="AJ1004">
        <v>18</v>
      </c>
      <c r="AK1004">
        <v>18</v>
      </c>
      <c r="AL1004">
        <v>15</v>
      </c>
      <c r="AM1004">
        <v>0</v>
      </c>
      <c r="AN1004">
        <v>0</v>
      </c>
      <c r="AO1004">
        <v>0</v>
      </c>
      <c r="AP1004">
        <v>15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105</v>
      </c>
      <c r="AY1004">
        <v>0.65625</v>
      </c>
      <c r="AZ1004" t="e">
        <v>#N/A</v>
      </c>
      <c r="BA1004" t="e">
        <v>#N/A</v>
      </c>
      <c r="BB1004" t="e">
        <v>#N/A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120</v>
      </c>
      <c r="BK1004">
        <v>120</v>
      </c>
      <c r="BL1004">
        <v>0</v>
      </c>
    </row>
    <row r="1005" spans="1:65" hidden="1" outlineLevel="1" x14ac:dyDescent="0.3">
      <c r="A1005">
        <v>1</v>
      </c>
      <c r="B1005" t="s">
        <v>382</v>
      </c>
      <c r="C1005">
        <v>1</v>
      </c>
      <c r="D1005" t="s">
        <v>1769</v>
      </c>
      <c r="E1005" t="s">
        <v>34</v>
      </c>
      <c r="F1005" t="s">
        <v>1403</v>
      </c>
      <c r="G1005" t="s">
        <v>1403</v>
      </c>
      <c r="H1005">
        <v>4</v>
      </c>
      <c r="I1005" t="s">
        <v>29</v>
      </c>
      <c r="J1005">
        <v>262</v>
      </c>
      <c r="K1005">
        <v>48031</v>
      </c>
      <c r="L1005">
        <v>48032</v>
      </c>
      <c r="M1005">
        <v>262</v>
      </c>
      <c r="N1005">
        <v>1</v>
      </c>
      <c r="O1005">
        <v>120</v>
      </c>
      <c r="P1005">
        <v>0.17</v>
      </c>
      <c r="Q1005">
        <v>0.17</v>
      </c>
      <c r="R1005">
        <v>0.17</v>
      </c>
      <c r="S1005">
        <v>0.17</v>
      </c>
      <c r="T1005">
        <v>0.17</v>
      </c>
      <c r="U1005">
        <v>0.15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</v>
      </c>
      <c r="AH1005">
        <v>20</v>
      </c>
      <c r="AI1005">
        <v>20</v>
      </c>
      <c r="AJ1005">
        <v>20</v>
      </c>
      <c r="AK1005">
        <v>20</v>
      </c>
      <c r="AL1005">
        <v>18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118</v>
      </c>
      <c r="AY1005">
        <v>0.73750000000000004</v>
      </c>
      <c r="AZ1005" t="e">
        <v>#N/A</v>
      </c>
      <c r="BA1005" t="e">
        <v>#N/A</v>
      </c>
      <c r="BB1005" t="e">
        <v>#N/A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120</v>
      </c>
      <c r="BK1005">
        <v>118</v>
      </c>
      <c r="BL1005">
        <v>2</v>
      </c>
    </row>
    <row r="1006" spans="1:65" hidden="1" outlineLevel="1" x14ac:dyDescent="0.3">
      <c r="A1006">
        <v>1</v>
      </c>
      <c r="B1006" t="s">
        <v>383</v>
      </c>
      <c r="C1006">
        <v>1</v>
      </c>
      <c r="D1006" t="s">
        <v>1770</v>
      </c>
      <c r="E1006" t="s">
        <v>519</v>
      </c>
      <c r="F1006" t="s">
        <v>1403</v>
      </c>
      <c r="G1006" t="s">
        <v>1403</v>
      </c>
      <c r="H1006">
        <v>5</v>
      </c>
      <c r="I1006" t="s">
        <v>29</v>
      </c>
      <c r="J1006">
        <v>263</v>
      </c>
      <c r="K1006">
        <v>48038</v>
      </c>
      <c r="L1006">
        <v>48039</v>
      </c>
      <c r="M1006">
        <v>263</v>
      </c>
      <c r="N1006">
        <v>1</v>
      </c>
      <c r="O1006">
        <v>120</v>
      </c>
      <c r="P1006">
        <v>0.17</v>
      </c>
      <c r="Q1006">
        <v>0.17</v>
      </c>
      <c r="R1006">
        <v>0.17</v>
      </c>
      <c r="S1006">
        <v>0.17</v>
      </c>
      <c r="T1006">
        <v>0.17</v>
      </c>
      <c r="U1006">
        <v>0.15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</v>
      </c>
      <c r="AH1006">
        <v>20</v>
      </c>
      <c r="AI1006">
        <v>20</v>
      </c>
      <c r="AJ1006">
        <v>20</v>
      </c>
      <c r="AK1006">
        <v>20</v>
      </c>
      <c r="AL1006">
        <v>18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120</v>
      </c>
      <c r="BK1006">
        <v>118</v>
      </c>
      <c r="BL1006">
        <v>2</v>
      </c>
    </row>
    <row r="1007" spans="1:65" hidden="1" outlineLevel="1" x14ac:dyDescent="0.3">
      <c r="A1007">
        <v>2</v>
      </c>
      <c r="B1007" t="s">
        <v>379</v>
      </c>
      <c r="C1007">
        <v>0</v>
      </c>
      <c r="D1007" t="s">
        <v>1771</v>
      </c>
      <c r="E1007" t="s">
        <v>763</v>
      </c>
      <c r="F1007">
        <v>0</v>
      </c>
      <c r="G1007">
        <v>0</v>
      </c>
      <c r="H1007">
        <v>0</v>
      </c>
      <c r="I1007">
        <v>0</v>
      </c>
      <c r="J1007">
        <v>264</v>
      </c>
      <c r="K1007">
        <v>48045</v>
      </c>
      <c r="L1007">
        <v>48045</v>
      </c>
      <c r="M1007">
        <v>263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5" hidden="1" outlineLevel="1" x14ac:dyDescent="0.3">
      <c r="A1008">
        <v>2</v>
      </c>
      <c r="B1008" t="s">
        <v>379</v>
      </c>
      <c r="C1008">
        <v>1</v>
      </c>
      <c r="D1008" t="s">
        <v>1772</v>
      </c>
      <c r="E1008" t="s">
        <v>520</v>
      </c>
      <c r="F1008" t="s">
        <v>1403</v>
      </c>
      <c r="G1008" t="s">
        <v>1403</v>
      </c>
      <c r="H1008">
        <v>6</v>
      </c>
      <c r="I1008" t="s">
        <v>42</v>
      </c>
      <c r="J1008">
        <v>264</v>
      </c>
      <c r="K1008">
        <v>48045</v>
      </c>
      <c r="L1008">
        <v>48046</v>
      </c>
      <c r="M1008">
        <v>264</v>
      </c>
      <c r="N1008">
        <v>1</v>
      </c>
      <c r="O1008">
        <v>120</v>
      </c>
      <c r="P1008">
        <v>0.13</v>
      </c>
      <c r="Q1008">
        <v>0.13</v>
      </c>
      <c r="R1008">
        <v>0.13</v>
      </c>
      <c r="S1008">
        <v>0.12</v>
      </c>
      <c r="T1008">
        <v>0.12</v>
      </c>
      <c r="U1008">
        <v>0.12</v>
      </c>
      <c r="V1008">
        <v>0</v>
      </c>
      <c r="W1008">
        <v>0</v>
      </c>
      <c r="X1008">
        <v>0</v>
      </c>
      <c r="Y1008">
        <v>0.25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16</v>
      </c>
      <c r="AH1008">
        <v>16</v>
      </c>
      <c r="AI1008">
        <v>16</v>
      </c>
      <c r="AJ1008">
        <v>14</v>
      </c>
      <c r="AK1008">
        <v>14</v>
      </c>
      <c r="AL1008">
        <v>14</v>
      </c>
      <c r="AM1008">
        <v>0</v>
      </c>
      <c r="AN1008">
        <v>0</v>
      </c>
      <c r="AO1008">
        <v>0</v>
      </c>
      <c r="AP1008">
        <v>30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90</v>
      </c>
      <c r="AY1008">
        <v>0.5625</v>
      </c>
      <c r="AZ1008" t="e">
        <v>#N/A</v>
      </c>
      <c r="BA1008" t="e">
        <v>#N/A</v>
      </c>
      <c r="BB1008" t="e">
        <v>#N/A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120</v>
      </c>
      <c r="BK1008">
        <v>120</v>
      </c>
      <c r="BL1008">
        <v>0</v>
      </c>
    </row>
    <row r="1009" spans="1:64" hidden="1" outlineLevel="1" x14ac:dyDescent="0.3">
      <c r="A1009">
        <v>2</v>
      </c>
      <c r="B1009" t="s">
        <v>380</v>
      </c>
      <c r="C1009">
        <v>1</v>
      </c>
      <c r="D1009" t="s">
        <v>1773</v>
      </c>
      <c r="E1009" t="s">
        <v>521</v>
      </c>
      <c r="F1009" t="s">
        <v>1403</v>
      </c>
      <c r="G1009" t="s">
        <v>1403</v>
      </c>
      <c r="H1009">
        <v>7</v>
      </c>
      <c r="I1009" t="s">
        <v>42</v>
      </c>
      <c r="J1009">
        <v>265</v>
      </c>
      <c r="K1009">
        <v>48052</v>
      </c>
      <c r="L1009">
        <v>48053</v>
      </c>
      <c r="M1009">
        <v>265</v>
      </c>
      <c r="N1009">
        <v>1</v>
      </c>
      <c r="O1009">
        <v>120</v>
      </c>
      <c r="P1009">
        <v>0.13</v>
      </c>
      <c r="Q1009">
        <v>0.13</v>
      </c>
      <c r="R1009">
        <v>0.13</v>
      </c>
      <c r="S1009">
        <v>0.12</v>
      </c>
      <c r="T1009">
        <v>0.12</v>
      </c>
      <c r="U1009">
        <v>0.12</v>
      </c>
      <c r="V1009">
        <v>0</v>
      </c>
      <c r="W1009">
        <v>0</v>
      </c>
      <c r="X1009">
        <v>0</v>
      </c>
      <c r="Y1009">
        <v>0.25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16</v>
      </c>
      <c r="AH1009">
        <v>16</v>
      </c>
      <c r="AI1009">
        <v>16</v>
      </c>
      <c r="AJ1009">
        <v>14</v>
      </c>
      <c r="AK1009">
        <v>14</v>
      </c>
      <c r="AL1009">
        <v>14</v>
      </c>
      <c r="AM1009">
        <v>0</v>
      </c>
      <c r="AN1009">
        <v>0</v>
      </c>
      <c r="AO1009">
        <v>0</v>
      </c>
      <c r="AP1009">
        <v>30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90</v>
      </c>
      <c r="AY1009">
        <v>0.5625</v>
      </c>
      <c r="AZ1009" t="e">
        <v>#N/A</v>
      </c>
      <c r="BA1009" t="e">
        <v>#N/A</v>
      </c>
      <c r="BB1009" t="e">
        <v>#N/A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120</v>
      </c>
      <c r="BK1009">
        <v>120</v>
      </c>
      <c r="BL1009">
        <v>0</v>
      </c>
    </row>
    <row r="1010" spans="1:64" hidden="1" outlineLevel="1" x14ac:dyDescent="0.3">
      <c r="A1010">
        <v>2</v>
      </c>
      <c r="B1010" t="s">
        <v>381</v>
      </c>
      <c r="C1010">
        <v>1</v>
      </c>
      <c r="D1010" t="s">
        <v>1774</v>
      </c>
      <c r="E1010" t="s">
        <v>522</v>
      </c>
      <c r="F1010" t="s">
        <v>1403</v>
      </c>
      <c r="G1010" t="s">
        <v>1403</v>
      </c>
      <c r="H1010">
        <v>8</v>
      </c>
      <c r="I1010" t="s">
        <v>42</v>
      </c>
      <c r="J1010">
        <v>266</v>
      </c>
      <c r="K1010">
        <v>48059</v>
      </c>
      <c r="L1010">
        <v>48060</v>
      </c>
      <c r="M1010">
        <v>266</v>
      </c>
      <c r="N1010">
        <v>1</v>
      </c>
      <c r="O1010">
        <v>120</v>
      </c>
      <c r="P1010">
        <v>0.12</v>
      </c>
      <c r="Q1010">
        <v>0.11</v>
      </c>
      <c r="R1010">
        <v>0.11</v>
      </c>
      <c r="S1010">
        <v>0.11</v>
      </c>
      <c r="T1010">
        <v>0.11</v>
      </c>
      <c r="U1010">
        <v>0.11</v>
      </c>
      <c r="V1010">
        <v>0</v>
      </c>
      <c r="W1010">
        <v>0</v>
      </c>
      <c r="X1010">
        <v>0</v>
      </c>
      <c r="Y1010">
        <v>0</v>
      </c>
      <c r="Z1010">
        <v>0.33300000000000002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14</v>
      </c>
      <c r="AH1010">
        <v>13</v>
      </c>
      <c r="AI1010">
        <v>13</v>
      </c>
      <c r="AJ1010">
        <v>13</v>
      </c>
      <c r="AK1010">
        <v>13</v>
      </c>
      <c r="AL1010">
        <v>13</v>
      </c>
      <c r="AM1010">
        <v>0</v>
      </c>
      <c r="AN1010">
        <v>0</v>
      </c>
      <c r="AO1010">
        <v>0</v>
      </c>
      <c r="AP1010">
        <v>0</v>
      </c>
      <c r="AQ1010">
        <v>40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79</v>
      </c>
      <c r="AY1010">
        <v>0.49375000000000002</v>
      </c>
      <c r="AZ1010" t="e">
        <v>#N/A</v>
      </c>
      <c r="BA1010" t="e">
        <v>#N/A</v>
      </c>
      <c r="BB1010" t="e">
        <v>#N/A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120</v>
      </c>
      <c r="BK1010">
        <v>119</v>
      </c>
      <c r="BL1010">
        <v>1</v>
      </c>
    </row>
    <row r="1011" spans="1:64" hidden="1" outlineLevel="1" x14ac:dyDescent="0.3">
      <c r="A1011">
        <v>2</v>
      </c>
      <c r="B1011" t="s">
        <v>382</v>
      </c>
      <c r="C1011">
        <v>1</v>
      </c>
      <c r="D1011" t="s">
        <v>1775</v>
      </c>
      <c r="E1011" t="s">
        <v>523</v>
      </c>
      <c r="F1011" t="s">
        <v>1403</v>
      </c>
      <c r="G1011" t="s">
        <v>1403</v>
      </c>
      <c r="H1011">
        <v>9</v>
      </c>
      <c r="I1011" t="s">
        <v>42</v>
      </c>
      <c r="J1011">
        <v>267</v>
      </c>
      <c r="K1011">
        <v>48066</v>
      </c>
      <c r="L1011">
        <v>48067</v>
      </c>
      <c r="M1011">
        <v>267</v>
      </c>
      <c r="N1011">
        <v>1</v>
      </c>
      <c r="O1011">
        <v>120</v>
      </c>
      <c r="P1011">
        <v>0.11600000000000001</v>
      </c>
      <c r="Q1011">
        <v>0.11</v>
      </c>
      <c r="R1011">
        <v>0.11</v>
      </c>
      <c r="S1011">
        <v>0.11</v>
      </c>
      <c r="T1011">
        <v>0.11</v>
      </c>
      <c r="U1011">
        <v>0.11</v>
      </c>
      <c r="V1011">
        <v>0</v>
      </c>
      <c r="W1011">
        <v>0</v>
      </c>
      <c r="X1011">
        <v>0</v>
      </c>
      <c r="Y1011">
        <v>0.33300000000000002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14</v>
      </c>
      <c r="AH1011">
        <v>13</v>
      </c>
      <c r="AI1011">
        <v>13</v>
      </c>
      <c r="AJ1011">
        <v>13</v>
      </c>
      <c r="AK1011">
        <v>13</v>
      </c>
      <c r="AL1011">
        <v>13</v>
      </c>
      <c r="AM1011">
        <v>0</v>
      </c>
      <c r="AN1011">
        <v>0</v>
      </c>
      <c r="AO1011">
        <v>0</v>
      </c>
      <c r="AP1011">
        <v>40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79</v>
      </c>
      <c r="AY1011">
        <v>0.49375000000000002</v>
      </c>
      <c r="AZ1011" t="e">
        <v>#N/A</v>
      </c>
      <c r="BA1011" t="e">
        <v>#N/A</v>
      </c>
      <c r="BB1011" t="e">
        <v>#N/A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120</v>
      </c>
      <c r="BK1011">
        <v>119</v>
      </c>
      <c r="BL1011">
        <v>1</v>
      </c>
    </row>
    <row r="1012" spans="1:64" hidden="1" outlineLevel="1" x14ac:dyDescent="0.3">
      <c r="A1012">
        <v>2</v>
      </c>
      <c r="B1012" t="s">
        <v>383</v>
      </c>
      <c r="C1012">
        <v>1</v>
      </c>
      <c r="D1012" t="s">
        <v>1776</v>
      </c>
      <c r="E1012" t="s">
        <v>524</v>
      </c>
      <c r="F1012" t="s">
        <v>1403</v>
      </c>
      <c r="G1012" t="s">
        <v>1403</v>
      </c>
      <c r="H1012">
        <v>10</v>
      </c>
      <c r="I1012" t="s">
        <v>42</v>
      </c>
      <c r="J1012">
        <v>268</v>
      </c>
      <c r="K1012">
        <v>48073</v>
      </c>
      <c r="L1012">
        <v>48074</v>
      </c>
      <c r="M1012">
        <v>268</v>
      </c>
      <c r="N1012">
        <v>1</v>
      </c>
      <c r="O1012">
        <v>120</v>
      </c>
      <c r="P1012">
        <v>0.17</v>
      </c>
      <c r="Q1012">
        <v>0.17</v>
      </c>
      <c r="R1012">
        <v>0.17</v>
      </c>
      <c r="S1012">
        <v>0.17</v>
      </c>
      <c r="T1012">
        <v>0.17</v>
      </c>
      <c r="U1012">
        <v>0.15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</v>
      </c>
      <c r="AH1012">
        <v>20</v>
      </c>
      <c r="AI1012">
        <v>20</v>
      </c>
      <c r="AJ1012">
        <v>20</v>
      </c>
      <c r="AK1012">
        <v>20</v>
      </c>
      <c r="AL1012">
        <v>18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118</v>
      </c>
      <c r="AY1012">
        <v>0.73750000000000004</v>
      </c>
      <c r="AZ1012" t="e">
        <v>#N/A</v>
      </c>
      <c r="BA1012" t="e">
        <v>#N/A</v>
      </c>
      <c r="BB1012" t="e">
        <v>#N/A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120</v>
      </c>
      <c r="BK1012">
        <v>118</v>
      </c>
      <c r="BL1012">
        <v>2</v>
      </c>
    </row>
    <row r="1013" spans="1:64" hidden="1" outlineLevel="1" x14ac:dyDescent="0.3">
      <c r="A1013">
        <v>2</v>
      </c>
      <c r="B1013" t="s">
        <v>384</v>
      </c>
      <c r="C1013">
        <v>1</v>
      </c>
      <c r="D1013" t="s">
        <v>1777</v>
      </c>
      <c r="E1013" t="s">
        <v>525</v>
      </c>
      <c r="F1013" t="s">
        <v>1403</v>
      </c>
      <c r="G1013" t="s">
        <v>1403</v>
      </c>
      <c r="H1013">
        <v>11</v>
      </c>
      <c r="I1013" t="s">
        <v>42</v>
      </c>
      <c r="J1013">
        <v>269</v>
      </c>
      <c r="K1013">
        <v>48080</v>
      </c>
      <c r="L1013">
        <v>48081</v>
      </c>
      <c r="M1013">
        <v>269</v>
      </c>
      <c r="N1013">
        <v>1</v>
      </c>
      <c r="O1013">
        <v>120</v>
      </c>
      <c r="P1013">
        <v>0.13</v>
      </c>
      <c r="Q1013">
        <v>0.13</v>
      </c>
      <c r="R1013">
        <v>0.13</v>
      </c>
      <c r="S1013">
        <v>0.12</v>
      </c>
      <c r="T1013">
        <v>0.12</v>
      </c>
      <c r="U1013">
        <v>0.12</v>
      </c>
      <c r="V1013">
        <v>0</v>
      </c>
      <c r="W1013">
        <v>0</v>
      </c>
      <c r="X1013">
        <v>0</v>
      </c>
      <c r="Y1013">
        <v>0.25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16</v>
      </c>
      <c r="AH1013">
        <v>16</v>
      </c>
      <c r="AI1013">
        <v>16</v>
      </c>
      <c r="AJ1013">
        <v>14</v>
      </c>
      <c r="AK1013">
        <v>14</v>
      </c>
      <c r="AL1013">
        <v>14</v>
      </c>
      <c r="AM1013">
        <v>0</v>
      </c>
      <c r="AN1013">
        <v>0</v>
      </c>
      <c r="AO1013">
        <v>0</v>
      </c>
      <c r="AP1013">
        <v>30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90</v>
      </c>
      <c r="AY1013">
        <v>0.5625</v>
      </c>
      <c r="AZ1013" t="e">
        <v>#N/A</v>
      </c>
      <c r="BA1013" t="e">
        <v>#N/A</v>
      </c>
      <c r="BB1013" t="e">
        <v>#N/A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120</v>
      </c>
      <c r="BK1013">
        <v>120</v>
      </c>
      <c r="BL1013">
        <v>0</v>
      </c>
    </row>
    <row r="1014" spans="1:64" hidden="1" outlineLevel="1" x14ac:dyDescent="0.3">
      <c r="A1014">
        <v>2</v>
      </c>
      <c r="B1014" t="s">
        <v>515</v>
      </c>
      <c r="C1014">
        <v>1</v>
      </c>
      <c r="D1014" t="s">
        <v>1778</v>
      </c>
      <c r="E1014" t="s">
        <v>526</v>
      </c>
      <c r="F1014" t="s">
        <v>1403</v>
      </c>
      <c r="G1014" t="s">
        <v>1403</v>
      </c>
      <c r="H1014">
        <v>12</v>
      </c>
      <c r="I1014" t="s">
        <v>42</v>
      </c>
      <c r="J1014">
        <v>270</v>
      </c>
      <c r="K1014">
        <v>48087</v>
      </c>
      <c r="L1014">
        <v>48088</v>
      </c>
      <c r="M1014">
        <v>270</v>
      </c>
      <c r="N1014">
        <v>1</v>
      </c>
      <c r="O1014">
        <v>120</v>
      </c>
      <c r="P1014">
        <v>0.09</v>
      </c>
      <c r="Q1014">
        <v>0.09</v>
      </c>
      <c r="R1014">
        <v>0.08</v>
      </c>
      <c r="S1014">
        <v>0.08</v>
      </c>
      <c r="T1014">
        <v>0.08</v>
      </c>
      <c r="U1014">
        <v>0.08</v>
      </c>
      <c r="V1014">
        <v>0</v>
      </c>
      <c r="W1014">
        <v>0</v>
      </c>
      <c r="X1014">
        <v>0</v>
      </c>
      <c r="Y1014">
        <v>0</v>
      </c>
      <c r="Z1014">
        <v>0.25</v>
      </c>
      <c r="AA1014">
        <v>0.25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11</v>
      </c>
      <c r="AH1014">
        <v>11</v>
      </c>
      <c r="AI1014">
        <v>10</v>
      </c>
      <c r="AJ1014">
        <v>10</v>
      </c>
      <c r="AK1014">
        <v>10</v>
      </c>
      <c r="AL1014">
        <v>10</v>
      </c>
      <c r="AM1014">
        <v>0</v>
      </c>
      <c r="AN1014">
        <v>0</v>
      </c>
      <c r="AO1014">
        <v>0</v>
      </c>
      <c r="AP1014">
        <v>0</v>
      </c>
      <c r="AQ1014">
        <v>30</v>
      </c>
      <c r="AR1014">
        <v>30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62</v>
      </c>
      <c r="AY1014">
        <v>0.38750000000000001</v>
      </c>
      <c r="AZ1014" t="e">
        <v>#N/A</v>
      </c>
      <c r="BA1014" t="e">
        <v>#N/A</v>
      </c>
      <c r="BB1014" t="e">
        <v>#N/A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120</v>
      </c>
      <c r="BK1014">
        <v>122</v>
      </c>
      <c r="BL1014">
        <v>-2</v>
      </c>
    </row>
    <row r="1015" spans="1:64" hidden="1" outlineLevel="1" x14ac:dyDescent="0.3">
      <c r="A1015">
        <v>2</v>
      </c>
      <c r="B1015" t="s">
        <v>235</v>
      </c>
      <c r="C1015">
        <v>1</v>
      </c>
      <c r="D1015" t="s">
        <v>1779</v>
      </c>
      <c r="E1015" t="s">
        <v>527</v>
      </c>
      <c r="F1015" t="s">
        <v>1403</v>
      </c>
      <c r="G1015" t="s">
        <v>1403</v>
      </c>
      <c r="H1015">
        <v>13</v>
      </c>
      <c r="I1015" t="s">
        <v>42</v>
      </c>
      <c r="J1015">
        <v>271</v>
      </c>
      <c r="K1015">
        <v>48094</v>
      </c>
      <c r="L1015">
        <v>48095</v>
      </c>
      <c r="M1015">
        <v>271</v>
      </c>
      <c r="N1015">
        <v>1</v>
      </c>
      <c r="O1015">
        <v>120</v>
      </c>
      <c r="P1015">
        <v>0.11600000000000001</v>
      </c>
      <c r="Q1015">
        <v>0.11</v>
      </c>
      <c r="R1015">
        <v>0.11</v>
      </c>
      <c r="S1015">
        <v>0.11</v>
      </c>
      <c r="T1015">
        <v>0.11</v>
      </c>
      <c r="U1015">
        <v>0.11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0.33300000000000002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14</v>
      </c>
      <c r="AH1015">
        <v>13</v>
      </c>
      <c r="AI1015">
        <v>13</v>
      </c>
      <c r="AJ1015">
        <v>13</v>
      </c>
      <c r="AK1015">
        <v>13</v>
      </c>
      <c r="AL1015">
        <v>13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40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79</v>
      </c>
      <c r="AY1015">
        <v>0.49375000000000002</v>
      </c>
      <c r="AZ1015" t="e">
        <v>#N/A</v>
      </c>
      <c r="BA1015" t="e">
        <v>#N/A</v>
      </c>
      <c r="BB1015" t="e">
        <v>#N/A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120</v>
      </c>
      <c r="BK1015">
        <v>119</v>
      </c>
      <c r="BL1015">
        <v>1</v>
      </c>
    </row>
    <row r="1016" spans="1:64" hidden="1" outlineLevel="1" x14ac:dyDescent="0.3">
      <c r="A1016">
        <v>2</v>
      </c>
      <c r="B1016" t="s">
        <v>516</v>
      </c>
      <c r="C1016">
        <v>1</v>
      </c>
      <c r="D1016" t="s">
        <v>1780</v>
      </c>
      <c r="E1016" t="s">
        <v>528</v>
      </c>
      <c r="F1016" t="s">
        <v>1403</v>
      </c>
      <c r="G1016" t="s">
        <v>1403</v>
      </c>
      <c r="H1016">
        <v>14</v>
      </c>
      <c r="I1016" t="s">
        <v>42</v>
      </c>
      <c r="J1016">
        <v>272</v>
      </c>
      <c r="K1016">
        <v>48101</v>
      </c>
      <c r="L1016">
        <v>48102</v>
      </c>
      <c r="M1016">
        <v>272</v>
      </c>
      <c r="N1016">
        <v>1</v>
      </c>
      <c r="O1016">
        <v>120</v>
      </c>
      <c r="P1016">
        <v>0.17</v>
      </c>
      <c r="Q1016">
        <v>0.17</v>
      </c>
      <c r="R1016">
        <v>0.17</v>
      </c>
      <c r="S1016">
        <v>0.17</v>
      </c>
      <c r="T1016">
        <v>0.17</v>
      </c>
      <c r="U1016">
        <v>0.15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</v>
      </c>
      <c r="AH1016">
        <v>20</v>
      </c>
      <c r="AI1016">
        <v>20</v>
      </c>
      <c r="AJ1016">
        <v>20</v>
      </c>
      <c r="AK1016">
        <v>20</v>
      </c>
      <c r="AL1016">
        <v>18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118</v>
      </c>
      <c r="AY1016">
        <v>0.73750000000000004</v>
      </c>
      <c r="AZ1016" t="e">
        <v>#N/A</v>
      </c>
      <c r="BA1016" t="e">
        <v>#N/A</v>
      </c>
      <c r="BB1016" t="e">
        <v>#N/A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120</v>
      </c>
      <c r="BK1016">
        <v>118</v>
      </c>
      <c r="BL1016">
        <v>2</v>
      </c>
    </row>
    <row r="1017" spans="1:64" hidden="1" outlineLevel="1" x14ac:dyDescent="0.3">
      <c r="A1017">
        <v>3</v>
      </c>
      <c r="B1017" t="s">
        <v>379</v>
      </c>
      <c r="C1017">
        <v>0</v>
      </c>
      <c r="D1017" t="s">
        <v>1781</v>
      </c>
      <c r="E1017" t="s">
        <v>764</v>
      </c>
      <c r="F1017">
        <v>0</v>
      </c>
      <c r="G1017">
        <v>0</v>
      </c>
      <c r="H1017">
        <v>0</v>
      </c>
      <c r="I1017">
        <v>0</v>
      </c>
      <c r="J1017">
        <v>273</v>
      </c>
      <c r="K1017">
        <v>48108</v>
      </c>
      <c r="L1017">
        <v>48108</v>
      </c>
      <c r="M1017">
        <v>272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</row>
    <row r="1018" spans="1:64" hidden="1" outlineLevel="1" x14ac:dyDescent="0.3">
      <c r="A1018">
        <v>3</v>
      </c>
      <c r="B1018" t="s">
        <v>379</v>
      </c>
      <c r="C1018">
        <v>1</v>
      </c>
      <c r="D1018" t="s">
        <v>1782</v>
      </c>
      <c r="E1018" t="s">
        <v>529</v>
      </c>
      <c r="F1018" t="s">
        <v>1403</v>
      </c>
      <c r="G1018" t="s">
        <v>1403</v>
      </c>
      <c r="H1018">
        <v>15</v>
      </c>
      <c r="I1018" t="s">
        <v>37</v>
      </c>
      <c r="J1018">
        <v>273</v>
      </c>
      <c r="K1018">
        <v>48108</v>
      </c>
      <c r="L1018">
        <v>48108</v>
      </c>
      <c r="M1018">
        <v>272</v>
      </c>
      <c r="N1018">
        <v>0</v>
      </c>
      <c r="O1018">
        <v>120</v>
      </c>
      <c r="P1018">
        <v>0.06</v>
      </c>
      <c r="Q1018">
        <v>5.5E-2</v>
      </c>
      <c r="R1018">
        <v>5.5E-2</v>
      </c>
      <c r="S1018">
        <v>5.5E-2</v>
      </c>
      <c r="T1018">
        <v>5.5E-2</v>
      </c>
      <c r="U1018">
        <v>5.5E-2</v>
      </c>
      <c r="V1018">
        <v>0</v>
      </c>
      <c r="W1018">
        <v>0</v>
      </c>
      <c r="X1018">
        <v>0</v>
      </c>
      <c r="Y1018">
        <v>0</v>
      </c>
      <c r="Z1018">
        <v>0.33300000000000002</v>
      </c>
      <c r="AA1018">
        <v>0.33300000000000002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7</v>
      </c>
      <c r="AH1018">
        <v>7</v>
      </c>
      <c r="AI1018">
        <v>7</v>
      </c>
      <c r="AJ1018">
        <v>7</v>
      </c>
      <c r="AK1018">
        <v>7</v>
      </c>
      <c r="AL1018">
        <v>7</v>
      </c>
      <c r="AM1018">
        <v>0</v>
      </c>
      <c r="AN1018">
        <v>0</v>
      </c>
      <c r="AO1018">
        <v>0</v>
      </c>
      <c r="AP1018">
        <v>0</v>
      </c>
      <c r="AQ1018">
        <v>40</v>
      </c>
      <c r="AR1018">
        <v>40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42</v>
      </c>
      <c r="AY1018">
        <v>0.26250000000000001</v>
      </c>
      <c r="AZ1018" t="e">
        <v>#N/A</v>
      </c>
      <c r="BA1018" t="e">
        <v>#N/A</v>
      </c>
      <c r="BB1018" t="e">
        <v>#N/A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120</v>
      </c>
      <c r="BK1018">
        <v>122</v>
      </c>
      <c r="BL1018">
        <v>-2</v>
      </c>
    </row>
    <row r="1019" spans="1:64" hidden="1" outlineLevel="1" x14ac:dyDescent="0.3">
      <c r="A1019">
        <v>3</v>
      </c>
      <c r="B1019" t="s">
        <v>380</v>
      </c>
      <c r="C1019">
        <v>1</v>
      </c>
      <c r="D1019" t="s">
        <v>1783</v>
      </c>
      <c r="E1019" t="s">
        <v>530</v>
      </c>
      <c r="F1019" t="s">
        <v>1403</v>
      </c>
      <c r="G1019" t="s">
        <v>1403</v>
      </c>
      <c r="H1019">
        <v>16</v>
      </c>
      <c r="I1019" t="s">
        <v>37</v>
      </c>
      <c r="J1019">
        <v>273</v>
      </c>
      <c r="K1019">
        <v>48108</v>
      </c>
      <c r="L1019">
        <v>48108</v>
      </c>
      <c r="M1019">
        <v>272</v>
      </c>
      <c r="N1019">
        <v>0</v>
      </c>
      <c r="O1019">
        <v>120</v>
      </c>
      <c r="P1019">
        <v>0.06</v>
      </c>
      <c r="Q1019">
        <v>5.5E-2</v>
      </c>
      <c r="R1019">
        <v>5.5E-2</v>
      </c>
      <c r="S1019">
        <v>5.5E-2</v>
      </c>
      <c r="T1019">
        <v>5.5E-2</v>
      </c>
      <c r="U1019">
        <v>5.5E-2</v>
      </c>
      <c r="V1019">
        <v>0</v>
      </c>
      <c r="W1019">
        <v>0</v>
      </c>
      <c r="X1019">
        <v>0</v>
      </c>
      <c r="Y1019">
        <v>0</v>
      </c>
      <c r="Z1019">
        <v>0.33300000000000002</v>
      </c>
      <c r="AA1019">
        <v>0.33300000000000002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7</v>
      </c>
      <c r="AH1019">
        <v>7</v>
      </c>
      <c r="AI1019">
        <v>7</v>
      </c>
      <c r="AJ1019">
        <v>7</v>
      </c>
      <c r="AK1019">
        <v>7</v>
      </c>
      <c r="AL1019">
        <v>7</v>
      </c>
      <c r="AM1019">
        <v>0</v>
      </c>
      <c r="AN1019">
        <v>0</v>
      </c>
      <c r="AO1019">
        <v>0</v>
      </c>
      <c r="AP1019">
        <v>0</v>
      </c>
      <c r="AQ1019">
        <v>40</v>
      </c>
      <c r="AR1019">
        <v>40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42</v>
      </c>
      <c r="AY1019">
        <v>0.26250000000000001</v>
      </c>
      <c r="AZ1019" t="e">
        <v>#N/A</v>
      </c>
      <c r="BA1019" t="e">
        <v>#N/A</v>
      </c>
      <c r="BB1019" t="e">
        <v>#N/A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120</v>
      </c>
      <c r="BK1019">
        <v>122</v>
      </c>
      <c r="BL1019">
        <v>-2</v>
      </c>
    </row>
    <row r="1020" spans="1:64" hidden="1" outlineLevel="1" x14ac:dyDescent="0.3">
      <c r="A1020">
        <v>3</v>
      </c>
      <c r="B1020" t="s">
        <v>381</v>
      </c>
      <c r="C1020">
        <v>1</v>
      </c>
      <c r="D1020" t="s">
        <v>1784</v>
      </c>
      <c r="E1020" t="s">
        <v>531</v>
      </c>
      <c r="F1020" t="s">
        <v>1403</v>
      </c>
      <c r="G1020" t="s">
        <v>1403</v>
      </c>
      <c r="H1020">
        <v>17</v>
      </c>
      <c r="I1020" t="s">
        <v>37</v>
      </c>
      <c r="J1020">
        <v>273</v>
      </c>
      <c r="K1020">
        <v>48108</v>
      </c>
      <c r="L1020">
        <v>48108</v>
      </c>
      <c r="M1020">
        <v>272</v>
      </c>
      <c r="N1020">
        <v>0</v>
      </c>
      <c r="O1020">
        <v>120</v>
      </c>
      <c r="P1020">
        <v>0.06</v>
      </c>
      <c r="Q1020">
        <v>5.5E-2</v>
      </c>
      <c r="R1020">
        <v>5.5E-2</v>
      </c>
      <c r="S1020">
        <v>5.5E-2</v>
      </c>
      <c r="T1020">
        <v>5.5E-2</v>
      </c>
      <c r="U1020">
        <v>5.5E-2</v>
      </c>
      <c r="V1020">
        <v>0</v>
      </c>
      <c r="W1020">
        <v>0</v>
      </c>
      <c r="X1020">
        <v>0</v>
      </c>
      <c r="Y1020">
        <v>0</v>
      </c>
      <c r="Z1020">
        <v>0.33300000000000002</v>
      </c>
      <c r="AA1020">
        <v>0.33300000000000002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7</v>
      </c>
      <c r="AH1020">
        <v>7</v>
      </c>
      <c r="AI1020">
        <v>7</v>
      </c>
      <c r="AJ1020">
        <v>7</v>
      </c>
      <c r="AK1020">
        <v>7</v>
      </c>
      <c r="AL1020">
        <v>7</v>
      </c>
      <c r="AM1020">
        <v>0</v>
      </c>
      <c r="AN1020">
        <v>0</v>
      </c>
      <c r="AO1020">
        <v>0</v>
      </c>
      <c r="AP1020">
        <v>0</v>
      </c>
      <c r="AQ1020">
        <v>40</v>
      </c>
      <c r="AR1020">
        <v>40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42</v>
      </c>
      <c r="AY1020">
        <v>0.26250000000000001</v>
      </c>
      <c r="AZ1020" t="e">
        <v>#N/A</v>
      </c>
      <c r="BA1020" t="e">
        <v>#N/A</v>
      </c>
      <c r="BB1020" t="e">
        <v>#N/A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120</v>
      </c>
      <c r="BK1020">
        <v>122</v>
      </c>
      <c r="BL1020">
        <v>-2</v>
      </c>
    </row>
    <row r="1021" spans="1:64" hidden="1" outlineLevel="1" x14ac:dyDescent="0.3">
      <c r="A1021">
        <v>3</v>
      </c>
      <c r="B1021" t="s">
        <v>382</v>
      </c>
      <c r="C1021">
        <v>1</v>
      </c>
      <c r="D1021" t="s">
        <v>1785</v>
      </c>
      <c r="E1021" t="s">
        <v>532</v>
      </c>
      <c r="F1021" t="s">
        <v>1403</v>
      </c>
      <c r="G1021" t="s">
        <v>1403</v>
      </c>
      <c r="H1021">
        <v>18</v>
      </c>
      <c r="I1021" t="s">
        <v>37</v>
      </c>
      <c r="J1021">
        <v>273</v>
      </c>
      <c r="K1021">
        <v>48108</v>
      </c>
      <c r="L1021">
        <v>48108</v>
      </c>
      <c r="M1021">
        <v>272</v>
      </c>
      <c r="N1021">
        <v>0</v>
      </c>
      <c r="O1021">
        <v>120</v>
      </c>
      <c r="P1021">
        <v>0.06</v>
      </c>
      <c r="Q1021">
        <v>5.5E-2</v>
      </c>
      <c r="R1021">
        <v>5.5E-2</v>
      </c>
      <c r="S1021">
        <v>5.5E-2</v>
      </c>
      <c r="T1021">
        <v>5.5E-2</v>
      </c>
      <c r="U1021">
        <v>5.5E-2</v>
      </c>
      <c r="V1021">
        <v>0</v>
      </c>
      <c r="W1021">
        <v>0</v>
      </c>
      <c r="X1021">
        <v>0</v>
      </c>
      <c r="Y1021">
        <v>0</v>
      </c>
      <c r="Z1021">
        <v>0.33300000000000002</v>
      </c>
      <c r="AA1021">
        <v>0.33300000000000002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7</v>
      </c>
      <c r="AH1021">
        <v>7</v>
      </c>
      <c r="AI1021">
        <v>7</v>
      </c>
      <c r="AJ1021">
        <v>7</v>
      </c>
      <c r="AK1021">
        <v>7</v>
      </c>
      <c r="AL1021">
        <v>7</v>
      </c>
      <c r="AM1021">
        <v>0</v>
      </c>
      <c r="AN1021">
        <v>0</v>
      </c>
      <c r="AO1021">
        <v>0</v>
      </c>
      <c r="AP1021">
        <v>0</v>
      </c>
      <c r="AQ1021">
        <v>40</v>
      </c>
      <c r="AR1021">
        <v>40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42</v>
      </c>
      <c r="AY1021">
        <v>0.26250000000000001</v>
      </c>
      <c r="AZ1021" t="e">
        <v>#N/A</v>
      </c>
      <c r="BA1021" t="e">
        <v>#N/A</v>
      </c>
      <c r="BB1021" t="e">
        <v>#N/A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120</v>
      </c>
      <c r="BK1021">
        <v>122</v>
      </c>
      <c r="BL1021">
        <v>-2</v>
      </c>
    </row>
    <row r="1022" spans="1:64" hidden="1" outlineLevel="1" x14ac:dyDescent="0.3">
      <c r="A1022">
        <v>3</v>
      </c>
      <c r="B1022" t="s">
        <v>383</v>
      </c>
      <c r="C1022">
        <v>1</v>
      </c>
      <c r="D1022" t="s">
        <v>1786</v>
      </c>
      <c r="E1022" t="s">
        <v>533</v>
      </c>
      <c r="F1022" t="s">
        <v>1403</v>
      </c>
      <c r="G1022" t="s">
        <v>1403</v>
      </c>
      <c r="H1022">
        <v>19</v>
      </c>
      <c r="I1022" t="s">
        <v>37</v>
      </c>
      <c r="J1022">
        <v>273</v>
      </c>
      <c r="K1022">
        <v>48108</v>
      </c>
      <c r="L1022">
        <v>48108</v>
      </c>
      <c r="M1022">
        <v>272</v>
      </c>
      <c r="N1022">
        <v>0</v>
      </c>
      <c r="O1022">
        <v>120</v>
      </c>
      <c r="P1022">
        <v>5.5E-2</v>
      </c>
      <c r="Q1022">
        <v>5.5E-2</v>
      </c>
      <c r="R1022">
        <v>5.5E-2</v>
      </c>
      <c r="S1022">
        <v>5.5E-2</v>
      </c>
      <c r="T1022">
        <v>5.5E-2</v>
      </c>
      <c r="U1022">
        <v>5.5E-2</v>
      </c>
      <c r="V1022">
        <v>0</v>
      </c>
      <c r="W1022">
        <v>0</v>
      </c>
      <c r="X1022">
        <v>0</v>
      </c>
      <c r="Y1022">
        <v>0</v>
      </c>
      <c r="Z1022">
        <v>0.33300000000000002</v>
      </c>
      <c r="AA1022">
        <v>0.33300000000000002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7</v>
      </c>
      <c r="AH1022">
        <v>7</v>
      </c>
      <c r="AI1022">
        <v>7</v>
      </c>
      <c r="AJ1022">
        <v>7</v>
      </c>
      <c r="AK1022">
        <v>7</v>
      </c>
      <c r="AL1022">
        <v>7</v>
      </c>
      <c r="AM1022">
        <v>0</v>
      </c>
      <c r="AN1022">
        <v>0</v>
      </c>
      <c r="AO1022">
        <v>0</v>
      </c>
      <c r="AP1022">
        <v>0</v>
      </c>
      <c r="AQ1022">
        <v>40</v>
      </c>
      <c r="AR1022">
        <v>40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42</v>
      </c>
      <c r="AY1022">
        <v>0.26250000000000001</v>
      </c>
      <c r="AZ1022" t="e">
        <v>#N/A</v>
      </c>
      <c r="BA1022" t="e">
        <v>#N/A</v>
      </c>
      <c r="BB1022" t="e">
        <v>#N/A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120</v>
      </c>
      <c r="BK1022">
        <v>122</v>
      </c>
      <c r="BL1022">
        <v>-2</v>
      </c>
    </row>
    <row r="1023" spans="1:64" hidden="1" outlineLevel="1" x14ac:dyDescent="0.3">
      <c r="A1023">
        <v>4</v>
      </c>
      <c r="B1023" t="s">
        <v>379</v>
      </c>
      <c r="C1023">
        <v>0</v>
      </c>
      <c r="D1023" t="s">
        <v>1787</v>
      </c>
      <c r="E1023" t="s">
        <v>765</v>
      </c>
      <c r="F1023">
        <v>0</v>
      </c>
      <c r="G1023">
        <v>0</v>
      </c>
      <c r="H1023">
        <v>0</v>
      </c>
      <c r="I1023">
        <v>0</v>
      </c>
      <c r="J1023">
        <v>273</v>
      </c>
      <c r="K1023">
        <v>48108</v>
      </c>
      <c r="L1023">
        <v>48108</v>
      </c>
      <c r="M1023">
        <v>272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 hidden="1" outlineLevel="1" x14ac:dyDescent="0.3">
      <c r="A1024">
        <v>4</v>
      </c>
      <c r="B1024" t="s">
        <v>379</v>
      </c>
      <c r="C1024">
        <v>1</v>
      </c>
      <c r="D1024" t="s">
        <v>1788</v>
      </c>
      <c r="E1024" t="s">
        <v>534</v>
      </c>
      <c r="F1024" t="s">
        <v>1403</v>
      </c>
      <c r="G1024" t="s">
        <v>1403</v>
      </c>
      <c r="H1024">
        <v>20</v>
      </c>
      <c r="I1024" t="s">
        <v>42</v>
      </c>
      <c r="J1024">
        <v>273</v>
      </c>
      <c r="K1024">
        <v>48108</v>
      </c>
      <c r="L1024">
        <v>48109</v>
      </c>
      <c r="M1024">
        <v>273</v>
      </c>
      <c r="N1024">
        <v>1</v>
      </c>
      <c r="O1024">
        <v>120</v>
      </c>
      <c r="P1024">
        <v>0.17</v>
      </c>
      <c r="Q1024">
        <v>0.17</v>
      </c>
      <c r="R1024">
        <v>0.17</v>
      </c>
      <c r="S1024">
        <v>0.17</v>
      </c>
      <c r="T1024">
        <v>0.17</v>
      </c>
      <c r="U1024">
        <v>0.15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</v>
      </c>
      <c r="AH1024">
        <v>20</v>
      </c>
      <c r="AI1024">
        <v>20</v>
      </c>
      <c r="AJ1024">
        <v>20</v>
      </c>
      <c r="AK1024">
        <v>20</v>
      </c>
      <c r="AL1024">
        <v>18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118</v>
      </c>
      <c r="AY1024">
        <v>0.73750000000000004</v>
      </c>
      <c r="AZ1024" t="e">
        <v>#N/A</v>
      </c>
      <c r="BA1024" t="e">
        <v>#N/A</v>
      </c>
      <c r="BB1024" t="e">
        <v>#N/A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120</v>
      </c>
      <c r="BK1024">
        <v>118</v>
      </c>
      <c r="BL1024">
        <v>2</v>
      </c>
    </row>
    <row r="1025" spans="1:64" hidden="1" outlineLevel="1" x14ac:dyDescent="0.3">
      <c r="A1025">
        <v>4</v>
      </c>
      <c r="B1025" t="s">
        <v>380</v>
      </c>
      <c r="C1025">
        <v>1</v>
      </c>
      <c r="D1025" t="s">
        <v>1789</v>
      </c>
      <c r="E1025" t="s">
        <v>535</v>
      </c>
      <c r="F1025" t="s">
        <v>1403</v>
      </c>
      <c r="G1025" t="s">
        <v>1403</v>
      </c>
      <c r="H1025">
        <v>21</v>
      </c>
      <c r="I1025" t="s">
        <v>42</v>
      </c>
      <c r="J1025">
        <v>274</v>
      </c>
      <c r="K1025">
        <v>48115</v>
      </c>
      <c r="L1025">
        <v>48116</v>
      </c>
      <c r="M1025">
        <v>274</v>
      </c>
      <c r="N1025">
        <v>1</v>
      </c>
      <c r="O1025">
        <v>120</v>
      </c>
      <c r="P1025">
        <v>0.17</v>
      </c>
      <c r="Q1025">
        <v>0.17</v>
      </c>
      <c r="R1025">
        <v>0.17</v>
      </c>
      <c r="S1025">
        <v>0.17</v>
      </c>
      <c r="T1025">
        <v>0.17</v>
      </c>
      <c r="U1025">
        <v>0.15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</v>
      </c>
      <c r="AH1025">
        <v>20</v>
      </c>
      <c r="AI1025">
        <v>20</v>
      </c>
      <c r="AJ1025">
        <v>20</v>
      </c>
      <c r="AK1025">
        <v>20</v>
      </c>
      <c r="AL1025">
        <v>18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118</v>
      </c>
      <c r="AY1025">
        <v>0.73750000000000004</v>
      </c>
      <c r="AZ1025" t="e">
        <v>#N/A</v>
      </c>
      <c r="BA1025" t="e">
        <v>#N/A</v>
      </c>
      <c r="BB1025" t="e">
        <v>#N/A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120</v>
      </c>
      <c r="BK1025">
        <v>118</v>
      </c>
      <c r="BL1025">
        <v>2</v>
      </c>
    </row>
    <row r="1026" spans="1:64" hidden="1" outlineLevel="1" x14ac:dyDescent="0.3">
      <c r="A1026">
        <v>4</v>
      </c>
      <c r="B1026" t="s">
        <v>381</v>
      </c>
      <c r="C1026">
        <v>1</v>
      </c>
      <c r="D1026" t="s">
        <v>1790</v>
      </c>
      <c r="E1026" t="s">
        <v>536</v>
      </c>
      <c r="F1026" t="s">
        <v>1403</v>
      </c>
      <c r="G1026" t="s">
        <v>1403</v>
      </c>
      <c r="H1026">
        <v>22</v>
      </c>
      <c r="I1026" t="s">
        <v>42</v>
      </c>
      <c r="J1026">
        <v>275</v>
      </c>
      <c r="K1026">
        <v>48122</v>
      </c>
      <c r="L1026">
        <v>48123</v>
      </c>
      <c r="M1026">
        <v>275</v>
      </c>
      <c r="N1026">
        <v>1</v>
      </c>
      <c r="O1026">
        <v>120</v>
      </c>
      <c r="P1026">
        <v>0.17</v>
      </c>
      <c r="Q1026">
        <v>0.17</v>
      </c>
      <c r="R1026">
        <v>0.17</v>
      </c>
      <c r="S1026">
        <v>0.17</v>
      </c>
      <c r="T1026">
        <v>0.17</v>
      </c>
      <c r="U1026">
        <v>0.15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</v>
      </c>
      <c r="AH1026">
        <v>20</v>
      </c>
      <c r="AI1026">
        <v>20</v>
      </c>
      <c r="AJ1026">
        <v>20</v>
      </c>
      <c r="AK1026">
        <v>20</v>
      </c>
      <c r="AL1026">
        <v>18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120</v>
      </c>
      <c r="BK1026">
        <v>118</v>
      </c>
      <c r="BL1026">
        <v>2</v>
      </c>
    </row>
    <row r="1027" spans="1:64" hidden="1" outlineLevel="1" x14ac:dyDescent="0.3">
      <c r="A1027">
        <v>5</v>
      </c>
      <c r="B1027" t="s">
        <v>379</v>
      </c>
      <c r="C1027">
        <v>0</v>
      </c>
      <c r="D1027" t="s">
        <v>1791</v>
      </c>
      <c r="E1027" t="s">
        <v>766</v>
      </c>
      <c r="F1027">
        <v>0</v>
      </c>
      <c r="G1027">
        <v>0</v>
      </c>
      <c r="H1027">
        <v>0</v>
      </c>
      <c r="I1027">
        <v>0</v>
      </c>
      <c r="J1027">
        <v>276</v>
      </c>
      <c r="K1027">
        <v>48129</v>
      </c>
      <c r="L1027">
        <v>48129</v>
      </c>
      <c r="M1027">
        <v>275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 hidden="1" outlineLevel="1" x14ac:dyDescent="0.3">
      <c r="A1028">
        <v>5</v>
      </c>
      <c r="B1028" t="s">
        <v>379</v>
      </c>
      <c r="C1028">
        <v>1</v>
      </c>
      <c r="D1028" t="s">
        <v>1792</v>
      </c>
      <c r="E1028" t="s">
        <v>537</v>
      </c>
      <c r="F1028" t="s">
        <v>1403</v>
      </c>
      <c r="G1028" t="s">
        <v>1403</v>
      </c>
      <c r="H1028">
        <v>22</v>
      </c>
      <c r="I1028" t="s">
        <v>42</v>
      </c>
      <c r="J1028">
        <v>276</v>
      </c>
      <c r="K1028">
        <v>48129</v>
      </c>
      <c r="L1028">
        <v>48130</v>
      </c>
      <c r="M1028">
        <v>276</v>
      </c>
      <c r="N1028">
        <v>1</v>
      </c>
      <c r="O1028">
        <v>120</v>
      </c>
      <c r="P1028">
        <v>0.17</v>
      </c>
      <c r="Q1028">
        <v>0.17</v>
      </c>
      <c r="R1028">
        <v>0.17</v>
      </c>
      <c r="S1028">
        <v>0.17</v>
      </c>
      <c r="T1028">
        <v>0.17</v>
      </c>
      <c r="U1028">
        <v>0.15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</v>
      </c>
      <c r="AH1028">
        <v>20</v>
      </c>
      <c r="AI1028">
        <v>20</v>
      </c>
      <c r="AJ1028">
        <v>20</v>
      </c>
      <c r="AK1028">
        <v>20</v>
      </c>
      <c r="AL1028">
        <v>18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118</v>
      </c>
      <c r="AY1028">
        <v>0.73750000000000004</v>
      </c>
      <c r="AZ1028" t="e">
        <v>#N/A</v>
      </c>
      <c r="BA1028" t="e">
        <v>#N/A</v>
      </c>
      <c r="BB1028" t="e">
        <v>#N/A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120</v>
      </c>
      <c r="BK1028">
        <v>118</v>
      </c>
      <c r="BL1028">
        <v>2</v>
      </c>
    </row>
    <row r="1029" spans="1:64" hidden="1" outlineLevel="1" x14ac:dyDescent="0.3">
      <c r="A1029">
        <v>5</v>
      </c>
      <c r="B1029" t="s">
        <v>380</v>
      </c>
      <c r="C1029">
        <v>1</v>
      </c>
      <c r="D1029" t="s">
        <v>1793</v>
      </c>
      <c r="E1029" t="s">
        <v>538</v>
      </c>
      <c r="F1029" t="s">
        <v>1403</v>
      </c>
      <c r="G1029" t="s">
        <v>1403</v>
      </c>
      <c r="H1029">
        <v>23</v>
      </c>
      <c r="I1029" t="s">
        <v>42</v>
      </c>
      <c r="J1029">
        <v>277</v>
      </c>
      <c r="K1029">
        <v>48136</v>
      </c>
      <c r="L1029">
        <v>48137</v>
      </c>
      <c r="M1029">
        <v>277</v>
      </c>
      <c r="N1029">
        <v>1</v>
      </c>
      <c r="O1029">
        <v>120</v>
      </c>
      <c r="P1029">
        <v>0.17</v>
      </c>
      <c r="Q1029">
        <v>0.17</v>
      </c>
      <c r="R1029">
        <v>0.17</v>
      </c>
      <c r="S1029">
        <v>0.17</v>
      </c>
      <c r="T1029">
        <v>0.17</v>
      </c>
      <c r="U1029">
        <v>0.15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</v>
      </c>
      <c r="AH1029">
        <v>20</v>
      </c>
      <c r="AI1029">
        <v>20</v>
      </c>
      <c r="AJ1029">
        <v>20</v>
      </c>
      <c r="AK1029">
        <v>20</v>
      </c>
      <c r="AL1029">
        <v>18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118</v>
      </c>
      <c r="AY1029">
        <v>0.73750000000000004</v>
      </c>
      <c r="AZ1029" t="e">
        <v>#N/A</v>
      </c>
      <c r="BA1029" t="e">
        <v>#N/A</v>
      </c>
      <c r="BB1029" t="e">
        <v>#N/A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120</v>
      </c>
      <c r="BK1029">
        <v>118</v>
      </c>
      <c r="BL1029">
        <v>2</v>
      </c>
    </row>
    <row r="1030" spans="1:64" hidden="1" outlineLevel="1" x14ac:dyDescent="0.3">
      <c r="A1030">
        <v>5</v>
      </c>
      <c r="B1030" t="s">
        <v>381</v>
      </c>
      <c r="C1030">
        <v>1</v>
      </c>
      <c r="D1030" t="s">
        <v>1794</v>
      </c>
      <c r="E1030" t="s">
        <v>539</v>
      </c>
      <c r="F1030" t="s">
        <v>1403</v>
      </c>
      <c r="G1030" t="s">
        <v>1403</v>
      </c>
      <c r="H1030">
        <v>24</v>
      </c>
      <c r="I1030" t="s">
        <v>42</v>
      </c>
      <c r="J1030">
        <v>278</v>
      </c>
      <c r="K1030">
        <v>48143</v>
      </c>
      <c r="L1030">
        <v>48144</v>
      </c>
      <c r="M1030">
        <v>278</v>
      </c>
      <c r="N1030">
        <v>1</v>
      </c>
      <c r="O1030">
        <v>120</v>
      </c>
      <c r="P1030">
        <v>0.17</v>
      </c>
      <c r="Q1030">
        <v>0.17</v>
      </c>
      <c r="R1030">
        <v>0.17</v>
      </c>
      <c r="S1030">
        <v>0.17</v>
      </c>
      <c r="T1030">
        <v>0.17</v>
      </c>
      <c r="U1030">
        <v>0.15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</v>
      </c>
      <c r="AH1030">
        <v>20</v>
      </c>
      <c r="AI1030">
        <v>20</v>
      </c>
      <c r="AJ1030">
        <v>20</v>
      </c>
      <c r="AK1030">
        <v>20</v>
      </c>
      <c r="AL1030">
        <v>18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118</v>
      </c>
      <c r="AY1030">
        <v>0.73750000000000004</v>
      </c>
      <c r="AZ1030" t="e">
        <v>#N/A</v>
      </c>
      <c r="BA1030" t="e">
        <v>#N/A</v>
      </c>
      <c r="BB1030" t="e">
        <v>#N/A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120</v>
      </c>
      <c r="BK1030">
        <v>118</v>
      </c>
      <c r="BL1030">
        <v>2</v>
      </c>
    </row>
    <row r="1031" spans="1:64" hidden="1" outlineLevel="1" x14ac:dyDescent="0.3">
      <c r="A1031">
        <v>5</v>
      </c>
      <c r="B1031" t="s">
        <v>382</v>
      </c>
      <c r="C1031">
        <v>1</v>
      </c>
      <c r="D1031" t="s">
        <v>1795</v>
      </c>
      <c r="E1031" t="s">
        <v>540</v>
      </c>
      <c r="F1031" t="s">
        <v>1403</v>
      </c>
      <c r="G1031" t="s">
        <v>1403</v>
      </c>
      <c r="H1031">
        <v>25</v>
      </c>
      <c r="I1031" t="s">
        <v>42</v>
      </c>
      <c r="J1031">
        <v>279</v>
      </c>
      <c r="K1031">
        <v>48150</v>
      </c>
      <c r="L1031">
        <v>48151</v>
      </c>
      <c r="M1031">
        <v>279</v>
      </c>
      <c r="N1031">
        <v>1</v>
      </c>
      <c r="O1031">
        <v>120</v>
      </c>
      <c r="P1031">
        <v>0.17</v>
      </c>
      <c r="Q1031">
        <v>0.17</v>
      </c>
      <c r="R1031">
        <v>0.17</v>
      </c>
      <c r="S1031">
        <v>0.17</v>
      </c>
      <c r="T1031">
        <v>0.17</v>
      </c>
      <c r="U1031">
        <v>0.15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</v>
      </c>
      <c r="AH1031">
        <v>20</v>
      </c>
      <c r="AI1031">
        <v>20</v>
      </c>
      <c r="AJ1031">
        <v>20</v>
      </c>
      <c r="AK1031">
        <v>20</v>
      </c>
      <c r="AL1031">
        <v>18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118</v>
      </c>
      <c r="AY1031">
        <v>0.73750000000000004</v>
      </c>
      <c r="AZ1031" t="e">
        <v>#N/A</v>
      </c>
      <c r="BA1031" t="e">
        <v>#N/A</v>
      </c>
      <c r="BB1031" t="e">
        <v>#N/A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120</v>
      </c>
      <c r="BK1031">
        <v>118</v>
      </c>
      <c r="BL1031">
        <v>2</v>
      </c>
    </row>
    <row r="1032" spans="1:64" hidden="1" outlineLevel="1" x14ac:dyDescent="0.3">
      <c r="A1032">
        <v>6</v>
      </c>
      <c r="B1032" t="s">
        <v>379</v>
      </c>
      <c r="C1032">
        <v>0</v>
      </c>
      <c r="D1032" t="s">
        <v>1796</v>
      </c>
      <c r="E1032" t="s">
        <v>767</v>
      </c>
      <c r="F1032">
        <v>0</v>
      </c>
      <c r="G1032">
        <v>0</v>
      </c>
      <c r="H1032">
        <v>0</v>
      </c>
      <c r="I1032">
        <v>0</v>
      </c>
      <c r="J1032">
        <v>280</v>
      </c>
      <c r="K1032">
        <v>48157</v>
      </c>
      <c r="L1032">
        <v>48157</v>
      </c>
      <c r="M1032">
        <v>279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 hidden="1" outlineLevel="1" x14ac:dyDescent="0.3">
      <c r="A1033">
        <v>6</v>
      </c>
      <c r="B1033" t="s">
        <v>379</v>
      </c>
      <c r="C1033">
        <v>1</v>
      </c>
      <c r="D1033" t="s">
        <v>1797</v>
      </c>
      <c r="E1033" t="s">
        <v>77</v>
      </c>
      <c r="F1033" t="s">
        <v>1403</v>
      </c>
      <c r="G1033" t="s">
        <v>1403</v>
      </c>
      <c r="H1033">
        <v>26</v>
      </c>
      <c r="I1033" t="s">
        <v>29</v>
      </c>
      <c r="J1033">
        <v>280</v>
      </c>
      <c r="K1033">
        <v>48157</v>
      </c>
      <c r="L1033">
        <v>48158</v>
      </c>
      <c r="M1033">
        <v>280</v>
      </c>
      <c r="N1033">
        <v>1</v>
      </c>
      <c r="O1033">
        <v>120</v>
      </c>
      <c r="P1033">
        <v>0.17</v>
      </c>
      <c r="Q1033">
        <v>0.17</v>
      </c>
      <c r="R1033">
        <v>0.17</v>
      </c>
      <c r="S1033">
        <v>0.17</v>
      </c>
      <c r="T1033">
        <v>0.17</v>
      </c>
      <c r="U1033">
        <v>0.15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</v>
      </c>
      <c r="AH1033">
        <v>20</v>
      </c>
      <c r="AI1033">
        <v>20</v>
      </c>
      <c r="AJ1033">
        <v>20</v>
      </c>
      <c r="AK1033">
        <v>20</v>
      </c>
      <c r="AL1033">
        <v>18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118</v>
      </c>
      <c r="AY1033">
        <v>0.73750000000000004</v>
      </c>
      <c r="AZ1033" t="e">
        <v>#N/A</v>
      </c>
      <c r="BA1033" t="e">
        <v>#N/A</v>
      </c>
      <c r="BB1033" t="e">
        <v>#N/A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120</v>
      </c>
      <c r="BK1033">
        <v>118</v>
      </c>
      <c r="BL1033">
        <v>2</v>
      </c>
    </row>
    <row r="1034" spans="1:64" hidden="1" outlineLevel="1" x14ac:dyDescent="0.3">
      <c r="A1034">
        <v>6</v>
      </c>
      <c r="B1034" t="s">
        <v>380</v>
      </c>
      <c r="C1034">
        <v>1</v>
      </c>
      <c r="D1034" t="s">
        <v>1798</v>
      </c>
      <c r="E1034" t="s">
        <v>541</v>
      </c>
      <c r="F1034" t="s">
        <v>1403</v>
      </c>
      <c r="G1034" t="s">
        <v>1403</v>
      </c>
      <c r="H1034">
        <v>26</v>
      </c>
      <c r="I1034" t="s">
        <v>29</v>
      </c>
      <c r="J1034">
        <v>281</v>
      </c>
      <c r="K1034">
        <v>48164</v>
      </c>
      <c r="L1034">
        <v>48165</v>
      </c>
      <c r="M1034">
        <v>281</v>
      </c>
      <c r="N1034">
        <v>1</v>
      </c>
      <c r="O1034">
        <v>120</v>
      </c>
      <c r="P1034">
        <v>0.17</v>
      </c>
      <c r="Q1034">
        <v>0.17</v>
      </c>
      <c r="R1034">
        <v>0.17</v>
      </c>
      <c r="S1034">
        <v>0.17</v>
      </c>
      <c r="T1034">
        <v>0.17</v>
      </c>
      <c r="U1034">
        <v>0.15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</v>
      </c>
      <c r="AH1034">
        <v>20</v>
      </c>
      <c r="AI1034">
        <v>20</v>
      </c>
      <c r="AJ1034">
        <v>20</v>
      </c>
      <c r="AK1034">
        <v>20</v>
      </c>
      <c r="AL1034">
        <v>18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118</v>
      </c>
      <c r="AY1034">
        <v>0.73750000000000004</v>
      </c>
      <c r="AZ1034" t="e">
        <v>#N/A</v>
      </c>
      <c r="BA1034" t="e">
        <v>#N/A</v>
      </c>
      <c r="BB1034" t="e">
        <v>#N/A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120</v>
      </c>
      <c r="BK1034">
        <v>118</v>
      </c>
      <c r="BL1034">
        <v>2</v>
      </c>
    </row>
    <row r="1035" spans="1:64" hidden="1" outlineLevel="1" x14ac:dyDescent="0.3">
      <c r="A1035">
        <v>6</v>
      </c>
      <c r="B1035" t="s">
        <v>381</v>
      </c>
      <c r="C1035">
        <v>1</v>
      </c>
      <c r="D1035" t="s">
        <v>1799</v>
      </c>
      <c r="E1035" t="s">
        <v>79</v>
      </c>
      <c r="F1035" t="s">
        <v>1403</v>
      </c>
      <c r="G1035" t="s">
        <v>1403</v>
      </c>
      <c r="H1035">
        <v>26</v>
      </c>
      <c r="I1035" t="s">
        <v>29</v>
      </c>
      <c r="J1035">
        <v>282</v>
      </c>
      <c r="K1035">
        <v>48171</v>
      </c>
      <c r="L1035">
        <v>48172</v>
      </c>
      <c r="M1035">
        <v>282</v>
      </c>
      <c r="N1035">
        <v>1</v>
      </c>
      <c r="O1035">
        <v>120</v>
      </c>
      <c r="P1035">
        <v>0.17</v>
      </c>
      <c r="Q1035">
        <v>0.17</v>
      </c>
      <c r="R1035">
        <v>0.17</v>
      </c>
      <c r="S1035">
        <v>0.17</v>
      </c>
      <c r="T1035">
        <v>0.17</v>
      </c>
      <c r="U1035">
        <v>0.15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</v>
      </c>
      <c r="AH1035">
        <v>20</v>
      </c>
      <c r="AI1035">
        <v>20</v>
      </c>
      <c r="AJ1035">
        <v>20</v>
      </c>
      <c r="AK1035">
        <v>20</v>
      </c>
      <c r="AL1035">
        <v>18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118</v>
      </c>
      <c r="AY1035">
        <v>0.73750000000000004</v>
      </c>
      <c r="AZ1035" t="e">
        <v>#N/A</v>
      </c>
      <c r="BA1035" t="e">
        <v>#N/A</v>
      </c>
      <c r="BB1035" t="e">
        <v>#N/A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120</v>
      </c>
      <c r="BK1035">
        <v>118</v>
      </c>
      <c r="BL1035">
        <v>2</v>
      </c>
    </row>
    <row r="1036" spans="1:64" hidden="1" outlineLevel="1" x14ac:dyDescent="0.3">
      <c r="A1036">
        <v>6</v>
      </c>
      <c r="B1036" t="s">
        <v>382</v>
      </c>
      <c r="C1036">
        <v>1</v>
      </c>
      <c r="D1036" t="s">
        <v>1800</v>
      </c>
      <c r="E1036" t="s">
        <v>80</v>
      </c>
      <c r="F1036" t="s">
        <v>1403</v>
      </c>
      <c r="G1036" t="s">
        <v>1403</v>
      </c>
      <c r="H1036">
        <v>26</v>
      </c>
      <c r="I1036" t="s">
        <v>29</v>
      </c>
      <c r="J1036">
        <v>283</v>
      </c>
      <c r="K1036">
        <v>48178</v>
      </c>
      <c r="L1036">
        <v>48179</v>
      </c>
      <c r="M1036">
        <v>283</v>
      </c>
      <c r="N1036">
        <v>1</v>
      </c>
      <c r="O1036">
        <v>120</v>
      </c>
      <c r="P1036">
        <v>0.17</v>
      </c>
      <c r="Q1036">
        <v>0.17</v>
      </c>
      <c r="R1036">
        <v>0.17</v>
      </c>
      <c r="S1036">
        <v>0.17</v>
      </c>
      <c r="T1036">
        <v>0.17</v>
      </c>
      <c r="U1036">
        <v>0.15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</v>
      </c>
      <c r="AH1036">
        <v>20</v>
      </c>
      <c r="AI1036">
        <v>20</v>
      </c>
      <c r="AJ1036">
        <v>20</v>
      </c>
      <c r="AK1036">
        <v>20</v>
      </c>
      <c r="AL1036">
        <v>18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118</v>
      </c>
      <c r="AY1036">
        <v>0.73750000000000004</v>
      </c>
      <c r="AZ1036" t="e">
        <v>#N/A</v>
      </c>
      <c r="BA1036" t="e">
        <v>#N/A</v>
      </c>
      <c r="BB1036" t="e">
        <v>#N/A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120</v>
      </c>
      <c r="BK1036">
        <v>118</v>
      </c>
      <c r="BL1036">
        <v>2</v>
      </c>
    </row>
    <row r="1037" spans="1:64" hidden="1" outlineLevel="1" x14ac:dyDescent="0.3">
      <c r="A1037">
        <v>6</v>
      </c>
      <c r="B1037" t="s">
        <v>383</v>
      </c>
      <c r="C1037">
        <v>1</v>
      </c>
      <c r="D1037" t="s">
        <v>1801</v>
      </c>
      <c r="E1037" t="s">
        <v>542</v>
      </c>
      <c r="F1037" t="s">
        <v>1403</v>
      </c>
      <c r="G1037" t="s">
        <v>1403</v>
      </c>
      <c r="H1037">
        <v>26</v>
      </c>
      <c r="I1037" t="s">
        <v>29</v>
      </c>
      <c r="J1037">
        <v>284</v>
      </c>
      <c r="K1037">
        <v>48185</v>
      </c>
      <c r="L1037">
        <v>48186</v>
      </c>
      <c r="M1037">
        <v>284</v>
      </c>
      <c r="N1037">
        <v>1</v>
      </c>
      <c r="O1037">
        <v>120</v>
      </c>
      <c r="P1037">
        <v>0.17</v>
      </c>
      <c r="Q1037">
        <v>0.17</v>
      </c>
      <c r="R1037">
        <v>0.17</v>
      </c>
      <c r="S1037">
        <v>0.17</v>
      </c>
      <c r="T1037">
        <v>0.17</v>
      </c>
      <c r="U1037">
        <v>0.15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</v>
      </c>
      <c r="AH1037">
        <v>20</v>
      </c>
      <c r="AI1037">
        <v>20</v>
      </c>
      <c r="AJ1037">
        <v>20</v>
      </c>
      <c r="AK1037">
        <v>20</v>
      </c>
      <c r="AL1037">
        <v>18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118</v>
      </c>
      <c r="AY1037">
        <v>0.73750000000000004</v>
      </c>
      <c r="AZ1037" t="e">
        <v>#N/A</v>
      </c>
      <c r="BA1037" t="e">
        <v>#N/A</v>
      </c>
      <c r="BB1037" t="e">
        <v>#N/A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120</v>
      </c>
      <c r="BK1037">
        <v>118</v>
      </c>
      <c r="BL1037">
        <v>2</v>
      </c>
    </row>
    <row r="1038" spans="1:64" hidden="1" outlineLevel="1" x14ac:dyDescent="0.3">
      <c r="A1038">
        <v>6</v>
      </c>
      <c r="B1038" t="s">
        <v>384</v>
      </c>
      <c r="C1038">
        <v>1</v>
      </c>
      <c r="D1038" t="s">
        <v>1802</v>
      </c>
      <c r="E1038" t="s">
        <v>543</v>
      </c>
      <c r="F1038" t="s">
        <v>1403</v>
      </c>
      <c r="G1038" t="s">
        <v>1403</v>
      </c>
      <c r="H1038">
        <v>26</v>
      </c>
      <c r="I1038" t="s">
        <v>29</v>
      </c>
      <c r="J1038">
        <v>285</v>
      </c>
      <c r="K1038">
        <v>48192</v>
      </c>
      <c r="L1038">
        <v>48193</v>
      </c>
      <c r="M1038">
        <v>285</v>
      </c>
      <c r="N1038">
        <v>1</v>
      </c>
      <c r="O1038">
        <v>120</v>
      </c>
      <c r="P1038">
        <v>0.17</v>
      </c>
      <c r="Q1038">
        <v>0.17</v>
      </c>
      <c r="R1038">
        <v>0.17</v>
      </c>
      <c r="S1038">
        <v>0.17</v>
      </c>
      <c r="T1038">
        <v>0.17</v>
      </c>
      <c r="U1038">
        <v>0.15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</v>
      </c>
      <c r="AH1038">
        <v>20</v>
      </c>
      <c r="AI1038">
        <v>20</v>
      </c>
      <c r="AJ1038">
        <v>20</v>
      </c>
      <c r="AK1038">
        <v>20</v>
      </c>
      <c r="AL1038">
        <v>18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118</v>
      </c>
      <c r="AY1038">
        <v>0.73750000000000004</v>
      </c>
      <c r="AZ1038" t="e">
        <v>#N/A</v>
      </c>
      <c r="BA1038" t="e">
        <v>#N/A</v>
      </c>
      <c r="BB1038" t="e">
        <v>#N/A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120</v>
      </c>
      <c r="BK1038">
        <v>118</v>
      </c>
      <c r="BL1038">
        <v>2</v>
      </c>
    </row>
    <row r="1039" spans="1:64" hidden="1" outlineLevel="1" x14ac:dyDescent="0.3">
      <c r="A1039">
        <v>7</v>
      </c>
      <c r="B1039" t="s">
        <v>379</v>
      </c>
      <c r="C1039">
        <v>0</v>
      </c>
      <c r="D1039" t="s">
        <v>1803</v>
      </c>
      <c r="E1039" t="s">
        <v>768</v>
      </c>
      <c r="F1039">
        <v>0</v>
      </c>
      <c r="G1039">
        <v>0</v>
      </c>
      <c r="H1039">
        <v>0</v>
      </c>
      <c r="I1039">
        <v>0</v>
      </c>
      <c r="J1039">
        <v>286</v>
      </c>
      <c r="K1039">
        <v>48199</v>
      </c>
      <c r="L1039">
        <v>48199</v>
      </c>
      <c r="M1039">
        <v>285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 hidden="1" outlineLevel="1" x14ac:dyDescent="0.3">
      <c r="A1040">
        <v>7</v>
      </c>
      <c r="B1040" t="s">
        <v>379</v>
      </c>
      <c r="C1040">
        <v>1</v>
      </c>
      <c r="D1040" t="s">
        <v>1804</v>
      </c>
      <c r="E1040" t="s">
        <v>544</v>
      </c>
      <c r="F1040" t="s">
        <v>1403</v>
      </c>
      <c r="G1040" t="s">
        <v>1403</v>
      </c>
      <c r="H1040">
        <v>26</v>
      </c>
      <c r="I1040" t="s">
        <v>29</v>
      </c>
      <c r="J1040">
        <v>286</v>
      </c>
      <c r="K1040">
        <v>48199</v>
      </c>
      <c r="L1040">
        <v>48200</v>
      </c>
      <c r="M1040">
        <v>286</v>
      </c>
      <c r="N1040">
        <v>1</v>
      </c>
      <c r="O1040">
        <v>120</v>
      </c>
      <c r="P1040">
        <v>0.09</v>
      </c>
      <c r="Q1040">
        <v>0.09</v>
      </c>
      <c r="R1040">
        <v>0.08</v>
      </c>
      <c r="S1040">
        <v>0.08</v>
      </c>
      <c r="T1040">
        <v>0.08</v>
      </c>
      <c r="U1040">
        <v>0.08</v>
      </c>
      <c r="V1040">
        <v>0</v>
      </c>
      <c r="W1040">
        <v>0</v>
      </c>
      <c r="X1040">
        <v>0</v>
      </c>
      <c r="Y1040">
        <v>0.25</v>
      </c>
      <c r="Z1040">
        <v>0.25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11</v>
      </c>
      <c r="AH1040">
        <v>11</v>
      </c>
      <c r="AI1040">
        <v>10</v>
      </c>
      <c r="AJ1040">
        <v>10</v>
      </c>
      <c r="AK1040">
        <v>10</v>
      </c>
      <c r="AL1040">
        <v>10</v>
      </c>
      <c r="AM1040">
        <v>0</v>
      </c>
      <c r="AN1040">
        <v>0</v>
      </c>
      <c r="AO1040">
        <v>0</v>
      </c>
      <c r="AP1040">
        <v>30</v>
      </c>
      <c r="AQ1040">
        <v>30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62</v>
      </c>
      <c r="AY1040">
        <v>0.38750000000000001</v>
      </c>
      <c r="AZ1040" t="e">
        <v>#N/A</v>
      </c>
      <c r="BA1040" t="e">
        <v>#N/A</v>
      </c>
      <c r="BB1040" t="e">
        <v>#N/A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120</v>
      </c>
      <c r="BK1040">
        <v>122</v>
      </c>
      <c r="BL1040">
        <v>-2</v>
      </c>
    </row>
    <row r="1041" spans="1:64" hidden="1" outlineLevel="1" x14ac:dyDescent="0.3">
      <c r="A1041">
        <v>7</v>
      </c>
      <c r="B1041" t="s">
        <v>380</v>
      </c>
      <c r="C1041">
        <v>1</v>
      </c>
      <c r="D1041" t="s">
        <v>1805</v>
      </c>
      <c r="E1041" t="s">
        <v>545</v>
      </c>
      <c r="F1041" t="s">
        <v>1403</v>
      </c>
      <c r="G1041" t="s">
        <v>1403</v>
      </c>
      <c r="H1041">
        <v>26</v>
      </c>
      <c r="I1041" t="s">
        <v>29</v>
      </c>
      <c r="J1041">
        <v>287</v>
      </c>
      <c r="K1041">
        <v>48206</v>
      </c>
      <c r="L1041">
        <v>48207</v>
      </c>
      <c r="M1041">
        <v>287</v>
      </c>
      <c r="N1041">
        <v>1</v>
      </c>
      <c r="O1041">
        <v>120</v>
      </c>
      <c r="P1041">
        <v>0.09</v>
      </c>
      <c r="Q1041">
        <v>0.09</v>
      </c>
      <c r="R1041">
        <v>0.08</v>
      </c>
      <c r="S1041">
        <v>0.08</v>
      </c>
      <c r="T1041">
        <v>0.08</v>
      </c>
      <c r="U1041">
        <v>0.08</v>
      </c>
      <c r="V1041">
        <v>0</v>
      </c>
      <c r="W1041">
        <v>0</v>
      </c>
      <c r="X1041">
        <v>0</v>
      </c>
      <c r="Y1041">
        <v>0.25</v>
      </c>
      <c r="Z1041">
        <v>0.25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11</v>
      </c>
      <c r="AH1041">
        <v>11</v>
      </c>
      <c r="AI1041">
        <v>10</v>
      </c>
      <c r="AJ1041">
        <v>10</v>
      </c>
      <c r="AK1041">
        <v>10</v>
      </c>
      <c r="AL1041">
        <v>10</v>
      </c>
      <c r="AM1041">
        <v>0</v>
      </c>
      <c r="AN1041">
        <v>0</v>
      </c>
      <c r="AO1041">
        <v>0</v>
      </c>
      <c r="AP1041">
        <v>30</v>
      </c>
      <c r="AQ1041">
        <v>30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62</v>
      </c>
      <c r="AY1041">
        <v>0.38750000000000001</v>
      </c>
      <c r="AZ1041" t="e">
        <v>#N/A</v>
      </c>
      <c r="BA1041" t="e">
        <v>#N/A</v>
      </c>
      <c r="BB1041" t="e">
        <v>#N/A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120</v>
      </c>
      <c r="BK1041">
        <v>122</v>
      </c>
      <c r="BL1041">
        <v>-2</v>
      </c>
    </row>
    <row r="1042" spans="1:64" hidden="1" outlineLevel="1" x14ac:dyDescent="0.3">
      <c r="A1042">
        <v>7</v>
      </c>
      <c r="B1042" t="s">
        <v>381</v>
      </c>
      <c r="C1042">
        <v>1</v>
      </c>
      <c r="D1042" t="s">
        <v>1806</v>
      </c>
      <c r="E1042" t="s">
        <v>546</v>
      </c>
      <c r="F1042" t="s">
        <v>1403</v>
      </c>
      <c r="G1042" t="s">
        <v>1403</v>
      </c>
      <c r="H1042">
        <v>26</v>
      </c>
      <c r="I1042" t="s">
        <v>37</v>
      </c>
      <c r="J1042">
        <v>288</v>
      </c>
      <c r="K1042">
        <v>48213</v>
      </c>
      <c r="L1042">
        <v>48213</v>
      </c>
      <c r="M1042">
        <v>287</v>
      </c>
      <c r="N1042">
        <v>0</v>
      </c>
      <c r="O1042">
        <v>120</v>
      </c>
      <c r="P1042">
        <v>5.5E-2</v>
      </c>
      <c r="Q1042">
        <v>5.5E-2</v>
      </c>
      <c r="R1042">
        <v>5.5E-2</v>
      </c>
      <c r="S1042">
        <v>5.5E-2</v>
      </c>
      <c r="T1042">
        <v>5.5E-2</v>
      </c>
      <c r="U1042">
        <v>5.5E-2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0.66600000000000004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7</v>
      </c>
      <c r="AH1042">
        <v>7</v>
      </c>
      <c r="AI1042">
        <v>7</v>
      </c>
      <c r="AJ1042">
        <v>7</v>
      </c>
      <c r="AK1042">
        <v>7</v>
      </c>
      <c r="AL1042">
        <v>7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80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42</v>
      </c>
      <c r="AY1042">
        <v>0.26250000000000001</v>
      </c>
      <c r="AZ1042" t="e">
        <v>#N/A</v>
      </c>
      <c r="BA1042" t="e">
        <v>#N/A</v>
      </c>
      <c r="BB1042" t="e">
        <v>#N/A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120</v>
      </c>
      <c r="BK1042">
        <v>122</v>
      </c>
      <c r="BL1042">
        <v>-2</v>
      </c>
    </row>
    <row r="1043" spans="1:64" hidden="1" outlineLevel="1" x14ac:dyDescent="0.3">
      <c r="A1043">
        <v>8</v>
      </c>
      <c r="B1043" t="s">
        <v>379</v>
      </c>
      <c r="C1043">
        <v>0</v>
      </c>
      <c r="D1043" t="s">
        <v>1807</v>
      </c>
      <c r="E1043" t="s">
        <v>769</v>
      </c>
      <c r="F1043">
        <v>0</v>
      </c>
      <c r="G1043">
        <v>0</v>
      </c>
      <c r="H1043">
        <v>0</v>
      </c>
      <c r="I1043">
        <v>0</v>
      </c>
      <c r="J1043">
        <v>288</v>
      </c>
      <c r="K1043">
        <v>48213</v>
      </c>
      <c r="L1043">
        <v>48213</v>
      </c>
      <c r="M1043">
        <v>287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 hidden="1" outlineLevel="1" x14ac:dyDescent="0.3">
      <c r="A1044">
        <v>8</v>
      </c>
      <c r="B1044" t="s">
        <v>379</v>
      </c>
      <c r="C1044">
        <v>1</v>
      </c>
      <c r="D1044" t="s">
        <v>1808</v>
      </c>
      <c r="E1044" t="s">
        <v>547</v>
      </c>
      <c r="F1044" t="s">
        <v>1403</v>
      </c>
      <c r="G1044" t="s">
        <v>1403</v>
      </c>
      <c r="H1044">
        <v>27</v>
      </c>
      <c r="I1044" t="s">
        <v>37</v>
      </c>
      <c r="J1044">
        <v>288</v>
      </c>
      <c r="K1044">
        <v>48213</v>
      </c>
      <c r="L1044">
        <v>48214</v>
      </c>
      <c r="M1044">
        <v>288</v>
      </c>
      <c r="N1044">
        <v>1</v>
      </c>
      <c r="O1044">
        <v>120</v>
      </c>
      <c r="P1044">
        <v>0.17</v>
      </c>
      <c r="Q1044">
        <v>0.17</v>
      </c>
      <c r="R1044">
        <v>0.17</v>
      </c>
      <c r="S1044">
        <v>0.17</v>
      </c>
      <c r="T1044">
        <v>0.17</v>
      </c>
      <c r="U1044">
        <v>0.15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</v>
      </c>
      <c r="AH1044">
        <v>20</v>
      </c>
      <c r="AI1044">
        <v>20</v>
      </c>
      <c r="AJ1044">
        <v>20</v>
      </c>
      <c r="AK1044">
        <v>20</v>
      </c>
      <c r="AL1044">
        <v>18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118</v>
      </c>
      <c r="AY1044">
        <v>0.73750000000000004</v>
      </c>
      <c r="AZ1044" t="e">
        <v>#N/A</v>
      </c>
      <c r="BA1044" t="e">
        <v>#N/A</v>
      </c>
      <c r="BB1044" t="e">
        <v>#N/A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120</v>
      </c>
      <c r="BK1044">
        <v>118</v>
      </c>
      <c r="BL1044">
        <v>2</v>
      </c>
    </row>
    <row r="1045" spans="1:64" hidden="1" outlineLevel="1" x14ac:dyDescent="0.3">
      <c r="A1045">
        <v>8</v>
      </c>
      <c r="B1045" t="s">
        <v>380</v>
      </c>
      <c r="C1045">
        <v>1</v>
      </c>
      <c r="D1045" t="s">
        <v>1809</v>
      </c>
      <c r="E1045" t="s">
        <v>548</v>
      </c>
      <c r="F1045" t="s">
        <v>1403</v>
      </c>
      <c r="G1045" t="s">
        <v>1403</v>
      </c>
      <c r="H1045">
        <v>28</v>
      </c>
      <c r="I1045" t="s">
        <v>37</v>
      </c>
      <c r="J1045">
        <v>289</v>
      </c>
      <c r="K1045">
        <v>48220</v>
      </c>
      <c r="L1045">
        <v>48221</v>
      </c>
      <c r="M1045">
        <v>289</v>
      </c>
      <c r="N1045">
        <v>1</v>
      </c>
      <c r="O1045">
        <v>120</v>
      </c>
      <c r="P1045">
        <v>0.17</v>
      </c>
      <c r="Q1045">
        <v>0.17</v>
      </c>
      <c r="R1045">
        <v>0.17</v>
      </c>
      <c r="S1045">
        <v>0.17</v>
      </c>
      <c r="T1045">
        <v>0.17</v>
      </c>
      <c r="U1045">
        <v>0.15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</v>
      </c>
      <c r="AH1045">
        <v>20</v>
      </c>
      <c r="AI1045">
        <v>20</v>
      </c>
      <c r="AJ1045">
        <v>20</v>
      </c>
      <c r="AK1045">
        <v>20</v>
      </c>
      <c r="AL1045">
        <v>18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118</v>
      </c>
      <c r="AY1045">
        <v>0.73750000000000004</v>
      </c>
      <c r="AZ1045" t="e">
        <v>#N/A</v>
      </c>
      <c r="BA1045" t="e">
        <v>#N/A</v>
      </c>
      <c r="BB1045" t="e">
        <v>#N/A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120</v>
      </c>
      <c r="BK1045">
        <v>118</v>
      </c>
      <c r="BL1045">
        <v>2</v>
      </c>
    </row>
    <row r="1046" spans="1:64" hidden="1" outlineLevel="1" x14ac:dyDescent="0.3">
      <c r="A1046">
        <v>9</v>
      </c>
      <c r="B1046" t="s">
        <v>379</v>
      </c>
      <c r="C1046">
        <v>0</v>
      </c>
      <c r="D1046" t="s">
        <v>1810</v>
      </c>
      <c r="E1046" t="s">
        <v>770</v>
      </c>
      <c r="F1046">
        <v>0</v>
      </c>
      <c r="G1046">
        <v>0</v>
      </c>
      <c r="H1046">
        <v>0</v>
      </c>
      <c r="I1046">
        <v>0</v>
      </c>
      <c r="J1046">
        <v>290</v>
      </c>
      <c r="K1046">
        <v>48227</v>
      </c>
      <c r="L1046">
        <v>48227</v>
      </c>
      <c r="M1046">
        <v>289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 hidden="1" outlineLevel="1" x14ac:dyDescent="0.3">
      <c r="A1047">
        <v>9</v>
      </c>
      <c r="B1047" t="s">
        <v>379</v>
      </c>
      <c r="C1047">
        <v>1</v>
      </c>
      <c r="D1047" t="s">
        <v>1811</v>
      </c>
      <c r="E1047" t="s">
        <v>549</v>
      </c>
      <c r="F1047" t="s">
        <v>1403</v>
      </c>
      <c r="G1047" t="s">
        <v>1403</v>
      </c>
      <c r="H1047">
        <v>29</v>
      </c>
      <c r="I1047" t="s">
        <v>48</v>
      </c>
      <c r="J1047">
        <v>290</v>
      </c>
      <c r="K1047">
        <v>48227</v>
      </c>
      <c r="L1047">
        <v>48228</v>
      </c>
      <c r="M1047">
        <v>290</v>
      </c>
      <c r="N1047">
        <v>1</v>
      </c>
      <c r="O1047">
        <v>120</v>
      </c>
      <c r="P1047">
        <v>0.09</v>
      </c>
      <c r="Q1047">
        <v>0.09</v>
      </c>
      <c r="R1047">
        <v>0.08</v>
      </c>
      <c r="S1047">
        <v>0.08</v>
      </c>
      <c r="T1047">
        <v>0.08</v>
      </c>
      <c r="U1047">
        <v>0.08</v>
      </c>
      <c r="V1047">
        <v>0</v>
      </c>
      <c r="W1047">
        <v>0</v>
      </c>
      <c r="X1047">
        <v>0</v>
      </c>
      <c r="Y1047">
        <v>0</v>
      </c>
      <c r="Z1047">
        <v>0.25</v>
      </c>
      <c r="AA1047">
        <v>0.25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11</v>
      </c>
      <c r="AH1047">
        <v>11</v>
      </c>
      <c r="AI1047">
        <v>10</v>
      </c>
      <c r="AJ1047">
        <v>10</v>
      </c>
      <c r="AK1047">
        <v>10</v>
      </c>
      <c r="AL1047">
        <v>10</v>
      </c>
      <c r="AM1047">
        <v>0</v>
      </c>
      <c r="AN1047">
        <v>0</v>
      </c>
      <c r="AO1047">
        <v>0</v>
      </c>
      <c r="AP1047">
        <v>0</v>
      </c>
      <c r="AQ1047">
        <v>30</v>
      </c>
      <c r="AR1047">
        <v>30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62</v>
      </c>
      <c r="AY1047">
        <v>0.38750000000000001</v>
      </c>
      <c r="AZ1047" t="e">
        <v>#N/A</v>
      </c>
      <c r="BA1047" t="e">
        <v>#N/A</v>
      </c>
      <c r="BB1047" t="e">
        <v>#N/A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120</v>
      </c>
      <c r="BK1047">
        <v>122</v>
      </c>
      <c r="BL1047">
        <v>-2</v>
      </c>
    </row>
    <row r="1048" spans="1:64" hidden="1" outlineLevel="1" x14ac:dyDescent="0.3">
      <c r="A1048">
        <v>9</v>
      </c>
      <c r="B1048" t="s">
        <v>380</v>
      </c>
      <c r="C1048">
        <v>1</v>
      </c>
      <c r="D1048" t="s">
        <v>1812</v>
      </c>
      <c r="E1048" t="s">
        <v>550</v>
      </c>
      <c r="F1048" t="s">
        <v>1403</v>
      </c>
      <c r="G1048" t="s">
        <v>1403</v>
      </c>
      <c r="H1048">
        <v>30</v>
      </c>
      <c r="I1048" t="s">
        <v>48</v>
      </c>
      <c r="J1048">
        <v>291</v>
      </c>
      <c r="K1048">
        <v>48234</v>
      </c>
      <c r="L1048">
        <v>48235</v>
      </c>
      <c r="M1048">
        <v>291</v>
      </c>
      <c r="N1048">
        <v>1</v>
      </c>
      <c r="O1048">
        <v>120</v>
      </c>
      <c r="P1048">
        <v>0.09</v>
      </c>
      <c r="Q1048">
        <v>0.09</v>
      </c>
      <c r="R1048">
        <v>0.08</v>
      </c>
      <c r="S1048">
        <v>0.08</v>
      </c>
      <c r="T1048">
        <v>0.08</v>
      </c>
      <c r="U1048">
        <v>0.08</v>
      </c>
      <c r="V1048">
        <v>0</v>
      </c>
      <c r="W1048">
        <v>0</v>
      </c>
      <c r="X1048">
        <v>0</v>
      </c>
      <c r="Y1048">
        <v>0</v>
      </c>
      <c r="Z1048">
        <v>0.25</v>
      </c>
      <c r="AA1048">
        <v>0.25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11</v>
      </c>
      <c r="AH1048">
        <v>11</v>
      </c>
      <c r="AI1048">
        <v>10</v>
      </c>
      <c r="AJ1048">
        <v>10</v>
      </c>
      <c r="AK1048">
        <v>10</v>
      </c>
      <c r="AL1048">
        <v>10</v>
      </c>
      <c r="AM1048">
        <v>0</v>
      </c>
      <c r="AN1048">
        <v>0</v>
      </c>
      <c r="AO1048">
        <v>0</v>
      </c>
      <c r="AP1048">
        <v>0</v>
      </c>
      <c r="AQ1048">
        <v>30</v>
      </c>
      <c r="AR1048">
        <v>30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62</v>
      </c>
      <c r="AY1048">
        <v>0.38750000000000001</v>
      </c>
      <c r="AZ1048" t="e">
        <v>#N/A</v>
      </c>
      <c r="BA1048" t="e">
        <v>#N/A</v>
      </c>
      <c r="BB1048" t="e">
        <v>#N/A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120</v>
      </c>
      <c r="BK1048">
        <v>122</v>
      </c>
      <c r="BL1048">
        <v>-2</v>
      </c>
    </row>
    <row r="1049" spans="1:64" hidden="1" outlineLevel="1" x14ac:dyDescent="0.3">
      <c r="A1049">
        <v>10</v>
      </c>
      <c r="B1049" t="s">
        <v>379</v>
      </c>
      <c r="C1049">
        <v>0</v>
      </c>
      <c r="D1049" t="s">
        <v>1813</v>
      </c>
      <c r="E1049" t="s">
        <v>771</v>
      </c>
      <c r="F1049">
        <v>0</v>
      </c>
      <c r="G1049">
        <v>0</v>
      </c>
      <c r="H1049">
        <v>0</v>
      </c>
      <c r="I1049">
        <v>0</v>
      </c>
      <c r="J1049">
        <v>292</v>
      </c>
      <c r="K1049">
        <v>48241</v>
      </c>
      <c r="L1049">
        <v>48241</v>
      </c>
      <c r="M1049">
        <v>291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 hidden="1" outlineLevel="1" x14ac:dyDescent="0.3">
      <c r="A1050">
        <v>10</v>
      </c>
      <c r="B1050" t="s">
        <v>379</v>
      </c>
      <c r="C1050">
        <v>1</v>
      </c>
      <c r="D1050" t="s">
        <v>1814</v>
      </c>
      <c r="E1050" t="s">
        <v>551</v>
      </c>
      <c r="F1050" t="s">
        <v>1403</v>
      </c>
      <c r="G1050" t="s">
        <v>1403</v>
      </c>
      <c r="H1050">
        <v>31</v>
      </c>
      <c r="I1050" t="s">
        <v>29</v>
      </c>
      <c r="J1050">
        <v>292</v>
      </c>
      <c r="K1050">
        <v>48241</v>
      </c>
      <c r="L1050">
        <v>48242</v>
      </c>
      <c r="M1050">
        <v>292</v>
      </c>
      <c r="N1050">
        <v>1</v>
      </c>
      <c r="O1050">
        <v>120</v>
      </c>
      <c r="P1050">
        <v>0.17</v>
      </c>
      <c r="Q1050">
        <v>0.17</v>
      </c>
      <c r="R1050">
        <v>0.17</v>
      </c>
      <c r="S1050">
        <v>0.17</v>
      </c>
      <c r="T1050">
        <v>0.17</v>
      </c>
      <c r="U1050">
        <v>0.15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</v>
      </c>
      <c r="AH1050">
        <v>20</v>
      </c>
      <c r="AI1050">
        <v>20</v>
      </c>
      <c r="AJ1050">
        <v>20</v>
      </c>
      <c r="AK1050">
        <v>20</v>
      </c>
      <c r="AL1050">
        <v>18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118</v>
      </c>
      <c r="AY1050">
        <v>0.73750000000000004</v>
      </c>
      <c r="AZ1050" t="e">
        <v>#N/A</v>
      </c>
      <c r="BA1050" t="e">
        <v>#N/A</v>
      </c>
      <c r="BB1050" t="e">
        <v>#N/A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120</v>
      </c>
      <c r="BK1050">
        <v>118</v>
      </c>
      <c r="BL1050">
        <v>2</v>
      </c>
    </row>
    <row r="1051" spans="1:64" hidden="1" outlineLevel="1" x14ac:dyDescent="0.3">
      <c r="A1051">
        <v>10</v>
      </c>
      <c r="B1051" t="s">
        <v>380</v>
      </c>
      <c r="C1051">
        <v>1</v>
      </c>
      <c r="D1051" t="s">
        <v>1815</v>
      </c>
      <c r="E1051" t="s">
        <v>552</v>
      </c>
      <c r="F1051" t="s">
        <v>1403</v>
      </c>
      <c r="G1051" t="s">
        <v>1403</v>
      </c>
      <c r="H1051">
        <v>32</v>
      </c>
      <c r="I1051" t="s">
        <v>29</v>
      </c>
      <c r="J1051">
        <v>293</v>
      </c>
      <c r="K1051">
        <v>48248</v>
      </c>
      <c r="L1051">
        <v>48249</v>
      </c>
      <c r="M1051">
        <v>293</v>
      </c>
      <c r="N1051">
        <v>1</v>
      </c>
      <c r="O1051">
        <v>120</v>
      </c>
      <c r="P1051">
        <v>0.17</v>
      </c>
      <c r="Q1051">
        <v>0.17</v>
      </c>
      <c r="R1051">
        <v>0.17</v>
      </c>
      <c r="S1051">
        <v>0.17</v>
      </c>
      <c r="T1051">
        <v>0.17</v>
      </c>
      <c r="U1051">
        <v>0.15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</v>
      </c>
      <c r="AH1051">
        <v>20</v>
      </c>
      <c r="AI1051">
        <v>20</v>
      </c>
      <c r="AJ1051">
        <v>20</v>
      </c>
      <c r="AK1051">
        <v>20</v>
      </c>
      <c r="AL1051">
        <v>18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118</v>
      </c>
      <c r="AY1051">
        <v>0.73750000000000004</v>
      </c>
      <c r="AZ1051" t="e">
        <v>#N/A</v>
      </c>
      <c r="BA1051" t="e">
        <v>#N/A</v>
      </c>
      <c r="BB1051" t="e">
        <v>#N/A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120</v>
      </c>
      <c r="BK1051">
        <v>118</v>
      </c>
      <c r="BL1051">
        <v>2</v>
      </c>
    </row>
    <row r="1052" spans="1:64" hidden="1" outlineLevel="1" x14ac:dyDescent="0.3">
      <c r="A1052">
        <v>10</v>
      </c>
      <c r="B1052" t="s">
        <v>381</v>
      </c>
      <c r="C1052">
        <v>1</v>
      </c>
      <c r="D1052" t="s">
        <v>1816</v>
      </c>
      <c r="E1052" t="s">
        <v>553</v>
      </c>
      <c r="F1052" t="s">
        <v>1403</v>
      </c>
      <c r="G1052" t="s">
        <v>1403</v>
      </c>
      <c r="H1052">
        <v>33</v>
      </c>
      <c r="I1052" t="s">
        <v>29</v>
      </c>
      <c r="J1052">
        <v>294</v>
      </c>
      <c r="K1052">
        <v>48255</v>
      </c>
      <c r="L1052">
        <v>48256</v>
      </c>
      <c r="M1052">
        <v>294</v>
      </c>
      <c r="N1052">
        <v>1</v>
      </c>
      <c r="O1052">
        <v>120</v>
      </c>
      <c r="P1052">
        <v>0.17</v>
      </c>
      <c r="Q1052">
        <v>0.17</v>
      </c>
      <c r="R1052">
        <v>0.17</v>
      </c>
      <c r="S1052">
        <v>0.17</v>
      </c>
      <c r="T1052">
        <v>0.17</v>
      </c>
      <c r="U1052">
        <v>0.15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</v>
      </c>
      <c r="AH1052">
        <v>20</v>
      </c>
      <c r="AI1052">
        <v>20</v>
      </c>
      <c r="AJ1052">
        <v>20</v>
      </c>
      <c r="AK1052">
        <v>20</v>
      </c>
      <c r="AL1052">
        <v>18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120</v>
      </c>
      <c r="BK1052">
        <v>118</v>
      </c>
      <c r="BL1052">
        <v>2</v>
      </c>
    </row>
    <row r="1053" spans="1:64" hidden="1" outlineLevel="1" x14ac:dyDescent="0.3">
      <c r="A1053">
        <v>11</v>
      </c>
      <c r="B1053" t="s">
        <v>379</v>
      </c>
      <c r="C1053">
        <v>1</v>
      </c>
      <c r="D1053" t="s">
        <v>1817</v>
      </c>
      <c r="E1053" t="s">
        <v>772</v>
      </c>
      <c r="F1053" t="s">
        <v>1403</v>
      </c>
      <c r="G1053" t="s">
        <v>1403</v>
      </c>
      <c r="H1053">
        <v>34</v>
      </c>
      <c r="I1053" t="s">
        <v>29</v>
      </c>
      <c r="J1053">
        <v>295</v>
      </c>
      <c r="K1053">
        <v>48262</v>
      </c>
      <c r="L1053">
        <v>48263</v>
      </c>
      <c r="M1053">
        <v>295</v>
      </c>
      <c r="N1053">
        <v>1</v>
      </c>
      <c r="O1053">
        <v>120</v>
      </c>
      <c r="P1053">
        <v>0.17</v>
      </c>
      <c r="Q1053">
        <v>0.17</v>
      </c>
      <c r="R1053">
        <v>0.17</v>
      </c>
      <c r="S1053">
        <v>0.17</v>
      </c>
      <c r="T1053">
        <v>0.17</v>
      </c>
      <c r="U1053">
        <v>0.15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</v>
      </c>
      <c r="AH1053">
        <v>20</v>
      </c>
      <c r="AI1053">
        <v>20</v>
      </c>
      <c r="AJ1053">
        <v>20</v>
      </c>
      <c r="AK1053">
        <v>20</v>
      </c>
      <c r="AL1053">
        <v>18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118</v>
      </c>
      <c r="AY1053">
        <v>0.73750000000000004</v>
      </c>
      <c r="AZ1053" t="e">
        <v>#N/A</v>
      </c>
      <c r="BA1053" t="e">
        <v>#N/A</v>
      </c>
      <c r="BB1053" t="e">
        <v>#N/A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120</v>
      </c>
      <c r="BK1053">
        <v>118</v>
      </c>
      <c r="BL1053">
        <v>2</v>
      </c>
    </row>
    <row r="1054" spans="1:64" hidden="1" outlineLevel="1" x14ac:dyDescent="0.3">
      <c r="BJ1054">
        <v>0</v>
      </c>
      <c r="BK1054">
        <v>0</v>
      </c>
      <c r="BL1054">
        <v>0</v>
      </c>
    </row>
    <row r="1055" spans="1:64" hidden="1" outlineLevel="1" x14ac:dyDescent="0.3">
      <c r="BJ1055">
        <v>0</v>
      </c>
      <c r="BK1055">
        <v>0</v>
      </c>
      <c r="BL1055">
        <v>0</v>
      </c>
    </row>
    <row r="1056" spans="1:64" hidden="1" outlineLevel="1" x14ac:dyDescent="0.3">
      <c r="BJ1056">
        <v>0</v>
      </c>
      <c r="BK1056">
        <v>0</v>
      </c>
      <c r="BL1056">
        <v>0</v>
      </c>
    </row>
    <row r="1057" spans="62:64" hidden="1" outlineLevel="1" x14ac:dyDescent="0.3">
      <c r="BJ1057">
        <v>0</v>
      </c>
      <c r="BK1057">
        <v>0</v>
      </c>
      <c r="BL1057">
        <v>0</v>
      </c>
    </row>
    <row r="1058" spans="62:64" hidden="1" outlineLevel="1" x14ac:dyDescent="0.3">
      <c r="BJ1058">
        <v>0</v>
      </c>
      <c r="BK1058">
        <v>0</v>
      </c>
      <c r="BL1058">
        <v>0</v>
      </c>
    </row>
    <row r="1059" spans="62:64" hidden="1" outlineLevel="1" x14ac:dyDescent="0.3">
      <c r="BJ1059">
        <v>0</v>
      </c>
      <c r="BK1059">
        <v>0</v>
      </c>
      <c r="BL1059">
        <v>0</v>
      </c>
    </row>
    <row r="1060" spans="62:64" hidden="1" outlineLevel="1" x14ac:dyDescent="0.3">
      <c r="BJ1060">
        <v>0</v>
      </c>
      <c r="BK1060">
        <v>0</v>
      </c>
      <c r="BL1060">
        <v>0</v>
      </c>
    </row>
    <row r="1061" spans="62:64" hidden="1" outlineLevel="1" x14ac:dyDescent="0.3">
      <c r="BJ1061">
        <v>0</v>
      </c>
      <c r="BK1061">
        <v>0</v>
      </c>
      <c r="BL1061">
        <v>0</v>
      </c>
    </row>
    <row r="1062" spans="62:64" hidden="1" outlineLevel="1" x14ac:dyDescent="0.3">
      <c r="BJ1062">
        <v>0</v>
      </c>
      <c r="BK1062">
        <v>0</v>
      </c>
      <c r="BL1062">
        <v>0</v>
      </c>
    </row>
    <row r="1063" spans="62:64" hidden="1" outlineLevel="1" x14ac:dyDescent="0.3">
      <c r="BJ1063">
        <v>0</v>
      </c>
      <c r="BK1063">
        <v>0</v>
      </c>
      <c r="BL1063">
        <v>0</v>
      </c>
    </row>
    <row r="1064" spans="62:64" hidden="1" outlineLevel="1" x14ac:dyDescent="0.3">
      <c r="BJ1064">
        <v>0</v>
      </c>
      <c r="BK1064">
        <v>0</v>
      </c>
      <c r="BL1064">
        <v>0</v>
      </c>
    </row>
    <row r="1065" spans="62:64" hidden="1" outlineLevel="1" x14ac:dyDescent="0.3">
      <c r="BJ1065">
        <v>0</v>
      </c>
      <c r="BK1065">
        <v>0</v>
      </c>
      <c r="BL1065">
        <v>0</v>
      </c>
    </row>
    <row r="1066" spans="62:64" hidden="1" outlineLevel="1" x14ac:dyDescent="0.3">
      <c r="BJ1066">
        <v>0</v>
      </c>
      <c r="BK1066">
        <v>0</v>
      </c>
      <c r="BL1066">
        <v>0</v>
      </c>
    </row>
    <row r="1067" spans="62:64" hidden="1" outlineLevel="1" x14ac:dyDescent="0.3">
      <c r="BJ1067">
        <v>0</v>
      </c>
      <c r="BK1067">
        <v>0</v>
      </c>
      <c r="BL1067">
        <v>0</v>
      </c>
    </row>
    <row r="1068" spans="62:64" hidden="1" outlineLevel="1" x14ac:dyDescent="0.3">
      <c r="BJ1068">
        <v>0</v>
      </c>
      <c r="BK1068">
        <v>0</v>
      </c>
      <c r="BL1068">
        <v>0</v>
      </c>
    </row>
    <row r="1069" spans="62:64" hidden="1" outlineLevel="1" x14ac:dyDescent="0.3">
      <c r="BJ1069">
        <v>0</v>
      </c>
      <c r="BK1069">
        <v>0</v>
      </c>
      <c r="BL1069">
        <v>0</v>
      </c>
    </row>
    <row r="1070" spans="62:64" hidden="1" outlineLevel="1" x14ac:dyDescent="0.3">
      <c r="BJ1070">
        <v>0</v>
      </c>
      <c r="BK1070">
        <v>0</v>
      </c>
      <c r="BL1070">
        <v>0</v>
      </c>
    </row>
    <row r="1071" spans="62:64" hidden="1" outlineLevel="1" x14ac:dyDescent="0.3">
      <c r="BJ1071">
        <v>0</v>
      </c>
      <c r="BK1071">
        <v>0</v>
      </c>
      <c r="BL1071">
        <v>0</v>
      </c>
    </row>
    <row r="1072" spans="62:64" hidden="1" outlineLevel="1" x14ac:dyDescent="0.3">
      <c r="BJ1072">
        <v>0</v>
      </c>
      <c r="BK1072">
        <v>0</v>
      </c>
      <c r="BL1072">
        <v>0</v>
      </c>
    </row>
    <row r="1073" spans="62:64" hidden="1" outlineLevel="1" x14ac:dyDescent="0.3">
      <c r="BJ1073">
        <v>0</v>
      </c>
      <c r="BK1073">
        <v>0</v>
      </c>
      <c r="BL1073">
        <v>0</v>
      </c>
    </row>
    <row r="1074" spans="62:64" hidden="1" outlineLevel="1" x14ac:dyDescent="0.3">
      <c r="BJ1074">
        <v>0</v>
      </c>
      <c r="BK1074">
        <v>0</v>
      </c>
      <c r="BL1074">
        <v>0</v>
      </c>
    </row>
    <row r="1075" spans="62:64" hidden="1" outlineLevel="1" x14ac:dyDescent="0.3">
      <c r="BJ1075">
        <v>0</v>
      </c>
      <c r="BK1075">
        <v>0</v>
      </c>
      <c r="BL1075">
        <v>0</v>
      </c>
    </row>
    <row r="1076" spans="62:64" hidden="1" outlineLevel="1" x14ac:dyDescent="0.3">
      <c r="BJ1076">
        <v>0</v>
      </c>
      <c r="BK1076">
        <v>0</v>
      </c>
      <c r="BL1076">
        <v>0</v>
      </c>
    </row>
    <row r="1077" spans="62:64" hidden="1" outlineLevel="1" x14ac:dyDescent="0.3">
      <c r="BJ1077">
        <v>0</v>
      </c>
      <c r="BK1077">
        <v>0</v>
      </c>
      <c r="BL1077">
        <v>0</v>
      </c>
    </row>
    <row r="1078" spans="62:64" hidden="1" outlineLevel="1" x14ac:dyDescent="0.3">
      <c r="BJ1078">
        <v>0</v>
      </c>
      <c r="BK1078">
        <v>0</v>
      </c>
      <c r="BL1078">
        <v>0</v>
      </c>
    </row>
    <row r="1079" spans="62:64" hidden="1" outlineLevel="1" x14ac:dyDescent="0.3">
      <c r="BJ1079">
        <v>0</v>
      </c>
      <c r="BK1079">
        <v>0</v>
      </c>
      <c r="BL1079">
        <v>0</v>
      </c>
    </row>
    <row r="1080" spans="62:64" hidden="1" outlineLevel="1" x14ac:dyDescent="0.3">
      <c r="BJ1080">
        <v>0</v>
      </c>
      <c r="BK1080">
        <v>0</v>
      </c>
      <c r="BL1080">
        <v>0</v>
      </c>
    </row>
    <row r="1081" spans="62:64" hidden="1" outlineLevel="1" x14ac:dyDescent="0.3">
      <c r="BJ1081">
        <v>0</v>
      </c>
      <c r="BK1081">
        <v>0</v>
      </c>
      <c r="BL1081">
        <v>0</v>
      </c>
    </row>
    <row r="1082" spans="62:64" hidden="1" outlineLevel="1" x14ac:dyDescent="0.3">
      <c r="BJ1082">
        <v>0</v>
      </c>
      <c r="BK1082">
        <v>0</v>
      </c>
      <c r="BL1082">
        <v>0</v>
      </c>
    </row>
    <row r="1083" spans="62:64" hidden="1" outlineLevel="1" x14ac:dyDescent="0.3">
      <c r="BJ1083">
        <v>0</v>
      </c>
      <c r="BK1083">
        <v>0</v>
      </c>
      <c r="BL1083">
        <v>0</v>
      </c>
    </row>
    <row r="1084" spans="62:64" hidden="1" outlineLevel="1" x14ac:dyDescent="0.3">
      <c r="BJ1084">
        <v>0</v>
      </c>
      <c r="BK1084">
        <v>0</v>
      </c>
      <c r="BL1084">
        <v>0</v>
      </c>
    </row>
    <row r="1085" spans="62:64" hidden="1" outlineLevel="1" x14ac:dyDescent="0.3">
      <c r="BJ1085">
        <v>0</v>
      </c>
      <c r="BK1085">
        <v>0</v>
      </c>
      <c r="BL1085">
        <v>0</v>
      </c>
    </row>
    <row r="1086" spans="62:64" hidden="1" outlineLevel="1" x14ac:dyDescent="0.3">
      <c r="BJ1086">
        <v>0</v>
      </c>
      <c r="BK1086">
        <v>0</v>
      </c>
      <c r="BL1086">
        <v>0</v>
      </c>
    </row>
    <row r="1087" spans="62:64" hidden="1" outlineLevel="1" x14ac:dyDescent="0.3">
      <c r="BJ1087">
        <v>0</v>
      </c>
      <c r="BK1087">
        <v>0</v>
      </c>
      <c r="BL1087">
        <v>0</v>
      </c>
    </row>
    <row r="1088" spans="62:64" hidden="1" outlineLevel="1" x14ac:dyDescent="0.3">
      <c r="BJ1088">
        <v>0</v>
      </c>
      <c r="BK1088">
        <v>0</v>
      </c>
      <c r="BL1088">
        <v>0</v>
      </c>
    </row>
    <row r="1089" spans="1:65" hidden="1" outlineLevel="1" x14ac:dyDescent="0.3">
      <c r="BJ1089">
        <v>0</v>
      </c>
      <c r="BK1089">
        <v>0</v>
      </c>
      <c r="BL1089">
        <v>0</v>
      </c>
    </row>
    <row r="1090" spans="1:65" hidden="1" outlineLevel="1" x14ac:dyDescent="0.3">
      <c r="BJ1090">
        <v>0</v>
      </c>
      <c r="BK1090">
        <v>0</v>
      </c>
      <c r="BL1090">
        <v>0</v>
      </c>
    </row>
    <row r="1091" spans="1:65" hidden="1" outlineLevel="1" x14ac:dyDescent="0.3">
      <c r="BJ1091">
        <v>0</v>
      </c>
      <c r="BK1091">
        <v>0</v>
      </c>
      <c r="BL1091">
        <v>0</v>
      </c>
    </row>
    <row r="1092" spans="1:65" hidden="1" outlineLevel="1" x14ac:dyDescent="0.3">
      <c r="BJ1092">
        <v>0</v>
      </c>
      <c r="BK1092">
        <v>0</v>
      </c>
      <c r="BL1092">
        <v>0</v>
      </c>
    </row>
    <row r="1093" spans="1:65" hidden="1" outlineLevel="1" x14ac:dyDescent="0.3">
      <c r="BJ1093">
        <v>0</v>
      </c>
      <c r="BK1093">
        <v>0</v>
      </c>
      <c r="BL1093">
        <v>0</v>
      </c>
    </row>
    <row r="1094" spans="1:65" hidden="1" outlineLevel="1" x14ac:dyDescent="0.3">
      <c r="BJ1094">
        <v>0</v>
      </c>
      <c r="BK1094">
        <v>0</v>
      </c>
      <c r="BL1094">
        <v>0</v>
      </c>
    </row>
    <row r="1095" spans="1:65" hidden="1" outlineLevel="1" x14ac:dyDescent="0.3">
      <c r="BJ1095">
        <v>0</v>
      </c>
      <c r="BK1095">
        <v>0</v>
      </c>
      <c r="BL1095">
        <v>0</v>
      </c>
    </row>
    <row r="1096" spans="1:65" hidden="1" outlineLevel="1" x14ac:dyDescent="0.3">
      <c r="BJ1096">
        <v>0</v>
      </c>
      <c r="BK1096">
        <v>0</v>
      </c>
      <c r="BL1096">
        <v>0</v>
      </c>
    </row>
    <row r="1097" spans="1:65" hidden="1" outlineLevel="1" x14ac:dyDescent="0.3">
      <c r="BJ1097">
        <v>0</v>
      </c>
      <c r="BK1097">
        <v>0</v>
      </c>
      <c r="BL1097">
        <v>0</v>
      </c>
    </row>
    <row r="1098" spans="1:65" hidden="1" outlineLevel="1" x14ac:dyDescent="0.3">
      <c r="A1098" s="264" t="s">
        <v>269</v>
      </c>
      <c r="BJ1098">
        <v>0</v>
      </c>
      <c r="BK1098">
        <v>0</v>
      </c>
      <c r="BL1098">
        <v>0</v>
      </c>
    </row>
    <row r="1099" spans="1:65" collapsed="1" x14ac:dyDescent="0.3">
      <c r="BJ1099">
        <v>0</v>
      </c>
      <c r="BK1099">
        <v>0</v>
      </c>
      <c r="BL1099">
        <v>0</v>
      </c>
      <c r="BM1099">
        <v>1</v>
      </c>
    </row>
    <row r="1100" spans="1:65" ht="15.6" x14ac:dyDescent="0.3">
      <c r="A1100" s="259" t="s">
        <v>270</v>
      </c>
      <c r="B1100" s="260"/>
      <c r="C1100" s="261"/>
      <c r="D1100" s="262"/>
      <c r="E1100" s="263" t="s">
        <v>1818</v>
      </c>
      <c r="F1100" s="178"/>
      <c r="BJ1100">
        <v>0</v>
      </c>
      <c r="BK1100">
        <v>0</v>
      </c>
      <c r="BL1100">
        <v>0</v>
      </c>
      <c r="BM1100">
        <v>1</v>
      </c>
    </row>
    <row r="1101" spans="1:65" s="191" customFormat="1" ht="31.2" hidden="1" outlineLevel="1" x14ac:dyDescent="0.3">
      <c r="A1101" s="275">
        <v>1</v>
      </c>
      <c r="B1101" s="260" t="s">
        <v>379</v>
      </c>
      <c r="C1101" s="261">
        <v>0</v>
      </c>
      <c r="D1101" s="276" t="s">
        <v>1819</v>
      </c>
      <c r="E1101" s="277" t="s">
        <v>773</v>
      </c>
      <c r="F1101" s="278">
        <v>0</v>
      </c>
      <c r="G1101" s="191">
        <v>0</v>
      </c>
      <c r="H1101" s="191">
        <v>0</v>
      </c>
      <c r="I1101" s="191" t="s">
        <v>29</v>
      </c>
      <c r="J1101" s="191">
        <v>0</v>
      </c>
      <c r="K1101" s="191">
        <v>0</v>
      </c>
      <c r="L1101" s="191">
        <v>0</v>
      </c>
      <c r="M1101" s="191">
        <v>0</v>
      </c>
      <c r="N1101" s="191">
        <v>0</v>
      </c>
      <c r="O1101" s="191">
        <v>0</v>
      </c>
      <c r="P1101" s="191">
        <v>0</v>
      </c>
      <c r="Q1101" s="191">
        <v>0</v>
      </c>
      <c r="R1101" s="191">
        <v>0</v>
      </c>
      <c r="S1101" s="191">
        <v>0</v>
      </c>
      <c r="T1101" s="191">
        <v>0</v>
      </c>
      <c r="U1101" s="191">
        <v>0</v>
      </c>
      <c r="V1101" s="191">
        <v>0</v>
      </c>
      <c r="W1101" s="191">
        <v>0</v>
      </c>
      <c r="X1101" s="191">
        <v>0</v>
      </c>
      <c r="Y1101" s="191">
        <v>0</v>
      </c>
      <c r="Z1101" s="191">
        <v>0</v>
      </c>
      <c r="AA1101" s="191">
        <v>0</v>
      </c>
      <c r="AB1101" s="191">
        <v>0</v>
      </c>
      <c r="AC1101" s="191">
        <v>0</v>
      </c>
      <c r="AD1101" s="191">
        <v>0</v>
      </c>
      <c r="AE1101" s="191">
        <v>0</v>
      </c>
      <c r="AF1101" s="191">
        <v>0</v>
      </c>
      <c r="AG1101" s="191">
        <v>0</v>
      </c>
      <c r="AH1101" s="191">
        <v>0</v>
      </c>
      <c r="AI1101" s="191">
        <v>0</v>
      </c>
      <c r="AJ1101" s="191">
        <v>0</v>
      </c>
      <c r="AK1101" s="191">
        <v>0</v>
      </c>
      <c r="AL1101" s="191">
        <v>0</v>
      </c>
      <c r="AM1101" s="191">
        <v>0</v>
      </c>
      <c r="AN1101" s="191">
        <v>0</v>
      </c>
      <c r="AO1101" s="191">
        <v>0</v>
      </c>
      <c r="AP1101" s="191">
        <v>0</v>
      </c>
      <c r="AQ1101" s="191">
        <v>0</v>
      </c>
      <c r="AR1101" s="191">
        <v>0</v>
      </c>
      <c r="AS1101" s="191">
        <v>0</v>
      </c>
      <c r="AT1101" s="191">
        <v>0</v>
      </c>
      <c r="AU1101" s="191">
        <v>0</v>
      </c>
      <c r="AV1101" s="191">
        <v>0</v>
      </c>
      <c r="AW1101" s="191">
        <v>0</v>
      </c>
      <c r="AX1101" s="191">
        <v>0</v>
      </c>
      <c r="AY1101" s="191">
        <v>0</v>
      </c>
      <c r="AZ1101" s="191">
        <v>0</v>
      </c>
      <c r="BA1101" s="191">
        <v>0</v>
      </c>
      <c r="BB1101" s="191">
        <v>7943.100468749999</v>
      </c>
      <c r="BC1101" s="191">
        <v>0</v>
      </c>
      <c r="BD1101" s="191">
        <v>0</v>
      </c>
      <c r="BE1101" s="191">
        <v>0</v>
      </c>
      <c r="BF1101" s="191">
        <v>0</v>
      </c>
      <c r="BG1101" s="191">
        <v>0</v>
      </c>
      <c r="BH1101" s="191">
        <v>0</v>
      </c>
      <c r="BI1101" s="191">
        <v>0</v>
      </c>
      <c r="BJ1101" s="191">
        <v>0</v>
      </c>
      <c r="BK1101" s="191">
        <v>0</v>
      </c>
      <c r="BL1101" s="191">
        <v>0</v>
      </c>
    </row>
    <row r="1102" spans="1:65" s="191" customFormat="1" ht="31.2" hidden="1" outlineLevel="1" x14ac:dyDescent="0.3">
      <c r="A1102" s="275">
        <v>1</v>
      </c>
      <c r="B1102" s="260" t="s">
        <v>379</v>
      </c>
      <c r="C1102" s="261">
        <v>1</v>
      </c>
      <c r="D1102" s="276" t="s">
        <v>1820</v>
      </c>
      <c r="E1102" s="277" t="s">
        <v>408</v>
      </c>
      <c r="F1102" s="278" t="s">
        <v>339</v>
      </c>
      <c r="G1102" s="191" t="s">
        <v>328</v>
      </c>
      <c r="H1102" s="191">
        <v>1</v>
      </c>
      <c r="I1102" s="191" t="s">
        <v>254</v>
      </c>
      <c r="J1102" s="191">
        <v>296</v>
      </c>
      <c r="K1102" s="191">
        <v>48269</v>
      </c>
      <c r="L1102" s="191">
        <v>48270</v>
      </c>
      <c r="M1102" s="191">
        <v>296</v>
      </c>
      <c r="N1102" s="191">
        <v>1</v>
      </c>
      <c r="O1102" s="191">
        <v>80</v>
      </c>
      <c r="P1102" s="191">
        <v>0.17</v>
      </c>
      <c r="Q1102" s="191">
        <v>0.17</v>
      </c>
      <c r="R1102" s="191">
        <v>0.17</v>
      </c>
      <c r="S1102" s="191">
        <v>0.17</v>
      </c>
      <c r="T1102" s="191">
        <v>0.17</v>
      </c>
      <c r="U1102" s="191">
        <v>0.15</v>
      </c>
      <c r="V1102" s="191">
        <v>0</v>
      </c>
      <c r="W1102" s="191">
        <v>0</v>
      </c>
      <c r="X1102" s="191">
        <v>0</v>
      </c>
      <c r="Y1102" s="191">
        <v>0</v>
      </c>
      <c r="Z1102" s="191">
        <v>0</v>
      </c>
      <c r="AA1102" s="191">
        <v>0</v>
      </c>
      <c r="AB1102" s="191">
        <v>0</v>
      </c>
      <c r="AC1102" s="191">
        <v>0</v>
      </c>
      <c r="AD1102" s="191">
        <v>0</v>
      </c>
      <c r="AE1102" s="191">
        <v>0</v>
      </c>
      <c r="AF1102" s="191">
        <v>0</v>
      </c>
      <c r="AG1102" s="191">
        <v>14</v>
      </c>
      <c r="AH1102" s="191">
        <v>14</v>
      </c>
      <c r="AI1102" s="191">
        <v>14</v>
      </c>
      <c r="AJ1102" s="191">
        <v>14</v>
      </c>
      <c r="AK1102" s="191">
        <v>14</v>
      </c>
      <c r="AL1102" s="191">
        <v>12</v>
      </c>
      <c r="AM1102" s="191">
        <v>0</v>
      </c>
      <c r="AN1102" s="191">
        <v>0</v>
      </c>
      <c r="AO1102" s="191">
        <v>0</v>
      </c>
      <c r="AP1102" s="191">
        <v>0</v>
      </c>
      <c r="AQ1102" s="191">
        <v>0</v>
      </c>
      <c r="AR1102" s="191">
        <v>0</v>
      </c>
      <c r="AS1102" s="191">
        <v>0</v>
      </c>
      <c r="AT1102" s="191">
        <v>0</v>
      </c>
      <c r="AU1102" s="191">
        <v>0</v>
      </c>
      <c r="AV1102" s="191">
        <v>0</v>
      </c>
      <c r="AW1102" s="191">
        <v>0</v>
      </c>
      <c r="AX1102" s="191">
        <v>82</v>
      </c>
      <c r="AY1102" s="191">
        <v>0.51249999999999996</v>
      </c>
      <c r="AZ1102" s="191">
        <v>5001</v>
      </c>
      <c r="BA1102" s="191">
        <v>2563.0124999999998</v>
      </c>
      <c r="BB1102" s="191">
        <v>1313.5439062499997</v>
      </c>
      <c r="BC1102" s="191">
        <v>0</v>
      </c>
      <c r="BD1102" s="191">
        <v>0</v>
      </c>
      <c r="BE1102" s="191">
        <v>0</v>
      </c>
      <c r="BF1102" s="191">
        <v>0</v>
      </c>
      <c r="BG1102" s="191">
        <v>0</v>
      </c>
      <c r="BH1102" s="191">
        <v>0</v>
      </c>
      <c r="BI1102" s="191">
        <v>0</v>
      </c>
      <c r="BJ1102" s="191">
        <v>80</v>
      </c>
      <c r="BK1102" s="191">
        <v>82</v>
      </c>
      <c r="BL1102" s="191">
        <v>-2</v>
      </c>
    </row>
    <row r="1103" spans="1:65" s="191" customFormat="1" ht="31.2" hidden="1" outlineLevel="1" x14ac:dyDescent="0.3">
      <c r="A1103" s="275">
        <v>1</v>
      </c>
      <c r="B1103" s="260" t="s">
        <v>380</v>
      </c>
      <c r="C1103" s="261">
        <v>1</v>
      </c>
      <c r="D1103" s="276" t="s">
        <v>1821</v>
      </c>
      <c r="E1103" s="277" t="s">
        <v>409</v>
      </c>
      <c r="F1103" s="278" t="s">
        <v>313</v>
      </c>
      <c r="G1103" s="191" t="s">
        <v>321</v>
      </c>
      <c r="H1103" s="191">
        <v>2</v>
      </c>
      <c r="I1103" s="191" t="s">
        <v>255</v>
      </c>
      <c r="J1103" s="191">
        <v>297</v>
      </c>
      <c r="K1103" s="191">
        <v>48276</v>
      </c>
      <c r="L1103" s="191">
        <v>48277</v>
      </c>
      <c r="M1103" s="191">
        <v>297</v>
      </c>
      <c r="N1103" s="191">
        <v>1</v>
      </c>
      <c r="O1103" s="191">
        <v>80</v>
      </c>
      <c r="P1103" s="191">
        <v>0.17</v>
      </c>
      <c r="Q1103" s="191">
        <v>0.17</v>
      </c>
      <c r="R1103" s="191">
        <v>0.17</v>
      </c>
      <c r="S1103" s="191">
        <v>0.17</v>
      </c>
      <c r="T1103" s="191">
        <v>0.17</v>
      </c>
      <c r="U1103" s="191">
        <v>0.15</v>
      </c>
      <c r="V1103" s="191">
        <v>0</v>
      </c>
      <c r="W1103" s="191">
        <v>0</v>
      </c>
      <c r="X1103" s="191">
        <v>0</v>
      </c>
      <c r="Y1103" s="191">
        <v>0</v>
      </c>
      <c r="Z1103" s="191">
        <v>0</v>
      </c>
      <c r="AA1103" s="191">
        <v>0</v>
      </c>
      <c r="AB1103" s="191">
        <v>0</v>
      </c>
      <c r="AC1103" s="191">
        <v>0</v>
      </c>
      <c r="AD1103" s="191">
        <v>0</v>
      </c>
      <c r="AE1103" s="191">
        <v>0</v>
      </c>
      <c r="AF1103" s="191">
        <v>0</v>
      </c>
      <c r="AG1103" s="191">
        <v>14</v>
      </c>
      <c r="AH1103" s="191">
        <v>14</v>
      </c>
      <c r="AI1103" s="191">
        <v>14</v>
      </c>
      <c r="AJ1103" s="191">
        <v>14</v>
      </c>
      <c r="AK1103" s="191">
        <v>14</v>
      </c>
      <c r="AL1103" s="191">
        <v>12</v>
      </c>
      <c r="AM1103" s="191">
        <v>0</v>
      </c>
      <c r="AN1103" s="191">
        <v>0</v>
      </c>
      <c r="AO1103" s="191">
        <v>0</v>
      </c>
      <c r="AP1103" s="191">
        <v>0</v>
      </c>
      <c r="AQ1103" s="191">
        <v>0</v>
      </c>
      <c r="AR1103" s="191">
        <v>0</v>
      </c>
      <c r="AS1103" s="191">
        <v>0</v>
      </c>
      <c r="AT1103" s="191">
        <v>0</v>
      </c>
      <c r="AU1103" s="191">
        <v>0</v>
      </c>
      <c r="AV1103" s="191">
        <v>0</v>
      </c>
      <c r="AW1103" s="191">
        <v>0</v>
      </c>
      <c r="AX1103" s="191">
        <v>82</v>
      </c>
      <c r="AY1103" s="191">
        <v>0.51249999999999996</v>
      </c>
      <c r="AZ1103" s="191">
        <v>5002</v>
      </c>
      <c r="BA1103" s="191">
        <v>2563.5249999999996</v>
      </c>
      <c r="BB1103" s="191">
        <v>1313.8065624999997</v>
      </c>
      <c r="BC1103" s="191">
        <v>0</v>
      </c>
      <c r="BD1103" s="191">
        <v>0</v>
      </c>
      <c r="BE1103" s="191">
        <v>0</v>
      </c>
      <c r="BF1103" s="191">
        <v>0</v>
      </c>
      <c r="BG1103" s="191">
        <v>0</v>
      </c>
      <c r="BH1103" s="191">
        <v>0</v>
      </c>
      <c r="BI1103" s="191">
        <v>0</v>
      </c>
      <c r="BJ1103" s="191">
        <v>80</v>
      </c>
      <c r="BK1103" s="191">
        <v>82</v>
      </c>
      <c r="BL1103" s="191">
        <v>-2</v>
      </c>
    </row>
    <row r="1104" spans="1:65" s="191" customFormat="1" ht="31.2" hidden="1" outlineLevel="1" x14ac:dyDescent="0.3">
      <c r="A1104" s="275">
        <v>1</v>
      </c>
      <c r="B1104" s="260" t="s">
        <v>381</v>
      </c>
      <c r="C1104" s="261">
        <v>1</v>
      </c>
      <c r="D1104" s="276" t="s">
        <v>1822</v>
      </c>
      <c r="E1104" s="277" t="s">
        <v>410</v>
      </c>
      <c r="F1104" s="278" t="s">
        <v>314</v>
      </c>
      <c r="G1104" s="191" t="s">
        <v>322</v>
      </c>
      <c r="H1104" s="191">
        <v>3</v>
      </c>
      <c r="I1104" s="191" t="s">
        <v>256</v>
      </c>
      <c r="J1104" s="191">
        <v>298</v>
      </c>
      <c r="K1104" s="191">
        <v>48283</v>
      </c>
      <c r="L1104" s="191">
        <v>48285</v>
      </c>
      <c r="M1104" s="191">
        <v>299</v>
      </c>
      <c r="N1104" s="191">
        <v>2</v>
      </c>
      <c r="O1104" s="191">
        <v>80</v>
      </c>
      <c r="P1104" s="191">
        <v>0.5</v>
      </c>
      <c r="Q1104" s="191">
        <v>0.5</v>
      </c>
      <c r="R1104" s="191">
        <v>0</v>
      </c>
      <c r="S1104" s="191">
        <v>0</v>
      </c>
      <c r="T1104" s="191">
        <v>0</v>
      </c>
      <c r="U1104" s="191">
        <v>0</v>
      </c>
      <c r="V1104" s="191">
        <v>0</v>
      </c>
      <c r="W1104" s="191">
        <v>0</v>
      </c>
      <c r="X1104" s="191">
        <v>0</v>
      </c>
      <c r="Y1104" s="191">
        <v>0</v>
      </c>
      <c r="Z1104" s="191">
        <v>0</v>
      </c>
      <c r="AA1104" s="191">
        <v>0</v>
      </c>
      <c r="AB1104" s="191">
        <v>0</v>
      </c>
      <c r="AC1104" s="191">
        <v>0</v>
      </c>
      <c r="AD1104" s="191">
        <v>0</v>
      </c>
      <c r="AE1104" s="191">
        <v>0</v>
      </c>
      <c r="AF1104" s="191">
        <v>0</v>
      </c>
      <c r="AG1104" s="191">
        <v>40</v>
      </c>
      <c r="AH1104" s="191">
        <v>40</v>
      </c>
      <c r="AI1104" s="191">
        <v>0</v>
      </c>
      <c r="AJ1104" s="191">
        <v>0</v>
      </c>
      <c r="AK1104" s="191">
        <v>0</v>
      </c>
      <c r="AL1104" s="191">
        <v>0</v>
      </c>
      <c r="AM1104" s="191">
        <v>0</v>
      </c>
      <c r="AN1104" s="191">
        <v>0</v>
      </c>
      <c r="AO1104" s="191">
        <v>0</v>
      </c>
      <c r="AP1104" s="191">
        <v>0</v>
      </c>
      <c r="AQ1104" s="191">
        <v>0</v>
      </c>
      <c r="AR1104" s="191">
        <v>0</v>
      </c>
      <c r="AS1104" s="191">
        <v>0</v>
      </c>
      <c r="AT1104" s="191">
        <v>0</v>
      </c>
      <c r="AU1104" s="191">
        <v>0</v>
      </c>
      <c r="AV1104" s="191">
        <v>0</v>
      </c>
      <c r="AW1104" s="191">
        <v>0</v>
      </c>
      <c r="AX1104" s="191">
        <v>80</v>
      </c>
      <c r="AY1104" s="191">
        <v>0.5</v>
      </c>
      <c r="AZ1104" s="191">
        <v>5003</v>
      </c>
      <c r="BA1104" s="191">
        <v>2501.5</v>
      </c>
      <c r="BB1104" s="191">
        <v>1250.75</v>
      </c>
      <c r="BC1104" s="191">
        <v>0</v>
      </c>
      <c r="BD1104" s="191">
        <v>0</v>
      </c>
      <c r="BE1104" s="191">
        <v>0</v>
      </c>
      <c r="BF1104" s="191">
        <v>0</v>
      </c>
      <c r="BG1104" s="191">
        <v>0</v>
      </c>
      <c r="BH1104" s="191">
        <v>0</v>
      </c>
      <c r="BI1104" s="191">
        <v>0</v>
      </c>
      <c r="BJ1104" s="191">
        <v>80</v>
      </c>
      <c r="BK1104" s="191">
        <v>80</v>
      </c>
      <c r="BL1104" s="191">
        <v>0</v>
      </c>
    </row>
    <row r="1105" spans="1:64" s="191" customFormat="1" ht="31.2" hidden="1" outlineLevel="1" x14ac:dyDescent="0.3">
      <c r="A1105" s="275">
        <v>1</v>
      </c>
      <c r="B1105" s="260" t="s">
        <v>382</v>
      </c>
      <c r="C1105" s="261">
        <v>1</v>
      </c>
      <c r="D1105" s="276" t="s">
        <v>1823</v>
      </c>
      <c r="E1105" s="277" t="s">
        <v>411</v>
      </c>
      <c r="F1105" s="278" t="s">
        <v>339</v>
      </c>
      <c r="G1105" s="191" t="s">
        <v>328</v>
      </c>
      <c r="H1105" s="191">
        <v>4</v>
      </c>
      <c r="I1105" s="191" t="s">
        <v>254</v>
      </c>
      <c r="J1105" s="191">
        <v>300</v>
      </c>
      <c r="K1105" s="191">
        <v>48297</v>
      </c>
      <c r="L1105" s="191">
        <v>48297</v>
      </c>
      <c r="M1105" s="191">
        <v>299</v>
      </c>
      <c r="N1105" s="191">
        <v>0</v>
      </c>
      <c r="O1105" s="191">
        <v>80</v>
      </c>
      <c r="P1105" s="191">
        <v>0</v>
      </c>
      <c r="Q1105" s="191">
        <v>0</v>
      </c>
      <c r="R1105" s="191">
        <v>0.25</v>
      </c>
      <c r="S1105" s="191">
        <v>0.25</v>
      </c>
      <c r="T1105" s="191">
        <v>0.25</v>
      </c>
      <c r="U1105" s="191">
        <v>0.25</v>
      </c>
      <c r="V1105" s="191">
        <v>0</v>
      </c>
      <c r="W1105" s="191">
        <v>0</v>
      </c>
      <c r="X1105" s="191">
        <v>0</v>
      </c>
      <c r="Y1105" s="191">
        <v>0</v>
      </c>
      <c r="Z1105" s="191">
        <v>0</v>
      </c>
      <c r="AA1105" s="191">
        <v>0</v>
      </c>
      <c r="AB1105" s="191">
        <v>0</v>
      </c>
      <c r="AC1105" s="191">
        <v>0</v>
      </c>
      <c r="AD1105" s="191">
        <v>0</v>
      </c>
      <c r="AE1105" s="191">
        <v>0</v>
      </c>
      <c r="AF1105" s="191">
        <v>0</v>
      </c>
      <c r="AG1105" s="191">
        <v>0</v>
      </c>
      <c r="AH1105" s="191">
        <v>0</v>
      </c>
      <c r="AI1105" s="191">
        <v>20</v>
      </c>
      <c r="AJ1105" s="191">
        <v>20</v>
      </c>
      <c r="AK1105" s="191">
        <v>20</v>
      </c>
      <c r="AL1105" s="191">
        <v>20</v>
      </c>
      <c r="AM1105" s="191">
        <v>0</v>
      </c>
      <c r="AN1105" s="191">
        <v>0</v>
      </c>
      <c r="AO1105" s="191">
        <v>0</v>
      </c>
      <c r="AP1105" s="191">
        <v>0</v>
      </c>
      <c r="AQ1105" s="191">
        <v>0</v>
      </c>
      <c r="AR1105" s="191">
        <v>0</v>
      </c>
      <c r="AS1105" s="191">
        <v>0</v>
      </c>
      <c r="AT1105" s="191">
        <v>0</v>
      </c>
      <c r="AU1105" s="191">
        <v>0</v>
      </c>
      <c r="AV1105" s="191">
        <v>0</v>
      </c>
      <c r="AW1105" s="191">
        <v>0</v>
      </c>
      <c r="AX1105" s="191">
        <v>80</v>
      </c>
      <c r="AY1105" s="191">
        <v>0.5</v>
      </c>
      <c r="AZ1105" s="191">
        <v>5001</v>
      </c>
      <c r="BA1105" s="191">
        <v>2500.5</v>
      </c>
      <c r="BB1105" s="191">
        <v>1250.25</v>
      </c>
      <c r="BC1105" s="191">
        <v>0</v>
      </c>
      <c r="BD1105" s="191">
        <v>0</v>
      </c>
      <c r="BE1105" s="191">
        <v>0</v>
      </c>
      <c r="BF1105" s="191">
        <v>0</v>
      </c>
      <c r="BG1105" s="191">
        <v>0</v>
      </c>
      <c r="BH1105" s="191">
        <v>0</v>
      </c>
      <c r="BI1105" s="191">
        <v>0</v>
      </c>
      <c r="BJ1105" s="191">
        <v>80</v>
      </c>
      <c r="BK1105" s="191">
        <v>80</v>
      </c>
      <c r="BL1105" s="191">
        <v>0</v>
      </c>
    </row>
    <row r="1106" spans="1:64" s="191" customFormat="1" ht="31.2" hidden="1" outlineLevel="1" x14ac:dyDescent="0.3">
      <c r="A1106" s="275">
        <v>2</v>
      </c>
      <c r="B1106" s="260" t="s">
        <v>379</v>
      </c>
      <c r="C1106" s="261">
        <v>0</v>
      </c>
      <c r="D1106" s="276" t="s">
        <v>1824</v>
      </c>
      <c r="E1106" s="277" t="s">
        <v>774</v>
      </c>
      <c r="F1106" s="278">
        <v>0</v>
      </c>
      <c r="G1106" s="191">
        <v>0</v>
      </c>
      <c r="H1106" s="191">
        <v>0</v>
      </c>
      <c r="I1106" s="191">
        <v>0</v>
      </c>
      <c r="J1106" s="191">
        <v>300</v>
      </c>
      <c r="K1106" s="191">
        <v>48297</v>
      </c>
      <c r="L1106" s="191">
        <v>48297</v>
      </c>
      <c r="M1106" s="191">
        <v>299</v>
      </c>
      <c r="N1106" s="191">
        <v>0</v>
      </c>
      <c r="O1106" s="191">
        <v>0</v>
      </c>
      <c r="P1106" s="191">
        <v>0</v>
      </c>
      <c r="Q1106" s="191">
        <v>0</v>
      </c>
      <c r="R1106" s="191">
        <v>0</v>
      </c>
      <c r="S1106" s="191">
        <v>0</v>
      </c>
      <c r="T1106" s="191">
        <v>0</v>
      </c>
      <c r="U1106" s="191">
        <v>0</v>
      </c>
      <c r="V1106" s="191">
        <v>0</v>
      </c>
      <c r="W1106" s="191">
        <v>0</v>
      </c>
      <c r="X1106" s="191">
        <v>0</v>
      </c>
      <c r="Y1106" s="191">
        <v>0</v>
      </c>
      <c r="Z1106" s="191">
        <v>0</v>
      </c>
      <c r="AA1106" s="191">
        <v>0</v>
      </c>
      <c r="AB1106" s="191">
        <v>0</v>
      </c>
      <c r="AC1106" s="191">
        <v>0</v>
      </c>
      <c r="AD1106" s="191">
        <v>0</v>
      </c>
      <c r="AE1106" s="191">
        <v>0</v>
      </c>
      <c r="AF1106" s="191">
        <v>0</v>
      </c>
      <c r="AG1106" s="191">
        <v>0</v>
      </c>
      <c r="AH1106" s="191">
        <v>0</v>
      </c>
      <c r="AI1106" s="191">
        <v>0</v>
      </c>
      <c r="AJ1106" s="191">
        <v>0</v>
      </c>
      <c r="AK1106" s="191">
        <v>0</v>
      </c>
      <c r="AL1106" s="191">
        <v>0</v>
      </c>
      <c r="AM1106" s="191">
        <v>0</v>
      </c>
      <c r="AN1106" s="191">
        <v>0</v>
      </c>
      <c r="AO1106" s="191">
        <v>0</v>
      </c>
      <c r="AP1106" s="191">
        <v>0</v>
      </c>
      <c r="AQ1106" s="191">
        <v>0</v>
      </c>
      <c r="AR1106" s="191">
        <v>0</v>
      </c>
      <c r="AS1106" s="191">
        <v>0</v>
      </c>
      <c r="AT1106" s="191">
        <v>0</v>
      </c>
      <c r="AU1106" s="191">
        <v>0</v>
      </c>
      <c r="AV1106" s="191">
        <v>0</v>
      </c>
      <c r="AW1106" s="191">
        <v>0</v>
      </c>
      <c r="AX1106" s="191">
        <v>0</v>
      </c>
      <c r="AY1106" s="191">
        <v>0</v>
      </c>
      <c r="AZ1106" s="191">
        <v>0</v>
      </c>
      <c r="BA1106" s="191">
        <v>0</v>
      </c>
      <c r="BB1106" s="191">
        <v>0</v>
      </c>
      <c r="BC1106" s="191">
        <v>0</v>
      </c>
      <c r="BD1106" s="191">
        <v>0</v>
      </c>
      <c r="BE1106" s="191">
        <v>0</v>
      </c>
      <c r="BF1106" s="191">
        <v>0</v>
      </c>
      <c r="BG1106" s="191">
        <v>0</v>
      </c>
      <c r="BH1106" s="191">
        <v>0</v>
      </c>
      <c r="BI1106" s="191">
        <v>0</v>
      </c>
      <c r="BJ1106" s="191">
        <v>0</v>
      </c>
      <c r="BK1106" s="191">
        <v>0</v>
      </c>
      <c r="BL1106" s="191">
        <v>0</v>
      </c>
    </row>
    <row r="1107" spans="1:64" s="191" customFormat="1" ht="31.2" hidden="1" outlineLevel="1" x14ac:dyDescent="0.3">
      <c r="A1107" s="275">
        <v>2</v>
      </c>
      <c r="B1107" s="260" t="s">
        <v>379</v>
      </c>
      <c r="C1107" s="261">
        <v>1</v>
      </c>
      <c r="D1107" s="276" t="s">
        <v>1825</v>
      </c>
      <c r="E1107" s="277" t="s">
        <v>412</v>
      </c>
      <c r="F1107" s="278" t="s">
        <v>315</v>
      </c>
      <c r="G1107" s="191" t="s">
        <v>323</v>
      </c>
      <c r="H1107" s="191">
        <v>5</v>
      </c>
      <c r="I1107" s="191" t="s">
        <v>257</v>
      </c>
      <c r="J1107" s="191">
        <v>300</v>
      </c>
      <c r="K1107" s="191">
        <v>48297</v>
      </c>
      <c r="L1107" s="191">
        <v>48299</v>
      </c>
      <c r="M1107" s="191">
        <v>301</v>
      </c>
      <c r="N1107" s="191">
        <v>2</v>
      </c>
      <c r="O1107" s="191">
        <v>120</v>
      </c>
      <c r="P1107" s="191">
        <v>0.25</v>
      </c>
      <c r="Q1107" s="191">
        <v>0.25</v>
      </c>
      <c r="R1107" s="191">
        <v>0.25</v>
      </c>
      <c r="S1107" s="191">
        <v>0.25</v>
      </c>
      <c r="T1107" s="191">
        <v>0</v>
      </c>
      <c r="U1107" s="191">
        <v>0</v>
      </c>
      <c r="V1107" s="191">
        <v>0</v>
      </c>
      <c r="W1107" s="191">
        <v>0</v>
      </c>
      <c r="X1107" s="191">
        <v>0</v>
      </c>
      <c r="Y1107" s="191">
        <v>0</v>
      </c>
      <c r="Z1107" s="191">
        <v>0</v>
      </c>
      <c r="AA1107" s="191">
        <v>0</v>
      </c>
      <c r="AB1107" s="191">
        <v>0</v>
      </c>
      <c r="AC1107" s="191">
        <v>0</v>
      </c>
      <c r="AD1107" s="191">
        <v>0</v>
      </c>
      <c r="AE1107" s="191">
        <v>0</v>
      </c>
      <c r="AF1107" s="191">
        <v>0</v>
      </c>
      <c r="AG1107" s="191">
        <v>30</v>
      </c>
      <c r="AH1107" s="191">
        <v>30</v>
      </c>
      <c r="AI1107" s="191">
        <v>30</v>
      </c>
      <c r="AJ1107" s="191">
        <v>30</v>
      </c>
      <c r="AK1107" s="191">
        <v>0</v>
      </c>
      <c r="AL1107" s="191">
        <v>0</v>
      </c>
      <c r="AM1107" s="191">
        <v>0</v>
      </c>
      <c r="AN1107" s="191">
        <v>0</v>
      </c>
      <c r="AO1107" s="191">
        <v>0</v>
      </c>
      <c r="AP1107" s="191">
        <v>0</v>
      </c>
      <c r="AQ1107" s="191">
        <v>0</v>
      </c>
      <c r="AR1107" s="191">
        <v>0</v>
      </c>
      <c r="AS1107" s="191">
        <v>0</v>
      </c>
      <c r="AT1107" s="191">
        <v>0</v>
      </c>
      <c r="AU1107" s="191">
        <v>0</v>
      </c>
      <c r="AV1107" s="191">
        <v>0</v>
      </c>
      <c r="AW1107" s="191">
        <v>0</v>
      </c>
      <c r="AX1107" s="191">
        <v>120</v>
      </c>
      <c r="AY1107" s="191">
        <v>0.75</v>
      </c>
      <c r="AZ1107" s="191">
        <v>5004</v>
      </c>
      <c r="BA1107" s="191">
        <v>3753</v>
      </c>
      <c r="BB1107" s="191">
        <v>2814.75</v>
      </c>
      <c r="BC1107" s="191">
        <v>0</v>
      </c>
      <c r="BD1107" s="191">
        <v>0</v>
      </c>
      <c r="BE1107" s="191">
        <v>0</v>
      </c>
      <c r="BF1107" s="191">
        <v>0</v>
      </c>
      <c r="BG1107" s="191">
        <v>0</v>
      </c>
      <c r="BH1107" s="191">
        <v>0</v>
      </c>
      <c r="BI1107" s="191">
        <v>0</v>
      </c>
      <c r="BJ1107" s="191">
        <v>120</v>
      </c>
      <c r="BK1107" s="191">
        <v>120</v>
      </c>
      <c r="BL1107" s="191">
        <v>0</v>
      </c>
    </row>
    <row r="1108" spans="1:64" s="191" customFormat="1" ht="31.2" hidden="1" outlineLevel="1" x14ac:dyDescent="0.3">
      <c r="A1108" s="275">
        <v>2</v>
      </c>
      <c r="B1108" s="260" t="s">
        <v>380</v>
      </c>
      <c r="C1108" s="261">
        <v>1</v>
      </c>
      <c r="D1108" s="276" t="s">
        <v>1826</v>
      </c>
      <c r="E1108" s="277" t="s">
        <v>413</v>
      </c>
      <c r="F1108" s="278" t="s">
        <v>339</v>
      </c>
      <c r="G1108" s="191" t="s">
        <v>328</v>
      </c>
      <c r="H1108" s="191">
        <v>6</v>
      </c>
      <c r="I1108" s="191" t="s">
        <v>254</v>
      </c>
      <c r="J1108" s="191">
        <v>302</v>
      </c>
      <c r="K1108" s="191">
        <v>48311</v>
      </c>
      <c r="L1108" s="191">
        <v>48312</v>
      </c>
      <c r="M1108" s="191">
        <v>302</v>
      </c>
      <c r="N1108" s="191">
        <v>1</v>
      </c>
      <c r="O1108" s="191">
        <v>120</v>
      </c>
      <c r="P1108" s="191">
        <v>0.17</v>
      </c>
      <c r="Q1108" s="191">
        <v>0.17</v>
      </c>
      <c r="R1108" s="191">
        <v>0.17</v>
      </c>
      <c r="S1108" s="191">
        <v>0.17</v>
      </c>
      <c r="T1108" s="191">
        <v>0.17</v>
      </c>
      <c r="U1108" s="191">
        <v>0.15</v>
      </c>
      <c r="V1108" s="191">
        <v>0</v>
      </c>
      <c r="W1108" s="191">
        <v>0</v>
      </c>
      <c r="X1108" s="191">
        <v>0</v>
      </c>
      <c r="Y1108" s="191">
        <v>0</v>
      </c>
      <c r="Z1108" s="191">
        <v>0</v>
      </c>
      <c r="AA1108" s="191">
        <v>0</v>
      </c>
      <c r="AB1108" s="191">
        <v>0</v>
      </c>
      <c r="AC1108" s="191">
        <v>0</v>
      </c>
      <c r="AD1108" s="191">
        <v>0</v>
      </c>
      <c r="AE1108" s="191">
        <v>0</v>
      </c>
      <c r="AF1108" s="191">
        <v>0</v>
      </c>
      <c r="AG1108" s="191">
        <v>20</v>
      </c>
      <c r="AH1108" s="191">
        <v>20</v>
      </c>
      <c r="AI1108" s="191">
        <v>20</v>
      </c>
      <c r="AJ1108" s="191">
        <v>20</v>
      </c>
      <c r="AK1108" s="191">
        <v>20</v>
      </c>
      <c r="AL1108" s="191">
        <v>18</v>
      </c>
      <c r="AM1108" s="191">
        <v>0</v>
      </c>
      <c r="AN1108" s="191">
        <v>0</v>
      </c>
      <c r="AO1108" s="191">
        <v>0</v>
      </c>
      <c r="AP1108" s="191">
        <v>0</v>
      </c>
      <c r="AQ1108" s="191">
        <v>0</v>
      </c>
      <c r="AR1108" s="191">
        <v>0</v>
      </c>
      <c r="AS1108" s="191">
        <v>0</v>
      </c>
      <c r="AT1108" s="191">
        <v>0</v>
      </c>
      <c r="AU1108" s="191">
        <v>0</v>
      </c>
      <c r="AV1108" s="191">
        <v>0</v>
      </c>
      <c r="AW1108" s="191">
        <v>0</v>
      </c>
      <c r="AX1108" s="191">
        <v>118</v>
      </c>
      <c r="AY1108" s="191">
        <v>0.73750000000000004</v>
      </c>
      <c r="AZ1108" s="191">
        <v>5001</v>
      </c>
      <c r="BA1108" s="191">
        <v>3688.2375000000002</v>
      </c>
      <c r="BB1108" s="191">
        <v>2720.0751562500004</v>
      </c>
      <c r="BC1108" s="191">
        <v>0</v>
      </c>
      <c r="BD1108" s="191">
        <v>0</v>
      </c>
      <c r="BE1108" s="191">
        <v>0</v>
      </c>
      <c r="BF1108" s="191">
        <v>0</v>
      </c>
      <c r="BG1108" s="191">
        <v>0</v>
      </c>
      <c r="BH1108" s="191">
        <v>0</v>
      </c>
      <c r="BI1108" s="191">
        <v>0</v>
      </c>
      <c r="BJ1108" s="191">
        <v>120</v>
      </c>
      <c r="BK1108" s="191">
        <v>118</v>
      </c>
      <c r="BL1108" s="191">
        <v>2</v>
      </c>
    </row>
    <row r="1109" spans="1:64" s="191" customFormat="1" ht="31.2" hidden="1" outlineLevel="1" x14ac:dyDescent="0.3">
      <c r="A1109" s="275">
        <v>2</v>
      </c>
      <c r="B1109" s="260" t="s">
        <v>381</v>
      </c>
      <c r="C1109" s="261">
        <v>1</v>
      </c>
      <c r="D1109" s="276" t="s">
        <v>1827</v>
      </c>
      <c r="E1109" s="277" t="s">
        <v>414</v>
      </c>
      <c r="F1109" s="278" t="s">
        <v>313</v>
      </c>
      <c r="G1109" s="191" t="s">
        <v>321</v>
      </c>
      <c r="H1109" s="191">
        <v>7</v>
      </c>
      <c r="I1109" s="191" t="s">
        <v>255</v>
      </c>
      <c r="J1109" s="191">
        <v>303</v>
      </c>
      <c r="K1109" s="191">
        <v>48318</v>
      </c>
      <c r="L1109" s="191">
        <v>48319</v>
      </c>
      <c r="M1109" s="191">
        <v>303</v>
      </c>
      <c r="N1109" s="191">
        <v>1</v>
      </c>
      <c r="O1109" s="191">
        <v>80</v>
      </c>
      <c r="P1109" s="191">
        <v>0.17</v>
      </c>
      <c r="Q1109" s="191">
        <v>0.17</v>
      </c>
      <c r="R1109" s="191">
        <v>0.17</v>
      </c>
      <c r="S1109" s="191">
        <v>0.17</v>
      </c>
      <c r="T1109" s="191">
        <v>0.17</v>
      </c>
      <c r="U1109" s="191">
        <v>0.15</v>
      </c>
      <c r="V1109" s="191">
        <v>0</v>
      </c>
      <c r="W1109" s="191">
        <v>0</v>
      </c>
      <c r="X1109" s="191">
        <v>0</v>
      </c>
      <c r="Y1109" s="191">
        <v>0</v>
      </c>
      <c r="Z1109" s="191">
        <v>0</v>
      </c>
      <c r="AA1109" s="191">
        <v>0</v>
      </c>
      <c r="AB1109" s="191">
        <v>0</v>
      </c>
      <c r="AC1109" s="191">
        <v>0</v>
      </c>
      <c r="AD1109" s="191">
        <v>0</v>
      </c>
      <c r="AE1109" s="191">
        <v>0</v>
      </c>
      <c r="AF1109" s="191">
        <v>0</v>
      </c>
      <c r="AG1109" s="191">
        <v>14</v>
      </c>
      <c r="AH1109" s="191">
        <v>14</v>
      </c>
      <c r="AI1109" s="191">
        <v>14</v>
      </c>
      <c r="AJ1109" s="191">
        <v>14</v>
      </c>
      <c r="AK1109" s="191">
        <v>14</v>
      </c>
      <c r="AL1109" s="191">
        <v>12</v>
      </c>
      <c r="AM1109" s="191">
        <v>0</v>
      </c>
      <c r="AN1109" s="191">
        <v>0</v>
      </c>
      <c r="AO1109" s="191">
        <v>0</v>
      </c>
      <c r="AP1109" s="191">
        <v>0</v>
      </c>
      <c r="AQ1109" s="191">
        <v>0</v>
      </c>
      <c r="AR1109" s="191">
        <v>0</v>
      </c>
      <c r="AS1109" s="191">
        <v>0</v>
      </c>
      <c r="AT1109" s="191">
        <v>0</v>
      </c>
      <c r="AU1109" s="191">
        <v>0</v>
      </c>
      <c r="AV1109" s="191">
        <v>0</v>
      </c>
      <c r="AW1109" s="191">
        <v>0</v>
      </c>
      <c r="AX1109" s="191">
        <v>82</v>
      </c>
      <c r="AY1109" s="191">
        <v>0.51249999999999996</v>
      </c>
      <c r="AZ1109" s="191">
        <v>5002</v>
      </c>
      <c r="BA1109" s="191">
        <v>2563.5249999999996</v>
      </c>
      <c r="BB1109" s="191">
        <v>1313.8065624999997</v>
      </c>
      <c r="BC1109" s="191">
        <v>0</v>
      </c>
      <c r="BD1109" s="191">
        <v>0</v>
      </c>
      <c r="BE1109" s="191">
        <v>0</v>
      </c>
      <c r="BF1109" s="191">
        <v>0</v>
      </c>
      <c r="BG1109" s="191">
        <v>0</v>
      </c>
      <c r="BH1109" s="191">
        <v>0</v>
      </c>
      <c r="BI1109" s="191">
        <v>0</v>
      </c>
      <c r="BJ1109" s="191">
        <v>80</v>
      </c>
      <c r="BK1109" s="191">
        <v>82</v>
      </c>
      <c r="BL1109" s="191">
        <v>-2</v>
      </c>
    </row>
    <row r="1110" spans="1:64" s="191" customFormat="1" ht="31.2" hidden="1" outlineLevel="1" x14ac:dyDescent="0.3">
      <c r="A1110" s="275">
        <v>2</v>
      </c>
      <c r="B1110" s="260" t="s">
        <v>382</v>
      </c>
      <c r="C1110" s="261">
        <v>1</v>
      </c>
      <c r="D1110" s="276" t="s">
        <v>1828</v>
      </c>
      <c r="E1110" s="277" t="s">
        <v>415</v>
      </c>
      <c r="F1110" s="278" t="s">
        <v>314</v>
      </c>
      <c r="G1110" s="191" t="s">
        <v>322</v>
      </c>
      <c r="H1110" s="191">
        <v>8</v>
      </c>
      <c r="I1110" s="191" t="s">
        <v>256</v>
      </c>
      <c r="J1110" s="191">
        <v>304</v>
      </c>
      <c r="K1110" s="191">
        <v>48325</v>
      </c>
      <c r="L1110" s="191">
        <v>48326</v>
      </c>
      <c r="M1110" s="191">
        <v>304</v>
      </c>
      <c r="N1110" s="191">
        <v>1</v>
      </c>
      <c r="O1110" s="191">
        <v>120</v>
      </c>
      <c r="P1110" s="191">
        <v>0.17</v>
      </c>
      <c r="Q1110" s="191">
        <v>0.17</v>
      </c>
      <c r="R1110" s="191">
        <v>0.17</v>
      </c>
      <c r="S1110" s="191">
        <v>0.17</v>
      </c>
      <c r="T1110" s="191">
        <v>0.17</v>
      </c>
      <c r="U1110" s="191">
        <v>0.15</v>
      </c>
      <c r="V1110" s="191">
        <v>0</v>
      </c>
      <c r="W1110" s="191">
        <v>0</v>
      </c>
      <c r="X1110" s="191">
        <v>0</v>
      </c>
      <c r="Y1110" s="191">
        <v>0</v>
      </c>
      <c r="Z1110" s="191">
        <v>0</v>
      </c>
      <c r="AA1110" s="191">
        <v>0</v>
      </c>
      <c r="AB1110" s="191">
        <v>0</v>
      </c>
      <c r="AC1110" s="191">
        <v>0</v>
      </c>
      <c r="AD1110" s="191">
        <v>0</v>
      </c>
      <c r="AE1110" s="191">
        <v>0</v>
      </c>
      <c r="AF1110" s="191">
        <v>0</v>
      </c>
      <c r="AG1110" s="191">
        <v>20</v>
      </c>
      <c r="AH1110" s="191">
        <v>20</v>
      </c>
      <c r="AI1110" s="191">
        <v>20</v>
      </c>
      <c r="AJ1110" s="191">
        <v>20</v>
      </c>
      <c r="AK1110" s="191">
        <v>20</v>
      </c>
      <c r="AL1110" s="191">
        <v>18</v>
      </c>
      <c r="AM1110" s="191">
        <v>0</v>
      </c>
      <c r="AN1110" s="191">
        <v>0</v>
      </c>
      <c r="AO1110" s="191">
        <v>0</v>
      </c>
      <c r="AP1110" s="191">
        <v>0</v>
      </c>
      <c r="AQ1110" s="191">
        <v>0</v>
      </c>
      <c r="AR1110" s="191">
        <v>0</v>
      </c>
      <c r="AS1110" s="191">
        <v>0</v>
      </c>
      <c r="AT1110" s="191">
        <v>0</v>
      </c>
      <c r="AU1110" s="191">
        <v>0</v>
      </c>
      <c r="AV1110" s="191">
        <v>0</v>
      </c>
      <c r="AW1110" s="191">
        <v>0</v>
      </c>
      <c r="AX1110" s="191">
        <v>118</v>
      </c>
      <c r="AY1110" s="191">
        <v>0.73750000000000004</v>
      </c>
      <c r="AZ1110" s="191">
        <v>5003</v>
      </c>
      <c r="BA1110" s="191">
        <v>3689.7125000000001</v>
      </c>
      <c r="BB1110" s="191">
        <v>2721.1629687500003</v>
      </c>
      <c r="BC1110" s="191">
        <v>0</v>
      </c>
      <c r="BD1110" s="191">
        <v>0</v>
      </c>
      <c r="BE1110" s="191">
        <v>0</v>
      </c>
      <c r="BF1110" s="191">
        <v>0</v>
      </c>
      <c r="BG1110" s="191">
        <v>0</v>
      </c>
      <c r="BH1110" s="191">
        <v>0</v>
      </c>
      <c r="BI1110" s="191">
        <v>0</v>
      </c>
      <c r="BJ1110" s="191">
        <v>120</v>
      </c>
      <c r="BK1110" s="191">
        <v>118</v>
      </c>
      <c r="BL1110" s="191">
        <v>2</v>
      </c>
    </row>
    <row r="1111" spans="1:64" s="191" customFormat="1" ht="31.2" hidden="1" outlineLevel="1" x14ac:dyDescent="0.3">
      <c r="A1111" s="275">
        <v>2</v>
      </c>
      <c r="B1111" s="260" t="s">
        <v>383</v>
      </c>
      <c r="C1111" s="261">
        <v>1</v>
      </c>
      <c r="D1111" s="276" t="s">
        <v>1829</v>
      </c>
      <c r="E1111" s="277" t="s">
        <v>416</v>
      </c>
      <c r="F1111" s="278" t="s">
        <v>339</v>
      </c>
      <c r="G1111" s="191" t="s">
        <v>328</v>
      </c>
      <c r="H1111" s="191">
        <v>9</v>
      </c>
      <c r="I1111" s="191" t="s">
        <v>254</v>
      </c>
      <c r="J1111" s="191">
        <v>305</v>
      </c>
      <c r="K1111" s="191">
        <v>48332</v>
      </c>
      <c r="L1111" s="191">
        <v>48333</v>
      </c>
      <c r="M1111" s="191">
        <v>305</v>
      </c>
      <c r="N1111" s="191">
        <v>1</v>
      </c>
      <c r="O1111" s="191">
        <v>80</v>
      </c>
      <c r="P1111" s="191">
        <v>0.17</v>
      </c>
      <c r="Q1111" s="191">
        <v>0.17</v>
      </c>
      <c r="R1111" s="191">
        <v>0.17</v>
      </c>
      <c r="S1111" s="191">
        <v>0.17</v>
      </c>
      <c r="T1111" s="191">
        <v>0.17</v>
      </c>
      <c r="U1111" s="191">
        <v>0.15</v>
      </c>
      <c r="V1111" s="191">
        <v>0</v>
      </c>
      <c r="W1111" s="191">
        <v>0</v>
      </c>
      <c r="X1111" s="191">
        <v>0</v>
      </c>
      <c r="Y1111" s="191">
        <v>0</v>
      </c>
      <c r="Z1111" s="191">
        <v>0</v>
      </c>
      <c r="AA1111" s="191">
        <v>0</v>
      </c>
      <c r="AB1111" s="191">
        <v>0</v>
      </c>
      <c r="AC1111" s="191">
        <v>0</v>
      </c>
      <c r="AD1111" s="191">
        <v>0</v>
      </c>
      <c r="AE1111" s="191">
        <v>0</v>
      </c>
      <c r="AF1111" s="191">
        <v>0</v>
      </c>
      <c r="AG1111" s="191">
        <v>14</v>
      </c>
      <c r="AH1111" s="191">
        <v>14</v>
      </c>
      <c r="AI1111" s="191">
        <v>14</v>
      </c>
      <c r="AJ1111" s="191">
        <v>14</v>
      </c>
      <c r="AK1111" s="191">
        <v>14</v>
      </c>
      <c r="AL1111" s="191">
        <v>12</v>
      </c>
      <c r="AM1111" s="191">
        <v>0</v>
      </c>
      <c r="AN1111" s="191">
        <v>0</v>
      </c>
      <c r="AO1111" s="191">
        <v>0</v>
      </c>
      <c r="AP1111" s="191">
        <v>0</v>
      </c>
      <c r="AQ1111" s="191">
        <v>0</v>
      </c>
      <c r="AR1111" s="191">
        <v>0</v>
      </c>
      <c r="AS1111" s="191">
        <v>0</v>
      </c>
      <c r="AT1111" s="191">
        <v>0</v>
      </c>
      <c r="AU1111" s="191">
        <v>0</v>
      </c>
      <c r="AV1111" s="191">
        <v>0</v>
      </c>
      <c r="AW1111" s="191">
        <v>0</v>
      </c>
      <c r="AX1111" s="191">
        <v>82</v>
      </c>
      <c r="AY1111" s="191">
        <v>0.51249999999999996</v>
      </c>
      <c r="AZ1111" s="191">
        <v>5001</v>
      </c>
      <c r="BA1111" s="191">
        <v>2563.0124999999998</v>
      </c>
      <c r="BB1111" s="191">
        <v>1313.5439062499997</v>
      </c>
      <c r="BC1111" s="191">
        <v>0</v>
      </c>
      <c r="BD1111" s="191">
        <v>0</v>
      </c>
      <c r="BE1111" s="191">
        <v>0</v>
      </c>
      <c r="BF1111" s="191">
        <v>0</v>
      </c>
      <c r="BG1111" s="191">
        <v>0</v>
      </c>
      <c r="BH1111" s="191">
        <v>0</v>
      </c>
      <c r="BI1111" s="191">
        <v>0</v>
      </c>
      <c r="BJ1111" s="191">
        <v>80</v>
      </c>
      <c r="BK1111" s="191">
        <v>82</v>
      </c>
      <c r="BL1111" s="191">
        <v>-2</v>
      </c>
    </row>
    <row r="1112" spans="1:64" s="191" customFormat="1" ht="31.2" hidden="1" outlineLevel="1" x14ac:dyDescent="0.3">
      <c r="A1112" s="275">
        <v>3</v>
      </c>
      <c r="B1112" s="260" t="s">
        <v>379</v>
      </c>
      <c r="C1112" s="261">
        <v>0</v>
      </c>
      <c r="D1112" s="276" t="s">
        <v>1830</v>
      </c>
      <c r="E1112" s="277" t="s">
        <v>775</v>
      </c>
      <c r="F1112" s="278">
        <v>0</v>
      </c>
      <c r="G1112" s="191">
        <v>0</v>
      </c>
      <c r="H1112" s="191">
        <v>0</v>
      </c>
      <c r="I1112" s="191">
        <v>0</v>
      </c>
      <c r="J1112" s="191">
        <v>306</v>
      </c>
      <c r="K1112" s="191">
        <v>48339</v>
      </c>
      <c r="L1112" s="191">
        <v>48339</v>
      </c>
      <c r="M1112" s="191">
        <v>305</v>
      </c>
      <c r="N1112" s="191">
        <v>0</v>
      </c>
      <c r="O1112" s="191">
        <v>0</v>
      </c>
      <c r="P1112" s="191">
        <v>0</v>
      </c>
      <c r="Q1112" s="191">
        <v>0</v>
      </c>
      <c r="R1112" s="191">
        <v>0</v>
      </c>
      <c r="S1112" s="191">
        <v>0</v>
      </c>
      <c r="T1112" s="191">
        <v>0</v>
      </c>
      <c r="U1112" s="191">
        <v>0</v>
      </c>
      <c r="V1112" s="191">
        <v>0</v>
      </c>
      <c r="W1112" s="191">
        <v>0</v>
      </c>
      <c r="X1112" s="191">
        <v>0</v>
      </c>
      <c r="Y1112" s="191">
        <v>0</v>
      </c>
      <c r="Z1112" s="191">
        <v>0</v>
      </c>
      <c r="AA1112" s="191">
        <v>0</v>
      </c>
      <c r="AB1112" s="191">
        <v>0</v>
      </c>
      <c r="AC1112" s="191">
        <v>0</v>
      </c>
      <c r="AD1112" s="191">
        <v>0</v>
      </c>
      <c r="AE1112" s="191">
        <v>0</v>
      </c>
      <c r="AF1112" s="191">
        <v>0</v>
      </c>
      <c r="AG1112" s="191">
        <v>0</v>
      </c>
      <c r="AH1112" s="191">
        <v>0</v>
      </c>
      <c r="AI1112" s="191">
        <v>0</v>
      </c>
      <c r="AJ1112" s="191">
        <v>0</v>
      </c>
      <c r="AK1112" s="191">
        <v>0</v>
      </c>
      <c r="AL1112" s="191">
        <v>0</v>
      </c>
      <c r="AM1112" s="191">
        <v>0</v>
      </c>
      <c r="AN1112" s="191">
        <v>0</v>
      </c>
      <c r="AO1112" s="191">
        <v>0</v>
      </c>
      <c r="AP1112" s="191">
        <v>0</v>
      </c>
      <c r="AQ1112" s="191">
        <v>0</v>
      </c>
      <c r="AR1112" s="191">
        <v>0</v>
      </c>
      <c r="AS1112" s="191">
        <v>0</v>
      </c>
      <c r="AT1112" s="191">
        <v>0</v>
      </c>
      <c r="AU1112" s="191">
        <v>0</v>
      </c>
      <c r="AV1112" s="191">
        <v>0</v>
      </c>
      <c r="AW1112" s="191">
        <v>0</v>
      </c>
      <c r="AX1112" s="191">
        <v>0</v>
      </c>
      <c r="AY1112" s="191">
        <v>0</v>
      </c>
      <c r="AZ1112" s="191">
        <v>0</v>
      </c>
      <c r="BA1112" s="191">
        <v>0</v>
      </c>
      <c r="BB1112" s="191">
        <v>0</v>
      </c>
      <c r="BC1112" s="191">
        <v>0</v>
      </c>
      <c r="BD1112" s="191">
        <v>0</v>
      </c>
      <c r="BE1112" s="191">
        <v>0</v>
      </c>
      <c r="BF1112" s="191">
        <v>0</v>
      </c>
      <c r="BG1112" s="191">
        <v>0</v>
      </c>
      <c r="BH1112" s="191">
        <v>0</v>
      </c>
      <c r="BI1112" s="191">
        <v>0</v>
      </c>
      <c r="BJ1112" s="191">
        <v>0</v>
      </c>
      <c r="BK1112" s="191">
        <v>0</v>
      </c>
      <c r="BL1112" s="191">
        <v>0</v>
      </c>
    </row>
    <row r="1113" spans="1:64" s="191" customFormat="1" ht="31.2" hidden="1" outlineLevel="1" x14ac:dyDescent="0.3">
      <c r="A1113" s="275">
        <v>3</v>
      </c>
      <c r="B1113" s="260" t="s">
        <v>379</v>
      </c>
      <c r="C1113" s="261">
        <v>1</v>
      </c>
      <c r="D1113" s="276" t="s">
        <v>1831</v>
      </c>
      <c r="E1113" s="277" t="s">
        <v>417</v>
      </c>
      <c r="F1113" s="278" t="s">
        <v>314</v>
      </c>
      <c r="G1113" s="191" t="s">
        <v>322</v>
      </c>
      <c r="H1113" s="191">
        <v>10</v>
      </c>
      <c r="I1113" s="191" t="s">
        <v>256</v>
      </c>
      <c r="J1113" s="191">
        <v>306</v>
      </c>
      <c r="K1113" s="191">
        <v>48339</v>
      </c>
      <c r="L1113" s="191">
        <v>48340</v>
      </c>
      <c r="M1113" s="191">
        <v>306</v>
      </c>
      <c r="N1113" s="191">
        <v>1</v>
      </c>
      <c r="O1113" s="191">
        <v>120</v>
      </c>
      <c r="P1113" s="191">
        <v>0.17</v>
      </c>
      <c r="Q1113" s="191">
        <v>0.17</v>
      </c>
      <c r="R1113" s="191">
        <v>0.17</v>
      </c>
      <c r="S1113" s="191">
        <v>0.17</v>
      </c>
      <c r="T1113" s="191">
        <v>0.17</v>
      </c>
      <c r="U1113" s="191">
        <v>0.15</v>
      </c>
      <c r="V1113" s="191">
        <v>0</v>
      </c>
      <c r="W1113" s="191">
        <v>0</v>
      </c>
      <c r="X1113" s="191">
        <v>0</v>
      </c>
      <c r="Y1113" s="191">
        <v>0</v>
      </c>
      <c r="Z1113" s="191">
        <v>0</v>
      </c>
      <c r="AA1113" s="191">
        <v>0</v>
      </c>
      <c r="AB1113" s="191">
        <v>0</v>
      </c>
      <c r="AC1113" s="191">
        <v>0</v>
      </c>
      <c r="AD1113" s="191">
        <v>0</v>
      </c>
      <c r="AE1113" s="191">
        <v>0</v>
      </c>
      <c r="AF1113" s="191">
        <v>0</v>
      </c>
      <c r="AG1113" s="191">
        <v>20</v>
      </c>
      <c r="AH1113" s="191">
        <v>20</v>
      </c>
      <c r="AI1113" s="191">
        <v>20</v>
      </c>
      <c r="AJ1113" s="191">
        <v>20</v>
      </c>
      <c r="AK1113" s="191">
        <v>20</v>
      </c>
      <c r="AL1113" s="191">
        <v>18</v>
      </c>
      <c r="AM1113" s="191">
        <v>0</v>
      </c>
      <c r="AN1113" s="191">
        <v>0</v>
      </c>
      <c r="AO1113" s="191">
        <v>0</v>
      </c>
      <c r="AP1113" s="191">
        <v>0</v>
      </c>
      <c r="AQ1113" s="191">
        <v>0</v>
      </c>
      <c r="AR1113" s="191">
        <v>0</v>
      </c>
      <c r="AS1113" s="191">
        <v>0</v>
      </c>
      <c r="AT1113" s="191">
        <v>0</v>
      </c>
      <c r="AU1113" s="191">
        <v>0</v>
      </c>
      <c r="AV1113" s="191">
        <v>0</v>
      </c>
      <c r="AW1113" s="191">
        <v>0</v>
      </c>
      <c r="AX1113" s="191">
        <v>118</v>
      </c>
      <c r="AY1113" s="191">
        <v>0.73750000000000004</v>
      </c>
      <c r="AZ1113" s="191">
        <v>5003</v>
      </c>
      <c r="BA1113" s="191">
        <v>3689.7125000000001</v>
      </c>
      <c r="BB1113" s="191">
        <v>2721.1629687500003</v>
      </c>
      <c r="BC1113" s="191">
        <v>0</v>
      </c>
      <c r="BD1113" s="191">
        <v>0</v>
      </c>
      <c r="BE1113" s="191">
        <v>0</v>
      </c>
      <c r="BF1113" s="191">
        <v>0</v>
      </c>
      <c r="BG1113" s="191">
        <v>0</v>
      </c>
      <c r="BH1113" s="191">
        <v>0</v>
      </c>
      <c r="BI1113" s="191">
        <v>0</v>
      </c>
      <c r="BJ1113" s="191">
        <v>120</v>
      </c>
      <c r="BK1113" s="191">
        <v>118</v>
      </c>
      <c r="BL1113" s="191">
        <v>2</v>
      </c>
    </row>
    <row r="1114" spans="1:64" s="191" customFormat="1" ht="31.2" hidden="1" outlineLevel="1" x14ac:dyDescent="0.3">
      <c r="A1114" s="275">
        <v>3</v>
      </c>
      <c r="B1114" s="260" t="s">
        <v>380</v>
      </c>
      <c r="C1114" s="261">
        <v>1</v>
      </c>
      <c r="D1114" s="276" t="s">
        <v>1832</v>
      </c>
      <c r="E1114" s="277" t="s">
        <v>418</v>
      </c>
      <c r="F1114" s="278" t="s">
        <v>315</v>
      </c>
      <c r="G1114" s="191" t="s">
        <v>323</v>
      </c>
      <c r="H1114" s="191">
        <v>11</v>
      </c>
      <c r="I1114" s="191" t="s">
        <v>257</v>
      </c>
      <c r="J1114" s="191">
        <v>307</v>
      </c>
      <c r="K1114" s="191">
        <v>48346</v>
      </c>
      <c r="L1114" s="191">
        <v>48347</v>
      </c>
      <c r="M1114" s="191">
        <v>307</v>
      </c>
      <c r="N1114" s="191">
        <v>1</v>
      </c>
      <c r="O1114" s="191">
        <v>120</v>
      </c>
      <c r="P1114" s="191">
        <v>0.17</v>
      </c>
      <c r="Q1114" s="191">
        <v>0.17</v>
      </c>
      <c r="R1114" s="191">
        <v>0.17</v>
      </c>
      <c r="S1114" s="191">
        <v>0.17</v>
      </c>
      <c r="T1114" s="191">
        <v>0.17</v>
      </c>
      <c r="U1114" s="191">
        <v>0.15</v>
      </c>
      <c r="V1114" s="191">
        <v>0</v>
      </c>
      <c r="W1114" s="191">
        <v>0</v>
      </c>
      <c r="X1114" s="191">
        <v>0</v>
      </c>
      <c r="Y1114" s="191">
        <v>0</v>
      </c>
      <c r="Z1114" s="191">
        <v>0</v>
      </c>
      <c r="AA1114" s="191">
        <v>0</v>
      </c>
      <c r="AB1114" s="191">
        <v>0</v>
      </c>
      <c r="AC1114" s="191">
        <v>0</v>
      </c>
      <c r="AD1114" s="191">
        <v>0</v>
      </c>
      <c r="AE1114" s="191">
        <v>0</v>
      </c>
      <c r="AF1114" s="191">
        <v>0</v>
      </c>
      <c r="AG1114" s="191">
        <v>20</v>
      </c>
      <c r="AH1114" s="191">
        <v>20</v>
      </c>
      <c r="AI1114" s="191">
        <v>20</v>
      </c>
      <c r="AJ1114" s="191">
        <v>20</v>
      </c>
      <c r="AK1114" s="191">
        <v>20</v>
      </c>
      <c r="AL1114" s="191">
        <v>18</v>
      </c>
      <c r="AM1114" s="191">
        <v>0</v>
      </c>
      <c r="AN1114" s="191">
        <v>0</v>
      </c>
      <c r="AO1114" s="191">
        <v>0</v>
      </c>
      <c r="AP1114" s="191">
        <v>0</v>
      </c>
      <c r="AQ1114" s="191">
        <v>0</v>
      </c>
      <c r="AR1114" s="191">
        <v>0</v>
      </c>
      <c r="AS1114" s="191">
        <v>0</v>
      </c>
      <c r="AT1114" s="191">
        <v>0</v>
      </c>
      <c r="AU1114" s="191">
        <v>0</v>
      </c>
      <c r="AV1114" s="191">
        <v>0</v>
      </c>
      <c r="AW1114" s="191">
        <v>0</v>
      </c>
      <c r="AX1114" s="191">
        <v>118</v>
      </c>
      <c r="AY1114" s="191">
        <v>0.73750000000000004</v>
      </c>
      <c r="AZ1114" s="191">
        <v>5004</v>
      </c>
      <c r="BA1114" s="191">
        <v>3690.4500000000003</v>
      </c>
      <c r="BB1114" s="191">
        <v>2721.7068750000003</v>
      </c>
      <c r="BC1114" s="191">
        <v>0</v>
      </c>
      <c r="BD1114" s="191">
        <v>0</v>
      </c>
      <c r="BE1114" s="191">
        <v>0</v>
      </c>
      <c r="BF1114" s="191">
        <v>0</v>
      </c>
      <c r="BG1114" s="191">
        <v>0</v>
      </c>
      <c r="BH1114" s="191">
        <v>0</v>
      </c>
      <c r="BI1114" s="191">
        <v>0</v>
      </c>
      <c r="BJ1114" s="191">
        <v>120</v>
      </c>
      <c r="BK1114" s="191">
        <v>118</v>
      </c>
      <c r="BL1114" s="191">
        <v>2</v>
      </c>
    </row>
    <row r="1115" spans="1:64" s="191" customFormat="1" ht="31.2" hidden="1" outlineLevel="1" x14ac:dyDescent="0.3">
      <c r="A1115" s="275">
        <v>3</v>
      </c>
      <c r="B1115" s="260" t="s">
        <v>381</v>
      </c>
      <c r="C1115" s="261">
        <v>1</v>
      </c>
      <c r="D1115" s="276" t="s">
        <v>1833</v>
      </c>
      <c r="E1115" s="277" t="s">
        <v>419</v>
      </c>
      <c r="F1115" s="278" t="s">
        <v>316</v>
      </c>
      <c r="G1115" s="191" t="s">
        <v>324</v>
      </c>
      <c r="H1115" s="191">
        <v>12</v>
      </c>
      <c r="I1115" s="191" t="s">
        <v>249</v>
      </c>
      <c r="J1115" s="191">
        <v>308</v>
      </c>
      <c r="K1115" s="191">
        <v>48353</v>
      </c>
      <c r="L1115" s="191">
        <v>48354</v>
      </c>
      <c r="M1115" s="191">
        <v>308</v>
      </c>
      <c r="N1115" s="191">
        <v>1</v>
      </c>
      <c r="O1115" s="191">
        <v>120</v>
      </c>
      <c r="P1115" s="191">
        <v>0.17</v>
      </c>
      <c r="Q1115" s="191">
        <v>0.17</v>
      </c>
      <c r="R1115" s="191">
        <v>0.17</v>
      </c>
      <c r="S1115" s="191">
        <v>0.17</v>
      </c>
      <c r="T1115" s="191">
        <v>0.17</v>
      </c>
      <c r="U1115" s="191">
        <v>0.15</v>
      </c>
      <c r="V1115" s="191">
        <v>0</v>
      </c>
      <c r="W1115" s="191">
        <v>0</v>
      </c>
      <c r="X1115" s="191">
        <v>0</v>
      </c>
      <c r="Y1115" s="191">
        <v>0</v>
      </c>
      <c r="Z1115" s="191">
        <v>0</v>
      </c>
      <c r="AA1115" s="191">
        <v>0</v>
      </c>
      <c r="AB1115" s="191">
        <v>0</v>
      </c>
      <c r="AC1115" s="191">
        <v>0</v>
      </c>
      <c r="AD1115" s="191">
        <v>0</v>
      </c>
      <c r="AE1115" s="191">
        <v>0</v>
      </c>
      <c r="AF1115" s="191">
        <v>0</v>
      </c>
      <c r="AG1115" s="191">
        <v>20</v>
      </c>
      <c r="AH1115" s="191">
        <v>20</v>
      </c>
      <c r="AI1115" s="191">
        <v>20</v>
      </c>
      <c r="AJ1115" s="191">
        <v>20</v>
      </c>
      <c r="AK1115" s="191">
        <v>20</v>
      </c>
      <c r="AL1115" s="191">
        <v>18</v>
      </c>
      <c r="AM1115" s="191">
        <v>0</v>
      </c>
      <c r="AN1115" s="191">
        <v>0</v>
      </c>
      <c r="AO1115" s="191">
        <v>0</v>
      </c>
      <c r="AP1115" s="191">
        <v>0</v>
      </c>
      <c r="AQ1115" s="191">
        <v>0</v>
      </c>
      <c r="AR1115" s="191">
        <v>0</v>
      </c>
      <c r="AS1115" s="191">
        <v>0</v>
      </c>
      <c r="AT1115" s="191">
        <v>0</v>
      </c>
      <c r="AU1115" s="191">
        <v>0</v>
      </c>
      <c r="AV1115" s="191">
        <v>0</v>
      </c>
      <c r="AW1115" s="191">
        <v>0</v>
      </c>
      <c r="AX1115" s="191">
        <v>118</v>
      </c>
      <c r="AY1115" s="191">
        <v>0.73750000000000004</v>
      </c>
      <c r="AZ1115" s="191">
        <v>5005</v>
      </c>
      <c r="BA1115" s="191">
        <v>3691.1875</v>
      </c>
      <c r="BB1115" s="191">
        <v>2722.2507812500003</v>
      </c>
      <c r="BC1115" s="191">
        <v>0</v>
      </c>
      <c r="BD1115" s="191">
        <v>0</v>
      </c>
      <c r="BE1115" s="191">
        <v>0</v>
      </c>
      <c r="BF1115" s="191">
        <v>0</v>
      </c>
      <c r="BG1115" s="191">
        <v>0</v>
      </c>
      <c r="BH1115" s="191">
        <v>0</v>
      </c>
      <c r="BI1115" s="191">
        <v>0</v>
      </c>
      <c r="BJ1115" s="191">
        <v>120</v>
      </c>
      <c r="BK1115" s="191">
        <v>118</v>
      </c>
      <c r="BL1115" s="191">
        <v>2</v>
      </c>
    </row>
    <row r="1116" spans="1:64" s="191" customFormat="1" ht="31.2" hidden="1" outlineLevel="1" x14ac:dyDescent="0.3">
      <c r="A1116" s="275">
        <v>4</v>
      </c>
      <c r="B1116" s="260" t="s">
        <v>379</v>
      </c>
      <c r="C1116" s="261">
        <v>0</v>
      </c>
      <c r="D1116" s="276" t="s">
        <v>1834</v>
      </c>
      <c r="E1116" s="277" t="s">
        <v>776</v>
      </c>
      <c r="F1116" s="278">
        <v>0</v>
      </c>
      <c r="G1116" s="191">
        <v>0</v>
      </c>
      <c r="H1116" s="191">
        <v>0</v>
      </c>
      <c r="I1116" s="191">
        <v>0</v>
      </c>
      <c r="J1116" s="191">
        <v>309</v>
      </c>
      <c r="K1116" s="191">
        <v>48360</v>
      </c>
      <c r="L1116" s="191">
        <v>48360</v>
      </c>
      <c r="M1116" s="191">
        <v>308</v>
      </c>
      <c r="N1116" s="191">
        <v>0</v>
      </c>
      <c r="O1116" s="191">
        <v>0</v>
      </c>
      <c r="P1116" s="191">
        <v>0</v>
      </c>
      <c r="Q1116" s="191">
        <v>0</v>
      </c>
      <c r="R1116" s="191">
        <v>0</v>
      </c>
      <c r="S1116" s="191">
        <v>0</v>
      </c>
      <c r="T1116" s="191">
        <v>0</v>
      </c>
      <c r="U1116" s="191">
        <v>0</v>
      </c>
      <c r="V1116" s="191">
        <v>0</v>
      </c>
      <c r="W1116" s="191">
        <v>0</v>
      </c>
      <c r="X1116" s="191">
        <v>0</v>
      </c>
      <c r="Y1116" s="191">
        <v>0</v>
      </c>
      <c r="Z1116" s="191">
        <v>0</v>
      </c>
      <c r="AA1116" s="191">
        <v>0</v>
      </c>
      <c r="AB1116" s="191">
        <v>0</v>
      </c>
      <c r="AC1116" s="191">
        <v>0</v>
      </c>
      <c r="AD1116" s="191">
        <v>0</v>
      </c>
      <c r="AE1116" s="191">
        <v>0</v>
      </c>
      <c r="AF1116" s="191">
        <v>0</v>
      </c>
      <c r="AG1116" s="191">
        <v>0</v>
      </c>
      <c r="AH1116" s="191">
        <v>0</v>
      </c>
      <c r="AI1116" s="191">
        <v>0</v>
      </c>
      <c r="AJ1116" s="191">
        <v>0</v>
      </c>
      <c r="AK1116" s="191">
        <v>0</v>
      </c>
      <c r="AL1116" s="191">
        <v>0</v>
      </c>
      <c r="AM1116" s="191">
        <v>0</v>
      </c>
      <c r="AN1116" s="191">
        <v>0</v>
      </c>
      <c r="AO1116" s="191">
        <v>0</v>
      </c>
      <c r="AP1116" s="191">
        <v>0</v>
      </c>
      <c r="AQ1116" s="191">
        <v>0</v>
      </c>
      <c r="AR1116" s="191">
        <v>0</v>
      </c>
      <c r="AS1116" s="191">
        <v>0</v>
      </c>
      <c r="AT1116" s="191">
        <v>0</v>
      </c>
      <c r="AU1116" s="191">
        <v>0</v>
      </c>
      <c r="AV1116" s="191">
        <v>0</v>
      </c>
      <c r="AW1116" s="191">
        <v>0</v>
      </c>
      <c r="AX1116" s="191">
        <v>0</v>
      </c>
      <c r="AY1116" s="191">
        <v>0</v>
      </c>
      <c r="AZ1116" s="191">
        <v>0</v>
      </c>
      <c r="BA1116" s="191">
        <v>0</v>
      </c>
      <c r="BB1116" s="191">
        <v>0</v>
      </c>
      <c r="BC1116" s="191">
        <v>0</v>
      </c>
      <c r="BD1116" s="191">
        <v>0</v>
      </c>
      <c r="BE1116" s="191">
        <v>0</v>
      </c>
      <c r="BF1116" s="191">
        <v>0</v>
      </c>
      <c r="BG1116" s="191">
        <v>0</v>
      </c>
      <c r="BH1116" s="191">
        <v>0</v>
      </c>
      <c r="BI1116" s="191">
        <v>0</v>
      </c>
      <c r="BJ1116" s="191">
        <v>0</v>
      </c>
      <c r="BK1116" s="191">
        <v>0</v>
      </c>
      <c r="BL1116" s="191">
        <v>0</v>
      </c>
    </row>
    <row r="1117" spans="1:64" s="191" customFormat="1" ht="31.2" hidden="1" outlineLevel="1" x14ac:dyDescent="0.3">
      <c r="A1117" s="275">
        <v>4</v>
      </c>
      <c r="B1117" s="260" t="s">
        <v>379</v>
      </c>
      <c r="C1117" s="261">
        <v>1</v>
      </c>
      <c r="D1117" s="276" t="s">
        <v>1835</v>
      </c>
      <c r="E1117" s="277" t="s">
        <v>776</v>
      </c>
      <c r="F1117" s="278">
        <v>0</v>
      </c>
      <c r="G1117" s="191">
        <v>0</v>
      </c>
      <c r="H1117" s="191">
        <v>0</v>
      </c>
      <c r="I1117" s="191" t="s">
        <v>251</v>
      </c>
      <c r="J1117" s="191">
        <v>309</v>
      </c>
      <c r="K1117" s="191">
        <v>48360</v>
      </c>
      <c r="L1117" s="191">
        <v>48360</v>
      </c>
      <c r="M1117" s="191">
        <v>308</v>
      </c>
      <c r="N1117" s="191">
        <v>0</v>
      </c>
      <c r="O1117" s="191">
        <v>40</v>
      </c>
      <c r="P1117" s="191">
        <v>0.17</v>
      </c>
      <c r="Q1117" s="191">
        <v>0.17</v>
      </c>
      <c r="R1117" s="191">
        <v>0.17</v>
      </c>
      <c r="S1117" s="191">
        <v>0.17</v>
      </c>
      <c r="T1117" s="191">
        <v>0.17</v>
      </c>
      <c r="U1117" s="191">
        <v>0.15</v>
      </c>
      <c r="V1117" s="191">
        <v>0</v>
      </c>
      <c r="W1117" s="191">
        <v>0</v>
      </c>
      <c r="X1117" s="191">
        <v>0</v>
      </c>
      <c r="Y1117" s="191">
        <v>0</v>
      </c>
      <c r="Z1117" s="191">
        <v>0</v>
      </c>
      <c r="AA1117" s="191">
        <v>0</v>
      </c>
      <c r="AB1117" s="191">
        <v>0</v>
      </c>
      <c r="AC1117" s="191">
        <v>0</v>
      </c>
      <c r="AD1117" s="191">
        <v>0</v>
      </c>
      <c r="AE1117" s="191">
        <v>0</v>
      </c>
      <c r="AF1117" s="191">
        <v>0</v>
      </c>
      <c r="AG1117" s="191">
        <v>7</v>
      </c>
      <c r="AH1117" s="191">
        <v>7</v>
      </c>
      <c r="AI1117" s="191">
        <v>7</v>
      </c>
      <c r="AJ1117" s="191">
        <v>7</v>
      </c>
      <c r="AK1117" s="191">
        <v>7</v>
      </c>
      <c r="AL1117" s="191">
        <v>6</v>
      </c>
      <c r="AM1117" s="191">
        <v>0</v>
      </c>
      <c r="AN1117" s="191">
        <v>0</v>
      </c>
      <c r="AO1117" s="191">
        <v>0</v>
      </c>
      <c r="AP1117" s="191">
        <v>0</v>
      </c>
      <c r="AQ1117" s="191">
        <v>0</v>
      </c>
      <c r="AR1117" s="191">
        <v>0</v>
      </c>
      <c r="AS1117" s="191">
        <v>0</v>
      </c>
      <c r="AT1117" s="191">
        <v>0</v>
      </c>
      <c r="AU1117" s="191">
        <v>0</v>
      </c>
      <c r="AV1117" s="191">
        <v>0</v>
      </c>
      <c r="AW1117" s="191">
        <v>0</v>
      </c>
      <c r="AX1117" s="191">
        <v>41</v>
      </c>
      <c r="AY1117" s="191">
        <v>0.25624999999999998</v>
      </c>
      <c r="AZ1117" s="191" t="e">
        <v>#N/A</v>
      </c>
      <c r="BA1117" s="191" t="e">
        <v>#N/A</v>
      </c>
      <c r="BB1117" s="191" t="e">
        <v>#N/A</v>
      </c>
      <c r="BC1117" s="191">
        <v>0</v>
      </c>
      <c r="BD1117" s="191">
        <v>0</v>
      </c>
      <c r="BE1117" s="191">
        <v>0</v>
      </c>
      <c r="BF1117" s="191">
        <v>0</v>
      </c>
      <c r="BG1117" s="191">
        <v>0</v>
      </c>
      <c r="BH1117" s="191">
        <v>0</v>
      </c>
      <c r="BI1117" s="191">
        <v>0</v>
      </c>
      <c r="BJ1117" s="191">
        <v>40</v>
      </c>
      <c r="BK1117" s="191">
        <v>41</v>
      </c>
      <c r="BL1117" s="191">
        <v>-1</v>
      </c>
    </row>
    <row r="1118" spans="1:64" s="191" customFormat="1" ht="31.2" hidden="1" outlineLevel="1" x14ac:dyDescent="0.3">
      <c r="A1118" s="275">
        <v>5</v>
      </c>
      <c r="B1118" s="260" t="s">
        <v>379</v>
      </c>
      <c r="C1118" s="261">
        <v>0</v>
      </c>
      <c r="D1118" s="276" t="s">
        <v>1836</v>
      </c>
      <c r="E1118" s="277" t="s">
        <v>777</v>
      </c>
      <c r="F1118" s="278">
        <v>0</v>
      </c>
      <c r="G1118" s="191">
        <v>0</v>
      </c>
      <c r="H1118" s="191">
        <v>0</v>
      </c>
      <c r="I1118" s="191">
        <v>0</v>
      </c>
      <c r="J1118" s="191">
        <v>309</v>
      </c>
      <c r="K1118" s="191">
        <v>48360</v>
      </c>
      <c r="L1118" s="191">
        <v>48360</v>
      </c>
      <c r="M1118" s="191">
        <v>308</v>
      </c>
      <c r="N1118" s="191">
        <v>0</v>
      </c>
      <c r="O1118" s="191">
        <v>0</v>
      </c>
      <c r="P1118" s="191">
        <v>0</v>
      </c>
      <c r="Q1118" s="191">
        <v>0</v>
      </c>
      <c r="R1118" s="191">
        <v>0</v>
      </c>
      <c r="S1118" s="191">
        <v>0</v>
      </c>
      <c r="T1118" s="191">
        <v>0</v>
      </c>
      <c r="U1118" s="191">
        <v>0</v>
      </c>
      <c r="V1118" s="191">
        <v>0</v>
      </c>
      <c r="W1118" s="191">
        <v>0</v>
      </c>
      <c r="X1118" s="191">
        <v>0</v>
      </c>
      <c r="Y1118" s="191">
        <v>0</v>
      </c>
      <c r="Z1118" s="191">
        <v>0</v>
      </c>
      <c r="AA1118" s="191">
        <v>0</v>
      </c>
      <c r="AB1118" s="191">
        <v>0</v>
      </c>
      <c r="AC1118" s="191">
        <v>0</v>
      </c>
      <c r="AD1118" s="191">
        <v>0</v>
      </c>
      <c r="AE1118" s="191">
        <v>0</v>
      </c>
      <c r="AF1118" s="191">
        <v>0</v>
      </c>
      <c r="AG1118" s="191">
        <v>0</v>
      </c>
      <c r="AH1118" s="191">
        <v>0</v>
      </c>
      <c r="AI1118" s="191">
        <v>0</v>
      </c>
      <c r="AJ1118" s="191">
        <v>0</v>
      </c>
      <c r="AK1118" s="191">
        <v>0</v>
      </c>
      <c r="AL1118" s="191">
        <v>0</v>
      </c>
      <c r="AM1118" s="191">
        <v>0</v>
      </c>
      <c r="AN1118" s="191">
        <v>0</v>
      </c>
      <c r="AO1118" s="191">
        <v>0</v>
      </c>
      <c r="AP1118" s="191">
        <v>0</v>
      </c>
      <c r="AQ1118" s="191">
        <v>0</v>
      </c>
      <c r="AR1118" s="191">
        <v>0</v>
      </c>
      <c r="AS1118" s="191">
        <v>0</v>
      </c>
      <c r="AT1118" s="191">
        <v>0</v>
      </c>
      <c r="AU1118" s="191">
        <v>0</v>
      </c>
      <c r="AV1118" s="191">
        <v>0</v>
      </c>
      <c r="AW1118" s="191">
        <v>0</v>
      </c>
      <c r="AX1118" s="191">
        <v>0</v>
      </c>
      <c r="AY1118" s="191">
        <v>0</v>
      </c>
      <c r="AZ1118" s="191">
        <v>0</v>
      </c>
      <c r="BA1118" s="191">
        <v>0</v>
      </c>
      <c r="BB1118" s="191">
        <v>0</v>
      </c>
      <c r="BC1118" s="191">
        <v>0</v>
      </c>
      <c r="BD1118" s="191">
        <v>0</v>
      </c>
      <c r="BE1118" s="191">
        <v>0</v>
      </c>
      <c r="BF1118" s="191">
        <v>0</v>
      </c>
      <c r="BG1118" s="191">
        <v>0</v>
      </c>
      <c r="BH1118" s="191">
        <v>0</v>
      </c>
      <c r="BI1118" s="191">
        <v>0</v>
      </c>
      <c r="BJ1118" s="191">
        <v>0</v>
      </c>
      <c r="BK1118" s="191">
        <v>0</v>
      </c>
      <c r="BL1118" s="191">
        <v>0</v>
      </c>
    </row>
    <row r="1119" spans="1:64" s="191" customFormat="1" ht="31.2" hidden="1" outlineLevel="1" x14ac:dyDescent="0.3">
      <c r="A1119" s="275">
        <v>5</v>
      </c>
      <c r="B1119" s="260" t="s">
        <v>379</v>
      </c>
      <c r="C1119" s="261">
        <v>1</v>
      </c>
      <c r="D1119" s="276" t="s">
        <v>1837</v>
      </c>
      <c r="E1119" s="277" t="s">
        <v>777</v>
      </c>
      <c r="F1119" s="278">
        <v>0</v>
      </c>
      <c r="G1119" s="191">
        <v>0</v>
      </c>
      <c r="H1119" s="191">
        <v>0</v>
      </c>
      <c r="I1119" s="191" t="s">
        <v>253</v>
      </c>
      <c r="J1119" s="191">
        <v>309</v>
      </c>
      <c r="K1119" s="191">
        <v>48360</v>
      </c>
      <c r="L1119" s="191">
        <v>48361</v>
      </c>
      <c r="M1119" s="191">
        <v>309</v>
      </c>
      <c r="N1119" s="191">
        <v>1</v>
      </c>
      <c r="O1119" s="191">
        <v>120</v>
      </c>
      <c r="P1119" s="191">
        <v>0.17</v>
      </c>
      <c r="Q1119" s="191">
        <v>0.17</v>
      </c>
      <c r="R1119" s="191">
        <v>0.17</v>
      </c>
      <c r="S1119" s="191">
        <v>0.17</v>
      </c>
      <c r="T1119" s="191">
        <v>0.17</v>
      </c>
      <c r="U1119" s="191">
        <v>0.15</v>
      </c>
      <c r="V1119" s="191">
        <v>0</v>
      </c>
      <c r="W1119" s="191">
        <v>0</v>
      </c>
      <c r="X1119" s="191">
        <v>0</v>
      </c>
      <c r="Y1119" s="191">
        <v>0</v>
      </c>
      <c r="Z1119" s="191">
        <v>0</v>
      </c>
      <c r="AA1119" s="191">
        <v>0</v>
      </c>
      <c r="AB1119" s="191">
        <v>0</v>
      </c>
      <c r="AC1119" s="191">
        <v>0</v>
      </c>
      <c r="AD1119" s="191">
        <v>0</v>
      </c>
      <c r="AE1119" s="191">
        <v>0</v>
      </c>
      <c r="AF1119" s="191">
        <v>0</v>
      </c>
      <c r="AG1119" s="191">
        <v>20</v>
      </c>
      <c r="AH1119" s="191">
        <v>20</v>
      </c>
      <c r="AI1119" s="191">
        <v>20</v>
      </c>
      <c r="AJ1119" s="191">
        <v>20</v>
      </c>
      <c r="AK1119" s="191">
        <v>20</v>
      </c>
      <c r="AL1119" s="191">
        <v>18</v>
      </c>
      <c r="AM1119" s="191">
        <v>0</v>
      </c>
      <c r="AN1119" s="191">
        <v>0</v>
      </c>
      <c r="AO1119" s="191">
        <v>0</v>
      </c>
      <c r="AP1119" s="191">
        <v>0</v>
      </c>
      <c r="AQ1119" s="191">
        <v>0</v>
      </c>
      <c r="AR1119" s="191">
        <v>0</v>
      </c>
      <c r="AS1119" s="191">
        <v>0</v>
      </c>
      <c r="AT1119" s="191">
        <v>0</v>
      </c>
      <c r="AU1119" s="191">
        <v>0</v>
      </c>
      <c r="AV1119" s="191">
        <v>0</v>
      </c>
      <c r="AW1119" s="191">
        <v>0</v>
      </c>
      <c r="AX1119" s="191">
        <v>118</v>
      </c>
      <c r="AY1119" s="191">
        <v>0.73750000000000004</v>
      </c>
      <c r="AZ1119" s="191" t="e">
        <v>#N/A</v>
      </c>
      <c r="BA1119" s="191" t="e">
        <v>#N/A</v>
      </c>
      <c r="BB1119" s="191" t="e">
        <v>#N/A</v>
      </c>
      <c r="BC1119" s="191">
        <v>0</v>
      </c>
      <c r="BD1119" s="191">
        <v>0</v>
      </c>
      <c r="BE1119" s="191">
        <v>0</v>
      </c>
      <c r="BF1119" s="191">
        <v>0</v>
      </c>
      <c r="BG1119" s="191">
        <v>0</v>
      </c>
      <c r="BH1119" s="191">
        <v>0</v>
      </c>
      <c r="BI1119" s="191">
        <v>0</v>
      </c>
      <c r="BJ1119" s="191">
        <v>120</v>
      </c>
      <c r="BK1119" s="191">
        <v>118</v>
      </c>
      <c r="BL1119" s="191">
        <v>2</v>
      </c>
    </row>
    <row r="1120" spans="1:64" s="191" customFormat="1" ht="31.2" hidden="1" outlineLevel="1" x14ac:dyDescent="0.3">
      <c r="A1120" s="275">
        <v>6</v>
      </c>
      <c r="B1120" s="260" t="s">
        <v>379</v>
      </c>
      <c r="C1120" s="261">
        <v>0</v>
      </c>
      <c r="D1120" s="276" t="s">
        <v>1838</v>
      </c>
      <c r="E1120" s="277" t="s">
        <v>778</v>
      </c>
      <c r="F1120" s="278">
        <v>0</v>
      </c>
      <c r="G1120" s="191">
        <v>0</v>
      </c>
      <c r="H1120" s="191">
        <v>0</v>
      </c>
      <c r="I1120" s="191">
        <v>0</v>
      </c>
      <c r="J1120" s="191">
        <v>310</v>
      </c>
      <c r="K1120" s="191">
        <v>48367</v>
      </c>
      <c r="L1120" s="191">
        <v>48367</v>
      </c>
      <c r="M1120" s="191">
        <v>309</v>
      </c>
      <c r="N1120" s="191">
        <v>0</v>
      </c>
      <c r="O1120" s="191">
        <v>0</v>
      </c>
      <c r="P1120" s="191">
        <v>0</v>
      </c>
      <c r="Q1120" s="191">
        <v>0</v>
      </c>
      <c r="R1120" s="191">
        <v>0</v>
      </c>
      <c r="S1120" s="191">
        <v>0</v>
      </c>
      <c r="T1120" s="191">
        <v>0</v>
      </c>
      <c r="U1120" s="191">
        <v>0</v>
      </c>
      <c r="V1120" s="191">
        <v>0</v>
      </c>
      <c r="W1120" s="191">
        <v>0</v>
      </c>
      <c r="X1120" s="191">
        <v>0</v>
      </c>
      <c r="Y1120" s="191">
        <v>0</v>
      </c>
      <c r="Z1120" s="191">
        <v>0</v>
      </c>
      <c r="AA1120" s="191">
        <v>0</v>
      </c>
      <c r="AB1120" s="191">
        <v>0</v>
      </c>
      <c r="AC1120" s="191">
        <v>0</v>
      </c>
      <c r="AD1120" s="191">
        <v>0</v>
      </c>
      <c r="AE1120" s="191">
        <v>0</v>
      </c>
      <c r="AF1120" s="191">
        <v>0</v>
      </c>
      <c r="AG1120" s="191">
        <v>0</v>
      </c>
      <c r="AH1120" s="191">
        <v>0</v>
      </c>
      <c r="AI1120" s="191">
        <v>0</v>
      </c>
      <c r="AJ1120" s="191">
        <v>0</v>
      </c>
      <c r="AK1120" s="191">
        <v>0</v>
      </c>
      <c r="AL1120" s="191">
        <v>0</v>
      </c>
      <c r="AM1120" s="191">
        <v>0</v>
      </c>
      <c r="AN1120" s="191">
        <v>0</v>
      </c>
      <c r="AO1120" s="191">
        <v>0</v>
      </c>
      <c r="AP1120" s="191">
        <v>0</v>
      </c>
      <c r="AQ1120" s="191">
        <v>0</v>
      </c>
      <c r="AR1120" s="191">
        <v>0</v>
      </c>
      <c r="AS1120" s="191">
        <v>0</v>
      </c>
      <c r="AT1120" s="191">
        <v>0</v>
      </c>
      <c r="AU1120" s="191">
        <v>0</v>
      </c>
      <c r="AV1120" s="191">
        <v>0</v>
      </c>
      <c r="AW1120" s="191">
        <v>0</v>
      </c>
      <c r="AX1120" s="191">
        <v>0</v>
      </c>
      <c r="AY1120" s="191">
        <v>0</v>
      </c>
      <c r="AZ1120" s="191">
        <v>0</v>
      </c>
      <c r="BA1120" s="191">
        <v>0</v>
      </c>
      <c r="BB1120" s="191">
        <v>0</v>
      </c>
      <c r="BC1120" s="191">
        <v>0</v>
      </c>
      <c r="BD1120" s="191">
        <v>0</v>
      </c>
      <c r="BE1120" s="191">
        <v>0</v>
      </c>
      <c r="BF1120" s="191">
        <v>0</v>
      </c>
      <c r="BG1120" s="191">
        <v>0</v>
      </c>
      <c r="BH1120" s="191">
        <v>0</v>
      </c>
      <c r="BI1120" s="191">
        <v>0</v>
      </c>
      <c r="BJ1120" s="191">
        <v>0</v>
      </c>
      <c r="BK1120" s="191">
        <v>0</v>
      </c>
      <c r="BL1120" s="191">
        <v>0</v>
      </c>
    </row>
    <row r="1121" spans="1:64" s="191" customFormat="1" ht="31.2" hidden="1" outlineLevel="1" x14ac:dyDescent="0.3">
      <c r="A1121" s="275">
        <v>6</v>
      </c>
      <c r="B1121" s="260" t="s">
        <v>379</v>
      </c>
      <c r="C1121" s="261">
        <v>1</v>
      </c>
      <c r="D1121" s="276" t="s">
        <v>1839</v>
      </c>
      <c r="E1121" s="277" t="s">
        <v>420</v>
      </c>
      <c r="F1121" s="278" t="s">
        <v>317</v>
      </c>
      <c r="G1121" s="191" t="s">
        <v>325</v>
      </c>
      <c r="H1121" s="191">
        <v>15</v>
      </c>
      <c r="I1121" s="191" t="s">
        <v>250</v>
      </c>
      <c r="J1121" s="191">
        <v>310</v>
      </c>
      <c r="K1121" s="191">
        <v>48367</v>
      </c>
      <c r="L1121" s="191">
        <v>48368</v>
      </c>
      <c r="M1121" s="191">
        <v>310</v>
      </c>
      <c r="N1121" s="191">
        <v>1</v>
      </c>
      <c r="O1121" s="191">
        <v>80</v>
      </c>
      <c r="P1121" s="191">
        <v>0.17</v>
      </c>
      <c r="Q1121" s="191">
        <v>0.17</v>
      </c>
      <c r="R1121" s="191">
        <v>0.17</v>
      </c>
      <c r="S1121" s="191">
        <v>0.17</v>
      </c>
      <c r="T1121" s="191">
        <v>0.17</v>
      </c>
      <c r="U1121" s="191">
        <v>0.15</v>
      </c>
      <c r="V1121" s="191">
        <v>0</v>
      </c>
      <c r="W1121" s="191">
        <v>0</v>
      </c>
      <c r="X1121" s="191">
        <v>0</v>
      </c>
      <c r="Y1121" s="191">
        <v>0</v>
      </c>
      <c r="Z1121" s="191">
        <v>0</v>
      </c>
      <c r="AA1121" s="191">
        <v>0</v>
      </c>
      <c r="AB1121" s="191">
        <v>0</v>
      </c>
      <c r="AC1121" s="191">
        <v>0</v>
      </c>
      <c r="AD1121" s="191">
        <v>0</v>
      </c>
      <c r="AE1121" s="191">
        <v>0</v>
      </c>
      <c r="AF1121" s="191">
        <v>0</v>
      </c>
      <c r="AG1121" s="191">
        <v>14</v>
      </c>
      <c r="AH1121" s="191">
        <v>14</v>
      </c>
      <c r="AI1121" s="191">
        <v>14</v>
      </c>
      <c r="AJ1121" s="191">
        <v>14</v>
      </c>
      <c r="AK1121" s="191">
        <v>14</v>
      </c>
      <c r="AL1121" s="191">
        <v>12</v>
      </c>
      <c r="AM1121" s="191">
        <v>0</v>
      </c>
      <c r="AN1121" s="191">
        <v>0</v>
      </c>
      <c r="AO1121" s="191">
        <v>0</v>
      </c>
      <c r="AP1121" s="191">
        <v>0</v>
      </c>
      <c r="AQ1121" s="191">
        <v>0</v>
      </c>
      <c r="AR1121" s="191">
        <v>0</v>
      </c>
      <c r="AS1121" s="191">
        <v>0</v>
      </c>
      <c r="AT1121" s="191">
        <v>0</v>
      </c>
      <c r="AU1121" s="191">
        <v>0</v>
      </c>
      <c r="AV1121" s="191">
        <v>0</v>
      </c>
      <c r="AW1121" s="191">
        <v>0</v>
      </c>
      <c r="AX1121" s="191">
        <v>82</v>
      </c>
      <c r="AY1121" s="191">
        <v>0.51249999999999996</v>
      </c>
      <c r="AZ1121" s="191">
        <v>5006</v>
      </c>
      <c r="BA1121" s="191">
        <v>2565.5749999999998</v>
      </c>
      <c r="BB1121" s="191">
        <v>1314.8571874999998</v>
      </c>
      <c r="BC1121" s="191">
        <v>0</v>
      </c>
      <c r="BD1121" s="191">
        <v>0</v>
      </c>
      <c r="BE1121" s="191">
        <v>0</v>
      </c>
      <c r="BF1121" s="191">
        <v>0</v>
      </c>
      <c r="BG1121" s="191">
        <v>0</v>
      </c>
      <c r="BH1121" s="191">
        <v>0</v>
      </c>
      <c r="BI1121" s="191">
        <v>0</v>
      </c>
      <c r="BJ1121" s="191">
        <v>80</v>
      </c>
      <c r="BK1121" s="191">
        <v>82</v>
      </c>
      <c r="BL1121" s="191">
        <v>-2</v>
      </c>
    </row>
    <row r="1122" spans="1:64" s="191" customFormat="1" ht="31.2" hidden="1" outlineLevel="1" x14ac:dyDescent="0.3">
      <c r="A1122" s="275">
        <v>6</v>
      </c>
      <c r="B1122" s="260" t="s">
        <v>380</v>
      </c>
      <c r="C1122" s="261">
        <v>1</v>
      </c>
      <c r="D1122" s="276" t="s">
        <v>1840</v>
      </c>
      <c r="E1122" s="277" t="s">
        <v>421</v>
      </c>
      <c r="F1122" s="278" t="s">
        <v>318</v>
      </c>
      <c r="G1122" s="191" t="s">
        <v>326</v>
      </c>
      <c r="H1122" s="191">
        <v>16</v>
      </c>
      <c r="I1122" s="191" t="s">
        <v>251</v>
      </c>
      <c r="J1122" s="191">
        <v>311</v>
      </c>
      <c r="K1122" s="191">
        <v>48374</v>
      </c>
      <c r="L1122" s="191">
        <v>48375</v>
      </c>
      <c r="M1122" s="191">
        <v>311</v>
      </c>
      <c r="N1122" s="191">
        <v>1</v>
      </c>
      <c r="O1122" s="191">
        <v>80</v>
      </c>
      <c r="P1122" s="191">
        <v>0.17</v>
      </c>
      <c r="Q1122" s="191">
        <v>0.17</v>
      </c>
      <c r="R1122" s="191">
        <v>0.17</v>
      </c>
      <c r="S1122" s="191">
        <v>0.17</v>
      </c>
      <c r="T1122" s="191">
        <v>0.17</v>
      </c>
      <c r="U1122" s="191">
        <v>0.15</v>
      </c>
      <c r="V1122" s="191">
        <v>0</v>
      </c>
      <c r="W1122" s="191">
        <v>0</v>
      </c>
      <c r="X1122" s="191">
        <v>0</v>
      </c>
      <c r="Y1122" s="191">
        <v>0</v>
      </c>
      <c r="Z1122" s="191">
        <v>0</v>
      </c>
      <c r="AA1122" s="191">
        <v>0</v>
      </c>
      <c r="AB1122" s="191">
        <v>0</v>
      </c>
      <c r="AC1122" s="191">
        <v>0</v>
      </c>
      <c r="AD1122" s="191">
        <v>0</v>
      </c>
      <c r="AE1122" s="191">
        <v>0</v>
      </c>
      <c r="AF1122" s="191">
        <v>0</v>
      </c>
      <c r="AG1122" s="191">
        <v>14</v>
      </c>
      <c r="AH1122" s="191">
        <v>14</v>
      </c>
      <c r="AI1122" s="191">
        <v>14</v>
      </c>
      <c r="AJ1122" s="191">
        <v>14</v>
      </c>
      <c r="AK1122" s="191">
        <v>14</v>
      </c>
      <c r="AL1122" s="191">
        <v>12</v>
      </c>
      <c r="AM1122" s="191">
        <v>0</v>
      </c>
      <c r="AN1122" s="191">
        <v>0</v>
      </c>
      <c r="AO1122" s="191">
        <v>0</v>
      </c>
      <c r="AP1122" s="191">
        <v>0</v>
      </c>
      <c r="AQ1122" s="191">
        <v>0</v>
      </c>
      <c r="AR1122" s="191">
        <v>0</v>
      </c>
      <c r="AS1122" s="191">
        <v>0</v>
      </c>
      <c r="AT1122" s="191">
        <v>0</v>
      </c>
      <c r="AU1122" s="191">
        <v>0</v>
      </c>
      <c r="AV1122" s="191">
        <v>0</v>
      </c>
      <c r="AW1122" s="191">
        <v>0</v>
      </c>
      <c r="AX1122" s="191">
        <v>82</v>
      </c>
      <c r="AY1122" s="191">
        <v>0.51249999999999996</v>
      </c>
      <c r="AZ1122" s="191">
        <v>5007</v>
      </c>
      <c r="BA1122" s="191">
        <v>2566.0874999999996</v>
      </c>
      <c r="BB1122" s="191">
        <v>1315.1198437499997</v>
      </c>
      <c r="BC1122" s="191">
        <v>0</v>
      </c>
      <c r="BD1122" s="191">
        <v>0</v>
      </c>
      <c r="BE1122" s="191">
        <v>0</v>
      </c>
      <c r="BF1122" s="191">
        <v>0</v>
      </c>
      <c r="BG1122" s="191">
        <v>0</v>
      </c>
      <c r="BH1122" s="191">
        <v>0</v>
      </c>
      <c r="BI1122" s="191">
        <v>0</v>
      </c>
      <c r="BJ1122" s="191">
        <v>80</v>
      </c>
      <c r="BK1122" s="191">
        <v>82</v>
      </c>
      <c r="BL1122" s="191">
        <v>-2</v>
      </c>
    </row>
    <row r="1123" spans="1:64" s="191" customFormat="1" ht="31.2" hidden="1" outlineLevel="1" x14ac:dyDescent="0.3">
      <c r="A1123" s="275">
        <v>6</v>
      </c>
      <c r="B1123" s="260" t="s">
        <v>381</v>
      </c>
      <c r="C1123" s="261">
        <v>1</v>
      </c>
      <c r="D1123" s="276" t="s">
        <v>1841</v>
      </c>
      <c r="E1123" s="277" t="s">
        <v>422</v>
      </c>
      <c r="F1123" s="278" t="s">
        <v>316</v>
      </c>
      <c r="G1123" s="191" t="s">
        <v>324</v>
      </c>
      <c r="H1123" s="191">
        <v>17</v>
      </c>
      <c r="I1123" s="191" t="s">
        <v>249</v>
      </c>
      <c r="J1123" s="191">
        <v>312</v>
      </c>
      <c r="K1123" s="191">
        <v>48381</v>
      </c>
      <c r="L1123" s="191">
        <v>48382</v>
      </c>
      <c r="M1123" s="191">
        <v>312</v>
      </c>
      <c r="N1123" s="191">
        <v>1</v>
      </c>
      <c r="O1123" s="191">
        <v>80</v>
      </c>
      <c r="P1123" s="191">
        <v>0.17</v>
      </c>
      <c r="Q1123" s="191">
        <v>0.17</v>
      </c>
      <c r="R1123" s="191">
        <v>0.17</v>
      </c>
      <c r="S1123" s="191">
        <v>0.17</v>
      </c>
      <c r="T1123" s="191">
        <v>0.17</v>
      </c>
      <c r="U1123" s="191">
        <v>0.15</v>
      </c>
      <c r="V1123" s="191">
        <v>0</v>
      </c>
      <c r="W1123" s="191">
        <v>0</v>
      </c>
      <c r="X1123" s="191">
        <v>0</v>
      </c>
      <c r="Y1123" s="191">
        <v>0</v>
      </c>
      <c r="Z1123" s="191">
        <v>0</v>
      </c>
      <c r="AA1123" s="191">
        <v>0</v>
      </c>
      <c r="AB1123" s="191">
        <v>0</v>
      </c>
      <c r="AC1123" s="191">
        <v>0</v>
      </c>
      <c r="AD1123" s="191">
        <v>0</v>
      </c>
      <c r="AE1123" s="191">
        <v>0</v>
      </c>
      <c r="AF1123" s="191">
        <v>0</v>
      </c>
      <c r="AG1123" s="191">
        <v>14</v>
      </c>
      <c r="AH1123" s="191">
        <v>14</v>
      </c>
      <c r="AI1123" s="191">
        <v>14</v>
      </c>
      <c r="AJ1123" s="191">
        <v>14</v>
      </c>
      <c r="AK1123" s="191">
        <v>14</v>
      </c>
      <c r="AL1123" s="191">
        <v>12</v>
      </c>
      <c r="AM1123" s="191">
        <v>0</v>
      </c>
      <c r="AN1123" s="191">
        <v>0</v>
      </c>
      <c r="AO1123" s="191">
        <v>0</v>
      </c>
      <c r="AP1123" s="191">
        <v>0</v>
      </c>
      <c r="AQ1123" s="191">
        <v>0</v>
      </c>
      <c r="AR1123" s="191">
        <v>0</v>
      </c>
      <c r="AS1123" s="191">
        <v>0</v>
      </c>
      <c r="AT1123" s="191">
        <v>0</v>
      </c>
      <c r="AU1123" s="191">
        <v>0</v>
      </c>
      <c r="AV1123" s="191">
        <v>0</v>
      </c>
      <c r="AW1123" s="191">
        <v>0</v>
      </c>
      <c r="AX1123" s="191">
        <v>82</v>
      </c>
      <c r="AY1123" s="191">
        <v>0.51249999999999996</v>
      </c>
      <c r="AZ1123" s="191">
        <v>5005</v>
      </c>
      <c r="BA1123" s="191">
        <v>2565.0625</v>
      </c>
      <c r="BB1123" s="191">
        <v>1314.5945312499998</v>
      </c>
      <c r="BC1123" s="191">
        <v>0</v>
      </c>
      <c r="BD1123" s="191">
        <v>0</v>
      </c>
      <c r="BE1123" s="191">
        <v>0</v>
      </c>
      <c r="BF1123" s="191">
        <v>0</v>
      </c>
      <c r="BG1123" s="191">
        <v>0</v>
      </c>
      <c r="BH1123" s="191">
        <v>0</v>
      </c>
      <c r="BI1123" s="191">
        <v>0</v>
      </c>
      <c r="BJ1123" s="191">
        <v>80</v>
      </c>
      <c r="BK1123" s="191">
        <v>82</v>
      </c>
      <c r="BL1123" s="191">
        <v>-2</v>
      </c>
    </row>
    <row r="1124" spans="1:64" s="191" customFormat="1" ht="31.2" hidden="1" outlineLevel="1" x14ac:dyDescent="0.3">
      <c r="A1124" s="275">
        <v>6</v>
      </c>
      <c r="B1124" s="260" t="s">
        <v>382</v>
      </c>
      <c r="C1124" s="261">
        <v>1</v>
      </c>
      <c r="D1124" s="276" t="s">
        <v>1842</v>
      </c>
      <c r="E1124" s="277" t="s">
        <v>423</v>
      </c>
      <c r="F1124" s="278" t="s">
        <v>317</v>
      </c>
      <c r="G1124" s="191" t="s">
        <v>325</v>
      </c>
      <c r="H1124" s="191">
        <v>18</v>
      </c>
      <c r="I1124" s="191" t="s">
        <v>250</v>
      </c>
      <c r="J1124" s="191">
        <v>313</v>
      </c>
      <c r="K1124" s="191">
        <v>48388</v>
      </c>
      <c r="L1124" s="191">
        <v>48389</v>
      </c>
      <c r="M1124" s="191">
        <v>313</v>
      </c>
      <c r="N1124" s="191">
        <v>1</v>
      </c>
      <c r="O1124" s="191">
        <v>80</v>
      </c>
      <c r="P1124" s="191">
        <v>0.17</v>
      </c>
      <c r="Q1124" s="191">
        <v>0.17</v>
      </c>
      <c r="R1124" s="191">
        <v>0.17</v>
      </c>
      <c r="S1124" s="191">
        <v>0.17</v>
      </c>
      <c r="T1124" s="191">
        <v>0.17</v>
      </c>
      <c r="U1124" s="191">
        <v>0.15</v>
      </c>
      <c r="V1124" s="191">
        <v>0</v>
      </c>
      <c r="W1124" s="191">
        <v>0</v>
      </c>
      <c r="X1124" s="191">
        <v>0</v>
      </c>
      <c r="Y1124" s="191">
        <v>0</v>
      </c>
      <c r="Z1124" s="191">
        <v>0</v>
      </c>
      <c r="AA1124" s="191">
        <v>0</v>
      </c>
      <c r="AB1124" s="191">
        <v>0</v>
      </c>
      <c r="AC1124" s="191">
        <v>0</v>
      </c>
      <c r="AD1124" s="191">
        <v>0</v>
      </c>
      <c r="AE1124" s="191">
        <v>0</v>
      </c>
      <c r="AF1124" s="191">
        <v>0</v>
      </c>
      <c r="AG1124" s="191">
        <v>14</v>
      </c>
      <c r="AH1124" s="191">
        <v>14</v>
      </c>
      <c r="AI1124" s="191">
        <v>14</v>
      </c>
      <c r="AJ1124" s="191">
        <v>14</v>
      </c>
      <c r="AK1124" s="191">
        <v>14</v>
      </c>
      <c r="AL1124" s="191">
        <v>12</v>
      </c>
      <c r="AM1124" s="191">
        <v>0</v>
      </c>
      <c r="AN1124" s="191">
        <v>0</v>
      </c>
      <c r="AO1124" s="191">
        <v>0</v>
      </c>
      <c r="AP1124" s="191">
        <v>0</v>
      </c>
      <c r="AQ1124" s="191">
        <v>0</v>
      </c>
      <c r="AR1124" s="191">
        <v>0</v>
      </c>
      <c r="AS1124" s="191">
        <v>0</v>
      </c>
      <c r="AT1124" s="191">
        <v>0</v>
      </c>
      <c r="AU1124" s="191">
        <v>0</v>
      </c>
      <c r="AV1124" s="191">
        <v>0</v>
      </c>
      <c r="AW1124" s="191">
        <v>0</v>
      </c>
      <c r="AX1124" s="191">
        <v>82</v>
      </c>
      <c r="AY1124" s="191">
        <v>0.51249999999999996</v>
      </c>
      <c r="AZ1124" s="191">
        <v>5006</v>
      </c>
      <c r="BA1124" s="191">
        <v>2565.5749999999998</v>
      </c>
      <c r="BB1124" s="191">
        <v>1314.8571874999998</v>
      </c>
      <c r="BC1124" s="191">
        <v>0</v>
      </c>
      <c r="BD1124" s="191">
        <v>0</v>
      </c>
      <c r="BE1124" s="191">
        <v>0</v>
      </c>
      <c r="BF1124" s="191">
        <v>0</v>
      </c>
      <c r="BG1124" s="191">
        <v>0</v>
      </c>
      <c r="BH1124" s="191">
        <v>0</v>
      </c>
      <c r="BI1124" s="191">
        <v>0</v>
      </c>
      <c r="BJ1124" s="191">
        <v>80</v>
      </c>
      <c r="BK1124" s="191">
        <v>82</v>
      </c>
      <c r="BL1124" s="191">
        <v>-2</v>
      </c>
    </row>
    <row r="1125" spans="1:64" s="191" customFormat="1" ht="31.2" hidden="1" outlineLevel="1" x14ac:dyDescent="0.3">
      <c r="A1125" s="275">
        <v>7</v>
      </c>
      <c r="B1125" s="260" t="s">
        <v>379</v>
      </c>
      <c r="C1125" s="261">
        <v>0</v>
      </c>
      <c r="D1125" s="276" t="s">
        <v>1843</v>
      </c>
      <c r="E1125" s="277" t="s">
        <v>779</v>
      </c>
      <c r="F1125" s="278">
        <v>0</v>
      </c>
      <c r="G1125" s="191">
        <v>0</v>
      </c>
      <c r="H1125" s="191">
        <v>0</v>
      </c>
      <c r="I1125" s="191">
        <v>0</v>
      </c>
      <c r="J1125" s="191">
        <v>314</v>
      </c>
      <c r="K1125" s="191">
        <v>48395</v>
      </c>
      <c r="L1125" s="191">
        <v>48395</v>
      </c>
      <c r="M1125" s="191">
        <v>313</v>
      </c>
      <c r="N1125" s="191">
        <v>0</v>
      </c>
      <c r="O1125" s="191">
        <v>0</v>
      </c>
      <c r="P1125" s="191">
        <v>0</v>
      </c>
      <c r="Q1125" s="191">
        <v>0</v>
      </c>
      <c r="R1125" s="191">
        <v>0</v>
      </c>
      <c r="S1125" s="191">
        <v>0</v>
      </c>
      <c r="T1125" s="191">
        <v>0</v>
      </c>
      <c r="U1125" s="191">
        <v>0</v>
      </c>
      <c r="V1125" s="191">
        <v>0</v>
      </c>
      <c r="W1125" s="191">
        <v>0</v>
      </c>
      <c r="X1125" s="191">
        <v>0</v>
      </c>
      <c r="Y1125" s="191">
        <v>0</v>
      </c>
      <c r="Z1125" s="191">
        <v>0</v>
      </c>
      <c r="AA1125" s="191">
        <v>0</v>
      </c>
      <c r="AB1125" s="191">
        <v>0</v>
      </c>
      <c r="AC1125" s="191">
        <v>0</v>
      </c>
      <c r="AD1125" s="191">
        <v>0</v>
      </c>
      <c r="AE1125" s="191">
        <v>0</v>
      </c>
      <c r="AF1125" s="191">
        <v>0</v>
      </c>
      <c r="AG1125" s="191">
        <v>0</v>
      </c>
      <c r="AH1125" s="191">
        <v>0</v>
      </c>
      <c r="AI1125" s="191">
        <v>0</v>
      </c>
      <c r="AJ1125" s="191">
        <v>0</v>
      </c>
      <c r="AK1125" s="191">
        <v>0</v>
      </c>
      <c r="AL1125" s="191">
        <v>0</v>
      </c>
      <c r="AM1125" s="191">
        <v>0</v>
      </c>
      <c r="AN1125" s="191">
        <v>0</v>
      </c>
      <c r="AO1125" s="191">
        <v>0</v>
      </c>
      <c r="AP1125" s="191">
        <v>0</v>
      </c>
      <c r="AQ1125" s="191">
        <v>0</v>
      </c>
      <c r="AR1125" s="191">
        <v>0</v>
      </c>
      <c r="AS1125" s="191">
        <v>0</v>
      </c>
      <c r="AT1125" s="191">
        <v>0</v>
      </c>
      <c r="AU1125" s="191">
        <v>0</v>
      </c>
      <c r="AV1125" s="191">
        <v>0</v>
      </c>
      <c r="AW1125" s="191">
        <v>0</v>
      </c>
      <c r="AX1125" s="191">
        <v>0</v>
      </c>
      <c r="AY1125" s="191">
        <v>0</v>
      </c>
      <c r="AZ1125" s="191">
        <v>0</v>
      </c>
      <c r="BA1125" s="191">
        <v>0</v>
      </c>
      <c r="BB1125" s="191">
        <v>0</v>
      </c>
      <c r="BC1125" s="191">
        <v>0</v>
      </c>
      <c r="BD1125" s="191">
        <v>0</v>
      </c>
      <c r="BE1125" s="191">
        <v>0</v>
      </c>
      <c r="BF1125" s="191">
        <v>0</v>
      </c>
      <c r="BG1125" s="191">
        <v>0</v>
      </c>
      <c r="BH1125" s="191">
        <v>0</v>
      </c>
      <c r="BI1125" s="191">
        <v>0</v>
      </c>
      <c r="BJ1125" s="191">
        <v>0</v>
      </c>
      <c r="BK1125" s="191">
        <v>0</v>
      </c>
      <c r="BL1125" s="191">
        <v>0</v>
      </c>
    </row>
    <row r="1126" spans="1:64" s="191" customFormat="1" ht="31.2" hidden="1" outlineLevel="1" x14ac:dyDescent="0.3">
      <c r="A1126" s="275">
        <v>7</v>
      </c>
      <c r="B1126" s="260" t="s">
        <v>379</v>
      </c>
      <c r="C1126" s="261">
        <v>1</v>
      </c>
      <c r="D1126" s="276" t="s">
        <v>1844</v>
      </c>
      <c r="E1126" s="277" t="s">
        <v>424</v>
      </c>
      <c r="F1126" s="278" t="s">
        <v>316</v>
      </c>
      <c r="G1126" s="191" t="s">
        <v>324</v>
      </c>
      <c r="H1126" s="191">
        <v>19</v>
      </c>
      <c r="I1126" s="191" t="s">
        <v>249</v>
      </c>
      <c r="J1126" s="191">
        <v>314</v>
      </c>
      <c r="K1126" s="191">
        <v>48395</v>
      </c>
      <c r="L1126" s="191">
        <v>48396</v>
      </c>
      <c r="M1126" s="191">
        <v>314</v>
      </c>
      <c r="N1126" s="191">
        <v>1</v>
      </c>
      <c r="O1126" s="191">
        <v>120</v>
      </c>
      <c r="P1126" s="191">
        <v>0.17</v>
      </c>
      <c r="Q1126" s="191">
        <v>0.17</v>
      </c>
      <c r="R1126" s="191">
        <v>0.17</v>
      </c>
      <c r="S1126" s="191">
        <v>0.17</v>
      </c>
      <c r="T1126" s="191">
        <v>0.17</v>
      </c>
      <c r="U1126" s="191">
        <v>0.15</v>
      </c>
      <c r="V1126" s="191">
        <v>0</v>
      </c>
      <c r="W1126" s="191">
        <v>0</v>
      </c>
      <c r="X1126" s="191">
        <v>0</v>
      </c>
      <c r="Y1126" s="191">
        <v>0</v>
      </c>
      <c r="Z1126" s="191">
        <v>0</v>
      </c>
      <c r="AA1126" s="191">
        <v>0</v>
      </c>
      <c r="AB1126" s="191">
        <v>0</v>
      </c>
      <c r="AC1126" s="191">
        <v>0</v>
      </c>
      <c r="AD1126" s="191">
        <v>0</v>
      </c>
      <c r="AE1126" s="191">
        <v>0</v>
      </c>
      <c r="AF1126" s="191">
        <v>0</v>
      </c>
      <c r="AG1126" s="191">
        <v>20</v>
      </c>
      <c r="AH1126" s="191">
        <v>20</v>
      </c>
      <c r="AI1126" s="191">
        <v>20</v>
      </c>
      <c r="AJ1126" s="191">
        <v>20</v>
      </c>
      <c r="AK1126" s="191">
        <v>20</v>
      </c>
      <c r="AL1126" s="191">
        <v>18</v>
      </c>
      <c r="AM1126" s="191">
        <v>0</v>
      </c>
      <c r="AN1126" s="191">
        <v>0</v>
      </c>
      <c r="AO1126" s="191">
        <v>0</v>
      </c>
      <c r="AP1126" s="191">
        <v>0</v>
      </c>
      <c r="AQ1126" s="191">
        <v>0</v>
      </c>
      <c r="AR1126" s="191">
        <v>0</v>
      </c>
      <c r="AS1126" s="191">
        <v>0</v>
      </c>
      <c r="AT1126" s="191">
        <v>0</v>
      </c>
      <c r="AU1126" s="191">
        <v>0</v>
      </c>
      <c r="AV1126" s="191">
        <v>0</v>
      </c>
      <c r="AW1126" s="191">
        <v>0</v>
      </c>
      <c r="AX1126" s="191">
        <v>118</v>
      </c>
      <c r="AY1126" s="191">
        <v>0.73750000000000004</v>
      </c>
      <c r="AZ1126" s="191">
        <v>5005</v>
      </c>
      <c r="BA1126" s="191">
        <v>3691.1875</v>
      </c>
      <c r="BB1126" s="191">
        <v>2722.2507812500003</v>
      </c>
      <c r="BC1126" s="191">
        <v>0</v>
      </c>
      <c r="BD1126" s="191">
        <v>0</v>
      </c>
      <c r="BE1126" s="191">
        <v>0</v>
      </c>
      <c r="BF1126" s="191">
        <v>0</v>
      </c>
      <c r="BG1126" s="191">
        <v>0</v>
      </c>
      <c r="BH1126" s="191">
        <v>0</v>
      </c>
      <c r="BI1126" s="191">
        <v>0</v>
      </c>
      <c r="BJ1126" s="191">
        <v>120</v>
      </c>
      <c r="BK1126" s="191">
        <v>118</v>
      </c>
      <c r="BL1126" s="191">
        <v>2</v>
      </c>
    </row>
    <row r="1127" spans="1:64" s="191" customFormat="1" ht="31.2" hidden="1" outlineLevel="1" x14ac:dyDescent="0.3">
      <c r="A1127" s="275">
        <v>7</v>
      </c>
      <c r="B1127" s="260" t="s">
        <v>380</v>
      </c>
      <c r="C1127" s="261">
        <v>1</v>
      </c>
      <c r="D1127" s="276" t="s">
        <v>1845</v>
      </c>
      <c r="E1127" s="277" t="s">
        <v>425</v>
      </c>
      <c r="F1127" s="278" t="s">
        <v>317</v>
      </c>
      <c r="G1127" s="191" t="s">
        <v>325</v>
      </c>
      <c r="H1127" s="191">
        <v>20</v>
      </c>
      <c r="I1127" s="191" t="s">
        <v>250</v>
      </c>
      <c r="J1127" s="191">
        <v>315</v>
      </c>
      <c r="K1127" s="191">
        <v>48402</v>
      </c>
      <c r="L1127" s="191">
        <v>48403</v>
      </c>
      <c r="M1127" s="191">
        <v>315</v>
      </c>
      <c r="N1127" s="191">
        <v>1</v>
      </c>
      <c r="O1127" s="191">
        <v>120</v>
      </c>
      <c r="P1127" s="191">
        <v>0.17</v>
      </c>
      <c r="Q1127" s="191">
        <v>0.17</v>
      </c>
      <c r="R1127" s="191">
        <v>0.17</v>
      </c>
      <c r="S1127" s="191">
        <v>0.17</v>
      </c>
      <c r="T1127" s="191">
        <v>0.17</v>
      </c>
      <c r="U1127" s="191">
        <v>0.15</v>
      </c>
      <c r="V1127" s="191">
        <v>0</v>
      </c>
      <c r="W1127" s="191">
        <v>0</v>
      </c>
      <c r="X1127" s="191">
        <v>0</v>
      </c>
      <c r="Y1127" s="191">
        <v>0</v>
      </c>
      <c r="Z1127" s="191">
        <v>0</v>
      </c>
      <c r="AA1127" s="191">
        <v>0</v>
      </c>
      <c r="AB1127" s="191">
        <v>0</v>
      </c>
      <c r="AC1127" s="191">
        <v>0</v>
      </c>
      <c r="AD1127" s="191">
        <v>0</v>
      </c>
      <c r="AE1127" s="191">
        <v>0</v>
      </c>
      <c r="AF1127" s="191">
        <v>0</v>
      </c>
      <c r="AG1127" s="191">
        <v>20</v>
      </c>
      <c r="AH1127" s="191">
        <v>20</v>
      </c>
      <c r="AI1127" s="191">
        <v>20</v>
      </c>
      <c r="AJ1127" s="191">
        <v>20</v>
      </c>
      <c r="AK1127" s="191">
        <v>20</v>
      </c>
      <c r="AL1127" s="191">
        <v>18</v>
      </c>
      <c r="AM1127" s="191">
        <v>0</v>
      </c>
      <c r="AN1127" s="191">
        <v>0</v>
      </c>
      <c r="AO1127" s="191">
        <v>0</v>
      </c>
      <c r="AP1127" s="191">
        <v>0</v>
      </c>
      <c r="AQ1127" s="191">
        <v>0</v>
      </c>
      <c r="AR1127" s="191">
        <v>0</v>
      </c>
      <c r="AS1127" s="191">
        <v>0</v>
      </c>
      <c r="AT1127" s="191">
        <v>0</v>
      </c>
      <c r="AU1127" s="191">
        <v>0</v>
      </c>
      <c r="AV1127" s="191">
        <v>0</v>
      </c>
      <c r="AW1127" s="191">
        <v>0</v>
      </c>
      <c r="AX1127" s="191">
        <v>118</v>
      </c>
      <c r="AY1127" s="191">
        <v>0.73750000000000004</v>
      </c>
      <c r="AZ1127" s="191">
        <v>5006</v>
      </c>
      <c r="BA1127" s="191">
        <v>3691.9250000000002</v>
      </c>
      <c r="BB1127" s="191">
        <v>2722.7946875000002</v>
      </c>
      <c r="BC1127" s="191">
        <v>0</v>
      </c>
      <c r="BD1127" s="191">
        <v>0</v>
      </c>
      <c r="BE1127" s="191">
        <v>0</v>
      </c>
      <c r="BF1127" s="191">
        <v>0</v>
      </c>
      <c r="BG1127" s="191">
        <v>0</v>
      </c>
      <c r="BH1127" s="191">
        <v>0</v>
      </c>
      <c r="BI1127" s="191">
        <v>0</v>
      </c>
      <c r="BJ1127" s="191">
        <v>120</v>
      </c>
      <c r="BK1127" s="191">
        <v>118</v>
      </c>
      <c r="BL1127" s="191">
        <v>2</v>
      </c>
    </row>
    <row r="1128" spans="1:64" s="191" customFormat="1" ht="31.2" hidden="1" outlineLevel="1" x14ac:dyDescent="0.3">
      <c r="A1128" s="275">
        <v>7</v>
      </c>
      <c r="B1128" s="260" t="s">
        <v>381</v>
      </c>
      <c r="C1128" s="261">
        <v>1</v>
      </c>
      <c r="D1128" s="276" t="s">
        <v>1846</v>
      </c>
      <c r="E1128" s="277" t="s">
        <v>426</v>
      </c>
      <c r="F1128" s="278" t="s">
        <v>318</v>
      </c>
      <c r="G1128" s="191" t="s">
        <v>326</v>
      </c>
      <c r="H1128" s="191">
        <v>21</v>
      </c>
      <c r="I1128" s="191" t="s">
        <v>251</v>
      </c>
      <c r="J1128" s="191">
        <v>316</v>
      </c>
      <c r="K1128" s="191">
        <v>48409</v>
      </c>
      <c r="L1128" s="191">
        <v>48410</v>
      </c>
      <c r="M1128" s="191">
        <v>316</v>
      </c>
      <c r="N1128" s="191">
        <v>1</v>
      </c>
      <c r="O1128" s="191">
        <v>120</v>
      </c>
      <c r="P1128" s="191">
        <v>0.17</v>
      </c>
      <c r="Q1128" s="191">
        <v>0.17</v>
      </c>
      <c r="R1128" s="191">
        <v>0.17</v>
      </c>
      <c r="S1128" s="191">
        <v>0.17</v>
      </c>
      <c r="T1128" s="191">
        <v>0.17</v>
      </c>
      <c r="U1128" s="191">
        <v>0.15</v>
      </c>
      <c r="V1128" s="191">
        <v>0</v>
      </c>
      <c r="W1128" s="191">
        <v>0</v>
      </c>
      <c r="X1128" s="191">
        <v>0</v>
      </c>
      <c r="Y1128" s="191">
        <v>0</v>
      </c>
      <c r="Z1128" s="191">
        <v>0</v>
      </c>
      <c r="AA1128" s="191">
        <v>0</v>
      </c>
      <c r="AB1128" s="191">
        <v>0</v>
      </c>
      <c r="AC1128" s="191">
        <v>0</v>
      </c>
      <c r="AD1128" s="191">
        <v>0</v>
      </c>
      <c r="AE1128" s="191">
        <v>0</v>
      </c>
      <c r="AF1128" s="191">
        <v>0</v>
      </c>
      <c r="AG1128" s="191">
        <v>20</v>
      </c>
      <c r="AH1128" s="191">
        <v>20</v>
      </c>
      <c r="AI1128" s="191">
        <v>20</v>
      </c>
      <c r="AJ1128" s="191">
        <v>20</v>
      </c>
      <c r="AK1128" s="191">
        <v>20</v>
      </c>
      <c r="AL1128" s="191">
        <v>18</v>
      </c>
      <c r="AM1128" s="191">
        <v>0</v>
      </c>
      <c r="AN1128" s="191">
        <v>0</v>
      </c>
      <c r="AO1128" s="191">
        <v>0</v>
      </c>
      <c r="AP1128" s="191">
        <v>0</v>
      </c>
      <c r="AQ1128" s="191">
        <v>0</v>
      </c>
      <c r="AR1128" s="191">
        <v>0</v>
      </c>
      <c r="AS1128" s="191">
        <v>0</v>
      </c>
      <c r="AT1128" s="191">
        <v>0</v>
      </c>
      <c r="AU1128" s="191">
        <v>0</v>
      </c>
      <c r="AV1128" s="191">
        <v>0</v>
      </c>
      <c r="AW1128" s="191">
        <v>0</v>
      </c>
      <c r="AX1128" s="191">
        <v>118</v>
      </c>
      <c r="AY1128" s="191">
        <v>0.73750000000000004</v>
      </c>
      <c r="AZ1128" s="191">
        <v>5007</v>
      </c>
      <c r="BA1128" s="191">
        <v>3692.6625000000004</v>
      </c>
      <c r="BB1128" s="191">
        <v>2723.3385937500007</v>
      </c>
      <c r="BC1128" s="191">
        <v>0</v>
      </c>
      <c r="BD1128" s="191">
        <v>0</v>
      </c>
      <c r="BE1128" s="191">
        <v>0</v>
      </c>
      <c r="BF1128" s="191">
        <v>0</v>
      </c>
      <c r="BG1128" s="191">
        <v>0</v>
      </c>
      <c r="BH1128" s="191">
        <v>0</v>
      </c>
      <c r="BI1128" s="191">
        <v>0</v>
      </c>
      <c r="BJ1128" s="191">
        <v>120</v>
      </c>
      <c r="BK1128" s="191">
        <v>118</v>
      </c>
      <c r="BL1128" s="191">
        <v>2</v>
      </c>
    </row>
    <row r="1129" spans="1:64" s="191" customFormat="1" ht="31.2" hidden="1" outlineLevel="1" x14ac:dyDescent="0.3">
      <c r="A1129" s="275">
        <v>8</v>
      </c>
      <c r="B1129" s="260" t="s">
        <v>379</v>
      </c>
      <c r="C1129" s="261">
        <v>0</v>
      </c>
      <c r="D1129" s="276" t="s">
        <v>1847</v>
      </c>
      <c r="E1129" s="277" t="s">
        <v>780</v>
      </c>
      <c r="F1129" s="278">
        <v>0</v>
      </c>
      <c r="G1129" s="191">
        <v>0</v>
      </c>
      <c r="H1129" s="191">
        <v>0</v>
      </c>
      <c r="I1129" s="191">
        <v>0</v>
      </c>
      <c r="J1129" s="191">
        <v>317</v>
      </c>
      <c r="K1129" s="191">
        <v>48416</v>
      </c>
      <c r="L1129" s="191">
        <v>48416</v>
      </c>
      <c r="M1129" s="191">
        <v>316</v>
      </c>
      <c r="N1129" s="191">
        <v>0</v>
      </c>
      <c r="O1129" s="191">
        <v>0</v>
      </c>
      <c r="P1129" s="191">
        <v>0</v>
      </c>
      <c r="Q1129" s="191">
        <v>0</v>
      </c>
      <c r="R1129" s="191">
        <v>0</v>
      </c>
      <c r="S1129" s="191">
        <v>0</v>
      </c>
      <c r="T1129" s="191">
        <v>0</v>
      </c>
      <c r="U1129" s="191">
        <v>0</v>
      </c>
      <c r="V1129" s="191">
        <v>0</v>
      </c>
      <c r="W1129" s="191">
        <v>0</v>
      </c>
      <c r="X1129" s="191">
        <v>0</v>
      </c>
      <c r="Y1129" s="191">
        <v>0</v>
      </c>
      <c r="Z1129" s="191">
        <v>0</v>
      </c>
      <c r="AA1129" s="191">
        <v>0</v>
      </c>
      <c r="AB1129" s="191">
        <v>0</v>
      </c>
      <c r="AC1129" s="191">
        <v>0</v>
      </c>
      <c r="AD1129" s="191">
        <v>0</v>
      </c>
      <c r="AE1129" s="191">
        <v>0</v>
      </c>
      <c r="AF1129" s="191">
        <v>0</v>
      </c>
      <c r="AG1129" s="191">
        <v>0</v>
      </c>
      <c r="AH1129" s="191">
        <v>0</v>
      </c>
      <c r="AI1129" s="191">
        <v>0</v>
      </c>
      <c r="AJ1129" s="191">
        <v>0</v>
      </c>
      <c r="AK1129" s="191">
        <v>0</v>
      </c>
      <c r="AL1129" s="191">
        <v>0</v>
      </c>
      <c r="AM1129" s="191">
        <v>0</v>
      </c>
      <c r="AN1129" s="191">
        <v>0</v>
      </c>
      <c r="AO1129" s="191">
        <v>0</v>
      </c>
      <c r="AP1129" s="191">
        <v>0</v>
      </c>
      <c r="AQ1129" s="191">
        <v>0</v>
      </c>
      <c r="AR1129" s="191">
        <v>0</v>
      </c>
      <c r="AS1129" s="191">
        <v>0</v>
      </c>
      <c r="AT1129" s="191">
        <v>0</v>
      </c>
      <c r="AU1129" s="191">
        <v>0</v>
      </c>
      <c r="AV1129" s="191">
        <v>0</v>
      </c>
      <c r="AW1129" s="191">
        <v>0</v>
      </c>
      <c r="AX1129" s="191">
        <v>0</v>
      </c>
      <c r="AY1129" s="191">
        <v>0</v>
      </c>
      <c r="AZ1129" s="191">
        <v>0</v>
      </c>
      <c r="BA1129" s="191">
        <v>0</v>
      </c>
      <c r="BB1129" s="191">
        <v>0</v>
      </c>
      <c r="BC1129" s="191">
        <v>0</v>
      </c>
      <c r="BD1129" s="191">
        <v>0</v>
      </c>
      <c r="BE1129" s="191">
        <v>0</v>
      </c>
      <c r="BF1129" s="191">
        <v>0</v>
      </c>
      <c r="BG1129" s="191">
        <v>0</v>
      </c>
      <c r="BH1129" s="191">
        <v>0</v>
      </c>
      <c r="BI1129" s="191">
        <v>0</v>
      </c>
      <c r="BJ1129" s="191">
        <v>0</v>
      </c>
      <c r="BK1129" s="191">
        <v>0</v>
      </c>
      <c r="BL1129" s="191">
        <v>0</v>
      </c>
    </row>
    <row r="1130" spans="1:64" s="191" customFormat="1" ht="31.2" hidden="1" outlineLevel="1" x14ac:dyDescent="0.3">
      <c r="A1130" s="275">
        <v>8</v>
      </c>
      <c r="B1130" s="260" t="s">
        <v>379</v>
      </c>
      <c r="C1130" s="261">
        <v>1</v>
      </c>
      <c r="D1130" s="276" t="s">
        <v>1848</v>
      </c>
      <c r="E1130" s="277" t="s">
        <v>427</v>
      </c>
      <c r="F1130" s="278" t="s">
        <v>317</v>
      </c>
      <c r="G1130" s="191" t="s">
        <v>325</v>
      </c>
      <c r="H1130" s="191">
        <v>22</v>
      </c>
      <c r="I1130" s="191" t="s">
        <v>250</v>
      </c>
      <c r="J1130" s="191">
        <v>317</v>
      </c>
      <c r="K1130" s="191">
        <v>48416</v>
      </c>
      <c r="L1130" s="191">
        <v>48418</v>
      </c>
      <c r="M1130" s="191">
        <v>318</v>
      </c>
      <c r="N1130" s="191">
        <v>2</v>
      </c>
      <c r="O1130" s="191">
        <v>80</v>
      </c>
      <c r="P1130" s="191">
        <v>0</v>
      </c>
      <c r="Q1130" s="191">
        <v>0</v>
      </c>
      <c r="R1130" s="191">
        <v>0</v>
      </c>
      <c r="S1130" s="191">
        <v>0</v>
      </c>
      <c r="T1130" s="191">
        <v>0.5</v>
      </c>
      <c r="U1130" s="191">
        <v>0.5</v>
      </c>
      <c r="V1130" s="191">
        <v>0</v>
      </c>
      <c r="W1130" s="191">
        <v>0</v>
      </c>
      <c r="X1130" s="191">
        <v>0</v>
      </c>
      <c r="Y1130" s="191">
        <v>0</v>
      </c>
      <c r="Z1130" s="191">
        <v>0</v>
      </c>
      <c r="AA1130" s="191">
        <v>0</v>
      </c>
      <c r="AB1130" s="191">
        <v>0</v>
      </c>
      <c r="AC1130" s="191">
        <v>0</v>
      </c>
      <c r="AD1130" s="191">
        <v>0</v>
      </c>
      <c r="AE1130" s="191">
        <v>0</v>
      </c>
      <c r="AF1130" s="191">
        <v>0</v>
      </c>
      <c r="AG1130" s="191">
        <v>0</v>
      </c>
      <c r="AH1130" s="191">
        <v>0</v>
      </c>
      <c r="AI1130" s="191">
        <v>0</v>
      </c>
      <c r="AJ1130" s="191">
        <v>0</v>
      </c>
      <c r="AK1130" s="191">
        <v>40</v>
      </c>
      <c r="AL1130" s="191">
        <v>40</v>
      </c>
      <c r="AM1130" s="191">
        <v>0</v>
      </c>
      <c r="AN1130" s="191">
        <v>0</v>
      </c>
      <c r="AO1130" s="191">
        <v>0</v>
      </c>
      <c r="AP1130" s="191">
        <v>0</v>
      </c>
      <c r="AQ1130" s="191">
        <v>0</v>
      </c>
      <c r="AR1130" s="191">
        <v>0</v>
      </c>
      <c r="AS1130" s="191">
        <v>0</v>
      </c>
      <c r="AT1130" s="191">
        <v>0</v>
      </c>
      <c r="AU1130" s="191">
        <v>0</v>
      </c>
      <c r="AV1130" s="191">
        <v>0</v>
      </c>
      <c r="AW1130" s="191">
        <v>0</v>
      </c>
      <c r="AX1130" s="191">
        <v>80</v>
      </c>
      <c r="AY1130" s="191">
        <v>0.5</v>
      </c>
      <c r="AZ1130" s="191">
        <v>5006</v>
      </c>
      <c r="BA1130" s="191">
        <v>2503</v>
      </c>
      <c r="BB1130" s="191">
        <v>1251.5</v>
      </c>
      <c r="BC1130" s="191">
        <v>0</v>
      </c>
      <c r="BD1130" s="191">
        <v>0</v>
      </c>
      <c r="BE1130" s="191">
        <v>0</v>
      </c>
      <c r="BF1130" s="191">
        <v>0</v>
      </c>
      <c r="BG1130" s="191">
        <v>0</v>
      </c>
      <c r="BH1130" s="191">
        <v>0</v>
      </c>
      <c r="BI1130" s="191">
        <v>0</v>
      </c>
      <c r="BJ1130" s="191">
        <v>80</v>
      </c>
      <c r="BK1130" s="191">
        <v>80</v>
      </c>
      <c r="BL1130" s="191">
        <v>0</v>
      </c>
    </row>
    <row r="1131" spans="1:64" s="191" customFormat="1" ht="31.2" hidden="1" outlineLevel="1" x14ac:dyDescent="0.3">
      <c r="A1131" s="275">
        <v>8</v>
      </c>
      <c r="B1131" s="260" t="s">
        <v>380</v>
      </c>
      <c r="C1131" s="261">
        <v>1</v>
      </c>
      <c r="D1131" s="276" t="s">
        <v>1849</v>
      </c>
      <c r="E1131" s="277" t="s">
        <v>428</v>
      </c>
      <c r="F1131" s="278" t="s">
        <v>318</v>
      </c>
      <c r="G1131" s="191" t="s">
        <v>326</v>
      </c>
      <c r="H1131" s="191">
        <v>23</v>
      </c>
      <c r="I1131" s="191" t="s">
        <v>251</v>
      </c>
      <c r="J1131" s="191">
        <v>319</v>
      </c>
      <c r="K1131" s="191">
        <v>48430</v>
      </c>
      <c r="L1131" s="191">
        <v>48430</v>
      </c>
      <c r="M1131" s="191">
        <v>318</v>
      </c>
      <c r="N1131" s="191">
        <v>0</v>
      </c>
      <c r="O1131" s="191">
        <v>80</v>
      </c>
      <c r="P1131" s="191">
        <v>0</v>
      </c>
      <c r="Q1131" s="191">
        <v>0</v>
      </c>
      <c r="R1131" s="191">
        <v>0.5</v>
      </c>
      <c r="S1131" s="191">
        <v>0.5</v>
      </c>
      <c r="T1131" s="191">
        <v>0</v>
      </c>
      <c r="U1131" s="191">
        <v>0</v>
      </c>
      <c r="V1131" s="191">
        <v>0</v>
      </c>
      <c r="W1131" s="191">
        <v>0</v>
      </c>
      <c r="X1131" s="191">
        <v>0</v>
      </c>
      <c r="Y1131" s="191">
        <v>0</v>
      </c>
      <c r="Z1131" s="191">
        <v>0</v>
      </c>
      <c r="AA1131" s="191">
        <v>0</v>
      </c>
      <c r="AB1131" s="191">
        <v>0</v>
      </c>
      <c r="AC1131" s="191">
        <v>0</v>
      </c>
      <c r="AD1131" s="191">
        <v>0</v>
      </c>
      <c r="AE1131" s="191">
        <v>0</v>
      </c>
      <c r="AF1131" s="191">
        <v>0</v>
      </c>
      <c r="AG1131" s="191">
        <v>0</v>
      </c>
      <c r="AH1131" s="191">
        <v>0</v>
      </c>
      <c r="AI1131" s="191">
        <v>40</v>
      </c>
      <c r="AJ1131" s="191">
        <v>40</v>
      </c>
      <c r="AK1131" s="191">
        <v>0</v>
      </c>
      <c r="AL1131" s="191">
        <v>0</v>
      </c>
      <c r="AM1131" s="191">
        <v>0</v>
      </c>
      <c r="AN1131" s="191">
        <v>0</v>
      </c>
      <c r="AO1131" s="191">
        <v>0</v>
      </c>
      <c r="AP1131" s="191">
        <v>0</v>
      </c>
      <c r="AQ1131" s="191">
        <v>0</v>
      </c>
      <c r="AR1131" s="191">
        <v>0</v>
      </c>
      <c r="AS1131" s="191">
        <v>0</v>
      </c>
      <c r="AT1131" s="191">
        <v>0</v>
      </c>
      <c r="AU1131" s="191">
        <v>0</v>
      </c>
      <c r="AV1131" s="191">
        <v>0</v>
      </c>
      <c r="AW1131" s="191">
        <v>0</v>
      </c>
      <c r="AX1131" s="191">
        <v>80</v>
      </c>
      <c r="AY1131" s="191">
        <v>0.5</v>
      </c>
      <c r="AZ1131" s="191">
        <v>5007</v>
      </c>
      <c r="BA1131" s="191">
        <v>2503.5</v>
      </c>
      <c r="BB1131" s="191">
        <v>1251.75</v>
      </c>
      <c r="BC1131" s="191">
        <v>0</v>
      </c>
      <c r="BD1131" s="191">
        <v>0</v>
      </c>
      <c r="BE1131" s="191">
        <v>0</v>
      </c>
      <c r="BF1131" s="191">
        <v>0</v>
      </c>
      <c r="BG1131" s="191">
        <v>0</v>
      </c>
      <c r="BH1131" s="191">
        <v>0</v>
      </c>
      <c r="BI1131" s="191">
        <v>0</v>
      </c>
      <c r="BJ1131" s="191">
        <v>80</v>
      </c>
      <c r="BK1131" s="191">
        <v>80</v>
      </c>
      <c r="BL1131" s="191">
        <v>0</v>
      </c>
    </row>
    <row r="1132" spans="1:64" s="191" customFormat="1" ht="31.2" hidden="1" outlineLevel="1" x14ac:dyDescent="0.3">
      <c r="A1132" s="275">
        <v>9</v>
      </c>
      <c r="B1132" s="260" t="s">
        <v>379</v>
      </c>
      <c r="C1132" s="261">
        <v>0</v>
      </c>
      <c r="D1132" s="276" t="s">
        <v>1850</v>
      </c>
      <c r="E1132" s="277" t="s">
        <v>781</v>
      </c>
      <c r="F1132" s="278">
        <v>0</v>
      </c>
      <c r="G1132" s="191">
        <v>0</v>
      </c>
      <c r="H1132" s="191">
        <v>0</v>
      </c>
      <c r="I1132" s="191">
        <v>0</v>
      </c>
      <c r="J1132" s="191">
        <v>319</v>
      </c>
      <c r="K1132" s="191">
        <v>48430</v>
      </c>
      <c r="L1132" s="191">
        <v>48430</v>
      </c>
      <c r="M1132" s="191">
        <v>318</v>
      </c>
      <c r="N1132" s="191">
        <v>0</v>
      </c>
      <c r="O1132" s="191">
        <v>0</v>
      </c>
      <c r="P1132" s="191">
        <v>0</v>
      </c>
      <c r="Q1132" s="191">
        <v>0</v>
      </c>
      <c r="R1132" s="191">
        <v>0</v>
      </c>
      <c r="S1132" s="191">
        <v>0</v>
      </c>
      <c r="T1132" s="191">
        <v>0</v>
      </c>
      <c r="U1132" s="191">
        <v>0</v>
      </c>
      <c r="V1132" s="191">
        <v>0</v>
      </c>
      <c r="W1132" s="191">
        <v>0</v>
      </c>
      <c r="X1132" s="191">
        <v>0</v>
      </c>
      <c r="Y1132" s="191">
        <v>0</v>
      </c>
      <c r="Z1132" s="191">
        <v>0</v>
      </c>
      <c r="AA1132" s="191">
        <v>0</v>
      </c>
      <c r="AB1132" s="191">
        <v>0</v>
      </c>
      <c r="AC1132" s="191">
        <v>0</v>
      </c>
      <c r="AD1132" s="191">
        <v>0</v>
      </c>
      <c r="AE1132" s="191">
        <v>0</v>
      </c>
      <c r="AF1132" s="191">
        <v>0</v>
      </c>
      <c r="AG1132" s="191">
        <v>0</v>
      </c>
      <c r="AH1132" s="191">
        <v>0</v>
      </c>
      <c r="AI1132" s="191">
        <v>0</v>
      </c>
      <c r="AJ1132" s="191">
        <v>0</v>
      </c>
      <c r="AK1132" s="191">
        <v>0</v>
      </c>
      <c r="AL1132" s="191">
        <v>0</v>
      </c>
      <c r="AM1132" s="191">
        <v>0</v>
      </c>
      <c r="AN1132" s="191">
        <v>0</v>
      </c>
      <c r="AO1132" s="191">
        <v>0</v>
      </c>
      <c r="AP1132" s="191">
        <v>0</v>
      </c>
      <c r="AQ1132" s="191">
        <v>0</v>
      </c>
      <c r="AR1132" s="191">
        <v>0</v>
      </c>
      <c r="AS1132" s="191">
        <v>0</v>
      </c>
      <c r="AT1132" s="191">
        <v>0</v>
      </c>
      <c r="AU1132" s="191">
        <v>0</v>
      </c>
      <c r="AV1132" s="191">
        <v>0</v>
      </c>
      <c r="AW1132" s="191">
        <v>0</v>
      </c>
      <c r="AX1132" s="191">
        <v>0</v>
      </c>
      <c r="AY1132" s="191">
        <v>0</v>
      </c>
      <c r="AZ1132" s="191">
        <v>0</v>
      </c>
      <c r="BA1132" s="191">
        <v>0</v>
      </c>
      <c r="BB1132" s="191">
        <v>0</v>
      </c>
      <c r="BC1132" s="191">
        <v>0</v>
      </c>
      <c r="BD1132" s="191">
        <v>0</v>
      </c>
      <c r="BE1132" s="191">
        <v>0</v>
      </c>
      <c r="BF1132" s="191">
        <v>0</v>
      </c>
      <c r="BG1132" s="191">
        <v>0</v>
      </c>
      <c r="BH1132" s="191">
        <v>0</v>
      </c>
      <c r="BI1132" s="191">
        <v>0</v>
      </c>
      <c r="BJ1132" s="191">
        <v>0</v>
      </c>
      <c r="BK1132" s="191">
        <v>0</v>
      </c>
      <c r="BL1132" s="191">
        <v>0</v>
      </c>
    </row>
    <row r="1133" spans="1:64" s="191" customFormat="1" ht="31.2" hidden="1" outlineLevel="1" x14ac:dyDescent="0.3">
      <c r="A1133" s="275">
        <v>9</v>
      </c>
      <c r="B1133" s="260" t="s">
        <v>379</v>
      </c>
      <c r="C1133" s="261">
        <v>1</v>
      </c>
      <c r="D1133" s="276" t="s">
        <v>1851</v>
      </c>
      <c r="E1133" s="277" t="s">
        <v>429</v>
      </c>
      <c r="F1133" s="278" t="s">
        <v>317</v>
      </c>
      <c r="G1133" s="191" t="s">
        <v>325</v>
      </c>
      <c r="H1133" s="191">
        <v>24</v>
      </c>
      <c r="I1133" s="191" t="s">
        <v>250</v>
      </c>
      <c r="J1133" s="191">
        <v>319</v>
      </c>
      <c r="K1133" s="191">
        <v>48430</v>
      </c>
      <c r="L1133" s="191">
        <v>48431</v>
      </c>
      <c r="M1133" s="191">
        <v>319</v>
      </c>
      <c r="N1133" s="191">
        <v>1</v>
      </c>
      <c r="O1133" s="191">
        <v>40</v>
      </c>
      <c r="P1133" s="191">
        <v>0.5</v>
      </c>
      <c r="Q1133" s="191">
        <v>0.5</v>
      </c>
      <c r="R1133" s="191">
        <v>0</v>
      </c>
      <c r="S1133" s="191">
        <v>0</v>
      </c>
      <c r="T1133" s="191">
        <v>0</v>
      </c>
      <c r="U1133" s="191">
        <v>0</v>
      </c>
      <c r="V1133" s="191">
        <v>0</v>
      </c>
      <c r="W1133" s="191">
        <v>0</v>
      </c>
      <c r="X1133" s="191">
        <v>0</v>
      </c>
      <c r="Y1133" s="191">
        <v>0</v>
      </c>
      <c r="Z1133" s="191">
        <v>0</v>
      </c>
      <c r="AA1133" s="191">
        <v>0</v>
      </c>
      <c r="AB1133" s="191">
        <v>0</v>
      </c>
      <c r="AC1133" s="191">
        <v>0</v>
      </c>
      <c r="AD1133" s="191">
        <v>0</v>
      </c>
      <c r="AE1133" s="191">
        <v>0</v>
      </c>
      <c r="AF1133" s="191">
        <v>0</v>
      </c>
      <c r="AG1133" s="191">
        <v>20</v>
      </c>
      <c r="AH1133" s="191">
        <v>20</v>
      </c>
      <c r="AI1133" s="191">
        <v>0</v>
      </c>
      <c r="AJ1133" s="191">
        <v>0</v>
      </c>
      <c r="AK1133" s="191">
        <v>0</v>
      </c>
      <c r="AL1133" s="191">
        <v>0</v>
      </c>
      <c r="AM1133" s="191">
        <v>0</v>
      </c>
      <c r="AN1133" s="191">
        <v>0</v>
      </c>
      <c r="AO1133" s="191">
        <v>0</v>
      </c>
      <c r="AP1133" s="191">
        <v>0</v>
      </c>
      <c r="AQ1133" s="191">
        <v>0</v>
      </c>
      <c r="AR1133" s="191">
        <v>0</v>
      </c>
      <c r="AS1133" s="191">
        <v>0</v>
      </c>
      <c r="AT1133" s="191">
        <v>0</v>
      </c>
      <c r="AU1133" s="191">
        <v>0</v>
      </c>
      <c r="AV1133" s="191">
        <v>0</v>
      </c>
      <c r="AW1133" s="191">
        <v>0</v>
      </c>
      <c r="AX1133" s="191">
        <v>40</v>
      </c>
      <c r="AY1133" s="191">
        <v>0.25</v>
      </c>
      <c r="AZ1133" s="191">
        <v>5006</v>
      </c>
      <c r="BA1133" s="191">
        <v>1251.5</v>
      </c>
      <c r="BB1133" s="191">
        <v>312.875</v>
      </c>
      <c r="BC1133" s="191">
        <v>0</v>
      </c>
      <c r="BD1133" s="191">
        <v>0</v>
      </c>
      <c r="BE1133" s="191">
        <v>0</v>
      </c>
      <c r="BF1133" s="191">
        <v>0</v>
      </c>
      <c r="BG1133" s="191">
        <v>0</v>
      </c>
      <c r="BH1133" s="191">
        <v>0</v>
      </c>
      <c r="BI1133" s="191">
        <v>0</v>
      </c>
      <c r="BJ1133" s="191">
        <v>40</v>
      </c>
      <c r="BK1133" s="191">
        <v>40</v>
      </c>
      <c r="BL1133" s="191">
        <v>0</v>
      </c>
    </row>
    <row r="1134" spans="1:64" s="191" customFormat="1" ht="31.2" hidden="1" outlineLevel="1" x14ac:dyDescent="0.3">
      <c r="A1134" s="275">
        <v>9</v>
      </c>
      <c r="B1134" s="260" t="s">
        <v>380</v>
      </c>
      <c r="C1134" s="261">
        <v>1</v>
      </c>
      <c r="D1134" s="276" t="s">
        <v>1852</v>
      </c>
      <c r="E1134" s="277" t="s">
        <v>430</v>
      </c>
      <c r="F1134" s="278" t="s">
        <v>318</v>
      </c>
      <c r="G1134" s="191" t="s">
        <v>326</v>
      </c>
      <c r="H1134" s="191">
        <v>25</v>
      </c>
      <c r="I1134" s="191" t="s">
        <v>251</v>
      </c>
      <c r="J1134" s="191">
        <v>320</v>
      </c>
      <c r="K1134" s="191">
        <v>48437</v>
      </c>
      <c r="L1134" s="191">
        <v>48438</v>
      </c>
      <c r="M1134" s="191">
        <v>320</v>
      </c>
      <c r="N1134" s="191">
        <v>1</v>
      </c>
      <c r="O1134" s="191">
        <v>40</v>
      </c>
      <c r="P1134" s="191">
        <v>0.5</v>
      </c>
      <c r="Q1134" s="191">
        <v>0.5</v>
      </c>
      <c r="R1134" s="191">
        <v>0</v>
      </c>
      <c r="S1134" s="191">
        <v>0</v>
      </c>
      <c r="T1134" s="191">
        <v>0</v>
      </c>
      <c r="U1134" s="191">
        <v>0</v>
      </c>
      <c r="V1134" s="191">
        <v>0</v>
      </c>
      <c r="W1134" s="191">
        <v>0</v>
      </c>
      <c r="X1134" s="191">
        <v>0</v>
      </c>
      <c r="Y1134" s="191">
        <v>0</v>
      </c>
      <c r="Z1134" s="191">
        <v>0</v>
      </c>
      <c r="AA1134" s="191">
        <v>0</v>
      </c>
      <c r="AB1134" s="191">
        <v>0</v>
      </c>
      <c r="AC1134" s="191">
        <v>0</v>
      </c>
      <c r="AD1134" s="191">
        <v>0</v>
      </c>
      <c r="AE1134" s="191">
        <v>0</v>
      </c>
      <c r="AF1134" s="191">
        <v>0</v>
      </c>
      <c r="AG1134" s="191">
        <v>20</v>
      </c>
      <c r="AH1134" s="191">
        <v>20</v>
      </c>
      <c r="AI1134" s="191">
        <v>0</v>
      </c>
      <c r="AJ1134" s="191">
        <v>0</v>
      </c>
      <c r="AK1134" s="191">
        <v>0</v>
      </c>
      <c r="AL1134" s="191">
        <v>0</v>
      </c>
      <c r="AM1134" s="191">
        <v>0</v>
      </c>
      <c r="AN1134" s="191">
        <v>0</v>
      </c>
      <c r="AO1134" s="191">
        <v>0</v>
      </c>
      <c r="AP1134" s="191">
        <v>0</v>
      </c>
      <c r="AQ1134" s="191">
        <v>0</v>
      </c>
      <c r="AR1134" s="191">
        <v>0</v>
      </c>
      <c r="AS1134" s="191">
        <v>0</v>
      </c>
      <c r="AT1134" s="191">
        <v>0</v>
      </c>
      <c r="AU1134" s="191">
        <v>0</v>
      </c>
      <c r="AV1134" s="191">
        <v>0</v>
      </c>
      <c r="AW1134" s="191">
        <v>0</v>
      </c>
      <c r="AX1134" s="191">
        <v>40</v>
      </c>
      <c r="AY1134" s="191">
        <v>0.25</v>
      </c>
      <c r="AZ1134" s="191">
        <v>5007</v>
      </c>
      <c r="BA1134" s="191">
        <v>1251.75</v>
      </c>
      <c r="BB1134" s="191">
        <v>312.9375</v>
      </c>
      <c r="BC1134" s="191">
        <v>0</v>
      </c>
      <c r="BD1134" s="191">
        <v>0</v>
      </c>
      <c r="BE1134" s="191">
        <v>0</v>
      </c>
      <c r="BF1134" s="191">
        <v>0</v>
      </c>
      <c r="BG1134" s="191">
        <v>0</v>
      </c>
      <c r="BH1134" s="191">
        <v>0</v>
      </c>
      <c r="BI1134" s="191">
        <v>0</v>
      </c>
      <c r="BJ1134" s="191">
        <v>40</v>
      </c>
      <c r="BK1134" s="191">
        <v>40</v>
      </c>
      <c r="BL1134" s="191">
        <v>0</v>
      </c>
    </row>
    <row r="1135" spans="1:64" s="191" customFormat="1" ht="15.6" hidden="1" outlineLevel="1" x14ac:dyDescent="0.3">
      <c r="A1135" s="275"/>
      <c r="B1135" s="260"/>
      <c r="C1135" s="261"/>
      <c r="D1135" s="276"/>
      <c r="E1135" s="277"/>
      <c r="F1135" s="278"/>
      <c r="BJ1135" s="191">
        <v>0</v>
      </c>
      <c r="BK1135" s="191">
        <v>0</v>
      </c>
      <c r="BL1135" s="191">
        <v>0</v>
      </c>
    </row>
    <row r="1136" spans="1:64" s="191" customFormat="1" ht="15.6" hidden="1" outlineLevel="1" x14ac:dyDescent="0.3">
      <c r="A1136" s="275"/>
      <c r="B1136" s="260"/>
      <c r="C1136" s="261"/>
      <c r="D1136" s="276"/>
      <c r="E1136" s="277"/>
      <c r="F1136" s="278"/>
      <c r="BJ1136" s="191">
        <v>0</v>
      </c>
      <c r="BK1136" s="191">
        <v>0</v>
      </c>
      <c r="BL1136" s="191">
        <v>0</v>
      </c>
    </row>
    <row r="1137" spans="1:64" s="191" customFormat="1" ht="15.6" hidden="1" outlineLevel="1" x14ac:dyDescent="0.3">
      <c r="A1137" s="275"/>
      <c r="B1137" s="260"/>
      <c r="C1137" s="261"/>
      <c r="D1137" s="276"/>
      <c r="E1137" s="277"/>
      <c r="F1137" s="278"/>
      <c r="BJ1137" s="191">
        <v>0</v>
      </c>
      <c r="BK1137" s="191">
        <v>0</v>
      </c>
      <c r="BL1137" s="191">
        <v>0</v>
      </c>
    </row>
    <row r="1138" spans="1:64" s="191" customFormat="1" ht="15.6" hidden="1" outlineLevel="1" x14ac:dyDescent="0.3">
      <c r="A1138" s="275"/>
      <c r="B1138" s="260"/>
      <c r="C1138" s="261"/>
      <c r="D1138" s="276"/>
      <c r="E1138" s="277"/>
      <c r="F1138" s="278"/>
      <c r="BJ1138" s="191">
        <v>0</v>
      </c>
      <c r="BK1138" s="191">
        <v>0</v>
      </c>
      <c r="BL1138" s="191">
        <v>0</v>
      </c>
    </row>
    <row r="1139" spans="1:64" s="191" customFormat="1" ht="15.6" hidden="1" outlineLevel="1" x14ac:dyDescent="0.3">
      <c r="A1139" s="275"/>
      <c r="B1139" s="260"/>
      <c r="C1139" s="261"/>
      <c r="D1139" s="276"/>
      <c r="E1139" s="277"/>
      <c r="F1139" s="278"/>
      <c r="BJ1139" s="191">
        <v>0</v>
      </c>
      <c r="BK1139" s="191">
        <v>0</v>
      </c>
      <c r="BL1139" s="191">
        <v>0</v>
      </c>
    </row>
    <row r="1140" spans="1:64" s="191" customFormat="1" ht="15.6" hidden="1" outlineLevel="1" x14ac:dyDescent="0.3">
      <c r="A1140" s="275"/>
      <c r="B1140" s="260"/>
      <c r="C1140" s="261"/>
      <c r="D1140" s="276"/>
      <c r="E1140" s="277"/>
      <c r="F1140" s="278"/>
      <c r="BJ1140" s="191">
        <v>0</v>
      </c>
      <c r="BK1140" s="191">
        <v>0</v>
      </c>
      <c r="BL1140" s="191">
        <v>0</v>
      </c>
    </row>
    <row r="1141" spans="1:64" s="191" customFormat="1" ht="15.6" hidden="1" outlineLevel="1" x14ac:dyDescent="0.3">
      <c r="A1141" s="275"/>
      <c r="B1141" s="260"/>
      <c r="C1141" s="261"/>
      <c r="D1141" s="276"/>
      <c r="E1141" s="277"/>
      <c r="F1141" s="278"/>
      <c r="BJ1141" s="191">
        <v>0</v>
      </c>
      <c r="BK1141" s="191">
        <v>0</v>
      </c>
      <c r="BL1141" s="191">
        <v>0</v>
      </c>
    </row>
    <row r="1142" spans="1:64" s="191" customFormat="1" ht="15.6" hidden="1" outlineLevel="1" x14ac:dyDescent="0.3">
      <c r="A1142" s="275"/>
      <c r="B1142" s="260"/>
      <c r="C1142" s="261"/>
      <c r="D1142" s="276"/>
      <c r="E1142" s="277"/>
      <c r="F1142" s="278"/>
      <c r="BJ1142" s="191">
        <v>0</v>
      </c>
      <c r="BK1142" s="191">
        <v>0</v>
      </c>
      <c r="BL1142" s="191">
        <v>0</v>
      </c>
    </row>
    <row r="1143" spans="1:64" s="191" customFormat="1" ht="15.6" hidden="1" outlineLevel="1" x14ac:dyDescent="0.3">
      <c r="A1143" s="275"/>
      <c r="B1143" s="260"/>
      <c r="C1143" s="261"/>
      <c r="D1143" s="276"/>
      <c r="E1143" s="277"/>
      <c r="F1143" s="278"/>
      <c r="BJ1143" s="191">
        <v>0</v>
      </c>
      <c r="BK1143" s="191">
        <v>0</v>
      </c>
      <c r="BL1143" s="191">
        <v>0</v>
      </c>
    </row>
    <row r="1144" spans="1:64" s="191" customFormat="1" ht="15.6" hidden="1" outlineLevel="1" x14ac:dyDescent="0.3">
      <c r="A1144" s="275"/>
      <c r="B1144" s="260"/>
      <c r="C1144" s="261"/>
      <c r="D1144" s="276"/>
      <c r="E1144" s="277"/>
      <c r="F1144" s="278"/>
      <c r="BJ1144" s="191">
        <v>0</v>
      </c>
      <c r="BK1144" s="191">
        <v>0</v>
      </c>
      <c r="BL1144" s="191">
        <v>0</v>
      </c>
    </row>
    <row r="1145" spans="1:64" s="191" customFormat="1" ht="15.6" hidden="1" outlineLevel="1" x14ac:dyDescent="0.3">
      <c r="A1145" s="275"/>
      <c r="B1145" s="260"/>
      <c r="C1145" s="261"/>
      <c r="D1145" s="276"/>
      <c r="E1145" s="277"/>
      <c r="F1145" s="278"/>
      <c r="BJ1145" s="191">
        <v>0</v>
      </c>
      <c r="BK1145" s="191">
        <v>0</v>
      </c>
      <c r="BL1145" s="191">
        <v>0</v>
      </c>
    </row>
    <row r="1146" spans="1:64" s="191" customFormat="1" ht="15.6" hidden="1" outlineLevel="1" x14ac:dyDescent="0.3">
      <c r="A1146" s="275"/>
      <c r="B1146" s="260"/>
      <c r="C1146" s="261"/>
      <c r="D1146" s="276"/>
      <c r="E1146" s="277"/>
      <c r="F1146" s="278"/>
      <c r="BJ1146" s="191">
        <v>0</v>
      </c>
      <c r="BK1146" s="191">
        <v>0</v>
      </c>
      <c r="BL1146" s="191">
        <v>0</v>
      </c>
    </row>
    <row r="1147" spans="1:64" s="191" customFormat="1" ht="15.6" hidden="1" outlineLevel="1" x14ac:dyDescent="0.3">
      <c r="A1147" s="275"/>
      <c r="B1147" s="260"/>
      <c r="C1147" s="261"/>
      <c r="D1147" s="276"/>
      <c r="E1147" s="277"/>
      <c r="F1147" s="278"/>
      <c r="BJ1147" s="191">
        <v>0</v>
      </c>
      <c r="BK1147" s="191">
        <v>0</v>
      </c>
      <c r="BL1147" s="191">
        <v>0</v>
      </c>
    </row>
    <row r="1148" spans="1:64" s="191" customFormat="1" ht="15.6" hidden="1" outlineLevel="1" x14ac:dyDescent="0.3">
      <c r="A1148" s="275"/>
      <c r="B1148" s="260"/>
      <c r="C1148" s="261"/>
      <c r="D1148" s="276"/>
      <c r="E1148" s="277"/>
      <c r="F1148" s="278"/>
      <c r="BJ1148" s="191">
        <v>0</v>
      </c>
      <c r="BK1148" s="191">
        <v>0</v>
      </c>
      <c r="BL1148" s="191">
        <v>0</v>
      </c>
    </row>
    <row r="1149" spans="1:64" s="191" customFormat="1" ht="15.6" hidden="1" outlineLevel="1" x14ac:dyDescent="0.3">
      <c r="A1149" s="275"/>
      <c r="B1149" s="260"/>
      <c r="C1149" s="261"/>
      <c r="D1149" s="276"/>
      <c r="E1149" s="277"/>
      <c r="F1149" s="278"/>
      <c r="BJ1149" s="191">
        <v>0</v>
      </c>
      <c r="BK1149" s="191">
        <v>0</v>
      </c>
      <c r="BL1149" s="191">
        <v>0</v>
      </c>
    </row>
    <row r="1150" spans="1:64" s="191" customFormat="1" ht="15.6" hidden="1" outlineLevel="1" x14ac:dyDescent="0.3">
      <c r="A1150" s="275"/>
      <c r="B1150" s="260"/>
      <c r="C1150" s="261"/>
      <c r="D1150" s="276"/>
      <c r="E1150" s="277"/>
      <c r="F1150" s="278"/>
      <c r="BJ1150" s="191">
        <v>0</v>
      </c>
      <c r="BK1150" s="191">
        <v>0</v>
      </c>
      <c r="BL1150" s="191">
        <v>0</v>
      </c>
    </row>
    <row r="1151" spans="1:64" s="191" customFormat="1" ht="15.6" hidden="1" outlineLevel="1" x14ac:dyDescent="0.3">
      <c r="A1151" s="275"/>
      <c r="B1151" s="260"/>
      <c r="C1151" s="261"/>
      <c r="D1151" s="276"/>
      <c r="E1151" s="277"/>
      <c r="F1151" s="278"/>
      <c r="BJ1151" s="191">
        <v>0</v>
      </c>
      <c r="BK1151" s="191">
        <v>0</v>
      </c>
      <c r="BL1151" s="191">
        <v>0</v>
      </c>
    </row>
    <row r="1152" spans="1:64" s="191" customFormat="1" ht="15.6" hidden="1" outlineLevel="1" x14ac:dyDescent="0.3">
      <c r="A1152" s="275"/>
      <c r="B1152" s="260"/>
      <c r="C1152" s="261"/>
      <c r="D1152" s="276"/>
      <c r="E1152" s="277"/>
      <c r="F1152" s="278"/>
      <c r="BJ1152" s="191">
        <v>0</v>
      </c>
      <c r="BK1152" s="191">
        <v>0</v>
      </c>
      <c r="BL1152" s="191">
        <v>0</v>
      </c>
    </row>
    <row r="1153" spans="1:64" s="191" customFormat="1" ht="15.6" hidden="1" outlineLevel="1" x14ac:dyDescent="0.3">
      <c r="A1153" s="275"/>
      <c r="B1153" s="260"/>
      <c r="C1153" s="261"/>
      <c r="D1153" s="276"/>
      <c r="E1153" s="277"/>
      <c r="F1153" s="278"/>
      <c r="BJ1153" s="191">
        <v>0</v>
      </c>
      <c r="BK1153" s="191">
        <v>0</v>
      </c>
      <c r="BL1153" s="191">
        <v>0</v>
      </c>
    </row>
    <row r="1154" spans="1:64" s="191" customFormat="1" ht="15.6" hidden="1" outlineLevel="1" x14ac:dyDescent="0.3">
      <c r="A1154" s="275"/>
      <c r="B1154" s="260"/>
      <c r="C1154" s="261"/>
      <c r="D1154" s="276"/>
      <c r="E1154" s="277"/>
      <c r="F1154" s="278"/>
      <c r="BJ1154" s="191">
        <v>0</v>
      </c>
      <c r="BK1154" s="191">
        <v>0</v>
      </c>
      <c r="BL1154" s="191">
        <v>0</v>
      </c>
    </row>
    <row r="1155" spans="1:64" s="191" customFormat="1" ht="15.6" hidden="1" outlineLevel="1" x14ac:dyDescent="0.3">
      <c r="A1155" s="275"/>
      <c r="B1155" s="260"/>
      <c r="C1155" s="261"/>
      <c r="D1155" s="276"/>
      <c r="E1155" s="277"/>
      <c r="F1155" s="278"/>
      <c r="BJ1155" s="191">
        <v>0</v>
      </c>
      <c r="BK1155" s="191">
        <v>0</v>
      </c>
      <c r="BL1155" s="191">
        <v>0</v>
      </c>
    </row>
    <row r="1156" spans="1:64" s="191" customFormat="1" ht="15.6" hidden="1" outlineLevel="1" x14ac:dyDescent="0.3">
      <c r="A1156" s="275"/>
      <c r="B1156" s="260"/>
      <c r="C1156" s="261"/>
      <c r="D1156" s="276"/>
      <c r="E1156" s="277"/>
      <c r="F1156" s="278"/>
      <c r="BJ1156" s="191">
        <v>0</v>
      </c>
      <c r="BK1156" s="191">
        <v>0</v>
      </c>
      <c r="BL1156" s="191">
        <v>0</v>
      </c>
    </row>
    <row r="1157" spans="1:64" s="191" customFormat="1" ht="15.6" hidden="1" outlineLevel="1" x14ac:dyDescent="0.3">
      <c r="A1157" s="275"/>
      <c r="B1157" s="260"/>
      <c r="C1157" s="261"/>
      <c r="D1157" s="276"/>
      <c r="E1157" s="277"/>
      <c r="F1157" s="278"/>
      <c r="BJ1157" s="191">
        <v>0</v>
      </c>
      <c r="BK1157" s="191">
        <v>0</v>
      </c>
      <c r="BL1157" s="191">
        <v>0</v>
      </c>
    </row>
    <row r="1158" spans="1:64" s="191" customFormat="1" ht="15.6" hidden="1" outlineLevel="1" x14ac:dyDescent="0.3">
      <c r="A1158" s="275"/>
      <c r="B1158" s="260"/>
      <c r="C1158" s="261"/>
      <c r="D1158" s="276"/>
      <c r="E1158" s="277"/>
      <c r="F1158" s="278"/>
      <c r="BJ1158" s="191">
        <v>0</v>
      </c>
      <c r="BK1158" s="191">
        <v>0</v>
      </c>
      <c r="BL1158" s="191">
        <v>0</v>
      </c>
    </row>
    <row r="1159" spans="1:64" s="191" customFormat="1" ht="15.6" hidden="1" outlineLevel="1" x14ac:dyDescent="0.3">
      <c r="A1159" s="275"/>
      <c r="B1159" s="260"/>
      <c r="C1159" s="261"/>
      <c r="D1159" s="276"/>
      <c r="E1159" s="277"/>
      <c r="F1159" s="278"/>
      <c r="BJ1159" s="191">
        <v>0</v>
      </c>
      <c r="BK1159" s="191">
        <v>0</v>
      </c>
      <c r="BL1159" s="191">
        <v>0</v>
      </c>
    </row>
    <row r="1160" spans="1:64" s="191" customFormat="1" ht="15.6" hidden="1" outlineLevel="1" x14ac:dyDescent="0.3">
      <c r="A1160" s="275"/>
      <c r="B1160" s="260"/>
      <c r="C1160" s="261"/>
      <c r="D1160" s="276"/>
      <c r="E1160" s="277"/>
      <c r="F1160" s="278"/>
      <c r="BJ1160" s="191">
        <v>0</v>
      </c>
      <c r="BK1160" s="191">
        <v>0</v>
      </c>
      <c r="BL1160" s="191">
        <v>0</v>
      </c>
    </row>
    <row r="1161" spans="1:64" s="191" customFormat="1" ht="15.6" hidden="1" outlineLevel="1" x14ac:dyDescent="0.3">
      <c r="A1161" s="275"/>
      <c r="B1161" s="260"/>
      <c r="C1161" s="261"/>
      <c r="D1161" s="276"/>
      <c r="E1161" s="277"/>
      <c r="F1161" s="278"/>
      <c r="BJ1161" s="191">
        <v>0</v>
      </c>
      <c r="BK1161" s="191">
        <v>0</v>
      </c>
      <c r="BL1161" s="191">
        <v>0</v>
      </c>
    </row>
    <row r="1162" spans="1:64" s="191" customFormat="1" ht="15.6" hidden="1" outlineLevel="1" x14ac:dyDescent="0.3">
      <c r="A1162" s="275"/>
      <c r="B1162" s="260"/>
      <c r="C1162" s="261"/>
      <c r="D1162" s="276"/>
      <c r="E1162" s="277"/>
      <c r="F1162" s="278"/>
      <c r="BJ1162" s="191">
        <v>0</v>
      </c>
      <c r="BK1162" s="191">
        <v>0</v>
      </c>
      <c r="BL1162" s="191">
        <v>0</v>
      </c>
    </row>
    <row r="1163" spans="1:64" s="191" customFormat="1" ht="15.6" hidden="1" outlineLevel="1" x14ac:dyDescent="0.3">
      <c r="A1163" s="275"/>
      <c r="B1163" s="260"/>
      <c r="C1163" s="261"/>
      <c r="D1163" s="276"/>
      <c r="E1163" s="277"/>
      <c r="F1163" s="278"/>
      <c r="BJ1163" s="191">
        <v>0</v>
      </c>
      <c r="BK1163" s="191">
        <v>0</v>
      </c>
      <c r="BL1163" s="191">
        <v>0</v>
      </c>
    </row>
    <row r="1164" spans="1:64" s="191" customFormat="1" ht="15.6" hidden="1" outlineLevel="1" x14ac:dyDescent="0.3">
      <c r="A1164" s="275"/>
      <c r="B1164" s="260"/>
      <c r="C1164" s="261"/>
      <c r="D1164" s="276"/>
      <c r="E1164" s="277"/>
      <c r="F1164" s="278"/>
      <c r="BJ1164" s="191">
        <v>0</v>
      </c>
      <c r="BK1164" s="191">
        <v>0</v>
      </c>
      <c r="BL1164" s="191">
        <v>0</v>
      </c>
    </row>
    <row r="1165" spans="1:64" s="191" customFormat="1" ht="15.6" hidden="1" outlineLevel="1" x14ac:dyDescent="0.3">
      <c r="A1165" s="275"/>
      <c r="B1165" s="260"/>
      <c r="C1165" s="261"/>
      <c r="D1165" s="276"/>
      <c r="E1165" s="277"/>
      <c r="F1165" s="278"/>
      <c r="BJ1165" s="191">
        <v>0</v>
      </c>
      <c r="BK1165" s="191">
        <v>0</v>
      </c>
      <c r="BL1165" s="191">
        <v>0</v>
      </c>
    </row>
    <row r="1166" spans="1:64" s="191" customFormat="1" ht="15.6" hidden="1" outlineLevel="1" x14ac:dyDescent="0.3">
      <c r="A1166" s="275"/>
      <c r="B1166" s="260"/>
      <c r="C1166" s="261"/>
      <c r="D1166" s="276"/>
      <c r="E1166" s="277"/>
      <c r="F1166" s="278"/>
      <c r="BJ1166" s="191">
        <v>0</v>
      </c>
      <c r="BK1166" s="191">
        <v>0</v>
      </c>
      <c r="BL1166" s="191">
        <v>0</v>
      </c>
    </row>
    <row r="1167" spans="1:64" s="191" customFormat="1" ht="15.6" hidden="1" outlineLevel="1" x14ac:dyDescent="0.3">
      <c r="A1167" s="275"/>
      <c r="B1167" s="260"/>
      <c r="C1167" s="261"/>
      <c r="D1167" s="276"/>
      <c r="E1167" s="277"/>
      <c r="F1167" s="278"/>
      <c r="BJ1167" s="191">
        <v>0</v>
      </c>
      <c r="BK1167" s="191">
        <v>0</v>
      </c>
      <c r="BL1167" s="191">
        <v>0</v>
      </c>
    </row>
    <row r="1168" spans="1:64" s="191" customFormat="1" ht="15.6" hidden="1" outlineLevel="1" x14ac:dyDescent="0.3">
      <c r="A1168" s="275"/>
      <c r="B1168" s="260"/>
      <c r="C1168" s="261"/>
      <c r="D1168" s="276"/>
      <c r="E1168" s="277"/>
      <c r="F1168" s="278"/>
      <c r="BJ1168" s="191">
        <v>0</v>
      </c>
      <c r="BK1168" s="191">
        <v>0</v>
      </c>
      <c r="BL1168" s="191">
        <v>0</v>
      </c>
    </row>
    <row r="1169" spans="1:64" s="191" customFormat="1" ht="15.6" hidden="1" outlineLevel="1" x14ac:dyDescent="0.3">
      <c r="A1169" s="275"/>
      <c r="B1169" s="260"/>
      <c r="C1169" s="261"/>
      <c r="D1169" s="276"/>
      <c r="E1169" s="277"/>
      <c r="F1169" s="278"/>
      <c r="BJ1169" s="191">
        <v>0</v>
      </c>
      <c r="BK1169" s="191">
        <v>0</v>
      </c>
      <c r="BL1169" s="191">
        <v>0</v>
      </c>
    </row>
    <row r="1170" spans="1:64" s="191" customFormat="1" ht="15.6" hidden="1" outlineLevel="1" x14ac:dyDescent="0.3">
      <c r="A1170" s="275"/>
      <c r="B1170" s="260"/>
      <c r="C1170" s="261"/>
      <c r="D1170" s="276"/>
      <c r="E1170" s="277"/>
      <c r="F1170" s="278"/>
      <c r="BJ1170" s="191">
        <v>0</v>
      </c>
      <c r="BK1170" s="191">
        <v>0</v>
      </c>
      <c r="BL1170" s="191">
        <v>0</v>
      </c>
    </row>
    <row r="1171" spans="1:64" s="191" customFormat="1" ht="15.6" hidden="1" outlineLevel="1" x14ac:dyDescent="0.3">
      <c r="A1171" s="275"/>
      <c r="B1171" s="260"/>
      <c r="C1171" s="261"/>
      <c r="D1171" s="276"/>
      <c r="E1171" s="277"/>
      <c r="F1171" s="278"/>
      <c r="BJ1171" s="191">
        <v>0</v>
      </c>
      <c r="BK1171" s="191">
        <v>0</v>
      </c>
      <c r="BL1171" s="191">
        <v>0</v>
      </c>
    </row>
    <row r="1172" spans="1:64" s="191" customFormat="1" ht="15.6" hidden="1" outlineLevel="1" x14ac:dyDescent="0.3">
      <c r="A1172" s="275"/>
      <c r="B1172" s="260"/>
      <c r="C1172" s="261"/>
      <c r="D1172" s="276"/>
      <c r="E1172" s="277"/>
      <c r="F1172" s="278"/>
      <c r="BJ1172" s="191">
        <v>0</v>
      </c>
      <c r="BK1172" s="191">
        <v>0</v>
      </c>
      <c r="BL1172" s="191">
        <v>0</v>
      </c>
    </row>
    <row r="1173" spans="1:64" s="191" customFormat="1" ht="15.6" hidden="1" outlineLevel="1" x14ac:dyDescent="0.3">
      <c r="A1173" s="275"/>
      <c r="B1173" s="260"/>
      <c r="C1173" s="261"/>
      <c r="D1173" s="276"/>
      <c r="E1173" s="277"/>
      <c r="F1173" s="278"/>
      <c r="BJ1173" s="191">
        <v>0</v>
      </c>
      <c r="BK1173" s="191">
        <v>0</v>
      </c>
      <c r="BL1173" s="191">
        <v>0</v>
      </c>
    </row>
    <row r="1174" spans="1:64" s="191" customFormat="1" ht="15.6" hidden="1" outlineLevel="1" x14ac:dyDescent="0.3">
      <c r="A1174" s="275"/>
      <c r="B1174" s="260"/>
      <c r="C1174" s="261"/>
      <c r="D1174" s="276"/>
      <c r="E1174" s="277"/>
      <c r="F1174" s="278"/>
      <c r="BJ1174" s="191">
        <v>0</v>
      </c>
      <c r="BK1174" s="191">
        <v>0</v>
      </c>
      <c r="BL1174" s="191">
        <v>0</v>
      </c>
    </row>
    <row r="1175" spans="1:64" s="191" customFormat="1" ht="15.6" hidden="1" outlineLevel="1" x14ac:dyDescent="0.3">
      <c r="A1175" s="275"/>
      <c r="B1175" s="260"/>
      <c r="C1175" s="261"/>
      <c r="D1175" s="276"/>
      <c r="E1175" s="277"/>
      <c r="F1175" s="278"/>
      <c r="BJ1175" s="191">
        <v>0</v>
      </c>
      <c r="BK1175" s="191">
        <v>0</v>
      </c>
      <c r="BL1175" s="191">
        <v>0</v>
      </c>
    </row>
    <row r="1176" spans="1:64" s="191" customFormat="1" ht="15.6" hidden="1" outlineLevel="1" x14ac:dyDescent="0.3">
      <c r="A1176" s="275"/>
      <c r="B1176" s="260"/>
      <c r="C1176" s="261"/>
      <c r="D1176" s="276"/>
      <c r="E1176" s="277"/>
      <c r="F1176" s="278"/>
      <c r="BJ1176" s="191">
        <v>0</v>
      </c>
      <c r="BK1176" s="191">
        <v>0</v>
      </c>
      <c r="BL1176" s="191">
        <v>0</v>
      </c>
    </row>
    <row r="1177" spans="1:64" s="191" customFormat="1" ht="15.6" hidden="1" outlineLevel="1" x14ac:dyDescent="0.3">
      <c r="A1177" s="275"/>
      <c r="B1177" s="260"/>
      <c r="C1177" s="261"/>
      <c r="D1177" s="276"/>
      <c r="E1177" s="277"/>
      <c r="F1177" s="278"/>
      <c r="BJ1177" s="191">
        <v>0</v>
      </c>
      <c r="BK1177" s="191">
        <v>0</v>
      </c>
      <c r="BL1177" s="191">
        <v>0</v>
      </c>
    </row>
    <row r="1178" spans="1:64" s="191" customFormat="1" ht="15.6" hidden="1" outlineLevel="1" x14ac:dyDescent="0.3">
      <c r="A1178" s="275"/>
      <c r="B1178" s="260"/>
      <c r="C1178" s="261"/>
      <c r="D1178" s="276"/>
      <c r="E1178" s="277"/>
      <c r="F1178" s="278"/>
      <c r="BJ1178" s="191">
        <v>0</v>
      </c>
      <c r="BK1178" s="191">
        <v>0</v>
      </c>
      <c r="BL1178" s="191">
        <v>0</v>
      </c>
    </row>
    <row r="1179" spans="1:64" s="191" customFormat="1" ht="15.6" hidden="1" outlineLevel="1" x14ac:dyDescent="0.3">
      <c r="A1179" s="275"/>
      <c r="B1179" s="260"/>
      <c r="C1179" s="261"/>
      <c r="D1179" s="276"/>
      <c r="E1179" s="277"/>
      <c r="F1179" s="278"/>
      <c r="BJ1179" s="191">
        <v>0</v>
      </c>
      <c r="BK1179" s="191">
        <v>0</v>
      </c>
      <c r="BL1179" s="191">
        <v>0</v>
      </c>
    </row>
    <row r="1180" spans="1:64" s="191" customFormat="1" ht="15.6" hidden="1" outlineLevel="1" x14ac:dyDescent="0.3">
      <c r="A1180" s="275"/>
      <c r="B1180" s="260"/>
      <c r="C1180" s="261"/>
      <c r="D1180" s="276"/>
      <c r="E1180" s="277"/>
      <c r="F1180" s="278"/>
      <c r="BJ1180" s="191">
        <v>0</v>
      </c>
      <c r="BK1180" s="191">
        <v>0</v>
      </c>
      <c r="BL1180" s="191">
        <v>0</v>
      </c>
    </row>
    <row r="1181" spans="1:64" s="191" customFormat="1" ht="15.6" hidden="1" outlineLevel="1" x14ac:dyDescent="0.3">
      <c r="A1181" s="275"/>
      <c r="B1181" s="260"/>
      <c r="C1181" s="261"/>
      <c r="D1181" s="276"/>
      <c r="E1181" s="277"/>
      <c r="F1181" s="278"/>
      <c r="BJ1181" s="191">
        <v>0</v>
      </c>
      <c r="BK1181" s="191">
        <v>0</v>
      </c>
      <c r="BL1181" s="191">
        <v>0</v>
      </c>
    </row>
    <row r="1182" spans="1:64" s="191" customFormat="1" ht="15.6" hidden="1" outlineLevel="1" x14ac:dyDescent="0.3">
      <c r="A1182" s="275"/>
      <c r="B1182" s="260"/>
      <c r="C1182" s="261"/>
      <c r="D1182" s="276"/>
      <c r="E1182" s="277"/>
      <c r="F1182" s="278"/>
      <c r="BJ1182" s="191">
        <v>0</v>
      </c>
      <c r="BK1182" s="191">
        <v>0</v>
      </c>
      <c r="BL1182" s="191">
        <v>0</v>
      </c>
    </row>
    <row r="1183" spans="1:64" s="191" customFormat="1" ht="15.6" hidden="1" outlineLevel="1" x14ac:dyDescent="0.3">
      <c r="A1183" s="275"/>
      <c r="B1183" s="260"/>
      <c r="C1183" s="261"/>
      <c r="D1183" s="276"/>
      <c r="E1183" s="277"/>
      <c r="F1183" s="278"/>
      <c r="BJ1183" s="191">
        <v>0</v>
      </c>
      <c r="BK1183" s="191">
        <v>0</v>
      </c>
      <c r="BL1183" s="191">
        <v>0</v>
      </c>
    </row>
    <row r="1184" spans="1:64" s="191" customFormat="1" ht="15.6" hidden="1" outlineLevel="1" x14ac:dyDescent="0.3">
      <c r="A1184" s="275"/>
      <c r="B1184" s="260"/>
      <c r="C1184" s="261"/>
      <c r="D1184" s="276"/>
      <c r="E1184" s="277"/>
      <c r="F1184" s="278"/>
      <c r="BJ1184" s="191">
        <v>0</v>
      </c>
      <c r="BK1184" s="191">
        <v>0</v>
      </c>
      <c r="BL1184" s="191">
        <v>0</v>
      </c>
    </row>
    <row r="1185" spans="1:65" s="191" customFormat="1" ht="15.6" hidden="1" outlineLevel="1" x14ac:dyDescent="0.3">
      <c r="A1185" s="275"/>
      <c r="B1185" s="260"/>
      <c r="C1185" s="261"/>
      <c r="D1185" s="276"/>
      <c r="E1185" s="277"/>
      <c r="F1185" s="278"/>
      <c r="BJ1185" s="191">
        <v>0</v>
      </c>
      <c r="BK1185" s="191">
        <v>0</v>
      </c>
      <c r="BL1185" s="191">
        <v>0</v>
      </c>
    </row>
    <row r="1186" spans="1:65" s="191" customFormat="1" ht="15.6" hidden="1" outlineLevel="1" x14ac:dyDescent="0.3">
      <c r="A1186" s="275"/>
      <c r="B1186" s="260"/>
      <c r="C1186" s="261"/>
      <c r="D1186" s="276"/>
      <c r="E1186" s="277"/>
      <c r="F1186" s="278"/>
      <c r="BJ1186" s="191">
        <v>0</v>
      </c>
      <c r="BK1186" s="191">
        <v>0</v>
      </c>
      <c r="BL1186" s="191">
        <v>0</v>
      </c>
    </row>
    <row r="1187" spans="1:65" s="191" customFormat="1" ht="15.6" hidden="1" outlineLevel="1" x14ac:dyDescent="0.3">
      <c r="A1187" s="275"/>
      <c r="B1187" s="260"/>
      <c r="C1187" s="261"/>
      <c r="D1187" s="276"/>
      <c r="E1187" s="277"/>
      <c r="F1187" s="278"/>
      <c r="BJ1187" s="191">
        <v>0</v>
      </c>
      <c r="BK1187" s="191">
        <v>0</v>
      </c>
      <c r="BL1187" s="191">
        <v>0</v>
      </c>
    </row>
    <row r="1188" spans="1:65" s="191" customFormat="1" ht="15.6" hidden="1" outlineLevel="1" x14ac:dyDescent="0.3">
      <c r="A1188" s="275"/>
      <c r="B1188" s="260"/>
      <c r="C1188" s="261"/>
      <c r="D1188" s="276"/>
      <c r="E1188" s="277"/>
      <c r="F1188" s="278"/>
      <c r="BJ1188" s="191">
        <v>0</v>
      </c>
      <c r="BK1188" s="191">
        <v>0</v>
      </c>
      <c r="BL1188" s="191">
        <v>0</v>
      </c>
    </row>
    <row r="1189" spans="1:65" s="191" customFormat="1" ht="15.6" hidden="1" outlineLevel="1" x14ac:dyDescent="0.3">
      <c r="A1189" s="275"/>
      <c r="B1189" s="260"/>
      <c r="C1189" s="261"/>
      <c r="D1189" s="276"/>
      <c r="E1189" s="277"/>
      <c r="F1189" s="278"/>
      <c r="BJ1189" s="191">
        <v>0</v>
      </c>
      <c r="BK1189" s="191">
        <v>0</v>
      </c>
      <c r="BL1189" s="191">
        <v>0</v>
      </c>
    </row>
    <row r="1190" spans="1:65" s="191" customFormat="1" ht="15.6" hidden="1" outlineLevel="1" x14ac:dyDescent="0.3">
      <c r="A1190" s="275"/>
      <c r="B1190" s="260"/>
      <c r="C1190" s="261"/>
      <c r="D1190" s="276"/>
      <c r="E1190" s="277"/>
      <c r="F1190" s="278"/>
      <c r="BJ1190" s="191">
        <v>0</v>
      </c>
      <c r="BK1190" s="191">
        <v>0</v>
      </c>
      <c r="BL1190" s="191">
        <v>0</v>
      </c>
    </row>
    <row r="1191" spans="1:65" s="191" customFormat="1" ht="15.6" hidden="1" outlineLevel="1" x14ac:dyDescent="0.3">
      <c r="A1191" s="275"/>
      <c r="B1191" s="260"/>
      <c r="C1191" s="261"/>
      <c r="D1191" s="276"/>
      <c r="E1191" s="277"/>
      <c r="F1191" s="278"/>
      <c r="BJ1191" s="191">
        <v>0</v>
      </c>
      <c r="BK1191" s="191">
        <v>0</v>
      </c>
      <c r="BL1191" s="191">
        <v>0</v>
      </c>
    </row>
    <row r="1192" spans="1:65" s="191" customFormat="1" ht="15.6" hidden="1" outlineLevel="1" x14ac:dyDescent="0.3">
      <c r="A1192" s="275"/>
      <c r="B1192" s="260"/>
      <c r="C1192" s="261"/>
      <c r="D1192" s="276"/>
      <c r="E1192" s="277"/>
      <c r="F1192" s="278"/>
      <c r="BJ1192" s="191">
        <v>0</v>
      </c>
      <c r="BK1192" s="191">
        <v>0</v>
      </c>
      <c r="BL1192" s="191">
        <v>0</v>
      </c>
    </row>
    <row r="1193" spans="1:65" s="191" customFormat="1" ht="15.6" hidden="1" outlineLevel="1" x14ac:dyDescent="0.3">
      <c r="A1193" s="275"/>
      <c r="B1193" s="260"/>
      <c r="C1193" s="261"/>
      <c r="D1193" s="276"/>
      <c r="E1193" s="277"/>
      <c r="F1193" s="278"/>
      <c r="BJ1193" s="191">
        <v>0</v>
      </c>
      <c r="BK1193" s="191">
        <v>0</v>
      </c>
      <c r="BL1193" s="191">
        <v>0</v>
      </c>
    </row>
    <row r="1194" spans="1:65" s="191" customFormat="1" ht="15.6" hidden="1" outlineLevel="1" x14ac:dyDescent="0.3">
      <c r="A1194" s="275"/>
      <c r="B1194" s="260"/>
      <c r="C1194" s="261"/>
      <c r="D1194" s="276"/>
      <c r="E1194" s="277"/>
      <c r="F1194" s="278"/>
      <c r="BJ1194" s="191">
        <v>0</v>
      </c>
      <c r="BK1194" s="191">
        <v>0</v>
      </c>
      <c r="BL1194" s="191">
        <v>0</v>
      </c>
    </row>
    <row r="1195" spans="1:65" s="191" customFormat="1" hidden="1" outlineLevel="1" x14ac:dyDescent="0.3">
      <c r="BJ1195" s="191">
        <v>0</v>
      </c>
      <c r="BK1195" s="191">
        <v>0</v>
      </c>
      <c r="BL1195" s="191">
        <v>0</v>
      </c>
    </row>
    <row r="1196" spans="1:65" s="191" customFormat="1" hidden="1" outlineLevel="1" x14ac:dyDescent="0.3">
      <c r="BJ1196" s="191">
        <v>0</v>
      </c>
      <c r="BK1196" s="191">
        <v>0</v>
      </c>
      <c r="BL1196" s="191">
        <v>0</v>
      </c>
    </row>
    <row r="1197" spans="1:65" s="191" customFormat="1" hidden="1" outlineLevel="1" x14ac:dyDescent="0.3">
      <c r="BJ1197" s="191">
        <v>0</v>
      </c>
      <c r="BK1197" s="191">
        <v>0</v>
      </c>
      <c r="BL1197" s="191">
        <v>0</v>
      </c>
    </row>
    <row r="1198" spans="1:65" s="191" customFormat="1" hidden="1" outlineLevel="1" x14ac:dyDescent="0.3">
      <c r="A1198" s="264" t="s">
        <v>270</v>
      </c>
      <c r="BJ1198" s="191">
        <v>0</v>
      </c>
      <c r="BK1198" s="191">
        <v>0</v>
      </c>
      <c r="BL1198" s="191">
        <v>0</v>
      </c>
    </row>
    <row r="1199" spans="1:65" collapsed="1" x14ac:dyDescent="0.3">
      <c r="BJ1199">
        <v>0</v>
      </c>
      <c r="BK1199">
        <v>0</v>
      </c>
      <c r="BL1199">
        <v>0</v>
      </c>
      <c r="BM1199">
        <v>0</v>
      </c>
    </row>
    <row r="1200" spans="1:65" ht="15.6" x14ac:dyDescent="0.3">
      <c r="A1200" s="259" t="s">
        <v>400</v>
      </c>
      <c r="B1200" s="260"/>
      <c r="C1200" s="261"/>
      <c r="D1200" s="262"/>
      <c r="E1200" s="263" t="s">
        <v>1853</v>
      </c>
      <c r="F1200" s="178"/>
      <c r="BJ1200">
        <v>0</v>
      </c>
      <c r="BK1200">
        <v>0</v>
      </c>
      <c r="BL1200">
        <v>0</v>
      </c>
      <c r="BM1200">
        <v>0</v>
      </c>
    </row>
    <row r="1201" spans="62:64" hidden="1" outlineLevel="1" x14ac:dyDescent="0.3">
      <c r="BJ1201">
        <v>0</v>
      </c>
      <c r="BK1201">
        <v>0</v>
      </c>
      <c r="BL1201">
        <v>0</v>
      </c>
    </row>
    <row r="1202" spans="62:64" hidden="1" outlineLevel="1" x14ac:dyDescent="0.3">
      <c r="BJ1202">
        <v>0</v>
      </c>
      <c r="BK1202">
        <v>0</v>
      </c>
      <c r="BL1202">
        <v>0</v>
      </c>
    </row>
    <row r="1203" spans="62:64" hidden="1" outlineLevel="1" x14ac:dyDescent="0.3">
      <c r="BJ1203">
        <v>0</v>
      </c>
      <c r="BK1203">
        <v>0</v>
      </c>
      <c r="BL1203">
        <v>0</v>
      </c>
    </row>
    <row r="1204" spans="62:64" hidden="1" outlineLevel="1" x14ac:dyDescent="0.3">
      <c r="BJ1204">
        <v>0</v>
      </c>
      <c r="BK1204">
        <v>0</v>
      </c>
      <c r="BL1204">
        <v>0</v>
      </c>
    </row>
    <row r="1205" spans="62:64" hidden="1" outlineLevel="1" x14ac:dyDescent="0.3">
      <c r="BJ1205">
        <v>0</v>
      </c>
      <c r="BK1205">
        <v>0</v>
      </c>
      <c r="BL1205">
        <v>0</v>
      </c>
    </row>
    <row r="1206" spans="62:64" hidden="1" outlineLevel="1" x14ac:dyDescent="0.3">
      <c r="BJ1206">
        <v>0</v>
      </c>
      <c r="BK1206">
        <v>0</v>
      </c>
      <c r="BL1206">
        <v>0</v>
      </c>
    </row>
    <row r="1207" spans="62:64" hidden="1" outlineLevel="1" x14ac:dyDescent="0.3">
      <c r="BJ1207">
        <v>0</v>
      </c>
      <c r="BK1207">
        <v>0</v>
      </c>
      <c r="BL1207">
        <v>0</v>
      </c>
    </row>
    <row r="1208" spans="62:64" hidden="1" outlineLevel="1" x14ac:dyDescent="0.3">
      <c r="BJ1208">
        <v>0</v>
      </c>
      <c r="BK1208">
        <v>0</v>
      </c>
      <c r="BL1208">
        <v>0</v>
      </c>
    </row>
    <row r="1209" spans="62:64" hidden="1" outlineLevel="1" x14ac:dyDescent="0.3">
      <c r="BJ1209">
        <v>0</v>
      </c>
      <c r="BK1209">
        <v>0</v>
      </c>
      <c r="BL1209">
        <v>0</v>
      </c>
    </row>
    <row r="1210" spans="62:64" hidden="1" outlineLevel="1" x14ac:dyDescent="0.3">
      <c r="BJ1210">
        <v>0</v>
      </c>
      <c r="BK1210">
        <v>0</v>
      </c>
      <c r="BL1210">
        <v>0</v>
      </c>
    </row>
    <row r="1211" spans="62:64" hidden="1" outlineLevel="1" x14ac:dyDescent="0.3">
      <c r="BJ1211">
        <v>0</v>
      </c>
      <c r="BK1211">
        <v>0</v>
      </c>
      <c r="BL1211">
        <v>0</v>
      </c>
    </row>
    <row r="1212" spans="62:64" hidden="1" outlineLevel="1" x14ac:dyDescent="0.3">
      <c r="BJ1212">
        <v>0</v>
      </c>
      <c r="BK1212">
        <v>0</v>
      </c>
      <c r="BL1212">
        <v>0</v>
      </c>
    </row>
    <row r="1213" spans="62:64" hidden="1" outlineLevel="1" x14ac:dyDescent="0.3">
      <c r="BJ1213">
        <v>0</v>
      </c>
      <c r="BK1213">
        <v>0</v>
      </c>
      <c r="BL1213">
        <v>0</v>
      </c>
    </row>
    <row r="1214" spans="62:64" hidden="1" outlineLevel="1" x14ac:dyDescent="0.3">
      <c r="BJ1214">
        <v>0</v>
      </c>
      <c r="BK1214">
        <v>0</v>
      </c>
      <c r="BL1214">
        <v>0</v>
      </c>
    </row>
    <row r="1215" spans="62:64" hidden="1" outlineLevel="1" x14ac:dyDescent="0.3">
      <c r="BJ1215">
        <v>0</v>
      </c>
      <c r="BK1215">
        <v>0</v>
      </c>
      <c r="BL1215">
        <v>0</v>
      </c>
    </row>
    <row r="1216" spans="62:64" hidden="1" outlineLevel="1" x14ac:dyDescent="0.3">
      <c r="BJ1216">
        <v>0</v>
      </c>
      <c r="BK1216">
        <v>0</v>
      </c>
      <c r="BL1216">
        <v>0</v>
      </c>
    </row>
    <row r="1217" spans="62:64" hidden="1" outlineLevel="1" x14ac:dyDescent="0.3">
      <c r="BJ1217">
        <v>0</v>
      </c>
      <c r="BK1217">
        <v>0</v>
      </c>
      <c r="BL1217">
        <v>0</v>
      </c>
    </row>
    <row r="1218" spans="62:64" hidden="1" outlineLevel="1" x14ac:dyDescent="0.3">
      <c r="BJ1218">
        <v>0</v>
      </c>
      <c r="BK1218">
        <v>0</v>
      </c>
      <c r="BL1218">
        <v>0</v>
      </c>
    </row>
    <row r="1219" spans="62:64" hidden="1" outlineLevel="1" x14ac:dyDescent="0.3">
      <c r="BJ1219">
        <v>0</v>
      </c>
      <c r="BK1219">
        <v>0</v>
      </c>
      <c r="BL1219">
        <v>0</v>
      </c>
    </row>
    <row r="1220" spans="62:64" hidden="1" outlineLevel="1" x14ac:dyDescent="0.3">
      <c r="BJ1220">
        <v>0</v>
      </c>
      <c r="BK1220">
        <v>0</v>
      </c>
      <c r="BL1220">
        <v>0</v>
      </c>
    </row>
    <row r="1221" spans="62:64" hidden="1" outlineLevel="1" x14ac:dyDescent="0.3">
      <c r="BJ1221">
        <v>0</v>
      </c>
      <c r="BK1221">
        <v>0</v>
      </c>
      <c r="BL1221">
        <v>0</v>
      </c>
    </row>
    <row r="1222" spans="62:64" hidden="1" outlineLevel="1" x14ac:dyDescent="0.3">
      <c r="BJ1222">
        <v>0</v>
      </c>
      <c r="BK1222">
        <v>0</v>
      </c>
      <c r="BL1222">
        <v>0</v>
      </c>
    </row>
    <row r="1223" spans="62:64" hidden="1" outlineLevel="1" x14ac:dyDescent="0.3">
      <c r="BJ1223">
        <v>0</v>
      </c>
      <c r="BK1223">
        <v>0</v>
      </c>
      <c r="BL1223">
        <v>0</v>
      </c>
    </row>
    <row r="1224" spans="62:64" hidden="1" outlineLevel="1" x14ac:dyDescent="0.3">
      <c r="BJ1224">
        <v>0</v>
      </c>
      <c r="BK1224">
        <v>0</v>
      </c>
      <c r="BL1224">
        <v>0</v>
      </c>
    </row>
    <row r="1225" spans="62:64" hidden="1" outlineLevel="1" x14ac:dyDescent="0.3">
      <c r="BJ1225">
        <v>0</v>
      </c>
      <c r="BK1225">
        <v>0</v>
      </c>
      <c r="BL1225">
        <v>0</v>
      </c>
    </row>
    <row r="1226" spans="62:64" hidden="1" outlineLevel="1" x14ac:dyDescent="0.3">
      <c r="BJ1226">
        <v>0</v>
      </c>
      <c r="BK1226">
        <v>0</v>
      </c>
      <c r="BL1226">
        <v>0</v>
      </c>
    </row>
    <row r="1227" spans="62:64" hidden="1" outlineLevel="1" x14ac:dyDescent="0.3">
      <c r="BJ1227">
        <v>0</v>
      </c>
      <c r="BK1227">
        <v>0</v>
      </c>
      <c r="BL1227">
        <v>0</v>
      </c>
    </row>
    <row r="1228" spans="62:64" hidden="1" outlineLevel="1" x14ac:dyDescent="0.3">
      <c r="BJ1228">
        <v>0</v>
      </c>
      <c r="BK1228">
        <v>0</v>
      </c>
      <c r="BL1228">
        <v>0</v>
      </c>
    </row>
    <row r="1229" spans="62:64" hidden="1" outlineLevel="1" x14ac:dyDescent="0.3">
      <c r="BJ1229">
        <v>0</v>
      </c>
      <c r="BK1229">
        <v>0</v>
      </c>
      <c r="BL1229">
        <v>0</v>
      </c>
    </row>
    <row r="1230" spans="62:64" hidden="1" outlineLevel="1" x14ac:dyDescent="0.3">
      <c r="BJ1230">
        <v>0</v>
      </c>
      <c r="BK1230">
        <v>0</v>
      </c>
      <c r="BL1230">
        <v>0</v>
      </c>
    </row>
    <row r="1231" spans="62:64" hidden="1" outlineLevel="1" x14ac:dyDescent="0.3">
      <c r="BJ1231">
        <v>0</v>
      </c>
      <c r="BK1231">
        <v>0</v>
      </c>
      <c r="BL1231">
        <v>0</v>
      </c>
    </row>
    <row r="1232" spans="62:64" hidden="1" outlineLevel="1" x14ac:dyDescent="0.3">
      <c r="BJ1232">
        <v>0</v>
      </c>
      <c r="BK1232">
        <v>0</v>
      </c>
      <c r="BL1232">
        <v>0</v>
      </c>
    </row>
    <row r="1233" spans="62:64" hidden="1" outlineLevel="1" x14ac:dyDescent="0.3">
      <c r="BJ1233">
        <v>0</v>
      </c>
      <c r="BK1233">
        <v>0</v>
      </c>
      <c r="BL1233">
        <v>0</v>
      </c>
    </row>
    <row r="1234" spans="62:64" hidden="1" outlineLevel="1" x14ac:dyDescent="0.3">
      <c r="BJ1234">
        <v>0</v>
      </c>
      <c r="BK1234">
        <v>0</v>
      </c>
      <c r="BL1234">
        <v>0</v>
      </c>
    </row>
    <row r="1235" spans="62:64" hidden="1" outlineLevel="1" x14ac:dyDescent="0.3">
      <c r="BJ1235">
        <v>0</v>
      </c>
      <c r="BK1235">
        <v>0</v>
      </c>
      <c r="BL1235">
        <v>0</v>
      </c>
    </row>
    <row r="1236" spans="62:64" hidden="1" outlineLevel="1" x14ac:dyDescent="0.3">
      <c r="BJ1236">
        <v>0</v>
      </c>
      <c r="BK1236">
        <v>0</v>
      </c>
      <c r="BL1236">
        <v>0</v>
      </c>
    </row>
    <row r="1237" spans="62:64" hidden="1" outlineLevel="1" x14ac:dyDescent="0.3">
      <c r="BJ1237">
        <v>0</v>
      </c>
      <c r="BK1237">
        <v>0</v>
      </c>
      <c r="BL1237">
        <v>0</v>
      </c>
    </row>
    <row r="1238" spans="62:64" hidden="1" outlineLevel="1" x14ac:dyDescent="0.3">
      <c r="BJ1238">
        <v>0</v>
      </c>
      <c r="BK1238">
        <v>0</v>
      </c>
      <c r="BL1238">
        <v>0</v>
      </c>
    </row>
    <row r="1239" spans="62:64" hidden="1" outlineLevel="1" x14ac:dyDescent="0.3">
      <c r="BJ1239">
        <v>0</v>
      </c>
      <c r="BK1239">
        <v>0</v>
      </c>
      <c r="BL1239">
        <v>0</v>
      </c>
    </row>
    <row r="1240" spans="62:64" hidden="1" outlineLevel="1" x14ac:dyDescent="0.3">
      <c r="BJ1240">
        <v>0</v>
      </c>
      <c r="BK1240">
        <v>0</v>
      </c>
      <c r="BL1240">
        <v>0</v>
      </c>
    </row>
    <row r="1241" spans="62:64" hidden="1" outlineLevel="1" x14ac:dyDescent="0.3">
      <c r="BJ1241">
        <v>0</v>
      </c>
      <c r="BK1241">
        <v>0</v>
      </c>
      <c r="BL1241">
        <v>0</v>
      </c>
    </row>
    <row r="1242" spans="62:64" hidden="1" outlineLevel="1" x14ac:dyDescent="0.3">
      <c r="BJ1242">
        <v>0</v>
      </c>
      <c r="BK1242">
        <v>0</v>
      </c>
      <c r="BL1242">
        <v>0</v>
      </c>
    </row>
    <row r="1243" spans="62:64" hidden="1" outlineLevel="1" x14ac:dyDescent="0.3">
      <c r="BJ1243">
        <v>0</v>
      </c>
      <c r="BK1243">
        <v>0</v>
      </c>
      <c r="BL1243">
        <v>0</v>
      </c>
    </row>
    <row r="1244" spans="62:64" hidden="1" outlineLevel="1" x14ac:dyDescent="0.3">
      <c r="BJ1244">
        <v>0</v>
      </c>
      <c r="BK1244">
        <v>0</v>
      </c>
      <c r="BL1244">
        <v>0</v>
      </c>
    </row>
    <row r="1245" spans="62:64" hidden="1" outlineLevel="1" x14ac:dyDescent="0.3">
      <c r="BJ1245">
        <v>0</v>
      </c>
      <c r="BK1245">
        <v>0</v>
      </c>
      <c r="BL1245">
        <v>0</v>
      </c>
    </row>
    <row r="1246" spans="62:64" hidden="1" outlineLevel="1" x14ac:dyDescent="0.3">
      <c r="BJ1246">
        <v>0</v>
      </c>
      <c r="BK1246">
        <v>0</v>
      </c>
      <c r="BL1246">
        <v>0</v>
      </c>
    </row>
    <row r="1247" spans="62:64" hidden="1" outlineLevel="1" x14ac:dyDescent="0.3">
      <c r="BJ1247">
        <v>0</v>
      </c>
      <c r="BK1247">
        <v>0</v>
      </c>
      <c r="BL1247">
        <v>0</v>
      </c>
    </row>
    <row r="1248" spans="62:64" hidden="1" outlineLevel="1" x14ac:dyDescent="0.3">
      <c r="BJ1248">
        <v>0</v>
      </c>
      <c r="BK1248">
        <v>0</v>
      </c>
      <c r="BL1248">
        <v>0</v>
      </c>
    </row>
    <row r="1249" spans="62:64" hidden="1" outlineLevel="1" x14ac:dyDescent="0.3">
      <c r="BJ1249">
        <v>0</v>
      </c>
      <c r="BK1249">
        <v>0</v>
      </c>
      <c r="BL1249">
        <v>0</v>
      </c>
    </row>
    <row r="1250" spans="62:64" hidden="1" outlineLevel="1" x14ac:dyDescent="0.3">
      <c r="BJ1250">
        <v>0</v>
      </c>
      <c r="BK1250">
        <v>0</v>
      </c>
      <c r="BL1250">
        <v>0</v>
      </c>
    </row>
    <row r="1251" spans="62:64" hidden="1" outlineLevel="1" x14ac:dyDescent="0.3">
      <c r="BJ1251">
        <v>0</v>
      </c>
      <c r="BK1251">
        <v>0</v>
      </c>
      <c r="BL1251">
        <v>0</v>
      </c>
    </row>
    <row r="1252" spans="62:64" hidden="1" outlineLevel="1" x14ac:dyDescent="0.3">
      <c r="BJ1252">
        <v>0</v>
      </c>
      <c r="BK1252">
        <v>0</v>
      </c>
      <c r="BL1252">
        <v>0</v>
      </c>
    </row>
    <row r="1253" spans="62:64" hidden="1" outlineLevel="1" x14ac:dyDescent="0.3">
      <c r="BJ1253">
        <v>0</v>
      </c>
      <c r="BK1253">
        <v>0</v>
      </c>
      <c r="BL1253">
        <v>0</v>
      </c>
    </row>
    <row r="1254" spans="62:64" hidden="1" outlineLevel="1" x14ac:dyDescent="0.3">
      <c r="BJ1254">
        <v>0</v>
      </c>
      <c r="BK1254">
        <v>0</v>
      </c>
      <c r="BL1254">
        <v>0</v>
      </c>
    </row>
    <row r="1255" spans="62:64" hidden="1" outlineLevel="1" x14ac:dyDescent="0.3">
      <c r="BJ1255">
        <v>0</v>
      </c>
      <c r="BK1255">
        <v>0</v>
      </c>
      <c r="BL1255">
        <v>0</v>
      </c>
    </row>
    <row r="1256" spans="62:64" hidden="1" outlineLevel="1" x14ac:dyDescent="0.3">
      <c r="BJ1256">
        <v>0</v>
      </c>
      <c r="BK1256">
        <v>0</v>
      </c>
      <c r="BL1256">
        <v>0</v>
      </c>
    </row>
    <row r="1257" spans="62:64" hidden="1" outlineLevel="1" x14ac:dyDescent="0.3">
      <c r="BJ1257">
        <v>0</v>
      </c>
      <c r="BK1257">
        <v>0</v>
      </c>
      <c r="BL1257">
        <v>0</v>
      </c>
    </row>
    <row r="1258" spans="62:64" hidden="1" outlineLevel="1" x14ac:dyDescent="0.3">
      <c r="BJ1258">
        <v>0</v>
      </c>
      <c r="BK1258">
        <v>0</v>
      </c>
      <c r="BL1258">
        <v>0</v>
      </c>
    </row>
    <row r="1259" spans="62:64" hidden="1" outlineLevel="1" x14ac:dyDescent="0.3">
      <c r="BJ1259">
        <v>0</v>
      </c>
      <c r="BK1259">
        <v>0</v>
      </c>
      <c r="BL1259">
        <v>0</v>
      </c>
    </row>
    <row r="1260" spans="62:64" hidden="1" outlineLevel="1" x14ac:dyDescent="0.3">
      <c r="BJ1260">
        <v>0</v>
      </c>
      <c r="BK1260">
        <v>0</v>
      </c>
      <c r="BL1260">
        <v>0</v>
      </c>
    </row>
    <row r="1261" spans="62:64" hidden="1" outlineLevel="1" x14ac:dyDescent="0.3">
      <c r="BJ1261">
        <v>0</v>
      </c>
      <c r="BK1261">
        <v>0</v>
      </c>
      <c r="BL1261">
        <v>0</v>
      </c>
    </row>
    <row r="1262" spans="62:64" hidden="1" outlineLevel="1" x14ac:dyDescent="0.3">
      <c r="BJ1262">
        <v>0</v>
      </c>
      <c r="BK1262">
        <v>0</v>
      </c>
      <c r="BL1262">
        <v>0</v>
      </c>
    </row>
    <row r="1263" spans="62:64" hidden="1" outlineLevel="1" x14ac:dyDescent="0.3">
      <c r="BJ1263">
        <v>0</v>
      </c>
      <c r="BK1263">
        <v>0</v>
      </c>
      <c r="BL1263">
        <v>0</v>
      </c>
    </row>
    <row r="1264" spans="62:64" hidden="1" outlineLevel="1" x14ac:dyDescent="0.3">
      <c r="BJ1264">
        <v>0</v>
      </c>
      <c r="BK1264">
        <v>0</v>
      </c>
      <c r="BL1264">
        <v>0</v>
      </c>
    </row>
    <row r="1265" spans="62:64" hidden="1" outlineLevel="1" x14ac:dyDescent="0.3">
      <c r="BJ1265">
        <v>0</v>
      </c>
      <c r="BK1265">
        <v>0</v>
      </c>
      <c r="BL1265">
        <v>0</v>
      </c>
    </row>
    <row r="1266" spans="62:64" hidden="1" outlineLevel="1" x14ac:dyDescent="0.3">
      <c r="BJ1266">
        <v>0</v>
      </c>
      <c r="BK1266">
        <v>0</v>
      </c>
      <c r="BL1266">
        <v>0</v>
      </c>
    </row>
    <row r="1267" spans="62:64" hidden="1" outlineLevel="1" x14ac:dyDescent="0.3">
      <c r="BJ1267">
        <v>0</v>
      </c>
      <c r="BK1267">
        <v>0</v>
      </c>
      <c r="BL1267">
        <v>0</v>
      </c>
    </row>
    <row r="1268" spans="62:64" hidden="1" outlineLevel="1" x14ac:dyDescent="0.3">
      <c r="BJ1268">
        <v>0</v>
      </c>
      <c r="BK1268">
        <v>0</v>
      </c>
      <c r="BL1268">
        <v>0</v>
      </c>
    </row>
    <row r="1269" spans="62:64" hidden="1" outlineLevel="1" x14ac:dyDescent="0.3">
      <c r="BJ1269">
        <v>0</v>
      </c>
      <c r="BK1269">
        <v>0</v>
      </c>
      <c r="BL1269">
        <v>0</v>
      </c>
    </row>
    <row r="1270" spans="62:64" hidden="1" outlineLevel="1" x14ac:dyDescent="0.3">
      <c r="BJ1270">
        <v>0</v>
      </c>
      <c r="BK1270">
        <v>0</v>
      </c>
      <c r="BL1270">
        <v>0</v>
      </c>
    </row>
    <row r="1271" spans="62:64" hidden="1" outlineLevel="1" x14ac:dyDescent="0.3">
      <c r="BJ1271">
        <v>0</v>
      </c>
      <c r="BK1271">
        <v>0</v>
      </c>
      <c r="BL1271">
        <v>0</v>
      </c>
    </row>
    <row r="1272" spans="62:64" hidden="1" outlineLevel="1" x14ac:dyDescent="0.3">
      <c r="BJ1272">
        <v>0</v>
      </c>
      <c r="BK1272">
        <v>0</v>
      </c>
      <c r="BL1272">
        <v>0</v>
      </c>
    </row>
    <row r="1273" spans="62:64" hidden="1" outlineLevel="1" x14ac:dyDescent="0.3">
      <c r="BJ1273">
        <v>0</v>
      </c>
      <c r="BK1273">
        <v>0</v>
      </c>
      <c r="BL1273">
        <v>0</v>
      </c>
    </row>
    <row r="1274" spans="62:64" hidden="1" outlineLevel="1" x14ac:dyDescent="0.3">
      <c r="BJ1274">
        <v>0</v>
      </c>
      <c r="BK1274">
        <v>0</v>
      </c>
      <c r="BL1274">
        <v>0</v>
      </c>
    </row>
    <row r="1275" spans="62:64" hidden="1" outlineLevel="1" x14ac:dyDescent="0.3">
      <c r="BJ1275">
        <v>0</v>
      </c>
      <c r="BK1275">
        <v>0</v>
      </c>
      <c r="BL1275">
        <v>0</v>
      </c>
    </row>
    <row r="1276" spans="62:64" hidden="1" outlineLevel="1" x14ac:dyDescent="0.3">
      <c r="BJ1276">
        <v>0</v>
      </c>
      <c r="BK1276">
        <v>0</v>
      </c>
      <c r="BL1276">
        <v>0</v>
      </c>
    </row>
    <row r="1277" spans="62:64" hidden="1" outlineLevel="1" x14ac:dyDescent="0.3">
      <c r="BJ1277">
        <v>0</v>
      </c>
      <c r="BK1277">
        <v>0</v>
      </c>
      <c r="BL1277">
        <v>0</v>
      </c>
    </row>
    <row r="1278" spans="62:64" hidden="1" outlineLevel="1" x14ac:dyDescent="0.3">
      <c r="BJ1278">
        <v>0</v>
      </c>
      <c r="BK1278">
        <v>0</v>
      </c>
      <c r="BL1278">
        <v>0</v>
      </c>
    </row>
    <row r="1279" spans="62:64" hidden="1" outlineLevel="1" x14ac:dyDescent="0.3">
      <c r="BJ1279">
        <v>0</v>
      </c>
      <c r="BK1279">
        <v>0</v>
      </c>
      <c r="BL1279">
        <v>0</v>
      </c>
    </row>
    <row r="1280" spans="62:64" hidden="1" outlineLevel="1" x14ac:dyDescent="0.3">
      <c r="BJ1280">
        <v>0</v>
      </c>
      <c r="BK1280">
        <v>0</v>
      </c>
      <c r="BL1280">
        <v>0</v>
      </c>
    </row>
    <row r="1281" spans="62:64" hidden="1" outlineLevel="1" x14ac:dyDescent="0.3">
      <c r="BJ1281">
        <v>0</v>
      </c>
      <c r="BK1281">
        <v>0</v>
      </c>
      <c r="BL1281">
        <v>0</v>
      </c>
    </row>
    <row r="1282" spans="62:64" hidden="1" outlineLevel="1" x14ac:dyDescent="0.3">
      <c r="BJ1282">
        <v>0</v>
      </c>
      <c r="BK1282">
        <v>0</v>
      </c>
      <c r="BL1282">
        <v>0</v>
      </c>
    </row>
    <row r="1283" spans="62:64" hidden="1" outlineLevel="1" x14ac:dyDescent="0.3">
      <c r="BJ1283">
        <v>0</v>
      </c>
      <c r="BK1283">
        <v>0</v>
      </c>
      <c r="BL1283">
        <v>0</v>
      </c>
    </row>
    <row r="1284" spans="62:64" hidden="1" outlineLevel="1" x14ac:dyDescent="0.3">
      <c r="BJ1284">
        <v>0</v>
      </c>
      <c r="BK1284">
        <v>0</v>
      </c>
      <c r="BL1284">
        <v>0</v>
      </c>
    </row>
    <row r="1285" spans="62:64" hidden="1" outlineLevel="1" x14ac:dyDescent="0.3">
      <c r="BJ1285">
        <v>0</v>
      </c>
      <c r="BK1285">
        <v>0</v>
      </c>
      <c r="BL1285">
        <v>0</v>
      </c>
    </row>
    <row r="1286" spans="62:64" hidden="1" outlineLevel="1" x14ac:dyDescent="0.3">
      <c r="BJ1286">
        <v>0</v>
      </c>
      <c r="BK1286">
        <v>0</v>
      </c>
      <c r="BL1286">
        <v>0</v>
      </c>
    </row>
    <row r="1287" spans="62:64" hidden="1" outlineLevel="1" x14ac:dyDescent="0.3">
      <c r="BJ1287">
        <v>0</v>
      </c>
      <c r="BK1287">
        <v>0</v>
      </c>
      <c r="BL1287">
        <v>0</v>
      </c>
    </row>
    <row r="1288" spans="62:64" hidden="1" outlineLevel="1" x14ac:dyDescent="0.3">
      <c r="BJ1288">
        <v>0</v>
      </c>
      <c r="BK1288">
        <v>0</v>
      </c>
      <c r="BL1288">
        <v>0</v>
      </c>
    </row>
    <row r="1289" spans="62:64" hidden="1" outlineLevel="1" x14ac:dyDescent="0.3">
      <c r="BJ1289">
        <v>0</v>
      </c>
      <c r="BK1289">
        <v>0</v>
      </c>
      <c r="BL1289">
        <v>0</v>
      </c>
    </row>
    <row r="1290" spans="62:64" hidden="1" outlineLevel="1" x14ac:dyDescent="0.3">
      <c r="BJ1290">
        <v>0</v>
      </c>
      <c r="BK1290">
        <v>0</v>
      </c>
      <c r="BL1290">
        <v>0</v>
      </c>
    </row>
    <row r="1291" spans="62:64" hidden="1" outlineLevel="1" x14ac:dyDescent="0.3">
      <c r="BJ1291">
        <v>0</v>
      </c>
      <c r="BK1291">
        <v>0</v>
      </c>
      <c r="BL1291">
        <v>0</v>
      </c>
    </row>
    <row r="1292" spans="62:64" hidden="1" outlineLevel="1" x14ac:dyDescent="0.3">
      <c r="BJ1292">
        <v>0</v>
      </c>
      <c r="BK1292">
        <v>0</v>
      </c>
      <c r="BL1292">
        <v>0</v>
      </c>
    </row>
    <row r="1293" spans="62:64" hidden="1" outlineLevel="1" x14ac:dyDescent="0.3">
      <c r="BJ1293">
        <v>0</v>
      </c>
      <c r="BK1293">
        <v>0</v>
      </c>
      <c r="BL1293">
        <v>0</v>
      </c>
    </row>
    <row r="1294" spans="62:64" hidden="1" outlineLevel="1" x14ac:dyDescent="0.3">
      <c r="BJ1294">
        <v>0</v>
      </c>
      <c r="BK1294">
        <v>0</v>
      </c>
      <c r="BL1294">
        <v>0</v>
      </c>
    </row>
    <row r="1295" spans="62:64" hidden="1" outlineLevel="1" x14ac:dyDescent="0.3">
      <c r="BJ1295">
        <v>0</v>
      </c>
      <c r="BK1295">
        <v>0</v>
      </c>
      <c r="BL1295">
        <v>0</v>
      </c>
    </row>
    <row r="1296" spans="62:64" hidden="1" outlineLevel="1" x14ac:dyDescent="0.3">
      <c r="BJ1296">
        <v>0</v>
      </c>
      <c r="BK1296">
        <v>0</v>
      </c>
      <c r="BL1296">
        <v>0</v>
      </c>
    </row>
    <row r="1297" spans="1:65" hidden="1" outlineLevel="1" x14ac:dyDescent="0.3">
      <c r="BJ1297">
        <v>0</v>
      </c>
      <c r="BK1297">
        <v>0</v>
      </c>
      <c r="BL1297">
        <v>0</v>
      </c>
    </row>
    <row r="1298" spans="1:65" hidden="1" outlineLevel="1" x14ac:dyDescent="0.3">
      <c r="A1298" s="264" t="s">
        <v>400</v>
      </c>
      <c r="BJ1298">
        <v>0</v>
      </c>
      <c r="BK1298">
        <v>0</v>
      </c>
      <c r="BL1298">
        <v>0</v>
      </c>
    </row>
    <row r="1299" spans="1:65" collapsed="1" x14ac:dyDescent="0.3">
      <c r="BJ1299">
        <v>0</v>
      </c>
      <c r="BK1299">
        <v>0</v>
      </c>
      <c r="BL1299">
        <v>0</v>
      </c>
      <c r="BM1299">
        <v>0</v>
      </c>
    </row>
    <row r="1385" spans="1:1" x14ac:dyDescent="0.3">
      <c r="A1385" s="264">
        <v>0</v>
      </c>
    </row>
  </sheetData>
  <sheetProtection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DFCD-D2E4-4CBC-A75E-420578EC1726}">
  <dimension ref="A1:AB130"/>
  <sheetViews>
    <sheetView workbookViewId="0">
      <selection activeCell="F1" sqref="F1:F9"/>
    </sheetView>
  </sheetViews>
  <sheetFormatPr defaultRowHeight="14.4" outlineLevelRow="1" x14ac:dyDescent="0.3"/>
  <cols>
    <col min="1" max="1" width="12.44140625" style="62" customWidth="1"/>
    <col min="2" max="3" width="11.109375" style="62" bestFit="1" customWidth="1"/>
    <col min="4" max="4" width="32.5546875" style="62" customWidth="1"/>
    <col min="5" max="5" width="11.109375" bestFit="1" customWidth="1"/>
    <col min="6" max="6" width="10.88671875" bestFit="1" customWidth="1"/>
    <col min="11" max="11" width="9.109375" bestFit="1" customWidth="1"/>
    <col min="13" max="13" width="9.21875" bestFit="1" customWidth="1"/>
    <col min="18" max="18" width="19.21875" bestFit="1" customWidth="1"/>
    <col min="20" max="20" width="17.21875" bestFit="1" customWidth="1"/>
    <col min="21" max="21" width="17.44140625" bestFit="1" customWidth="1"/>
  </cols>
  <sheetData>
    <row r="1" spans="1:28" outlineLevel="1" x14ac:dyDescent="0.3">
      <c r="A1" s="211" t="s">
        <v>254</v>
      </c>
      <c r="B1" s="211" t="s">
        <v>339</v>
      </c>
      <c r="C1" s="211" t="s">
        <v>328</v>
      </c>
      <c r="D1" s="62" t="s">
        <v>488</v>
      </c>
      <c r="E1" s="212">
        <f>ROUND(F1*H1*G1,2)</f>
        <v>3575.72</v>
      </c>
      <c r="F1" s="213">
        <v>5001</v>
      </c>
      <c r="G1" s="214">
        <v>0.5</v>
      </c>
      <c r="H1" s="215">
        <v>1.43</v>
      </c>
      <c r="J1" s="218" t="s">
        <v>397</v>
      </c>
      <c r="K1" s="218"/>
      <c r="L1" s="218"/>
      <c r="M1" s="218"/>
      <c r="N1" s="218"/>
      <c r="O1" s="218"/>
      <c r="P1" s="178" t="s">
        <v>514</v>
      </c>
      <c r="Q1" s="533" t="s">
        <v>0</v>
      </c>
      <c r="R1" s="534" t="s">
        <v>484</v>
      </c>
      <c r="S1" s="534" t="s">
        <v>485</v>
      </c>
      <c r="T1" s="535" t="s">
        <v>794</v>
      </c>
      <c r="U1" s="536" t="s">
        <v>795</v>
      </c>
      <c r="V1" s="62" t="s">
        <v>486</v>
      </c>
      <c r="AA1" t="s">
        <v>1857</v>
      </c>
      <c r="AB1" t="s">
        <v>1860</v>
      </c>
    </row>
    <row r="2" spans="1:28" outlineLevel="1" x14ac:dyDescent="0.3">
      <c r="A2" s="211" t="s">
        <v>255</v>
      </c>
      <c r="B2" s="211" t="s">
        <v>313</v>
      </c>
      <c r="C2" s="211" t="s">
        <v>321</v>
      </c>
      <c r="D2" s="62" t="s">
        <v>491</v>
      </c>
      <c r="E2" s="212">
        <f t="shared" ref="E2:E9" si="0">ROUND(F2*H2*G2,2)</f>
        <v>3576.43</v>
      </c>
      <c r="F2" s="213">
        <v>5002</v>
      </c>
      <c r="G2" s="214">
        <v>0.5</v>
      </c>
      <c r="H2" s="215">
        <v>1.43</v>
      </c>
      <c r="P2" s="532" t="s">
        <v>287</v>
      </c>
      <c r="Q2" s="537" t="s">
        <v>487</v>
      </c>
      <c r="R2" s="538" t="s">
        <v>488</v>
      </c>
      <c r="S2" s="538" t="s">
        <v>258</v>
      </c>
      <c r="T2" s="539">
        <v>80</v>
      </c>
      <c r="U2" s="540">
        <f>T2/4</f>
        <v>20</v>
      </c>
      <c r="V2" s="62" t="s">
        <v>489</v>
      </c>
      <c r="X2" s="211" t="s">
        <v>330</v>
      </c>
    </row>
    <row r="3" spans="1:28" outlineLevel="1" x14ac:dyDescent="0.3">
      <c r="A3" s="211" t="s">
        <v>256</v>
      </c>
      <c r="B3" s="211" t="s">
        <v>314</v>
      </c>
      <c r="C3" s="211" t="s">
        <v>322</v>
      </c>
      <c r="D3" s="62" t="s">
        <v>496</v>
      </c>
      <c r="E3" s="212">
        <f t="shared" si="0"/>
        <v>3577.15</v>
      </c>
      <c r="F3" s="213">
        <v>5003</v>
      </c>
      <c r="G3" s="214">
        <v>0.5</v>
      </c>
      <c r="H3" s="215">
        <v>1.43</v>
      </c>
      <c r="P3" s="532" t="s">
        <v>288</v>
      </c>
      <c r="Q3" s="537" t="s">
        <v>490</v>
      </c>
      <c r="R3" s="538" t="s">
        <v>491</v>
      </c>
      <c r="S3" s="538" t="s">
        <v>258</v>
      </c>
      <c r="T3" s="539">
        <v>80</v>
      </c>
      <c r="U3" s="540">
        <f t="shared" ref="U3:U10" si="1">T3/4</f>
        <v>20</v>
      </c>
      <c r="V3" s="62" t="s">
        <v>489</v>
      </c>
      <c r="X3" s="211" t="s">
        <v>331</v>
      </c>
    </row>
    <row r="4" spans="1:28" outlineLevel="1" x14ac:dyDescent="0.3">
      <c r="A4" s="211" t="s">
        <v>257</v>
      </c>
      <c r="B4" s="211" t="s">
        <v>315</v>
      </c>
      <c r="C4" s="211" t="s">
        <v>323</v>
      </c>
      <c r="D4" s="62" t="s">
        <v>499</v>
      </c>
      <c r="E4" s="212">
        <f t="shared" si="0"/>
        <v>3577.86</v>
      </c>
      <c r="F4" s="213">
        <v>5004</v>
      </c>
      <c r="G4" s="214">
        <v>0.5</v>
      </c>
      <c r="H4" s="215">
        <v>1.43</v>
      </c>
      <c r="P4" s="532" t="s">
        <v>289</v>
      </c>
      <c r="Q4" s="537" t="s">
        <v>492</v>
      </c>
      <c r="R4" s="538" t="s">
        <v>496</v>
      </c>
      <c r="S4" s="538" t="s">
        <v>497</v>
      </c>
      <c r="T4" s="539">
        <v>80</v>
      </c>
      <c r="U4" s="540">
        <f t="shared" si="1"/>
        <v>20</v>
      </c>
      <c r="V4" s="62" t="s">
        <v>489</v>
      </c>
      <c r="X4" s="211" t="s">
        <v>332</v>
      </c>
    </row>
    <row r="5" spans="1:28" outlineLevel="1" x14ac:dyDescent="0.3">
      <c r="A5" s="211" t="s">
        <v>249</v>
      </c>
      <c r="B5" s="211" t="s">
        <v>316</v>
      </c>
      <c r="C5" s="211" t="s">
        <v>324</v>
      </c>
      <c r="D5" s="62" t="s">
        <v>505</v>
      </c>
      <c r="E5" s="212">
        <f t="shared" si="0"/>
        <v>3578.58</v>
      </c>
      <c r="F5" s="213">
        <v>5005</v>
      </c>
      <c r="G5" s="214">
        <v>0.5</v>
      </c>
      <c r="H5" s="215">
        <v>1.43</v>
      </c>
      <c r="P5" s="178"/>
      <c r="Q5" s="537" t="s">
        <v>495</v>
      </c>
      <c r="R5" s="538" t="s">
        <v>499</v>
      </c>
      <c r="S5" s="538" t="s">
        <v>497</v>
      </c>
      <c r="T5" s="539">
        <v>80</v>
      </c>
      <c r="U5" s="540">
        <f t="shared" si="1"/>
        <v>20</v>
      </c>
      <c r="V5" s="62" t="s">
        <v>489</v>
      </c>
      <c r="X5" s="211" t="s">
        <v>333</v>
      </c>
    </row>
    <row r="6" spans="1:28" outlineLevel="1" x14ac:dyDescent="0.3">
      <c r="A6" s="211" t="s">
        <v>250</v>
      </c>
      <c r="B6" s="211" t="s">
        <v>317</v>
      </c>
      <c r="C6" s="211" t="s">
        <v>325</v>
      </c>
      <c r="D6" s="62" t="s">
        <v>507</v>
      </c>
      <c r="E6" s="212">
        <f t="shared" si="0"/>
        <v>3579.29</v>
      </c>
      <c r="F6" s="213">
        <v>5006</v>
      </c>
      <c r="G6" s="214">
        <v>0.5</v>
      </c>
      <c r="H6" s="215">
        <v>1.43</v>
      </c>
      <c r="P6" s="178"/>
      <c r="Q6" s="537" t="s">
        <v>498</v>
      </c>
      <c r="R6" s="538" t="s">
        <v>505</v>
      </c>
      <c r="S6" s="538" t="s">
        <v>497</v>
      </c>
      <c r="T6" s="539">
        <v>80</v>
      </c>
      <c r="U6" s="540">
        <f t="shared" si="1"/>
        <v>20</v>
      </c>
      <c r="V6" s="62"/>
      <c r="X6" s="211" t="s">
        <v>334</v>
      </c>
    </row>
    <row r="7" spans="1:28" outlineLevel="1" x14ac:dyDescent="0.3">
      <c r="A7" s="149" t="s">
        <v>251</v>
      </c>
      <c r="B7" s="149" t="s">
        <v>318</v>
      </c>
      <c r="C7" s="149" t="s">
        <v>326</v>
      </c>
      <c r="D7" s="62" t="s">
        <v>493</v>
      </c>
      <c r="E7" s="150">
        <f t="shared" si="0"/>
        <v>3580.01</v>
      </c>
      <c r="F7" s="151">
        <v>5007</v>
      </c>
      <c r="G7" s="152">
        <v>0.5</v>
      </c>
      <c r="H7" s="153">
        <v>1.43</v>
      </c>
      <c r="P7" s="178"/>
      <c r="Q7" s="537" t="s">
        <v>500</v>
      </c>
      <c r="R7" s="538" t="s">
        <v>507</v>
      </c>
      <c r="S7" s="538" t="s">
        <v>497</v>
      </c>
      <c r="T7" s="539">
        <v>80</v>
      </c>
      <c r="U7" s="540">
        <f t="shared" si="1"/>
        <v>20</v>
      </c>
      <c r="V7" s="62"/>
      <c r="X7" s="211" t="s">
        <v>335</v>
      </c>
    </row>
    <row r="8" spans="1:28" outlineLevel="1" x14ac:dyDescent="0.3">
      <c r="A8" s="149" t="s">
        <v>252</v>
      </c>
      <c r="B8" s="149" t="s">
        <v>319</v>
      </c>
      <c r="C8" s="149" t="s">
        <v>327</v>
      </c>
      <c r="D8" t="s">
        <v>797</v>
      </c>
      <c r="E8" s="150">
        <f t="shared" si="0"/>
        <v>3580.72</v>
      </c>
      <c r="F8" s="151">
        <v>5008</v>
      </c>
      <c r="G8" s="152">
        <v>0.5</v>
      </c>
      <c r="H8" s="153">
        <v>1.43</v>
      </c>
      <c r="P8" s="178"/>
      <c r="Q8" s="537" t="s">
        <v>502</v>
      </c>
      <c r="R8" s="538" t="s">
        <v>493</v>
      </c>
      <c r="S8" s="538" t="s">
        <v>494</v>
      </c>
      <c r="T8" s="539">
        <v>80</v>
      </c>
      <c r="U8" s="540">
        <f t="shared" si="1"/>
        <v>20</v>
      </c>
      <c r="V8" s="62" t="s">
        <v>489</v>
      </c>
      <c r="X8" s="149" t="s">
        <v>336</v>
      </c>
    </row>
    <row r="9" spans="1:28" outlineLevel="1" x14ac:dyDescent="0.3">
      <c r="A9" s="149" t="s">
        <v>253</v>
      </c>
      <c r="B9" s="149" t="s">
        <v>320</v>
      </c>
      <c r="C9" s="149" t="s">
        <v>329</v>
      </c>
      <c r="D9" t="s">
        <v>798</v>
      </c>
      <c r="E9" s="150">
        <f t="shared" si="0"/>
        <v>3581.44</v>
      </c>
      <c r="F9" s="151">
        <v>5009</v>
      </c>
      <c r="G9" s="152">
        <v>0.5</v>
      </c>
      <c r="H9" s="153">
        <v>1.43</v>
      </c>
      <c r="P9" s="178"/>
      <c r="Q9" s="537" t="s">
        <v>504</v>
      </c>
      <c r="R9" s="178" t="s">
        <v>797</v>
      </c>
      <c r="S9" s="178"/>
      <c r="T9" s="539">
        <v>80</v>
      </c>
      <c r="U9" s="540">
        <f t="shared" si="1"/>
        <v>20</v>
      </c>
      <c r="X9" s="149" t="s">
        <v>337</v>
      </c>
    </row>
    <row r="10" spans="1:28" ht="19.2" customHeight="1" x14ac:dyDescent="0.3">
      <c r="A10" s="65" t="s">
        <v>274</v>
      </c>
      <c r="B10" s="65" t="s">
        <v>275</v>
      </c>
      <c r="C10" s="65"/>
      <c r="D10" s="65" t="s">
        <v>276</v>
      </c>
      <c r="E10" s="66" t="s">
        <v>277</v>
      </c>
      <c r="F10" s="67"/>
      <c r="G10" s="67"/>
      <c r="H10" s="67"/>
      <c r="I10" s="67"/>
      <c r="J10" s="67"/>
      <c r="K10" s="67"/>
      <c r="L10" s="67"/>
      <c r="P10" s="178"/>
      <c r="Q10" s="537" t="s">
        <v>506</v>
      </c>
      <c r="R10" s="178" t="s">
        <v>798</v>
      </c>
      <c r="S10" s="178"/>
      <c r="T10" s="539">
        <v>80</v>
      </c>
      <c r="U10" s="540">
        <f t="shared" si="1"/>
        <v>20</v>
      </c>
      <c r="X10" s="149" t="s">
        <v>338</v>
      </c>
    </row>
    <row r="11" spans="1:28" outlineLevel="1" x14ac:dyDescent="0.3">
      <c r="A11" s="211" t="s">
        <v>287</v>
      </c>
      <c r="B11" s="211" t="s">
        <v>340</v>
      </c>
      <c r="C11" s="211"/>
      <c r="D11" s="211"/>
      <c r="E11" s="215"/>
      <c r="F11" s="215"/>
      <c r="G11" s="215"/>
      <c r="H11" s="215"/>
      <c r="J11" s="67"/>
      <c r="K11" s="67"/>
      <c r="L11" s="67"/>
      <c r="P11" s="178"/>
      <c r="Q11" s="541"/>
      <c r="R11" s="178"/>
      <c r="S11" s="178"/>
      <c r="T11" s="178"/>
      <c r="U11" s="542"/>
    </row>
    <row r="12" spans="1:28" outlineLevel="1" x14ac:dyDescent="0.3">
      <c r="A12" s="211" t="s">
        <v>288</v>
      </c>
      <c r="B12" s="211" t="s">
        <v>341</v>
      </c>
      <c r="C12" s="211"/>
      <c r="D12" s="211"/>
      <c r="E12" s="215"/>
      <c r="F12" s="215"/>
      <c r="G12" s="215"/>
      <c r="H12" s="215"/>
      <c r="J12" s="67"/>
      <c r="K12" s="67"/>
      <c r="L12" s="67"/>
      <c r="P12" s="178"/>
      <c r="Q12" s="537" t="s">
        <v>508</v>
      </c>
      <c r="R12" s="538" t="s">
        <v>501</v>
      </c>
      <c r="S12" s="178"/>
      <c r="T12" s="539">
        <v>20</v>
      </c>
      <c r="U12" s="540">
        <f>T12/4</f>
        <v>5</v>
      </c>
      <c r="V12" s="62"/>
    </row>
    <row r="13" spans="1:28" outlineLevel="1" x14ac:dyDescent="0.3">
      <c r="A13" s="211" t="s">
        <v>289</v>
      </c>
      <c r="B13" s="211" t="s">
        <v>342</v>
      </c>
      <c r="C13" s="211"/>
      <c r="D13" s="211"/>
      <c r="E13" s="215"/>
      <c r="F13" s="215"/>
      <c r="G13" s="215"/>
      <c r="H13" s="215"/>
      <c r="J13" s="67"/>
      <c r="K13" s="67"/>
      <c r="L13" s="67"/>
      <c r="P13" s="178"/>
      <c r="Q13" s="537" t="s">
        <v>512</v>
      </c>
      <c r="R13" s="538" t="s">
        <v>503</v>
      </c>
      <c r="S13" s="538"/>
      <c r="T13" s="539">
        <v>10</v>
      </c>
      <c r="U13" s="540">
        <f>T13/4</f>
        <v>2.5</v>
      </c>
      <c r="V13" s="62"/>
    </row>
    <row r="14" spans="1:28" outlineLevel="1" x14ac:dyDescent="0.3">
      <c r="A14" s="149" t="s">
        <v>290</v>
      </c>
      <c r="B14" s="149" t="s">
        <v>391</v>
      </c>
      <c r="P14" s="178"/>
      <c r="Q14" s="537" t="s">
        <v>1855</v>
      </c>
      <c r="R14" s="538" t="s">
        <v>509</v>
      </c>
      <c r="S14" s="538" t="s">
        <v>497</v>
      </c>
      <c r="T14" s="539" t="s">
        <v>510</v>
      </c>
      <c r="U14" s="543"/>
      <c r="V14" s="62" t="s">
        <v>511</v>
      </c>
    </row>
    <row r="15" spans="1:28" ht="15" outlineLevel="1" thickBot="1" x14ac:dyDescent="0.35">
      <c r="A15" s="149" t="s">
        <v>291</v>
      </c>
      <c r="B15" s="149" t="s">
        <v>392</v>
      </c>
      <c r="P15" s="178"/>
      <c r="Q15" s="544" t="s">
        <v>1856</v>
      </c>
      <c r="R15" s="544" t="s">
        <v>513</v>
      </c>
      <c r="S15" s="544" t="s">
        <v>497</v>
      </c>
      <c r="T15" s="545">
        <v>10</v>
      </c>
      <c r="U15" s="546">
        <f>T15/4</f>
        <v>2.5</v>
      </c>
      <c r="V15" s="62"/>
    </row>
    <row r="16" spans="1:28" outlineLevel="1" x14ac:dyDescent="0.3">
      <c r="A16" s="149" t="s">
        <v>292</v>
      </c>
      <c r="B16" s="149" t="s">
        <v>393</v>
      </c>
      <c r="Q16" s="62"/>
      <c r="R16" s="62"/>
      <c r="S16" s="62"/>
      <c r="T16" s="62"/>
      <c r="U16" s="62"/>
      <c r="V16" s="62"/>
    </row>
    <row r="17" spans="1:22" outlineLevel="1" x14ac:dyDescent="0.3">
      <c r="A17" s="149" t="s">
        <v>293</v>
      </c>
      <c r="B17" s="149" t="s">
        <v>394</v>
      </c>
      <c r="S17" s="62" t="s">
        <v>497</v>
      </c>
    </row>
    <row r="18" spans="1:22" outlineLevel="1" x14ac:dyDescent="0.3">
      <c r="A18" s="149" t="s">
        <v>294</v>
      </c>
      <c r="B18" s="149" t="s">
        <v>395</v>
      </c>
      <c r="S18" s="62" t="s">
        <v>497</v>
      </c>
    </row>
    <row r="19" spans="1:22" outlineLevel="1" x14ac:dyDescent="0.3">
      <c r="A19" s="149" t="s">
        <v>295</v>
      </c>
      <c r="B19" s="149" t="s">
        <v>396</v>
      </c>
    </row>
    <row r="20" spans="1:22" ht="19.2" customHeight="1" x14ac:dyDescent="0.3">
      <c r="A20" s="65" t="s">
        <v>271</v>
      </c>
      <c r="B20" s="65" t="s">
        <v>275</v>
      </c>
      <c r="C20" s="65"/>
      <c r="D20" s="65" t="s">
        <v>276</v>
      </c>
      <c r="E20" s="66" t="s">
        <v>277</v>
      </c>
      <c r="F20" s="67"/>
      <c r="G20" s="67"/>
      <c r="H20" s="67"/>
      <c r="I20" s="67"/>
      <c r="J20" s="67"/>
      <c r="K20" s="67"/>
      <c r="L20" s="67"/>
      <c r="T20" s="201">
        <v>176</v>
      </c>
      <c r="U20" s="201" t="s">
        <v>796</v>
      </c>
      <c r="V20" s="201"/>
    </row>
    <row r="21" spans="1:22" ht="19.2" customHeight="1" outlineLevel="1" x14ac:dyDescent="0.3">
      <c r="A21" s="211" t="s">
        <v>278</v>
      </c>
      <c r="B21" s="211" t="s">
        <v>343</v>
      </c>
      <c r="C21" s="211"/>
      <c r="D21" s="216" t="s">
        <v>8</v>
      </c>
      <c r="E21" s="215"/>
      <c r="F21" s="215"/>
      <c r="G21" s="215"/>
      <c r="H21" s="215"/>
      <c r="J21" s="67"/>
      <c r="K21" s="67"/>
      <c r="L21" s="67"/>
      <c r="T21">
        <v>40</v>
      </c>
      <c r="U21" s="470">
        <f>T20/T21</f>
        <v>4.4000000000000004</v>
      </c>
    </row>
    <row r="22" spans="1:22" ht="19.2" customHeight="1" outlineLevel="1" x14ac:dyDescent="0.3">
      <c r="A22" s="211" t="s">
        <v>279</v>
      </c>
      <c r="B22" s="211" t="s">
        <v>344</v>
      </c>
      <c r="C22" s="211"/>
      <c r="D22" s="216" t="s">
        <v>9</v>
      </c>
      <c r="E22" s="215"/>
      <c r="F22" s="215"/>
      <c r="G22" s="215"/>
      <c r="H22" s="215"/>
      <c r="J22" s="67"/>
      <c r="K22" s="67"/>
      <c r="L22" s="67"/>
    </row>
    <row r="23" spans="1:22" ht="19.2" customHeight="1" outlineLevel="1" x14ac:dyDescent="0.3">
      <c r="A23" s="211" t="s">
        <v>280</v>
      </c>
      <c r="B23" s="211" t="s">
        <v>345</v>
      </c>
      <c r="C23" s="211"/>
      <c r="D23" s="216" t="s">
        <v>10</v>
      </c>
      <c r="E23" s="215"/>
      <c r="F23" s="215"/>
      <c r="G23" s="215"/>
      <c r="H23" s="215"/>
      <c r="J23" s="67"/>
      <c r="K23" s="67"/>
      <c r="L23" s="67"/>
    </row>
    <row r="24" spans="1:22" ht="19.2" customHeight="1" outlineLevel="1" x14ac:dyDescent="0.3">
      <c r="A24" s="211" t="s">
        <v>281</v>
      </c>
      <c r="B24" s="211" t="s">
        <v>346</v>
      </c>
      <c r="C24" s="211"/>
      <c r="D24" s="211" t="s">
        <v>11</v>
      </c>
      <c r="E24" s="215"/>
      <c r="F24" s="215"/>
      <c r="G24" s="215"/>
      <c r="H24" s="215"/>
      <c r="J24" s="67"/>
      <c r="K24" s="67"/>
      <c r="L24" s="67"/>
      <c r="Q24">
        <v>1</v>
      </c>
      <c r="S24">
        <f>Q24*6</f>
        <v>6</v>
      </c>
    </row>
    <row r="25" spans="1:22" ht="19.2" customHeight="1" outlineLevel="1" x14ac:dyDescent="0.3">
      <c r="A25" s="149" t="s">
        <v>282</v>
      </c>
      <c r="B25" s="149" t="s">
        <v>347</v>
      </c>
      <c r="C25" s="149"/>
      <c r="D25" s="149" t="s">
        <v>361</v>
      </c>
      <c r="Q25">
        <v>2</v>
      </c>
      <c r="S25">
        <f t="shared" ref="S25:S32" si="2">Q25*6</f>
        <v>12</v>
      </c>
    </row>
    <row r="26" spans="1:22" ht="19.2" customHeight="1" outlineLevel="1" x14ac:dyDescent="0.3">
      <c r="A26" s="149" t="s">
        <v>283</v>
      </c>
      <c r="B26" s="149" t="s">
        <v>348</v>
      </c>
      <c r="C26" s="149"/>
      <c r="D26" s="149" t="s">
        <v>362</v>
      </c>
      <c r="Q26">
        <v>3</v>
      </c>
      <c r="S26">
        <f t="shared" si="2"/>
        <v>18</v>
      </c>
    </row>
    <row r="27" spans="1:22" ht="19.2" customHeight="1" outlineLevel="1" x14ac:dyDescent="0.3">
      <c r="A27" s="149" t="s">
        <v>284</v>
      </c>
      <c r="B27" s="149" t="s">
        <v>349</v>
      </c>
      <c r="C27" s="149"/>
      <c r="D27" s="149" t="s">
        <v>363</v>
      </c>
      <c r="Q27">
        <v>4</v>
      </c>
      <c r="S27">
        <f t="shared" si="2"/>
        <v>24</v>
      </c>
    </row>
    <row r="28" spans="1:22" ht="19.2" customHeight="1" outlineLevel="1" x14ac:dyDescent="0.3">
      <c r="A28" s="149" t="s">
        <v>285</v>
      </c>
      <c r="B28" s="149" t="s">
        <v>350</v>
      </c>
      <c r="C28" s="149"/>
      <c r="D28" s="149" t="s">
        <v>364</v>
      </c>
      <c r="Q28">
        <v>5</v>
      </c>
      <c r="R28">
        <f>U$2*Q28</f>
        <v>100</v>
      </c>
      <c r="S28">
        <f t="shared" si="2"/>
        <v>30</v>
      </c>
    </row>
    <row r="29" spans="1:22" ht="19.2" customHeight="1" outlineLevel="1" x14ac:dyDescent="0.3">
      <c r="A29" s="149" t="s">
        <v>286</v>
      </c>
      <c r="B29" s="149" t="s">
        <v>351</v>
      </c>
      <c r="C29" s="149"/>
      <c r="D29" s="149" t="s">
        <v>365</v>
      </c>
      <c r="Q29">
        <v>6</v>
      </c>
      <c r="R29">
        <f t="shared" ref="R29:R33" si="3">U$2*Q29</f>
        <v>120</v>
      </c>
      <c r="S29">
        <f t="shared" si="2"/>
        <v>36</v>
      </c>
    </row>
    <row r="30" spans="1:22" ht="19.2" customHeight="1" x14ac:dyDescent="0.3">
      <c r="A30" s="65" t="s">
        <v>272</v>
      </c>
      <c r="B30" s="65" t="s">
        <v>275</v>
      </c>
      <c r="C30" s="65"/>
      <c r="D30" s="65" t="s">
        <v>276</v>
      </c>
      <c r="E30" s="66" t="s">
        <v>277</v>
      </c>
      <c r="F30" s="67"/>
      <c r="G30" s="67"/>
      <c r="H30" s="67"/>
      <c r="I30" s="67"/>
      <c r="J30" s="67"/>
      <c r="K30" s="67"/>
      <c r="L30" s="67"/>
      <c r="Q30">
        <v>7</v>
      </c>
      <c r="R30">
        <f t="shared" si="3"/>
        <v>140</v>
      </c>
      <c r="S30">
        <f t="shared" si="2"/>
        <v>42</v>
      </c>
    </row>
    <row r="31" spans="1:22" ht="19.2" customHeight="1" outlineLevel="1" x14ac:dyDescent="0.3">
      <c r="A31" s="211" t="s">
        <v>296</v>
      </c>
      <c r="B31" s="211" t="s">
        <v>352</v>
      </c>
      <c r="C31" s="211"/>
      <c r="D31" s="211" t="s">
        <v>146</v>
      </c>
      <c r="E31" s="215"/>
      <c r="F31" s="215"/>
      <c r="G31" s="215"/>
      <c r="H31" s="215"/>
      <c r="J31" s="67"/>
      <c r="K31" s="67"/>
      <c r="L31" s="67"/>
      <c r="Q31">
        <v>8</v>
      </c>
      <c r="R31">
        <f t="shared" si="3"/>
        <v>160</v>
      </c>
      <c r="S31">
        <f t="shared" si="2"/>
        <v>48</v>
      </c>
    </row>
    <row r="32" spans="1:22" ht="19.2" customHeight="1" outlineLevel="1" x14ac:dyDescent="0.3">
      <c r="A32" s="211" t="s">
        <v>297</v>
      </c>
      <c r="B32" s="211" t="s">
        <v>353</v>
      </c>
      <c r="C32" s="211"/>
      <c r="D32" s="211" t="s">
        <v>147</v>
      </c>
      <c r="E32" s="215"/>
      <c r="F32" s="215"/>
      <c r="G32" s="215"/>
      <c r="H32" s="215"/>
      <c r="J32" s="67"/>
      <c r="K32" s="67"/>
      <c r="L32" s="67"/>
      <c r="Q32">
        <v>9</v>
      </c>
      <c r="R32">
        <f t="shared" si="3"/>
        <v>180</v>
      </c>
      <c r="S32">
        <f t="shared" si="2"/>
        <v>54</v>
      </c>
    </row>
    <row r="33" spans="1:18" ht="19.2" customHeight="1" outlineLevel="1" x14ac:dyDescent="0.3">
      <c r="A33" s="211" t="s">
        <v>298</v>
      </c>
      <c r="B33" s="211" t="s">
        <v>354</v>
      </c>
      <c r="C33" s="211"/>
      <c r="D33" s="211" t="s">
        <v>148</v>
      </c>
      <c r="E33" s="215"/>
      <c r="F33" s="215"/>
      <c r="G33" s="215"/>
      <c r="H33" s="215"/>
      <c r="J33" s="67"/>
      <c r="K33" s="67"/>
      <c r="L33" s="67"/>
      <c r="Q33">
        <v>10</v>
      </c>
      <c r="R33">
        <f t="shared" si="3"/>
        <v>200</v>
      </c>
    </row>
    <row r="34" spans="1:18" ht="19.2" customHeight="1" outlineLevel="1" x14ac:dyDescent="0.3">
      <c r="A34" s="211" t="s">
        <v>299</v>
      </c>
      <c r="B34" s="211" t="s">
        <v>355</v>
      </c>
      <c r="C34" s="211"/>
      <c r="D34" s="211" t="s">
        <v>149</v>
      </c>
      <c r="E34" s="215"/>
      <c r="F34" s="215"/>
      <c r="G34" s="215"/>
      <c r="H34" s="215"/>
      <c r="J34" s="67"/>
      <c r="K34" s="67"/>
      <c r="L34" s="67"/>
      <c r="Q34">
        <v>11</v>
      </c>
    </row>
    <row r="35" spans="1:18" ht="19.2" customHeight="1" outlineLevel="1" x14ac:dyDescent="0.3">
      <c r="A35" s="149" t="s">
        <v>300</v>
      </c>
      <c r="B35" s="149" t="s">
        <v>356</v>
      </c>
      <c r="C35" s="149"/>
      <c r="D35" s="149" t="s">
        <v>366</v>
      </c>
    </row>
    <row r="36" spans="1:18" ht="19.2" customHeight="1" outlineLevel="1" x14ac:dyDescent="0.3">
      <c r="A36" s="149" t="s">
        <v>301</v>
      </c>
      <c r="B36" s="149" t="s">
        <v>357</v>
      </c>
      <c r="C36" s="149"/>
      <c r="D36" s="149" t="s">
        <v>367</v>
      </c>
    </row>
    <row r="37" spans="1:18" ht="19.2" customHeight="1" outlineLevel="1" x14ac:dyDescent="0.3">
      <c r="A37" s="149" t="s">
        <v>302</v>
      </c>
      <c r="B37" s="149" t="s">
        <v>358</v>
      </c>
      <c r="C37" s="149"/>
      <c r="D37" s="149" t="s">
        <v>368</v>
      </c>
    </row>
    <row r="38" spans="1:18" ht="19.2" customHeight="1" outlineLevel="1" x14ac:dyDescent="0.3">
      <c r="A38" s="149" t="s">
        <v>303</v>
      </c>
      <c r="B38" s="149" t="s">
        <v>359</v>
      </c>
      <c r="C38" s="149"/>
      <c r="D38" s="149" t="s">
        <v>369</v>
      </c>
    </row>
    <row r="39" spans="1:18" ht="19.2" customHeight="1" outlineLevel="1" x14ac:dyDescent="0.3">
      <c r="A39" s="149" t="s">
        <v>304</v>
      </c>
      <c r="B39" s="149" t="s">
        <v>360</v>
      </c>
      <c r="C39" s="149"/>
      <c r="D39" s="149" t="s">
        <v>370</v>
      </c>
    </row>
    <row r="40" spans="1:18" ht="19.2" customHeight="1" x14ac:dyDescent="0.3"/>
    <row r="41" spans="1:18" ht="19.2" customHeight="1" outlineLevel="1" x14ac:dyDescent="0.3"/>
    <row r="42" spans="1:18" ht="19.2" customHeight="1" outlineLevel="1" x14ac:dyDescent="0.3"/>
    <row r="43" spans="1:18" ht="19.2" customHeight="1" outlineLevel="1" x14ac:dyDescent="0.3"/>
    <row r="44" spans="1:18" ht="19.2" customHeight="1" outlineLevel="1" x14ac:dyDescent="0.3"/>
    <row r="45" spans="1:18" ht="19.2" customHeight="1" outlineLevel="1" x14ac:dyDescent="0.3"/>
    <row r="46" spans="1:18" ht="19.2" customHeight="1" outlineLevel="1" x14ac:dyDescent="0.3"/>
    <row r="47" spans="1:18" ht="19.2" customHeight="1" outlineLevel="1" x14ac:dyDescent="0.3"/>
    <row r="48" spans="1:18" ht="19.2" customHeight="1" outlineLevel="1" x14ac:dyDescent="0.3"/>
    <row r="49" ht="19.2" customHeight="1" outlineLevel="1" x14ac:dyDescent="0.3"/>
    <row r="50" ht="19.2" customHeight="1" outlineLevel="1" x14ac:dyDescent="0.3"/>
    <row r="51" ht="19.2" customHeight="1" outlineLevel="1" x14ac:dyDescent="0.3"/>
    <row r="52" ht="19.2" customHeight="1" outlineLevel="1" x14ac:dyDescent="0.3"/>
    <row r="53" ht="19.2" customHeight="1" outlineLevel="1" x14ac:dyDescent="0.3"/>
    <row r="54" ht="19.2" customHeight="1" outlineLevel="1" x14ac:dyDescent="0.3"/>
    <row r="55" ht="19.2" customHeight="1" outlineLevel="1" x14ac:dyDescent="0.3"/>
    <row r="56" ht="19.2" customHeight="1" outlineLevel="1" x14ac:dyDescent="0.3"/>
    <row r="57" ht="19.2" customHeight="1" outlineLevel="1" x14ac:dyDescent="0.3"/>
    <row r="58" ht="19.2" customHeight="1" outlineLevel="1" x14ac:dyDescent="0.3"/>
    <row r="59" ht="19.2" customHeight="1" outlineLevel="1" x14ac:dyDescent="0.3"/>
    <row r="60" ht="19.2" customHeight="1" outlineLevel="1" x14ac:dyDescent="0.3"/>
    <row r="61" ht="19.2" customHeight="1" outlineLevel="1" x14ac:dyDescent="0.3"/>
    <row r="62" ht="19.2" customHeight="1" outlineLevel="1" x14ac:dyDescent="0.3"/>
    <row r="63" ht="19.2" customHeight="1" outlineLevel="1" x14ac:dyDescent="0.3"/>
    <row r="64" ht="19.2" customHeight="1" outlineLevel="1" x14ac:dyDescent="0.3"/>
    <row r="65" spans="1:23" ht="19.2" customHeight="1" outlineLevel="1" x14ac:dyDescent="0.3"/>
    <row r="66" spans="1:23" ht="19.2" customHeight="1" outlineLevel="1" x14ac:dyDescent="0.3"/>
    <row r="67" spans="1:23" ht="19.2" customHeight="1" outlineLevel="1" x14ac:dyDescent="0.3"/>
    <row r="68" spans="1:23" ht="19.2" customHeight="1" outlineLevel="1" x14ac:dyDescent="0.3"/>
    <row r="69" spans="1:23" ht="19.2" customHeight="1" outlineLevel="1" x14ac:dyDescent="0.3"/>
    <row r="70" spans="1:23" ht="19.2" customHeight="1" outlineLevel="1" x14ac:dyDescent="0.3"/>
    <row r="71" spans="1:23" ht="48" customHeight="1" x14ac:dyDescent="0.3">
      <c r="A71" s="65" t="s">
        <v>273</v>
      </c>
      <c r="B71" s="65"/>
      <c r="C71" s="257" t="s">
        <v>398</v>
      </c>
      <c r="D71" s="65"/>
      <c r="E71" s="66"/>
      <c r="F71" s="66"/>
      <c r="G71" s="66"/>
      <c r="H71" s="66"/>
      <c r="I71" s="66"/>
      <c r="J71" s="66"/>
      <c r="K71" s="69" t="str">
        <f>Karta!M2</f>
        <v>Koniec realizacji Tydzień</v>
      </c>
      <c r="L71" s="69" t="str">
        <f>Karta!N2</f>
        <v>Liczba tygodni</v>
      </c>
      <c r="M71" s="69" t="str">
        <f>Karta!O2</f>
        <v>Liczba godzin</v>
      </c>
      <c r="W71" s="248" t="s">
        <v>399</v>
      </c>
    </row>
    <row r="72" spans="1:23" ht="19.2" customHeight="1" outlineLevel="1" x14ac:dyDescent="0.3">
      <c r="A72" s="211" t="s">
        <v>260</v>
      </c>
      <c r="B72" s="211" t="s">
        <v>236</v>
      </c>
      <c r="C72" s="246" t="s">
        <v>306</v>
      </c>
      <c r="D72" s="255"/>
      <c r="E72" s="256"/>
      <c r="F72" s="256"/>
      <c r="G72" s="256"/>
      <c r="H72" s="256"/>
      <c r="I72" s="256"/>
      <c r="J72" s="256"/>
      <c r="K72">
        <f>I_Wzorcowa_BD!M$1</f>
        <v>17</v>
      </c>
      <c r="L72">
        <f>I_Wzorcowa_BD!N$1</f>
        <v>23</v>
      </c>
      <c r="M72" s="547">
        <f>I_Wzorcowa_BD!O$1</f>
        <v>2645</v>
      </c>
      <c r="N72" s="289" t="s">
        <v>1322</v>
      </c>
      <c r="W72" s="249" t="s">
        <v>306</v>
      </c>
    </row>
    <row r="73" spans="1:23" ht="19.2" customHeight="1" outlineLevel="1" x14ac:dyDescent="0.3">
      <c r="A73" s="211" t="s">
        <v>261</v>
      </c>
      <c r="B73" s="211" t="s">
        <v>237</v>
      </c>
      <c r="C73" s="246" t="s">
        <v>307</v>
      </c>
      <c r="D73" s="251"/>
      <c r="E73" s="252"/>
      <c r="F73" s="252"/>
      <c r="G73" s="252"/>
      <c r="H73" s="252"/>
      <c r="I73" s="252"/>
      <c r="J73" s="252"/>
      <c r="K73">
        <f>II_Baza_BDP!M1</f>
        <v>33</v>
      </c>
      <c r="L73">
        <f>II_Baza_BDP!N1</f>
        <v>16</v>
      </c>
      <c r="M73" s="547">
        <f>II_Baza_BDP!O1</f>
        <v>1266</v>
      </c>
      <c r="N73" t="s">
        <v>1323</v>
      </c>
      <c r="W73" s="249" t="s">
        <v>307</v>
      </c>
    </row>
    <row r="74" spans="1:23" ht="19.2" customHeight="1" outlineLevel="1" x14ac:dyDescent="0.3">
      <c r="A74" s="211" t="s">
        <v>262</v>
      </c>
      <c r="B74" s="211" t="s">
        <v>238</v>
      </c>
      <c r="C74" s="246" t="s">
        <v>305</v>
      </c>
      <c r="D74" s="251"/>
      <c r="E74" s="252"/>
      <c r="F74" s="252"/>
      <c r="G74" s="252"/>
      <c r="H74" s="252"/>
      <c r="I74" s="252"/>
      <c r="J74" s="252"/>
      <c r="K74">
        <f>III_Model_PT!M1</f>
        <v>68</v>
      </c>
      <c r="L74">
        <f>III_Model_PT!N1</f>
        <v>77</v>
      </c>
      <c r="M74" s="547">
        <f>III_Model_PT!O1</f>
        <v>6600</v>
      </c>
      <c r="W74" s="249" t="s">
        <v>309</v>
      </c>
    </row>
    <row r="75" spans="1:23" ht="19.2" customHeight="1" outlineLevel="1" x14ac:dyDescent="0.3">
      <c r="A75" s="211" t="s">
        <v>263</v>
      </c>
      <c r="B75" s="211" t="s">
        <v>239</v>
      </c>
      <c r="C75" s="246" t="s">
        <v>310</v>
      </c>
      <c r="D75" s="251"/>
      <c r="E75" s="252"/>
      <c r="F75" s="252"/>
      <c r="G75" s="252"/>
      <c r="H75" s="252"/>
      <c r="I75" s="252"/>
      <c r="J75" s="252"/>
      <c r="K75">
        <f>IV_Baza_BDCB!M1</f>
        <v>28</v>
      </c>
      <c r="L75">
        <f>IV_Baza_BDCB!N1</f>
        <v>11</v>
      </c>
      <c r="M75" s="547">
        <f>IV_Baza_BDCB!O1</f>
        <v>1266</v>
      </c>
      <c r="W75" s="249" t="s">
        <v>308</v>
      </c>
    </row>
    <row r="76" spans="1:23" ht="19.2" customHeight="1" outlineLevel="1" x14ac:dyDescent="0.3">
      <c r="A76" s="211" t="s">
        <v>264</v>
      </c>
      <c r="B76" s="211" t="s">
        <v>240</v>
      </c>
      <c r="C76" s="246" t="s">
        <v>145</v>
      </c>
      <c r="D76" s="251"/>
      <c r="E76" s="252"/>
      <c r="F76" s="252"/>
      <c r="G76" s="252"/>
      <c r="H76" s="252"/>
      <c r="I76" s="252"/>
      <c r="J76" s="252"/>
      <c r="K76" s="278">
        <f>V_Model_CB!M1</f>
        <v>82</v>
      </c>
      <c r="L76" s="278">
        <f>V_Model_CB!N1</f>
        <v>54</v>
      </c>
      <c r="M76" s="547">
        <f>V_Model_CB!O1</f>
        <v>7280</v>
      </c>
      <c r="W76" s="249" t="s">
        <v>310</v>
      </c>
    </row>
    <row r="77" spans="1:23" ht="19.2" customHeight="1" outlineLevel="1" x14ac:dyDescent="0.3">
      <c r="A77" s="211" t="s">
        <v>265</v>
      </c>
      <c r="B77" s="211" t="s">
        <v>241</v>
      </c>
      <c r="C77" s="246" t="s">
        <v>309</v>
      </c>
      <c r="D77" s="251"/>
      <c r="E77" s="252"/>
      <c r="F77" s="252"/>
      <c r="G77" s="252"/>
      <c r="H77" s="252"/>
      <c r="I77" s="252"/>
      <c r="J77" s="252"/>
      <c r="K77" s="278">
        <f>VI_Baza_BDKZ!M1</f>
        <v>85</v>
      </c>
      <c r="L77" s="278">
        <f>VI_Baza_BDKZ!N1</f>
        <v>16</v>
      </c>
      <c r="M77" s="547">
        <f>VI_Baza_BDKZ!O1</f>
        <v>1266</v>
      </c>
      <c r="W77" s="249" t="s">
        <v>305</v>
      </c>
    </row>
    <row r="78" spans="1:23" ht="19.2" customHeight="1" outlineLevel="1" x14ac:dyDescent="0.3">
      <c r="A78" s="211" t="s">
        <v>266</v>
      </c>
      <c r="B78" s="211" t="s">
        <v>242</v>
      </c>
      <c r="C78" s="246" t="s">
        <v>311</v>
      </c>
      <c r="D78" s="251"/>
      <c r="E78" s="252"/>
      <c r="F78" s="252"/>
      <c r="G78" s="252"/>
      <c r="H78" s="252"/>
      <c r="I78" s="252"/>
      <c r="J78" s="252"/>
      <c r="K78" s="278">
        <f>VII_Model_PKZ!M1</f>
        <v>148</v>
      </c>
      <c r="L78" s="278">
        <f>VII_Model_PKZ!N1</f>
        <v>63</v>
      </c>
      <c r="M78" s="547">
        <f>VII_Model_PKZ!O1</f>
        <v>7600</v>
      </c>
      <c r="W78" s="249" t="s">
        <v>311</v>
      </c>
    </row>
    <row r="79" spans="1:23" ht="19.2" customHeight="1" outlineLevel="1" x14ac:dyDescent="0.3">
      <c r="A79" s="211" t="s">
        <v>267</v>
      </c>
      <c r="B79" s="211" t="s">
        <v>243</v>
      </c>
      <c r="C79" s="246" t="s">
        <v>308</v>
      </c>
      <c r="D79" s="251"/>
      <c r="E79" s="252"/>
      <c r="F79" s="252"/>
      <c r="G79" s="252"/>
      <c r="H79" s="252"/>
      <c r="I79" s="252"/>
      <c r="J79" s="252"/>
      <c r="K79" s="278">
        <f>VIII_Baza_BDWMS!M1</f>
        <v>95</v>
      </c>
      <c r="L79" s="278">
        <f>VIII_Baza_BDWMS!N1</f>
        <v>13</v>
      </c>
      <c r="M79" s="547">
        <f>VIII_Baza_BDWMS!O1</f>
        <v>1466</v>
      </c>
      <c r="W79" s="249" t="s">
        <v>312</v>
      </c>
    </row>
    <row r="80" spans="1:23" ht="19.2" customHeight="1" outlineLevel="1" x14ac:dyDescent="0.3">
      <c r="A80" s="211" t="s">
        <v>268</v>
      </c>
      <c r="B80" s="211" t="s">
        <v>244</v>
      </c>
      <c r="C80" s="246" t="s">
        <v>312</v>
      </c>
      <c r="D80" s="251"/>
      <c r="E80" s="252"/>
      <c r="F80" s="252"/>
      <c r="G80" s="252"/>
      <c r="H80" s="252"/>
      <c r="I80" s="252"/>
      <c r="J80" s="252"/>
      <c r="K80" s="278">
        <f>IX_Model_MWS!M1</f>
        <v>188</v>
      </c>
      <c r="L80" s="278">
        <f>IX_Model_MWS!N1</f>
        <v>93</v>
      </c>
      <c r="M80" s="547">
        <f>IX_Model_MWS!O1</f>
        <v>7240</v>
      </c>
      <c r="W80" s="249" t="s">
        <v>145</v>
      </c>
    </row>
    <row r="81" spans="1:23" ht="19.2" customHeight="1" outlineLevel="1" x14ac:dyDescent="0.3">
      <c r="A81" s="211" t="s">
        <v>269</v>
      </c>
      <c r="B81" s="211" t="s">
        <v>245</v>
      </c>
      <c r="C81" s="247" t="s">
        <v>246</v>
      </c>
      <c r="D81" s="251"/>
      <c r="E81" s="252"/>
      <c r="F81" s="252"/>
      <c r="G81" s="252"/>
      <c r="H81" s="252"/>
      <c r="I81" s="252"/>
      <c r="J81" s="252"/>
      <c r="K81" s="278">
        <f>X_Platf_WMS!M1</f>
        <v>258</v>
      </c>
      <c r="L81" s="278">
        <f>X_Platf_WMS!N1</f>
        <v>70</v>
      </c>
      <c r="M81" s="547">
        <f>X_Platf_WMS!O1</f>
        <v>9640</v>
      </c>
      <c r="W81" s="250" t="s">
        <v>246</v>
      </c>
    </row>
    <row r="82" spans="1:23" ht="19.2" customHeight="1" outlineLevel="1" x14ac:dyDescent="0.3">
      <c r="A82" s="211" t="s">
        <v>270</v>
      </c>
      <c r="B82" s="211" t="s">
        <v>247</v>
      </c>
      <c r="C82" s="247" t="s">
        <v>248</v>
      </c>
      <c r="D82" s="253"/>
      <c r="E82" s="254"/>
      <c r="F82" s="254"/>
      <c r="G82" s="254"/>
      <c r="H82" s="254"/>
      <c r="I82" s="254"/>
      <c r="J82" s="254"/>
      <c r="K82" s="278">
        <f>XI_Wdrożenie!M1</f>
        <v>283</v>
      </c>
      <c r="L82" s="278">
        <f>XI_Wdrożenie!N1</f>
        <v>25</v>
      </c>
      <c r="M82" s="547">
        <f>XI_Wdrożenie!O1</f>
        <v>2280</v>
      </c>
      <c r="W82" s="250" t="s">
        <v>248</v>
      </c>
    </row>
    <row r="83" spans="1:23" ht="19.2" customHeight="1" outlineLevel="1" x14ac:dyDescent="0.3">
      <c r="A83" s="211" t="s">
        <v>400</v>
      </c>
      <c r="B83" s="211" t="s">
        <v>401</v>
      </c>
      <c r="C83" s="272" t="s">
        <v>402</v>
      </c>
      <c r="D83" s="273"/>
      <c r="E83" s="274"/>
      <c r="F83" s="274"/>
      <c r="G83" s="274"/>
      <c r="H83" s="274"/>
      <c r="I83" s="274"/>
      <c r="J83" s="274"/>
      <c r="K83" s="252"/>
      <c r="L83" s="278"/>
      <c r="M83" s="548"/>
    </row>
    <row r="84" spans="1:23" ht="19.2" customHeight="1" x14ac:dyDescent="0.3">
      <c r="A84"/>
      <c r="B84"/>
      <c r="C84"/>
      <c r="D84"/>
      <c r="M84" s="549">
        <f>SUM(M72:M83)</f>
        <v>48549</v>
      </c>
    </row>
    <row r="85" spans="1:23" ht="19.2" customHeight="1" x14ac:dyDescent="0.3"/>
    <row r="100" spans="1:12" x14ac:dyDescent="0.3">
      <c r="A100" s="65" t="s">
        <v>390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</row>
    <row r="101" spans="1:12" x14ac:dyDescent="0.3">
      <c r="A101" s="211" t="s">
        <v>555</v>
      </c>
      <c r="B101" s="217">
        <v>46235</v>
      </c>
      <c r="J101" s="65"/>
      <c r="K101" s="65"/>
      <c r="L101" s="65"/>
    </row>
    <row r="102" spans="1:12" x14ac:dyDescent="0.3">
      <c r="A102" s="211" t="s">
        <v>556</v>
      </c>
      <c r="B102" s="217">
        <v>46266</v>
      </c>
      <c r="J102" s="65"/>
      <c r="K102" s="65"/>
      <c r="L102" s="65"/>
    </row>
    <row r="103" spans="1:12" x14ac:dyDescent="0.3">
      <c r="A103" s="211" t="s">
        <v>557</v>
      </c>
      <c r="B103" s="217">
        <v>46296</v>
      </c>
      <c r="J103" s="65"/>
      <c r="K103" s="65"/>
      <c r="L103" s="65"/>
    </row>
    <row r="104" spans="1:12" x14ac:dyDescent="0.3">
      <c r="A104" s="211" t="s">
        <v>558</v>
      </c>
      <c r="B104" s="217">
        <v>46327</v>
      </c>
      <c r="J104" s="65"/>
      <c r="K104" s="65"/>
      <c r="L104" s="65"/>
    </row>
    <row r="105" spans="1:12" x14ac:dyDescent="0.3">
      <c r="A105" s="211" t="s">
        <v>559</v>
      </c>
      <c r="B105" s="217">
        <v>46357</v>
      </c>
      <c r="J105" s="65"/>
      <c r="K105" s="65"/>
      <c r="L105" s="65"/>
    </row>
    <row r="106" spans="1:12" x14ac:dyDescent="0.3">
      <c r="A106" s="211" t="s">
        <v>560</v>
      </c>
      <c r="B106" s="217">
        <v>46388</v>
      </c>
      <c r="J106" s="65"/>
      <c r="K106" s="65"/>
      <c r="L106" s="65"/>
    </row>
    <row r="107" spans="1:12" x14ac:dyDescent="0.3">
      <c r="A107" s="211" t="s">
        <v>561</v>
      </c>
      <c r="B107" s="217">
        <v>46419</v>
      </c>
      <c r="J107" s="65"/>
      <c r="K107" s="65"/>
      <c r="L107" s="65"/>
    </row>
    <row r="108" spans="1:12" x14ac:dyDescent="0.3">
      <c r="A108" s="211" t="s">
        <v>562</v>
      </c>
      <c r="B108" s="217">
        <v>46447</v>
      </c>
      <c r="J108" s="65"/>
      <c r="K108" s="65"/>
      <c r="L108" s="65"/>
    </row>
    <row r="109" spans="1:12" x14ac:dyDescent="0.3">
      <c r="A109" s="211" t="s">
        <v>563</v>
      </c>
      <c r="B109" s="217">
        <v>46478</v>
      </c>
      <c r="J109" s="65"/>
      <c r="K109" s="65"/>
      <c r="L109" s="65"/>
    </row>
    <row r="110" spans="1:12" x14ac:dyDescent="0.3">
      <c r="A110" s="211" t="s">
        <v>564</v>
      </c>
      <c r="B110" s="217">
        <v>46508</v>
      </c>
      <c r="J110" s="65"/>
      <c r="K110" s="65"/>
      <c r="L110" s="65"/>
    </row>
    <row r="111" spans="1:12" x14ac:dyDescent="0.3">
      <c r="A111" s="211" t="s">
        <v>565</v>
      </c>
      <c r="B111" s="217">
        <v>46478</v>
      </c>
      <c r="J111" s="65"/>
      <c r="K111" s="65"/>
      <c r="L111" s="65"/>
    </row>
    <row r="112" spans="1:12" x14ac:dyDescent="0.3">
      <c r="A112" s="211" t="s">
        <v>566</v>
      </c>
      <c r="B112" s="217">
        <v>46508</v>
      </c>
      <c r="J112" s="65"/>
      <c r="K112" s="65"/>
      <c r="L112" s="65"/>
    </row>
    <row r="113" spans="1:12" x14ac:dyDescent="0.3">
      <c r="A113" s="211" t="s">
        <v>567</v>
      </c>
      <c r="B113" s="217">
        <v>46539</v>
      </c>
      <c r="J113" s="65"/>
      <c r="K113" s="65"/>
      <c r="L113" s="65"/>
    </row>
    <row r="114" spans="1:12" x14ac:dyDescent="0.3">
      <c r="A114" s="211" t="s">
        <v>568</v>
      </c>
      <c r="B114" s="217">
        <v>46569</v>
      </c>
      <c r="J114" s="65"/>
      <c r="K114" s="65"/>
      <c r="L114" s="65"/>
    </row>
    <row r="115" spans="1:12" x14ac:dyDescent="0.3">
      <c r="A115" s="211" t="s">
        <v>569</v>
      </c>
      <c r="B115" s="217">
        <v>46600</v>
      </c>
      <c r="J115" s="65"/>
      <c r="K115" s="65"/>
      <c r="L115" s="65"/>
    </row>
    <row r="116" spans="1:12" x14ac:dyDescent="0.3">
      <c r="A116" s="211" t="s">
        <v>570</v>
      </c>
      <c r="B116" s="217">
        <v>46631</v>
      </c>
      <c r="J116" s="65"/>
      <c r="K116" s="65"/>
      <c r="L116" s="65"/>
    </row>
    <row r="117" spans="1:12" x14ac:dyDescent="0.3">
      <c r="A117" s="211" t="s">
        <v>571</v>
      </c>
      <c r="B117" s="217">
        <v>46661</v>
      </c>
      <c r="J117" s="65"/>
      <c r="K117" s="65"/>
      <c r="L117" s="65"/>
    </row>
    <row r="118" spans="1:12" x14ac:dyDescent="0.3">
      <c r="A118" s="211" t="s">
        <v>572</v>
      </c>
      <c r="B118" s="217">
        <v>46692</v>
      </c>
      <c r="J118" s="65"/>
      <c r="K118" s="65"/>
      <c r="L118" s="65"/>
    </row>
    <row r="119" spans="1:12" x14ac:dyDescent="0.3">
      <c r="A119" s="211" t="s">
        <v>573</v>
      </c>
      <c r="B119" s="217">
        <v>46722</v>
      </c>
      <c r="J119" s="65"/>
      <c r="K119" s="65"/>
      <c r="L119" s="65"/>
    </row>
    <row r="120" spans="1:12" x14ac:dyDescent="0.3">
      <c r="A120" s="211" t="s">
        <v>574</v>
      </c>
      <c r="B120" s="217">
        <v>46753</v>
      </c>
      <c r="J120" s="65"/>
      <c r="K120" s="65"/>
      <c r="L120" s="65"/>
    </row>
    <row r="121" spans="1:12" x14ac:dyDescent="0.3">
      <c r="A121" s="211" t="s">
        <v>575</v>
      </c>
      <c r="B121" s="217">
        <v>46784</v>
      </c>
      <c r="J121" s="65"/>
      <c r="K121" s="65"/>
      <c r="L121" s="65"/>
    </row>
    <row r="122" spans="1:12" x14ac:dyDescent="0.3">
      <c r="A122" s="211" t="s">
        <v>576</v>
      </c>
      <c r="B122" s="217">
        <v>46813</v>
      </c>
      <c r="J122" s="65"/>
      <c r="K122" s="65"/>
      <c r="L122" s="65"/>
    </row>
    <row r="123" spans="1:12" x14ac:dyDescent="0.3">
      <c r="A123" s="211" t="s">
        <v>577</v>
      </c>
      <c r="B123" s="217">
        <v>46844</v>
      </c>
      <c r="J123" s="65"/>
      <c r="K123" s="65"/>
      <c r="L123" s="65"/>
    </row>
    <row r="124" spans="1:12" x14ac:dyDescent="0.3">
      <c r="A124" s="211" t="s">
        <v>578</v>
      </c>
      <c r="B124" s="217">
        <v>46874</v>
      </c>
      <c r="J124" s="65"/>
      <c r="K124" s="65"/>
      <c r="L124" s="65"/>
    </row>
    <row r="125" spans="1:12" x14ac:dyDescent="0.3">
      <c r="A125" s="211" t="s">
        <v>579</v>
      </c>
      <c r="B125" s="217">
        <v>46905</v>
      </c>
      <c r="J125" s="65"/>
      <c r="K125" s="65"/>
      <c r="L125" s="65"/>
    </row>
    <row r="126" spans="1:12" x14ac:dyDescent="0.3">
      <c r="A126" s="211" t="s">
        <v>580</v>
      </c>
      <c r="B126" s="217">
        <v>46935</v>
      </c>
      <c r="J126" s="65"/>
      <c r="K126" s="65"/>
      <c r="L126" s="65"/>
    </row>
    <row r="127" spans="1:12" x14ac:dyDescent="0.3">
      <c r="A127" s="211" t="s">
        <v>581</v>
      </c>
      <c r="B127" s="217">
        <v>46966</v>
      </c>
      <c r="J127" s="65"/>
      <c r="K127" s="65"/>
      <c r="L127" s="65"/>
    </row>
    <row r="128" spans="1:12" x14ac:dyDescent="0.3">
      <c r="A128" s="211" t="s">
        <v>582</v>
      </c>
      <c r="B128" s="217">
        <v>46997</v>
      </c>
      <c r="J128" s="65"/>
      <c r="K128" s="65"/>
      <c r="L128" s="65"/>
    </row>
    <row r="129" spans="1:12" x14ac:dyDescent="0.3">
      <c r="A129" s="211" t="s">
        <v>583</v>
      </c>
      <c r="B129" s="217">
        <v>47027</v>
      </c>
      <c r="J129" s="65"/>
      <c r="K129" s="65"/>
      <c r="L129" s="65"/>
    </row>
    <row r="130" spans="1:12" x14ac:dyDescent="0.3">
      <c r="A130" s="211" t="s">
        <v>584</v>
      </c>
      <c r="B130" s="217">
        <v>47058</v>
      </c>
      <c r="J130" s="65"/>
      <c r="K130" s="65"/>
      <c r="L130" s="65"/>
    </row>
  </sheetData>
  <sheetProtection sheet="1" objects="1" scenarios="1"/>
  <phoneticPr fontId="2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333-AF11-4197-9F8F-997F7BE05685}">
  <dimension ref="A1:U24"/>
  <sheetViews>
    <sheetView showGridLines="0" tabSelected="1" workbookViewId="0">
      <selection activeCell="O8" sqref="O8"/>
    </sheetView>
  </sheetViews>
  <sheetFormatPr defaultRowHeight="14.4" x14ac:dyDescent="0.3"/>
  <cols>
    <col min="1" max="6" width="8.88671875" style="554"/>
    <col min="7" max="7" width="4.5546875" style="554" customWidth="1"/>
    <col min="8" max="8" width="5.77734375" style="556" customWidth="1"/>
    <col min="9" max="10" width="8.88671875" style="554"/>
    <col min="11" max="11" width="10.33203125" style="554" bestFit="1" customWidth="1"/>
    <col min="12" max="16384" width="8.88671875" style="554"/>
  </cols>
  <sheetData>
    <row r="1" spans="1:21" ht="19.2" customHeight="1" x14ac:dyDescent="0.3">
      <c r="A1" s="554" t="s">
        <v>1330</v>
      </c>
      <c r="B1" s="555"/>
      <c r="C1" s="603" t="s">
        <v>1864</v>
      </c>
      <c r="D1" s="556"/>
      <c r="K1" s="566">
        <f>I_Wzorcowa_BD!K5</f>
        <v>46388</v>
      </c>
      <c r="L1" s="566" t="s">
        <v>1859</v>
      </c>
      <c r="O1" s="609" t="s">
        <v>1865</v>
      </c>
    </row>
    <row r="2" spans="1:21" ht="19.2" customHeight="1" x14ac:dyDescent="0.3">
      <c r="A2" s="555"/>
      <c r="B2" s="555"/>
      <c r="C2" s="555"/>
      <c r="D2" s="556"/>
      <c r="E2" s="561">
        <f>I_Wzorcowa_BD!M1</f>
        <v>17</v>
      </c>
    </row>
    <row r="3" spans="1:21" x14ac:dyDescent="0.3">
      <c r="A3" s="555"/>
      <c r="B3" s="603" t="s">
        <v>1861</v>
      </c>
      <c r="C3" s="555"/>
      <c r="D3" s="555"/>
      <c r="E3" s="558">
        <f>II_Baza_BDP!J1</f>
        <v>18</v>
      </c>
      <c r="H3" s="559">
        <f>IV_Baza_BDCB!J1</f>
        <v>18</v>
      </c>
      <c r="K3" s="556" t="s">
        <v>1862</v>
      </c>
    </row>
    <row r="4" spans="1:21" x14ac:dyDescent="0.3">
      <c r="A4" s="555"/>
      <c r="B4" s="603" t="str">
        <f>Listy!$AA$1 &amp; (E5-E3)</f>
        <v>T=15</v>
      </c>
      <c r="C4" s="555"/>
      <c r="D4" s="555"/>
      <c r="H4" s="563">
        <f>IV_Baza_BDCB!M1</f>
        <v>28</v>
      </c>
      <c r="K4" s="556" t="str">
        <f>Listy!$AA$1 &amp; ( H4-H3)</f>
        <v>T=10</v>
      </c>
      <c r="N4" s="670" t="s">
        <v>1994</v>
      </c>
    </row>
    <row r="5" spans="1:21" x14ac:dyDescent="0.3">
      <c r="A5" s="555"/>
      <c r="B5" s="555"/>
      <c r="C5" s="555"/>
      <c r="D5" s="555"/>
      <c r="E5" s="562">
        <f>II_Baza_BDP!M1</f>
        <v>33</v>
      </c>
      <c r="K5" s="556"/>
      <c r="L5" s="603"/>
      <c r="N5" s="670" t="s">
        <v>1995</v>
      </c>
      <c r="O5" s="670"/>
      <c r="P5" s="670"/>
      <c r="Q5" s="670"/>
      <c r="R5" s="670"/>
      <c r="S5" s="670"/>
      <c r="T5" s="670"/>
      <c r="U5" s="670"/>
    </row>
    <row r="6" spans="1:21" x14ac:dyDescent="0.3">
      <c r="A6" s="555"/>
      <c r="C6" s="555"/>
      <c r="D6" s="555"/>
      <c r="H6" s="559">
        <f>V_Model_CB!J1</f>
        <v>29</v>
      </c>
      <c r="K6" s="556"/>
    </row>
    <row r="7" spans="1:21" x14ac:dyDescent="0.3">
      <c r="A7" s="555"/>
      <c r="B7" s="603" t="str">
        <f>$B$3</f>
        <v>OsobyACT=4</v>
      </c>
      <c r="C7" s="555"/>
      <c r="D7" s="555"/>
      <c r="E7" s="558">
        <f>III_Model_PT!J1</f>
        <v>34</v>
      </c>
      <c r="K7" s="556" t="str">
        <f>$K$3</f>
        <v>OsobyACT=5</v>
      </c>
    </row>
    <row r="8" spans="1:21" x14ac:dyDescent="0.3">
      <c r="A8" s="555"/>
      <c r="B8" s="603" t="str">
        <f>Listy!$AA$1 &amp; ( E8-E7)</f>
        <v>T=34</v>
      </c>
      <c r="C8" s="555"/>
      <c r="D8" s="555"/>
      <c r="E8" s="562">
        <f>III_Model_PT!M1</f>
        <v>68</v>
      </c>
      <c r="K8" s="556" t="str">
        <f>Listy!$AA$1 &amp; ( H10-H6)</f>
        <v>T=53</v>
      </c>
    </row>
    <row r="9" spans="1:21" x14ac:dyDescent="0.3">
      <c r="A9" s="555"/>
      <c r="B9" s="555"/>
      <c r="C9" s="555"/>
      <c r="D9" s="555"/>
      <c r="E9" s="557"/>
      <c r="K9" s="556"/>
    </row>
    <row r="10" spans="1:21" x14ac:dyDescent="0.3">
      <c r="A10" s="555"/>
      <c r="B10" s="603" t="str">
        <f>$B$3</f>
        <v>OsobyACT=4</v>
      </c>
      <c r="C10" s="555"/>
      <c r="D10" s="555"/>
      <c r="E10" s="558">
        <f>VI_Baza_BDKZ!J1</f>
        <v>69</v>
      </c>
      <c r="H10" s="563">
        <f>V_Model_CB!M1</f>
        <v>82</v>
      </c>
      <c r="K10" s="556"/>
    </row>
    <row r="11" spans="1:21" x14ac:dyDescent="0.3">
      <c r="A11" s="555"/>
      <c r="B11" s="603" t="str">
        <f>Listy!$AA$1 &amp; ( E11-E10)</f>
        <v>T=16</v>
      </c>
      <c r="C11" s="555"/>
      <c r="D11" s="555"/>
      <c r="E11" s="562">
        <f>VI_Baza_BDKZ!M1</f>
        <v>85</v>
      </c>
      <c r="K11" s="556"/>
      <c r="L11" s="603"/>
    </row>
    <row r="12" spans="1:21" x14ac:dyDescent="0.3">
      <c r="A12" s="555"/>
      <c r="B12" s="555"/>
      <c r="C12" s="555"/>
      <c r="D12" s="555"/>
      <c r="E12" s="557"/>
      <c r="H12" s="559">
        <f>VIII_Baza_BDWMS!J1</f>
        <v>83</v>
      </c>
      <c r="K12" s="556" t="str">
        <f>$K$3</f>
        <v>OsobyACT=5</v>
      </c>
    </row>
    <row r="13" spans="1:21" x14ac:dyDescent="0.3">
      <c r="A13" s="555"/>
      <c r="C13" s="555"/>
      <c r="D13" s="555"/>
      <c r="E13" s="558">
        <f>VII_Model_PKZ!J1</f>
        <v>86</v>
      </c>
      <c r="H13" s="563">
        <f>VIII_Baza_BDWMS!M1</f>
        <v>95</v>
      </c>
      <c r="K13" s="556" t="str">
        <f>Listy!$AA$1 &amp; ( H13-H12)</f>
        <v>T=12</v>
      </c>
    </row>
    <row r="14" spans="1:21" x14ac:dyDescent="0.3">
      <c r="A14" s="555"/>
      <c r="B14" s="603" t="str">
        <f>$B$3</f>
        <v>OsobyACT=4</v>
      </c>
      <c r="C14" s="555"/>
      <c r="D14" s="555"/>
      <c r="K14" s="556"/>
    </row>
    <row r="15" spans="1:21" x14ac:dyDescent="0.3">
      <c r="A15" s="555"/>
      <c r="B15" s="603" t="str">
        <f>Listy!$AA$1 &amp; ( E17-E13)</f>
        <v>T=62</v>
      </c>
      <c r="C15" s="555"/>
      <c r="D15" s="555"/>
      <c r="H15" s="559">
        <f>IX_Model_MWS!J1</f>
        <v>96</v>
      </c>
      <c r="K15" s="556"/>
    </row>
    <row r="16" spans="1:21" x14ac:dyDescent="0.3">
      <c r="K16" s="556"/>
      <c r="L16" s="603"/>
    </row>
    <row r="17" spans="3:12" x14ac:dyDescent="0.3">
      <c r="E17" s="562">
        <f>VII_Model_PKZ!M1</f>
        <v>148</v>
      </c>
      <c r="K17" s="556" t="str">
        <f>$K$3</f>
        <v>OsobyACT=5</v>
      </c>
    </row>
    <row r="18" spans="3:12" x14ac:dyDescent="0.3">
      <c r="H18" s="563">
        <f>IX_Model_MWS!M1</f>
        <v>188</v>
      </c>
      <c r="K18" s="556" t="str">
        <f>Listy!$AA$1 &amp; ( H18-H15)</f>
        <v>T=92</v>
      </c>
    </row>
    <row r="19" spans="3:12" x14ac:dyDescent="0.3">
      <c r="E19" s="560">
        <f>X_Platf_WMS!J1</f>
        <v>189</v>
      </c>
    </row>
    <row r="20" spans="3:12" x14ac:dyDescent="0.3">
      <c r="C20" s="603" t="s">
        <v>1863</v>
      </c>
      <c r="I20" s="557"/>
    </row>
    <row r="21" spans="3:12" x14ac:dyDescent="0.3">
      <c r="C21" s="603" t="str">
        <f>Listy!$AA$1 &amp; ( E22-E19)</f>
        <v>T=70</v>
      </c>
    </row>
    <row r="22" spans="3:12" x14ac:dyDescent="0.3">
      <c r="E22" s="560">
        <f>XI_Wdrożenie!J1</f>
        <v>259</v>
      </c>
      <c r="I22" s="557"/>
    </row>
    <row r="23" spans="3:12" x14ac:dyDescent="0.3">
      <c r="D23" s="603" t="s">
        <v>1863</v>
      </c>
    </row>
    <row r="24" spans="3:12" x14ac:dyDescent="0.3">
      <c r="D24" s="603" t="str">
        <f>Listy!$AA$1 &amp; ( I24-E22)</f>
        <v>T=24</v>
      </c>
      <c r="I24" s="564">
        <f>XI_Wdrożenie!M1</f>
        <v>283</v>
      </c>
      <c r="K24" s="566">
        <f>XI_Wdrożenie!L37</f>
        <v>48363</v>
      </c>
      <c r="L24" s="564" t="s">
        <v>1854</v>
      </c>
    </row>
  </sheetData>
  <sheetProtection sheet="1" selectLockedCells="1" selectUnlockedCells="1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FD61-5E7A-4016-B8E5-B22ADAA6F432}">
  <dimension ref="A1:CG78"/>
  <sheetViews>
    <sheetView zoomScale="85" zoomScaleNormal="85" workbookViewId="0">
      <pane xSplit="5" ySplit="2" topLeftCell="AE18" activePane="bottomRight" state="frozen"/>
      <selection pane="topRight" activeCell="F1" sqref="F1"/>
      <selection pane="bottomLeft" activeCell="A3" sqref="A3"/>
      <selection pane="bottomRight" activeCell="AK12" sqref="AK12:AO12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9.109375" customWidth="1"/>
    <col min="53" max="54" width="12.777343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5" ht="15" customHeight="1" thickBot="1" x14ac:dyDescent="0.35">
      <c r="A1" s="178"/>
      <c r="B1" s="179"/>
      <c r="C1" s="285"/>
      <c r="D1" s="156"/>
      <c r="E1" s="281" t="s">
        <v>403</v>
      </c>
      <c r="F1" s="227"/>
      <c r="G1" s="228"/>
      <c r="H1" s="178"/>
      <c r="I1" s="178"/>
      <c r="J1" s="551">
        <v>1</v>
      </c>
      <c r="K1" s="551"/>
      <c r="L1" s="551"/>
      <c r="M1" s="551">
        <f>MAX(M3:M9999)</f>
        <v>17</v>
      </c>
      <c r="N1" s="568">
        <f>SUM(N$4:N$999)</f>
        <v>23</v>
      </c>
      <c r="O1" s="567">
        <f>SUM(O$4:O$999)</f>
        <v>2645</v>
      </c>
      <c r="P1" s="596" t="str">
        <f>AG1</f>
        <v>h= 301</v>
      </c>
      <c r="Q1" s="597" t="str">
        <f t="shared" ref="Q1:AF1" si="0">AH1</f>
        <v>h= 301</v>
      </c>
      <c r="R1" s="597" t="str">
        <f t="shared" si="0"/>
        <v>h= 277</v>
      </c>
      <c r="S1" s="597" t="str">
        <f t="shared" si="0"/>
        <v>h= 287</v>
      </c>
      <c r="T1" s="597" t="str">
        <f t="shared" si="0"/>
        <v>h= 286</v>
      </c>
      <c r="U1" s="597" t="str">
        <f t="shared" si="0"/>
        <v>h= 279</v>
      </c>
      <c r="V1" s="597" t="str">
        <f t="shared" si="0"/>
        <v>h= 279</v>
      </c>
      <c r="W1" s="597" t="str">
        <f t="shared" si="0"/>
        <v>h= 280</v>
      </c>
      <c r="X1" s="598" t="str">
        <f t="shared" si="0"/>
        <v>h= 278</v>
      </c>
      <c r="Y1" s="593" t="str">
        <f t="shared" si="0"/>
        <v>h= 80</v>
      </c>
      <c r="Z1" s="594" t="str">
        <f t="shared" si="0"/>
        <v>h= 0</v>
      </c>
      <c r="AA1" s="594" t="str">
        <f t="shared" si="0"/>
        <v>h= 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301</v>
      </c>
      <c r="AH1" s="570" t="str">
        <f xml:space="preserve"> Listy!$AB$1 &amp; MAX(AH$3:AH99)</f>
        <v>h= 301</v>
      </c>
      <c r="AI1" s="570" t="str">
        <f xml:space="preserve"> Listy!$AB$1 &amp; MAX(AI$3:AI99)</f>
        <v>h= 277</v>
      </c>
      <c r="AJ1" s="570" t="str">
        <f xml:space="preserve"> Listy!$AB$1 &amp; MAX(AJ$3:AJ99)</f>
        <v>h= 287</v>
      </c>
      <c r="AK1" s="570" t="str">
        <f xml:space="preserve"> Listy!$AB$1 &amp; MAX(AK$3:AK99)</f>
        <v>h= 286</v>
      </c>
      <c r="AL1" s="570" t="str">
        <f xml:space="preserve"> Listy!$AB$1 &amp; MAX(AL$3:AL99)</f>
        <v>h= 279</v>
      </c>
      <c r="AM1" s="570" t="str">
        <f xml:space="preserve"> Listy!$AB$1 &amp; MAX(AM$3:AM99)</f>
        <v>h= 279</v>
      </c>
      <c r="AN1" s="570" t="str">
        <f xml:space="preserve"> Listy!$AB$1 &amp; MAX(AN$3:AN99)</f>
        <v>h= 280</v>
      </c>
      <c r="AO1" s="570" t="str">
        <f xml:space="preserve"> Listy!$AB$1 &amp; MAX(AO$3:AO99)</f>
        <v>h= 278</v>
      </c>
      <c r="AP1" s="237" t="str">
        <f xml:space="preserve"> Listy!$AB$1 &amp; MAX(AP$3:AP99)</f>
        <v>h= 80</v>
      </c>
      <c r="AQ1" s="237" t="str">
        <f xml:space="preserve"> Listy!$AB$1 &amp; MAX(AQ$3:AQ99)</f>
        <v>h= 0</v>
      </c>
      <c r="AR1" s="237" t="str">
        <f xml:space="preserve"> Listy!$AB$1 &amp; MAX(AR$3:AR99)</f>
        <v>h= 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/>
      <c r="AY1" s="374"/>
      <c r="AZ1" s="374"/>
      <c r="BA1" s="374"/>
      <c r="BB1" s="375"/>
    </row>
    <row r="2" spans="1:85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236" t="str">
        <f>Karta!BH2</f>
        <v>Razem [h]</v>
      </c>
      <c r="AY2" s="236" t="str">
        <f>Karta!BI2</f>
        <v>Część Etat [h}</v>
      </c>
      <c r="AZ2" s="236" t="str">
        <f>Karta!BJ2</f>
        <v>PLN/Etat</v>
      </c>
      <c r="BA2" s="236" t="str">
        <f>Karta!BK2</f>
        <v>Razem</v>
      </c>
      <c r="BB2" s="236" t="str">
        <f>Karta!BL2</f>
        <v>Razem</v>
      </c>
      <c r="BC2" s="383" t="str">
        <f>Karta!BM2</f>
        <v>ENDAWA</v>
      </c>
      <c r="BD2" s="383" t="str">
        <f>Karta!BN2</f>
        <v xml:space="preserve">Imię </v>
      </c>
      <c r="BE2" s="383" t="str">
        <f>Karta!BO2</f>
        <v>Nazwisko</v>
      </c>
      <c r="BF2" s="383" t="str">
        <f>Karta!BP2</f>
        <v>Termi realizacji</v>
      </c>
      <c r="BG2" s="383" t="str">
        <f>Karta!BQ2</f>
        <v>Liczba godzin</v>
      </c>
      <c r="BH2" s="383" t="str">
        <f>Karta!BR2</f>
        <v>PLN/h</v>
      </c>
      <c r="BI2" s="383" t="str">
        <f>Karta!BS2</f>
        <v>Razem</v>
      </c>
      <c r="BJ2" s="384" t="str">
        <f>Karta!BT2</f>
        <v>Nazwa sprzętu</v>
      </c>
      <c r="BK2" s="384" t="str">
        <f>Karta!BU2</f>
        <v xml:space="preserve">Okres używania </v>
      </c>
      <c r="BL2" s="384" t="str">
        <f>Karta!BV2</f>
        <v>Amortyzacja [PLN]</v>
      </c>
      <c r="BM2" s="384" t="str">
        <f>Karta!BW2</f>
        <v>Nazwa budynku</v>
      </c>
      <c r="BN2" s="384" t="str">
        <f>Karta!BX2</f>
        <v>Uzywana powierzchnia [m2]</v>
      </c>
      <c r="BO2" s="384" t="str">
        <f>Karta!BY2</f>
        <v>Amortyzacja [PLN]</v>
      </c>
      <c r="BP2" s="384" t="str">
        <f>Karta!BZ2</f>
        <v>Nazwa nieruchomości</v>
      </c>
      <c r="BQ2" s="384" t="str">
        <f>Karta!CA2</f>
        <v>Okres używania</v>
      </c>
      <c r="BR2" s="384" t="str">
        <f>Karta!CB2</f>
        <v>Czynsz dzierżawny [PLN]</v>
      </c>
      <c r="BS2" s="384" t="str">
        <f>Karta!CC2</f>
        <v>Wieczyste uzytkowanie [PLN]</v>
      </c>
      <c r="BT2" s="384" t="str">
        <f>Karta!CD2</f>
        <v>Nazwa/rodzaj</v>
      </c>
      <c r="BU2" s="384" t="str">
        <f>Karta!CE2</f>
        <v>Liczba [szt.]</v>
      </c>
      <c r="BV2" s="384" t="str">
        <f>Karta!CF2</f>
        <v>Wartość jednostkowa [PLN]</v>
      </c>
      <c r="BW2" s="384" t="str">
        <f>Karta!CG2</f>
        <v>Razem [PLN]</v>
      </c>
      <c r="BX2" s="384" t="str">
        <f>Karta!CH2</f>
        <v>Nazwa/rodzaj</v>
      </c>
      <c r="BY2" s="384" t="str">
        <f>Karta!CI2</f>
        <v>Liczba [szt.]</v>
      </c>
      <c r="BZ2" s="384" t="str">
        <f>Karta!CJ2</f>
        <v>Wartość jednostkowa [PLN]</v>
      </c>
      <c r="CA2" s="384" t="str">
        <f>Karta!CK2</f>
        <v>Razem [PLN]</v>
      </c>
      <c r="CB2" s="384" t="str">
        <f>Karta!CL2</f>
        <v>Nazwa/rodzaj</v>
      </c>
      <c r="CC2" s="384" t="str">
        <f>Karta!CM2</f>
        <v>Liczba [szt.]</v>
      </c>
      <c r="CD2" s="384" t="str">
        <f>Karta!CN2</f>
        <v>Wartość jednostkowa [PLN]</v>
      </c>
      <c r="CE2" s="384" t="str">
        <f>Karta!CO2</f>
        <v>Razem [PLN]</v>
      </c>
    </row>
    <row r="3" spans="1:85" s="141" customFormat="1" ht="15.6" x14ac:dyDescent="0.3">
      <c r="A3" s="110" t="s">
        <v>260</v>
      </c>
      <c r="B3" s="183"/>
      <c r="C3" s="184"/>
      <c r="D3" s="185"/>
      <c r="E3" s="186" t="str">
        <f>VLOOKUP(A3,Listy!A:C,2,FALSE) &amp; "   :  " &amp; VLOOKUP(A3,Listy!A:C,3,FALSE)</f>
        <v>Zadanie_I   :  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AY3" s="206"/>
      <c r="AZ3" s="207"/>
      <c r="BA3" s="208"/>
      <c r="BB3" s="175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5" ht="18" x14ac:dyDescent="0.35">
      <c r="A4" s="410">
        <v>1</v>
      </c>
      <c r="B4" s="414" t="s">
        <v>379</v>
      </c>
      <c r="C4" s="104">
        <v>-1</v>
      </c>
      <c r="D4" s="116" t="str">
        <f t="shared" ref="D4" si="1">CONCATENATE(A$3,"_",A4,"_",B4,"_",C4)</f>
        <v>.z01_1_a_-1</v>
      </c>
      <c r="E4" s="410" t="s">
        <v>782</v>
      </c>
      <c r="F4" s="148"/>
      <c r="G4" s="415" t="s">
        <v>29</v>
      </c>
      <c r="H4" s="51"/>
      <c r="I4" s="85" t="s">
        <v>29</v>
      </c>
      <c r="J4" s="90"/>
      <c r="K4" s="90"/>
      <c r="L4" s="90"/>
      <c r="M4" s="90"/>
      <c r="N4" s="90"/>
      <c r="O4" s="468"/>
      <c r="P4" s="12"/>
      <c r="Q4" s="12"/>
      <c r="R4" s="12"/>
      <c r="S4" s="12"/>
      <c r="T4" s="12"/>
      <c r="U4" s="82"/>
      <c r="V4" s="82"/>
      <c r="W4" s="8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82"/>
      <c r="AM4" s="82"/>
      <c r="AN4" s="82"/>
      <c r="AO4" s="8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</row>
    <row r="5" spans="1:85" ht="15.6" x14ac:dyDescent="0.3">
      <c r="A5" s="414">
        <v>1</v>
      </c>
      <c r="B5" s="414" t="s">
        <v>379</v>
      </c>
      <c r="C5" s="104">
        <v>0</v>
      </c>
      <c r="D5" s="116" t="str">
        <f t="shared" ref="D5:D22" si="2">CONCATENATE(A$3,"_",A5,"_",B5,"_",C5)</f>
        <v>.z01_1_a_0</v>
      </c>
      <c r="E5" s="412" t="s">
        <v>783</v>
      </c>
      <c r="F5" s="37"/>
      <c r="G5" s="37"/>
      <c r="H5" s="211"/>
      <c r="I5" s="211"/>
      <c r="J5" s="91">
        <v>1</v>
      </c>
      <c r="K5" s="94">
        <f>VLOOKUP(J5,Kalendarz!B:E,4,FALSE)</f>
        <v>46388</v>
      </c>
      <c r="L5" s="94">
        <f>K5+N5</f>
        <v>46388</v>
      </c>
      <c r="M5" s="37">
        <f>J5+N5-1</f>
        <v>0</v>
      </c>
      <c r="N5" s="473">
        <v>0</v>
      </c>
      <c r="O5" s="469"/>
      <c r="P5" s="12"/>
      <c r="Q5" s="12"/>
      <c r="R5" s="12"/>
      <c r="S5" s="12"/>
      <c r="T5" s="12"/>
      <c r="U5" s="82"/>
      <c r="V5" s="82"/>
      <c r="W5" s="8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82"/>
      <c r="AM5" s="82"/>
      <c r="AN5" s="82"/>
      <c r="AO5" s="8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</row>
    <row r="6" spans="1:85" x14ac:dyDescent="0.3">
      <c r="A6" s="414">
        <v>1</v>
      </c>
      <c r="B6" s="414" t="s">
        <v>379</v>
      </c>
      <c r="C6" s="105">
        <v>1</v>
      </c>
      <c r="D6" s="116" t="str">
        <f t="shared" si="2"/>
        <v>.z01_1_a_1</v>
      </c>
      <c r="E6" s="417" t="s">
        <v>443</v>
      </c>
      <c r="F6" s="37" t="str">
        <f>IFERROR(VLOOKUP($I6,Listy!$A:$H,2,FALSE),"XXX")</f>
        <v>Imię02</v>
      </c>
      <c r="G6" s="415" t="s">
        <v>29</v>
      </c>
      <c r="H6" s="416">
        <v>1</v>
      </c>
      <c r="I6" s="89" t="s">
        <v>255</v>
      </c>
      <c r="J6" s="91">
        <f>M5+1</f>
        <v>1</v>
      </c>
      <c r="K6" s="94">
        <f>VLOOKUP(J6,Kalendarz!B:E,4,FALSE)</f>
        <v>46388</v>
      </c>
      <c r="L6" s="94">
        <f>K6+N6</f>
        <v>46392</v>
      </c>
      <c r="M6" s="37">
        <f>J6+N6-1</f>
        <v>4</v>
      </c>
      <c r="N6" s="474">
        <f>ROUND(MAX(AG6:AO6)/Listy!$U$2,0)</f>
        <v>4</v>
      </c>
      <c r="O6" s="469">
        <v>320</v>
      </c>
      <c r="P6" s="187">
        <v>0.25</v>
      </c>
      <c r="Q6" s="187">
        <v>0.25</v>
      </c>
      <c r="R6" s="187">
        <v>0.25</v>
      </c>
      <c r="S6" s="187">
        <v>0.25</v>
      </c>
      <c r="T6" s="187">
        <v>0</v>
      </c>
      <c r="U6" s="187">
        <v>0</v>
      </c>
      <c r="V6" s="187">
        <v>0</v>
      </c>
      <c r="W6" s="187">
        <v>0</v>
      </c>
      <c r="X6" s="187">
        <v>0</v>
      </c>
      <c r="Y6" s="292">
        <v>0</v>
      </c>
      <c r="Z6" s="292">
        <v>0</v>
      </c>
      <c r="AA6" s="292">
        <v>0</v>
      </c>
      <c r="AB6" s="292">
        <v>0</v>
      </c>
      <c r="AC6" s="305"/>
      <c r="AD6" s="305"/>
      <c r="AE6" s="305"/>
      <c r="AF6" s="305"/>
      <c r="AG6" s="192">
        <f>ROUND($O6*P6,0)</f>
        <v>80</v>
      </c>
      <c r="AH6" s="192">
        <f t="shared" ref="AH6:AL6" si="3">ROUND($O6*Q6,0)</f>
        <v>80</v>
      </c>
      <c r="AI6" s="192">
        <f t="shared" si="3"/>
        <v>80</v>
      </c>
      <c r="AJ6" s="192">
        <f t="shared" si="3"/>
        <v>80</v>
      </c>
      <c r="AK6" s="192">
        <f t="shared" si="3"/>
        <v>0</v>
      </c>
      <c r="AL6" s="192">
        <f t="shared" si="3"/>
        <v>0</v>
      </c>
      <c r="AM6" s="192">
        <f t="shared" ref="AM6:AM9" si="4">ROUND($O6*V6,0)</f>
        <v>0</v>
      </c>
      <c r="AN6" s="192">
        <f t="shared" ref="AN6:AN9" si="5">ROUND($O6*W6,0)</f>
        <v>0</v>
      </c>
      <c r="AO6" s="192">
        <f t="shared" ref="AO6:AO9" si="6">ROUND($O6*X6,0)</f>
        <v>0</v>
      </c>
      <c r="AP6" s="193">
        <f t="shared" ref="AP6:AW7" si="7">ROUND($O6*Y6,0)</f>
        <v>0</v>
      </c>
      <c r="AQ6" s="193">
        <f t="shared" si="7"/>
        <v>0</v>
      </c>
      <c r="AR6" s="193">
        <f t="shared" si="7"/>
        <v>0</v>
      </c>
      <c r="AS6" s="193">
        <f t="shared" si="7"/>
        <v>0</v>
      </c>
      <c r="AT6" s="306">
        <f t="shared" si="7"/>
        <v>0</v>
      </c>
      <c r="AU6" s="306">
        <f t="shared" si="7"/>
        <v>0</v>
      </c>
      <c r="AV6" s="306">
        <f t="shared" si="7"/>
        <v>0</v>
      </c>
      <c r="AW6" s="306">
        <f t="shared" si="7"/>
        <v>0</v>
      </c>
      <c r="AX6" s="236">
        <f t="shared" ref="AX6" si="8">SUM(AG6:AO6)</f>
        <v>320</v>
      </c>
      <c r="AY6" s="2">
        <f t="shared" ref="AY6" si="9">AX6/160</f>
        <v>2</v>
      </c>
      <c r="AZ6" s="87">
        <f>VLOOKUP(I6,Listy!$A$1:$H$9,6,FALSE)</f>
        <v>5002</v>
      </c>
      <c r="BA6" s="378">
        <f t="shared" ref="BA6" si="10">AY6*AZ6</f>
        <v>10004</v>
      </c>
      <c r="BB6" s="379">
        <f t="shared" ref="BB6" si="11">AY6*BA6</f>
        <v>20008</v>
      </c>
      <c r="BC6" s="2"/>
      <c r="BD6" s="2"/>
      <c r="BE6" s="2"/>
      <c r="BF6" s="2"/>
      <c r="BG6" s="2"/>
      <c r="BH6" s="2"/>
      <c r="BI6" s="21">
        <f t="shared" ref="BI6:BI9" si="12">BG6*BH6</f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ref="BW6:BW9" si="13">BU6*BV6</f>
        <v>0</v>
      </c>
      <c r="BX6" s="2"/>
      <c r="BY6" s="2"/>
      <c r="BZ6" s="2"/>
      <c r="CA6" s="21">
        <f t="shared" ref="CA6:CA9" si="14">BY6*BZ6</f>
        <v>0</v>
      </c>
      <c r="CB6" s="2"/>
      <c r="CC6" s="2"/>
      <c r="CD6" s="2"/>
      <c r="CE6" s="21">
        <f t="shared" ref="CE6:CE9" si="15">CC6*CD6</f>
        <v>0</v>
      </c>
    </row>
    <row r="7" spans="1:85" x14ac:dyDescent="0.3">
      <c r="A7" s="414">
        <v>1</v>
      </c>
      <c r="B7" s="414" t="s">
        <v>379</v>
      </c>
      <c r="C7" s="105">
        <v>2</v>
      </c>
      <c r="D7" s="116" t="str">
        <f t="shared" si="2"/>
        <v>.z01_1_a_2</v>
      </c>
      <c r="E7" s="417" t="s">
        <v>444</v>
      </c>
      <c r="F7" s="37" t="str">
        <f>IFERROR(VLOOKUP($I7,Listy!$A:$H,2,FALSE),"XXX")</f>
        <v>Imię03</v>
      </c>
      <c r="G7" s="415" t="s">
        <v>29</v>
      </c>
      <c r="H7" s="211">
        <v>1</v>
      </c>
      <c r="I7" s="89" t="s">
        <v>256</v>
      </c>
      <c r="J7" s="91">
        <f t="shared" ref="J7:J9" si="16">M6+1</f>
        <v>5</v>
      </c>
      <c r="K7" s="94">
        <f>VLOOKUP(J7,Kalendarz!B:E,4,FALSE)</f>
        <v>46416</v>
      </c>
      <c r="L7" s="94">
        <f t="shared" ref="L7:L9" si="17">K7+N7</f>
        <v>46417</v>
      </c>
      <c r="M7" s="37">
        <f t="shared" ref="M7:M9" si="18">J7+N7-1</f>
        <v>5</v>
      </c>
      <c r="N7" s="474">
        <f>ROUND(MAX(AG7:AO7)/Listy!$U$2,0)</f>
        <v>1</v>
      </c>
      <c r="O7" s="469">
        <v>40</v>
      </c>
      <c r="P7" s="187">
        <v>0.25</v>
      </c>
      <c r="Q7" s="187">
        <v>0.25</v>
      </c>
      <c r="R7" s="187">
        <v>0.25</v>
      </c>
      <c r="S7" s="187">
        <v>0.25</v>
      </c>
      <c r="T7" s="187">
        <v>0</v>
      </c>
      <c r="U7" s="187">
        <v>0</v>
      </c>
      <c r="V7" s="187">
        <v>0</v>
      </c>
      <c r="W7" s="187">
        <v>0</v>
      </c>
      <c r="X7" s="187">
        <v>0</v>
      </c>
      <c r="Y7" s="292">
        <v>0</v>
      </c>
      <c r="Z7" s="292">
        <v>0</v>
      </c>
      <c r="AA7" s="292">
        <v>0</v>
      </c>
      <c r="AB7" s="292">
        <v>0</v>
      </c>
      <c r="AC7" s="305"/>
      <c r="AD7" s="305"/>
      <c r="AE7" s="305"/>
      <c r="AF7" s="305"/>
      <c r="AG7" s="192">
        <f>ROUND($O7*P7,0)</f>
        <v>10</v>
      </c>
      <c r="AH7" s="192">
        <f t="shared" ref="AH7:AI9" si="19">ROUND($O7*Q7,0)</f>
        <v>10</v>
      </c>
      <c r="AI7" s="192">
        <f t="shared" si="19"/>
        <v>10</v>
      </c>
      <c r="AJ7" s="192">
        <f t="shared" ref="AJ7:AJ29" si="20">ROUND($O7*S7,0)</f>
        <v>10</v>
      </c>
      <c r="AK7" s="192">
        <f t="shared" ref="AK7:AK29" si="21">ROUND($O7*T7,0)</f>
        <v>0</v>
      </c>
      <c r="AL7" s="192">
        <f t="shared" ref="AL7:AL21" si="22">ROUND($O7*U7,0)</f>
        <v>0</v>
      </c>
      <c r="AM7" s="192">
        <f t="shared" si="4"/>
        <v>0</v>
      </c>
      <c r="AN7" s="192">
        <f t="shared" si="5"/>
        <v>0</v>
      </c>
      <c r="AO7" s="192">
        <f t="shared" si="6"/>
        <v>0</v>
      </c>
      <c r="AP7" s="193">
        <f t="shared" si="7"/>
        <v>0</v>
      </c>
      <c r="AQ7" s="193">
        <f t="shared" si="7"/>
        <v>0</v>
      </c>
      <c r="AR7" s="193">
        <f t="shared" si="7"/>
        <v>0</v>
      </c>
      <c r="AS7" s="193">
        <f t="shared" si="7"/>
        <v>0</v>
      </c>
      <c r="AT7" s="306">
        <f t="shared" si="7"/>
        <v>0</v>
      </c>
      <c r="AU7" s="306">
        <f t="shared" si="7"/>
        <v>0</v>
      </c>
      <c r="AV7" s="306">
        <f t="shared" si="7"/>
        <v>0</v>
      </c>
      <c r="AW7" s="306">
        <f t="shared" si="7"/>
        <v>0</v>
      </c>
      <c r="AX7" s="236">
        <f t="shared" ref="AX7:AX16" si="23">SUM(AG7:AO7)</f>
        <v>40</v>
      </c>
      <c r="AY7" s="2">
        <f t="shared" ref="AY7:AY16" si="24">AX7/160</f>
        <v>0.25</v>
      </c>
      <c r="AZ7" s="87">
        <f>VLOOKUP(I7,Listy!$A$1:$H$9,6,FALSE)</f>
        <v>5003</v>
      </c>
      <c r="BA7" s="378">
        <f t="shared" ref="BA7:BA16" si="25">AY7*AZ7</f>
        <v>1250.75</v>
      </c>
      <c r="BB7" s="379">
        <f t="shared" ref="BB7:BB16" si="26">AY7*BA7</f>
        <v>312.6875</v>
      </c>
      <c r="BC7" s="2"/>
      <c r="BD7" s="2"/>
      <c r="BE7" s="2"/>
      <c r="BF7" s="2"/>
      <c r="BG7" s="2"/>
      <c r="BH7" s="2"/>
      <c r="BI7" s="21">
        <f t="shared" si="12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13"/>
        <v>0</v>
      </c>
      <c r="BX7" s="2"/>
      <c r="BY7" s="2"/>
      <c r="BZ7" s="2"/>
      <c r="CA7" s="21">
        <f t="shared" si="14"/>
        <v>0</v>
      </c>
      <c r="CB7" s="2"/>
      <c r="CC7" s="2"/>
      <c r="CD7" s="2"/>
      <c r="CE7" s="21">
        <f t="shared" si="15"/>
        <v>0</v>
      </c>
    </row>
    <row r="8" spans="1:85" x14ac:dyDescent="0.3">
      <c r="A8" s="414">
        <v>1</v>
      </c>
      <c r="B8" s="414" t="s">
        <v>379</v>
      </c>
      <c r="C8" s="105">
        <v>3</v>
      </c>
      <c r="D8" s="116" t="str">
        <f t="shared" si="2"/>
        <v>.z01_1_a_3</v>
      </c>
      <c r="E8" s="417" t="s">
        <v>445</v>
      </c>
      <c r="F8" s="37" t="str">
        <f>IFERROR(VLOOKUP($I8,Listy!$A:$H,2,FALSE),"XXX")</f>
        <v>Imię01</v>
      </c>
      <c r="G8" s="415" t="s">
        <v>29</v>
      </c>
      <c r="H8" s="211">
        <v>1</v>
      </c>
      <c r="I8" s="89" t="s">
        <v>254</v>
      </c>
      <c r="J8" s="91">
        <f t="shared" si="16"/>
        <v>6</v>
      </c>
      <c r="K8" s="94">
        <f>VLOOKUP(J8,Kalendarz!B:E,4,FALSE)</f>
        <v>46423</v>
      </c>
      <c r="L8" s="94">
        <f t="shared" si="17"/>
        <v>46423</v>
      </c>
      <c r="M8" s="37">
        <f t="shared" si="18"/>
        <v>5</v>
      </c>
      <c r="N8" s="474">
        <v>0</v>
      </c>
      <c r="O8" s="469">
        <v>40</v>
      </c>
      <c r="P8" s="187">
        <v>0.25</v>
      </c>
      <c r="Q8" s="187">
        <v>0.25</v>
      </c>
      <c r="R8" s="187">
        <v>0.25</v>
      </c>
      <c r="S8" s="187">
        <v>0.25</v>
      </c>
      <c r="T8" s="187">
        <v>0</v>
      </c>
      <c r="U8" s="187">
        <v>0</v>
      </c>
      <c r="V8" s="187">
        <v>0</v>
      </c>
      <c r="W8" s="187">
        <v>0</v>
      </c>
      <c r="X8" s="187">
        <v>0</v>
      </c>
      <c r="Y8" s="292">
        <v>0</v>
      </c>
      <c r="Z8" s="292">
        <v>0</v>
      </c>
      <c r="AA8" s="292">
        <v>0</v>
      </c>
      <c r="AB8" s="292">
        <v>0</v>
      </c>
      <c r="AC8" s="305"/>
      <c r="AD8" s="305"/>
      <c r="AE8" s="305"/>
      <c r="AF8" s="305"/>
      <c r="AG8" s="192">
        <f>ROUND($O8*P8,0)</f>
        <v>10</v>
      </c>
      <c r="AH8" s="192">
        <f t="shared" si="19"/>
        <v>10</v>
      </c>
      <c r="AI8" s="192">
        <f t="shared" si="19"/>
        <v>10</v>
      </c>
      <c r="AJ8" s="192">
        <f t="shared" si="20"/>
        <v>10</v>
      </c>
      <c r="AK8" s="192">
        <f t="shared" si="21"/>
        <v>0</v>
      </c>
      <c r="AL8" s="192">
        <f t="shared" si="22"/>
        <v>0</v>
      </c>
      <c r="AM8" s="192">
        <f t="shared" si="4"/>
        <v>0</v>
      </c>
      <c r="AN8" s="192">
        <f t="shared" si="5"/>
        <v>0</v>
      </c>
      <c r="AO8" s="192">
        <f t="shared" si="6"/>
        <v>0</v>
      </c>
      <c r="AP8" s="193">
        <f t="shared" ref="AP8:AP13" si="27">ROUND($O8*Y8,0)</f>
        <v>0</v>
      </c>
      <c r="AQ8" s="193">
        <f t="shared" ref="AQ8:AQ13" si="28">ROUND($O8*Z8,0)</f>
        <v>0</v>
      </c>
      <c r="AR8" s="193">
        <f t="shared" ref="AR8:AR13" si="29">ROUND($O8*AA8,0)</f>
        <v>0</v>
      </c>
      <c r="AS8" s="193">
        <f t="shared" ref="AS8:AW9" si="30">ROUND($O8*AB8,0)</f>
        <v>0</v>
      </c>
      <c r="AT8" s="306">
        <f t="shared" si="30"/>
        <v>0</v>
      </c>
      <c r="AU8" s="306">
        <f t="shared" si="30"/>
        <v>0</v>
      </c>
      <c r="AV8" s="306">
        <f t="shared" si="30"/>
        <v>0</v>
      </c>
      <c r="AW8" s="306">
        <f t="shared" si="30"/>
        <v>0</v>
      </c>
      <c r="AX8" s="236">
        <f t="shared" si="23"/>
        <v>40</v>
      </c>
      <c r="AY8" s="2">
        <f t="shared" si="24"/>
        <v>0.25</v>
      </c>
      <c r="AZ8" s="87">
        <f>VLOOKUP(I8,Listy!$A$1:$H$9,6,FALSE)</f>
        <v>5001</v>
      </c>
      <c r="BA8" s="378">
        <f t="shared" si="25"/>
        <v>1250.25</v>
      </c>
      <c r="BB8" s="379">
        <f t="shared" si="26"/>
        <v>312.5625</v>
      </c>
      <c r="BC8" s="2"/>
      <c r="BD8" s="2"/>
      <c r="BE8" s="2"/>
      <c r="BF8" s="2"/>
      <c r="BG8" s="2"/>
      <c r="BH8" s="2"/>
      <c r="BI8" s="21">
        <f t="shared" si="12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13"/>
        <v>0</v>
      </c>
      <c r="BX8" s="2"/>
      <c r="BY8" s="2"/>
      <c r="BZ8" s="2"/>
      <c r="CA8" s="21">
        <f t="shared" si="14"/>
        <v>0</v>
      </c>
      <c r="CB8" s="2"/>
      <c r="CC8" s="2"/>
      <c r="CD8" s="2"/>
      <c r="CE8" s="21">
        <f t="shared" si="15"/>
        <v>0</v>
      </c>
    </row>
    <row r="9" spans="1:85" x14ac:dyDescent="0.3">
      <c r="A9" s="414">
        <v>1</v>
      </c>
      <c r="B9" s="414" t="s">
        <v>379</v>
      </c>
      <c r="C9" s="105">
        <v>4</v>
      </c>
      <c r="D9" s="116" t="str">
        <f t="shared" si="2"/>
        <v>.z01_1_a_4</v>
      </c>
      <c r="E9" s="417" t="s">
        <v>446</v>
      </c>
      <c r="F9" s="37" t="str">
        <f>IFERROR(VLOOKUP($I9,Listy!$A:$H,2,FALSE),"XXX")</f>
        <v>Imię03</v>
      </c>
      <c r="G9" s="415" t="s">
        <v>29</v>
      </c>
      <c r="H9" s="211">
        <v>1</v>
      </c>
      <c r="I9" s="89" t="s">
        <v>256</v>
      </c>
      <c r="J9" s="91">
        <f t="shared" si="16"/>
        <v>6</v>
      </c>
      <c r="K9" s="94">
        <f>VLOOKUP(J9,Kalendarz!B:E,4,FALSE)</f>
        <v>46423</v>
      </c>
      <c r="L9" s="94">
        <f t="shared" si="17"/>
        <v>46424</v>
      </c>
      <c r="M9" s="37">
        <f t="shared" si="18"/>
        <v>6</v>
      </c>
      <c r="N9" s="474">
        <f>ROUND(MAX(AG9:AO9)/Listy!$U$2,0)</f>
        <v>1</v>
      </c>
      <c r="O9" s="469">
        <v>40</v>
      </c>
      <c r="P9" s="187">
        <v>0.25</v>
      </c>
      <c r="Q9" s="187">
        <v>0.25</v>
      </c>
      <c r="R9" s="187">
        <v>0.25</v>
      </c>
      <c r="S9" s="187">
        <v>0.25</v>
      </c>
      <c r="T9" s="187">
        <v>0</v>
      </c>
      <c r="U9" s="187">
        <v>0</v>
      </c>
      <c r="V9" s="187">
        <v>0</v>
      </c>
      <c r="W9" s="187">
        <v>0</v>
      </c>
      <c r="X9" s="187">
        <v>0</v>
      </c>
      <c r="Y9" s="292">
        <v>0</v>
      </c>
      <c r="Z9" s="292">
        <v>0</v>
      </c>
      <c r="AA9" s="292">
        <v>0</v>
      </c>
      <c r="AB9" s="292">
        <v>0</v>
      </c>
      <c r="AC9" s="305"/>
      <c r="AD9" s="305"/>
      <c r="AE9" s="305"/>
      <c r="AF9" s="305"/>
      <c r="AG9" s="192">
        <f>ROUND($O9*P9,0)</f>
        <v>10</v>
      </c>
      <c r="AH9" s="192">
        <f t="shared" si="19"/>
        <v>10</v>
      </c>
      <c r="AI9" s="192">
        <f t="shared" si="19"/>
        <v>10</v>
      </c>
      <c r="AJ9" s="192">
        <f t="shared" si="20"/>
        <v>10</v>
      </c>
      <c r="AK9" s="192">
        <f t="shared" si="21"/>
        <v>0</v>
      </c>
      <c r="AL9" s="192">
        <f t="shared" si="22"/>
        <v>0</v>
      </c>
      <c r="AM9" s="192">
        <f t="shared" si="4"/>
        <v>0</v>
      </c>
      <c r="AN9" s="192">
        <f t="shared" si="5"/>
        <v>0</v>
      </c>
      <c r="AO9" s="192">
        <f t="shared" si="6"/>
        <v>0</v>
      </c>
      <c r="AP9" s="193">
        <f t="shared" si="27"/>
        <v>0</v>
      </c>
      <c r="AQ9" s="193">
        <f t="shared" si="28"/>
        <v>0</v>
      </c>
      <c r="AR9" s="193">
        <f t="shared" si="29"/>
        <v>0</v>
      </c>
      <c r="AS9" s="193">
        <f t="shared" si="30"/>
        <v>0</v>
      </c>
      <c r="AT9" s="306">
        <f t="shared" si="30"/>
        <v>0</v>
      </c>
      <c r="AU9" s="306">
        <f t="shared" si="30"/>
        <v>0</v>
      </c>
      <c r="AV9" s="306">
        <f t="shared" si="30"/>
        <v>0</v>
      </c>
      <c r="AW9" s="306">
        <f t="shared" si="30"/>
        <v>0</v>
      </c>
      <c r="AX9" s="236">
        <f t="shared" si="23"/>
        <v>40</v>
      </c>
      <c r="AY9" s="2">
        <f t="shared" si="24"/>
        <v>0.25</v>
      </c>
      <c r="AZ9" s="87">
        <f>VLOOKUP(I9,Listy!$A$1:$H$9,6,FALSE)</f>
        <v>5003</v>
      </c>
      <c r="BA9" s="378">
        <f t="shared" si="25"/>
        <v>1250.75</v>
      </c>
      <c r="BB9" s="379">
        <f t="shared" si="26"/>
        <v>312.6875</v>
      </c>
      <c r="BC9" s="2"/>
      <c r="BD9" s="2"/>
      <c r="BE9" s="2"/>
      <c r="BF9" s="2"/>
      <c r="BG9" s="2"/>
      <c r="BH9" s="2"/>
      <c r="BI9" s="21">
        <f t="shared" si="12"/>
        <v>0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>
        <f t="shared" si="13"/>
        <v>0</v>
      </c>
      <c r="BX9" s="2"/>
      <c r="BY9" s="2"/>
      <c r="BZ9" s="2"/>
      <c r="CA9" s="21">
        <f t="shared" si="14"/>
        <v>0</v>
      </c>
      <c r="CB9" s="2"/>
      <c r="CC9" s="2"/>
      <c r="CD9" s="2"/>
      <c r="CE9" s="21">
        <f t="shared" si="15"/>
        <v>0</v>
      </c>
    </row>
    <row r="10" spans="1:85" ht="15.6" x14ac:dyDescent="0.3">
      <c r="A10" s="414">
        <v>1</v>
      </c>
      <c r="B10" s="411" t="s">
        <v>380</v>
      </c>
      <c r="C10" s="104">
        <v>0</v>
      </c>
      <c r="D10" s="116" t="str">
        <f t="shared" si="2"/>
        <v>.z01_1_b_0</v>
      </c>
      <c r="E10" s="413" t="s">
        <v>784</v>
      </c>
      <c r="F10" s="37"/>
      <c r="G10" s="415"/>
      <c r="H10" s="211"/>
      <c r="I10" s="89"/>
      <c r="J10" s="91">
        <v>1</v>
      </c>
      <c r="K10" s="94">
        <f>VLOOKUP(J10,Kalendarz!B:E,4,FALSE)</f>
        <v>46388</v>
      </c>
      <c r="L10" s="94">
        <f t="shared" ref="L10:L29" si="31">K10+N10</f>
        <v>46388</v>
      </c>
      <c r="M10" s="37">
        <f t="shared" ref="M10:M29" si="32">J10+N10-1</f>
        <v>0</v>
      </c>
      <c r="N10" s="474">
        <f>ROUND(MAX(AG10:AO10)/Listy!$U$2,0)</f>
        <v>0</v>
      </c>
      <c r="O10" s="469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</row>
    <row r="11" spans="1:85" s="178" customFormat="1" x14ac:dyDescent="0.3">
      <c r="A11" s="414">
        <v>1</v>
      </c>
      <c r="B11" s="411" t="s">
        <v>380</v>
      </c>
      <c r="C11" s="105">
        <v>1</v>
      </c>
      <c r="D11" s="116" t="str">
        <f t="shared" si="2"/>
        <v>.z01_1_b_1</v>
      </c>
      <c r="E11" s="418" t="s">
        <v>447</v>
      </c>
      <c r="F11" s="37" t="str">
        <f>IFERROR(VLOOKUP($I11,Listy!$A:$H,2,FALSE),"XXX")</f>
        <v>Imię02</v>
      </c>
      <c r="G11" s="415" t="s">
        <v>29</v>
      </c>
      <c r="H11" s="211">
        <v>1</v>
      </c>
      <c r="I11" s="89" t="s">
        <v>255</v>
      </c>
      <c r="J11" s="91">
        <f t="shared" ref="J11:J29" si="33">M10+1</f>
        <v>1</v>
      </c>
      <c r="K11" s="94">
        <f>VLOOKUP(J11,Kalendarz!B:E,4,FALSE)</f>
        <v>46388</v>
      </c>
      <c r="L11" s="94">
        <f t="shared" si="31"/>
        <v>46389</v>
      </c>
      <c r="M11" s="37">
        <f t="shared" si="32"/>
        <v>1</v>
      </c>
      <c r="N11" s="474">
        <f>ROUND(MAX(AG11:AO11)/Listy!$U$5,0)</f>
        <v>1</v>
      </c>
      <c r="O11" s="469">
        <v>90</v>
      </c>
      <c r="P11" s="187">
        <v>0</v>
      </c>
      <c r="Q11" s="187">
        <v>0</v>
      </c>
      <c r="R11" s="187">
        <v>0</v>
      </c>
      <c r="S11" s="187">
        <v>0</v>
      </c>
      <c r="T11" s="187">
        <v>0.2</v>
      </c>
      <c r="U11" s="187">
        <v>0.2</v>
      </c>
      <c r="V11" s="187">
        <v>0.2</v>
      </c>
      <c r="W11" s="187">
        <v>0.2</v>
      </c>
      <c r="X11" s="187">
        <v>0.2</v>
      </c>
      <c r="Y11" s="292">
        <v>0</v>
      </c>
      <c r="Z11" s="292"/>
      <c r="AA11" s="292"/>
      <c r="AB11" s="292"/>
      <c r="AC11" s="305"/>
      <c r="AD11" s="305"/>
      <c r="AE11" s="305"/>
      <c r="AF11" s="305"/>
      <c r="AG11" s="192">
        <f t="shared" ref="AG11:AG16" si="34">ROUND($O11*P11,0)</f>
        <v>0</v>
      </c>
      <c r="AH11" s="192">
        <f t="shared" ref="AH11:AH16" si="35">ROUND($O11*Q11,0)</f>
        <v>0</v>
      </c>
      <c r="AI11" s="192">
        <f t="shared" ref="AI11:AI16" si="36">ROUND($O11*R11,0)</f>
        <v>0</v>
      </c>
      <c r="AJ11" s="192">
        <f t="shared" si="20"/>
        <v>0</v>
      </c>
      <c r="AK11" s="192">
        <f t="shared" si="21"/>
        <v>18</v>
      </c>
      <c r="AL11" s="192">
        <f t="shared" si="22"/>
        <v>18</v>
      </c>
      <c r="AM11" s="192">
        <f t="shared" ref="AM11:AM16" si="37">ROUND($O11*V11,0)</f>
        <v>18</v>
      </c>
      <c r="AN11" s="192">
        <f t="shared" ref="AN11:AN16" si="38">ROUND($O11*W11,0)</f>
        <v>18</v>
      </c>
      <c r="AO11" s="192">
        <f t="shared" ref="AO11:AO14" si="39">ROUND($O11*X11,0)</f>
        <v>18</v>
      </c>
      <c r="AP11" s="193">
        <f t="shared" si="27"/>
        <v>0</v>
      </c>
      <c r="AQ11" s="193">
        <f t="shared" si="28"/>
        <v>0</v>
      </c>
      <c r="AR11" s="193">
        <f t="shared" si="29"/>
        <v>0</v>
      </c>
      <c r="AS11" s="193">
        <f t="shared" ref="AS11:AS16" si="40">ROUND($O11*AB11,0)</f>
        <v>0</v>
      </c>
      <c r="AT11" s="306">
        <f t="shared" ref="AT11:AT16" si="41">ROUND($O11*AC11,0)</f>
        <v>0</v>
      </c>
      <c r="AU11" s="306">
        <f t="shared" ref="AU11:AU16" si="42">ROUND($O11*AD11,0)</f>
        <v>0</v>
      </c>
      <c r="AV11" s="306">
        <f t="shared" ref="AV11:AV16" si="43">ROUND($O11*AE11,0)</f>
        <v>0</v>
      </c>
      <c r="AW11" s="306">
        <f t="shared" ref="AW11:AW16" si="44">ROUND($O11*AF11,0)</f>
        <v>0</v>
      </c>
      <c r="AX11" s="236">
        <f t="shared" si="23"/>
        <v>90</v>
      </c>
      <c r="AY11" s="2">
        <f t="shared" si="24"/>
        <v>0.5625</v>
      </c>
      <c r="AZ11" s="87">
        <f>VLOOKUP(I11,Listy!$A$1:$H$9,6,FALSE)</f>
        <v>5002</v>
      </c>
      <c r="BA11" s="378">
        <f t="shared" si="25"/>
        <v>2813.625</v>
      </c>
      <c r="BB11" s="379">
        <f t="shared" si="26"/>
        <v>1582.6640625</v>
      </c>
      <c r="BC11" s="2"/>
      <c r="BD11" s="2"/>
      <c r="BE11" s="2"/>
      <c r="BF11" s="2"/>
      <c r="BG11" s="2"/>
      <c r="BH11" s="2"/>
      <c r="BI11" s="21">
        <f t="shared" ref="BI11:BI19" si="45">BG11*BH11</f>
        <v>0</v>
      </c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1">
        <f t="shared" ref="BW11:BW19" si="46">BU11*BV11</f>
        <v>0</v>
      </c>
      <c r="BX11" s="2"/>
      <c r="BY11" s="2"/>
      <c r="BZ11" s="2"/>
      <c r="CA11" s="21">
        <f t="shared" ref="CA11:CA19" si="47">BY11*BZ11</f>
        <v>0</v>
      </c>
      <c r="CB11" s="2"/>
      <c r="CC11" s="2"/>
      <c r="CD11" s="2"/>
      <c r="CE11" s="21">
        <f t="shared" ref="CE11:CE19" si="48">CC11*CD11</f>
        <v>0</v>
      </c>
      <c r="CF11" s="329"/>
    </row>
    <row r="12" spans="1:85" s="278" customFormat="1" x14ac:dyDescent="0.3">
      <c r="A12" s="414">
        <v>1</v>
      </c>
      <c r="B12" s="411" t="s">
        <v>380</v>
      </c>
      <c r="C12" s="105">
        <v>2</v>
      </c>
      <c r="D12" s="116" t="str">
        <f t="shared" si="2"/>
        <v>.z01_1_b_2</v>
      </c>
      <c r="E12" s="418" t="s">
        <v>448</v>
      </c>
      <c r="F12" s="37" t="str">
        <f>IFERROR(VLOOKUP($I12,Listy!$A:$H,2,FALSE),"XXX")</f>
        <v>Imię01</v>
      </c>
      <c r="G12" s="415" t="s">
        <v>29</v>
      </c>
      <c r="H12" s="211">
        <v>1</v>
      </c>
      <c r="I12" s="89" t="s">
        <v>254</v>
      </c>
      <c r="J12" s="91">
        <f t="shared" si="33"/>
        <v>2</v>
      </c>
      <c r="K12" s="94">
        <f>VLOOKUP(J12,Kalendarz!B:E,4,FALSE)</f>
        <v>46395</v>
      </c>
      <c r="L12" s="94">
        <f t="shared" si="31"/>
        <v>46397</v>
      </c>
      <c r="M12" s="37">
        <f t="shared" si="32"/>
        <v>3</v>
      </c>
      <c r="N12" s="474">
        <f>ROUND(MAX(AG12:AO12)/Listy!$U$5,0)</f>
        <v>2</v>
      </c>
      <c r="O12" s="469">
        <v>160</v>
      </c>
      <c r="P12" s="187">
        <v>0</v>
      </c>
      <c r="Q12" s="187">
        <v>0</v>
      </c>
      <c r="R12" s="187">
        <v>0</v>
      </c>
      <c r="S12" s="187">
        <v>0</v>
      </c>
      <c r="T12" s="187">
        <v>0.2</v>
      </c>
      <c r="U12" s="187">
        <v>0.2</v>
      </c>
      <c r="V12" s="187">
        <v>0.2</v>
      </c>
      <c r="W12" s="187">
        <v>0.2</v>
      </c>
      <c r="X12" s="187">
        <v>0.2</v>
      </c>
      <c r="Y12" s="292">
        <v>0</v>
      </c>
      <c r="Z12" s="292"/>
      <c r="AA12" s="292"/>
      <c r="AB12" s="292"/>
      <c r="AC12" s="305"/>
      <c r="AD12" s="305"/>
      <c r="AE12" s="305"/>
      <c r="AF12" s="305"/>
      <c r="AG12" s="192">
        <f t="shared" si="34"/>
        <v>0</v>
      </c>
      <c r="AH12" s="192">
        <f t="shared" si="35"/>
        <v>0</v>
      </c>
      <c r="AI12" s="192">
        <f t="shared" si="36"/>
        <v>0</v>
      </c>
      <c r="AJ12" s="192">
        <f t="shared" si="20"/>
        <v>0</v>
      </c>
      <c r="AK12" s="192">
        <f t="shared" si="21"/>
        <v>32</v>
      </c>
      <c r="AL12" s="192">
        <f t="shared" si="22"/>
        <v>32</v>
      </c>
      <c r="AM12" s="192">
        <f t="shared" si="37"/>
        <v>32</v>
      </c>
      <c r="AN12" s="192">
        <f t="shared" si="38"/>
        <v>32</v>
      </c>
      <c r="AO12" s="192">
        <f t="shared" si="39"/>
        <v>32</v>
      </c>
      <c r="AP12" s="193">
        <f t="shared" si="27"/>
        <v>0</v>
      </c>
      <c r="AQ12" s="193">
        <f t="shared" si="28"/>
        <v>0</v>
      </c>
      <c r="AR12" s="193">
        <f t="shared" si="29"/>
        <v>0</v>
      </c>
      <c r="AS12" s="193">
        <f t="shared" si="40"/>
        <v>0</v>
      </c>
      <c r="AT12" s="306">
        <f t="shared" si="41"/>
        <v>0</v>
      </c>
      <c r="AU12" s="306">
        <f t="shared" si="42"/>
        <v>0</v>
      </c>
      <c r="AV12" s="306">
        <f t="shared" si="43"/>
        <v>0</v>
      </c>
      <c r="AW12" s="306">
        <f t="shared" si="44"/>
        <v>0</v>
      </c>
      <c r="AX12" s="236">
        <f t="shared" si="23"/>
        <v>160</v>
      </c>
      <c r="AY12" s="2">
        <f t="shared" si="24"/>
        <v>1</v>
      </c>
      <c r="AZ12" s="87">
        <f>VLOOKUP(I12,Listy!$A$1:$H$9,6,FALSE)</f>
        <v>5001</v>
      </c>
      <c r="BA12" s="378">
        <f t="shared" si="25"/>
        <v>5001</v>
      </c>
      <c r="BB12" s="379">
        <f t="shared" si="26"/>
        <v>5001</v>
      </c>
      <c r="BC12" s="2"/>
      <c r="BD12" s="2"/>
      <c r="BE12" s="2"/>
      <c r="BF12" s="2"/>
      <c r="BG12" s="2"/>
      <c r="BH12" s="2"/>
      <c r="BI12" s="21">
        <f t="shared" si="45"/>
        <v>0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1">
        <f t="shared" si="46"/>
        <v>0</v>
      </c>
      <c r="BX12" s="2"/>
      <c r="BY12" s="2"/>
      <c r="BZ12" s="2"/>
      <c r="CA12" s="21">
        <f t="shared" si="47"/>
        <v>0</v>
      </c>
      <c r="CB12" s="2"/>
      <c r="CC12" s="2"/>
      <c r="CD12" s="2"/>
      <c r="CE12" s="21">
        <f t="shared" si="48"/>
        <v>0</v>
      </c>
    </row>
    <row r="13" spans="1:85" s="278" customFormat="1" x14ac:dyDescent="0.3">
      <c r="A13" s="414">
        <v>1</v>
      </c>
      <c r="B13" s="411" t="s">
        <v>380</v>
      </c>
      <c r="C13" s="105">
        <v>3</v>
      </c>
      <c r="D13" s="116" t="str">
        <f t="shared" si="2"/>
        <v>.z01_1_b_3</v>
      </c>
      <c r="E13" s="418" t="s">
        <v>449</v>
      </c>
      <c r="F13" s="37" t="str">
        <f>IFERROR(VLOOKUP($I13,Listy!$A:$H,2,FALSE),"XXX")</f>
        <v>Imię02</v>
      </c>
      <c r="G13" s="415" t="s">
        <v>29</v>
      </c>
      <c r="H13" s="211">
        <v>1</v>
      </c>
      <c r="I13" s="89" t="s">
        <v>255</v>
      </c>
      <c r="J13" s="91">
        <f t="shared" si="33"/>
        <v>4</v>
      </c>
      <c r="K13" s="94">
        <f>VLOOKUP(J13,Kalendarz!B:E,4,FALSE)</f>
        <v>46409</v>
      </c>
      <c r="L13" s="94">
        <f t="shared" si="31"/>
        <v>46410</v>
      </c>
      <c r="M13" s="37">
        <f t="shared" si="32"/>
        <v>4</v>
      </c>
      <c r="N13" s="474">
        <f>ROUND(MAX(AG13:AO13)/Listy!$U$5,0)</f>
        <v>1</v>
      </c>
      <c r="O13" s="469">
        <v>120</v>
      </c>
      <c r="P13" s="187">
        <v>0</v>
      </c>
      <c r="Q13" s="187">
        <v>0</v>
      </c>
      <c r="R13" s="187">
        <v>0</v>
      </c>
      <c r="S13" s="187">
        <v>0</v>
      </c>
      <c r="T13" s="187">
        <v>0.2</v>
      </c>
      <c r="U13" s="187">
        <v>0.2</v>
      </c>
      <c r="V13" s="187">
        <v>0.2</v>
      </c>
      <c r="W13" s="187">
        <v>0.2</v>
      </c>
      <c r="X13" s="187">
        <v>0.2</v>
      </c>
      <c r="Y13" s="292">
        <v>0</v>
      </c>
      <c r="Z13" s="292"/>
      <c r="AA13" s="292"/>
      <c r="AB13" s="292"/>
      <c r="AC13" s="305"/>
      <c r="AD13" s="305"/>
      <c r="AE13" s="305"/>
      <c r="AF13" s="305"/>
      <c r="AG13" s="192">
        <f t="shared" si="34"/>
        <v>0</v>
      </c>
      <c r="AH13" s="192">
        <f t="shared" si="35"/>
        <v>0</v>
      </c>
      <c r="AI13" s="192">
        <f t="shared" si="36"/>
        <v>0</v>
      </c>
      <c r="AJ13" s="192">
        <f t="shared" si="20"/>
        <v>0</v>
      </c>
      <c r="AK13" s="192">
        <f t="shared" si="21"/>
        <v>24</v>
      </c>
      <c r="AL13" s="192">
        <f t="shared" si="22"/>
        <v>24</v>
      </c>
      <c r="AM13" s="192">
        <f t="shared" si="37"/>
        <v>24</v>
      </c>
      <c r="AN13" s="192">
        <f t="shared" si="38"/>
        <v>24</v>
      </c>
      <c r="AO13" s="192">
        <f t="shared" si="39"/>
        <v>24</v>
      </c>
      <c r="AP13" s="193">
        <f t="shared" si="27"/>
        <v>0</v>
      </c>
      <c r="AQ13" s="193">
        <f t="shared" si="28"/>
        <v>0</v>
      </c>
      <c r="AR13" s="193">
        <f t="shared" si="29"/>
        <v>0</v>
      </c>
      <c r="AS13" s="193">
        <f t="shared" si="40"/>
        <v>0</v>
      </c>
      <c r="AT13" s="306">
        <f t="shared" si="41"/>
        <v>0</v>
      </c>
      <c r="AU13" s="306">
        <f t="shared" si="42"/>
        <v>0</v>
      </c>
      <c r="AV13" s="306">
        <f t="shared" si="43"/>
        <v>0</v>
      </c>
      <c r="AW13" s="306">
        <f t="shared" si="44"/>
        <v>0</v>
      </c>
      <c r="AX13" s="236">
        <f t="shared" si="23"/>
        <v>120</v>
      </c>
      <c r="AY13" s="2">
        <f t="shared" si="24"/>
        <v>0.75</v>
      </c>
      <c r="AZ13" s="87">
        <f>VLOOKUP(I13,Listy!$A$1:$H$9,6,FALSE)</f>
        <v>5002</v>
      </c>
      <c r="BA13" s="378">
        <f t="shared" si="25"/>
        <v>3751.5</v>
      </c>
      <c r="BB13" s="379">
        <f t="shared" si="26"/>
        <v>2813.625</v>
      </c>
      <c r="BC13" s="2"/>
      <c r="BD13" s="2"/>
      <c r="BE13" s="2"/>
      <c r="BF13" s="2"/>
      <c r="BG13" s="2"/>
      <c r="BH13" s="2"/>
      <c r="BI13" s="21">
        <f t="shared" si="45"/>
        <v>0</v>
      </c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1">
        <f t="shared" si="46"/>
        <v>0</v>
      </c>
      <c r="BX13" s="2"/>
      <c r="BY13" s="2"/>
      <c r="BZ13" s="2"/>
      <c r="CA13" s="21">
        <f t="shared" si="47"/>
        <v>0</v>
      </c>
      <c r="CB13" s="2"/>
      <c r="CC13" s="2"/>
      <c r="CD13" s="2"/>
      <c r="CE13" s="21">
        <f t="shared" si="48"/>
        <v>0</v>
      </c>
    </row>
    <row r="14" spans="1:85" s="278" customFormat="1" x14ac:dyDescent="0.3">
      <c r="A14" s="414">
        <v>1</v>
      </c>
      <c r="B14" s="411" t="s">
        <v>380</v>
      </c>
      <c r="C14" s="105">
        <v>4</v>
      </c>
      <c r="D14" s="116" t="str">
        <f t="shared" si="2"/>
        <v>.z01_1_b_4</v>
      </c>
      <c r="E14" s="418" t="s">
        <v>450</v>
      </c>
      <c r="F14" s="37" t="str">
        <f>IFERROR(VLOOKUP($I14,Listy!$A:$H,2,FALSE),"XXX")</f>
        <v>Imię03</v>
      </c>
      <c r="G14" s="415" t="s">
        <v>29</v>
      </c>
      <c r="H14" s="211">
        <v>1</v>
      </c>
      <c r="I14" s="89" t="s">
        <v>256</v>
      </c>
      <c r="J14" s="91">
        <f t="shared" si="33"/>
        <v>5</v>
      </c>
      <c r="K14" s="94">
        <f>VLOOKUP(J14,Kalendarz!B:E,4,FALSE)</f>
        <v>46416</v>
      </c>
      <c r="L14" s="94">
        <f t="shared" si="31"/>
        <v>46418</v>
      </c>
      <c r="M14" s="37">
        <f t="shared" si="32"/>
        <v>6</v>
      </c>
      <c r="N14" s="474">
        <f>ROUND(MAX(AG14:AO14)/Listy!$U$5,0)</f>
        <v>2</v>
      </c>
      <c r="O14" s="469">
        <v>180</v>
      </c>
      <c r="P14" s="187">
        <v>0</v>
      </c>
      <c r="Q14" s="187">
        <v>0</v>
      </c>
      <c r="R14" s="187">
        <v>0</v>
      </c>
      <c r="S14" s="187">
        <v>0</v>
      </c>
      <c r="T14" s="187">
        <v>0.2</v>
      </c>
      <c r="U14" s="187">
        <v>0.2</v>
      </c>
      <c r="V14" s="187">
        <v>0.2</v>
      </c>
      <c r="W14" s="187">
        <v>0.2</v>
      </c>
      <c r="X14" s="187">
        <v>0.2</v>
      </c>
      <c r="Y14" s="292">
        <v>0</v>
      </c>
      <c r="Z14" s="292"/>
      <c r="AA14" s="292"/>
      <c r="AB14" s="292"/>
      <c r="AC14" s="305"/>
      <c r="AD14" s="305"/>
      <c r="AE14" s="305"/>
      <c r="AF14" s="305"/>
      <c r="AG14" s="192">
        <f t="shared" si="34"/>
        <v>0</v>
      </c>
      <c r="AH14" s="192">
        <f t="shared" si="35"/>
        <v>0</v>
      </c>
      <c r="AI14" s="192">
        <f t="shared" si="36"/>
        <v>0</v>
      </c>
      <c r="AJ14" s="192">
        <f t="shared" si="20"/>
        <v>0</v>
      </c>
      <c r="AK14" s="192">
        <f t="shared" si="21"/>
        <v>36</v>
      </c>
      <c r="AL14" s="192">
        <f t="shared" si="22"/>
        <v>36</v>
      </c>
      <c r="AM14" s="192">
        <f t="shared" si="37"/>
        <v>36</v>
      </c>
      <c r="AN14" s="192">
        <f t="shared" si="38"/>
        <v>36</v>
      </c>
      <c r="AO14" s="192">
        <f t="shared" si="39"/>
        <v>36</v>
      </c>
      <c r="AP14" s="193">
        <f t="shared" ref="AP14:AP16" si="49">ROUND($O14*Y14,0)</f>
        <v>0</v>
      </c>
      <c r="AQ14" s="193">
        <f t="shared" ref="AQ14:AQ16" si="50">ROUND($O14*Z14,0)</f>
        <v>0</v>
      </c>
      <c r="AR14" s="193">
        <f t="shared" ref="AR14:AR16" si="51">ROUND($O14*AA14,0)</f>
        <v>0</v>
      </c>
      <c r="AS14" s="193">
        <f t="shared" si="40"/>
        <v>0</v>
      </c>
      <c r="AT14" s="306">
        <f t="shared" si="41"/>
        <v>0</v>
      </c>
      <c r="AU14" s="306">
        <f t="shared" si="42"/>
        <v>0</v>
      </c>
      <c r="AV14" s="306">
        <f t="shared" si="43"/>
        <v>0</v>
      </c>
      <c r="AW14" s="306">
        <f t="shared" si="44"/>
        <v>0</v>
      </c>
      <c r="AX14" s="236">
        <f t="shared" si="23"/>
        <v>180</v>
      </c>
      <c r="AY14" s="2">
        <f t="shared" si="24"/>
        <v>1.125</v>
      </c>
      <c r="AZ14" s="87">
        <f>VLOOKUP(I14,Listy!$A$1:$H$9,6,FALSE)</f>
        <v>5003</v>
      </c>
      <c r="BA14" s="378">
        <f t="shared" si="25"/>
        <v>5628.375</v>
      </c>
      <c r="BB14" s="379">
        <f t="shared" si="26"/>
        <v>6331.921875</v>
      </c>
      <c r="BC14" s="2"/>
      <c r="BD14" s="2"/>
      <c r="BE14" s="2"/>
      <c r="BF14" s="2"/>
      <c r="BG14" s="2"/>
      <c r="BH14" s="2"/>
      <c r="BI14" s="21">
        <f t="shared" si="45"/>
        <v>0</v>
      </c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>
        <f t="shared" si="46"/>
        <v>0</v>
      </c>
      <c r="BX14" s="2"/>
      <c r="BY14" s="2"/>
      <c r="BZ14" s="2"/>
      <c r="CA14" s="21">
        <f t="shared" si="47"/>
        <v>0</v>
      </c>
      <c r="CB14" s="2"/>
      <c r="CC14" s="2"/>
      <c r="CD14" s="2"/>
      <c r="CE14" s="21">
        <f t="shared" si="48"/>
        <v>0</v>
      </c>
    </row>
    <row r="15" spans="1:85" s="278" customFormat="1" x14ac:dyDescent="0.3">
      <c r="A15" s="414">
        <v>1</v>
      </c>
      <c r="B15" s="411" t="s">
        <v>381</v>
      </c>
      <c r="C15" s="332">
        <v>1</v>
      </c>
      <c r="D15" s="116" t="str">
        <f t="shared" si="2"/>
        <v>.z01_1_c_1</v>
      </c>
      <c r="E15" s="418" t="s">
        <v>433</v>
      </c>
      <c r="F15" s="37"/>
      <c r="G15" s="415" t="s">
        <v>29</v>
      </c>
      <c r="H15" s="211">
        <v>2</v>
      </c>
      <c r="I15" s="89" t="s">
        <v>254</v>
      </c>
      <c r="J15" s="91">
        <f t="shared" si="33"/>
        <v>7</v>
      </c>
      <c r="K15" s="94">
        <f>VLOOKUP(J15,Kalendarz!B:E,4,FALSE)</f>
        <v>46430</v>
      </c>
      <c r="L15" s="94">
        <f t="shared" si="31"/>
        <v>46431</v>
      </c>
      <c r="M15" s="37">
        <f t="shared" si="32"/>
        <v>7</v>
      </c>
      <c r="N15" s="474">
        <f>ROUND(MAX(AG15:AO15)/Listy!$U$5,0)</f>
        <v>1</v>
      </c>
      <c r="O15" s="469">
        <v>180</v>
      </c>
      <c r="P15" s="187">
        <v>0.11</v>
      </c>
      <c r="Q15" s="187">
        <v>0.11</v>
      </c>
      <c r="R15" s="187">
        <v>0.11</v>
      </c>
      <c r="S15" s="187">
        <v>0.11</v>
      </c>
      <c r="T15" s="187">
        <v>0.11</v>
      </c>
      <c r="U15" s="187">
        <v>0.11</v>
      </c>
      <c r="V15" s="187">
        <v>0.11</v>
      </c>
      <c r="W15" s="187">
        <v>0.11</v>
      </c>
      <c r="X15" s="187">
        <v>0.12</v>
      </c>
      <c r="Y15" s="292">
        <v>0</v>
      </c>
      <c r="Z15" s="292"/>
      <c r="AA15" s="292"/>
      <c r="AB15" s="292"/>
      <c r="AC15" s="305"/>
      <c r="AD15" s="305"/>
      <c r="AE15" s="305"/>
      <c r="AF15" s="305"/>
      <c r="AG15" s="192">
        <f t="shared" si="34"/>
        <v>20</v>
      </c>
      <c r="AH15" s="192">
        <f t="shared" si="35"/>
        <v>20</v>
      </c>
      <c r="AI15" s="192">
        <f t="shared" si="36"/>
        <v>20</v>
      </c>
      <c r="AJ15" s="192">
        <f t="shared" si="20"/>
        <v>20</v>
      </c>
      <c r="AK15" s="192">
        <f t="shared" si="21"/>
        <v>20</v>
      </c>
      <c r="AL15" s="192">
        <f t="shared" si="22"/>
        <v>20</v>
      </c>
      <c r="AM15" s="192">
        <f t="shared" si="37"/>
        <v>20</v>
      </c>
      <c r="AN15" s="192">
        <f t="shared" si="38"/>
        <v>20</v>
      </c>
      <c r="AO15" s="192">
        <f>ROUND($O15*X15,0)-2</f>
        <v>20</v>
      </c>
      <c r="AP15" s="193">
        <f t="shared" si="49"/>
        <v>0</v>
      </c>
      <c r="AQ15" s="193">
        <f t="shared" si="50"/>
        <v>0</v>
      </c>
      <c r="AR15" s="193">
        <f t="shared" si="51"/>
        <v>0</v>
      </c>
      <c r="AS15" s="193">
        <f t="shared" si="40"/>
        <v>0</v>
      </c>
      <c r="AT15" s="306">
        <f t="shared" si="41"/>
        <v>0</v>
      </c>
      <c r="AU15" s="306">
        <f t="shared" si="42"/>
        <v>0</v>
      </c>
      <c r="AV15" s="306">
        <f t="shared" si="43"/>
        <v>0</v>
      </c>
      <c r="AW15" s="306">
        <f t="shared" si="44"/>
        <v>0</v>
      </c>
      <c r="AX15" s="236">
        <f t="shared" si="23"/>
        <v>180</v>
      </c>
      <c r="AY15" s="2">
        <f t="shared" si="24"/>
        <v>1.125</v>
      </c>
      <c r="AZ15" s="87">
        <f>VLOOKUP(I15,Listy!$A$1:$H$9,6,FALSE)</f>
        <v>5001</v>
      </c>
      <c r="BA15" s="378">
        <f t="shared" si="25"/>
        <v>5626.125</v>
      </c>
      <c r="BB15" s="379">
        <f t="shared" si="26"/>
        <v>6329.390625</v>
      </c>
      <c r="BC15" s="2"/>
      <c r="BD15" s="2"/>
      <c r="BE15" s="2"/>
      <c r="BF15" s="2"/>
      <c r="BG15" s="2"/>
      <c r="BH15" s="2"/>
      <c r="BI15" s="21">
        <f t="shared" si="45"/>
        <v>0</v>
      </c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1">
        <f t="shared" si="46"/>
        <v>0</v>
      </c>
      <c r="BX15" s="2"/>
      <c r="BY15" s="2"/>
      <c r="BZ15" s="2"/>
      <c r="CA15" s="21">
        <f t="shared" si="47"/>
        <v>0</v>
      </c>
      <c r="CB15" s="2"/>
      <c r="CC15" s="2"/>
      <c r="CD15" s="2"/>
      <c r="CE15" s="21">
        <f t="shared" si="48"/>
        <v>0</v>
      </c>
    </row>
    <row r="16" spans="1:85" s="278" customFormat="1" x14ac:dyDescent="0.3">
      <c r="A16" s="414">
        <v>1</v>
      </c>
      <c r="B16" s="411" t="s">
        <v>382</v>
      </c>
      <c r="C16" s="332">
        <v>1</v>
      </c>
      <c r="D16" s="116" t="str">
        <f t="shared" si="2"/>
        <v>.z01_1_d_1</v>
      </c>
      <c r="E16" s="418" t="s">
        <v>434</v>
      </c>
      <c r="F16" s="37" t="str">
        <f>IFERROR(VLOOKUP($I16,Listy!$A:$H,2,FALSE),"XXX")</f>
        <v>Imię03</v>
      </c>
      <c r="G16" s="415" t="s">
        <v>29</v>
      </c>
      <c r="H16" s="211">
        <v>3</v>
      </c>
      <c r="I16" s="89" t="s">
        <v>256</v>
      </c>
      <c r="J16" s="91">
        <f t="shared" si="33"/>
        <v>8</v>
      </c>
      <c r="K16" s="94">
        <f>VLOOKUP(J16,Kalendarz!B:E,4,FALSE)</f>
        <v>46437</v>
      </c>
      <c r="L16" s="94">
        <f t="shared" si="31"/>
        <v>46438</v>
      </c>
      <c r="M16" s="37">
        <f t="shared" si="32"/>
        <v>8</v>
      </c>
      <c r="N16" s="474">
        <f>ROUND(MAX(AG16:AO16)/Listy!$U$5,0)</f>
        <v>1</v>
      </c>
      <c r="O16" s="469">
        <v>180</v>
      </c>
      <c r="P16" s="187">
        <v>0.11</v>
      </c>
      <c r="Q16" s="187">
        <v>0.11</v>
      </c>
      <c r="R16" s="187">
        <v>0.11</v>
      </c>
      <c r="S16" s="187">
        <v>0.11</v>
      </c>
      <c r="T16" s="187">
        <v>0.11</v>
      </c>
      <c r="U16" s="187">
        <v>0.11</v>
      </c>
      <c r="V16" s="187">
        <v>0.11</v>
      </c>
      <c r="W16" s="187">
        <v>0.11</v>
      </c>
      <c r="X16" s="187">
        <v>0.12</v>
      </c>
      <c r="Y16" s="292">
        <v>0</v>
      </c>
      <c r="Z16" s="292"/>
      <c r="AA16" s="292"/>
      <c r="AB16" s="292"/>
      <c r="AC16" s="305"/>
      <c r="AD16" s="305"/>
      <c r="AE16" s="305"/>
      <c r="AF16" s="305"/>
      <c r="AG16" s="192">
        <f t="shared" si="34"/>
        <v>20</v>
      </c>
      <c r="AH16" s="192">
        <f t="shared" si="35"/>
        <v>20</v>
      </c>
      <c r="AI16" s="192">
        <f t="shared" si="36"/>
        <v>20</v>
      </c>
      <c r="AJ16" s="192">
        <f t="shared" si="20"/>
        <v>20</v>
      </c>
      <c r="AK16" s="192">
        <f t="shared" si="21"/>
        <v>20</v>
      </c>
      <c r="AL16" s="192">
        <f t="shared" si="22"/>
        <v>20</v>
      </c>
      <c r="AM16" s="192">
        <f t="shared" si="37"/>
        <v>20</v>
      </c>
      <c r="AN16" s="192">
        <f t="shared" si="38"/>
        <v>20</v>
      </c>
      <c r="AO16" s="192">
        <f>ROUND($O16*X16,0)-2</f>
        <v>20</v>
      </c>
      <c r="AP16" s="193">
        <f t="shared" si="49"/>
        <v>0</v>
      </c>
      <c r="AQ16" s="193">
        <f t="shared" si="50"/>
        <v>0</v>
      </c>
      <c r="AR16" s="193">
        <f t="shared" si="51"/>
        <v>0</v>
      </c>
      <c r="AS16" s="193">
        <f t="shared" si="40"/>
        <v>0</v>
      </c>
      <c r="AT16" s="306">
        <f t="shared" si="41"/>
        <v>0</v>
      </c>
      <c r="AU16" s="306">
        <f t="shared" si="42"/>
        <v>0</v>
      </c>
      <c r="AV16" s="306">
        <f t="shared" si="43"/>
        <v>0</v>
      </c>
      <c r="AW16" s="306">
        <f t="shared" si="44"/>
        <v>0</v>
      </c>
      <c r="AX16" s="236">
        <f t="shared" si="23"/>
        <v>180</v>
      </c>
      <c r="AY16" s="2">
        <f t="shared" si="24"/>
        <v>1.125</v>
      </c>
      <c r="AZ16" s="87">
        <f>VLOOKUP(I16,Listy!$A$1:$H$9,6,FALSE)</f>
        <v>5003</v>
      </c>
      <c r="BA16" s="378">
        <f t="shared" si="25"/>
        <v>5628.375</v>
      </c>
      <c r="BB16" s="379">
        <f t="shared" si="26"/>
        <v>6331.921875</v>
      </c>
      <c r="BC16" s="2"/>
      <c r="BD16" s="2"/>
      <c r="BE16" s="2"/>
      <c r="BF16" s="2"/>
      <c r="BG16" s="2"/>
      <c r="BH16" s="2"/>
      <c r="BI16" s="21">
        <f t="shared" si="45"/>
        <v>0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1">
        <f t="shared" si="46"/>
        <v>0</v>
      </c>
      <c r="BX16" s="2"/>
      <c r="BY16" s="2"/>
      <c r="BZ16" s="2"/>
      <c r="CA16" s="21">
        <f t="shared" si="47"/>
        <v>0</v>
      </c>
      <c r="CB16" s="2"/>
      <c r="CC16" s="2"/>
      <c r="CD16" s="2"/>
      <c r="CE16" s="21">
        <f t="shared" si="48"/>
        <v>0</v>
      </c>
    </row>
    <row r="17" spans="1:85" s="278" customFormat="1" ht="18" x14ac:dyDescent="0.35">
      <c r="A17" s="410">
        <v>2</v>
      </c>
      <c r="B17" s="411" t="s">
        <v>379</v>
      </c>
      <c r="C17" s="351">
        <v>0</v>
      </c>
      <c r="D17" s="116" t="str">
        <f t="shared" ref="D17" si="52">CONCATENATE(A$3,"_",A17,"_",B17,"_",C17)</f>
        <v>.z01_2_a_0</v>
      </c>
      <c r="E17" s="410" t="s">
        <v>785</v>
      </c>
      <c r="F17" s="37"/>
      <c r="G17" s="415"/>
      <c r="H17" s="211"/>
      <c r="I17" s="89"/>
      <c r="J17" s="91">
        <f t="shared" si="33"/>
        <v>9</v>
      </c>
      <c r="K17" s="94">
        <f>VLOOKUP(J17,Kalendarz!B:E,4,FALSE)</f>
        <v>46444</v>
      </c>
      <c r="L17" s="94">
        <f t="shared" si="31"/>
        <v>46444</v>
      </c>
      <c r="M17" s="37">
        <f t="shared" si="32"/>
        <v>8</v>
      </c>
      <c r="N17" s="474">
        <f>ROUND(MAX(AG17:AO17)/Listy!$U$5,0)</f>
        <v>0</v>
      </c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</row>
    <row r="18" spans="1:85" s="278" customFormat="1" ht="18" x14ac:dyDescent="0.35">
      <c r="A18" s="410">
        <v>2</v>
      </c>
      <c r="B18" s="411" t="s">
        <v>379</v>
      </c>
      <c r="C18" s="351">
        <v>1</v>
      </c>
      <c r="D18" s="116" t="str">
        <f t="shared" si="2"/>
        <v>.z01_2_a_1</v>
      </c>
      <c r="E18" s="412" t="s">
        <v>435</v>
      </c>
      <c r="F18" s="37" t="str">
        <f>IFERROR(VLOOKUP($I18,Listy!$A:$H,2,FALSE),"XXX")</f>
        <v>Imię03</v>
      </c>
      <c r="G18" s="415" t="s">
        <v>29</v>
      </c>
      <c r="H18" s="211">
        <v>4</v>
      </c>
      <c r="I18" s="89" t="s">
        <v>256</v>
      </c>
      <c r="J18" s="91">
        <f t="shared" si="33"/>
        <v>9</v>
      </c>
      <c r="K18" s="94">
        <f>VLOOKUP(J18,Kalendarz!B:E,4,FALSE)</f>
        <v>46444</v>
      </c>
      <c r="L18" s="94">
        <f t="shared" si="31"/>
        <v>46445</v>
      </c>
      <c r="M18" s="37">
        <f t="shared" si="32"/>
        <v>9</v>
      </c>
      <c r="N18" s="474">
        <f>ROUND(MAX(AG18:AO18)/Listy!$U$5,0)</f>
        <v>1</v>
      </c>
      <c r="O18" s="469">
        <v>200</v>
      </c>
      <c r="P18" s="187">
        <v>0.11</v>
      </c>
      <c r="Q18" s="187">
        <v>0.11</v>
      </c>
      <c r="R18" s="187">
        <v>0.11</v>
      </c>
      <c r="S18" s="187">
        <v>0.11</v>
      </c>
      <c r="T18" s="187">
        <v>0.11</v>
      </c>
      <c r="U18" s="187">
        <v>0.11</v>
      </c>
      <c r="V18" s="187">
        <v>0.11</v>
      </c>
      <c r="W18" s="187">
        <v>0.11</v>
      </c>
      <c r="X18" s="187">
        <v>0.12</v>
      </c>
      <c r="Y18" s="292">
        <v>0</v>
      </c>
      <c r="Z18" s="292"/>
      <c r="AA18" s="292"/>
      <c r="AB18" s="292"/>
      <c r="AC18" s="305"/>
      <c r="AD18" s="305"/>
      <c r="AE18" s="305"/>
      <c r="AF18" s="305"/>
      <c r="AG18" s="192">
        <f t="shared" ref="AG18:AG29" si="53">ROUND($O18*P18,0)</f>
        <v>22</v>
      </c>
      <c r="AH18" s="192">
        <f t="shared" ref="AH18:AH29" si="54">ROUND($O18*Q18,0)</f>
        <v>22</v>
      </c>
      <c r="AI18" s="192">
        <f t="shared" ref="AI18:AI29" si="55">ROUND($O18*R18,0)</f>
        <v>22</v>
      </c>
      <c r="AJ18" s="192">
        <f t="shared" si="20"/>
        <v>22</v>
      </c>
      <c r="AK18" s="192">
        <f t="shared" si="21"/>
        <v>22</v>
      </c>
      <c r="AL18" s="192">
        <f t="shared" si="22"/>
        <v>22</v>
      </c>
      <c r="AM18" s="192">
        <f t="shared" ref="AM18:AM23" si="56">ROUND($O18*V18,0)</f>
        <v>22</v>
      </c>
      <c r="AN18" s="192">
        <f t="shared" ref="AN18:AN23" si="57">ROUND($O18*W18,0)</f>
        <v>22</v>
      </c>
      <c r="AO18" s="192">
        <f t="shared" ref="AO18:AO23" si="58">ROUND($O18*X18,0)</f>
        <v>24</v>
      </c>
      <c r="AP18" s="193">
        <f t="shared" ref="AP18:AP29" si="59">ROUND($O18*Y18,0)</f>
        <v>0</v>
      </c>
      <c r="AQ18" s="193">
        <f t="shared" ref="AQ18:AQ29" si="60">ROUND($O18*Z18,0)</f>
        <v>0</v>
      </c>
      <c r="AR18" s="193">
        <f t="shared" ref="AR18:AR29" si="61">ROUND($O18*AA18,0)</f>
        <v>0</v>
      </c>
      <c r="AS18" s="193">
        <f t="shared" ref="AS18:AS29" si="62">ROUND($O18*AB18,0)</f>
        <v>0</v>
      </c>
      <c r="AT18" s="306">
        <f t="shared" ref="AT18:AT29" si="63">ROUND($O18*AC18,0)</f>
        <v>0</v>
      </c>
      <c r="AU18" s="306">
        <f t="shared" ref="AU18:AU29" si="64">ROUND($O18*AD18,0)</f>
        <v>0</v>
      </c>
      <c r="AV18" s="306">
        <f t="shared" ref="AV18:AV29" si="65">ROUND($O18*AE18,0)</f>
        <v>0</v>
      </c>
      <c r="AW18" s="306">
        <f t="shared" ref="AW18:AW29" si="66">ROUND($O18*AF18,0)</f>
        <v>0</v>
      </c>
      <c r="AX18" s="236">
        <f t="shared" ref="AX18:AX29" si="67">SUM(AG18:AO18)</f>
        <v>200</v>
      </c>
      <c r="AY18" s="2">
        <f t="shared" ref="AY18:AY29" si="68">AX18/160</f>
        <v>1.25</v>
      </c>
      <c r="AZ18" s="87">
        <f>VLOOKUP(I18,Listy!$A$1:$H$9,6,FALSE)</f>
        <v>5003</v>
      </c>
      <c r="BA18" s="378">
        <f t="shared" ref="BA18:BA29" si="69">AY18*AZ18</f>
        <v>6253.75</v>
      </c>
      <c r="BB18" s="379">
        <f t="shared" ref="BB18:BB29" si="70">AY18*BA18</f>
        <v>7817.1875</v>
      </c>
      <c r="BC18" s="2"/>
      <c r="BD18" s="2"/>
      <c r="BE18" s="2"/>
      <c r="BF18" s="2"/>
      <c r="BG18" s="2"/>
      <c r="BH18" s="2"/>
      <c r="BI18" s="21">
        <f t="shared" si="45"/>
        <v>0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1">
        <f t="shared" si="46"/>
        <v>0</v>
      </c>
      <c r="BX18" s="2"/>
      <c r="BY18" s="2"/>
      <c r="BZ18" s="2"/>
      <c r="CA18" s="21">
        <f t="shared" si="47"/>
        <v>0</v>
      </c>
      <c r="CB18" s="2"/>
      <c r="CC18" s="2"/>
      <c r="CD18" s="2"/>
      <c r="CE18" s="21">
        <f t="shared" si="48"/>
        <v>0</v>
      </c>
    </row>
    <row r="19" spans="1:85" s="278" customFormat="1" ht="18" x14ac:dyDescent="0.35">
      <c r="A19" s="410">
        <v>2</v>
      </c>
      <c r="B19" s="411" t="s">
        <v>380</v>
      </c>
      <c r="C19" s="351">
        <v>1</v>
      </c>
      <c r="D19" s="116" t="str">
        <f t="shared" si="2"/>
        <v>.z01_2_b_1</v>
      </c>
      <c r="E19" s="412" t="s">
        <v>436</v>
      </c>
      <c r="F19" s="37" t="str">
        <f>IFERROR(VLOOKUP($I19,Listy!$A:$H,2,FALSE),"XXX")</f>
        <v>Imię01</v>
      </c>
      <c r="G19" s="415" t="s">
        <v>29</v>
      </c>
      <c r="H19" s="211">
        <v>4</v>
      </c>
      <c r="I19" s="89" t="s">
        <v>254</v>
      </c>
      <c r="J19" s="91">
        <f t="shared" si="33"/>
        <v>10</v>
      </c>
      <c r="K19" s="94">
        <f>VLOOKUP(J19,Kalendarz!B:E,4,FALSE)</f>
        <v>46451</v>
      </c>
      <c r="L19" s="94">
        <f t="shared" si="31"/>
        <v>46451</v>
      </c>
      <c r="M19" s="37">
        <f t="shared" si="32"/>
        <v>9</v>
      </c>
      <c r="N19" s="474">
        <f>ROUND(MAX(AG19:AO19)/Listy!$U$5,0)</f>
        <v>0</v>
      </c>
      <c r="O19" s="469">
        <v>45</v>
      </c>
      <c r="P19" s="187">
        <v>0.11</v>
      </c>
      <c r="Q19" s="187">
        <v>0.11</v>
      </c>
      <c r="R19" s="187">
        <v>0.11</v>
      </c>
      <c r="S19" s="187">
        <v>0.11</v>
      </c>
      <c r="T19" s="187">
        <v>0.11</v>
      </c>
      <c r="U19" s="187">
        <v>0.11</v>
      </c>
      <c r="V19" s="187">
        <v>0.11</v>
      </c>
      <c r="W19" s="187">
        <v>0.11</v>
      </c>
      <c r="X19" s="187">
        <v>0.12</v>
      </c>
      <c r="Y19" s="292">
        <v>0</v>
      </c>
      <c r="Z19" s="292"/>
      <c r="AA19" s="292"/>
      <c r="AB19" s="292"/>
      <c r="AC19" s="305"/>
      <c r="AD19" s="305"/>
      <c r="AE19" s="305"/>
      <c r="AF19" s="305"/>
      <c r="AG19" s="192">
        <f t="shared" si="53"/>
        <v>5</v>
      </c>
      <c r="AH19" s="192">
        <f t="shared" si="54"/>
        <v>5</v>
      </c>
      <c r="AI19" s="192">
        <f t="shared" si="55"/>
        <v>5</v>
      </c>
      <c r="AJ19" s="192">
        <f t="shared" si="20"/>
        <v>5</v>
      </c>
      <c r="AK19" s="192">
        <f t="shared" si="21"/>
        <v>5</v>
      </c>
      <c r="AL19" s="192">
        <f t="shared" si="22"/>
        <v>5</v>
      </c>
      <c r="AM19" s="192">
        <f t="shared" si="56"/>
        <v>5</v>
      </c>
      <c r="AN19" s="192">
        <f t="shared" si="57"/>
        <v>5</v>
      </c>
      <c r="AO19" s="192">
        <f t="shared" si="58"/>
        <v>5</v>
      </c>
      <c r="AP19" s="193">
        <f t="shared" si="59"/>
        <v>0</v>
      </c>
      <c r="AQ19" s="193">
        <f t="shared" si="60"/>
        <v>0</v>
      </c>
      <c r="AR19" s="193">
        <f t="shared" si="61"/>
        <v>0</v>
      </c>
      <c r="AS19" s="193">
        <f t="shared" si="62"/>
        <v>0</v>
      </c>
      <c r="AT19" s="306">
        <f t="shared" si="63"/>
        <v>0</v>
      </c>
      <c r="AU19" s="306">
        <f t="shared" si="64"/>
        <v>0</v>
      </c>
      <c r="AV19" s="306">
        <f t="shared" si="65"/>
        <v>0</v>
      </c>
      <c r="AW19" s="306">
        <f t="shared" si="66"/>
        <v>0</v>
      </c>
      <c r="AX19" s="236">
        <f t="shared" si="67"/>
        <v>45</v>
      </c>
      <c r="AY19" s="2">
        <f t="shared" si="68"/>
        <v>0.28125</v>
      </c>
      <c r="AZ19" s="87">
        <f>VLOOKUP(I19,Listy!$A$1:$H$9,6,FALSE)</f>
        <v>5001</v>
      </c>
      <c r="BA19" s="378">
        <f t="shared" si="69"/>
        <v>1406.53125</v>
      </c>
      <c r="BB19" s="379">
        <f t="shared" si="70"/>
        <v>395.5869140625</v>
      </c>
      <c r="BC19" s="2"/>
      <c r="BD19" s="2"/>
      <c r="BE19" s="2"/>
      <c r="BF19" s="2"/>
      <c r="BG19" s="2"/>
      <c r="BH19" s="2"/>
      <c r="BI19" s="21">
        <f t="shared" si="45"/>
        <v>0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1">
        <f t="shared" si="46"/>
        <v>0</v>
      </c>
      <c r="BX19" s="2"/>
      <c r="BY19" s="2"/>
      <c r="BZ19" s="2"/>
      <c r="CA19" s="21">
        <f t="shared" si="47"/>
        <v>0</v>
      </c>
      <c r="CB19" s="2"/>
      <c r="CC19" s="2"/>
      <c r="CD19" s="2"/>
      <c r="CE19" s="21">
        <f t="shared" si="48"/>
        <v>0</v>
      </c>
    </row>
    <row r="20" spans="1:85" s="278" customFormat="1" ht="18" x14ac:dyDescent="0.35">
      <c r="A20" s="410">
        <v>2</v>
      </c>
      <c r="B20" s="411" t="s">
        <v>381</v>
      </c>
      <c r="C20" s="351">
        <v>1</v>
      </c>
      <c r="D20" s="116" t="str">
        <f t="shared" si="2"/>
        <v>.z01_2_c_1</v>
      </c>
      <c r="E20" s="412" t="s">
        <v>437</v>
      </c>
      <c r="F20" s="37" t="str">
        <f>IFERROR(VLOOKUP($I20,Listy!$A:$H,2,FALSE),"XXX")</f>
        <v>Imię03</v>
      </c>
      <c r="G20" s="415" t="s">
        <v>29</v>
      </c>
      <c r="H20" s="211">
        <v>4</v>
      </c>
      <c r="I20" s="89" t="s">
        <v>256</v>
      </c>
      <c r="J20" s="91">
        <f t="shared" si="33"/>
        <v>10</v>
      </c>
      <c r="K20" s="94">
        <f>VLOOKUP(J20,Kalendarz!B:E,4,FALSE)</f>
        <v>46451</v>
      </c>
      <c r="L20" s="94">
        <f t="shared" si="31"/>
        <v>46452</v>
      </c>
      <c r="M20" s="37">
        <f t="shared" si="32"/>
        <v>10</v>
      </c>
      <c r="N20" s="474">
        <f>ROUND(MAX(AG20:AO20)/Listy!$U$5,0)</f>
        <v>1</v>
      </c>
      <c r="O20" s="469">
        <v>200</v>
      </c>
      <c r="P20" s="187">
        <v>0.11</v>
      </c>
      <c r="Q20" s="187">
        <v>0.11</v>
      </c>
      <c r="R20" s="187">
        <v>0.11</v>
      </c>
      <c r="S20" s="187">
        <v>0.11</v>
      </c>
      <c r="T20" s="187">
        <v>0.11</v>
      </c>
      <c r="U20" s="187">
        <v>0.11</v>
      </c>
      <c r="V20" s="187">
        <v>0.11</v>
      </c>
      <c r="W20" s="187">
        <v>0.11</v>
      </c>
      <c r="X20" s="187">
        <v>0.12</v>
      </c>
      <c r="Y20" s="292">
        <v>0</v>
      </c>
      <c r="Z20" s="292"/>
      <c r="AA20" s="292"/>
      <c r="AB20" s="292"/>
      <c r="AC20" s="305"/>
      <c r="AD20" s="305"/>
      <c r="AE20" s="305"/>
      <c r="AF20" s="305"/>
      <c r="AG20" s="192">
        <f t="shared" si="53"/>
        <v>22</v>
      </c>
      <c r="AH20" s="192">
        <f t="shared" si="54"/>
        <v>22</v>
      </c>
      <c r="AI20" s="192">
        <f t="shared" si="55"/>
        <v>22</v>
      </c>
      <c r="AJ20" s="192">
        <f t="shared" si="20"/>
        <v>22</v>
      </c>
      <c r="AK20" s="192">
        <f t="shared" si="21"/>
        <v>22</v>
      </c>
      <c r="AL20" s="192">
        <f t="shared" si="22"/>
        <v>22</v>
      </c>
      <c r="AM20" s="192">
        <f t="shared" si="56"/>
        <v>22</v>
      </c>
      <c r="AN20" s="192">
        <f t="shared" si="57"/>
        <v>22</v>
      </c>
      <c r="AO20" s="192">
        <f t="shared" si="58"/>
        <v>24</v>
      </c>
      <c r="AP20" s="193">
        <f t="shared" si="59"/>
        <v>0</v>
      </c>
      <c r="AQ20" s="193">
        <f t="shared" si="60"/>
        <v>0</v>
      </c>
      <c r="AR20" s="193">
        <f t="shared" si="61"/>
        <v>0</v>
      </c>
      <c r="AS20" s="193">
        <f t="shared" si="62"/>
        <v>0</v>
      </c>
      <c r="AT20" s="306">
        <f t="shared" si="63"/>
        <v>0</v>
      </c>
      <c r="AU20" s="306">
        <f t="shared" si="64"/>
        <v>0</v>
      </c>
      <c r="AV20" s="306">
        <f t="shared" si="65"/>
        <v>0</v>
      </c>
      <c r="AW20" s="306">
        <f t="shared" si="66"/>
        <v>0</v>
      </c>
      <c r="AX20" s="236">
        <f t="shared" si="67"/>
        <v>200</v>
      </c>
      <c r="AY20" s="2">
        <f t="shared" si="68"/>
        <v>1.25</v>
      </c>
      <c r="AZ20" s="87">
        <f>VLOOKUP(I20,Listy!$A$1:$H$9,6,FALSE)</f>
        <v>5003</v>
      </c>
      <c r="BA20" s="378">
        <f t="shared" si="69"/>
        <v>6253.75</v>
      </c>
      <c r="BB20" s="379">
        <f t="shared" si="70"/>
        <v>7817.1875</v>
      </c>
      <c r="BC20" s="336"/>
      <c r="BD20" s="336"/>
      <c r="BE20" s="336"/>
      <c r="BF20" s="336"/>
      <c r="BG20" s="336"/>
      <c r="BH20" s="336"/>
      <c r="BI20" s="336"/>
      <c r="BJ20" s="336"/>
      <c r="BK20" s="336"/>
      <c r="BL20" s="336"/>
      <c r="BM20" s="336"/>
      <c r="BN20" s="336"/>
      <c r="BO20" s="336"/>
      <c r="BP20" s="336"/>
      <c r="BQ20" s="336"/>
      <c r="BR20" s="336"/>
      <c r="BS20" s="336"/>
      <c r="BT20" s="336"/>
      <c r="BU20" s="336"/>
      <c r="BV20" s="336"/>
      <c r="BW20" s="336"/>
      <c r="BX20" s="336"/>
      <c r="BY20" s="336"/>
      <c r="BZ20" s="336"/>
      <c r="CA20" s="336"/>
      <c r="CB20" s="336"/>
      <c r="CC20" s="336"/>
      <c r="CD20" s="336"/>
      <c r="CE20" s="336"/>
    </row>
    <row r="21" spans="1:85" s="278" customFormat="1" ht="18" x14ac:dyDescent="0.35">
      <c r="A21" s="410">
        <v>2</v>
      </c>
      <c r="B21" s="411" t="s">
        <v>382</v>
      </c>
      <c r="C21" s="351">
        <v>1</v>
      </c>
      <c r="D21" s="116" t="str">
        <f t="shared" si="2"/>
        <v>.z01_2_d_1</v>
      </c>
      <c r="E21" s="412" t="s">
        <v>438</v>
      </c>
      <c r="F21" s="37" t="str">
        <f>IFERROR(VLOOKUP($I21,Listy!$A:$H,2,FALSE),"XXX")</f>
        <v>Imię05</v>
      </c>
      <c r="G21" s="415" t="s">
        <v>29</v>
      </c>
      <c r="H21" s="211">
        <v>5</v>
      </c>
      <c r="I21" s="89" t="s">
        <v>249</v>
      </c>
      <c r="J21" s="91">
        <f t="shared" si="33"/>
        <v>11</v>
      </c>
      <c r="K21" s="94">
        <f>VLOOKUP(J21,Kalendarz!B:E,4,FALSE)</f>
        <v>46458</v>
      </c>
      <c r="L21" s="94">
        <f t="shared" si="31"/>
        <v>46460</v>
      </c>
      <c r="M21" s="37">
        <f t="shared" si="32"/>
        <v>12</v>
      </c>
      <c r="N21" s="474">
        <f>ROUND(MAX(AG21:AO21)/Listy!$U$5,0)</f>
        <v>2</v>
      </c>
      <c r="O21" s="469">
        <v>200</v>
      </c>
      <c r="P21" s="187">
        <v>0.2</v>
      </c>
      <c r="Q21" s="187">
        <v>0.2</v>
      </c>
      <c r="R21" s="187">
        <v>0.2</v>
      </c>
      <c r="S21" s="187">
        <v>0.2</v>
      </c>
      <c r="T21" s="187">
        <v>0.2</v>
      </c>
      <c r="U21" s="187">
        <v>0</v>
      </c>
      <c r="V21" s="187">
        <v>0</v>
      </c>
      <c r="W21" s="187">
        <v>0</v>
      </c>
      <c r="X21" s="187">
        <v>0</v>
      </c>
      <c r="Y21" s="292">
        <v>0</v>
      </c>
      <c r="Z21" s="292"/>
      <c r="AA21" s="292"/>
      <c r="AB21" s="292"/>
      <c r="AC21" s="305"/>
      <c r="AD21" s="305"/>
      <c r="AE21" s="305"/>
      <c r="AF21" s="305"/>
      <c r="AG21" s="192">
        <f t="shared" si="53"/>
        <v>40</v>
      </c>
      <c r="AH21" s="192">
        <f t="shared" si="54"/>
        <v>40</v>
      </c>
      <c r="AI21" s="192">
        <f t="shared" si="55"/>
        <v>40</v>
      </c>
      <c r="AJ21" s="192">
        <f t="shared" si="20"/>
        <v>40</v>
      </c>
      <c r="AK21" s="192">
        <f t="shared" si="21"/>
        <v>40</v>
      </c>
      <c r="AL21" s="192">
        <f t="shared" si="22"/>
        <v>0</v>
      </c>
      <c r="AM21" s="192">
        <f t="shared" si="56"/>
        <v>0</v>
      </c>
      <c r="AN21" s="192">
        <f t="shared" si="57"/>
        <v>0</v>
      </c>
      <c r="AO21" s="192">
        <f t="shared" si="58"/>
        <v>0</v>
      </c>
      <c r="AP21" s="193">
        <f t="shared" si="59"/>
        <v>0</v>
      </c>
      <c r="AQ21" s="193">
        <f t="shared" si="60"/>
        <v>0</v>
      </c>
      <c r="AR21" s="193">
        <f t="shared" si="61"/>
        <v>0</v>
      </c>
      <c r="AS21" s="193">
        <f t="shared" si="62"/>
        <v>0</v>
      </c>
      <c r="AT21" s="306">
        <f t="shared" si="63"/>
        <v>0</v>
      </c>
      <c r="AU21" s="306">
        <f t="shared" si="64"/>
        <v>0</v>
      </c>
      <c r="AV21" s="306">
        <f t="shared" si="65"/>
        <v>0</v>
      </c>
      <c r="AW21" s="306">
        <f t="shared" si="66"/>
        <v>0</v>
      </c>
      <c r="AX21" s="236">
        <f t="shared" si="67"/>
        <v>200</v>
      </c>
      <c r="AY21" s="2">
        <f t="shared" si="68"/>
        <v>1.25</v>
      </c>
      <c r="AZ21" s="87">
        <f>VLOOKUP(I21,Listy!$A$1:$H$9,6,FALSE)</f>
        <v>5005</v>
      </c>
      <c r="BA21" s="378">
        <f t="shared" si="69"/>
        <v>6256.25</v>
      </c>
      <c r="BB21" s="379">
        <f t="shared" si="70"/>
        <v>7820.3125</v>
      </c>
      <c r="BC21" s="336"/>
      <c r="BD21" s="336"/>
      <c r="BE21" s="336"/>
      <c r="BF21" s="336"/>
      <c r="BG21" s="336"/>
      <c r="BH21" s="336"/>
      <c r="BI21" s="336"/>
      <c r="BJ21" s="336"/>
      <c r="BK21" s="336"/>
      <c r="BL21" s="336"/>
      <c r="BM21" s="336"/>
      <c r="BN21" s="336"/>
      <c r="BO21" s="336"/>
      <c r="BP21" s="336"/>
      <c r="BQ21" s="336"/>
      <c r="BR21" s="336"/>
      <c r="BS21" s="336"/>
      <c r="BT21" s="336"/>
      <c r="BU21" s="336"/>
      <c r="BV21" s="336"/>
      <c r="BW21" s="336"/>
      <c r="BX21" s="336"/>
      <c r="BY21" s="336"/>
      <c r="BZ21" s="336"/>
      <c r="CA21" s="336"/>
      <c r="CB21" s="336"/>
      <c r="CC21" s="336"/>
      <c r="CD21" s="336"/>
      <c r="CE21" s="336"/>
    </row>
    <row r="22" spans="1:85" s="278" customFormat="1" ht="18" x14ac:dyDescent="0.35">
      <c r="A22" s="410">
        <v>2</v>
      </c>
      <c r="B22" s="411" t="s">
        <v>383</v>
      </c>
      <c r="C22" s="351">
        <v>1</v>
      </c>
      <c r="D22" s="116" t="str">
        <f t="shared" si="2"/>
        <v>.z01_2_e_1</v>
      </c>
      <c r="E22" s="412" t="s">
        <v>439</v>
      </c>
      <c r="F22" s="37" t="str">
        <f>IFERROR(VLOOKUP($I22,Listy!$A:$H,2,FALSE),"XXX")</f>
        <v>Imię02</v>
      </c>
      <c r="G22" s="211" t="s">
        <v>42</v>
      </c>
      <c r="H22" s="211">
        <v>5</v>
      </c>
      <c r="I22" s="89" t="s">
        <v>255</v>
      </c>
      <c r="J22" s="91">
        <f t="shared" si="33"/>
        <v>13</v>
      </c>
      <c r="K22" s="94">
        <f>VLOOKUP(J22,Kalendarz!B:E,4,FALSE)</f>
        <v>46472</v>
      </c>
      <c r="L22" s="94">
        <f t="shared" si="31"/>
        <v>46472</v>
      </c>
      <c r="M22" s="37">
        <f t="shared" si="32"/>
        <v>12</v>
      </c>
      <c r="N22" s="474">
        <v>0</v>
      </c>
      <c r="O22" s="469">
        <v>200</v>
      </c>
      <c r="P22" s="187">
        <v>0</v>
      </c>
      <c r="Q22" s="187">
        <v>0</v>
      </c>
      <c r="R22" s="187">
        <v>0</v>
      </c>
      <c r="S22" s="187">
        <v>0</v>
      </c>
      <c r="T22" s="187">
        <v>0</v>
      </c>
      <c r="U22" s="187">
        <v>0.15</v>
      </c>
      <c r="V22" s="187">
        <v>0.15</v>
      </c>
      <c r="W22" s="187">
        <v>0.15</v>
      </c>
      <c r="X22" s="187">
        <v>0.15</v>
      </c>
      <c r="Y22" s="292">
        <v>0.4</v>
      </c>
      <c r="Z22" s="292"/>
      <c r="AA22" s="292"/>
      <c r="AB22" s="292"/>
      <c r="AC22" s="305"/>
      <c r="AD22" s="305"/>
      <c r="AE22" s="305"/>
      <c r="AF22" s="305"/>
      <c r="AG22" s="192">
        <f t="shared" si="53"/>
        <v>0</v>
      </c>
      <c r="AH22" s="192">
        <f t="shared" si="54"/>
        <v>0</v>
      </c>
      <c r="AI22" s="192">
        <f t="shared" si="55"/>
        <v>0</v>
      </c>
      <c r="AJ22" s="192">
        <f t="shared" si="20"/>
        <v>0</v>
      </c>
      <c r="AK22" s="192">
        <f t="shared" si="21"/>
        <v>0</v>
      </c>
      <c r="AL22" s="192">
        <f t="shared" ref="AL22:AL29" si="71">ROUND($O22*U22,0)</f>
        <v>30</v>
      </c>
      <c r="AM22" s="192">
        <f t="shared" si="56"/>
        <v>30</v>
      </c>
      <c r="AN22" s="192">
        <f t="shared" si="57"/>
        <v>30</v>
      </c>
      <c r="AO22" s="192">
        <f t="shared" si="58"/>
        <v>30</v>
      </c>
      <c r="AP22" s="193">
        <f t="shared" si="59"/>
        <v>80</v>
      </c>
      <c r="AQ22" s="193">
        <f t="shared" si="60"/>
        <v>0</v>
      </c>
      <c r="AR22" s="193">
        <f t="shared" si="61"/>
        <v>0</v>
      </c>
      <c r="AS22" s="193">
        <f t="shared" si="62"/>
        <v>0</v>
      </c>
      <c r="AT22" s="306">
        <f t="shared" si="63"/>
        <v>0</v>
      </c>
      <c r="AU22" s="306">
        <f t="shared" si="64"/>
        <v>0</v>
      </c>
      <c r="AV22" s="306">
        <f t="shared" si="65"/>
        <v>0</v>
      </c>
      <c r="AW22" s="306">
        <f t="shared" si="66"/>
        <v>0</v>
      </c>
      <c r="AX22" s="236">
        <f t="shared" si="67"/>
        <v>120</v>
      </c>
      <c r="AY22" s="2">
        <f t="shared" si="68"/>
        <v>0.75</v>
      </c>
      <c r="AZ22" s="87">
        <f>VLOOKUP(I22,Listy!$A$1:$H$9,6,FALSE)</f>
        <v>5002</v>
      </c>
      <c r="BA22" s="378">
        <f t="shared" si="69"/>
        <v>3751.5</v>
      </c>
      <c r="BB22" s="379">
        <f t="shared" si="70"/>
        <v>2813.625</v>
      </c>
      <c r="BC22" s="336"/>
      <c r="BD22" s="336"/>
      <c r="BE22" s="336"/>
      <c r="BF22" s="336"/>
      <c r="BG22" s="336"/>
      <c r="BH22" s="336"/>
      <c r="BI22" s="336"/>
      <c r="BJ22" s="336"/>
      <c r="BK22" s="336"/>
      <c r="BL22" s="336"/>
      <c r="BM22" s="336"/>
      <c r="BN22" s="336"/>
      <c r="BO22" s="336"/>
      <c r="BP22" s="336"/>
      <c r="BQ22" s="336"/>
      <c r="BR22" s="336"/>
      <c r="BS22" s="336"/>
      <c r="BT22" s="336"/>
      <c r="BU22" s="336"/>
      <c r="BV22" s="336"/>
      <c r="BW22" s="336"/>
      <c r="BX22" s="336"/>
      <c r="BY22" s="336"/>
      <c r="BZ22" s="336"/>
      <c r="CA22" s="336"/>
      <c r="CB22" s="336"/>
      <c r="CC22" s="336"/>
      <c r="CD22" s="336"/>
      <c r="CE22" s="336"/>
    </row>
    <row r="23" spans="1:85" s="278" customFormat="1" ht="18" x14ac:dyDescent="0.35">
      <c r="A23" s="410">
        <v>3</v>
      </c>
      <c r="B23" s="411" t="s">
        <v>379</v>
      </c>
      <c r="C23" s="351">
        <v>1</v>
      </c>
      <c r="D23" s="116" t="str">
        <f t="shared" ref="D23:D24" si="72">CONCATENATE(A$3,"_",A23,"_",B23,"_",C23)</f>
        <v>.z01_3_a_1</v>
      </c>
      <c r="E23" s="410" t="s">
        <v>706</v>
      </c>
      <c r="F23" s="37" t="str">
        <f>IFERROR(VLOOKUP($I23,Listy!$A:$H,2,FALSE),"XXX")</f>
        <v>Imię01</v>
      </c>
      <c r="G23" s="415" t="s">
        <v>29</v>
      </c>
      <c r="H23" s="211">
        <v>6</v>
      </c>
      <c r="I23" s="89" t="s">
        <v>254</v>
      </c>
      <c r="J23" s="91">
        <f t="shared" si="33"/>
        <v>13</v>
      </c>
      <c r="K23" s="94">
        <f>VLOOKUP(J23,Kalendarz!B:E,4,FALSE)</f>
        <v>46472</v>
      </c>
      <c r="L23" s="94">
        <f t="shared" si="31"/>
        <v>46474</v>
      </c>
      <c r="M23" s="37">
        <f t="shared" si="32"/>
        <v>14</v>
      </c>
      <c r="N23" s="474">
        <f>ROUND(MAX(AG23:AO23)/Listy!$U$2,0)</f>
        <v>2</v>
      </c>
      <c r="O23" s="469">
        <v>80</v>
      </c>
      <c r="P23" s="187">
        <v>0.5</v>
      </c>
      <c r="Q23" s="187">
        <v>0.5</v>
      </c>
      <c r="R23" s="187">
        <v>0</v>
      </c>
      <c r="S23" s="187">
        <v>0</v>
      </c>
      <c r="T23" s="187">
        <v>0</v>
      </c>
      <c r="U23" s="187">
        <v>0</v>
      </c>
      <c r="V23" s="187">
        <v>0</v>
      </c>
      <c r="W23" s="187">
        <v>0</v>
      </c>
      <c r="X23" s="187">
        <v>0</v>
      </c>
      <c r="Y23" s="292">
        <v>0</v>
      </c>
      <c r="Z23" s="292"/>
      <c r="AA23" s="292"/>
      <c r="AB23" s="292"/>
      <c r="AC23" s="305"/>
      <c r="AD23" s="305"/>
      <c r="AE23" s="305"/>
      <c r="AF23" s="305"/>
      <c r="AG23" s="192">
        <f t="shared" si="53"/>
        <v>40</v>
      </c>
      <c r="AH23" s="192">
        <f t="shared" si="54"/>
        <v>40</v>
      </c>
      <c r="AI23" s="192">
        <f t="shared" si="55"/>
        <v>0</v>
      </c>
      <c r="AJ23" s="192">
        <f t="shared" si="20"/>
        <v>0</v>
      </c>
      <c r="AK23" s="192">
        <f t="shared" si="21"/>
        <v>0</v>
      </c>
      <c r="AL23" s="192">
        <f t="shared" si="71"/>
        <v>0</v>
      </c>
      <c r="AM23" s="192">
        <f t="shared" si="56"/>
        <v>0</v>
      </c>
      <c r="AN23" s="192">
        <f t="shared" si="57"/>
        <v>0</v>
      </c>
      <c r="AO23" s="192">
        <f t="shared" si="58"/>
        <v>0</v>
      </c>
      <c r="AP23" s="193">
        <f t="shared" si="59"/>
        <v>0</v>
      </c>
      <c r="AQ23" s="193">
        <f t="shared" si="60"/>
        <v>0</v>
      </c>
      <c r="AR23" s="193">
        <f t="shared" si="61"/>
        <v>0</v>
      </c>
      <c r="AS23" s="193">
        <f t="shared" si="62"/>
        <v>0</v>
      </c>
      <c r="AT23" s="306">
        <f t="shared" si="63"/>
        <v>0</v>
      </c>
      <c r="AU23" s="306">
        <f t="shared" si="64"/>
        <v>0</v>
      </c>
      <c r="AV23" s="306">
        <f t="shared" si="65"/>
        <v>0</v>
      </c>
      <c r="AW23" s="306">
        <f t="shared" si="66"/>
        <v>0</v>
      </c>
      <c r="AX23" s="236">
        <f t="shared" si="67"/>
        <v>80</v>
      </c>
      <c r="AY23" s="2">
        <f t="shared" si="68"/>
        <v>0.5</v>
      </c>
      <c r="AZ23" s="87">
        <f>VLOOKUP(I23,Listy!$A$1:$H$9,6,FALSE)</f>
        <v>5001</v>
      </c>
      <c r="BA23" s="378">
        <f t="shared" si="69"/>
        <v>2500.5</v>
      </c>
      <c r="BB23" s="379">
        <f t="shared" si="70"/>
        <v>1250.25</v>
      </c>
      <c r="BC23" s="336"/>
      <c r="BD23" s="336"/>
      <c r="BE23" s="336"/>
      <c r="BF23" s="336"/>
      <c r="BG23" s="336"/>
      <c r="BH23" s="336"/>
      <c r="BI23" s="336"/>
      <c r="BJ23" s="336"/>
      <c r="BK23" s="336"/>
      <c r="BL23" s="336"/>
      <c r="BM23" s="336"/>
      <c r="BN23" s="336"/>
      <c r="BO23" s="336"/>
      <c r="BP23" s="336"/>
      <c r="BQ23" s="336"/>
      <c r="BR23" s="336"/>
      <c r="BS23" s="336"/>
      <c r="BT23" s="336"/>
      <c r="BU23" s="336"/>
      <c r="BV23" s="336"/>
      <c r="BW23" s="336"/>
      <c r="BX23" s="336"/>
      <c r="BY23" s="336"/>
      <c r="BZ23" s="336"/>
      <c r="CA23" s="336"/>
      <c r="CB23" s="336"/>
      <c r="CC23" s="336"/>
      <c r="CD23" s="336"/>
      <c r="CE23" s="336"/>
    </row>
    <row r="24" spans="1:85" s="278" customFormat="1" ht="18" x14ac:dyDescent="0.35">
      <c r="A24" s="410">
        <v>4</v>
      </c>
      <c r="B24" s="411" t="s">
        <v>379</v>
      </c>
      <c r="C24" s="351">
        <v>0</v>
      </c>
      <c r="D24" s="116" t="str">
        <f t="shared" si="72"/>
        <v>.z01_4_a_0</v>
      </c>
      <c r="E24" s="410" t="s">
        <v>786</v>
      </c>
      <c r="F24" s="37"/>
      <c r="G24" s="415"/>
      <c r="H24" s="211"/>
      <c r="I24" s="89"/>
      <c r="J24" s="91">
        <f t="shared" si="33"/>
        <v>15</v>
      </c>
      <c r="K24" s="94">
        <f>VLOOKUP(J24,Kalendarz!B:E,4,FALSE)</f>
        <v>46486</v>
      </c>
      <c r="L24" s="94">
        <f t="shared" si="31"/>
        <v>46486</v>
      </c>
      <c r="M24" s="37">
        <f t="shared" si="32"/>
        <v>14</v>
      </c>
      <c r="N24" s="474">
        <f>ROUND(MAX(AG24:AO24)/Listy!$U$5,0)</f>
        <v>0</v>
      </c>
      <c r="O24" s="469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  <c r="AB24" s="334"/>
      <c r="AC24" s="334"/>
      <c r="AD24" s="334"/>
      <c r="AE24" s="334"/>
      <c r="AF24" s="334"/>
      <c r="AG24" s="334"/>
      <c r="AH24" s="334"/>
      <c r="AI24" s="334"/>
      <c r="AJ24" s="334"/>
      <c r="AK24" s="334"/>
      <c r="AL24" s="334"/>
      <c r="AM24" s="334"/>
      <c r="AN24" s="334"/>
      <c r="AO24" s="334"/>
      <c r="AP24" s="334"/>
      <c r="AQ24" s="334"/>
      <c r="AR24" s="334"/>
      <c r="AS24" s="334"/>
      <c r="AT24" s="334"/>
      <c r="AU24" s="334"/>
      <c r="AV24" s="334"/>
      <c r="AW24" s="334"/>
      <c r="AX24" s="334"/>
      <c r="AY24" s="334"/>
      <c r="AZ24" s="334"/>
      <c r="BA24" s="334"/>
      <c r="BB24" s="334"/>
      <c r="BC24" s="334"/>
      <c r="BD24" s="334"/>
      <c r="BE24" s="334"/>
      <c r="BF24" s="334"/>
      <c r="BG24" s="334"/>
      <c r="BH24" s="334"/>
      <c r="BI24" s="334"/>
      <c r="BJ24" s="334"/>
      <c r="BK24" s="334"/>
      <c r="BL24" s="334"/>
      <c r="BM24" s="336"/>
      <c r="BN24" s="336"/>
      <c r="BP24" s="336"/>
      <c r="BQ24" s="336"/>
      <c r="BT24" s="336"/>
      <c r="BU24" s="336"/>
      <c r="BV24" s="336"/>
      <c r="BX24" s="336"/>
      <c r="BY24" s="336"/>
      <c r="BZ24" s="336"/>
      <c r="CB24" s="336"/>
      <c r="CC24" s="336"/>
      <c r="CD24" s="336"/>
    </row>
    <row r="25" spans="1:85" s="278" customFormat="1" ht="18" x14ac:dyDescent="0.35">
      <c r="A25" s="410">
        <v>4</v>
      </c>
      <c r="B25" s="411" t="s">
        <v>379</v>
      </c>
      <c r="C25" s="351">
        <v>1</v>
      </c>
      <c r="D25" s="116" t="str">
        <f t="shared" ref="D25:D27" si="73">CONCATENATE(A$3,"_",A25,"_",B25,"_",C25)</f>
        <v>.z01_4_a_1</v>
      </c>
      <c r="E25" s="412" t="s">
        <v>440</v>
      </c>
      <c r="F25" s="37" t="str">
        <f>IFERROR(VLOOKUP($I25,Listy!$A:$H,2,FALSE),"XXX")</f>
        <v>Imię03</v>
      </c>
      <c r="G25" s="415" t="s">
        <v>29</v>
      </c>
      <c r="H25" s="211">
        <v>6</v>
      </c>
      <c r="I25" s="89" t="s">
        <v>256</v>
      </c>
      <c r="J25" s="91">
        <f t="shared" si="33"/>
        <v>15</v>
      </c>
      <c r="K25" s="94">
        <f>VLOOKUP(J25,Kalendarz!B:E,4,FALSE)</f>
        <v>46486</v>
      </c>
      <c r="L25" s="94">
        <f t="shared" si="31"/>
        <v>46486</v>
      </c>
      <c r="M25" s="37">
        <f t="shared" si="32"/>
        <v>14</v>
      </c>
      <c r="N25" s="474">
        <f>ROUND(MAX(AG25:AO25)/Listy!$U$5,0)</f>
        <v>0</v>
      </c>
      <c r="O25" s="469">
        <v>45</v>
      </c>
      <c r="P25" s="187">
        <v>0</v>
      </c>
      <c r="Q25" s="187">
        <v>0</v>
      </c>
      <c r="R25" s="187">
        <v>0.17</v>
      </c>
      <c r="S25" s="187">
        <v>0.14000000000000001</v>
      </c>
      <c r="T25" s="187">
        <v>0.11</v>
      </c>
      <c r="U25" s="187">
        <v>0.14000000000000001</v>
      </c>
      <c r="V25" s="187">
        <v>0.14000000000000001</v>
      </c>
      <c r="W25" s="187">
        <v>0.15</v>
      </c>
      <c r="X25" s="187">
        <v>0.15</v>
      </c>
      <c r="Y25" s="292">
        <v>0</v>
      </c>
      <c r="Z25" s="292"/>
      <c r="AA25" s="292"/>
      <c r="AB25" s="292"/>
      <c r="AC25" s="305"/>
      <c r="AD25" s="305"/>
      <c r="AE25" s="305"/>
      <c r="AF25" s="305"/>
      <c r="AG25" s="192">
        <f t="shared" si="53"/>
        <v>0</v>
      </c>
      <c r="AH25" s="192">
        <f t="shared" si="54"/>
        <v>0</v>
      </c>
      <c r="AI25" s="192">
        <f t="shared" si="55"/>
        <v>8</v>
      </c>
      <c r="AJ25" s="192">
        <f t="shared" si="20"/>
        <v>6</v>
      </c>
      <c r="AK25" s="192">
        <f t="shared" si="21"/>
        <v>5</v>
      </c>
      <c r="AL25" s="192">
        <f t="shared" si="71"/>
        <v>6</v>
      </c>
      <c r="AM25" s="192">
        <f t="shared" ref="AM25:AM29" si="74">ROUND($O25*V25,0)</f>
        <v>6</v>
      </c>
      <c r="AN25" s="192">
        <f t="shared" ref="AN25:AN29" si="75">ROUND($O25*W25,0)</f>
        <v>7</v>
      </c>
      <c r="AO25" s="192">
        <f t="shared" ref="AO25:AO29" si="76">ROUND($O25*X25,0)</f>
        <v>7</v>
      </c>
      <c r="AP25" s="193">
        <f t="shared" si="59"/>
        <v>0</v>
      </c>
      <c r="AQ25" s="193">
        <f t="shared" si="60"/>
        <v>0</v>
      </c>
      <c r="AR25" s="193">
        <f t="shared" si="61"/>
        <v>0</v>
      </c>
      <c r="AS25" s="193">
        <f t="shared" si="62"/>
        <v>0</v>
      </c>
      <c r="AT25" s="306">
        <f t="shared" si="63"/>
        <v>0</v>
      </c>
      <c r="AU25" s="306">
        <f t="shared" si="64"/>
        <v>0</v>
      </c>
      <c r="AV25" s="306">
        <f t="shared" si="65"/>
        <v>0</v>
      </c>
      <c r="AW25" s="306">
        <f t="shared" si="66"/>
        <v>0</v>
      </c>
      <c r="AX25" s="236">
        <f t="shared" si="67"/>
        <v>45</v>
      </c>
      <c r="AY25" s="2">
        <f t="shared" si="68"/>
        <v>0.28125</v>
      </c>
      <c r="AZ25" s="87">
        <f>VLOOKUP(I25,Listy!$A$1:$H$9,6,FALSE)</f>
        <v>5003</v>
      </c>
      <c r="BA25" s="378">
        <f t="shared" si="69"/>
        <v>1407.09375</v>
      </c>
      <c r="BB25" s="379">
        <f t="shared" si="70"/>
        <v>395.7451171875</v>
      </c>
      <c r="BC25" s="336"/>
      <c r="BD25" s="336"/>
      <c r="BE25" s="336"/>
      <c r="BF25" s="336"/>
      <c r="BG25" s="336"/>
      <c r="BH25" s="336"/>
      <c r="BJ25" s="336"/>
      <c r="BK25" s="336"/>
      <c r="BM25" s="336"/>
      <c r="BN25" s="336"/>
      <c r="BP25" s="336"/>
      <c r="BQ25" s="336"/>
      <c r="BT25" s="336"/>
      <c r="BU25" s="336"/>
      <c r="BV25" s="336"/>
      <c r="BX25" s="336"/>
      <c r="BY25" s="336"/>
      <c r="BZ25" s="336"/>
      <c r="CB25" s="336"/>
      <c r="CC25" s="336"/>
      <c r="CD25" s="336"/>
    </row>
    <row r="26" spans="1:85" s="278" customFormat="1" ht="18" x14ac:dyDescent="0.35">
      <c r="A26" s="410">
        <v>4</v>
      </c>
      <c r="B26" s="411" t="s">
        <v>380</v>
      </c>
      <c r="C26" s="351">
        <v>1</v>
      </c>
      <c r="D26" s="116" t="str">
        <f t="shared" si="73"/>
        <v>.z01_4_b_1</v>
      </c>
      <c r="E26" s="412" t="s">
        <v>441</v>
      </c>
      <c r="F26" s="37" t="str">
        <f>IFERROR(VLOOKUP($I26,Listy!$A:$H,2,FALSE),"XXX")</f>
        <v>Imię01</v>
      </c>
      <c r="G26" s="415" t="s">
        <v>29</v>
      </c>
      <c r="H26" s="211">
        <v>6</v>
      </c>
      <c r="I26" s="89" t="s">
        <v>254</v>
      </c>
      <c r="J26" s="91">
        <f t="shared" si="33"/>
        <v>15</v>
      </c>
      <c r="K26" s="94">
        <f>VLOOKUP(J26,Kalendarz!B:E,4,FALSE)</f>
        <v>46486</v>
      </c>
      <c r="L26" s="94">
        <f t="shared" si="31"/>
        <v>46486</v>
      </c>
      <c r="M26" s="37">
        <f t="shared" si="32"/>
        <v>14</v>
      </c>
      <c r="N26" s="474">
        <f>ROUND(MAX(AG26:AO26)/Listy!$U$5,0)</f>
        <v>0</v>
      </c>
      <c r="O26" s="469">
        <v>45</v>
      </c>
      <c r="P26" s="187">
        <v>0</v>
      </c>
      <c r="Q26" s="187">
        <v>0</v>
      </c>
      <c r="R26" s="187">
        <v>0.17</v>
      </c>
      <c r="S26" s="187">
        <v>0.16</v>
      </c>
      <c r="T26" s="187">
        <v>0.16</v>
      </c>
      <c r="U26" s="187">
        <v>0.17</v>
      </c>
      <c r="V26" s="187">
        <v>0.17</v>
      </c>
      <c r="W26" s="187">
        <v>0.17</v>
      </c>
      <c r="X26" s="187">
        <v>0</v>
      </c>
      <c r="Y26" s="292">
        <v>0</v>
      </c>
      <c r="Z26" s="292"/>
      <c r="AA26" s="292"/>
      <c r="AB26" s="292"/>
      <c r="AC26" s="305"/>
      <c r="AD26" s="305"/>
      <c r="AE26" s="305"/>
      <c r="AF26" s="305"/>
      <c r="AG26" s="192">
        <f t="shared" si="53"/>
        <v>0</v>
      </c>
      <c r="AH26" s="192">
        <f t="shared" si="54"/>
        <v>0</v>
      </c>
      <c r="AI26" s="192">
        <f t="shared" si="55"/>
        <v>8</v>
      </c>
      <c r="AJ26" s="192">
        <f t="shared" si="20"/>
        <v>7</v>
      </c>
      <c r="AK26" s="192">
        <f t="shared" si="21"/>
        <v>7</v>
      </c>
      <c r="AL26" s="192">
        <f t="shared" si="71"/>
        <v>8</v>
      </c>
      <c r="AM26" s="192">
        <f t="shared" si="74"/>
        <v>8</v>
      </c>
      <c r="AN26" s="192">
        <f t="shared" si="75"/>
        <v>8</v>
      </c>
      <c r="AO26" s="192">
        <f t="shared" si="76"/>
        <v>0</v>
      </c>
      <c r="AP26" s="193">
        <f t="shared" si="59"/>
        <v>0</v>
      </c>
      <c r="AQ26" s="193">
        <f t="shared" si="60"/>
        <v>0</v>
      </c>
      <c r="AR26" s="193">
        <f t="shared" si="61"/>
        <v>0</v>
      </c>
      <c r="AS26" s="193">
        <f t="shared" si="62"/>
        <v>0</v>
      </c>
      <c r="AT26" s="306">
        <f t="shared" si="63"/>
        <v>0</v>
      </c>
      <c r="AU26" s="306">
        <f t="shared" si="64"/>
        <v>0</v>
      </c>
      <c r="AV26" s="306">
        <f t="shared" si="65"/>
        <v>0</v>
      </c>
      <c r="AW26" s="306">
        <f t="shared" si="66"/>
        <v>0</v>
      </c>
      <c r="AX26" s="236">
        <f t="shared" si="67"/>
        <v>46</v>
      </c>
      <c r="AY26" s="2">
        <f t="shared" si="68"/>
        <v>0.28749999999999998</v>
      </c>
      <c r="AZ26" s="87">
        <f>VLOOKUP(I26,Listy!$A$1:$H$9,6,FALSE)</f>
        <v>5001</v>
      </c>
      <c r="BA26" s="378">
        <f t="shared" si="69"/>
        <v>1437.7874999999999</v>
      </c>
      <c r="BB26" s="379">
        <f t="shared" si="70"/>
        <v>413.36390624999996</v>
      </c>
      <c r="BC26" s="336"/>
      <c r="BD26" s="336"/>
      <c r="BE26" s="336"/>
      <c r="BF26" s="336"/>
      <c r="BG26" s="336"/>
      <c r="BH26" s="336"/>
      <c r="BJ26" s="336"/>
      <c r="BK26" s="336"/>
      <c r="BM26" s="336"/>
      <c r="BN26" s="336"/>
      <c r="BP26" s="336"/>
      <c r="BQ26" s="336"/>
      <c r="BT26" s="336"/>
      <c r="BU26" s="336"/>
      <c r="BV26" s="336"/>
      <c r="BX26" s="336"/>
      <c r="BY26" s="336"/>
      <c r="BZ26" s="336"/>
      <c r="CB26" s="336"/>
      <c r="CC26" s="336"/>
      <c r="CD26" s="336"/>
    </row>
    <row r="27" spans="1:85" s="278" customFormat="1" ht="18" x14ac:dyDescent="0.35">
      <c r="A27" s="410">
        <v>4</v>
      </c>
      <c r="B27" s="411" t="s">
        <v>381</v>
      </c>
      <c r="C27" s="351">
        <v>1</v>
      </c>
      <c r="D27" s="116" t="str">
        <f t="shared" si="73"/>
        <v>.z01_4_c_1</v>
      </c>
      <c r="E27" s="412" t="s">
        <v>442</v>
      </c>
      <c r="F27" s="37" t="str">
        <f>IFERROR(VLOOKUP($I27,Listy!$A:$H,2,FALSE),"XXX")</f>
        <v>Imię02</v>
      </c>
      <c r="G27" s="415" t="s">
        <v>29</v>
      </c>
      <c r="H27" s="211">
        <v>6</v>
      </c>
      <c r="I27" s="89" t="s">
        <v>255</v>
      </c>
      <c r="J27" s="91">
        <f t="shared" si="33"/>
        <v>15</v>
      </c>
      <c r="K27" s="94">
        <f>VLOOKUP(J27,Kalendarz!B:E,4,FALSE)</f>
        <v>46486</v>
      </c>
      <c r="L27" s="94">
        <f t="shared" si="31"/>
        <v>46487</v>
      </c>
      <c r="M27" s="37">
        <f t="shared" si="32"/>
        <v>15</v>
      </c>
      <c r="N27" s="474">
        <f>ROUND(MAX(AG27:AO27)/Listy!$U$5,0)</f>
        <v>1</v>
      </c>
      <c r="O27" s="469">
        <v>80</v>
      </c>
      <c r="P27" s="187">
        <v>0</v>
      </c>
      <c r="Q27" s="187">
        <v>0</v>
      </c>
      <c r="R27" s="187">
        <v>0</v>
      </c>
      <c r="S27" s="187">
        <v>0.16</v>
      </c>
      <c r="T27" s="187">
        <v>0.16</v>
      </c>
      <c r="U27" s="187">
        <v>0.17</v>
      </c>
      <c r="V27" s="187">
        <v>0.17</v>
      </c>
      <c r="W27" s="187">
        <v>0.17</v>
      </c>
      <c r="X27" s="187">
        <v>0.17</v>
      </c>
      <c r="Y27" s="292">
        <v>0</v>
      </c>
      <c r="Z27" s="292"/>
      <c r="AA27" s="292"/>
      <c r="AB27" s="292"/>
      <c r="AC27" s="305"/>
      <c r="AD27" s="305"/>
      <c r="AE27" s="305"/>
      <c r="AF27" s="305"/>
      <c r="AG27" s="192">
        <f t="shared" si="53"/>
        <v>0</v>
      </c>
      <c r="AH27" s="192">
        <f t="shared" si="54"/>
        <v>0</v>
      </c>
      <c r="AI27" s="192">
        <f t="shared" si="55"/>
        <v>0</v>
      </c>
      <c r="AJ27" s="192">
        <f t="shared" si="20"/>
        <v>13</v>
      </c>
      <c r="AK27" s="192">
        <f t="shared" si="21"/>
        <v>13</v>
      </c>
      <c r="AL27" s="192">
        <f t="shared" si="71"/>
        <v>14</v>
      </c>
      <c r="AM27" s="192">
        <f t="shared" si="74"/>
        <v>14</v>
      </c>
      <c r="AN27" s="192">
        <f t="shared" si="75"/>
        <v>14</v>
      </c>
      <c r="AO27" s="192">
        <f t="shared" si="76"/>
        <v>14</v>
      </c>
      <c r="AP27" s="193">
        <f t="shared" si="59"/>
        <v>0</v>
      </c>
      <c r="AQ27" s="193">
        <f t="shared" si="60"/>
        <v>0</v>
      </c>
      <c r="AR27" s="193">
        <f t="shared" si="61"/>
        <v>0</v>
      </c>
      <c r="AS27" s="193">
        <f t="shared" si="62"/>
        <v>0</v>
      </c>
      <c r="AT27" s="306">
        <f t="shared" si="63"/>
        <v>0</v>
      </c>
      <c r="AU27" s="306">
        <f t="shared" si="64"/>
        <v>0</v>
      </c>
      <c r="AV27" s="306">
        <f t="shared" si="65"/>
        <v>0</v>
      </c>
      <c r="AW27" s="306">
        <f t="shared" si="66"/>
        <v>0</v>
      </c>
      <c r="AX27" s="236">
        <f t="shared" si="67"/>
        <v>82</v>
      </c>
      <c r="AY27" s="2">
        <f t="shared" si="68"/>
        <v>0.51249999999999996</v>
      </c>
      <c r="AZ27" s="87">
        <f>VLOOKUP(I27,Listy!$A$1:$H$9,6,FALSE)</f>
        <v>5002</v>
      </c>
      <c r="BA27" s="378">
        <f t="shared" si="69"/>
        <v>2563.5249999999996</v>
      </c>
      <c r="BB27" s="379">
        <f t="shared" si="70"/>
        <v>1313.8065624999997</v>
      </c>
      <c r="BC27" s="336"/>
      <c r="BD27" s="336"/>
      <c r="BE27" s="336"/>
      <c r="BF27" s="336"/>
      <c r="BG27" s="336"/>
      <c r="BH27" s="336"/>
      <c r="BI27" s="336"/>
      <c r="BJ27" s="336"/>
      <c r="BK27" s="336"/>
      <c r="BL27" s="336"/>
      <c r="BM27" s="336"/>
      <c r="BN27" s="336"/>
      <c r="BO27" s="336"/>
      <c r="BP27" s="336"/>
      <c r="BQ27" s="336"/>
      <c r="BR27" s="336"/>
      <c r="BS27" s="336"/>
      <c r="BT27" s="336"/>
      <c r="BU27" s="336"/>
      <c r="BV27" s="336"/>
      <c r="BW27" s="336"/>
      <c r="BX27" s="336"/>
      <c r="BY27" s="336"/>
      <c r="BZ27" s="336"/>
      <c r="CA27" s="336"/>
      <c r="CB27" s="336"/>
      <c r="CC27" s="336"/>
      <c r="CD27" s="336"/>
      <c r="CE27" s="336"/>
    </row>
    <row r="28" spans="1:85" s="278" customFormat="1" ht="18" x14ac:dyDescent="0.35">
      <c r="A28" s="410">
        <v>5</v>
      </c>
      <c r="B28" s="444" t="s">
        <v>379</v>
      </c>
      <c r="C28" s="351">
        <v>1</v>
      </c>
      <c r="D28" s="116" t="str">
        <f t="shared" ref="D28:D29" si="77">CONCATENATE(A$3,"_",A28,"_",B28,"_",C28)</f>
        <v>.z01_5_a_1</v>
      </c>
      <c r="E28" s="410" t="s">
        <v>787</v>
      </c>
      <c r="F28" s="37" t="str">
        <f>IFERROR(VLOOKUP($I28,Listy!$A:$H,2,FALSE),"XXX")</f>
        <v>Imię03</v>
      </c>
      <c r="G28" s="415" t="s">
        <v>29</v>
      </c>
      <c r="H28" s="211">
        <v>7</v>
      </c>
      <c r="I28" s="89" t="s">
        <v>256</v>
      </c>
      <c r="J28" s="91">
        <f t="shared" si="33"/>
        <v>16</v>
      </c>
      <c r="K28" s="94">
        <f>VLOOKUP(J28,Kalendarz!B:E,4,FALSE)</f>
        <v>46493</v>
      </c>
      <c r="L28" s="94">
        <f t="shared" si="31"/>
        <v>46494</v>
      </c>
      <c r="M28" s="37">
        <f t="shared" si="32"/>
        <v>16</v>
      </c>
      <c r="N28" s="474">
        <f>ROUND(MAX(AG28:AO28)/Listy!$U$5,0)</f>
        <v>1</v>
      </c>
      <c r="O28" s="469">
        <v>80</v>
      </c>
      <c r="P28" s="187">
        <v>0.11</v>
      </c>
      <c r="Q28" s="187">
        <v>0.11</v>
      </c>
      <c r="R28" s="187">
        <v>0.11</v>
      </c>
      <c r="S28" s="187">
        <v>0.11</v>
      </c>
      <c r="T28" s="187">
        <v>0.11</v>
      </c>
      <c r="U28" s="187">
        <v>0.11</v>
      </c>
      <c r="V28" s="187">
        <v>0.11</v>
      </c>
      <c r="W28" s="187">
        <v>0.11</v>
      </c>
      <c r="X28" s="187">
        <v>0.12</v>
      </c>
      <c r="Y28" s="292">
        <v>0</v>
      </c>
      <c r="Z28" s="292"/>
      <c r="AA28" s="292"/>
      <c r="AB28" s="292"/>
      <c r="AC28" s="305"/>
      <c r="AD28" s="305"/>
      <c r="AE28" s="305"/>
      <c r="AF28" s="305"/>
      <c r="AG28" s="192">
        <f t="shared" si="53"/>
        <v>9</v>
      </c>
      <c r="AH28" s="192">
        <f t="shared" si="54"/>
        <v>9</v>
      </c>
      <c r="AI28" s="192">
        <f t="shared" si="55"/>
        <v>9</v>
      </c>
      <c r="AJ28" s="192">
        <f t="shared" si="20"/>
        <v>9</v>
      </c>
      <c r="AK28" s="192">
        <f t="shared" si="21"/>
        <v>9</v>
      </c>
      <c r="AL28" s="192">
        <f t="shared" si="71"/>
        <v>9</v>
      </c>
      <c r="AM28" s="192">
        <f t="shared" si="74"/>
        <v>9</v>
      </c>
      <c r="AN28" s="192">
        <f t="shared" si="75"/>
        <v>9</v>
      </c>
      <c r="AO28" s="192">
        <f t="shared" si="76"/>
        <v>10</v>
      </c>
      <c r="AP28" s="193">
        <f t="shared" si="59"/>
        <v>0</v>
      </c>
      <c r="AQ28" s="193">
        <f t="shared" si="60"/>
        <v>0</v>
      </c>
      <c r="AR28" s="193">
        <f t="shared" si="61"/>
        <v>0</v>
      </c>
      <c r="AS28" s="193">
        <f t="shared" si="62"/>
        <v>0</v>
      </c>
      <c r="AT28" s="306">
        <f t="shared" si="63"/>
        <v>0</v>
      </c>
      <c r="AU28" s="306">
        <f t="shared" si="64"/>
        <v>0</v>
      </c>
      <c r="AV28" s="306">
        <f t="shared" si="65"/>
        <v>0</v>
      </c>
      <c r="AW28" s="306">
        <f t="shared" si="66"/>
        <v>0</v>
      </c>
      <c r="AX28" s="236">
        <f t="shared" si="67"/>
        <v>82</v>
      </c>
      <c r="AY28" s="2">
        <f t="shared" si="68"/>
        <v>0.51249999999999996</v>
      </c>
      <c r="AZ28" s="87">
        <f>VLOOKUP(I28,Listy!$A$1:$H$9,6,FALSE)</f>
        <v>5003</v>
      </c>
      <c r="BA28" s="378">
        <f t="shared" si="69"/>
        <v>2564.0374999999999</v>
      </c>
      <c r="BB28" s="379">
        <f t="shared" si="70"/>
        <v>1314.0692187499999</v>
      </c>
      <c r="BC28" s="336"/>
      <c r="BD28" s="336"/>
      <c r="BE28" s="336"/>
      <c r="BF28" s="336"/>
      <c r="BG28" s="336"/>
      <c r="BH28" s="336"/>
      <c r="BI28" s="336"/>
      <c r="BJ28" s="336"/>
      <c r="BK28" s="336"/>
      <c r="BL28" s="336"/>
      <c r="BM28" s="336"/>
      <c r="BN28" s="336"/>
      <c r="BO28" s="336"/>
      <c r="BP28" s="336"/>
      <c r="BQ28" s="336"/>
      <c r="BR28" s="336"/>
      <c r="BS28" s="336"/>
      <c r="BT28" s="336"/>
      <c r="BU28" s="336"/>
      <c r="BV28" s="336"/>
      <c r="BW28" s="336"/>
      <c r="BX28" s="336"/>
      <c r="BY28" s="336"/>
      <c r="BZ28" s="336"/>
      <c r="CA28" s="336"/>
      <c r="CB28" s="336"/>
      <c r="CC28" s="336"/>
      <c r="CD28" s="336"/>
      <c r="CE28" s="336"/>
    </row>
    <row r="29" spans="1:85" s="278" customFormat="1" ht="18" x14ac:dyDescent="0.35">
      <c r="A29" s="410">
        <v>6</v>
      </c>
      <c r="B29" s="444" t="s">
        <v>379</v>
      </c>
      <c r="C29" s="351">
        <v>1</v>
      </c>
      <c r="D29" s="116" t="str">
        <f t="shared" si="77"/>
        <v>.z01_6_a_1</v>
      </c>
      <c r="E29" s="410" t="s">
        <v>788</v>
      </c>
      <c r="F29" s="37" t="str">
        <f>IFERROR(VLOOKUP($I29,Listy!$A:$H,2,FALSE),"XXX")</f>
        <v>Imię01</v>
      </c>
      <c r="G29" s="415" t="s">
        <v>29</v>
      </c>
      <c r="H29" s="211">
        <v>8</v>
      </c>
      <c r="I29" s="89" t="s">
        <v>254</v>
      </c>
      <c r="J29" s="91">
        <f t="shared" si="33"/>
        <v>17</v>
      </c>
      <c r="K29" s="94">
        <f>VLOOKUP(J29,Kalendarz!B:E,4,FALSE)</f>
        <v>46500</v>
      </c>
      <c r="L29" s="94">
        <f t="shared" si="31"/>
        <v>46501</v>
      </c>
      <c r="M29" s="37">
        <f t="shared" si="32"/>
        <v>17</v>
      </c>
      <c r="N29" s="474">
        <f>ROUND(MAX(AG29:AO29)/Listy!$U$5,0)</f>
        <v>1</v>
      </c>
      <c r="O29" s="469">
        <v>120</v>
      </c>
      <c r="P29" s="187">
        <v>0.11</v>
      </c>
      <c r="Q29" s="187">
        <v>0.11</v>
      </c>
      <c r="R29" s="187">
        <v>0.11</v>
      </c>
      <c r="S29" s="187">
        <v>0.11</v>
      </c>
      <c r="T29" s="187">
        <v>0.11</v>
      </c>
      <c r="U29" s="187">
        <v>0.11</v>
      </c>
      <c r="V29" s="187">
        <v>0.11</v>
      </c>
      <c r="W29" s="187">
        <v>0.11</v>
      </c>
      <c r="X29" s="187">
        <v>0.12</v>
      </c>
      <c r="Y29" s="292">
        <v>0</v>
      </c>
      <c r="Z29" s="292"/>
      <c r="AA29" s="292"/>
      <c r="AB29" s="292"/>
      <c r="AC29" s="305"/>
      <c r="AD29" s="305"/>
      <c r="AE29" s="305"/>
      <c r="AF29" s="305"/>
      <c r="AG29" s="323">
        <f t="shared" si="53"/>
        <v>13</v>
      </c>
      <c r="AH29" s="323">
        <f t="shared" si="54"/>
        <v>13</v>
      </c>
      <c r="AI29" s="323">
        <f t="shared" si="55"/>
        <v>13</v>
      </c>
      <c r="AJ29" s="323">
        <f t="shared" si="20"/>
        <v>13</v>
      </c>
      <c r="AK29" s="323">
        <f t="shared" si="21"/>
        <v>13</v>
      </c>
      <c r="AL29" s="323">
        <f t="shared" si="71"/>
        <v>13</v>
      </c>
      <c r="AM29" s="323">
        <f t="shared" si="74"/>
        <v>13</v>
      </c>
      <c r="AN29" s="323">
        <f t="shared" si="75"/>
        <v>13</v>
      </c>
      <c r="AO29" s="323">
        <f t="shared" si="76"/>
        <v>14</v>
      </c>
      <c r="AP29" s="578">
        <f t="shared" si="59"/>
        <v>0</v>
      </c>
      <c r="AQ29" s="578">
        <f t="shared" si="60"/>
        <v>0</v>
      </c>
      <c r="AR29" s="578">
        <f t="shared" si="61"/>
        <v>0</v>
      </c>
      <c r="AS29" s="578">
        <f t="shared" si="62"/>
        <v>0</v>
      </c>
      <c r="AT29" s="325">
        <f t="shared" si="63"/>
        <v>0</v>
      </c>
      <c r="AU29" s="325">
        <f t="shared" si="64"/>
        <v>0</v>
      </c>
      <c r="AV29" s="325">
        <f t="shared" si="65"/>
        <v>0</v>
      </c>
      <c r="AW29" s="325">
        <f t="shared" si="66"/>
        <v>0</v>
      </c>
      <c r="AX29" s="236">
        <f t="shared" si="67"/>
        <v>118</v>
      </c>
      <c r="AY29" s="2">
        <f t="shared" si="68"/>
        <v>0.73750000000000004</v>
      </c>
      <c r="AZ29" s="87">
        <f>VLOOKUP(I29,Listy!$A$1:$H$9,6,FALSE)</f>
        <v>5001</v>
      </c>
      <c r="BA29" s="378">
        <f t="shared" si="69"/>
        <v>3688.2375000000002</v>
      </c>
      <c r="BB29" s="379">
        <f t="shared" si="70"/>
        <v>2720.0751562500004</v>
      </c>
      <c r="BC29" s="336"/>
      <c r="BD29" s="336"/>
      <c r="BE29" s="336"/>
      <c r="BF29" s="336"/>
      <c r="BG29" s="336"/>
      <c r="BH29" s="336"/>
      <c r="BI29" s="336"/>
      <c r="BJ29" s="336"/>
      <c r="BK29" s="336"/>
      <c r="BL29" s="336"/>
      <c r="BM29" s="336"/>
      <c r="BN29" s="336"/>
      <c r="BO29" s="336"/>
      <c r="BP29" s="336"/>
      <c r="BQ29" s="336"/>
      <c r="BR29" s="336"/>
      <c r="BS29" s="336"/>
      <c r="BT29" s="336"/>
      <c r="BU29" s="336"/>
      <c r="BV29" s="336"/>
      <c r="BW29" s="336"/>
      <c r="BX29" s="336"/>
      <c r="BY29" s="336"/>
      <c r="BZ29" s="336"/>
      <c r="CA29" s="336"/>
      <c r="CB29" s="336"/>
      <c r="CC29" s="336"/>
      <c r="CD29" s="336"/>
      <c r="CE29" s="336"/>
    </row>
    <row r="30" spans="1:85" s="278" customFormat="1" x14ac:dyDescent="0.3">
      <c r="A30" s="349"/>
      <c r="B30" s="350"/>
      <c r="C30" s="349"/>
      <c r="D30" s="333"/>
      <c r="E30" s="354"/>
      <c r="F30" s="334"/>
      <c r="G30" s="334"/>
      <c r="H30" s="62"/>
      <c r="I30" s="334"/>
      <c r="J30" s="334"/>
      <c r="K30" s="334"/>
      <c r="L30" s="334"/>
      <c r="M30" s="334"/>
      <c r="N30" s="334"/>
      <c r="O30" s="334"/>
      <c r="P30" s="334"/>
      <c r="Q30" s="334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8"/>
      <c r="AD30" s="338"/>
      <c r="AE30" s="338"/>
      <c r="AF30" s="338"/>
      <c r="AG30" s="585">
        <f>SUM(AG$3:AG29)</f>
        <v>301</v>
      </c>
      <c r="AH30" s="586">
        <f>SUM(AH$3:AH29)</f>
        <v>301</v>
      </c>
      <c r="AI30" s="586">
        <f>SUM(AI$3:AI29)</f>
        <v>277</v>
      </c>
      <c r="AJ30" s="586">
        <f>SUM(AJ$3:AJ29)</f>
        <v>287</v>
      </c>
      <c r="AK30" s="586">
        <f>SUM(AK$3:AK29)</f>
        <v>286</v>
      </c>
      <c r="AL30" s="586">
        <f>SUM(AL$3:AL29)</f>
        <v>279</v>
      </c>
      <c r="AM30" s="586">
        <f>SUM(AM$3:AM29)</f>
        <v>279</v>
      </c>
      <c r="AN30" s="586">
        <f>SUM(AN$3:AN29)</f>
        <v>280</v>
      </c>
      <c r="AO30" s="587">
        <f>SUM(AO$3:AO29)</f>
        <v>278</v>
      </c>
      <c r="AP30" s="579">
        <f>SUM(AP$3:AP29)</f>
        <v>80</v>
      </c>
      <c r="AQ30" s="580">
        <f>SUM(AQ$3:AQ29)</f>
        <v>0</v>
      </c>
      <c r="AR30" s="580">
        <f>SUM(AR$3:AR29)</f>
        <v>0</v>
      </c>
      <c r="AS30" s="581">
        <f>SUM(AS$3:AS29)</f>
        <v>0</v>
      </c>
      <c r="AT30" s="572">
        <f>SUM(AT$3:AT29)</f>
        <v>0</v>
      </c>
      <c r="AU30" s="573">
        <f>SUM(AU$3:AU29)</f>
        <v>0</v>
      </c>
      <c r="AV30" s="573">
        <f>SUM(AV$3:AV29)</f>
        <v>0</v>
      </c>
      <c r="AW30" s="574">
        <f>SUM(AW$3:AW29)</f>
        <v>0</v>
      </c>
      <c r="AX30" s="592">
        <f>SUM(AX$3:AX29)</f>
        <v>2568</v>
      </c>
      <c r="AZ30" s="336"/>
      <c r="BA30" s="336"/>
      <c r="BC30" s="336"/>
      <c r="BD30" s="336"/>
      <c r="BE30" s="336"/>
      <c r="BF30" s="336"/>
      <c r="BG30" s="336"/>
      <c r="BH30" s="336"/>
      <c r="BJ30" s="336"/>
      <c r="BK30" s="336"/>
      <c r="BM30" s="336"/>
      <c r="BN30" s="336"/>
      <c r="BP30" s="336"/>
      <c r="BQ30" s="336"/>
      <c r="BT30" s="336"/>
      <c r="BU30" s="336"/>
      <c r="BV30" s="336"/>
      <c r="BX30" s="336"/>
      <c r="BY30" s="336"/>
      <c r="BZ30" s="336"/>
      <c r="CB30" s="336"/>
      <c r="CC30" s="336"/>
      <c r="CD30" s="336"/>
    </row>
    <row r="31" spans="1:85" s="278" customFormat="1" x14ac:dyDescent="0.3">
      <c r="A31" s="349"/>
      <c r="B31" s="350"/>
      <c r="C31" s="349"/>
      <c r="D31" s="333"/>
      <c r="E31" s="333"/>
      <c r="F31" s="334"/>
      <c r="G31" s="334"/>
      <c r="H31" s="335"/>
      <c r="I31" s="334"/>
      <c r="J31" s="334"/>
      <c r="K31" s="334"/>
      <c r="L31" s="334"/>
      <c r="M31" s="334"/>
      <c r="N31" s="334"/>
      <c r="O31" s="336"/>
      <c r="P31" s="337"/>
      <c r="Q31" s="337"/>
      <c r="R31" s="337"/>
      <c r="S31" s="337"/>
      <c r="T31" s="337"/>
      <c r="U31" s="337"/>
      <c r="V31" s="337"/>
      <c r="W31" s="337"/>
      <c r="X31" s="337"/>
      <c r="Y31" s="357"/>
      <c r="Z31" s="357"/>
      <c r="AA31" s="357"/>
      <c r="AB31" s="337"/>
      <c r="AC31" s="338"/>
      <c r="AD31" s="338"/>
      <c r="AE31" s="338"/>
      <c r="AF31" s="338"/>
      <c r="AG31" s="588" t="str">
        <f>Listy!$AA$1&amp;AG30/20</f>
        <v>T=15,05</v>
      </c>
      <c r="AH31" s="589" t="str">
        <f>Listy!$AA$1&amp;AH30/20</f>
        <v>T=15,05</v>
      </c>
      <c r="AI31" s="589" t="str">
        <f>Listy!$AA$1&amp;AI30/20</f>
        <v>T=13,85</v>
      </c>
      <c r="AJ31" s="589" t="str">
        <f>Listy!$AA$1&amp;AJ30/20</f>
        <v>T=14,35</v>
      </c>
      <c r="AK31" s="589" t="str">
        <f>Listy!$AA$1&amp;AK30/20</f>
        <v>T=14,3</v>
      </c>
      <c r="AL31" s="589" t="str">
        <f>Listy!$AA$1&amp;AL30/20</f>
        <v>T=13,95</v>
      </c>
      <c r="AM31" s="589" t="str">
        <f>Listy!$AA$1&amp;AM30/20</f>
        <v>T=13,95</v>
      </c>
      <c r="AN31" s="589" t="str">
        <f>Listy!$AA$1&amp;AN30/20</f>
        <v>T=14</v>
      </c>
      <c r="AO31" s="590" t="str">
        <f>Listy!$AA$1&amp;AO30/20</f>
        <v>T=13,9</v>
      </c>
      <c r="AP31" s="582" t="str">
        <f>Listy!$AA$1&amp;AP30/20</f>
        <v>T=4</v>
      </c>
      <c r="AQ31" s="583" t="str">
        <f>Listy!$AA$1&amp;AQ30/20</f>
        <v>T=0</v>
      </c>
      <c r="AR31" s="583" t="str">
        <f>Listy!$AA$1&amp;AR30/20</f>
        <v>T=0</v>
      </c>
      <c r="AS31" s="584" t="str">
        <f>Listy!$AA$1&amp;AS30/20</f>
        <v>T=0</v>
      </c>
      <c r="AT31" s="575" t="str">
        <f>Listy!$AA$1&amp;AT30/20</f>
        <v>T=0</v>
      </c>
      <c r="AU31" s="576" t="str">
        <f>Listy!$AA$1&amp;AU30/20</f>
        <v>T=0</v>
      </c>
      <c r="AV31" s="576" t="str">
        <f>Listy!$AA$1&amp;AV30/20</f>
        <v>T=0</v>
      </c>
      <c r="AW31" s="577" t="str">
        <f>Listy!$AA$1&amp;AW30/20</f>
        <v>T=0</v>
      </c>
      <c r="AX31" s="591" t="str">
        <f>Listy!$AA$1&amp;AX30/20</f>
        <v>T=128,4</v>
      </c>
      <c r="AZ31" s="336"/>
      <c r="BA31" s="336"/>
      <c r="BC31" s="336"/>
      <c r="BD31" s="336"/>
      <c r="BE31" s="336"/>
      <c r="BF31" s="336"/>
      <c r="BG31" s="336"/>
      <c r="BH31" s="336"/>
      <c r="BJ31" s="336"/>
      <c r="BK31" s="336"/>
      <c r="BM31" s="336"/>
      <c r="BN31" s="336"/>
      <c r="BP31" s="336"/>
      <c r="BQ31" s="336"/>
      <c r="BT31" s="336"/>
      <c r="BU31" s="336"/>
      <c r="BV31" s="336"/>
      <c r="BX31" s="336"/>
      <c r="BY31" s="336"/>
      <c r="BZ31" s="336"/>
      <c r="CB31" s="336"/>
      <c r="CC31" s="336"/>
      <c r="CD31" s="336"/>
    </row>
    <row r="32" spans="1:85" s="278" customFormat="1" x14ac:dyDescent="0.3">
      <c r="A32" s="349"/>
      <c r="B32" s="350"/>
      <c r="C32" s="349"/>
      <c r="D32" s="333"/>
      <c r="E32" s="333"/>
      <c r="F32" s="334"/>
      <c r="G32" s="334"/>
      <c r="H32" s="335"/>
      <c r="I32" s="334"/>
      <c r="J32" s="334"/>
      <c r="K32" s="334"/>
      <c r="L32" s="334"/>
      <c r="M32" s="334"/>
      <c r="N32" s="334"/>
      <c r="O32" s="336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4"/>
      <c r="AD32" s="334"/>
      <c r="AE32" s="334"/>
      <c r="AF32" s="334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4"/>
      <c r="AU32" s="334"/>
      <c r="AV32" s="334"/>
      <c r="AW32" s="334"/>
      <c r="AX32" s="340"/>
      <c r="AZ32" s="336"/>
      <c r="BA32" s="336"/>
      <c r="BC32" s="336"/>
      <c r="BD32" s="336"/>
      <c r="BE32" s="336"/>
      <c r="BF32" s="336"/>
      <c r="BG32" s="336"/>
      <c r="BH32" s="336"/>
      <c r="BJ32" s="336"/>
      <c r="BK32" s="336"/>
      <c r="BM32" s="336"/>
      <c r="BN32" s="336"/>
      <c r="BP32" s="336"/>
      <c r="BQ32" s="336"/>
      <c r="BT32" s="336"/>
      <c r="BU32" s="336"/>
      <c r="BV32" s="336"/>
      <c r="BX32" s="336"/>
      <c r="BY32" s="336"/>
      <c r="BZ32" s="336"/>
      <c r="CB32" s="336"/>
      <c r="CC32" s="336"/>
      <c r="CD32" s="336"/>
    </row>
    <row r="33" spans="1:84" s="278" customFormat="1" x14ac:dyDescent="0.3">
      <c r="A33" s="349"/>
      <c r="B33" s="350"/>
      <c r="C33" s="349"/>
      <c r="D33" s="333"/>
      <c r="E33" s="333"/>
      <c r="F33" s="334"/>
      <c r="G33" s="334"/>
      <c r="H33" s="335"/>
      <c r="I33" s="334"/>
      <c r="J33" s="334"/>
      <c r="K33" s="334"/>
      <c r="L33" s="334"/>
      <c r="M33" s="334"/>
      <c r="N33" s="334"/>
      <c r="O33" s="336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8"/>
      <c r="AD33" s="338"/>
      <c r="AE33" s="338"/>
      <c r="AF33" s="338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Z33" s="336"/>
      <c r="BA33" s="336"/>
      <c r="BC33" s="336"/>
      <c r="BD33" s="336"/>
      <c r="BE33" s="336"/>
      <c r="BF33" s="336"/>
      <c r="BG33" s="336"/>
      <c r="BH33" s="336"/>
      <c r="BJ33" s="336"/>
      <c r="BK33" s="336"/>
      <c r="BM33" s="336"/>
      <c r="BN33" s="336"/>
      <c r="BP33" s="336"/>
      <c r="BQ33" s="336"/>
      <c r="BT33" s="336"/>
      <c r="BU33" s="336"/>
      <c r="BV33" s="336"/>
      <c r="BX33" s="336"/>
      <c r="BY33" s="336"/>
      <c r="BZ33" s="336"/>
      <c r="CB33" s="336"/>
      <c r="CC33" s="336"/>
      <c r="CD33" s="336"/>
    </row>
    <row r="34" spans="1:84" s="278" customFormat="1" x14ac:dyDescent="0.3">
      <c r="A34" s="349"/>
      <c r="B34" s="350"/>
      <c r="C34" s="349"/>
      <c r="D34" s="333"/>
      <c r="E34" s="333"/>
      <c r="F34" s="334"/>
      <c r="G34" s="334"/>
      <c r="H34" s="335"/>
      <c r="I34" s="334"/>
      <c r="J34" s="334"/>
      <c r="K34" s="334"/>
      <c r="L34" s="334"/>
      <c r="M34" s="334"/>
      <c r="N34" s="334"/>
      <c r="O34" s="336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8"/>
      <c r="AD34" s="338"/>
      <c r="AE34" s="338"/>
      <c r="AF34" s="338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Z34" s="336"/>
      <c r="BA34" s="336"/>
      <c r="BC34" s="336"/>
      <c r="BD34" s="336"/>
      <c r="BE34" s="336"/>
      <c r="BF34" s="336"/>
      <c r="BG34" s="336"/>
      <c r="BH34" s="336"/>
      <c r="BJ34" s="336"/>
      <c r="BK34" s="336"/>
      <c r="BM34" s="336"/>
      <c r="BN34" s="336"/>
      <c r="BP34" s="336"/>
      <c r="BQ34" s="336"/>
      <c r="BT34" s="336"/>
      <c r="BU34" s="336"/>
      <c r="BV34" s="336"/>
      <c r="BX34" s="336"/>
      <c r="BY34" s="336"/>
      <c r="BZ34" s="336"/>
      <c r="CB34" s="336"/>
      <c r="CC34" s="336"/>
      <c r="CD34" s="336"/>
    </row>
    <row r="35" spans="1:84" s="278" customFormat="1" x14ac:dyDescent="0.3">
      <c r="A35" s="349"/>
      <c r="B35" s="350"/>
      <c r="C35" s="349"/>
      <c r="D35" s="333"/>
      <c r="E35" s="354"/>
      <c r="F35" s="334"/>
      <c r="G35" s="334"/>
      <c r="H35" s="335"/>
      <c r="I35" s="334"/>
      <c r="J35" s="334"/>
      <c r="K35" s="334"/>
      <c r="L35" s="334"/>
      <c r="M35" s="334"/>
      <c r="N35" s="334"/>
      <c r="O35" s="336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8"/>
      <c r="AD35" s="338"/>
      <c r="AE35" s="338"/>
      <c r="AF35" s="338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Z35" s="336"/>
      <c r="BA35" s="336"/>
      <c r="BC35" s="336"/>
      <c r="BD35" s="336"/>
      <c r="BE35" s="336"/>
      <c r="BF35" s="336"/>
      <c r="BG35" s="336"/>
      <c r="BH35" s="336"/>
      <c r="BJ35" s="336"/>
      <c r="BK35" s="336"/>
      <c r="BM35" s="336"/>
      <c r="BN35" s="336"/>
      <c r="BP35" s="336"/>
      <c r="BQ35" s="336"/>
      <c r="BT35" s="336"/>
      <c r="BU35" s="336"/>
      <c r="BV35" s="336"/>
      <c r="BX35" s="336"/>
      <c r="BY35" s="336"/>
      <c r="BZ35" s="336"/>
      <c r="CB35" s="336"/>
      <c r="CC35" s="336"/>
      <c r="CD35" s="336"/>
    </row>
    <row r="36" spans="1:84" s="278" customFormat="1" x14ac:dyDescent="0.3">
      <c r="A36" s="349"/>
      <c r="B36" s="350"/>
      <c r="C36" s="353"/>
      <c r="D36" s="333"/>
      <c r="E36" s="332"/>
      <c r="F36" s="336"/>
      <c r="G36" s="336"/>
      <c r="H36" s="335"/>
      <c r="I36" s="334"/>
      <c r="J36" s="334"/>
      <c r="K36" s="334"/>
      <c r="L36" s="334"/>
      <c r="M36" s="334"/>
      <c r="N36" s="334"/>
      <c r="O36" s="336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8"/>
      <c r="AD36" s="338"/>
      <c r="AE36" s="338"/>
      <c r="AF36" s="338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  <c r="BZ36" s="336"/>
      <c r="CA36" s="336"/>
      <c r="CB36" s="336"/>
      <c r="CC36" s="336"/>
      <c r="CD36" s="336"/>
      <c r="CE36" s="336"/>
    </row>
    <row r="37" spans="1:84" s="278" customFormat="1" x14ac:dyDescent="0.3">
      <c r="A37" s="358"/>
      <c r="B37" s="343"/>
      <c r="C37" s="344"/>
      <c r="D37" s="345"/>
      <c r="E37" s="346"/>
      <c r="F37" s="336"/>
      <c r="G37" s="336"/>
      <c r="H37" s="334"/>
      <c r="I37" s="334"/>
      <c r="J37" s="334"/>
      <c r="K37" s="334"/>
      <c r="L37" s="334"/>
      <c r="M37" s="334"/>
      <c r="N37" s="334"/>
      <c r="O37" s="336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36"/>
      <c r="AC37" s="338"/>
      <c r="AD37" s="338"/>
      <c r="AE37" s="338"/>
      <c r="AF37" s="338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47"/>
      <c r="AY37" s="359"/>
      <c r="AZ37" s="336"/>
      <c r="BA37" s="336"/>
      <c r="BB37" s="359"/>
      <c r="BC37" s="336"/>
      <c r="BD37" s="336"/>
      <c r="BE37" s="336"/>
      <c r="BF37" s="336"/>
      <c r="BG37" s="336"/>
      <c r="BH37" s="336"/>
      <c r="BI37" s="359"/>
      <c r="BJ37" s="336"/>
      <c r="BK37" s="336"/>
      <c r="BL37" s="359"/>
      <c r="BM37" s="336"/>
      <c r="BN37" s="336"/>
      <c r="BO37" s="359"/>
      <c r="BP37" s="336"/>
      <c r="BQ37" s="336"/>
      <c r="BR37" s="359"/>
      <c r="BS37" s="359"/>
      <c r="BT37" s="336"/>
      <c r="BU37" s="336"/>
      <c r="BV37" s="336"/>
      <c r="BW37" s="359"/>
      <c r="BX37" s="336"/>
      <c r="BY37" s="336"/>
      <c r="BZ37" s="336"/>
      <c r="CA37" s="359"/>
      <c r="CB37" s="336"/>
      <c r="CC37" s="336"/>
      <c r="CD37" s="336"/>
      <c r="CE37" s="359"/>
      <c r="CF37" s="348"/>
    </row>
    <row r="38" spans="1:84" s="278" customFormat="1" x14ac:dyDescent="0.3">
      <c r="A38" s="330"/>
      <c r="B38" s="350"/>
      <c r="C38" s="353"/>
      <c r="D38" s="333"/>
      <c r="E38" s="332"/>
      <c r="F38" s="334"/>
      <c r="G38" s="334"/>
      <c r="H38" s="335"/>
      <c r="I38" s="334"/>
      <c r="J38" s="334"/>
      <c r="K38" s="334"/>
      <c r="L38" s="334"/>
      <c r="M38" s="334"/>
      <c r="N38" s="334"/>
      <c r="O38" s="336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8"/>
      <c r="AD38" s="338"/>
      <c r="AE38" s="338"/>
      <c r="AF38" s="338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40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36"/>
      <c r="CE38" s="336"/>
    </row>
    <row r="39" spans="1:84" s="278" customFormat="1" x14ac:dyDescent="0.3">
      <c r="A39" s="330"/>
      <c r="B39" s="350"/>
      <c r="C39" s="353"/>
      <c r="D39" s="333"/>
      <c r="E39" s="332"/>
      <c r="F39" s="334"/>
      <c r="G39" s="334"/>
      <c r="H39" s="335"/>
      <c r="I39" s="334"/>
      <c r="J39" s="334"/>
      <c r="K39" s="334"/>
      <c r="L39" s="334"/>
      <c r="M39" s="334"/>
      <c r="N39" s="334"/>
      <c r="O39" s="336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4"/>
      <c r="AD39" s="334"/>
      <c r="AE39" s="334"/>
      <c r="AF39" s="334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4"/>
      <c r="AU39" s="334"/>
      <c r="AV39" s="334"/>
      <c r="AW39" s="334"/>
      <c r="AX39" s="340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  <c r="BI39" s="336"/>
      <c r="BJ39" s="336"/>
      <c r="BK39" s="336"/>
      <c r="BL39" s="336"/>
      <c r="BM39" s="336"/>
      <c r="BN39" s="336"/>
      <c r="BO39" s="336"/>
      <c r="BP39" s="336"/>
      <c r="BQ39" s="336"/>
      <c r="BR39" s="336"/>
      <c r="BS39" s="336"/>
      <c r="BT39" s="336"/>
      <c r="BU39" s="336"/>
      <c r="BV39" s="336"/>
      <c r="BW39" s="336"/>
      <c r="BX39" s="336"/>
      <c r="BY39" s="336"/>
      <c r="BZ39" s="336"/>
      <c r="CA39" s="336"/>
      <c r="CB39" s="336"/>
      <c r="CC39" s="336"/>
      <c r="CD39" s="336"/>
      <c r="CE39" s="336"/>
    </row>
    <row r="40" spans="1:84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8"/>
      <c r="AD40" s="338"/>
      <c r="AE40" s="338"/>
      <c r="AF40" s="338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  <c r="BZ40" s="336"/>
      <c r="CA40" s="336"/>
      <c r="CB40" s="336"/>
      <c r="CC40" s="336"/>
      <c r="CD40" s="336"/>
      <c r="CE40" s="336"/>
    </row>
    <row r="41" spans="1:84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8"/>
      <c r="AD41" s="338"/>
      <c r="AE41" s="338"/>
      <c r="AF41" s="338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40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  <c r="BZ41" s="336"/>
      <c r="CA41" s="336"/>
      <c r="CB41" s="336"/>
      <c r="CC41" s="336"/>
      <c r="CD41" s="336"/>
      <c r="CE41" s="336"/>
    </row>
    <row r="42" spans="1:84" s="278" customFormat="1" x14ac:dyDescent="0.3">
      <c r="A42" s="342"/>
      <c r="B42" s="343"/>
      <c r="C42" s="344"/>
      <c r="D42" s="345"/>
      <c r="E42" s="346"/>
      <c r="F42" s="336"/>
      <c r="G42" s="336"/>
      <c r="H42" s="334"/>
      <c r="I42" s="334"/>
      <c r="J42" s="334"/>
      <c r="K42" s="334"/>
      <c r="L42" s="334"/>
      <c r="M42" s="334"/>
      <c r="N42" s="334"/>
      <c r="O42" s="336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36"/>
      <c r="AC42" s="338"/>
      <c r="AD42" s="338"/>
      <c r="AE42" s="338"/>
      <c r="AF42" s="338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47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36"/>
      <c r="CA42" s="336"/>
      <c r="CB42" s="336"/>
      <c r="CC42" s="336"/>
      <c r="CD42" s="336"/>
      <c r="CE42" s="336"/>
      <c r="CF42" s="348"/>
    </row>
    <row r="43" spans="1:84" s="278" customFormat="1" x14ac:dyDescent="0.3">
      <c r="A43" s="349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6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8"/>
      <c r="AD43" s="338"/>
      <c r="AE43" s="338"/>
      <c r="AF43" s="338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40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  <c r="BZ43" s="336"/>
      <c r="CA43" s="336"/>
      <c r="CB43" s="336"/>
      <c r="CC43" s="336"/>
      <c r="CD43" s="336"/>
      <c r="CE43" s="336"/>
    </row>
    <row r="44" spans="1:84" s="278" customFormat="1" x14ac:dyDescent="0.3">
      <c r="A44" s="349"/>
      <c r="B44" s="350"/>
      <c r="C44" s="353"/>
      <c r="D44" s="333"/>
      <c r="E44" s="332"/>
      <c r="F44" s="334"/>
      <c r="G44" s="334"/>
      <c r="H44" s="335"/>
      <c r="I44" s="334"/>
      <c r="J44" s="334"/>
      <c r="K44" s="334"/>
      <c r="L44" s="334"/>
      <c r="M44" s="334"/>
      <c r="N44" s="336"/>
      <c r="O44" s="336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57"/>
      <c r="AD44" s="357"/>
      <c r="AE44" s="357"/>
      <c r="AF44" s="357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57"/>
      <c r="AU44" s="357"/>
      <c r="AV44" s="357"/>
      <c r="AW44" s="357"/>
      <c r="AX44" s="340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  <c r="BZ44" s="336"/>
      <c r="CA44" s="336"/>
      <c r="CB44" s="336"/>
      <c r="CC44" s="336"/>
      <c r="CD44" s="336"/>
      <c r="CE44" s="336"/>
    </row>
    <row r="45" spans="1:84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8"/>
      <c r="AD45" s="338"/>
      <c r="AE45" s="338"/>
      <c r="AF45" s="338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40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  <c r="BZ45" s="336"/>
      <c r="CA45" s="336"/>
      <c r="CB45" s="336"/>
      <c r="CC45" s="336"/>
      <c r="CD45" s="336"/>
      <c r="CE45" s="336"/>
    </row>
    <row r="46" spans="1:84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8"/>
      <c r="AD46" s="338"/>
      <c r="AE46" s="338"/>
      <c r="AF46" s="338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40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  <c r="BZ46" s="336"/>
      <c r="CA46" s="336"/>
      <c r="CB46" s="336"/>
      <c r="CC46" s="336"/>
      <c r="CD46" s="336"/>
      <c r="CE46" s="336"/>
    </row>
    <row r="47" spans="1:84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8"/>
      <c r="AD47" s="338"/>
      <c r="AE47" s="338"/>
      <c r="AF47" s="338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40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  <c r="BZ47" s="336"/>
      <c r="CA47" s="336"/>
      <c r="CB47" s="336"/>
      <c r="CC47" s="336"/>
      <c r="CD47" s="336"/>
      <c r="CE47" s="336"/>
    </row>
    <row r="48" spans="1:84" s="278" customFormat="1" x14ac:dyDescent="0.3">
      <c r="A48" s="358"/>
      <c r="B48" s="343"/>
      <c r="C48" s="344"/>
      <c r="D48" s="345"/>
      <c r="E48" s="346"/>
      <c r="F48" s="336"/>
      <c r="G48" s="336"/>
      <c r="H48" s="334"/>
      <c r="I48" s="334"/>
      <c r="J48" s="334"/>
      <c r="K48" s="334"/>
      <c r="L48" s="334"/>
      <c r="M48" s="334"/>
      <c r="N48" s="334"/>
      <c r="O48" s="336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36"/>
      <c r="AC48" s="357"/>
      <c r="AD48" s="357"/>
      <c r="AE48" s="357"/>
      <c r="AF48" s="357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57"/>
      <c r="AU48" s="357"/>
      <c r="AV48" s="357"/>
      <c r="AW48" s="357"/>
      <c r="AX48" s="347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36"/>
      <c r="CA48" s="336"/>
      <c r="CB48" s="336"/>
      <c r="CC48" s="336"/>
      <c r="CD48" s="336"/>
      <c r="CE48" s="336"/>
      <c r="CF48" s="348"/>
    </row>
    <row r="49" spans="1:84" s="278" customFormat="1" x14ac:dyDescent="0.3">
      <c r="A49" s="330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4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8"/>
      <c r="AD49" s="338"/>
      <c r="AE49" s="338"/>
      <c r="AF49" s="338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40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  <c r="BZ49" s="336"/>
      <c r="CA49" s="336"/>
      <c r="CB49" s="336"/>
      <c r="CC49" s="336"/>
      <c r="CD49" s="336"/>
      <c r="CE49" s="336"/>
    </row>
    <row r="50" spans="1:84" s="278" customFormat="1" x14ac:dyDescent="0.3">
      <c r="A50" s="330"/>
      <c r="B50" s="350"/>
      <c r="C50" s="353"/>
      <c r="D50" s="333"/>
      <c r="E50" s="332"/>
      <c r="F50" s="334"/>
      <c r="G50" s="334"/>
      <c r="H50" s="335"/>
      <c r="I50" s="334"/>
      <c r="J50" s="334"/>
      <c r="K50" s="334"/>
      <c r="L50" s="334"/>
      <c r="M50" s="334"/>
      <c r="N50" s="336"/>
      <c r="O50" s="336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8"/>
      <c r="AD50" s="338"/>
      <c r="AE50" s="338"/>
      <c r="AF50" s="338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40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  <c r="BZ50" s="336"/>
      <c r="CA50" s="336"/>
      <c r="CB50" s="336"/>
      <c r="CC50" s="336"/>
      <c r="CD50" s="336"/>
      <c r="CE50" s="336"/>
    </row>
    <row r="51" spans="1:84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6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8"/>
      <c r="AD51" s="338"/>
      <c r="AE51" s="338"/>
      <c r="AF51" s="338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40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</row>
    <row r="52" spans="1:84" s="278" customFormat="1" x14ac:dyDescent="0.3">
      <c r="A52" s="342"/>
      <c r="B52" s="343"/>
      <c r="C52" s="344"/>
      <c r="D52" s="345"/>
      <c r="E52" s="346"/>
      <c r="F52" s="336"/>
      <c r="G52" s="336"/>
      <c r="H52" s="334"/>
      <c r="I52" s="334"/>
      <c r="J52" s="334"/>
      <c r="K52" s="334"/>
      <c r="L52" s="334"/>
      <c r="M52" s="334"/>
      <c r="N52" s="334"/>
      <c r="O52" s="336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36"/>
      <c r="AC52" s="338"/>
      <c r="AD52" s="338"/>
      <c r="AE52" s="338"/>
      <c r="AF52" s="338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47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  <c r="CF52" s="348"/>
    </row>
    <row r="53" spans="1:84" s="278" customFormat="1" x14ac:dyDescent="0.3">
      <c r="A53" s="349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4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8"/>
      <c r="AD53" s="338"/>
      <c r="AE53" s="338"/>
      <c r="AF53" s="338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40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  <c r="BZ53" s="336"/>
      <c r="CA53" s="336"/>
      <c r="CB53" s="336"/>
      <c r="CC53" s="336"/>
      <c r="CD53" s="336"/>
      <c r="CE53" s="336"/>
    </row>
    <row r="54" spans="1:84" s="278" customFormat="1" x14ac:dyDescent="0.3">
      <c r="A54" s="349"/>
      <c r="B54" s="350"/>
      <c r="C54" s="353"/>
      <c r="D54" s="333"/>
      <c r="E54" s="332"/>
      <c r="F54" s="334"/>
      <c r="G54" s="334"/>
      <c r="H54" s="335"/>
      <c r="I54" s="334"/>
      <c r="J54" s="334"/>
      <c r="K54" s="334"/>
      <c r="L54" s="334"/>
      <c r="M54" s="334"/>
      <c r="N54" s="334"/>
      <c r="O54" s="336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57"/>
      <c r="AD54" s="357"/>
      <c r="AE54" s="357"/>
      <c r="AF54" s="357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57"/>
      <c r="AU54" s="357"/>
      <c r="AV54" s="357"/>
      <c r="AW54" s="357"/>
      <c r="AX54" s="340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  <c r="BZ54" s="336"/>
      <c r="CA54" s="336"/>
      <c r="CB54" s="336"/>
      <c r="CC54" s="336"/>
      <c r="CD54" s="336"/>
      <c r="CE54" s="336"/>
    </row>
    <row r="55" spans="1:84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8"/>
      <c r="AD55" s="338"/>
      <c r="AE55" s="338"/>
      <c r="AF55" s="338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40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  <c r="BZ55" s="336"/>
      <c r="CA55" s="336"/>
      <c r="CB55" s="336"/>
      <c r="CC55" s="336"/>
      <c r="CD55" s="336"/>
      <c r="CE55" s="336"/>
    </row>
    <row r="56" spans="1:84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8"/>
      <c r="AD56" s="338"/>
      <c r="AE56" s="338"/>
      <c r="AF56" s="338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40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  <c r="BZ56" s="336"/>
      <c r="CA56" s="336"/>
      <c r="CB56" s="336"/>
      <c r="CC56" s="336"/>
      <c r="CD56" s="336"/>
      <c r="CE56" s="336"/>
    </row>
    <row r="57" spans="1:84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8"/>
      <c r="AD57" s="338"/>
      <c r="AE57" s="338"/>
      <c r="AF57" s="338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40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</row>
    <row r="58" spans="1:84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36"/>
      <c r="AC58" s="357"/>
      <c r="AD58" s="357"/>
      <c r="AE58" s="357"/>
      <c r="AF58" s="357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47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  <c r="CF58" s="348"/>
    </row>
    <row r="59" spans="1:84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4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8"/>
      <c r="AD60" s="338"/>
      <c r="AE60" s="338"/>
      <c r="AF60" s="338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0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</row>
    <row r="61" spans="1:84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60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4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4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36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7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  <c r="CF63" s="348"/>
    </row>
    <row r="64" spans="1:84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57"/>
      <c r="AD65" s="357"/>
      <c r="AE65" s="357"/>
      <c r="AF65" s="357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57"/>
      <c r="AU65" s="357"/>
      <c r="AV65" s="357"/>
      <c r="AW65" s="357"/>
      <c r="AX65" s="340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</row>
    <row r="66" spans="1:84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36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7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  <c r="CF66" s="348"/>
    </row>
    <row r="67" spans="1:84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8"/>
      <c r="AD67" s="338"/>
      <c r="AE67" s="338"/>
      <c r="AF67" s="338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0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</row>
    <row r="69" spans="1:84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  <c r="CF69" s="348"/>
    </row>
    <row r="70" spans="1:84" s="278" customFormat="1" ht="18" x14ac:dyDescent="0.35">
      <c r="A70" s="660"/>
      <c r="B70" s="659"/>
      <c r="C70" s="659"/>
      <c r="D70" s="659"/>
      <c r="E70" s="659"/>
      <c r="G70" s="361"/>
      <c r="H70" s="361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358"/>
      <c r="AY70" s="362"/>
      <c r="AZ70" s="358"/>
      <c r="BA70" s="363"/>
      <c r="BB70" s="362"/>
      <c r="BI70" s="364"/>
      <c r="BL70" s="364"/>
      <c r="BO70" s="364"/>
      <c r="BR70" s="364"/>
      <c r="BS70" s="364"/>
      <c r="BW70" s="364"/>
      <c r="CA70" s="364"/>
      <c r="CE70" s="364"/>
    </row>
    <row r="71" spans="1:84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CF71" s="348"/>
    </row>
    <row r="72" spans="1:84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84" s="278" customFormat="1" x14ac:dyDescent="0.3">
      <c r="A73" s="351"/>
      <c r="B73" s="351"/>
      <c r="C73" s="351"/>
      <c r="D73" s="352"/>
      <c r="E73" s="365"/>
    </row>
    <row r="74" spans="1:84" s="278" customFormat="1" x14ac:dyDescent="0.3">
      <c r="A74" s="351"/>
      <c r="B74" s="351"/>
      <c r="C74" s="351"/>
      <c r="D74" s="352"/>
      <c r="E74" s="365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mergeCells count="1">
    <mergeCell ref="A70:E70"/>
  </mergeCells>
  <phoneticPr fontId="61" type="noConversion"/>
  <conditionalFormatting sqref="AG79:AS1048576 P79:AB1048576 P75:BC77 P78:AQ78 AS78:BC78">
    <cfRule type="cellIs" dxfId="108" priority="18" operator="greaterThan">
      <formula>0</formula>
    </cfRule>
  </conditionalFormatting>
  <conditionalFormatting sqref="O4 P4:CG5 AG25:AW29 AG18:AW23 AG6:AW9 AG11:AW16 P6:AB9">
    <cfRule type="cellIs" dxfId="107" priority="8" operator="greaterThan">
      <formula>0</formula>
    </cfRule>
  </conditionalFormatting>
  <conditionalFormatting sqref="AC6:AF9 AC11:AF16 AC18:AF23 AC25:AF29">
    <cfRule type="cellIs" dxfId="106" priority="7" operator="greaterThan">
      <formula>0</formula>
    </cfRule>
  </conditionalFormatting>
  <conditionalFormatting sqref="P11:T16 P23:X23 P25:X29 P22:W22 W11:X16">
    <cfRule type="cellIs" dxfId="105" priority="6" operator="greaterThan">
      <formula>0</formula>
    </cfRule>
  </conditionalFormatting>
  <conditionalFormatting sqref="Y21:AB23 Y11:AB16 Y25:AB29">
    <cfRule type="cellIs" dxfId="104" priority="5" operator="greaterThan">
      <formula>0</formula>
    </cfRule>
  </conditionalFormatting>
  <conditionalFormatting sqref="P18:T20 P21:W21 W18:X19 W20 X20:X22">
    <cfRule type="cellIs" dxfId="103" priority="4" operator="greaterThan">
      <formula>0</formula>
    </cfRule>
  </conditionalFormatting>
  <conditionalFormatting sqref="Y18:AB20">
    <cfRule type="cellIs" dxfId="102" priority="3" operator="greaterThan">
      <formula>0</formula>
    </cfRule>
  </conditionalFormatting>
  <conditionalFormatting sqref="U11:V16">
    <cfRule type="cellIs" dxfId="101" priority="2" operator="greaterThan">
      <formula>0</formula>
    </cfRule>
  </conditionalFormatting>
  <conditionalFormatting sqref="U18:V20">
    <cfRule type="cellIs" dxfId="100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72A0-0E8D-4E38-AC3B-500721571CC0}">
  <dimension ref="A1:CF78"/>
  <sheetViews>
    <sheetView zoomScaleNormal="100" workbookViewId="0">
      <pane xSplit="5" ySplit="2" topLeftCell="I21" activePane="bottomRight" state="frozen"/>
      <selection pane="topRight" activeCell="F1" sqref="F1"/>
      <selection pane="bottomLeft" activeCell="A3" sqref="A3"/>
      <selection pane="bottomRight" activeCell="N29" sqref="N29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9.109375" customWidth="1"/>
    <col min="53" max="54" width="10.886718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4" ht="15" customHeight="1" thickBot="1" x14ac:dyDescent="0.35">
      <c r="A1" s="178"/>
      <c r="B1" s="179"/>
      <c r="C1" s="285"/>
      <c r="D1" s="156"/>
      <c r="E1" s="281" t="s">
        <v>403</v>
      </c>
      <c r="F1" s="227" t="e">
        <f>#REF!</f>
        <v>#REF!</v>
      </c>
      <c r="G1" s="228"/>
      <c r="H1" s="178"/>
      <c r="I1" s="178"/>
      <c r="J1" s="551">
        <f>I_Wzorcowa_BD!M1+1</f>
        <v>18</v>
      </c>
      <c r="K1" s="475" t="s">
        <v>1329</v>
      </c>
      <c r="L1" s="475"/>
      <c r="M1" s="551">
        <f>MAX(M3:M9999)</f>
        <v>33</v>
      </c>
      <c r="N1" s="568">
        <f>SUM(N$4:N$999)</f>
        <v>16</v>
      </c>
      <c r="O1" s="569">
        <f>SUM(O$4:O$999)</f>
        <v>1266</v>
      </c>
      <c r="P1" s="596" t="str">
        <f>AG1</f>
        <v>h= 297</v>
      </c>
      <c r="Q1" s="597" t="str">
        <f t="shared" ref="Q1:AF1" si="0">AH1</f>
        <v>h= 297</v>
      </c>
      <c r="R1" s="597" t="str">
        <f t="shared" si="0"/>
        <v>h= 297</v>
      </c>
      <c r="S1" s="597" t="str">
        <f t="shared" si="0"/>
        <v>h= 297</v>
      </c>
      <c r="T1" s="597" t="str">
        <f t="shared" si="0"/>
        <v>h= 0</v>
      </c>
      <c r="U1" s="597" t="str">
        <f t="shared" si="0"/>
        <v>h= 0</v>
      </c>
      <c r="V1" s="597" t="str">
        <f t="shared" si="0"/>
        <v>h= 0</v>
      </c>
      <c r="W1" s="597" t="str">
        <f t="shared" si="0"/>
        <v>h= 0</v>
      </c>
      <c r="X1" s="598" t="str">
        <f t="shared" si="0"/>
        <v>h= 0</v>
      </c>
      <c r="Y1" s="593" t="str">
        <f t="shared" si="0"/>
        <v>h= 80</v>
      </c>
      <c r="Z1" s="594" t="str">
        <f t="shared" si="0"/>
        <v>h= 0</v>
      </c>
      <c r="AA1" s="594" t="str">
        <f t="shared" si="0"/>
        <v>h= 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297</v>
      </c>
      <c r="AH1" s="570" t="str">
        <f xml:space="preserve"> Listy!$AB$1 &amp; MAX(AH$3:AH99)</f>
        <v>h= 297</v>
      </c>
      <c r="AI1" s="570" t="str">
        <f xml:space="preserve"> Listy!$AB$1 &amp; MAX(AI$3:AI99)</f>
        <v>h= 297</v>
      </c>
      <c r="AJ1" s="570" t="str">
        <f xml:space="preserve"> Listy!$AB$1 &amp; MAX(AJ$3:AJ99)</f>
        <v>h= 297</v>
      </c>
      <c r="AK1" s="570" t="str">
        <f xml:space="preserve"> Listy!$AB$1 &amp; MAX(AK$3:AK99)</f>
        <v>h= 0</v>
      </c>
      <c r="AL1" s="570" t="str">
        <f xml:space="preserve"> Listy!$AB$1 &amp; MAX(AL$3:AL99)</f>
        <v>h= 0</v>
      </c>
      <c r="AM1" s="570" t="str">
        <f xml:space="preserve"> Listy!$AB$1 &amp; MAX(AM$3:AM99)</f>
        <v>h= 0</v>
      </c>
      <c r="AN1" s="570" t="str">
        <f xml:space="preserve"> Listy!$AB$1 &amp; MAX(AN$3:AN99)</f>
        <v>h= 0</v>
      </c>
      <c r="AO1" s="570" t="str">
        <f xml:space="preserve"> Listy!$AB$1 &amp; MAX(AO$3:AO99)</f>
        <v>h= 0</v>
      </c>
      <c r="AP1" s="237" t="str">
        <f xml:space="preserve"> Listy!$AB$1 &amp; MAX(AP$3:AP99)</f>
        <v>h= 80</v>
      </c>
      <c r="AQ1" s="237" t="str">
        <f xml:space="preserve"> Listy!$AB$1 &amp; MAX(AQ$3:AQ99)</f>
        <v>h= 0</v>
      </c>
      <c r="AR1" s="237" t="str">
        <f xml:space="preserve"> Listy!$AB$1 &amp; MAX(AR$3:AR99)</f>
        <v>h= 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 t="e">
        <f>#REF!</f>
        <v>#REF!</v>
      </c>
      <c r="AY1" s="374"/>
      <c r="AZ1" s="374"/>
      <c r="BA1" s="374"/>
      <c r="BB1" s="375"/>
    </row>
    <row r="2" spans="1:84" ht="84" customHeight="1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84" s="141" customFormat="1" ht="15.6" x14ac:dyDescent="0.3">
      <c r="A3" s="110" t="s">
        <v>261</v>
      </c>
      <c r="B3" s="183"/>
      <c r="C3" s="184"/>
      <c r="D3" s="185"/>
      <c r="E3" s="186" t="str">
        <f>VLOOKUP(A3,Listy!A:C,2,FALSE) &amp; "   :  " &amp; VLOOKUP(A3,Listy!A:C,3,FALSE)</f>
        <v>Zadanie_II   :  Opracowanie autorskiej bazy danych dla procesu pakowania (BDP)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P3" s="204"/>
      <c r="Q3" s="204"/>
      <c r="R3" s="204"/>
      <c r="S3" s="204"/>
      <c r="T3" s="204"/>
      <c r="U3" s="204"/>
      <c r="V3" s="204"/>
      <c r="W3" s="204"/>
      <c r="X3" s="204"/>
      <c r="Y3" s="205"/>
      <c r="Z3" s="205"/>
      <c r="AA3" s="205"/>
      <c r="AB3" s="205"/>
      <c r="AC3" s="303"/>
      <c r="AD3" s="303"/>
      <c r="AE3" s="303"/>
      <c r="AF3" s="303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205"/>
      <c r="AR3" s="205"/>
      <c r="AS3" s="245"/>
      <c r="AT3" s="303"/>
      <c r="AU3" s="303"/>
      <c r="AV3" s="303"/>
      <c r="AW3" s="303"/>
      <c r="AX3" s="206"/>
      <c r="AY3" s="206"/>
      <c r="AZ3" s="207"/>
      <c r="BA3" s="208"/>
      <c r="BB3" s="175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4" ht="18" x14ac:dyDescent="0.35">
      <c r="A4" s="410">
        <v>1</v>
      </c>
      <c r="B4" s="414" t="s">
        <v>379</v>
      </c>
      <c r="C4" s="105">
        <v>0</v>
      </c>
      <c r="D4" s="116" t="str">
        <f>CONCATENATE(A$3,"_",A4,"_",B4,"_",C4)</f>
        <v>.z02_1_a_0</v>
      </c>
      <c r="E4" s="410" t="s">
        <v>704</v>
      </c>
      <c r="F4" s="148"/>
      <c r="G4" s="148"/>
      <c r="H4" s="51"/>
      <c r="I4" s="85" t="s">
        <v>29</v>
      </c>
      <c r="J4" s="90"/>
      <c r="K4" s="90"/>
      <c r="L4" s="90"/>
      <c r="M4" s="90"/>
      <c r="N4" s="415"/>
      <c r="O4" s="415"/>
      <c r="P4" s="415"/>
      <c r="Q4" s="12"/>
      <c r="R4" s="12"/>
      <c r="S4" s="12"/>
      <c r="T4" s="82"/>
      <c r="U4" s="82"/>
      <c r="V4" s="82"/>
      <c r="W4" s="82"/>
      <c r="X4" s="82"/>
      <c r="Y4" s="12"/>
      <c r="Z4" s="12"/>
      <c r="AA4" s="12"/>
      <c r="AB4" s="148"/>
      <c r="AC4" s="173"/>
      <c r="AD4" s="173"/>
      <c r="AE4" s="173"/>
      <c r="AF4" s="173"/>
      <c r="AG4" s="148"/>
      <c r="AH4" s="148"/>
      <c r="AI4" s="148"/>
      <c r="AJ4" s="148"/>
      <c r="AK4" s="131"/>
      <c r="AL4" s="131"/>
      <c r="AM4" s="131"/>
      <c r="AN4" s="131"/>
      <c r="AO4" s="131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77"/>
    </row>
    <row r="5" spans="1:84" x14ac:dyDescent="0.3">
      <c r="A5" s="211">
        <v>1</v>
      </c>
      <c r="B5" s="414" t="s">
        <v>379</v>
      </c>
      <c r="C5" s="105">
        <v>0</v>
      </c>
      <c r="D5" s="116" t="str">
        <f t="shared" ref="D5:D17" si="1">CONCATENATE(A$3,"_",A5,"_",B5,"_",C5)</f>
        <v>.z02_1_a_0</v>
      </c>
      <c r="E5" s="435" t="s">
        <v>783</v>
      </c>
      <c r="F5" s="148"/>
      <c r="G5" s="148"/>
      <c r="H5" s="148"/>
      <c r="I5" s="148"/>
      <c r="J5" s="148"/>
      <c r="K5" s="148"/>
      <c r="L5" s="148"/>
      <c r="M5" s="148"/>
      <c r="N5" s="211"/>
      <c r="O5" s="211"/>
      <c r="P5" s="211"/>
      <c r="Q5" s="12"/>
      <c r="R5" s="12"/>
      <c r="S5" s="12"/>
      <c r="T5" s="12"/>
      <c r="U5" s="82"/>
      <c r="V5" s="82"/>
      <c r="W5" s="8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82"/>
      <c r="AM5" s="82"/>
      <c r="AN5" s="8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77"/>
    </row>
    <row r="6" spans="1:84" x14ac:dyDescent="0.3">
      <c r="A6" s="211">
        <v>1</v>
      </c>
      <c r="B6" s="414" t="s">
        <v>379</v>
      </c>
      <c r="C6" s="105">
        <v>1</v>
      </c>
      <c r="D6" s="116" t="str">
        <f t="shared" si="1"/>
        <v>.z02_1_a_1</v>
      </c>
      <c r="E6" s="417" t="s">
        <v>443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416">
        <v>1</v>
      </c>
      <c r="I6" s="89" t="s">
        <v>255</v>
      </c>
      <c r="J6" s="91">
        <f>J1</f>
        <v>18</v>
      </c>
      <c r="K6" s="94">
        <f>VLOOKUP(J6,Kalendarz!B:E,4,FALSE)</f>
        <v>46507</v>
      </c>
      <c r="L6" s="94">
        <f>K6+N6</f>
        <v>46509</v>
      </c>
      <c r="M6" s="37">
        <f>J6+N6-1</f>
        <v>19</v>
      </c>
      <c r="N6" s="474">
        <f>ROUND(MAX(AG6:AO6)/Listy!$U$2,0)</f>
        <v>2</v>
      </c>
      <c r="O6" s="211">
        <v>160</v>
      </c>
      <c r="P6" s="187">
        <v>0.25</v>
      </c>
      <c r="Q6" s="187">
        <v>0.25</v>
      </c>
      <c r="R6" s="187">
        <v>0.25</v>
      </c>
      <c r="S6" s="187">
        <v>0.25</v>
      </c>
      <c r="T6" s="187">
        <v>0</v>
      </c>
      <c r="U6" s="187">
        <v>0</v>
      </c>
      <c r="V6" s="187">
        <v>0</v>
      </c>
      <c r="W6" s="187">
        <v>0</v>
      </c>
      <c r="X6" s="187">
        <v>0</v>
      </c>
      <c r="Y6" s="292"/>
      <c r="Z6" s="292"/>
      <c r="AA6" s="292"/>
      <c r="AB6" s="292"/>
      <c r="AC6" s="302"/>
      <c r="AD6" s="302"/>
      <c r="AE6" s="302"/>
      <c r="AF6" s="302"/>
      <c r="AG6" s="192">
        <f t="shared" ref="AG6:AG29" si="2">ROUND($O6*P6,0)</f>
        <v>40</v>
      </c>
      <c r="AH6" s="192">
        <f t="shared" ref="AH6" si="3">ROUND($O6*Q6,0)</f>
        <v>40</v>
      </c>
      <c r="AI6" s="192">
        <f t="shared" ref="AI6" si="4">ROUND($O6*R6,0)</f>
        <v>40</v>
      </c>
      <c r="AJ6" s="192">
        <f t="shared" ref="AJ6" si="5">ROUND($O6*S6,0)</f>
        <v>40</v>
      </c>
      <c r="AK6" s="192">
        <f t="shared" ref="AK6" si="6">ROUND($O6*T6,0)</f>
        <v>0</v>
      </c>
      <c r="AL6" s="192">
        <f t="shared" ref="AL6" si="7">ROUND($O6*U6,0)</f>
        <v>0</v>
      </c>
      <c r="AM6" s="192">
        <f t="shared" ref="AM6" si="8">ROUND($O6*V6,0)</f>
        <v>0</v>
      </c>
      <c r="AN6" s="192">
        <f t="shared" ref="AN6" si="9">ROUND($O6*W6,0)</f>
        <v>0</v>
      </c>
      <c r="AO6" s="192">
        <f t="shared" ref="AO6" si="10">ROUND($O6*X6,0)</f>
        <v>0</v>
      </c>
      <c r="AP6" s="193">
        <f t="shared" ref="AP6:AP29" si="11">ROUND($O6*Y6,0)</f>
        <v>0</v>
      </c>
      <c r="AQ6" s="193">
        <f t="shared" ref="AQ6:AQ29" si="12">ROUND($O6*Z6,0)</f>
        <v>0</v>
      </c>
      <c r="AR6" s="193">
        <f t="shared" ref="AR6:AR29" si="13">ROUND($O6*AA6,0)</f>
        <v>0</v>
      </c>
      <c r="AS6" s="307">
        <f t="shared" ref="AS6:AS29" si="14">ROUND($O6*AB6,0)</f>
        <v>0</v>
      </c>
      <c r="AT6" s="304"/>
      <c r="AU6" s="304"/>
      <c r="AV6" s="304"/>
      <c r="AW6" s="304"/>
      <c r="AX6" s="236">
        <f t="shared" ref="AX6:AX29" si="15">SUM(AG6:AO6)</f>
        <v>160</v>
      </c>
      <c r="AY6" s="2">
        <f t="shared" ref="AY6:AY29" si="16">AX6/160</f>
        <v>1</v>
      </c>
      <c r="AZ6" s="87">
        <f>VLOOKUP(I6,Listy!$A$1:$H$9,6,FALSE)</f>
        <v>5002</v>
      </c>
      <c r="BA6" s="378">
        <f t="shared" ref="BA6:BA29" si="17">AY6*AZ6</f>
        <v>5002</v>
      </c>
      <c r="BB6" s="379">
        <f t="shared" ref="BB6:BB29" si="18">AY6*BA6</f>
        <v>5002</v>
      </c>
      <c r="BC6" s="2"/>
      <c r="BD6" s="2"/>
      <c r="BE6" s="2"/>
      <c r="BF6" s="2"/>
      <c r="BG6" s="2"/>
      <c r="BH6" s="2"/>
      <c r="BI6" s="21">
        <f t="shared" ref="BI6:BI9" si="19">BG6*BH6</f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ref="BW6:BW9" si="20">BU6*BV6</f>
        <v>0</v>
      </c>
      <c r="BX6" s="2"/>
      <c r="BY6" s="2"/>
      <c r="BZ6" s="2"/>
      <c r="CA6" s="21">
        <f t="shared" ref="CA6:CA9" si="21">BY6*BZ6</f>
        <v>0</v>
      </c>
      <c r="CB6" s="2"/>
      <c r="CC6" s="2"/>
      <c r="CD6" s="2"/>
      <c r="CE6" s="21">
        <f t="shared" ref="CE6:CE9" si="22">CC6*CD6</f>
        <v>0</v>
      </c>
      <c r="CF6" s="177"/>
    </row>
    <row r="7" spans="1:84" x14ac:dyDescent="0.3">
      <c r="A7" s="211">
        <v>1</v>
      </c>
      <c r="B7" s="414" t="s">
        <v>379</v>
      </c>
      <c r="C7" s="105">
        <v>1</v>
      </c>
      <c r="D7" s="116" t="str">
        <f t="shared" si="1"/>
        <v>.z02_1_a_1</v>
      </c>
      <c r="E7" s="417" t="s">
        <v>444</v>
      </c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211">
        <v>1</v>
      </c>
      <c r="I7" s="89" t="s">
        <v>256</v>
      </c>
      <c r="J7" s="91">
        <f t="shared" ref="J7:J29" si="23">M6+1</f>
        <v>20</v>
      </c>
      <c r="K7" s="94">
        <f>VLOOKUP(J7,Kalendarz!B:E,4,FALSE)</f>
        <v>46521</v>
      </c>
      <c r="L7" s="94">
        <f t="shared" ref="L7" si="24">K7+N7</f>
        <v>46521</v>
      </c>
      <c r="M7" s="37">
        <f t="shared" ref="M7" si="25">J7+N7-1</f>
        <v>19</v>
      </c>
      <c r="N7" s="474">
        <f>ROUND(MAX(AG7:AO7)/Listy!$U$2,0)</f>
        <v>0</v>
      </c>
      <c r="O7" s="211">
        <v>20</v>
      </c>
      <c r="P7" s="187">
        <v>0.25</v>
      </c>
      <c r="Q7" s="187">
        <v>0.25</v>
      </c>
      <c r="R7" s="187">
        <v>0.25</v>
      </c>
      <c r="S7" s="187">
        <v>0.25</v>
      </c>
      <c r="T7" s="187">
        <v>0</v>
      </c>
      <c r="U7" s="187">
        <v>0</v>
      </c>
      <c r="V7" s="187">
        <v>0</v>
      </c>
      <c r="W7" s="187">
        <v>0</v>
      </c>
      <c r="X7" s="187">
        <v>0</v>
      </c>
      <c r="Y7" s="292"/>
      <c r="Z7" s="292"/>
      <c r="AA7" s="292"/>
      <c r="AB7" s="292"/>
      <c r="AC7" s="302"/>
      <c r="AD7" s="302"/>
      <c r="AE7" s="302"/>
      <c r="AF7" s="302"/>
      <c r="AG7" s="192">
        <f t="shared" si="2"/>
        <v>5</v>
      </c>
      <c r="AH7" s="192">
        <f t="shared" ref="AH7:AH29" si="26">ROUND($O7*Q7,0)</f>
        <v>5</v>
      </c>
      <c r="AI7" s="192">
        <f t="shared" ref="AI7:AI29" si="27">ROUND($O7*R7,0)</f>
        <v>5</v>
      </c>
      <c r="AJ7" s="192">
        <f t="shared" ref="AJ7:AJ29" si="28">ROUND($O7*S7,0)</f>
        <v>5</v>
      </c>
      <c r="AK7" s="192">
        <f t="shared" ref="AK7:AK29" si="29">ROUND($O7*T7,0)</f>
        <v>0</v>
      </c>
      <c r="AL7" s="192">
        <f t="shared" ref="AL7:AL29" si="30">ROUND($O7*U7,0)</f>
        <v>0</v>
      </c>
      <c r="AM7" s="192">
        <f t="shared" ref="AM7:AM29" si="31">ROUND($O7*V7,0)</f>
        <v>0</v>
      </c>
      <c r="AN7" s="192">
        <f t="shared" ref="AN7:AN29" si="32">ROUND($O7*W7,0)</f>
        <v>0</v>
      </c>
      <c r="AO7" s="192">
        <f t="shared" ref="AO7:AO29" si="33">ROUND($O7*X7,0)</f>
        <v>0</v>
      </c>
      <c r="AP7" s="193">
        <f t="shared" si="11"/>
        <v>0</v>
      </c>
      <c r="AQ7" s="193">
        <f t="shared" si="12"/>
        <v>0</v>
      </c>
      <c r="AR7" s="193">
        <f t="shared" si="13"/>
        <v>0</v>
      </c>
      <c r="AS7" s="307">
        <f t="shared" si="14"/>
        <v>0</v>
      </c>
      <c r="AT7" s="304"/>
      <c r="AU7" s="304"/>
      <c r="AV7" s="304"/>
      <c r="AW7" s="304"/>
      <c r="AX7" s="236">
        <f t="shared" si="15"/>
        <v>20</v>
      </c>
      <c r="AY7" s="2">
        <f t="shared" si="16"/>
        <v>0.125</v>
      </c>
      <c r="AZ7" s="87">
        <f>VLOOKUP(I7,Listy!$A$1:$H$9,6,FALSE)</f>
        <v>5003</v>
      </c>
      <c r="BA7" s="378">
        <f t="shared" si="17"/>
        <v>625.375</v>
      </c>
      <c r="BB7" s="379">
        <f t="shared" si="18"/>
        <v>78.171875</v>
      </c>
      <c r="BC7" s="2"/>
      <c r="BD7" s="2"/>
      <c r="BE7" s="2"/>
      <c r="BF7" s="2"/>
      <c r="BG7" s="2"/>
      <c r="BH7" s="2"/>
      <c r="BI7" s="21">
        <f t="shared" si="19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20"/>
        <v>0</v>
      </c>
      <c r="BX7" s="2"/>
      <c r="BY7" s="2"/>
      <c r="BZ7" s="2"/>
      <c r="CA7" s="21">
        <f t="shared" si="21"/>
        <v>0</v>
      </c>
      <c r="CB7" s="2"/>
      <c r="CC7" s="2"/>
      <c r="CD7" s="2"/>
      <c r="CE7" s="21">
        <f t="shared" si="22"/>
        <v>0</v>
      </c>
    </row>
    <row r="8" spans="1:84" x14ac:dyDescent="0.3">
      <c r="A8" s="211">
        <v>1</v>
      </c>
      <c r="B8" s="414" t="s">
        <v>379</v>
      </c>
      <c r="C8" s="105">
        <v>1</v>
      </c>
      <c r="D8" s="116" t="str">
        <f t="shared" si="1"/>
        <v>.z02_1_a_1</v>
      </c>
      <c r="E8" s="417" t="s">
        <v>445</v>
      </c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211">
        <v>1</v>
      </c>
      <c r="I8" s="89" t="s">
        <v>254</v>
      </c>
      <c r="J8" s="91">
        <f t="shared" si="23"/>
        <v>20</v>
      </c>
      <c r="K8" s="94">
        <f>VLOOKUP(J8,Kalendarz!B:E,4,FALSE)</f>
        <v>46521</v>
      </c>
      <c r="L8" s="94">
        <f t="shared" ref="L8:L19" si="34">K8+N8</f>
        <v>46521</v>
      </c>
      <c r="M8" s="37">
        <f t="shared" ref="M8:M19" si="35">J8+N8-1</f>
        <v>19</v>
      </c>
      <c r="N8" s="474">
        <f>ROUND(MAX(AG8:AO8)/Listy!$U$2,0)</f>
        <v>0</v>
      </c>
      <c r="O8" s="211">
        <v>20</v>
      </c>
      <c r="P8" s="187">
        <v>0.25</v>
      </c>
      <c r="Q8" s="187">
        <v>0.25</v>
      </c>
      <c r="R8" s="187">
        <v>0.25</v>
      </c>
      <c r="S8" s="187">
        <v>0.25</v>
      </c>
      <c r="T8" s="187">
        <v>0</v>
      </c>
      <c r="U8" s="187">
        <v>0</v>
      </c>
      <c r="V8" s="187">
        <v>0</v>
      </c>
      <c r="W8" s="187">
        <v>0</v>
      </c>
      <c r="X8" s="187">
        <v>0</v>
      </c>
      <c r="Y8" s="292"/>
      <c r="Z8" s="292"/>
      <c r="AA8" s="292"/>
      <c r="AB8" s="292"/>
      <c r="AC8" s="302"/>
      <c r="AD8" s="302"/>
      <c r="AE8" s="302"/>
      <c r="AF8" s="302"/>
      <c r="AG8" s="192">
        <f t="shared" si="2"/>
        <v>5</v>
      </c>
      <c r="AH8" s="192">
        <f t="shared" si="26"/>
        <v>5</v>
      </c>
      <c r="AI8" s="192">
        <f t="shared" si="27"/>
        <v>5</v>
      </c>
      <c r="AJ8" s="192">
        <f t="shared" si="28"/>
        <v>5</v>
      </c>
      <c r="AK8" s="192">
        <f t="shared" si="29"/>
        <v>0</v>
      </c>
      <c r="AL8" s="192">
        <f t="shared" si="30"/>
        <v>0</v>
      </c>
      <c r="AM8" s="192">
        <f t="shared" si="31"/>
        <v>0</v>
      </c>
      <c r="AN8" s="192">
        <f t="shared" si="32"/>
        <v>0</v>
      </c>
      <c r="AO8" s="192">
        <f t="shared" si="33"/>
        <v>0</v>
      </c>
      <c r="AP8" s="193">
        <f t="shared" si="11"/>
        <v>0</v>
      </c>
      <c r="AQ8" s="193">
        <f t="shared" si="12"/>
        <v>0</v>
      </c>
      <c r="AR8" s="193">
        <f t="shared" si="13"/>
        <v>0</v>
      </c>
      <c r="AS8" s="307">
        <f t="shared" si="14"/>
        <v>0</v>
      </c>
      <c r="AT8" s="304"/>
      <c r="AU8" s="304"/>
      <c r="AV8" s="304"/>
      <c r="AW8" s="304"/>
      <c r="AX8" s="236">
        <f t="shared" si="15"/>
        <v>20</v>
      </c>
      <c r="AY8" s="2">
        <f t="shared" si="16"/>
        <v>0.125</v>
      </c>
      <c r="AZ8" s="87">
        <f>VLOOKUP(I8,Listy!$A$1:$H$9,6,FALSE)</f>
        <v>5001</v>
      </c>
      <c r="BA8" s="378">
        <f t="shared" si="17"/>
        <v>625.125</v>
      </c>
      <c r="BB8" s="379">
        <f t="shared" si="18"/>
        <v>78.140625</v>
      </c>
      <c r="BC8" s="2"/>
      <c r="BD8" s="2"/>
      <c r="BE8" s="2"/>
      <c r="BF8" s="2"/>
      <c r="BG8" s="2"/>
      <c r="BH8" s="2"/>
      <c r="BI8" s="21">
        <f t="shared" si="19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20"/>
        <v>0</v>
      </c>
      <c r="BX8" s="2"/>
      <c r="BY8" s="2"/>
      <c r="BZ8" s="2"/>
      <c r="CA8" s="21">
        <f t="shared" si="21"/>
        <v>0</v>
      </c>
      <c r="CB8" s="2"/>
      <c r="CC8" s="2"/>
      <c r="CD8" s="2"/>
      <c r="CE8" s="21">
        <f t="shared" si="22"/>
        <v>0</v>
      </c>
    </row>
    <row r="9" spans="1:84" x14ac:dyDescent="0.3">
      <c r="A9" s="211">
        <v>1</v>
      </c>
      <c r="B9" s="414" t="s">
        <v>379</v>
      </c>
      <c r="C9" s="105">
        <v>1</v>
      </c>
      <c r="D9" s="116" t="str">
        <f t="shared" si="1"/>
        <v>.z02_1_a_1</v>
      </c>
      <c r="E9" s="417" t="s">
        <v>446</v>
      </c>
      <c r="F9" s="37" t="str">
        <f>IFERROR(VLOOKUP($I9,Listy!$A:$H,2,FALSE),"XXX")</f>
        <v>Imię03</v>
      </c>
      <c r="G9" s="37" t="str">
        <f>IFERROR(VLOOKUP($I9,Listy!$A:$H,3,FALSE),"XXX")</f>
        <v>Nazwisko03</v>
      </c>
      <c r="H9" s="211">
        <v>1</v>
      </c>
      <c r="I9" s="89" t="s">
        <v>256</v>
      </c>
      <c r="J9" s="91">
        <f t="shared" si="23"/>
        <v>20</v>
      </c>
      <c r="K9" s="94">
        <f>VLOOKUP(J9,Kalendarz!B:E,4,FALSE)</f>
        <v>46521</v>
      </c>
      <c r="L9" s="94">
        <f t="shared" si="34"/>
        <v>46521</v>
      </c>
      <c r="M9" s="37">
        <f t="shared" si="35"/>
        <v>19</v>
      </c>
      <c r="N9" s="474">
        <f>ROUND(MAX(AG9:AO9)/Listy!$U$2,0)</f>
        <v>0</v>
      </c>
      <c r="O9" s="211">
        <v>20</v>
      </c>
      <c r="P9" s="187">
        <v>0.25</v>
      </c>
      <c r="Q9" s="187">
        <v>0.25</v>
      </c>
      <c r="R9" s="187">
        <v>0.25</v>
      </c>
      <c r="S9" s="187">
        <v>0.25</v>
      </c>
      <c r="T9" s="187">
        <v>0</v>
      </c>
      <c r="U9" s="187">
        <v>0</v>
      </c>
      <c r="V9" s="187">
        <v>0</v>
      </c>
      <c r="W9" s="187">
        <v>0</v>
      </c>
      <c r="X9" s="187">
        <v>0</v>
      </c>
      <c r="Y9" s="292"/>
      <c r="Z9" s="292"/>
      <c r="AA9" s="292"/>
      <c r="AB9" s="292"/>
      <c r="AC9" s="302"/>
      <c r="AD9" s="302"/>
      <c r="AE9" s="302"/>
      <c r="AF9" s="302"/>
      <c r="AG9" s="192">
        <f t="shared" si="2"/>
        <v>5</v>
      </c>
      <c r="AH9" s="192">
        <f t="shared" si="26"/>
        <v>5</v>
      </c>
      <c r="AI9" s="192">
        <f t="shared" si="27"/>
        <v>5</v>
      </c>
      <c r="AJ9" s="192">
        <f t="shared" si="28"/>
        <v>5</v>
      </c>
      <c r="AK9" s="192">
        <f t="shared" si="29"/>
        <v>0</v>
      </c>
      <c r="AL9" s="192">
        <f t="shared" si="30"/>
        <v>0</v>
      </c>
      <c r="AM9" s="192">
        <f t="shared" si="31"/>
        <v>0</v>
      </c>
      <c r="AN9" s="192">
        <f t="shared" si="32"/>
        <v>0</v>
      </c>
      <c r="AO9" s="192">
        <f t="shared" si="33"/>
        <v>0</v>
      </c>
      <c r="AP9" s="193">
        <f t="shared" si="11"/>
        <v>0</v>
      </c>
      <c r="AQ9" s="193">
        <f t="shared" si="12"/>
        <v>0</v>
      </c>
      <c r="AR9" s="193">
        <f t="shared" si="13"/>
        <v>0</v>
      </c>
      <c r="AS9" s="307">
        <f t="shared" si="14"/>
        <v>0</v>
      </c>
      <c r="AT9" s="304"/>
      <c r="AU9" s="304"/>
      <c r="AV9" s="304"/>
      <c r="AW9" s="304"/>
      <c r="AX9" s="236">
        <f t="shared" si="15"/>
        <v>20</v>
      </c>
      <c r="AY9" s="2">
        <f t="shared" si="16"/>
        <v>0.125</v>
      </c>
      <c r="AZ9" s="87">
        <f>VLOOKUP(I9,Listy!$A$1:$H$9,6,FALSE)</f>
        <v>5003</v>
      </c>
      <c r="BA9" s="378">
        <f t="shared" si="17"/>
        <v>625.375</v>
      </c>
      <c r="BB9" s="379">
        <f t="shared" si="18"/>
        <v>78.171875</v>
      </c>
      <c r="BC9" s="2"/>
      <c r="BD9" s="2"/>
      <c r="BE9" s="2"/>
      <c r="BF9" s="2"/>
      <c r="BG9" s="2"/>
      <c r="BH9" s="2"/>
      <c r="BI9" s="21">
        <f t="shared" si="19"/>
        <v>0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>
        <f t="shared" si="20"/>
        <v>0</v>
      </c>
      <c r="BX9" s="2"/>
      <c r="BY9" s="2"/>
      <c r="BZ9" s="2"/>
      <c r="CA9" s="21">
        <f t="shared" si="21"/>
        <v>0</v>
      </c>
      <c r="CB9" s="2"/>
      <c r="CC9" s="2"/>
      <c r="CD9" s="2"/>
      <c r="CE9" s="21">
        <f t="shared" si="22"/>
        <v>0</v>
      </c>
    </row>
    <row r="10" spans="1:84" x14ac:dyDescent="0.3">
      <c r="A10" s="211">
        <v>1</v>
      </c>
      <c r="B10" s="414" t="s">
        <v>380</v>
      </c>
      <c r="C10" s="105">
        <v>0</v>
      </c>
      <c r="D10" s="116" t="str">
        <f t="shared" si="1"/>
        <v>.z02_1_b_0</v>
      </c>
      <c r="E10" s="442" t="s">
        <v>789</v>
      </c>
      <c r="F10" s="148"/>
      <c r="G10" s="148"/>
      <c r="H10" s="211"/>
      <c r="I10" s="148"/>
      <c r="J10" s="91">
        <f t="shared" si="23"/>
        <v>20</v>
      </c>
      <c r="K10" s="94">
        <f>VLOOKUP(J10,Kalendarz!B:E,4,FALSE)</f>
        <v>46521</v>
      </c>
      <c r="L10" s="94">
        <f t="shared" si="34"/>
        <v>46521</v>
      </c>
      <c r="M10" s="37">
        <f t="shared" si="35"/>
        <v>19</v>
      </c>
      <c r="N10" s="474">
        <f>ROUND(MAX(AG10:AO10)/Listy!$U$2,0)</f>
        <v>0</v>
      </c>
      <c r="O10" s="12"/>
      <c r="P10" s="12"/>
      <c r="Q10" s="12"/>
      <c r="R10" s="12"/>
      <c r="S10" s="12"/>
      <c r="T10" s="82"/>
      <c r="U10" s="82"/>
      <c r="V10" s="82"/>
      <c r="W10" s="82"/>
      <c r="X10" s="82"/>
      <c r="Y10" s="12"/>
      <c r="Z10" s="12"/>
      <c r="AA10" s="12"/>
      <c r="AB10" s="148"/>
      <c r="AC10" s="173"/>
      <c r="AD10" s="173"/>
      <c r="AE10" s="173"/>
      <c r="AF10" s="173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77"/>
    </row>
    <row r="11" spans="1:84" s="178" customFormat="1" x14ac:dyDescent="0.3">
      <c r="A11" s="211">
        <v>1</v>
      </c>
      <c r="B11" s="414" t="s">
        <v>380</v>
      </c>
      <c r="C11" s="105">
        <v>1</v>
      </c>
      <c r="D11" s="116" t="str">
        <f t="shared" si="1"/>
        <v>.z02_1_b_1</v>
      </c>
      <c r="E11" s="418" t="s">
        <v>447</v>
      </c>
      <c r="F11" s="37" t="str">
        <f>IFERROR(VLOOKUP($I11,Listy!$A:$H,2,FALSE),"XXX")</f>
        <v>Imię02</v>
      </c>
      <c r="G11" s="37" t="str">
        <f>IFERROR(VLOOKUP($I11,Listy!$A:$H,3,FALSE),"XXX")</f>
        <v>Nazwisko02</v>
      </c>
      <c r="H11" s="211">
        <v>2</v>
      </c>
      <c r="I11" s="89" t="s">
        <v>255</v>
      </c>
      <c r="J11" s="91">
        <f t="shared" si="23"/>
        <v>20</v>
      </c>
      <c r="K11" s="94">
        <f>VLOOKUP(J11,Kalendarz!B:E,4,FALSE)</f>
        <v>46521</v>
      </c>
      <c r="L11" s="94">
        <f t="shared" si="34"/>
        <v>46522</v>
      </c>
      <c r="M11" s="37">
        <f t="shared" si="35"/>
        <v>20</v>
      </c>
      <c r="N11" s="474">
        <f>ROUND(MAX(AG11:AO11)/Listy!$U$2,0)</f>
        <v>1</v>
      </c>
      <c r="O11" s="211">
        <v>40</v>
      </c>
      <c r="P11" s="187">
        <v>0.25</v>
      </c>
      <c r="Q11" s="187">
        <v>0.25</v>
      </c>
      <c r="R11" s="187">
        <v>0.25</v>
      </c>
      <c r="S11" s="187">
        <v>0.25</v>
      </c>
      <c r="T11" s="187">
        <v>0</v>
      </c>
      <c r="U11" s="187">
        <v>0</v>
      </c>
      <c r="V11" s="187">
        <v>0</v>
      </c>
      <c r="W11" s="187">
        <v>0</v>
      </c>
      <c r="X11" s="187">
        <v>0</v>
      </c>
      <c r="Y11" s="292"/>
      <c r="Z11" s="292"/>
      <c r="AA11" s="292"/>
      <c r="AB11" s="292"/>
      <c r="AC11" s="302"/>
      <c r="AD11" s="302"/>
      <c r="AE11" s="302"/>
      <c r="AF11" s="302"/>
      <c r="AG11" s="192">
        <f t="shared" si="2"/>
        <v>10</v>
      </c>
      <c r="AH11" s="192">
        <f t="shared" si="26"/>
        <v>10</v>
      </c>
      <c r="AI11" s="192">
        <f t="shared" si="27"/>
        <v>10</v>
      </c>
      <c r="AJ11" s="192">
        <f t="shared" si="28"/>
        <v>10</v>
      </c>
      <c r="AK11" s="192">
        <f t="shared" si="29"/>
        <v>0</v>
      </c>
      <c r="AL11" s="192">
        <f t="shared" si="30"/>
        <v>0</v>
      </c>
      <c r="AM11" s="192">
        <f t="shared" si="31"/>
        <v>0</v>
      </c>
      <c r="AN11" s="192">
        <f t="shared" si="32"/>
        <v>0</v>
      </c>
      <c r="AO11" s="192">
        <f t="shared" si="33"/>
        <v>0</v>
      </c>
      <c r="AP11" s="193">
        <f t="shared" si="11"/>
        <v>0</v>
      </c>
      <c r="AQ11" s="193">
        <f t="shared" si="12"/>
        <v>0</v>
      </c>
      <c r="AR11" s="193">
        <f t="shared" si="13"/>
        <v>0</v>
      </c>
      <c r="AS11" s="307">
        <f t="shared" si="14"/>
        <v>0</v>
      </c>
      <c r="AT11" s="304"/>
      <c r="AU11" s="304"/>
      <c r="AV11" s="304"/>
      <c r="AW11" s="304"/>
      <c r="AX11" s="236">
        <f t="shared" si="15"/>
        <v>40</v>
      </c>
      <c r="AY11" s="2">
        <f t="shared" si="16"/>
        <v>0.25</v>
      </c>
      <c r="AZ11" s="87">
        <f>VLOOKUP(I11,Listy!$A$1:$H$9,6,FALSE)</f>
        <v>5002</v>
      </c>
      <c r="BA11" s="378">
        <f t="shared" si="17"/>
        <v>1250.5</v>
      </c>
      <c r="BB11" s="379">
        <f t="shared" si="18"/>
        <v>312.625</v>
      </c>
      <c r="BC11" s="2"/>
      <c r="BD11" s="2"/>
      <c r="BE11" s="2"/>
      <c r="BF11" s="2"/>
      <c r="BG11" s="2"/>
      <c r="BH11" s="2"/>
      <c r="BI11" s="21">
        <f t="shared" ref="BI11:BI28" si="36">BG11*BH11</f>
        <v>0</v>
      </c>
      <c r="BJ11" s="2"/>
      <c r="BK11" s="2"/>
      <c r="BL11" s="21"/>
      <c r="BM11" s="2"/>
      <c r="BN11" s="2"/>
      <c r="BO11" s="21"/>
      <c r="BP11" s="2"/>
      <c r="BQ11" s="2"/>
      <c r="BR11" s="21"/>
      <c r="BS11" s="21"/>
      <c r="BT11" s="2"/>
      <c r="BU11" s="2"/>
      <c r="BV11" s="2"/>
      <c r="BW11" s="21">
        <f t="shared" ref="BW11:BW28" si="37">BU11*BV11</f>
        <v>0</v>
      </c>
      <c r="BX11" s="2"/>
      <c r="BY11" s="2"/>
      <c r="BZ11" s="2"/>
      <c r="CA11" s="21">
        <f t="shared" ref="CA11:CA28" si="38">BY11*BZ11</f>
        <v>0</v>
      </c>
      <c r="CB11" s="2"/>
      <c r="CC11" s="2"/>
      <c r="CD11" s="2"/>
      <c r="CE11" s="21">
        <f t="shared" ref="CE11:CE28" si="39">CC11*CD11</f>
        <v>0</v>
      </c>
      <c r="CF11" s="177"/>
    </row>
    <row r="12" spans="1:84" s="278" customFormat="1" x14ac:dyDescent="0.3">
      <c r="A12" s="211">
        <v>1</v>
      </c>
      <c r="B12" s="414" t="s">
        <v>380</v>
      </c>
      <c r="C12" s="105">
        <v>2</v>
      </c>
      <c r="D12" s="116" t="str">
        <f t="shared" si="1"/>
        <v>.z02_1_b_2</v>
      </c>
      <c r="E12" s="418" t="s">
        <v>448</v>
      </c>
      <c r="F12" s="37" t="str">
        <f>IFERROR(VLOOKUP($I12,Listy!$A:$H,2,FALSE),"XXX")</f>
        <v>Imię03</v>
      </c>
      <c r="G12" s="37" t="str">
        <f>IFERROR(VLOOKUP($I12,Listy!$A:$H,3,FALSE),"XXX")</f>
        <v>Nazwisko03</v>
      </c>
      <c r="H12" s="211">
        <v>2</v>
      </c>
      <c r="I12" s="89" t="s">
        <v>256</v>
      </c>
      <c r="J12" s="91">
        <f t="shared" si="23"/>
        <v>21</v>
      </c>
      <c r="K12" s="94">
        <f>VLOOKUP(J12,Kalendarz!B:E,4,FALSE)</f>
        <v>46528</v>
      </c>
      <c r="L12" s="94">
        <f t="shared" si="34"/>
        <v>46529</v>
      </c>
      <c r="M12" s="37">
        <f t="shared" si="35"/>
        <v>21</v>
      </c>
      <c r="N12" s="474">
        <f>ROUND(MAX(AG12:AO12)/Listy!$U$2,0)</f>
        <v>1</v>
      </c>
      <c r="O12" s="211">
        <v>80</v>
      </c>
      <c r="P12" s="187">
        <v>0.25</v>
      </c>
      <c r="Q12" s="187">
        <v>0.25</v>
      </c>
      <c r="R12" s="187">
        <v>0.25</v>
      </c>
      <c r="S12" s="187">
        <v>0.25</v>
      </c>
      <c r="T12" s="187">
        <v>0</v>
      </c>
      <c r="U12" s="187">
        <v>0</v>
      </c>
      <c r="V12" s="187">
        <v>0</v>
      </c>
      <c r="W12" s="187">
        <v>0</v>
      </c>
      <c r="X12" s="187">
        <v>0</v>
      </c>
      <c r="Y12" s="292"/>
      <c r="Z12" s="292"/>
      <c r="AA12" s="292"/>
      <c r="AB12" s="292"/>
      <c r="AC12" s="302"/>
      <c r="AD12" s="302"/>
      <c r="AE12" s="302"/>
      <c r="AF12" s="302"/>
      <c r="AG12" s="192">
        <f t="shared" si="2"/>
        <v>20</v>
      </c>
      <c r="AH12" s="192">
        <f t="shared" si="26"/>
        <v>20</v>
      </c>
      <c r="AI12" s="192">
        <f t="shared" si="27"/>
        <v>20</v>
      </c>
      <c r="AJ12" s="192">
        <f t="shared" si="28"/>
        <v>20</v>
      </c>
      <c r="AK12" s="192">
        <f t="shared" si="29"/>
        <v>0</v>
      </c>
      <c r="AL12" s="192">
        <f t="shared" si="30"/>
        <v>0</v>
      </c>
      <c r="AM12" s="192">
        <f t="shared" si="31"/>
        <v>0</v>
      </c>
      <c r="AN12" s="192">
        <f t="shared" si="32"/>
        <v>0</v>
      </c>
      <c r="AO12" s="192">
        <f t="shared" si="33"/>
        <v>0</v>
      </c>
      <c r="AP12" s="193">
        <f t="shared" si="11"/>
        <v>0</v>
      </c>
      <c r="AQ12" s="193">
        <f t="shared" si="12"/>
        <v>0</v>
      </c>
      <c r="AR12" s="193">
        <f t="shared" si="13"/>
        <v>0</v>
      </c>
      <c r="AS12" s="307">
        <f t="shared" si="14"/>
        <v>0</v>
      </c>
      <c r="AT12" s="304"/>
      <c r="AU12" s="304"/>
      <c r="AV12" s="304"/>
      <c r="AW12" s="304"/>
      <c r="AX12" s="236">
        <f t="shared" si="15"/>
        <v>80</v>
      </c>
      <c r="AY12" s="2">
        <f t="shared" si="16"/>
        <v>0.5</v>
      </c>
      <c r="AZ12" s="87">
        <f>VLOOKUP(I12,Listy!$A$1:$H$9,6,FALSE)</f>
        <v>5003</v>
      </c>
      <c r="BA12" s="378">
        <f t="shared" si="17"/>
        <v>2501.5</v>
      </c>
      <c r="BB12" s="379">
        <f t="shared" si="18"/>
        <v>1250.75</v>
      </c>
      <c r="BC12" s="2"/>
      <c r="BD12" s="2"/>
      <c r="BE12" s="2"/>
      <c r="BF12" s="2"/>
      <c r="BG12" s="2"/>
      <c r="BH12" s="2"/>
      <c r="BI12" s="21">
        <f t="shared" si="36"/>
        <v>0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1">
        <f t="shared" si="37"/>
        <v>0</v>
      </c>
      <c r="BX12" s="2"/>
      <c r="BY12" s="2"/>
      <c r="BZ12" s="2"/>
      <c r="CA12" s="21">
        <f t="shared" si="38"/>
        <v>0</v>
      </c>
      <c r="CB12" s="2"/>
      <c r="CC12" s="2"/>
      <c r="CD12" s="2"/>
      <c r="CE12" s="21">
        <f t="shared" si="39"/>
        <v>0</v>
      </c>
      <c r="CF12" s="177"/>
    </row>
    <row r="13" spans="1:84" s="278" customFormat="1" x14ac:dyDescent="0.3">
      <c r="A13" s="211">
        <v>1</v>
      </c>
      <c r="B13" s="414" t="s">
        <v>380</v>
      </c>
      <c r="C13" s="105">
        <v>3</v>
      </c>
      <c r="D13" s="116" t="str">
        <f t="shared" si="1"/>
        <v>.z02_1_b_3</v>
      </c>
      <c r="E13" s="418" t="s">
        <v>449</v>
      </c>
      <c r="F13" s="37" t="str">
        <f>IFERROR(VLOOKUP($I13,Listy!$A:$H,2,FALSE),"XXX")</f>
        <v>Imię01</v>
      </c>
      <c r="G13" s="37" t="str">
        <f>IFERROR(VLOOKUP($I13,Listy!$A:$H,3,FALSE),"XXX")</f>
        <v>Nazwisko01</v>
      </c>
      <c r="H13" s="211">
        <v>2</v>
      </c>
      <c r="I13" s="89" t="s">
        <v>254</v>
      </c>
      <c r="J13" s="91">
        <f t="shared" si="23"/>
        <v>22</v>
      </c>
      <c r="K13" s="94">
        <f>VLOOKUP(J13,Kalendarz!B:E,4,FALSE)</f>
        <v>46535</v>
      </c>
      <c r="L13" s="94">
        <f t="shared" si="34"/>
        <v>46536</v>
      </c>
      <c r="M13" s="37">
        <f t="shared" si="35"/>
        <v>22</v>
      </c>
      <c r="N13" s="474">
        <f>ROUND(MAX(AG13:AO13)/Listy!$U$2,0)</f>
        <v>1</v>
      </c>
      <c r="O13" s="211">
        <v>60</v>
      </c>
      <c r="P13" s="187">
        <v>0.25</v>
      </c>
      <c r="Q13" s="187">
        <v>0.25</v>
      </c>
      <c r="R13" s="187">
        <v>0.25</v>
      </c>
      <c r="S13" s="187">
        <v>0.25</v>
      </c>
      <c r="T13" s="187">
        <v>0</v>
      </c>
      <c r="U13" s="187">
        <v>0</v>
      </c>
      <c r="V13" s="187">
        <v>0</v>
      </c>
      <c r="W13" s="187">
        <v>0</v>
      </c>
      <c r="X13" s="187">
        <v>0</v>
      </c>
      <c r="Y13" s="292"/>
      <c r="Z13" s="292"/>
      <c r="AA13" s="292"/>
      <c r="AB13" s="292"/>
      <c r="AC13" s="302"/>
      <c r="AD13" s="302"/>
      <c r="AE13" s="302"/>
      <c r="AF13" s="302"/>
      <c r="AG13" s="192">
        <f t="shared" si="2"/>
        <v>15</v>
      </c>
      <c r="AH13" s="192">
        <f t="shared" si="26"/>
        <v>15</v>
      </c>
      <c r="AI13" s="192">
        <f t="shared" si="27"/>
        <v>15</v>
      </c>
      <c r="AJ13" s="192">
        <f t="shared" si="28"/>
        <v>15</v>
      </c>
      <c r="AK13" s="192">
        <f t="shared" si="29"/>
        <v>0</v>
      </c>
      <c r="AL13" s="192">
        <f t="shared" si="30"/>
        <v>0</v>
      </c>
      <c r="AM13" s="192">
        <f t="shared" si="31"/>
        <v>0</v>
      </c>
      <c r="AN13" s="192">
        <f t="shared" si="32"/>
        <v>0</v>
      </c>
      <c r="AO13" s="192">
        <f t="shared" si="33"/>
        <v>0</v>
      </c>
      <c r="AP13" s="193">
        <f t="shared" si="11"/>
        <v>0</v>
      </c>
      <c r="AQ13" s="193">
        <f t="shared" si="12"/>
        <v>0</v>
      </c>
      <c r="AR13" s="193">
        <f t="shared" si="13"/>
        <v>0</v>
      </c>
      <c r="AS13" s="307">
        <f t="shared" si="14"/>
        <v>0</v>
      </c>
      <c r="AT13" s="304"/>
      <c r="AU13" s="304"/>
      <c r="AV13" s="304"/>
      <c r="AW13" s="304"/>
      <c r="AX13" s="236">
        <f t="shared" si="15"/>
        <v>60</v>
      </c>
      <c r="AY13" s="2">
        <f t="shared" si="16"/>
        <v>0.375</v>
      </c>
      <c r="AZ13" s="87">
        <f>VLOOKUP(I13,Listy!$A$1:$H$9,6,FALSE)</f>
        <v>5001</v>
      </c>
      <c r="BA13" s="378">
        <f t="shared" si="17"/>
        <v>1875.375</v>
      </c>
      <c r="BB13" s="379">
        <f t="shared" si="18"/>
        <v>703.265625</v>
      </c>
      <c r="BC13" s="2"/>
      <c r="BD13" s="2"/>
      <c r="BE13" s="2"/>
      <c r="BF13" s="2"/>
      <c r="BG13" s="2"/>
      <c r="BH13" s="2"/>
      <c r="BI13" s="21">
        <f t="shared" si="36"/>
        <v>0</v>
      </c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1">
        <f t="shared" si="37"/>
        <v>0</v>
      </c>
      <c r="BX13" s="2"/>
      <c r="BY13" s="2"/>
      <c r="BZ13" s="2"/>
      <c r="CA13" s="21">
        <f t="shared" si="38"/>
        <v>0</v>
      </c>
      <c r="CB13" s="2"/>
      <c r="CC13" s="2"/>
      <c r="CD13" s="2"/>
      <c r="CE13" s="21">
        <f t="shared" si="39"/>
        <v>0</v>
      </c>
      <c r="CF13"/>
    </row>
    <row r="14" spans="1:84" s="278" customFormat="1" x14ac:dyDescent="0.3">
      <c r="A14" s="211">
        <v>1</v>
      </c>
      <c r="B14" s="414" t="s">
        <v>380</v>
      </c>
      <c r="C14" s="439">
        <v>4</v>
      </c>
      <c r="D14" s="400" t="str">
        <f t="shared" si="1"/>
        <v>.z02_1_b_4</v>
      </c>
      <c r="E14" s="418" t="s">
        <v>450</v>
      </c>
      <c r="F14" s="37" t="str">
        <f>IFERROR(VLOOKUP($I14,Listy!$A:$H,2,FALSE),"XXX")</f>
        <v>Imię03</v>
      </c>
      <c r="G14" s="37" t="str">
        <f>IFERROR(VLOOKUP($I14,Listy!$A:$H,3,FALSE),"XXX")</f>
        <v>Nazwisko03</v>
      </c>
      <c r="H14" s="211">
        <v>2</v>
      </c>
      <c r="I14" s="89" t="s">
        <v>256</v>
      </c>
      <c r="J14" s="91">
        <f t="shared" si="23"/>
        <v>23</v>
      </c>
      <c r="K14" s="94">
        <f>VLOOKUP(J14,Kalendarz!B:E,4,FALSE)</f>
        <v>46542</v>
      </c>
      <c r="L14" s="94">
        <f t="shared" si="34"/>
        <v>46543</v>
      </c>
      <c r="M14" s="37">
        <f t="shared" si="35"/>
        <v>23</v>
      </c>
      <c r="N14" s="474">
        <f>ROUND(MAX(AG14:AO14)/Listy!$U$2,0)</f>
        <v>1</v>
      </c>
      <c r="O14" s="211">
        <v>80</v>
      </c>
      <c r="P14" s="187">
        <v>0.25</v>
      </c>
      <c r="Q14" s="187">
        <v>0.25</v>
      </c>
      <c r="R14" s="187">
        <v>0.25</v>
      </c>
      <c r="S14" s="187">
        <v>0.25</v>
      </c>
      <c r="T14" s="187">
        <v>0</v>
      </c>
      <c r="U14" s="187">
        <v>0</v>
      </c>
      <c r="V14" s="187">
        <v>0</v>
      </c>
      <c r="W14" s="187">
        <v>0</v>
      </c>
      <c r="X14" s="187">
        <v>0</v>
      </c>
      <c r="Y14" s="292"/>
      <c r="Z14" s="292"/>
      <c r="AA14" s="292"/>
      <c r="AB14" s="292"/>
      <c r="AC14" s="302"/>
      <c r="AD14" s="302"/>
      <c r="AE14" s="302"/>
      <c r="AF14" s="302"/>
      <c r="AG14" s="192">
        <f t="shared" si="2"/>
        <v>20</v>
      </c>
      <c r="AH14" s="192">
        <f t="shared" si="26"/>
        <v>20</v>
      </c>
      <c r="AI14" s="192">
        <f t="shared" si="27"/>
        <v>20</v>
      </c>
      <c r="AJ14" s="192">
        <f t="shared" si="28"/>
        <v>20</v>
      </c>
      <c r="AK14" s="192">
        <f t="shared" si="29"/>
        <v>0</v>
      </c>
      <c r="AL14" s="192">
        <f t="shared" si="30"/>
        <v>0</v>
      </c>
      <c r="AM14" s="192">
        <f t="shared" si="31"/>
        <v>0</v>
      </c>
      <c r="AN14" s="192">
        <f t="shared" si="32"/>
        <v>0</v>
      </c>
      <c r="AO14" s="192">
        <f t="shared" si="33"/>
        <v>0</v>
      </c>
      <c r="AP14" s="193">
        <f t="shared" si="11"/>
        <v>0</v>
      </c>
      <c r="AQ14" s="193">
        <f t="shared" si="12"/>
        <v>0</v>
      </c>
      <c r="AR14" s="193">
        <f t="shared" si="13"/>
        <v>0</v>
      </c>
      <c r="AS14" s="307">
        <f t="shared" si="14"/>
        <v>0</v>
      </c>
      <c r="AT14" s="304"/>
      <c r="AU14" s="304"/>
      <c r="AV14" s="304"/>
      <c r="AW14" s="304"/>
      <c r="AX14" s="236">
        <f t="shared" si="15"/>
        <v>80</v>
      </c>
      <c r="AY14" s="2">
        <f t="shared" si="16"/>
        <v>0.5</v>
      </c>
      <c r="AZ14" s="87">
        <f>VLOOKUP(I14,Listy!$A$1:$H$9,6,FALSE)</f>
        <v>5003</v>
      </c>
      <c r="BA14" s="378">
        <f t="shared" si="17"/>
        <v>2501.5</v>
      </c>
      <c r="BB14" s="379">
        <f t="shared" si="18"/>
        <v>1250.75</v>
      </c>
      <c r="BC14" s="2"/>
      <c r="BD14" s="2"/>
      <c r="BE14" s="2"/>
      <c r="BF14" s="2"/>
      <c r="BG14" s="2"/>
      <c r="BH14" s="2"/>
      <c r="BI14" s="21">
        <f t="shared" si="36"/>
        <v>0</v>
      </c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>
        <f t="shared" si="37"/>
        <v>0</v>
      </c>
      <c r="BX14" s="2"/>
      <c r="BY14" s="2"/>
      <c r="BZ14" s="2"/>
      <c r="CA14" s="21">
        <f t="shared" si="38"/>
        <v>0</v>
      </c>
      <c r="CB14" s="2"/>
      <c r="CC14" s="2"/>
      <c r="CD14" s="2"/>
      <c r="CE14" s="21">
        <f t="shared" si="39"/>
        <v>0</v>
      </c>
      <c r="CF14"/>
    </row>
    <row r="15" spans="1:84" s="278" customFormat="1" x14ac:dyDescent="0.3">
      <c r="A15" s="211">
        <v>1</v>
      </c>
      <c r="B15" s="414" t="s">
        <v>381</v>
      </c>
      <c r="C15" s="404">
        <v>1</v>
      </c>
      <c r="D15" s="443" t="str">
        <f t="shared" si="1"/>
        <v>.z02_1_c_1</v>
      </c>
      <c r="E15" s="418" t="s">
        <v>466</v>
      </c>
      <c r="F15" s="37" t="str">
        <f>IFERROR(VLOOKUP($I15,Listy!$A:$H,2,FALSE),"XXX")</f>
        <v>Imię04</v>
      </c>
      <c r="G15" s="37" t="str">
        <f>IFERROR(VLOOKUP($I15,Listy!$A:$H,3,FALSE),"XXX")</f>
        <v>Nazwisko04</v>
      </c>
      <c r="H15" s="211">
        <v>3</v>
      </c>
      <c r="I15" s="89" t="s">
        <v>257</v>
      </c>
      <c r="J15" s="91">
        <f t="shared" si="23"/>
        <v>24</v>
      </c>
      <c r="K15" s="94">
        <f>VLOOKUP(J15,Kalendarz!B:E,4,FALSE)</f>
        <v>46549</v>
      </c>
      <c r="L15" s="94">
        <f t="shared" si="34"/>
        <v>46550</v>
      </c>
      <c r="M15" s="37">
        <f t="shared" si="35"/>
        <v>24</v>
      </c>
      <c r="N15" s="474">
        <f>ROUND(MAX(AG15:AO15)/Listy!$U$2,0)</f>
        <v>1</v>
      </c>
      <c r="O15" s="211">
        <v>40</v>
      </c>
      <c r="P15" s="187">
        <v>0.25</v>
      </c>
      <c r="Q15" s="187">
        <v>0.25</v>
      </c>
      <c r="R15" s="187">
        <v>0.25</v>
      </c>
      <c r="S15" s="187">
        <v>0.25</v>
      </c>
      <c r="T15" s="187">
        <v>0</v>
      </c>
      <c r="U15" s="187">
        <v>0</v>
      </c>
      <c r="V15" s="187">
        <v>0</v>
      </c>
      <c r="W15" s="187">
        <v>0</v>
      </c>
      <c r="X15" s="187">
        <v>0</v>
      </c>
      <c r="Y15" s="292"/>
      <c r="Z15" s="292"/>
      <c r="AA15" s="292"/>
      <c r="AB15" s="292"/>
      <c r="AC15" s="302"/>
      <c r="AD15" s="302"/>
      <c r="AE15" s="302"/>
      <c r="AF15" s="302"/>
      <c r="AG15" s="192">
        <f t="shared" si="2"/>
        <v>10</v>
      </c>
      <c r="AH15" s="192">
        <f t="shared" si="26"/>
        <v>10</v>
      </c>
      <c r="AI15" s="192">
        <f t="shared" si="27"/>
        <v>10</v>
      </c>
      <c r="AJ15" s="192">
        <f t="shared" si="28"/>
        <v>10</v>
      </c>
      <c r="AK15" s="192">
        <f t="shared" si="29"/>
        <v>0</v>
      </c>
      <c r="AL15" s="192">
        <f t="shared" si="30"/>
        <v>0</v>
      </c>
      <c r="AM15" s="192">
        <f t="shared" si="31"/>
        <v>0</v>
      </c>
      <c r="AN15" s="192">
        <f t="shared" si="32"/>
        <v>0</v>
      </c>
      <c r="AO15" s="192">
        <f t="shared" si="33"/>
        <v>0</v>
      </c>
      <c r="AP15" s="193">
        <f t="shared" si="11"/>
        <v>0</v>
      </c>
      <c r="AQ15" s="193">
        <f t="shared" si="12"/>
        <v>0</v>
      </c>
      <c r="AR15" s="193">
        <f t="shared" si="13"/>
        <v>0</v>
      </c>
      <c r="AS15" s="307">
        <f t="shared" si="14"/>
        <v>0</v>
      </c>
      <c r="AT15" s="304"/>
      <c r="AU15" s="304"/>
      <c r="AV15" s="304"/>
      <c r="AW15" s="304"/>
      <c r="AX15" s="236">
        <f t="shared" si="15"/>
        <v>40</v>
      </c>
      <c r="AY15" s="2">
        <f t="shared" si="16"/>
        <v>0.25</v>
      </c>
      <c r="AZ15" s="87">
        <f>VLOOKUP(I15,Listy!$A$1:$H$9,6,FALSE)</f>
        <v>5004</v>
      </c>
      <c r="BA15" s="378">
        <f t="shared" si="17"/>
        <v>1251</v>
      </c>
      <c r="BB15" s="379">
        <f t="shared" si="18"/>
        <v>312.75</v>
      </c>
      <c r="BC15" s="2"/>
      <c r="BD15" s="2"/>
      <c r="BE15" s="2"/>
      <c r="BF15" s="2"/>
      <c r="BG15" s="2"/>
      <c r="BH15" s="2"/>
      <c r="BI15" s="21">
        <f t="shared" si="36"/>
        <v>0</v>
      </c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1">
        <f t="shared" si="37"/>
        <v>0</v>
      </c>
      <c r="BX15" s="2"/>
      <c r="BY15" s="2"/>
      <c r="BZ15" s="2"/>
      <c r="CA15" s="21">
        <f t="shared" si="38"/>
        <v>0</v>
      </c>
      <c r="CB15" s="2"/>
      <c r="CC15" s="2"/>
      <c r="CD15" s="2"/>
      <c r="CE15" s="21">
        <f t="shared" si="39"/>
        <v>0</v>
      </c>
      <c r="CF15"/>
    </row>
    <row r="16" spans="1:84" s="278" customFormat="1" x14ac:dyDescent="0.3">
      <c r="A16" s="211">
        <v>1</v>
      </c>
      <c r="B16" s="414" t="s">
        <v>382</v>
      </c>
      <c r="C16" s="404">
        <v>1</v>
      </c>
      <c r="D16" s="443" t="str">
        <f t="shared" si="1"/>
        <v>.z02_1_d_1</v>
      </c>
      <c r="E16" s="418" t="s">
        <v>467</v>
      </c>
      <c r="F16" s="37" t="str">
        <f>IFERROR(VLOOKUP($I16,Listy!$A:$H,2,FALSE),"XXX")</f>
        <v>Imię02</v>
      </c>
      <c r="G16" s="37" t="str">
        <f>IFERROR(VLOOKUP($I16,Listy!$A:$H,3,FALSE),"XXX")</f>
        <v>Nazwisko02</v>
      </c>
      <c r="H16" s="211">
        <v>4</v>
      </c>
      <c r="I16" s="89" t="s">
        <v>255</v>
      </c>
      <c r="J16" s="91">
        <f t="shared" si="23"/>
        <v>25</v>
      </c>
      <c r="K16" s="94">
        <f>VLOOKUP(J16,Kalendarz!B:E,4,FALSE)</f>
        <v>46556</v>
      </c>
      <c r="L16" s="94">
        <f t="shared" si="34"/>
        <v>46557</v>
      </c>
      <c r="M16" s="37">
        <f t="shared" si="35"/>
        <v>25</v>
      </c>
      <c r="N16" s="474">
        <f>ROUND(MAX(AG16:AO16)/Listy!$U$2,0)</f>
        <v>1</v>
      </c>
      <c r="O16" s="211">
        <v>80</v>
      </c>
      <c r="P16" s="187">
        <v>0.25</v>
      </c>
      <c r="Q16" s="187">
        <v>0.25</v>
      </c>
      <c r="R16" s="187">
        <v>0.25</v>
      </c>
      <c r="S16" s="187">
        <v>0.25</v>
      </c>
      <c r="T16" s="187">
        <v>0</v>
      </c>
      <c r="U16" s="187">
        <v>0</v>
      </c>
      <c r="V16" s="187">
        <v>0</v>
      </c>
      <c r="W16" s="187">
        <v>0</v>
      </c>
      <c r="X16" s="187">
        <v>0</v>
      </c>
      <c r="Y16" s="292"/>
      <c r="Z16" s="292"/>
      <c r="AA16" s="292"/>
      <c r="AB16" s="292"/>
      <c r="AC16" s="302"/>
      <c r="AD16" s="302"/>
      <c r="AE16" s="302"/>
      <c r="AF16" s="302"/>
      <c r="AG16" s="192">
        <f>ROUND($O16*P16,0)</f>
        <v>20</v>
      </c>
      <c r="AH16" s="192">
        <f>ROUND($O16*Q16,0)</f>
        <v>20</v>
      </c>
      <c r="AI16" s="192">
        <f>ROUND($O16*R16,0)</f>
        <v>20</v>
      </c>
      <c r="AJ16" s="192">
        <f>ROUND($O16*S16,0)</f>
        <v>20</v>
      </c>
      <c r="AK16" s="192">
        <f t="shared" si="29"/>
        <v>0</v>
      </c>
      <c r="AL16" s="192">
        <f t="shared" si="30"/>
        <v>0</v>
      </c>
      <c r="AM16" s="192">
        <f t="shared" si="31"/>
        <v>0</v>
      </c>
      <c r="AN16" s="192">
        <f t="shared" si="32"/>
        <v>0</v>
      </c>
      <c r="AO16" s="192">
        <f t="shared" si="33"/>
        <v>0</v>
      </c>
      <c r="AP16" s="193">
        <f t="shared" si="11"/>
        <v>0</v>
      </c>
      <c r="AQ16" s="193">
        <f t="shared" si="12"/>
        <v>0</v>
      </c>
      <c r="AR16" s="193">
        <f t="shared" si="13"/>
        <v>0</v>
      </c>
      <c r="AS16" s="307">
        <f t="shared" si="14"/>
        <v>0</v>
      </c>
      <c r="AT16" s="304"/>
      <c r="AU16" s="304"/>
      <c r="AV16" s="304"/>
      <c r="AW16" s="304"/>
      <c r="AX16" s="236">
        <f t="shared" si="15"/>
        <v>80</v>
      </c>
      <c r="AY16" s="2">
        <f t="shared" si="16"/>
        <v>0.5</v>
      </c>
      <c r="AZ16" s="87">
        <f>VLOOKUP(I16,Listy!$A$1:$H$9,6,FALSE)</f>
        <v>5002</v>
      </c>
      <c r="BA16" s="378">
        <f t="shared" si="17"/>
        <v>2501</v>
      </c>
      <c r="BB16" s="379">
        <f t="shared" si="18"/>
        <v>1250.5</v>
      </c>
      <c r="BC16" s="2"/>
      <c r="BD16" s="2"/>
      <c r="BE16" s="2"/>
      <c r="BF16" s="2"/>
      <c r="BG16" s="2"/>
      <c r="BH16" s="2"/>
      <c r="BI16" s="22">
        <f t="shared" si="36"/>
        <v>0</v>
      </c>
      <c r="BJ16" s="2"/>
      <c r="BK16" s="2"/>
      <c r="BL16" s="23"/>
      <c r="BM16" s="2"/>
      <c r="BN16" s="2"/>
      <c r="BO16" s="23"/>
      <c r="BP16" s="2"/>
      <c r="BQ16" s="2"/>
      <c r="BR16" s="23"/>
      <c r="BS16" s="23"/>
      <c r="BT16" s="2"/>
      <c r="BU16" s="2"/>
      <c r="BV16" s="2"/>
      <c r="BW16" s="22">
        <f t="shared" si="37"/>
        <v>0</v>
      </c>
      <c r="BX16" s="2"/>
      <c r="BY16" s="2"/>
      <c r="BZ16" s="2"/>
      <c r="CA16" s="22">
        <f t="shared" si="38"/>
        <v>0</v>
      </c>
      <c r="CB16" s="2"/>
      <c r="CC16" s="2"/>
      <c r="CD16" s="2"/>
      <c r="CE16" s="22">
        <f t="shared" si="39"/>
        <v>0</v>
      </c>
      <c r="CF16"/>
    </row>
    <row r="17" spans="1:84" s="278" customFormat="1" ht="18" x14ac:dyDescent="0.35">
      <c r="A17" s="410">
        <v>2</v>
      </c>
      <c r="B17" s="411" t="s">
        <v>379</v>
      </c>
      <c r="C17" s="404">
        <v>0</v>
      </c>
      <c r="D17" s="443" t="str">
        <f t="shared" si="1"/>
        <v>.z02_2_a_0</v>
      </c>
      <c r="E17" s="419" t="s">
        <v>705</v>
      </c>
      <c r="F17" s="148"/>
      <c r="G17" s="148"/>
      <c r="H17" s="211"/>
      <c r="I17" s="148"/>
      <c r="J17" s="91">
        <f t="shared" si="23"/>
        <v>26</v>
      </c>
      <c r="K17" s="94">
        <f>VLOOKUP(J17,Kalendarz!B:E,4,FALSE)</f>
        <v>46563</v>
      </c>
      <c r="L17" s="94">
        <f t="shared" si="34"/>
        <v>46563</v>
      </c>
      <c r="M17" s="37">
        <f t="shared" si="35"/>
        <v>25</v>
      </c>
      <c r="N17" s="474">
        <f>ROUND(MAX(AG17:AO17)/Listy!$U$2,0)</f>
        <v>0</v>
      </c>
      <c r="O17" s="12"/>
      <c r="P17" s="12"/>
      <c r="Q17" s="12"/>
      <c r="R17" s="12"/>
      <c r="S17" s="12"/>
      <c r="T17" s="82"/>
      <c r="U17" s="82"/>
      <c r="V17" s="82"/>
      <c r="W17" s="82"/>
      <c r="X17" s="82"/>
      <c r="Y17" s="12"/>
      <c r="Z17" s="12"/>
      <c r="AA17" s="12"/>
      <c r="AB17" s="148"/>
      <c r="AC17" s="173"/>
      <c r="AD17" s="173"/>
      <c r="AE17" s="173"/>
      <c r="AF17" s="173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77"/>
    </row>
    <row r="18" spans="1:84" s="278" customFormat="1" ht="18" x14ac:dyDescent="0.35">
      <c r="A18" s="410">
        <v>2</v>
      </c>
      <c r="B18" s="411" t="s">
        <v>379</v>
      </c>
      <c r="C18" s="404">
        <v>1</v>
      </c>
      <c r="D18" s="443" t="str">
        <f t="shared" ref="D18:D19" si="40">CONCATENATE(A$3,"_",A18,"_",B18,"_",C18)</f>
        <v>.z02_2_a_1</v>
      </c>
      <c r="E18" s="437" t="s">
        <v>435</v>
      </c>
      <c r="F18" s="37" t="str">
        <f>IFERROR(VLOOKUP($I18,Listy!$A:$H,2,FALSE),"XXX")</f>
        <v>Imię01</v>
      </c>
      <c r="G18" s="37" t="str">
        <f>IFERROR(VLOOKUP($I18,Listy!$A:$H,3,FALSE),"XXX")</f>
        <v>Nazwisko01</v>
      </c>
      <c r="H18" s="211">
        <v>5</v>
      </c>
      <c r="I18" s="89" t="s">
        <v>254</v>
      </c>
      <c r="J18" s="91">
        <f t="shared" si="23"/>
        <v>26</v>
      </c>
      <c r="K18" s="94">
        <f>VLOOKUP(J18,Kalendarz!B:E,4,FALSE)</f>
        <v>46563</v>
      </c>
      <c r="L18" s="94">
        <f t="shared" si="34"/>
        <v>46564</v>
      </c>
      <c r="M18" s="37">
        <f t="shared" si="35"/>
        <v>26</v>
      </c>
      <c r="N18" s="474">
        <f>ROUND(MAX(AG18:AO18)/Listy!$U$2,0)</f>
        <v>1</v>
      </c>
      <c r="O18" s="211">
        <v>80</v>
      </c>
      <c r="P18" s="187">
        <v>0.25</v>
      </c>
      <c r="Q18" s="187">
        <v>0.25</v>
      </c>
      <c r="R18" s="187">
        <v>0.25</v>
      </c>
      <c r="S18" s="187">
        <v>0.25</v>
      </c>
      <c r="T18" s="187">
        <v>0</v>
      </c>
      <c r="U18" s="187">
        <v>0</v>
      </c>
      <c r="V18" s="187">
        <v>0</v>
      </c>
      <c r="W18" s="187">
        <v>0</v>
      </c>
      <c r="X18" s="187">
        <v>0</v>
      </c>
      <c r="Y18" s="292"/>
      <c r="Z18" s="292"/>
      <c r="AA18" s="292"/>
      <c r="AB18" s="292"/>
      <c r="AC18" s="302"/>
      <c r="AD18" s="302"/>
      <c r="AE18" s="302"/>
      <c r="AF18" s="302"/>
      <c r="AG18" s="192">
        <f t="shared" si="2"/>
        <v>20</v>
      </c>
      <c r="AH18" s="192">
        <f t="shared" si="26"/>
        <v>20</v>
      </c>
      <c r="AI18" s="192">
        <f t="shared" si="27"/>
        <v>20</v>
      </c>
      <c r="AJ18" s="192">
        <f t="shared" si="28"/>
        <v>20</v>
      </c>
      <c r="AK18" s="192">
        <f t="shared" si="29"/>
        <v>0</v>
      </c>
      <c r="AL18" s="192">
        <f t="shared" si="30"/>
        <v>0</v>
      </c>
      <c r="AM18" s="192">
        <f t="shared" si="31"/>
        <v>0</v>
      </c>
      <c r="AN18" s="192">
        <f t="shared" si="32"/>
        <v>0</v>
      </c>
      <c r="AO18" s="192">
        <f t="shared" si="33"/>
        <v>0</v>
      </c>
      <c r="AP18" s="193">
        <f t="shared" si="11"/>
        <v>0</v>
      </c>
      <c r="AQ18" s="193">
        <f t="shared" si="12"/>
        <v>0</v>
      </c>
      <c r="AR18" s="193">
        <f t="shared" si="13"/>
        <v>0</v>
      </c>
      <c r="AS18" s="307">
        <f t="shared" si="14"/>
        <v>0</v>
      </c>
      <c r="AT18" s="304"/>
      <c r="AU18" s="304"/>
      <c r="AV18" s="304"/>
      <c r="AW18" s="304"/>
      <c r="AX18" s="236">
        <f t="shared" si="15"/>
        <v>80</v>
      </c>
      <c r="AY18" s="2">
        <f t="shared" si="16"/>
        <v>0.5</v>
      </c>
      <c r="AZ18" s="87">
        <f>VLOOKUP(I18,Listy!$A$1:$H$9,6,FALSE)</f>
        <v>5001</v>
      </c>
      <c r="BA18" s="378">
        <f t="shared" si="17"/>
        <v>2500.5</v>
      </c>
      <c r="BB18" s="379">
        <f t="shared" si="18"/>
        <v>1250.25</v>
      </c>
      <c r="BC18" s="2"/>
      <c r="BD18" s="2"/>
      <c r="BE18" s="2"/>
      <c r="BF18" s="2"/>
      <c r="BG18" s="2"/>
      <c r="BH18" s="2"/>
      <c r="BI18" s="21">
        <f t="shared" si="36"/>
        <v>0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1">
        <f t="shared" si="37"/>
        <v>0</v>
      </c>
      <c r="BX18" s="2"/>
      <c r="BY18" s="2"/>
      <c r="BZ18" s="2"/>
      <c r="CA18" s="21">
        <f t="shared" si="38"/>
        <v>0</v>
      </c>
      <c r="CB18" s="2"/>
      <c r="CC18" s="2"/>
      <c r="CD18" s="2"/>
      <c r="CE18" s="21">
        <f t="shared" si="39"/>
        <v>0</v>
      </c>
      <c r="CF18" s="177"/>
    </row>
    <row r="19" spans="1:84" s="278" customFormat="1" ht="18" x14ac:dyDescent="0.35">
      <c r="A19" s="410">
        <v>2</v>
      </c>
      <c r="B19" s="411" t="s">
        <v>380</v>
      </c>
      <c r="C19" s="404">
        <v>1</v>
      </c>
      <c r="D19" s="443" t="str">
        <f t="shared" si="40"/>
        <v>.z02_2_b_1</v>
      </c>
      <c r="E19" s="437" t="s">
        <v>473</v>
      </c>
      <c r="F19" s="37" t="str">
        <f>IFERROR(VLOOKUP($I19,Listy!$A:$H,2,FALSE),"XXX")</f>
        <v>Imię03</v>
      </c>
      <c r="G19" s="37" t="str">
        <f>IFERROR(VLOOKUP($I19,Listy!$A:$H,3,FALSE),"XXX")</f>
        <v>Nazwisko03</v>
      </c>
      <c r="H19" s="211">
        <v>5</v>
      </c>
      <c r="I19" s="89" t="s">
        <v>256</v>
      </c>
      <c r="J19" s="91">
        <f t="shared" si="23"/>
        <v>27</v>
      </c>
      <c r="K19" s="94">
        <f>VLOOKUP(J19,Kalendarz!B:E,4,FALSE)</f>
        <v>46570</v>
      </c>
      <c r="L19" s="94">
        <f t="shared" si="34"/>
        <v>46570</v>
      </c>
      <c r="M19" s="37">
        <f t="shared" si="35"/>
        <v>26</v>
      </c>
      <c r="N19" s="474">
        <f>ROUND(MAX(AG19:AO19)/Listy!$U$2,0)</f>
        <v>0</v>
      </c>
      <c r="O19" s="211">
        <v>8</v>
      </c>
      <c r="P19" s="187">
        <v>0.25</v>
      </c>
      <c r="Q19" s="187">
        <v>0.25</v>
      </c>
      <c r="R19" s="187">
        <v>0.25</v>
      </c>
      <c r="S19" s="187">
        <v>0.25</v>
      </c>
      <c r="T19" s="187">
        <v>0</v>
      </c>
      <c r="U19" s="187">
        <v>0</v>
      </c>
      <c r="V19" s="187">
        <v>0</v>
      </c>
      <c r="W19" s="187">
        <v>0</v>
      </c>
      <c r="X19" s="187">
        <v>0</v>
      </c>
      <c r="Y19" s="292"/>
      <c r="Z19" s="292"/>
      <c r="AA19" s="292"/>
      <c r="AB19" s="292"/>
      <c r="AC19" s="302"/>
      <c r="AD19" s="302"/>
      <c r="AE19" s="302"/>
      <c r="AF19" s="302"/>
      <c r="AG19" s="192">
        <f t="shared" si="2"/>
        <v>2</v>
      </c>
      <c r="AH19" s="192">
        <f t="shared" si="26"/>
        <v>2</v>
      </c>
      <c r="AI19" s="192">
        <f t="shared" si="27"/>
        <v>2</v>
      </c>
      <c r="AJ19" s="192">
        <f t="shared" si="28"/>
        <v>2</v>
      </c>
      <c r="AK19" s="192">
        <f t="shared" si="29"/>
        <v>0</v>
      </c>
      <c r="AL19" s="192">
        <f t="shared" si="30"/>
        <v>0</v>
      </c>
      <c r="AM19" s="192">
        <f t="shared" si="31"/>
        <v>0</v>
      </c>
      <c r="AN19" s="192">
        <f t="shared" si="32"/>
        <v>0</v>
      </c>
      <c r="AO19" s="192">
        <f t="shared" si="33"/>
        <v>0</v>
      </c>
      <c r="AP19" s="193">
        <f t="shared" si="11"/>
        <v>0</v>
      </c>
      <c r="AQ19" s="193">
        <f t="shared" si="12"/>
        <v>0</v>
      </c>
      <c r="AR19" s="193">
        <f t="shared" si="13"/>
        <v>0</v>
      </c>
      <c r="AS19" s="307">
        <f t="shared" si="14"/>
        <v>0</v>
      </c>
      <c r="AT19" s="304"/>
      <c r="AU19" s="304"/>
      <c r="AV19" s="304"/>
      <c r="AW19" s="304"/>
      <c r="AX19" s="236">
        <f t="shared" si="15"/>
        <v>8</v>
      </c>
      <c r="AY19" s="2">
        <f t="shared" si="16"/>
        <v>0.05</v>
      </c>
      <c r="AZ19" s="87">
        <f>VLOOKUP(I19,Listy!$A$1:$H$9,6,FALSE)</f>
        <v>5003</v>
      </c>
      <c r="BA19" s="378">
        <f t="shared" si="17"/>
        <v>250.15</v>
      </c>
      <c r="BB19" s="379">
        <f t="shared" si="18"/>
        <v>12.5075</v>
      </c>
      <c r="BC19" s="2"/>
      <c r="BD19" s="2"/>
      <c r="BE19" s="2"/>
      <c r="BF19" s="2"/>
      <c r="BG19" s="2"/>
      <c r="BH19" s="2"/>
      <c r="BI19" s="21">
        <f t="shared" si="36"/>
        <v>0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1">
        <f t="shared" si="37"/>
        <v>0</v>
      </c>
      <c r="BX19" s="2"/>
      <c r="BY19" s="2"/>
      <c r="BZ19" s="2"/>
      <c r="CA19" s="21">
        <f t="shared" si="38"/>
        <v>0</v>
      </c>
      <c r="CB19" s="2"/>
      <c r="CC19" s="2"/>
      <c r="CD19" s="2"/>
      <c r="CE19" s="21">
        <f t="shared" si="39"/>
        <v>0</v>
      </c>
      <c r="CF19"/>
    </row>
    <row r="20" spans="1:84" s="278" customFormat="1" ht="18" x14ac:dyDescent="0.35">
      <c r="A20" s="410">
        <v>2</v>
      </c>
      <c r="B20" s="411" t="s">
        <v>381</v>
      </c>
      <c r="C20" s="404">
        <v>1</v>
      </c>
      <c r="D20" s="443" t="str">
        <f t="shared" ref="D20:D24" si="41">CONCATENATE(A$3,"_",A20,"_",B20,"_",C20)</f>
        <v>.z02_2_c_1</v>
      </c>
      <c r="E20" s="437" t="s">
        <v>437</v>
      </c>
      <c r="F20" s="37" t="str">
        <f>IFERROR(VLOOKUP($I20,Listy!$A:$H,2,FALSE),"XXX")</f>
        <v>Imię04</v>
      </c>
      <c r="G20" s="37" t="str">
        <f>IFERROR(VLOOKUP($I20,Listy!$A:$H,3,FALSE),"XXX")</f>
        <v>Nazwisko04</v>
      </c>
      <c r="H20" s="211">
        <v>5</v>
      </c>
      <c r="I20" s="89" t="s">
        <v>257</v>
      </c>
      <c r="J20" s="91">
        <f t="shared" si="23"/>
        <v>27</v>
      </c>
      <c r="K20" s="94">
        <f>VLOOKUP(J20,Kalendarz!B:E,4,FALSE)</f>
        <v>46570</v>
      </c>
      <c r="L20" s="94">
        <f t="shared" ref="L20:L27" si="42">K20+N20</f>
        <v>46570</v>
      </c>
      <c r="M20" s="37">
        <f t="shared" ref="M20:M27" si="43">J20+N20-1</f>
        <v>26</v>
      </c>
      <c r="N20" s="474">
        <f>ROUND(MAX(AG20:AO20)/Listy!$U$2,0)</f>
        <v>0</v>
      </c>
      <c r="O20" s="211">
        <v>8</v>
      </c>
      <c r="P20" s="187">
        <v>0.25</v>
      </c>
      <c r="Q20" s="187">
        <v>0.25</v>
      </c>
      <c r="R20" s="187">
        <v>0.25</v>
      </c>
      <c r="S20" s="187">
        <v>0.25</v>
      </c>
      <c r="T20" s="187">
        <v>0</v>
      </c>
      <c r="U20" s="187">
        <v>0</v>
      </c>
      <c r="V20" s="187">
        <v>0</v>
      </c>
      <c r="W20" s="187">
        <v>0</v>
      </c>
      <c r="X20" s="187">
        <v>0</v>
      </c>
      <c r="Y20" s="292"/>
      <c r="Z20" s="292"/>
      <c r="AA20" s="292"/>
      <c r="AB20" s="292"/>
      <c r="AC20" s="302"/>
      <c r="AD20" s="302"/>
      <c r="AE20" s="302"/>
      <c r="AF20" s="302"/>
      <c r="AG20" s="192">
        <f t="shared" si="2"/>
        <v>2</v>
      </c>
      <c r="AH20" s="192">
        <f t="shared" si="26"/>
        <v>2</v>
      </c>
      <c r="AI20" s="192">
        <f t="shared" si="27"/>
        <v>2</v>
      </c>
      <c r="AJ20" s="192">
        <f t="shared" si="28"/>
        <v>2</v>
      </c>
      <c r="AK20" s="192">
        <f t="shared" si="29"/>
        <v>0</v>
      </c>
      <c r="AL20" s="192">
        <f t="shared" si="30"/>
        <v>0</v>
      </c>
      <c r="AM20" s="192">
        <f t="shared" si="31"/>
        <v>0</v>
      </c>
      <c r="AN20" s="192">
        <f t="shared" si="32"/>
        <v>0</v>
      </c>
      <c r="AO20" s="192">
        <f t="shared" si="33"/>
        <v>0</v>
      </c>
      <c r="AP20" s="193">
        <f t="shared" si="11"/>
        <v>0</v>
      </c>
      <c r="AQ20" s="193">
        <f t="shared" si="12"/>
        <v>0</v>
      </c>
      <c r="AR20" s="193">
        <f t="shared" si="13"/>
        <v>0</v>
      </c>
      <c r="AS20" s="307">
        <f t="shared" si="14"/>
        <v>0</v>
      </c>
      <c r="AT20" s="304"/>
      <c r="AU20" s="304"/>
      <c r="AV20" s="304"/>
      <c r="AW20" s="304"/>
      <c r="AX20" s="236">
        <f t="shared" si="15"/>
        <v>8</v>
      </c>
      <c r="AY20" s="2">
        <f t="shared" si="16"/>
        <v>0.05</v>
      </c>
      <c r="AZ20" s="87">
        <f>VLOOKUP(I20,Listy!$A$1:$H$9,6,FALSE)</f>
        <v>5004</v>
      </c>
      <c r="BA20" s="378">
        <f t="shared" si="17"/>
        <v>250.20000000000002</v>
      </c>
      <c r="BB20" s="379">
        <f t="shared" si="18"/>
        <v>12.510000000000002</v>
      </c>
      <c r="BC20" s="2"/>
      <c r="BD20" s="2"/>
      <c r="BE20" s="2"/>
      <c r="BF20" s="2"/>
      <c r="BG20" s="2"/>
      <c r="BH20" s="2"/>
      <c r="BI20" s="21">
        <f t="shared" si="36"/>
        <v>0</v>
      </c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1">
        <f t="shared" si="37"/>
        <v>0</v>
      </c>
      <c r="BX20" s="2"/>
      <c r="BY20" s="2"/>
      <c r="BZ20" s="2"/>
      <c r="CA20" s="21">
        <f t="shared" si="38"/>
        <v>0</v>
      </c>
      <c r="CB20" s="2"/>
      <c r="CC20" s="2"/>
      <c r="CD20" s="2"/>
      <c r="CE20" s="21">
        <f t="shared" si="39"/>
        <v>0</v>
      </c>
      <c r="CF20"/>
    </row>
    <row r="21" spans="1:84" s="278" customFormat="1" ht="18" x14ac:dyDescent="0.35">
      <c r="A21" s="410">
        <v>2</v>
      </c>
      <c r="B21" s="411" t="s">
        <v>382</v>
      </c>
      <c r="C21" s="404">
        <v>1</v>
      </c>
      <c r="D21" s="443" t="str">
        <f t="shared" si="41"/>
        <v>.z02_2_d_1</v>
      </c>
      <c r="E21" s="437" t="s">
        <v>474</v>
      </c>
      <c r="F21" s="37" t="str">
        <f>IFERROR(VLOOKUP($I21,Listy!$A:$H,2,FALSE),"XXX")</f>
        <v>Imię02</v>
      </c>
      <c r="G21" s="37" t="str">
        <f>IFERROR(VLOOKUP($I21,Listy!$A:$H,3,FALSE),"XXX")</f>
        <v>Nazwisko02</v>
      </c>
      <c r="H21" s="211">
        <v>6</v>
      </c>
      <c r="I21" s="89" t="s">
        <v>255</v>
      </c>
      <c r="J21" s="91">
        <f t="shared" si="23"/>
        <v>27</v>
      </c>
      <c r="K21" s="94">
        <f>VLOOKUP(J21,Kalendarz!B:E,4,FALSE)</f>
        <v>46570</v>
      </c>
      <c r="L21" s="94">
        <f t="shared" si="42"/>
        <v>46571</v>
      </c>
      <c r="M21" s="37">
        <f t="shared" si="43"/>
        <v>27</v>
      </c>
      <c r="N21" s="474">
        <f>ROUND(MAX(AG21:AO21)/Listy!$U$2,0)</f>
        <v>1</v>
      </c>
      <c r="O21" s="211">
        <v>100</v>
      </c>
      <c r="P21" s="187">
        <v>0.25</v>
      </c>
      <c r="Q21" s="187">
        <v>0.25</v>
      </c>
      <c r="R21" s="187">
        <v>0.25</v>
      </c>
      <c r="S21" s="187">
        <v>0.25</v>
      </c>
      <c r="T21" s="187">
        <v>0</v>
      </c>
      <c r="U21" s="187">
        <v>0</v>
      </c>
      <c r="V21" s="187">
        <v>0</v>
      </c>
      <c r="W21" s="187">
        <v>0</v>
      </c>
      <c r="X21" s="187">
        <v>0</v>
      </c>
      <c r="Y21" s="292"/>
      <c r="Z21" s="292"/>
      <c r="AA21" s="292"/>
      <c r="AB21" s="292"/>
      <c r="AC21" s="302"/>
      <c r="AD21" s="302"/>
      <c r="AE21" s="302"/>
      <c r="AF21" s="302"/>
      <c r="AG21" s="192">
        <f t="shared" si="2"/>
        <v>25</v>
      </c>
      <c r="AH21" s="192">
        <f t="shared" si="26"/>
        <v>25</v>
      </c>
      <c r="AI21" s="192">
        <f t="shared" si="27"/>
        <v>25</v>
      </c>
      <c r="AJ21" s="192">
        <f t="shared" si="28"/>
        <v>25</v>
      </c>
      <c r="AK21" s="192">
        <f t="shared" si="29"/>
        <v>0</v>
      </c>
      <c r="AL21" s="192">
        <f t="shared" si="30"/>
        <v>0</v>
      </c>
      <c r="AM21" s="192">
        <f t="shared" si="31"/>
        <v>0</v>
      </c>
      <c r="AN21" s="192">
        <f t="shared" si="32"/>
        <v>0</v>
      </c>
      <c r="AO21" s="192">
        <f t="shared" si="33"/>
        <v>0</v>
      </c>
      <c r="AP21" s="193">
        <f t="shared" si="11"/>
        <v>0</v>
      </c>
      <c r="AQ21" s="193">
        <f t="shared" si="12"/>
        <v>0</v>
      </c>
      <c r="AR21" s="193">
        <f t="shared" si="13"/>
        <v>0</v>
      </c>
      <c r="AS21" s="307">
        <f t="shared" si="14"/>
        <v>0</v>
      </c>
      <c r="AT21" s="304"/>
      <c r="AU21" s="304"/>
      <c r="AV21" s="304"/>
      <c r="AW21" s="304"/>
      <c r="AX21" s="236">
        <f t="shared" si="15"/>
        <v>100</v>
      </c>
      <c r="AY21" s="2">
        <f t="shared" si="16"/>
        <v>0.625</v>
      </c>
      <c r="AZ21" s="87">
        <f>VLOOKUP(I21,Listy!$A$1:$H$9,6,FALSE)</f>
        <v>5002</v>
      </c>
      <c r="BA21" s="378">
        <f t="shared" si="17"/>
        <v>3126.25</v>
      </c>
      <c r="BB21" s="379">
        <f t="shared" si="18"/>
        <v>1953.90625</v>
      </c>
      <c r="BC21" s="2"/>
      <c r="BD21" s="2"/>
      <c r="BE21" s="2"/>
      <c r="BF21" s="2"/>
      <c r="BG21" s="2"/>
      <c r="BH21" s="2"/>
      <c r="BI21" s="21">
        <f t="shared" si="36"/>
        <v>0</v>
      </c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1">
        <f t="shared" si="37"/>
        <v>0</v>
      </c>
      <c r="BX21" s="2"/>
      <c r="BY21" s="2"/>
      <c r="BZ21" s="2"/>
      <c r="CA21" s="21">
        <f t="shared" si="38"/>
        <v>0</v>
      </c>
      <c r="CB21" s="2"/>
      <c r="CC21" s="2"/>
      <c r="CD21" s="2"/>
      <c r="CE21" s="21">
        <f t="shared" si="39"/>
        <v>0</v>
      </c>
      <c r="CF21"/>
    </row>
    <row r="22" spans="1:84" s="278" customFormat="1" ht="18" x14ac:dyDescent="0.35">
      <c r="A22" s="410">
        <v>2</v>
      </c>
      <c r="B22" s="420" t="s">
        <v>383</v>
      </c>
      <c r="C22" s="404">
        <v>1</v>
      </c>
      <c r="D22" s="443" t="str">
        <f t="shared" si="41"/>
        <v>.z02_2_e_1</v>
      </c>
      <c r="E22" s="437" t="s">
        <v>439</v>
      </c>
      <c r="F22" s="37" t="str">
        <f>IFERROR(VLOOKUP($I22,Listy!$A:$H,2,FALSE),"XXX")</f>
        <v>ENDAWA_01</v>
      </c>
      <c r="G22" s="37">
        <f>IFERROR(VLOOKUP($I22,Listy!$A:$H,3,FALSE),"XXX")</f>
        <v>0</v>
      </c>
      <c r="H22" s="211">
        <v>7</v>
      </c>
      <c r="I22" s="89" t="s">
        <v>278</v>
      </c>
      <c r="J22" s="91">
        <f t="shared" si="23"/>
        <v>28</v>
      </c>
      <c r="K22" s="94">
        <f>VLOOKUP(J22,Kalendarz!B:E,4,FALSE)</f>
        <v>46577</v>
      </c>
      <c r="L22" s="94">
        <f t="shared" si="42"/>
        <v>46579</v>
      </c>
      <c r="M22" s="37">
        <f t="shared" si="43"/>
        <v>29</v>
      </c>
      <c r="N22" s="474">
        <f>ROUND(MAX(AG22:AO22)/Listy!$U$2,0)</f>
        <v>2</v>
      </c>
      <c r="O22" s="211">
        <v>200</v>
      </c>
      <c r="P22" s="187">
        <v>0.15</v>
      </c>
      <c r="Q22" s="187">
        <v>0.15</v>
      </c>
      <c r="R22" s="187">
        <v>0.15</v>
      </c>
      <c r="S22" s="187">
        <v>0.15</v>
      </c>
      <c r="T22" s="187">
        <v>0</v>
      </c>
      <c r="U22" s="187">
        <v>0</v>
      </c>
      <c r="V22" s="187">
        <v>0</v>
      </c>
      <c r="W22" s="187">
        <v>0</v>
      </c>
      <c r="X22" s="187">
        <v>0</v>
      </c>
      <c r="Y22" s="292">
        <v>0.4</v>
      </c>
      <c r="Z22" s="292"/>
      <c r="AA22" s="292"/>
      <c r="AB22" s="292"/>
      <c r="AC22" s="302"/>
      <c r="AD22" s="302"/>
      <c r="AE22" s="302"/>
      <c r="AF22" s="302"/>
      <c r="AG22" s="192">
        <f t="shared" si="2"/>
        <v>30</v>
      </c>
      <c r="AH22" s="192">
        <f t="shared" si="26"/>
        <v>30</v>
      </c>
      <c r="AI22" s="192">
        <f t="shared" si="27"/>
        <v>30</v>
      </c>
      <c r="AJ22" s="192">
        <f t="shared" si="28"/>
        <v>30</v>
      </c>
      <c r="AK22" s="192">
        <f t="shared" si="29"/>
        <v>0</v>
      </c>
      <c r="AL22" s="192">
        <f t="shared" si="30"/>
        <v>0</v>
      </c>
      <c r="AM22" s="192">
        <f t="shared" si="31"/>
        <v>0</v>
      </c>
      <c r="AN22" s="192">
        <f t="shared" si="32"/>
        <v>0</v>
      </c>
      <c r="AO22" s="192">
        <f t="shared" si="33"/>
        <v>0</v>
      </c>
      <c r="AP22" s="193">
        <f t="shared" si="11"/>
        <v>80</v>
      </c>
      <c r="AQ22" s="193">
        <f t="shared" si="12"/>
        <v>0</v>
      </c>
      <c r="AR22" s="193">
        <f t="shared" si="13"/>
        <v>0</v>
      </c>
      <c r="AS22" s="307">
        <f t="shared" si="14"/>
        <v>0</v>
      </c>
      <c r="AT22" s="304"/>
      <c r="AU22" s="304"/>
      <c r="AV22" s="304"/>
      <c r="AW22" s="304"/>
      <c r="AX22" s="236">
        <f t="shared" si="15"/>
        <v>120</v>
      </c>
      <c r="AY22" s="2">
        <f t="shared" si="16"/>
        <v>0.75</v>
      </c>
      <c r="AZ22" s="87" t="e">
        <f>VLOOKUP(I22,Listy!$A$1:$H$9,6,FALSE)</f>
        <v>#N/A</v>
      </c>
      <c r="BA22" s="378" t="e">
        <f t="shared" si="17"/>
        <v>#N/A</v>
      </c>
      <c r="BB22" s="379" t="e">
        <f t="shared" si="18"/>
        <v>#N/A</v>
      </c>
      <c r="BC22" s="2"/>
      <c r="BD22" s="2"/>
      <c r="BE22" s="2"/>
      <c r="BF22" s="2"/>
      <c r="BG22" s="2"/>
      <c r="BH22" s="2"/>
      <c r="BI22" s="22">
        <f t="shared" si="36"/>
        <v>0</v>
      </c>
      <c r="BJ22" s="2"/>
      <c r="BK22" s="2"/>
      <c r="BL22" s="23"/>
      <c r="BM22" s="2"/>
      <c r="BN22" s="2"/>
      <c r="BO22" s="23"/>
      <c r="BP22" s="2"/>
      <c r="BQ22" s="2"/>
      <c r="BR22" s="23"/>
      <c r="BS22" s="23"/>
      <c r="BT22" s="2"/>
      <c r="BU22" s="2"/>
      <c r="BV22" s="2"/>
      <c r="BW22" s="22">
        <f t="shared" si="37"/>
        <v>0</v>
      </c>
      <c r="BX22" s="2"/>
      <c r="BY22" s="2"/>
      <c r="BZ22" s="2"/>
      <c r="CA22" s="22">
        <f t="shared" si="38"/>
        <v>0</v>
      </c>
      <c r="CB22" s="2"/>
      <c r="CC22" s="2"/>
      <c r="CD22" s="2"/>
      <c r="CE22" s="22">
        <f t="shared" si="39"/>
        <v>0</v>
      </c>
      <c r="CF22"/>
    </row>
    <row r="23" spans="1:84" s="278" customFormat="1" ht="18" x14ac:dyDescent="0.35">
      <c r="A23" s="410">
        <v>3</v>
      </c>
      <c r="B23" s="411" t="s">
        <v>379</v>
      </c>
      <c r="C23" s="404">
        <v>1</v>
      </c>
      <c r="D23" s="443" t="str">
        <f t="shared" si="41"/>
        <v>.z02_3_a_1</v>
      </c>
      <c r="E23" s="410" t="s">
        <v>706</v>
      </c>
      <c r="F23" s="37" t="str">
        <f>IFERROR(VLOOKUP($I23,Listy!$A:$H,2,FALSE),"XXX")</f>
        <v>Imię01</v>
      </c>
      <c r="G23" s="37" t="str">
        <f>IFERROR(VLOOKUP($I23,Listy!$A:$H,3,FALSE),"XXX")</f>
        <v>Nazwisko01</v>
      </c>
      <c r="H23" s="211">
        <v>8</v>
      </c>
      <c r="I23" s="89" t="s">
        <v>254</v>
      </c>
      <c r="J23" s="91">
        <f t="shared" si="23"/>
        <v>30</v>
      </c>
      <c r="K23" s="94">
        <f>VLOOKUP(J23,Kalendarz!B:E,4,FALSE)</f>
        <v>46591</v>
      </c>
      <c r="L23" s="94">
        <f t="shared" si="42"/>
        <v>46591</v>
      </c>
      <c r="M23" s="37">
        <f t="shared" si="43"/>
        <v>29</v>
      </c>
      <c r="N23" s="474">
        <f>ROUND(MAX(AG23:AO23)/Listy!$U$2,0)</f>
        <v>0</v>
      </c>
      <c r="O23" s="211">
        <v>30</v>
      </c>
      <c r="P23" s="187">
        <v>0.25</v>
      </c>
      <c r="Q23" s="187">
        <v>0.25</v>
      </c>
      <c r="R23" s="187">
        <v>0.25</v>
      </c>
      <c r="S23" s="187">
        <v>0.25</v>
      </c>
      <c r="T23" s="187">
        <v>0</v>
      </c>
      <c r="U23" s="187">
        <v>0</v>
      </c>
      <c r="V23" s="187">
        <v>0</v>
      </c>
      <c r="W23" s="187">
        <v>0</v>
      </c>
      <c r="X23" s="187">
        <v>0</v>
      </c>
      <c r="Y23" s="292"/>
      <c r="Z23" s="292"/>
      <c r="AA23" s="292"/>
      <c r="AB23" s="292"/>
      <c r="AC23" s="302"/>
      <c r="AD23" s="302"/>
      <c r="AE23" s="302"/>
      <c r="AF23" s="302"/>
      <c r="AG23" s="192">
        <f t="shared" si="2"/>
        <v>8</v>
      </c>
      <c r="AH23" s="192">
        <f t="shared" si="26"/>
        <v>8</v>
      </c>
      <c r="AI23" s="192">
        <f t="shared" si="27"/>
        <v>8</v>
      </c>
      <c r="AJ23" s="192">
        <f t="shared" si="28"/>
        <v>8</v>
      </c>
      <c r="AK23" s="192">
        <f t="shared" si="29"/>
        <v>0</v>
      </c>
      <c r="AL23" s="192">
        <f t="shared" si="30"/>
        <v>0</v>
      </c>
      <c r="AM23" s="192">
        <f t="shared" si="31"/>
        <v>0</v>
      </c>
      <c r="AN23" s="192">
        <f t="shared" si="32"/>
        <v>0</v>
      </c>
      <c r="AO23" s="192">
        <f t="shared" si="33"/>
        <v>0</v>
      </c>
      <c r="AP23" s="193">
        <f t="shared" si="11"/>
        <v>0</v>
      </c>
      <c r="AQ23" s="193">
        <f t="shared" si="12"/>
        <v>0</v>
      </c>
      <c r="AR23" s="193">
        <f t="shared" si="13"/>
        <v>0</v>
      </c>
      <c r="AS23" s="307">
        <f t="shared" si="14"/>
        <v>0</v>
      </c>
      <c r="AT23" s="304"/>
      <c r="AU23" s="304"/>
      <c r="AV23" s="304"/>
      <c r="AW23" s="304"/>
      <c r="AX23" s="236">
        <f t="shared" si="15"/>
        <v>32</v>
      </c>
      <c r="AY23" s="2">
        <f t="shared" si="16"/>
        <v>0.2</v>
      </c>
      <c r="AZ23" s="87">
        <f>VLOOKUP(I23,Listy!$A$1:$H$9,6,FALSE)</f>
        <v>5001</v>
      </c>
      <c r="BA23" s="378">
        <f t="shared" si="17"/>
        <v>1000.2</v>
      </c>
      <c r="BB23" s="379">
        <f t="shared" si="18"/>
        <v>200.04000000000002</v>
      </c>
      <c r="BC23" s="2"/>
      <c r="BD23" s="2"/>
      <c r="BE23" s="2"/>
      <c r="BF23" s="2"/>
      <c r="BG23" s="2"/>
      <c r="BH23" s="2"/>
      <c r="BI23" s="21">
        <f t="shared" si="36"/>
        <v>0</v>
      </c>
      <c r="BJ23" s="2"/>
      <c r="BK23" s="2"/>
      <c r="BL23" s="21"/>
      <c r="BM23" s="2"/>
      <c r="BN23" s="2"/>
      <c r="BO23" s="21"/>
      <c r="BP23" s="2"/>
      <c r="BQ23" s="2"/>
      <c r="BR23" s="21"/>
      <c r="BS23" s="21"/>
      <c r="BT23" s="2"/>
      <c r="BU23" s="2"/>
      <c r="BV23" s="2"/>
      <c r="BW23" s="21">
        <f t="shared" si="37"/>
        <v>0</v>
      </c>
      <c r="BX23" s="2"/>
      <c r="BY23" s="2"/>
      <c r="BZ23" s="2"/>
      <c r="CA23" s="21">
        <f t="shared" si="38"/>
        <v>0</v>
      </c>
      <c r="CB23" s="2"/>
      <c r="CC23" s="2"/>
      <c r="CD23" s="2"/>
      <c r="CE23" s="21">
        <f t="shared" si="39"/>
        <v>0</v>
      </c>
      <c r="CF23" s="177"/>
    </row>
    <row r="24" spans="1:84" s="278" customFormat="1" ht="18" x14ac:dyDescent="0.35">
      <c r="A24" s="410">
        <v>4</v>
      </c>
      <c r="B24" s="411" t="s">
        <v>379</v>
      </c>
      <c r="C24" s="404">
        <v>0</v>
      </c>
      <c r="D24" s="443" t="str">
        <f t="shared" si="41"/>
        <v>.z02_4_a_0</v>
      </c>
      <c r="E24" s="410" t="s">
        <v>707</v>
      </c>
      <c r="F24" s="148"/>
      <c r="G24" s="148"/>
      <c r="H24" s="211"/>
      <c r="I24" s="148"/>
      <c r="J24" s="91">
        <f t="shared" si="23"/>
        <v>30</v>
      </c>
      <c r="K24" s="94">
        <f>VLOOKUP(J24,Kalendarz!B:E,4,FALSE)</f>
        <v>46591</v>
      </c>
      <c r="L24" s="94">
        <f t="shared" si="42"/>
        <v>46591</v>
      </c>
      <c r="M24" s="37">
        <f t="shared" si="43"/>
        <v>29</v>
      </c>
      <c r="N24" s="474">
        <f>ROUND(MAX(AG24:AO24)/Listy!$U$2,0)</f>
        <v>0</v>
      </c>
      <c r="O24" s="12"/>
      <c r="P24" s="12"/>
      <c r="Q24" s="12"/>
      <c r="R24" s="12"/>
      <c r="S24" s="12"/>
      <c r="T24" s="82"/>
      <c r="U24" s="82"/>
      <c r="V24" s="82"/>
      <c r="W24" s="82"/>
      <c r="X24" s="82"/>
      <c r="Y24" s="12"/>
      <c r="Z24" s="12"/>
      <c r="AA24" s="12"/>
      <c r="AB24" s="148"/>
      <c r="AC24" s="173"/>
      <c r="AD24" s="173"/>
      <c r="AE24" s="173"/>
      <c r="AF24" s="173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77"/>
    </row>
    <row r="25" spans="1:84" s="278" customFormat="1" ht="18" x14ac:dyDescent="0.35">
      <c r="A25" s="410">
        <v>4</v>
      </c>
      <c r="B25" s="411" t="s">
        <v>379</v>
      </c>
      <c r="C25" s="404">
        <v>1</v>
      </c>
      <c r="D25" s="443" t="str">
        <f t="shared" ref="D25:D27" si="44">CONCATENATE(A$3,"_",A25,"_",B25,"_",C25)</f>
        <v>.z02_4_a_1</v>
      </c>
      <c r="E25" s="412" t="s">
        <v>475</v>
      </c>
      <c r="F25" s="37" t="str">
        <f>IFERROR(VLOOKUP($I25,Listy!$A:$H,2,FALSE),"XXX")</f>
        <v>Imię04</v>
      </c>
      <c r="G25" s="37" t="str">
        <f>IFERROR(VLOOKUP($I25,Listy!$A:$H,3,FALSE),"XXX")</f>
        <v>Nazwisko04</v>
      </c>
      <c r="H25" s="211">
        <v>8</v>
      </c>
      <c r="I25" s="89" t="s">
        <v>257</v>
      </c>
      <c r="J25" s="91">
        <f t="shared" si="23"/>
        <v>30</v>
      </c>
      <c r="K25" s="94">
        <f>VLOOKUP(J25,Kalendarz!B:E,4,FALSE)</f>
        <v>46591</v>
      </c>
      <c r="L25" s="94">
        <f t="shared" si="42"/>
        <v>46592</v>
      </c>
      <c r="M25" s="37">
        <f t="shared" si="43"/>
        <v>30</v>
      </c>
      <c r="N25" s="474">
        <f>ROUND(MAX(AG25:AO25)/Listy!$U$2,0)</f>
        <v>1</v>
      </c>
      <c r="O25" s="211">
        <v>40</v>
      </c>
      <c r="P25" s="187">
        <v>0.25</v>
      </c>
      <c r="Q25" s="187">
        <v>0.25</v>
      </c>
      <c r="R25" s="187">
        <v>0.25</v>
      </c>
      <c r="S25" s="187">
        <v>0.25</v>
      </c>
      <c r="T25" s="187">
        <v>0</v>
      </c>
      <c r="U25" s="187">
        <v>0</v>
      </c>
      <c r="V25" s="187">
        <v>0</v>
      </c>
      <c r="W25" s="187">
        <v>0</v>
      </c>
      <c r="X25" s="187">
        <v>0</v>
      </c>
      <c r="Y25" s="292"/>
      <c r="Z25" s="292"/>
      <c r="AA25" s="292"/>
      <c r="AB25" s="292"/>
      <c r="AC25" s="302"/>
      <c r="AD25" s="302"/>
      <c r="AE25" s="302"/>
      <c r="AF25" s="302"/>
      <c r="AG25" s="192">
        <f t="shared" si="2"/>
        <v>10</v>
      </c>
      <c r="AH25" s="192">
        <f t="shared" si="26"/>
        <v>10</v>
      </c>
      <c r="AI25" s="192">
        <f t="shared" si="27"/>
        <v>10</v>
      </c>
      <c r="AJ25" s="192">
        <f t="shared" si="28"/>
        <v>10</v>
      </c>
      <c r="AK25" s="192">
        <f t="shared" si="29"/>
        <v>0</v>
      </c>
      <c r="AL25" s="192">
        <f t="shared" si="30"/>
        <v>0</v>
      </c>
      <c r="AM25" s="192">
        <f t="shared" si="31"/>
        <v>0</v>
      </c>
      <c r="AN25" s="192">
        <f t="shared" si="32"/>
        <v>0</v>
      </c>
      <c r="AO25" s="192">
        <f t="shared" si="33"/>
        <v>0</v>
      </c>
      <c r="AP25" s="193">
        <f t="shared" si="11"/>
        <v>0</v>
      </c>
      <c r="AQ25" s="193">
        <f t="shared" si="12"/>
        <v>0</v>
      </c>
      <c r="AR25" s="193">
        <f t="shared" si="13"/>
        <v>0</v>
      </c>
      <c r="AS25" s="307">
        <f t="shared" si="14"/>
        <v>0</v>
      </c>
      <c r="AT25" s="304"/>
      <c r="AU25" s="304"/>
      <c r="AV25" s="304"/>
      <c r="AW25" s="304"/>
      <c r="AX25" s="236">
        <f t="shared" si="15"/>
        <v>40</v>
      </c>
      <c r="AY25" s="2">
        <f t="shared" si="16"/>
        <v>0.25</v>
      </c>
      <c r="AZ25" s="87">
        <f>VLOOKUP(I25,Listy!$A$1:$H$9,6,FALSE)</f>
        <v>5004</v>
      </c>
      <c r="BA25" s="378">
        <f t="shared" si="17"/>
        <v>1251</v>
      </c>
      <c r="BB25" s="379">
        <f t="shared" si="18"/>
        <v>312.75</v>
      </c>
      <c r="BC25" s="2"/>
      <c r="BD25" s="2"/>
      <c r="BE25" s="2"/>
      <c r="BF25" s="2"/>
      <c r="BG25" s="2"/>
      <c r="BH25" s="2"/>
      <c r="BI25" s="21">
        <f t="shared" si="36"/>
        <v>0</v>
      </c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1">
        <f t="shared" si="37"/>
        <v>0</v>
      </c>
      <c r="BX25" s="2"/>
      <c r="BY25" s="2"/>
      <c r="BZ25" s="2"/>
      <c r="CA25" s="21">
        <f t="shared" si="38"/>
        <v>0</v>
      </c>
      <c r="CB25" s="2"/>
      <c r="CC25" s="2"/>
      <c r="CD25" s="2"/>
      <c r="CE25" s="21">
        <f t="shared" si="39"/>
        <v>0</v>
      </c>
      <c r="CF25"/>
    </row>
    <row r="26" spans="1:84" s="278" customFormat="1" ht="18" x14ac:dyDescent="0.35">
      <c r="A26" s="410">
        <v>4</v>
      </c>
      <c r="B26" s="411" t="s">
        <v>380</v>
      </c>
      <c r="C26" s="404">
        <v>1</v>
      </c>
      <c r="D26" s="443" t="str">
        <f t="shared" si="44"/>
        <v>.z02_4_b_1</v>
      </c>
      <c r="E26" s="412" t="s">
        <v>441</v>
      </c>
      <c r="F26" s="37" t="str">
        <f>IFERROR(VLOOKUP($I26,Listy!$A:$H,2,FALSE),"XXX")</f>
        <v>Imię02</v>
      </c>
      <c r="G26" s="37" t="str">
        <f>IFERROR(VLOOKUP($I26,Listy!$A:$H,3,FALSE),"XXX")</f>
        <v>Nazwisko02</v>
      </c>
      <c r="H26" s="211">
        <v>8</v>
      </c>
      <c r="I26" s="89" t="s">
        <v>255</v>
      </c>
      <c r="J26" s="91">
        <f t="shared" si="23"/>
        <v>31</v>
      </c>
      <c r="K26" s="94">
        <f>VLOOKUP(J26,Kalendarz!B:E,4,FALSE)</f>
        <v>46598</v>
      </c>
      <c r="L26" s="94">
        <f t="shared" si="42"/>
        <v>46599</v>
      </c>
      <c r="M26" s="37">
        <f t="shared" si="43"/>
        <v>31</v>
      </c>
      <c r="N26" s="474">
        <f>ROUND(MAX(AG26:AO26)/Listy!$U$2,0)</f>
        <v>1</v>
      </c>
      <c r="O26" s="211">
        <v>40</v>
      </c>
      <c r="P26" s="187">
        <v>0.25</v>
      </c>
      <c r="Q26" s="187">
        <v>0.25</v>
      </c>
      <c r="R26" s="187">
        <v>0.25</v>
      </c>
      <c r="S26" s="187">
        <v>0.25</v>
      </c>
      <c r="T26" s="187">
        <v>0</v>
      </c>
      <c r="U26" s="187">
        <v>0</v>
      </c>
      <c r="V26" s="187">
        <v>0</v>
      </c>
      <c r="W26" s="187">
        <v>0</v>
      </c>
      <c r="X26" s="187">
        <v>0</v>
      </c>
      <c r="Y26" s="292"/>
      <c r="Z26" s="292"/>
      <c r="AA26" s="292"/>
      <c r="AB26" s="292"/>
      <c r="AC26" s="302"/>
      <c r="AD26" s="302"/>
      <c r="AE26" s="302"/>
      <c r="AF26" s="302"/>
      <c r="AG26" s="192">
        <f t="shared" si="2"/>
        <v>10</v>
      </c>
      <c r="AH26" s="192">
        <f t="shared" si="26"/>
        <v>10</v>
      </c>
      <c r="AI26" s="192">
        <f t="shared" si="27"/>
        <v>10</v>
      </c>
      <c r="AJ26" s="192">
        <f t="shared" si="28"/>
        <v>10</v>
      </c>
      <c r="AK26" s="192">
        <f t="shared" si="29"/>
        <v>0</v>
      </c>
      <c r="AL26" s="192">
        <f t="shared" si="30"/>
        <v>0</v>
      </c>
      <c r="AM26" s="192">
        <f t="shared" si="31"/>
        <v>0</v>
      </c>
      <c r="AN26" s="192">
        <f t="shared" si="32"/>
        <v>0</v>
      </c>
      <c r="AO26" s="192">
        <f t="shared" si="33"/>
        <v>0</v>
      </c>
      <c r="AP26" s="193">
        <f t="shared" si="11"/>
        <v>0</v>
      </c>
      <c r="AQ26" s="193">
        <f t="shared" si="12"/>
        <v>0</v>
      </c>
      <c r="AR26" s="193">
        <f t="shared" si="13"/>
        <v>0</v>
      </c>
      <c r="AS26" s="307">
        <f t="shared" si="14"/>
        <v>0</v>
      </c>
      <c r="AT26" s="304"/>
      <c r="AU26" s="304"/>
      <c r="AV26" s="304"/>
      <c r="AW26" s="304"/>
      <c r="AX26" s="236">
        <f t="shared" si="15"/>
        <v>40</v>
      </c>
      <c r="AY26" s="2">
        <f t="shared" si="16"/>
        <v>0.25</v>
      </c>
      <c r="AZ26" s="87">
        <f>VLOOKUP(I26,Listy!$A$1:$H$9,6,FALSE)</f>
        <v>5002</v>
      </c>
      <c r="BA26" s="378">
        <f t="shared" si="17"/>
        <v>1250.5</v>
      </c>
      <c r="BB26" s="379">
        <f t="shared" si="18"/>
        <v>312.625</v>
      </c>
      <c r="BC26" s="2"/>
      <c r="BD26" s="2"/>
      <c r="BE26" s="2"/>
      <c r="BF26" s="2"/>
      <c r="BG26" s="2"/>
      <c r="BH26" s="2"/>
      <c r="BI26" s="21">
        <f t="shared" si="36"/>
        <v>0</v>
      </c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1">
        <f t="shared" si="37"/>
        <v>0</v>
      </c>
      <c r="BX26" s="2"/>
      <c r="BY26" s="2"/>
      <c r="BZ26" s="2"/>
      <c r="CA26" s="21">
        <f t="shared" si="38"/>
        <v>0</v>
      </c>
      <c r="CB26" s="2"/>
      <c r="CC26" s="2"/>
      <c r="CD26" s="2"/>
      <c r="CE26" s="21">
        <f t="shared" si="39"/>
        <v>0</v>
      </c>
      <c r="CF26"/>
    </row>
    <row r="27" spans="1:84" s="278" customFormat="1" ht="18" x14ac:dyDescent="0.35">
      <c r="A27" s="410">
        <v>4</v>
      </c>
      <c r="B27" s="411" t="s">
        <v>381</v>
      </c>
      <c r="C27" s="404">
        <v>1</v>
      </c>
      <c r="D27" s="443" t="str">
        <f t="shared" si="44"/>
        <v>.z02_4_c_1</v>
      </c>
      <c r="E27" s="412" t="s">
        <v>476</v>
      </c>
      <c r="F27" s="37" t="str">
        <f>IFERROR(VLOOKUP($I27,Listy!$A:$H,2,FALSE),"XXX")</f>
        <v>Imię03</v>
      </c>
      <c r="G27" s="37" t="str">
        <f>IFERROR(VLOOKUP($I27,Listy!$A:$H,3,FALSE),"XXX")</f>
        <v>Nazwisko03</v>
      </c>
      <c r="H27" s="211">
        <v>8</v>
      </c>
      <c r="I27" s="89" t="s">
        <v>256</v>
      </c>
      <c r="J27" s="91">
        <f t="shared" si="23"/>
        <v>32</v>
      </c>
      <c r="K27" s="94">
        <f>VLOOKUP(J27,Kalendarz!B:E,4,FALSE)</f>
        <v>46605</v>
      </c>
      <c r="L27" s="94">
        <f t="shared" si="42"/>
        <v>46606</v>
      </c>
      <c r="M27" s="37">
        <f t="shared" si="43"/>
        <v>32</v>
      </c>
      <c r="N27" s="474">
        <f>ROUND(MAX(AG27:AO27)/Listy!$U$2,0)</f>
        <v>1</v>
      </c>
      <c r="O27" s="211">
        <v>80</v>
      </c>
      <c r="P27" s="187">
        <v>0.25</v>
      </c>
      <c r="Q27" s="187">
        <v>0.25</v>
      </c>
      <c r="R27" s="187">
        <v>0.25</v>
      </c>
      <c r="S27" s="187">
        <v>0.25</v>
      </c>
      <c r="T27" s="187">
        <v>0</v>
      </c>
      <c r="U27" s="187">
        <v>0</v>
      </c>
      <c r="V27" s="187">
        <v>0</v>
      </c>
      <c r="W27" s="187">
        <v>0</v>
      </c>
      <c r="X27" s="187">
        <v>0</v>
      </c>
      <c r="Y27" s="292"/>
      <c r="Z27" s="292"/>
      <c r="AA27" s="292"/>
      <c r="AB27" s="292"/>
      <c r="AC27" s="302"/>
      <c r="AD27" s="302"/>
      <c r="AE27" s="302"/>
      <c r="AF27" s="302"/>
      <c r="AG27" s="192">
        <f t="shared" si="2"/>
        <v>20</v>
      </c>
      <c r="AH27" s="192">
        <f t="shared" si="26"/>
        <v>20</v>
      </c>
      <c r="AI27" s="192">
        <f t="shared" si="27"/>
        <v>20</v>
      </c>
      <c r="AJ27" s="192">
        <f t="shared" si="28"/>
        <v>20</v>
      </c>
      <c r="AK27" s="192">
        <f t="shared" si="29"/>
        <v>0</v>
      </c>
      <c r="AL27" s="192">
        <f t="shared" si="30"/>
        <v>0</v>
      </c>
      <c r="AM27" s="192">
        <f t="shared" si="31"/>
        <v>0</v>
      </c>
      <c r="AN27" s="192">
        <f t="shared" si="32"/>
        <v>0</v>
      </c>
      <c r="AO27" s="192">
        <f t="shared" si="33"/>
        <v>0</v>
      </c>
      <c r="AP27" s="193">
        <f t="shared" si="11"/>
        <v>0</v>
      </c>
      <c r="AQ27" s="193">
        <f t="shared" si="12"/>
        <v>0</v>
      </c>
      <c r="AR27" s="193">
        <f t="shared" si="13"/>
        <v>0</v>
      </c>
      <c r="AS27" s="307">
        <f t="shared" si="14"/>
        <v>0</v>
      </c>
      <c r="AT27" s="304"/>
      <c r="AU27" s="304"/>
      <c r="AV27" s="304"/>
      <c r="AW27" s="304"/>
      <c r="AX27" s="236">
        <f t="shared" si="15"/>
        <v>80</v>
      </c>
      <c r="AY27" s="2">
        <f t="shared" si="16"/>
        <v>0.5</v>
      </c>
      <c r="AZ27" s="87">
        <f>VLOOKUP(I27,Listy!$A$1:$H$9,6,FALSE)</f>
        <v>5003</v>
      </c>
      <c r="BA27" s="378">
        <f t="shared" si="17"/>
        <v>2501.5</v>
      </c>
      <c r="BB27" s="379">
        <f t="shared" si="18"/>
        <v>1250.75</v>
      </c>
      <c r="BC27" s="2"/>
      <c r="BD27" s="2"/>
      <c r="BE27" s="2"/>
      <c r="BF27" s="2"/>
      <c r="BG27" s="2"/>
      <c r="BH27" s="2"/>
      <c r="BI27" s="21">
        <f t="shared" si="36"/>
        <v>0</v>
      </c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1">
        <f t="shared" si="37"/>
        <v>0</v>
      </c>
      <c r="BX27" s="2"/>
      <c r="BY27" s="2"/>
      <c r="BZ27" s="2"/>
      <c r="CA27" s="21">
        <f t="shared" si="38"/>
        <v>0</v>
      </c>
      <c r="CB27" s="2"/>
      <c r="CC27" s="2"/>
      <c r="CD27" s="2"/>
      <c r="CE27" s="21">
        <f t="shared" si="39"/>
        <v>0</v>
      </c>
      <c r="CF27"/>
    </row>
    <row r="28" spans="1:84" s="278" customFormat="1" ht="18" x14ac:dyDescent="0.35">
      <c r="A28" s="410">
        <v>5</v>
      </c>
      <c r="B28" s="444" t="s">
        <v>379</v>
      </c>
      <c r="C28" s="404">
        <v>1</v>
      </c>
      <c r="D28" s="443" t="str">
        <f t="shared" ref="D28:D29" si="45">CONCATENATE(A$3,"_",A28,"_",B28,"_",C28)</f>
        <v>.z02_5_a_1</v>
      </c>
      <c r="E28" s="410" t="s">
        <v>708</v>
      </c>
      <c r="F28" s="37" t="str">
        <f>IFERROR(VLOOKUP($I28,Listy!$A:$H,2,FALSE),"XXX")</f>
        <v>Imię01</v>
      </c>
      <c r="G28" s="37" t="str">
        <f>IFERROR(VLOOKUP($I28,Listy!$A:$H,3,FALSE),"XXX")</f>
        <v>Nazwisko01</v>
      </c>
      <c r="H28" s="211">
        <v>9</v>
      </c>
      <c r="I28" s="89" t="s">
        <v>254</v>
      </c>
      <c r="J28" s="91">
        <f t="shared" si="23"/>
        <v>33</v>
      </c>
      <c r="K28" s="94">
        <f>VLOOKUP(J28,Kalendarz!B:E,4,FALSE)</f>
        <v>46612</v>
      </c>
      <c r="L28" s="94">
        <f t="shared" ref="L28:L29" si="46">K28+N28</f>
        <v>46612</v>
      </c>
      <c r="M28" s="37">
        <f t="shared" ref="M28:M29" si="47">J28+N28-1</f>
        <v>32</v>
      </c>
      <c r="N28" s="474">
        <f>ROUND(MAX(AG28:AO28)/Listy!$U$2,0)</f>
        <v>0</v>
      </c>
      <c r="O28" s="211">
        <v>20</v>
      </c>
      <c r="P28" s="187">
        <v>0.25</v>
      </c>
      <c r="Q28" s="187">
        <v>0.25</v>
      </c>
      <c r="R28" s="187">
        <v>0.25</v>
      </c>
      <c r="S28" s="187">
        <v>0.25</v>
      </c>
      <c r="T28" s="187">
        <v>0</v>
      </c>
      <c r="U28" s="187">
        <v>0</v>
      </c>
      <c r="V28" s="187">
        <v>0</v>
      </c>
      <c r="W28" s="187">
        <v>0</v>
      </c>
      <c r="X28" s="187">
        <v>0</v>
      </c>
      <c r="Y28" s="292"/>
      <c r="Z28" s="292"/>
      <c r="AA28" s="292"/>
      <c r="AB28" s="292"/>
      <c r="AC28" s="302"/>
      <c r="AD28" s="302"/>
      <c r="AE28" s="302"/>
      <c r="AF28" s="302"/>
      <c r="AG28" s="192">
        <f t="shared" si="2"/>
        <v>5</v>
      </c>
      <c r="AH28" s="192">
        <f t="shared" si="26"/>
        <v>5</v>
      </c>
      <c r="AI28" s="192">
        <f t="shared" si="27"/>
        <v>5</v>
      </c>
      <c r="AJ28" s="192">
        <f t="shared" si="28"/>
        <v>5</v>
      </c>
      <c r="AK28" s="192">
        <f t="shared" si="29"/>
        <v>0</v>
      </c>
      <c r="AL28" s="192">
        <f t="shared" si="30"/>
        <v>0</v>
      </c>
      <c r="AM28" s="192">
        <f t="shared" si="31"/>
        <v>0</v>
      </c>
      <c r="AN28" s="192">
        <f t="shared" si="32"/>
        <v>0</v>
      </c>
      <c r="AO28" s="192">
        <f t="shared" si="33"/>
        <v>0</v>
      </c>
      <c r="AP28" s="193">
        <f t="shared" si="11"/>
        <v>0</v>
      </c>
      <c r="AQ28" s="193">
        <f t="shared" si="12"/>
        <v>0</v>
      </c>
      <c r="AR28" s="193">
        <f t="shared" si="13"/>
        <v>0</v>
      </c>
      <c r="AS28" s="307">
        <f t="shared" si="14"/>
        <v>0</v>
      </c>
      <c r="AT28" s="304"/>
      <c r="AU28" s="304"/>
      <c r="AV28" s="304"/>
      <c r="AW28" s="304"/>
      <c r="AX28" s="236">
        <f t="shared" si="15"/>
        <v>20</v>
      </c>
      <c r="AY28" s="2">
        <f t="shared" si="16"/>
        <v>0.125</v>
      </c>
      <c r="AZ28" s="87">
        <f>VLOOKUP(I28,Listy!$A$1:$H$9,6,FALSE)</f>
        <v>5001</v>
      </c>
      <c r="BA28" s="378">
        <f t="shared" si="17"/>
        <v>625.125</v>
      </c>
      <c r="BB28" s="379">
        <f t="shared" si="18"/>
        <v>78.140625</v>
      </c>
      <c r="BC28" s="2"/>
      <c r="BD28" s="2"/>
      <c r="BE28" s="2"/>
      <c r="BF28" s="2"/>
      <c r="BG28" s="2"/>
      <c r="BH28" s="2"/>
      <c r="BI28" s="22">
        <f t="shared" si="36"/>
        <v>0</v>
      </c>
      <c r="BJ28" s="2"/>
      <c r="BK28" s="2"/>
      <c r="BL28" s="23"/>
      <c r="BM28" s="2"/>
      <c r="BN28" s="2"/>
      <c r="BO28" s="23"/>
      <c r="BP28" s="2"/>
      <c r="BQ28" s="2"/>
      <c r="BR28" s="23"/>
      <c r="BS28" s="23"/>
      <c r="BT28" s="2"/>
      <c r="BU28" s="2"/>
      <c r="BV28" s="2"/>
      <c r="BW28" s="22">
        <f t="shared" si="37"/>
        <v>0</v>
      </c>
      <c r="BX28" s="2"/>
      <c r="BY28" s="2"/>
      <c r="BZ28" s="2"/>
      <c r="CA28" s="22">
        <f t="shared" si="38"/>
        <v>0</v>
      </c>
      <c r="CB28" s="2"/>
      <c r="CC28" s="2"/>
      <c r="CD28" s="2"/>
      <c r="CE28" s="22">
        <f t="shared" si="39"/>
        <v>0</v>
      </c>
      <c r="CF28"/>
    </row>
    <row r="29" spans="1:84" s="278" customFormat="1" ht="18" x14ac:dyDescent="0.35">
      <c r="A29" s="410">
        <v>6</v>
      </c>
      <c r="B29" s="444" t="s">
        <v>379</v>
      </c>
      <c r="C29" s="404">
        <v>1</v>
      </c>
      <c r="D29" s="443" t="str">
        <f t="shared" si="45"/>
        <v>.z02_6_a_1</v>
      </c>
      <c r="E29" s="410" t="s">
        <v>709</v>
      </c>
      <c r="F29" s="37" t="str">
        <f>IFERROR(VLOOKUP($I29,Listy!$A:$H,2,FALSE),"XXX")</f>
        <v>Imię03</v>
      </c>
      <c r="G29" s="37" t="str">
        <f>IFERROR(VLOOKUP($I29,Listy!$A:$H,3,FALSE),"XXX")</f>
        <v>Nazwisko03</v>
      </c>
      <c r="H29" s="211">
        <v>10</v>
      </c>
      <c r="I29" s="89" t="s">
        <v>256</v>
      </c>
      <c r="J29" s="91">
        <f t="shared" si="23"/>
        <v>33</v>
      </c>
      <c r="K29" s="94">
        <f>VLOOKUP(J29,Kalendarz!B:E,4,FALSE)</f>
        <v>46612</v>
      </c>
      <c r="L29" s="94">
        <f t="shared" si="46"/>
        <v>46613</v>
      </c>
      <c r="M29" s="37">
        <f t="shared" si="47"/>
        <v>33</v>
      </c>
      <c r="N29" s="474">
        <f>ROUND(MAX(AG29:AO29)/Listy!$U$2,0)</f>
        <v>1</v>
      </c>
      <c r="O29" s="211">
        <v>60</v>
      </c>
      <c r="P29" s="187">
        <v>0.25</v>
      </c>
      <c r="Q29" s="187">
        <v>0.25</v>
      </c>
      <c r="R29" s="187">
        <v>0.25</v>
      </c>
      <c r="S29" s="187">
        <v>0.25</v>
      </c>
      <c r="T29" s="187">
        <v>0</v>
      </c>
      <c r="U29" s="187">
        <v>0</v>
      </c>
      <c r="V29" s="187">
        <v>0</v>
      </c>
      <c r="W29" s="187">
        <v>0</v>
      </c>
      <c r="X29" s="187">
        <v>0</v>
      </c>
      <c r="Y29" s="292"/>
      <c r="Z29" s="292"/>
      <c r="AA29" s="292"/>
      <c r="AB29" s="292"/>
      <c r="AC29" s="302"/>
      <c r="AD29" s="302"/>
      <c r="AE29" s="302"/>
      <c r="AF29" s="302"/>
      <c r="AG29" s="192">
        <f t="shared" si="2"/>
        <v>15</v>
      </c>
      <c r="AH29" s="192">
        <f t="shared" si="26"/>
        <v>15</v>
      </c>
      <c r="AI29" s="192">
        <f t="shared" si="27"/>
        <v>15</v>
      </c>
      <c r="AJ29" s="192">
        <f t="shared" si="28"/>
        <v>15</v>
      </c>
      <c r="AK29" s="192">
        <f t="shared" si="29"/>
        <v>0</v>
      </c>
      <c r="AL29" s="192">
        <f t="shared" si="30"/>
        <v>0</v>
      </c>
      <c r="AM29" s="192">
        <f t="shared" si="31"/>
        <v>0</v>
      </c>
      <c r="AN29" s="192">
        <f t="shared" si="32"/>
        <v>0</v>
      </c>
      <c r="AO29" s="192">
        <f t="shared" si="33"/>
        <v>0</v>
      </c>
      <c r="AP29" s="193">
        <f t="shared" si="11"/>
        <v>0</v>
      </c>
      <c r="AQ29" s="193">
        <f t="shared" si="12"/>
        <v>0</v>
      </c>
      <c r="AR29" s="193">
        <f t="shared" si="13"/>
        <v>0</v>
      </c>
      <c r="AS29" s="307">
        <f t="shared" si="14"/>
        <v>0</v>
      </c>
      <c r="AT29" s="304"/>
      <c r="AU29" s="304"/>
      <c r="AV29" s="304"/>
      <c r="AW29" s="304"/>
      <c r="AX29" s="236">
        <f t="shared" si="15"/>
        <v>60</v>
      </c>
      <c r="AY29" s="2">
        <f t="shared" si="16"/>
        <v>0.375</v>
      </c>
      <c r="AZ29" s="87">
        <f>VLOOKUP(I29,Listy!$A$1:$H$9,6,FALSE)</f>
        <v>5003</v>
      </c>
      <c r="BA29" s="378">
        <f t="shared" si="17"/>
        <v>1876.125</v>
      </c>
      <c r="BB29" s="379">
        <f t="shared" si="18"/>
        <v>703.546875</v>
      </c>
      <c r="BC29" s="2"/>
      <c r="BD29" s="2"/>
      <c r="BE29" s="2"/>
      <c r="BF29" s="2"/>
      <c r="BG29" s="2"/>
      <c r="BH29" s="2"/>
      <c r="BI29" s="22">
        <f t="shared" ref="BI29" si="48">BG29*BH29</f>
        <v>0</v>
      </c>
      <c r="BJ29" s="336"/>
      <c r="BK29" s="336"/>
      <c r="BL29" s="336"/>
      <c r="BM29" s="336"/>
      <c r="BN29" s="336"/>
      <c r="BO29" s="336"/>
      <c r="BP29" s="336"/>
      <c r="BQ29" s="336"/>
      <c r="BR29" s="336"/>
      <c r="BS29" s="336"/>
      <c r="BT29" s="336"/>
      <c r="BU29" s="336"/>
      <c r="BV29" s="336"/>
      <c r="BW29" s="336"/>
      <c r="BX29" s="336"/>
      <c r="BY29" s="336"/>
      <c r="BZ29" s="336"/>
      <c r="CA29" s="336"/>
      <c r="CB29" s="336"/>
      <c r="CC29" s="336"/>
      <c r="CD29" s="336"/>
      <c r="CE29" s="336"/>
    </row>
    <row r="30" spans="1:84" s="278" customFormat="1" ht="18" x14ac:dyDescent="0.35">
      <c r="A30" s="421" t="s">
        <v>90</v>
      </c>
      <c r="B30" s="421"/>
      <c r="C30" s="349"/>
      <c r="D30" s="333"/>
      <c r="E30" s="421"/>
      <c r="F30" s="334"/>
      <c r="G30" s="334"/>
      <c r="H30" s="62"/>
      <c r="I30" s="334"/>
      <c r="J30" s="334"/>
      <c r="K30" s="334"/>
      <c r="L30" s="334"/>
      <c r="M30" s="334"/>
      <c r="N30" s="334"/>
      <c r="O30" s="334"/>
      <c r="P30" s="334"/>
      <c r="Q30" s="334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8"/>
      <c r="AD30" s="338"/>
      <c r="AE30" s="338"/>
      <c r="AF30" s="338"/>
      <c r="AG30" s="585">
        <f>SUM(AG$3:AG29)</f>
        <v>297</v>
      </c>
      <c r="AH30" s="586">
        <f>SUM(AH$3:AH29)</f>
        <v>297</v>
      </c>
      <c r="AI30" s="586">
        <f>SUM(AI$3:AI29)</f>
        <v>297</v>
      </c>
      <c r="AJ30" s="586">
        <f>SUM(AJ$3:AJ29)</f>
        <v>297</v>
      </c>
      <c r="AK30" s="586">
        <f>SUM(AK$3:AK29)</f>
        <v>0</v>
      </c>
      <c r="AL30" s="586">
        <f>SUM(AL$3:AL29)</f>
        <v>0</v>
      </c>
      <c r="AM30" s="586">
        <f>SUM(AM$3:AM29)</f>
        <v>0</v>
      </c>
      <c r="AN30" s="586">
        <f>SUM(AN$3:AN29)</f>
        <v>0</v>
      </c>
      <c r="AO30" s="587">
        <f>SUM(AO$3:AO29)</f>
        <v>0</v>
      </c>
      <c r="AP30" s="579">
        <f>SUM(AP$3:AP29)</f>
        <v>80</v>
      </c>
      <c r="AQ30" s="580">
        <f>SUM(AQ$3:AQ29)</f>
        <v>0</v>
      </c>
      <c r="AR30" s="580">
        <f>SUM(AR$3:AR29)</f>
        <v>0</v>
      </c>
      <c r="AS30" s="581">
        <f>SUM(AS$3:AS29)</f>
        <v>0</v>
      </c>
      <c r="AT30" s="572">
        <f>SUM(AT$3:AT29)</f>
        <v>0</v>
      </c>
      <c r="AU30" s="573">
        <f>SUM(AU$3:AU29)</f>
        <v>0</v>
      </c>
      <c r="AV30" s="573">
        <f>SUM(AV$3:AV29)</f>
        <v>0</v>
      </c>
      <c r="AW30" s="574">
        <f>SUM(AW$3:AW29)</f>
        <v>0</v>
      </c>
      <c r="AX30" s="592">
        <f>SUM(AX$3:AX29)</f>
        <v>1188</v>
      </c>
      <c r="AZ30" s="336"/>
      <c r="BA30" s="336"/>
      <c r="BC30" s="336"/>
      <c r="BD30" s="336"/>
      <c r="BE30" s="336"/>
      <c r="BF30" s="336"/>
      <c r="BG30" s="336"/>
      <c r="BH30" s="336"/>
      <c r="BJ30" s="336"/>
      <c r="BK30" s="336"/>
      <c r="BM30" s="336"/>
      <c r="BN30" s="336"/>
      <c r="BP30" s="336"/>
      <c r="BQ30" s="336"/>
      <c r="BT30" s="336"/>
      <c r="BU30" s="336"/>
      <c r="BV30" s="336"/>
      <c r="BX30" s="336"/>
      <c r="BY30" s="336"/>
      <c r="BZ30" s="336"/>
      <c r="CB30" s="336"/>
      <c r="CC30" s="336"/>
      <c r="CD30" s="336"/>
    </row>
    <row r="31" spans="1:84" s="278" customFormat="1" x14ac:dyDescent="0.3">
      <c r="A31" s="349"/>
      <c r="B31" s="350"/>
      <c r="C31" s="349"/>
      <c r="D31" s="333"/>
      <c r="E31" s="354"/>
      <c r="F31" s="334"/>
      <c r="G31" s="334"/>
      <c r="H31" s="335"/>
      <c r="I31" s="334"/>
      <c r="J31" s="334"/>
      <c r="K31" s="334"/>
      <c r="L31" s="334"/>
      <c r="M31" s="334"/>
      <c r="N31" s="62"/>
      <c r="O31" s="62"/>
      <c r="P31" s="337"/>
      <c r="Q31" s="337"/>
      <c r="R31" s="337"/>
      <c r="S31" s="337"/>
      <c r="T31" s="337"/>
      <c r="U31" s="337"/>
      <c r="V31" s="337"/>
      <c r="W31" s="337"/>
      <c r="X31" s="337"/>
      <c r="Y31" s="357"/>
      <c r="Z31" s="357"/>
      <c r="AA31" s="357"/>
      <c r="AB31" s="337"/>
      <c r="AC31" s="338"/>
      <c r="AD31" s="338"/>
      <c r="AE31" s="338"/>
      <c r="AF31" s="338"/>
      <c r="AG31" s="588" t="str">
        <f>Listy!$AA$1&amp;AG30/20</f>
        <v>T=14,85</v>
      </c>
      <c r="AH31" s="589" t="str">
        <f>Listy!$AA$1&amp;AH30/20</f>
        <v>T=14,85</v>
      </c>
      <c r="AI31" s="589" t="str">
        <f>Listy!$AA$1&amp;AI30/20</f>
        <v>T=14,85</v>
      </c>
      <c r="AJ31" s="589" t="str">
        <f>Listy!$AA$1&amp;AJ30/20</f>
        <v>T=14,85</v>
      </c>
      <c r="AK31" s="589" t="str">
        <f>Listy!$AA$1&amp;AK30/20</f>
        <v>T=0</v>
      </c>
      <c r="AL31" s="589" t="str">
        <f>Listy!$AA$1&amp;AL30/20</f>
        <v>T=0</v>
      </c>
      <c r="AM31" s="589" t="str">
        <f>Listy!$AA$1&amp;AM30/20</f>
        <v>T=0</v>
      </c>
      <c r="AN31" s="589" t="str">
        <f>Listy!$AA$1&amp;AN30/20</f>
        <v>T=0</v>
      </c>
      <c r="AO31" s="590" t="str">
        <f>Listy!$AA$1&amp;AO30/20</f>
        <v>T=0</v>
      </c>
      <c r="AP31" s="582" t="str">
        <f>Listy!$AA$1&amp;AP30/20</f>
        <v>T=4</v>
      </c>
      <c r="AQ31" s="583" t="str">
        <f>Listy!$AA$1&amp;AQ30/20</f>
        <v>T=0</v>
      </c>
      <c r="AR31" s="583" t="str">
        <f>Listy!$AA$1&amp;AR30/20</f>
        <v>T=0</v>
      </c>
      <c r="AS31" s="584" t="str">
        <f>Listy!$AA$1&amp;AS30/20</f>
        <v>T=0</v>
      </c>
      <c r="AT31" s="575" t="str">
        <f>Listy!$AA$1&amp;AT30/20</f>
        <v>T=0</v>
      </c>
      <c r="AU31" s="576" t="str">
        <f>Listy!$AA$1&amp;AU30/20</f>
        <v>T=0</v>
      </c>
      <c r="AV31" s="576" t="str">
        <f>Listy!$AA$1&amp;AV30/20</f>
        <v>T=0</v>
      </c>
      <c r="AW31" s="577" t="str">
        <f>Listy!$AA$1&amp;AW30/20</f>
        <v>T=0</v>
      </c>
      <c r="AX31" s="591" t="str">
        <f>Listy!$AA$1&amp;AX30/20</f>
        <v>T=59,4</v>
      </c>
      <c r="AZ31" s="336"/>
      <c r="BA31" s="336"/>
      <c r="BC31" s="336"/>
      <c r="BD31" s="336"/>
      <c r="BE31" s="336"/>
      <c r="BF31" s="336"/>
      <c r="BG31" s="336"/>
      <c r="BH31" s="336"/>
      <c r="BJ31" s="336"/>
      <c r="BK31" s="336"/>
      <c r="BM31" s="336"/>
      <c r="BN31" s="336"/>
      <c r="BP31" s="336"/>
      <c r="BQ31" s="336"/>
      <c r="BT31" s="336"/>
      <c r="BU31" s="336"/>
      <c r="BV31" s="336"/>
      <c r="BX31" s="336"/>
      <c r="BY31" s="336"/>
      <c r="BZ31" s="336"/>
      <c r="CB31" s="336"/>
      <c r="CC31" s="336"/>
      <c r="CD31" s="336"/>
    </row>
    <row r="32" spans="1:84" s="278" customFormat="1" x14ac:dyDescent="0.3">
      <c r="A32" s="349"/>
      <c r="B32" s="350"/>
      <c r="C32" s="349"/>
      <c r="D32" s="333"/>
      <c r="E32" s="354"/>
      <c r="F32" s="334"/>
      <c r="G32" s="334"/>
      <c r="H32" s="335"/>
      <c r="I32" s="334"/>
      <c r="J32" s="334"/>
      <c r="K32" s="334"/>
      <c r="L32" s="334"/>
      <c r="M32" s="334"/>
      <c r="N32" s="334"/>
      <c r="O32" s="336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4"/>
      <c r="AD32" s="334"/>
      <c r="AE32" s="334"/>
      <c r="AF32" s="334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4"/>
      <c r="AU32" s="334"/>
      <c r="AV32" s="334"/>
      <c r="AW32" s="334"/>
      <c r="AX32" s="340"/>
      <c r="AZ32" s="336"/>
      <c r="BA32" s="336"/>
      <c r="BC32" s="336"/>
      <c r="BD32" s="336"/>
      <c r="BE32" s="336"/>
      <c r="BF32" s="336"/>
      <c r="BG32" s="336"/>
      <c r="BH32" s="336"/>
      <c r="BJ32" s="336"/>
      <c r="BK32" s="336"/>
      <c r="BM32" s="336"/>
      <c r="BN32" s="336"/>
      <c r="BP32" s="336"/>
      <c r="BQ32" s="336"/>
      <c r="BT32" s="336"/>
      <c r="BU32" s="336"/>
      <c r="BV32" s="336"/>
      <c r="BX32" s="336"/>
      <c r="BY32" s="336"/>
      <c r="BZ32" s="336"/>
      <c r="CB32" s="336"/>
      <c r="CC32" s="336"/>
      <c r="CD32" s="336"/>
    </row>
    <row r="33" spans="1:84" s="278" customFormat="1" x14ac:dyDescent="0.3">
      <c r="A33" s="349"/>
      <c r="B33" s="350"/>
      <c r="C33" s="349"/>
      <c r="D33" s="333"/>
      <c r="E33" s="354"/>
      <c r="F33" s="334"/>
      <c r="G33" s="334"/>
      <c r="H33" s="335"/>
      <c r="I33" s="334"/>
      <c r="J33" s="334"/>
      <c r="K33" s="334"/>
      <c r="L33" s="334"/>
      <c r="M33" s="334"/>
      <c r="N33" s="334"/>
      <c r="O33" s="336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8"/>
      <c r="AD33" s="338"/>
      <c r="AE33" s="338"/>
      <c r="AF33" s="338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Z33" s="336"/>
      <c r="BA33" s="336"/>
      <c r="BC33" s="336"/>
      <c r="BD33" s="336"/>
      <c r="BE33" s="336"/>
      <c r="BF33" s="336"/>
      <c r="BG33" s="336"/>
      <c r="BH33" s="336"/>
      <c r="BJ33" s="336"/>
      <c r="BK33" s="336"/>
      <c r="BM33" s="336"/>
      <c r="BN33" s="336"/>
      <c r="BP33" s="336"/>
      <c r="BQ33" s="336"/>
      <c r="BT33" s="336"/>
      <c r="BU33" s="336"/>
      <c r="BV33" s="336"/>
      <c r="BX33" s="336"/>
      <c r="BY33" s="336"/>
      <c r="BZ33" s="336"/>
      <c r="CB33" s="336"/>
      <c r="CC33" s="336"/>
      <c r="CD33" s="336"/>
    </row>
    <row r="34" spans="1:84" s="278" customFormat="1" x14ac:dyDescent="0.3">
      <c r="A34" s="349"/>
      <c r="B34" s="350"/>
      <c r="C34" s="349"/>
      <c r="D34" s="333"/>
      <c r="E34" s="354"/>
      <c r="F34" s="334"/>
      <c r="G34" s="334"/>
      <c r="H34" s="335"/>
      <c r="I34" s="334"/>
      <c r="J34" s="334"/>
      <c r="K34" s="334"/>
      <c r="L34" s="334"/>
      <c r="M34" s="334"/>
      <c r="N34" s="334"/>
      <c r="O34" s="336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8"/>
      <c r="AD34" s="338"/>
      <c r="AE34" s="338"/>
      <c r="AF34" s="338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Z34" s="336"/>
      <c r="BA34" s="336"/>
      <c r="BC34" s="336"/>
      <c r="BD34" s="336"/>
      <c r="BE34" s="336"/>
      <c r="BF34" s="336"/>
      <c r="BG34" s="336"/>
      <c r="BH34" s="336"/>
      <c r="BJ34" s="336"/>
      <c r="BK34" s="336"/>
      <c r="BM34" s="336"/>
      <c r="BN34" s="336"/>
      <c r="BP34" s="336"/>
      <c r="BQ34" s="336"/>
      <c r="BT34" s="336"/>
      <c r="BU34" s="336"/>
      <c r="BV34" s="336"/>
      <c r="BX34" s="336"/>
      <c r="BY34" s="336"/>
      <c r="BZ34" s="336"/>
      <c r="CB34" s="336"/>
      <c r="CC34" s="336"/>
      <c r="CD34" s="336"/>
    </row>
    <row r="35" spans="1:84" s="278" customFormat="1" x14ac:dyDescent="0.3">
      <c r="A35" s="349"/>
      <c r="B35" s="350"/>
      <c r="C35" s="349"/>
      <c r="D35" s="333"/>
      <c r="E35" s="354"/>
      <c r="F35" s="334"/>
      <c r="G35" s="334"/>
      <c r="H35" s="335"/>
      <c r="I35" s="334"/>
      <c r="J35" s="334"/>
      <c r="K35" s="334"/>
      <c r="L35" s="334"/>
      <c r="M35" s="334"/>
      <c r="N35" s="334"/>
      <c r="O35" s="336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8"/>
      <c r="AD35" s="338"/>
      <c r="AE35" s="338"/>
      <c r="AF35" s="338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Z35" s="336"/>
      <c r="BA35" s="336"/>
      <c r="BC35" s="336"/>
      <c r="BD35" s="336"/>
      <c r="BE35" s="336"/>
      <c r="BF35" s="336"/>
      <c r="BG35" s="336"/>
      <c r="BH35" s="336"/>
      <c r="BJ35" s="336"/>
      <c r="BK35" s="336"/>
      <c r="BM35" s="336"/>
      <c r="BN35" s="336"/>
      <c r="BP35" s="336"/>
      <c r="BQ35" s="336"/>
      <c r="BT35" s="336"/>
      <c r="BU35" s="336"/>
      <c r="BV35" s="336"/>
      <c r="BX35" s="336"/>
      <c r="BY35" s="336"/>
      <c r="BZ35" s="336"/>
      <c r="CB35" s="336"/>
      <c r="CC35" s="336"/>
      <c r="CD35" s="336"/>
    </row>
    <row r="36" spans="1:84" s="278" customFormat="1" x14ac:dyDescent="0.3">
      <c r="A36" s="349"/>
      <c r="B36" s="350"/>
      <c r="C36" s="353"/>
      <c r="D36" s="333"/>
      <c r="E36" s="332"/>
      <c r="F36" s="336"/>
      <c r="G36" s="336"/>
      <c r="H36" s="335"/>
      <c r="I36" s="334"/>
      <c r="J36" s="334"/>
      <c r="K36" s="334"/>
      <c r="L36" s="334"/>
      <c r="M36" s="334"/>
      <c r="N36" s="334"/>
      <c r="O36" s="336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8"/>
      <c r="AD36" s="338"/>
      <c r="AE36" s="338"/>
      <c r="AF36" s="338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  <c r="BZ36" s="336"/>
      <c r="CA36" s="336"/>
      <c r="CB36" s="336"/>
      <c r="CC36" s="336"/>
      <c r="CD36" s="336"/>
      <c r="CE36" s="336"/>
    </row>
    <row r="37" spans="1:84" s="278" customFormat="1" x14ac:dyDescent="0.3">
      <c r="A37" s="358"/>
      <c r="B37" s="343"/>
      <c r="C37" s="344"/>
      <c r="D37" s="345"/>
      <c r="E37" s="346"/>
      <c r="F37" s="336"/>
      <c r="G37" s="336"/>
      <c r="H37" s="334"/>
      <c r="I37" s="334"/>
      <c r="J37" s="334"/>
      <c r="K37" s="334"/>
      <c r="L37" s="334"/>
      <c r="M37" s="334"/>
      <c r="N37" s="334"/>
      <c r="O37" s="336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36"/>
      <c r="AC37" s="338"/>
      <c r="AD37" s="338"/>
      <c r="AE37" s="338"/>
      <c r="AF37" s="338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47"/>
      <c r="AY37" s="359"/>
      <c r="AZ37" s="336"/>
      <c r="BA37" s="336"/>
      <c r="BB37" s="359"/>
      <c r="BC37" s="336"/>
      <c r="BD37" s="336"/>
      <c r="BE37" s="336"/>
      <c r="BF37" s="336"/>
      <c r="BG37" s="336"/>
      <c r="BH37" s="336"/>
      <c r="BI37" s="359"/>
      <c r="BJ37" s="336"/>
      <c r="BK37" s="336"/>
      <c r="BL37" s="359"/>
      <c r="BM37" s="336"/>
      <c r="BN37" s="336"/>
      <c r="BO37" s="359"/>
      <c r="BP37" s="336"/>
      <c r="BQ37" s="336"/>
      <c r="BR37" s="359"/>
      <c r="BS37" s="359"/>
      <c r="BT37" s="336"/>
      <c r="BU37" s="336"/>
      <c r="BV37" s="336"/>
      <c r="BW37" s="359"/>
      <c r="BX37" s="336"/>
      <c r="BY37" s="336"/>
      <c r="BZ37" s="336"/>
      <c r="CA37" s="359"/>
      <c r="CB37" s="336"/>
      <c r="CC37" s="336"/>
      <c r="CD37" s="336"/>
      <c r="CE37" s="359"/>
      <c r="CF37" s="348"/>
    </row>
    <row r="38" spans="1:84" s="278" customFormat="1" x14ac:dyDescent="0.3">
      <c r="A38" s="330"/>
      <c r="B38" s="350"/>
      <c r="C38" s="353"/>
      <c r="D38" s="333"/>
      <c r="E38" s="332"/>
      <c r="F38" s="334"/>
      <c r="G38" s="334"/>
      <c r="H38" s="335"/>
      <c r="I38" s="334"/>
      <c r="J38" s="334"/>
      <c r="K38" s="334"/>
      <c r="L38" s="334"/>
      <c r="M38" s="334"/>
      <c r="N38" s="334"/>
      <c r="O38" s="336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8"/>
      <c r="AD38" s="338"/>
      <c r="AE38" s="338"/>
      <c r="AF38" s="338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40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36"/>
      <c r="CE38" s="336"/>
    </row>
    <row r="39" spans="1:84" s="278" customFormat="1" x14ac:dyDescent="0.3">
      <c r="A39" s="330"/>
      <c r="B39" s="350"/>
      <c r="C39" s="353"/>
      <c r="D39" s="333"/>
      <c r="E39" s="332"/>
      <c r="F39" s="334"/>
      <c r="G39" s="334"/>
      <c r="H39" s="335"/>
      <c r="I39" s="334"/>
      <c r="J39" s="334"/>
      <c r="K39" s="334"/>
      <c r="L39" s="334"/>
      <c r="M39" s="334"/>
      <c r="N39" s="334"/>
      <c r="O39" s="336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4"/>
      <c r="AD39" s="334"/>
      <c r="AE39" s="334"/>
      <c r="AF39" s="334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4"/>
      <c r="AU39" s="334"/>
      <c r="AV39" s="334"/>
      <c r="AW39" s="334"/>
      <c r="AX39" s="340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  <c r="BI39" s="336"/>
      <c r="BJ39" s="336"/>
      <c r="BK39" s="336"/>
      <c r="BL39" s="336"/>
      <c r="BM39" s="336"/>
      <c r="BN39" s="336"/>
      <c r="BO39" s="336"/>
      <c r="BP39" s="336"/>
      <c r="BQ39" s="336"/>
      <c r="BR39" s="336"/>
      <c r="BS39" s="336"/>
      <c r="BT39" s="336"/>
      <c r="BU39" s="336"/>
      <c r="BV39" s="336"/>
      <c r="BW39" s="336"/>
      <c r="BX39" s="336"/>
      <c r="BY39" s="336"/>
      <c r="BZ39" s="336"/>
      <c r="CA39" s="336"/>
      <c r="CB39" s="336"/>
      <c r="CC39" s="336"/>
      <c r="CD39" s="336"/>
      <c r="CE39" s="336"/>
    </row>
    <row r="40" spans="1:84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8"/>
      <c r="AD40" s="338"/>
      <c r="AE40" s="338"/>
      <c r="AF40" s="338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  <c r="BZ40" s="336"/>
      <c r="CA40" s="336"/>
      <c r="CB40" s="336"/>
      <c r="CC40" s="336"/>
      <c r="CD40" s="336"/>
      <c r="CE40" s="336"/>
    </row>
    <row r="41" spans="1:84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8"/>
      <c r="AD41" s="338"/>
      <c r="AE41" s="338"/>
      <c r="AF41" s="338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40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  <c r="BZ41" s="336"/>
      <c r="CA41" s="336"/>
      <c r="CB41" s="336"/>
      <c r="CC41" s="336"/>
      <c r="CD41" s="336"/>
      <c r="CE41" s="336"/>
    </row>
    <row r="42" spans="1:84" s="278" customFormat="1" x14ac:dyDescent="0.3">
      <c r="A42" s="342"/>
      <c r="B42" s="343"/>
      <c r="C42" s="344"/>
      <c r="D42" s="345"/>
      <c r="E42" s="346"/>
      <c r="F42" s="336"/>
      <c r="G42" s="336"/>
      <c r="H42" s="334"/>
      <c r="I42" s="334"/>
      <c r="J42" s="334"/>
      <c r="K42" s="334"/>
      <c r="L42" s="334"/>
      <c r="M42" s="334"/>
      <c r="N42" s="334"/>
      <c r="O42" s="336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36"/>
      <c r="AC42" s="338"/>
      <c r="AD42" s="338"/>
      <c r="AE42" s="338"/>
      <c r="AF42" s="338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47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36"/>
      <c r="CA42" s="336"/>
      <c r="CB42" s="336"/>
      <c r="CC42" s="336"/>
      <c r="CD42" s="336"/>
      <c r="CE42" s="336"/>
      <c r="CF42" s="348"/>
    </row>
    <row r="43" spans="1:84" s="278" customFormat="1" x14ac:dyDescent="0.3">
      <c r="A43" s="349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6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8"/>
      <c r="AD43" s="338"/>
      <c r="AE43" s="338"/>
      <c r="AF43" s="338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40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  <c r="BZ43" s="336"/>
      <c r="CA43" s="336"/>
      <c r="CB43" s="336"/>
      <c r="CC43" s="336"/>
      <c r="CD43" s="336"/>
      <c r="CE43" s="336"/>
    </row>
    <row r="44" spans="1:84" s="278" customFormat="1" x14ac:dyDescent="0.3">
      <c r="A44" s="349"/>
      <c r="B44" s="350"/>
      <c r="C44" s="353"/>
      <c r="D44" s="333"/>
      <c r="E44" s="332"/>
      <c r="F44" s="334"/>
      <c r="G44" s="334"/>
      <c r="H44" s="335"/>
      <c r="I44" s="334"/>
      <c r="J44" s="334"/>
      <c r="K44" s="334"/>
      <c r="L44" s="334"/>
      <c r="M44" s="334"/>
      <c r="N44" s="336"/>
      <c r="O44" s="336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57"/>
      <c r="AD44" s="357"/>
      <c r="AE44" s="357"/>
      <c r="AF44" s="357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57"/>
      <c r="AU44" s="357"/>
      <c r="AV44" s="357"/>
      <c r="AW44" s="357"/>
      <c r="AX44" s="340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  <c r="BZ44" s="336"/>
      <c r="CA44" s="336"/>
      <c r="CB44" s="336"/>
      <c r="CC44" s="336"/>
      <c r="CD44" s="336"/>
      <c r="CE44" s="336"/>
    </row>
    <row r="45" spans="1:84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8"/>
      <c r="AD45" s="338"/>
      <c r="AE45" s="338"/>
      <c r="AF45" s="338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40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  <c r="BZ45" s="336"/>
      <c r="CA45" s="336"/>
      <c r="CB45" s="336"/>
      <c r="CC45" s="336"/>
      <c r="CD45" s="336"/>
      <c r="CE45" s="336"/>
    </row>
    <row r="46" spans="1:84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8"/>
      <c r="AD46" s="338"/>
      <c r="AE46" s="338"/>
      <c r="AF46" s="338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40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  <c r="BZ46" s="336"/>
      <c r="CA46" s="336"/>
      <c r="CB46" s="336"/>
      <c r="CC46" s="336"/>
      <c r="CD46" s="336"/>
      <c r="CE46" s="336"/>
    </row>
    <row r="47" spans="1:84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8"/>
      <c r="AD47" s="338"/>
      <c r="AE47" s="338"/>
      <c r="AF47" s="338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40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  <c r="BZ47" s="336"/>
      <c r="CA47" s="336"/>
      <c r="CB47" s="336"/>
      <c r="CC47" s="336"/>
      <c r="CD47" s="336"/>
      <c r="CE47" s="336"/>
    </row>
    <row r="48" spans="1:84" s="278" customFormat="1" x14ac:dyDescent="0.3">
      <c r="A48" s="358"/>
      <c r="B48" s="343"/>
      <c r="C48" s="344"/>
      <c r="D48" s="345"/>
      <c r="E48" s="346"/>
      <c r="F48" s="336"/>
      <c r="G48" s="336"/>
      <c r="H48" s="334"/>
      <c r="I48" s="334"/>
      <c r="J48" s="334"/>
      <c r="K48" s="334"/>
      <c r="L48" s="334"/>
      <c r="M48" s="334"/>
      <c r="N48" s="334"/>
      <c r="O48" s="336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36"/>
      <c r="AC48" s="357"/>
      <c r="AD48" s="357"/>
      <c r="AE48" s="357"/>
      <c r="AF48" s="357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57"/>
      <c r="AU48" s="357"/>
      <c r="AV48" s="357"/>
      <c r="AW48" s="357"/>
      <c r="AX48" s="347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36"/>
      <c r="CA48" s="336"/>
      <c r="CB48" s="336"/>
      <c r="CC48" s="336"/>
      <c r="CD48" s="336"/>
      <c r="CE48" s="336"/>
      <c r="CF48" s="348"/>
    </row>
    <row r="49" spans="1:84" s="278" customFormat="1" x14ac:dyDescent="0.3">
      <c r="A49" s="330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4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8"/>
      <c r="AD49" s="338"/>
      <c r="AE49" s="338"/>
      <c r="AF49" s="338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40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  <c r="BZ49" s="336"/>
      <c r="CA49" s="336"/>
      <c r="CB49" s="336"/>
      <c r="CC49" s="336"/>
      <c r="CD49" s="336"/>
      <c r="CE49" s="336"/>
    </row>
    <row r="50" spans="1:84" s="278" customFormat="1" x14ac:dyDescent="0.3">
      <c r="A50" s="330"/>
      <c r="B50" s="350"/>
      <c r="C50" s="353"/>
      <c r="D50" s="333"/>
      <c r="E50" s="332"/>
      <c r="F50" s="334"/>
      <c r="G50" s="334"/>
      <c r="H50" s="335"/>
      <c r="I50" s="334"/>
      <c r="J50" s="334"/>
      <c r="K50" s="334"/>
      <c r="L50" s="334"/>
      <c r="M50" s="334"/>
      <c r="N50" s="336"/>
      <c r="O50" s="336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8"/>
      <c r="AD50" s="338"/>
      <c r="AE50" s="338"/>
      <c r="AF50" s="338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40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  <c r="BZ50" s="336"/>
      <c r="CA50" s="336"/>
      <c r="CB50" s="336"/>
      <c r="CC50" s="336"/>
      <c r="CD50" s="336"/>
      <c r="CE50" s="336"/>
    </row>
    <row r="51" spans="1:84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6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8"/>
      <c r="AD51" s="338"/>
      <c r="AE51" s="338"/>
      <c r="AF51" s="338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40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</row>
    <row r="52" spans="1:84" s="278" customFormat="1" x14ac:dyDescent="0.3">
      <c r="A52" s="342"/>
      <c r="B52" s="343"/>
      <c r="C52" s="344"/>
      <c r="D52" s="345"/>
      <c r="E52" s="346"/>
      <c r="F52" s="336"/>
      <c r="G52" s="336"/>
      <c r="H52" s="334"/>
      <c r="I52" s="334"/>
      <c r="J52" s="334"/>
      <c r="K52" s="334"/>
      <c r="L52" s="334"/>
      <c r="M52" s="334"/>
      <c r="N52" s="334"/>
      <c r="O52" s="336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36"/>
      <c r="AC52" s="338"/>
      <c r="AD52" s="338"/>
      <c r="AE52" s="338"/>
      <c r="AF52" s="338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47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  <c r="CF52" s="348"/>
    </row>
    <row r="53" spans="1:84" s="278" customFormat="1" x14ac:dyDescent="0.3">
      <c r="A53" s="349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4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8"/>
      <c r="AD53" s="338"/>
      <c r="AE53" s="338"/>
      <c r="AF53" s="338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40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  <c r="BZ53" s="336"/>
      <c r="CA53" s="336"/>
      <c r="CB53" s="336"/>
      <c r="CC53" s="336"/>
      <c r="CD53" s="336"/>
      <c r="CE53" s="336"/>
    </row>
    <row r="54" spans="1:84" s="278" customFormat="1" x14ac:dyDescent="0.3">
      <c r="A54" s="349"/>
      <c r="B54" s="350"/>
      <c r="C54" s="353"/>
      <c r="D54" s="333"/>
      <c r="E54" s="332"/>
      <c r="F54" s="334"/>
      <c r="G54" s="334"/>
      <c r="H54" s="335"/>
      <c r="I54" s="334"/>
      <c r="J54" s="334"/>
      <c r="K54" s="334"/>
      <c r="L54" s="334"/>
      <c r="M54" s="334"/>
      <c r="N54" s="334"/>
      <c r="O54" s="336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57"/>
      <c r="AD54" s="357"/>
      <c r="AE54" s="357"/>
      <c r="AF54" s="357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57"/>
      <c r="AU54" s="357"/>
      <c r="AV54" s="357"/>
      <c r="AW54" s="357"/>
      <c r="AX54" s="340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  <c r="BZ54" s="336"/>
      <c r="CA54" s="336"/>
      <c r="CB54" s="336"/>
      <c r="CC54" s="336"/>
      <c r="CD54" s="336"/>
      <c r="CE54" s="336"/>
    </row>
    <row r="55" spans="1:84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8"/>
      <c r="AD55" s="338"/>
      <c r="AE55" s="338"/>
      <c r="AF55" s="338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40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  <c r="BZ55" s="336"/>
      <c r="CA55" s="336"/>
      <c r="CB55" s="336"/>
      <c r="CC55" s="336"/>
      <c r="CD55" s="336"/>
      <c r="CE55" s="336"/>
    </row>
    <row r="56" spans="1:84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8"/>
      <c r="AD56" s="338"/>
      <c r="AE56" s="338"/>
      <c r="AF56" s="338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40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  <c r="BZ56" s="336"/>
      <c r="CA56" s="336"/>
      <c r="CB56" s="336"/>
      <c r="CC56" s="336"/>
      <c r="CD56" s="336"/>
      <c r="CE56" s="336"/>
    </row>
    <row r="57" spans="1:84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8"/>
      <c r="AD57" s="338"/>
      <c r="AE57" s="338"/>
      <c r="AF57" s="338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40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</row>
    <row r="58" spans="1:84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36"/>
      <c r="AC58" s="357"/>
      <c r="AD58" s="357"/>
      <c r="AE58" s="357"/>
      <c r="AF58" s="357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47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  <c r="CF58" s="348"/>
    </row>
    <row r="59" spans="1:84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4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8"/>
      <c r="AD60" s="338"/>
      <c r="AE60" s="338"/>
      <c r="AF60" s="338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0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</row>
    <row r="61" spans="1:84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60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4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4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36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7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  <c r="CF63" s="348"/>
    </row>
    <row r="64" spans="1:84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57"/>
      <c r="AD65" s="357"/>
      <c r="AE65" s="357"/>
      <c r="AF65" s="357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57"/>
      <c r="AU65" s="357"/>
      <c r="AV65" s="357"/>
      <c r="AW65" s="357"/>
      <c r="AX65" s="340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</row>
    <row r="66" spans="1:84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36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7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  <c r="CF66" s="348"/>
    </row>
    <row r="67" spans="1:84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8"/>
      <c r="AD67" s="338"/>
      <c r="AE67" s="338"/>
      <c r="AF67" s="338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0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</row>
    <row r="69" spans="1:84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  <c r="CF69" s="348"/>
    </row>
    <row r="70" spans="1:84" s="278" customFormat="1" ht="18" x14ac:dyDescent="0.35">
      <c r="A70" s="660"/>
      <c r="B70" s="659"/>
      <c r="C70" s="659"/>
      <c r="D70" s="659"/>
      <c r="E70" s="659"/>
      <c r="G70" s="361"/>
      <c r="H70" s="361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358"/>
      <c r="AY70" s="362"/>
      <c r="AZ70" s="358"/>
      <c r="BA70" s="363"/>
      <c r="BB70" s="362"/>
      <c r="BI70" s="364"/>
      <c r="BL70" s="364"/>
      <c r="BO70" s="364"/>
      <c r="BR70" s="364"/>
      <c r="BS70" s="364"/>
      <c r="BW70" s="364"/>
      <c r="CA70" s="364"/>
      <c r="CE70" s="364"/>
    </row>
    <row r="71" spans="1:84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CF71" s="348"/>
    </row>
    <row r="72" spans="1:84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84" s="278" customFormat="1" x14ac:dyDescent="0.3">
      <c r="A73" s="351"/>
      <c r="B73" s="351"/>
      <c r="C73" s="351"/>
      <c r="D73" s="352"/>
      <c r="E73" s="365"/>
    </row>
    <row r="74" spans="1:84" s="278" customFormat="1" x14ac:dyDescent="0.3">
      <c r="A74" s="351"/>
      <c r="B74" s="351"/>
      <c r="C74" s="351"/>
      <c r="D74" s="352"/>
      <c r="E74" s="365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mergeCells count="1">
    <mergeCell ref="A70:E70"/>
  </mergeCells>
  <phoneticPr fontId="23" type="noConversion"/>
  <conditionalFormatting sqref="AG79:AS1048576 P79:AB1048576 P75:BC77 P78:AQ78 AS78:BC78">
    <cfRule type="cellIs" dxfId="99" priority="8" operator="greaterThan">
      <formula>0</formula>
    </cfRule>
  </conditionalFormatting>
  <conditionalFormatting sqref="Q4:AB4 AG4:CE4 P11:AB16 P18:AB23 P25:AB29 P6:AB9 AG6:AS9 AG25:AS29 AG18:AS23 AG11:AS16">
    <cfRule type="cellIs" dxfId="98" priority="7" operator="greaterThan">
      <formula>0</formula>
    </cfRule>
  </conditionalFormatting>
  <conditionalFormatting sqref="Q5:CE5">
    <cfRule type="cellIs" dxfId="97" priority="1" operator="greaterThan">
      <formula>0</formula>
    </cfRule>
  </conditionalFormatting>
  <conditionalFormatting sqref="AC6:AF9 AC11:AF16 AC18:AF23 AC25:AF29">
    <cfRule type="cellIs" dxfId="96" priority="5" operator="greaterThan">
      <formula>0</formula>
    </cfRule>
  </conditionalFormatting>
  <conditionalFormatting sqref="O10:AB10 AG10:CE10">
    <cfRule type="cellIs" dxfId="95" priority="4" operator="greaterThan">
      <formula>0</formula>
    </cfRule>
  </conditionalFormatting>
  <conditionalFormatting sqref="O17:AB17 AG17:CE17">
    <cfRule type="cellIs" dxfId="94" priority="3" operator="greaterThan">
      <formula>0</formula>
    </cfRule>
  </conditionalFormatting>
  <conditionalFormatting sqref="O24:AB24 AG24:CE24">
    <cfRule type="cellIs" dxfId="93" priority="2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CE2F-EF20-498E-9C35-2FBCFBFE1E18}">
  <dimension ref="A1:CG78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1" sqref="H1:H1048576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9.109375" customWidth="1"/>
    <col min="53" max="54" width="10.886718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5" ht="15" thickBot="1" x14ac:dyDescent="0.35">
      <c r="A1" s="115"/>
      <c r="B1" s="115"/>
      <c r="C1" s="115"/>
      <c r="D1" s="115"/>
      <c r="E1" s="281" t="s">
        <v>472</v>
      </c>
      <c r="F1" s="70"/>
      <c r="G1" s="70"/>
      <c r="H1" s="70"/>
      <c r="I1" s="70"/>
      <c r="J1" s="551">
        <f>I_Wzorcowa_BD!M1+1</f>
        <v>18</v>
      </c>
      <c r="K1" s="475" t="s">
        <v>1328</v>
      </c>
      <c r="L1" s="475"/>
      <c r="M1" s="551">
        <f>MAX(M3:M9999)</f>
        <v>28</v>
      </c>
      <c r="N1" s="568">
        <f>SUM(N$4:N$999)</f>
        <v>11</v>
      </c>
      <c r="O1" s="569">
        <f>SUM(O$4:O$999)</f>
        <v>1266</v>
      </c>
      <c r="P1" s="596" t="str">
        <f>AG1</f>
        <v>h= 0</v>
      </c>
      <c r="Q1" s="597" t="str">
        <f t="shared" ref="Q1:AF1" si="0">AH1</f>
        <v>h= 0</v>
      </c>
      <c r="R1" s="597" t="str">
        <f t="shared" si="0"/>
        <v>h= 0</v>
      </c>
      <c r="S1" s="597" t="str">
        <f t="shared" si="0"/>
        <v>h= 0</v>
      </c>
      <c r="T1" s="597" t="str">
        <f t="shared" si="0"/>
        <v>h= 238</v>
      </c>
      <c r="U1" s="597" t="str">
        <f t="shared" si="0"/>
        <v>h= 238</v>
      </c>
      <c r="V1" s="597" t="str">
        <f t="shared" si="0"/>
        <v>h= 238</v>
      </c>
      <c r="W1" s="597" t="str">
        <f t="shared" si="0"/>
        <v>h= 238</v>
      </c>
      <c r="X1" s="598" t="str">
        <f t="shared" si="0"/>
        <v>h= 238</v>
      </c>
      <c r="Y1" s="593" t="str">
        <f t="shared" si="0"/>
        <v>h= 80</v>
      </c>
      <c r="Z1" s="594" t="str">
        <f t="shared" si="0"/>
        <v>h= 0</v>
      </c>
      <c r="AA1" s="594" t="str">
        <f t="shared" si="0"/>
        <v>h= 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0</v>
      </c>
      <c r="AH1" s="570" t="str">
        <f xml:space="preserve"> Listy!$AB$1 &amp; MAX(AH$3:AH99)</f>
        <v>h= 0</v>
      </c>
      <c r="AI1" s="570" t="str">
        <f xml:space="preserve"> Listy!$AB$1 &amp; MAX(AI$3:AI99)</f>
        <v>h= 0</v>
      </c>
      <c r="AJ1" s="570" t="str">
        <f xml:space="preserve"> Listy!$AB$1 &amp; MAX(AJ$3:AJ99)</f>
        <v>h= 0</v>
      </c>
      <c r="AK1" s="570" t="str">
        <f xml:space="preserve"> Listy!$AB$1 &amp; MAX(AK$3:AK99)</f>
        <v>h= 238</v>
      </c>
      <c r="AL1" s="570" t="str">
        <f xml:space="preserve"> Listy!$AB$1 &amp; MAX(AL$3:AL99)</f>
        <v>h= 238</v>
      </c>
      <c r="AM1" s="570" t="str">
        <f xml:space="preserve"> Listy!$AB$1 &amp; MAX(AM$3:AM99)</f>
        <v>h= 238</v>
      </c>
      <c r="AN1" s="570" t="str">
        <f xml:space="preserve"> Listy!$AB$1 &amp; MAX(AN$3:AN99)</f>
        <v>h= 238</v>
      </c>
      <c r="AO1" s="570" t="str">
        <f xml:space="preserve"> Listy!$AB$1 &amp; MAX(AO$3:AO99)</f>
        <v>h= 238</v>
      </c>
      <c r="AP1" s="237" t="str">
        <f xml:space="preserve"> Listy!$AB$1 &amp; MAX(AP$3:AP99)</f>
        <v>h= 80</v>
      </c>
      <c r="AQ1" s="237" t="str">
        <f xml:space="preserve"> Listy!$AB$1 &amp; MAX(AQ$3:AQ99)</f>
        <v>h= 0</v>
      </c>
      <c r="AR1" s="237" t="str">
        <f xml:space="preserve"> Listy!$AB$1 &amp; MAX(AR$3:AR99)</f>
        <v>h= 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 t="e">
        <f>#REF!</f>
        <v>#REF!</v>
      </c>
      <c r="AY1" s="374"/>
      <c r="AZ1" s="374"/>
      <c r="BA1" s="374"/>
      <c r="BB1" s="375"/>
      <c r="BC1" s="369" t="e">
        <f>#REF!</f>
        <v>#REF!</v>
      </c>
      <c r="BD1" s="370"/>
      <c r="BE1" s="369"/>
      <c r="BF1" s="370"/>
      <c r="BG1" s="369"/>
      <c r="BH1" s="370"/>
      <c r="BI1" s="371" t="e">
        <f>#REF!</f>
        <v>#REF!</v>
      </c>
      <c r="BJ1" s="371"/>
      <c r="BK1" s="371"/>
      <c r="BL1" s="371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661" t="e">
        <f>#REF!</f>
        <v>#REF!</v>
      </c>
      <c r="BY1" s="662"/>
      <c r="BZ1" s="662"/>
      <c r="CA1" s="663"/>
      <c r="CB1" s="661" t="e">
        <f>#REF!</f>
        <v>#REF!</v>
      </c>
      <c r="CC1" s="662"/>
      <c r="CD1" s="662"/>
      <c r="CE1" s="663"/>
    </row>
    <row r="2" spans="1:85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85" s="141" customFormat="1" ht="15.6" x14ac:dyDescent="0.3">
      <c r="A3" s="110" t="s">
        <v>263</v>
      </c>
      <c r="B3" s="183"/>
      <c r="C3" s="184"/>
      <c r="D3" s="185"/>
      <c r="E3" s="186" t="str">
        <f>VLOOKUP(A3,Listy!A:C,2,FALSE) &amp; "   :  " &amp; VLOOKUP(A3,Listy!A:C,3,FALSE)</f>
        <v>Zadanie_IV   :  Opracowanie autorskiej bazy danych dla procesu cyfrowego bliźniaka (BDCB)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P3" s="204"/>
      <c r="Q3" s="204"/>
      <c r="R3" s="204"/>
      <c r="S3" s="204"/>
      <c r="T3" s="204"/>
      <c r="U3" s="204"/>
      <c r="V3" s="204"/>
      <c r="W3" s="204"/>
      <c r="X3" s="204"/>
      <c r="Y3" s="205"/>
      <c r="Z3" s="205"/>
      <c r="AA3" s="205"/>
      <c r="AB3" s="205"/>
      <c r="AC3" s="303"/>
      <c r="AD3" s="303"/>
      <c r="AE3" s="303"/>
      <c r="AF3" s="303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205"/>
      <c r="AR3" s="205"/>
      <c r="AS3" s="245"/>
      <c r="AT3" s="303"/>
      <c r="AU3" s="303"/>
      <c r="AV3" s="303"/>
      <c r="AW3" s="303"/>
      <c r="AX3" s="206"/>
      <c r="AY3" s="206"/>
      <c r="AZ3" s="207"/>
      <c r="BA3" s="208"/>
      <c r="BB3" s="175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5" ht="18" x14ac:dyDescent="0.35">
      <c r="A4" s="410">
        <v>1</v>
      </c>
      <c r="B4" s="411" t="s">
        <v>379</v>
      </c>
      <c r="C4" s="105">
        <v>-1</v>
      </c>
      <c r="D4" s="116" t="str">
        <f>CONCATENATE(A$3,"_",A4,"_",B4,"_",C4)</f>
        <v>.z04_1_a_-1</v>
      </c>
      <c r="E4" s="410" t="s">
        <v>722</v>
      </c>
      <c r="F4" s="148"/>
      <c r="G4" s="148"/>
      <c r="H4" s="51"/>
      <c r="I4" s="85" t="s">
        <v>29</v>
      </c>
      <c r="J4" s="90"/>
      <c r="K4" s="90"/>
      <c r="L4" s="90"/>
      <c r="M4" s="90"/>
      <c r="N4" s="90"/>
      <c r="O4" s="90"/>
      <c r="P4" s="90"/>
      <c r="Q4" s="90"/>
      <c r="R4" s="12"/>
      <c r="S4" s="12"/>
      <c r="T4" s="82"/>
      <c r="U4" s="82"/>
      <c r="V4" s="82"/>
      <c r="W4" s="82"/>
      <c r="X4" s="82"/>
      <c r="Y4" s="12"/>
      <c r="Z4" s="12"/>
      <c r="AA4" s="12"/>
      <c r="AB4" s="148"/>
      <c r="AC4" s="173"/>
      <c r="AD4" s="173"/>
      <c r="AE4" s="173"/>
      <c r="AF4" s="173"/>
      <c r="AG4" s="148"/>
      <c r="AH4" s="148"/>
      <c r="AI4" s="148"/>
      <c r="AJ4" s="148"/>
      <c r="AK4" s="131"/>
      <c r="AL4" s="131"/>
      <c r="AM4" s="131"/>
      <c r="AN4" s="131"/>
      <c r="AO4" s="131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77"/>
    </row>
    <row r="5" spans="1:85" ht="15.6" x14ac:dyDescent="0.3">
      <c r="A5" s="211">
        <v>1</v>
      </c>
      <c r="B5" s="411" t="s">
        <v>379</v>
      </c>
      <c r="C5" s="105">
        <v>0</v>
      </c>
      <c r="D5" s="116" t="str">
        <f>CONCATENATE(A$3,"_",A5,"_",B5,"_",C5)</f>
        <v>.z04_1_a_0</v>
      </c>
      <c r="E5" s="412" t="s">
        <v>432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87"/>
      <c r="U5" s="187"/>
      <c r="V5" s="187"/>
      <c r="W5" s="187"/>
      <c r="X5" s="187"/>
      <c r="Y5" s="292"/>
      <c r="Z5" s="292"/>
      <c r="AA5" s="292"/>
      <c r="AB5" s="292"/>
      <c r="AC5" s="302"/>
      <c r="AD5" s="302"/>
      <c r="AE5" s="302"/>
      <c r="AF5" s="302"/>
      <c r="AG5" s="192">
        <f>ROUND($O5*P5,0)</f>
        <v>0</v>
      </c>
      <c r="AH5" s="192">
        <f t="shared" ref="AH5:AO5" si="1">ROUND($O5*Q5,0)</f>
        <v>0</v>
      </c>
      <c r="AI5" s="192">
        <f t="shared" si="1"/>
        <v>0</v>
      </c>
      <c r="AJ5" s="192">
        <f t="shared" si="1"/>
        <v>0</v>
      </c>
      <c r="AK5" s="192">
        <f t="shared" si="1"/>
        <v>0</v>
      </c>
      <c r="AL5" s="192">
        <f t="shared" si="1"/>
        <v>0</v>
      </c>
      <c r="AM5" s="192">
        <f t="shared" si="1"/>
        <v>0</v>
      </c>
      <c r="AN5" s="192">
        <f t="shared" si="1"/>
        <v>0</v>
      </c>
      <c r="AO5" s="192">
        <f t="shared" si="1"/>
        <v>0</v>
      </c>
      <c r="AP5" s="193">
        <f t="shared" ref="AP5:AS8" si="2">ROUND($O5*Y5,0)</f>
        <v>0</v>
      </c>
      <c r="AQ5" s="193">
        <f t="shared" si="2"/>
        <v>0</v>
      </c>
      <c r="AR5" s="193">
        <f t="shared" si="2"/>
        <v>0</v>
      </c>
      <c r="AS5" s="307">
        <f t="shared" si="2"/>
        <v>0</v>
      </c>
      <c r="AT5" s="304"/>
      <c r="AU5" s="304"/>
      <c r="AV5" s="304"/>
      <c r="AW5" s="304"/>
      <c r="AX5" s="236">
        <f t="shared" ref="AX5:AX28" si="3">SUM(AG5:AO5)</f>
        <v>0</v>
      </c>
      <c r="AY5" s="2">
        <f t="shared" ref="AY5:AY28" si="4">AX5/160</f>
        <v>0</v>
      </c>
      <c r="AZ5" s="87" t="e">
        <f>VLOOKUP(I5,Listy!$A$1:$H$9,6,FALSE)</f>
        <v>#N/A</v>
      </c>
      <c r="BA5" s="378" t="e">
        <f t="shared" ref="BA5:BA28" si="5">AY5*AZ5</f>
        <v>#N/A</v>
      </c>
      <c r="BB5" s="379" t="e">
        <f t="shared" ref="BB5:BB28" si="6">AY5*BA5</f>
        <v>#N/A</v>
      </c>
      <c r="BC5" s="2"/>
      <c r="BD5" s="2"/>
      <c r="BE5" s="2"/>
      <c r="BF5" s="2"/>
      <c r="BG5" s="2"/>
      <c r="BH5" s="2"/>
      <c r="BI5" s="21">
        <f t="shared" ref="BI5:BI8" si="7">BG5*BH5</f>
        <v>0</v>
      </c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1">
        <f t="shared" ref="BW5:BW8" si="8">BU5*BV5</f>
        <v>0</v>
      </c>
      <c r="BX5" s="2"/>
      <c r="BY5" s="2"/>
      <c r="BZ5" s="2"/>
      <c r="CA5" s="21">
        <f t="shared" ref="CA5:CA8" si="9">BY5*BZ5</f>
        <v>0</v>
      </c>
      <c r="CB5" s="2"/>
      <c r="CC5" s="2"/>
      <c r="CD5" s="2"/>
      <c r="CE5" s="21">
        <f t="shared" ref="CE5:CE8" si="10">CC5*CD5</f>
        <v>0</v>
      </c>
      <c r="CF5" s="177"/>
    </row>
    <row r="6" spans="1:85" x14ac:dyDescent="0.3">
      <c r="A6" s="211">
        <v>1</v>
      </c>
      <c r="B6" s="411" t="s">
        <v>379</v>
      </c>
      <c r="C6" s="105">
        <v>1</v>
      </c>
      <c r="D6" s="116" t="str">
        <f t="shared" ref="D6:D18" si="11">CONCATENATE(A$3,"_",A6,"_",B6,"_",C6)</f>
        <v>.z04_1_a_1</v>
      </c>
      <c r="E6" s="417" t="s">
        <v>452</v>
      </c>
      <c r="F6" s="37" t="str">
        <f>IFERROR(VLOOKUP($I6,Listy!$A:$H,2,FALSE),"XXX")</f>
        <v>Imię03</v>
      </c>
      <c r="G6" s="37" t="str">
        <f>IFERROR(VLOOKUP($I6,Listy!$A:$H,3,FALSE),"XXX")</f>
        <v>Nazwisko03</v>
      </c>
      <c r="H6" s="416">
        <v>1</v>
      </c>
      <c r="I6" s="89" t="s">
        <v>256</v>
      </c>
      <c r="J6" s="475">
        <f>J1</f>
        <v>18</v>
      </c>
      <c r="K6" s="94">
        <f>VLOOKUP(J6,Kalendarz!B:E,4,FALSE)</f>
        <v>46507</v>
      </c>
      <c r="L6" s="94">
        <f t="shared" ref="L6:L7" si="12">K6+N6</f>
        <v>46509</v>
      </c>
      <c r="M6" s="37">
        <f t="shared" ref="M6:M7" si="13">J6+N6-1</f>
        <v>19</v>
      </c>
      <c r="N6" s="474">
        <f>ROUND(MAX(AG6:AO6)/Listy!$U$5,0)</f>
        <v>2</v>
      </c>
      <c r="O6" s="211">
        <v>160</v>
      </c>
      <c r="P6" s="187">
        <v>0</v>
      </c>
      <c r="Q6" s="187">
        <v>0</v>
      </c>
      <c r="R6" s="187">
        <v>0</v>
      </c>
      <c r="S6" s="187">
        <v>0</v>
      </c>
      <c r="T6" s="187">
        <v>0.2</v>
      </c>
      <c r="U6" s="187">
        <v>0.2</v>
      </c>
      <c r="V6" s="187">
        <v>0.2</v>
      </c>
      <c r="W6" s="187">
        <v>0.2</v>
      </c>
      <c r="X6" s="187">
        <v>0.2</v>
      </c>
      <c r="Y6" s="292">
        <v>0</v>
      </c>
      <c r="Z6" s="292"/>
      <c r="AA6" s="292"/>
      <c r="AB6" s="292"/>
      <c r="AC6" s="302"/>
      <c r="AD6" s="302"/>
      <c r="AE6" s="302"/>
      <c r="AF6" s="302"/>
      <c r="AG6" s="192">
        <f t="shared" ref="AG6:AG8" si="14">ROUND($O6*P6,0)</f>
        <v>0</v>
      </c>
      <c r="AH6" s="192">
        <f t="shared" ref="AH6:AH8" si="15">ROUND($O6*Q6,0)</f>
        <v>0</v>
      </c>
      <c r="AI6" s="192">
        <f t="shared" ref="AI6:AI8" si="16">ROUND($O6*R6,0)</f>
        <v>0</v>
      </c>
      <c r="AJ6" s="192">
        <f t="shared" ref="AJ6:AJ8" si="17">ROUND($O6*S6,0)</f>
        <v>0</v>
      </c>
      <c r="AK6" s="192">
        <f t="shared" ref="AK6:AK8" si="18">ROUND($O6*T6,0)</f>
        <v>32</v>
      </c>
      <c r="AL6" s="192">
        <f t="shared" ref="AL6:AL8" si="19">ROUND($O6*U6,0)</f>
        <v>32</v>
      </c>
      <c r="AM6" s="192">
        <f t="shared" ref="AM6:AM8" si="20">ROUND($O6*V6,0)</f>
        <v>32</v>
      </c>
      <c r="AN6" s="192">
        <f t="shared" ref="AN6:AN8" si="21">ROUND($O6*W6,0)</f>
        <v>32</v>
      </c>
      <c r="AO6" s="192">
        <f t="shared" ref="AO6:AO8" si="22">ROUND($O6*X6,0)</f>
        <v>32</v>
      </c>
      <c r="AP6" s="193">
        <f t="shared" si="2"/>
        <v>0</v>
      </c>
      <c r="AQ6" s="193">
        <f t="shared" si="2"/>
        <v>0</v>
      </c>
      <c r="AR6" s="193">
        <f t="shared" si="2"/>
        <v>0</v>
      </c>
      <c r="AS6" s="307">
        <f t="shared" si="2"/>
        <v>0</v>
      </c>
      <c r="AT6" s="304"/>
      <c r="AU6" s="304"/>
      <c r="AV6" s="304"/>
      <c r="AW6" s="304"/>
      <c r="AX6" s="236">
        <f t="shared" si="3"/>
        <v>160</v>
      </c>
      <c r="AY6" s="2">
        <f t="shared" si="4"/>
        <v>1</v>
      </c>
      <c r="AZ6" s="87">
        <f>VLOOKUP(I6,Listy!$A$1:$H$9,6,FALSE)</f>
        <v>5003</v>
      </c>
      <c r="BA6" s="378">
        <f t="shared" si="5"/>
        <v>5003</v>
      </c>
      <c r="BB6" s="379">
        <f t="shared" si="6"/>
        <v>5003</v>
      </c>
      <c r="BC6" s="2"/>
      <c r="BD6" s="2"/>
      <c r="BE6" s="2"/>
      <c r="BF6" s="2"/>
      <c r="BG6" s="2"/>
      <c r="BH6" s="2"/>
      <c r="BI6" s="21">
        <f t="shared" si="7"/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si="8"/>
        <v>0</v>
      </c>
      <c r="BX6" s="2"/>
      <c r="BY6" s="2"/>
      <c r="BZ6" s="2"/>
      <c r="CA6" s="21">
        <f t="shared" si="9"/>
        <v>0</v>
      </c>
      <c r="CB6" s="2"/>
      <c r="CC6" s="2"/>
      <c r="CD6" s="2"/>
      <c r="CE6" s="21">
        <f t="shared" si="10"/>
        <v>0</v>
      </c>
    </row>
    <row r="7" spans="1:85" x14ac:dyDescent="0.3">
      <c r="A7" s="211">
        <v>1</v>
      </c>
      <c r="B7" s="411" t="s">
        <v>379</v>
      </c>
      <c r="C7" s="105">
        <v>2</v>
      </c>
      <c r="D7" s="116" t="str">
        <f t="shared" si="11"/>
        <v>.z04_1_a_2</v>
      </c>
      <c r="E7" s="417" t="s">
        <v>444</v>
      </c>
      <c r="F7" s="37" t="str">
        <f>IFERROR(VLOOKUP($I7,Listy!$A:$H,2,FALSE),"XXX")</f>
        <v>Imię01</v>
      </c>
      <c r="G7" s="37" t="str">
        <f>IFERROR(VLOOKUP($I7,Listy!$A:$H,3,FALSE),"XXX")</f>
        <v>Nazwisko01</v>
      </c>
      <c r="H7" s="211">
        <v>1</v>
      </c>
      <c r="I7" s="89" t="s">
        <v>254</v>
      </c>
      <c r="J7" s="91">
        <f t="shared" ref="J7" si="23">M6+1</f>
        <v>20</v>
      </c>
      <c r="K7" s="94">
        <f>VLOOKUP(J7,Kalendarz!B:E,4,FALSE)</f>
        <v>46521</v>
      </c>
      <c r="L7" s="94">
        <f t="shared" si="12"/>
        <v>46521</v>
      </c>
      <c r="M7" s="37">
        <f t="shared" si="13"/>
        <v>19</v>
      </c>
      <c r="N7" s="474">
        <f>ROUND(MAX(AG7:AO7)/Listy!$U$5,0)</f>
        <v>0</v>
      </c>
      <c r="O7" s="211">
        <v>20</v>
      </c>
      <c r="P7" s="187">
        <v>0</v>
      </c>
      <c r="Q7" s="187">
        <v>0</v>
      </c>
      <c r="R7" s="187">
        <v>0</v>
      </c>
      <c r="S7" s="187">
        <v>0</v>
      </c>
      <c r="T7" s="187">
        <v>0.2</v>
      </c>
      <c r="U7" s="187">
        <v>0.2</v>
      </c>
      <c r="V7" s="187">
        <v>0.2</v>
      </c>
      <c r="W7" s="187">
        <v>0.2</v>
      </c>
      <c r="X7" s="187">
        <v>0.2</v>
      </c>
      <c r="Y7" s="292">
        <v>0</v>
      </c>
      <c r="Z7" s="292"/>
      <c r="AA7" s="292"/>
      <c r="AB7" s="292"/>
      <c r="AC7" s="302"/>
      <c r="AD7" s="302"/>
      <c r="AE7" s="302"/>
      <c r="AF7" s="302"/>
      <c r="AG7" s="192">
        <f t="shared" si="14"/>
        <v>0</v>
      </c>
      <c r="AH7" s="192">
        <f t="shared" si="15"/>
        <v>0</v>
      </c>
      <c r="AI7" s="192">
        <f t="shared" si="16"/>
        <v>0</v>
      </c>
      <c r="AJ7" s="192">
        <f t="shared" si="17"/>
        <v>0</v>
      </c>
      <c r="AK7" s="192">
        <f t="shared" si="18"/>
        <v>4</v>
      </c>
      <c r="AL7" s="192">
        <f t="shared" si="19"/>
        <v>4</v>
      </c>
      <c r="AM7" s="192">
        <f t="shared" si="20"/>
        <v>4</v>
      </c>
      <c r="AN7" s="192">
        <f t="shared" si="21"/>
        <v>4</v>
      </c>
      <c r="AO7" s="192">
        <f t="shared" si="22"/>
        <v>4</v>
      </c>
      <c r="AP7" s="193">
        <f t="shared" si="2"/>
        <v>0</v>
      </c>
      <c r="AQ7" s="193">
        <f t="shared" si="2"/>
        <v>0</v>
      </c>
      <c r="AR7" s="193">
        <f t="shared" si="2"/>
        <v>0</v>
      </c>
      <c r="AS7" s="307">
        <f t="shared" si="2"/>
        <v>0</v>
      </c>
      <c r="AT7" s="304"/>
      <c r="AU7" s="304"/>
      <c r="AV7" s="304"/>
      <c r="AW7" s="304"/>
      <c r="AX7" s="236">
        <f t="shared" si="3"/>
        <v>20</v>
      </c>
      <c r="AY7" s="2">
        <f t="shared" si="4"/>
        <v>0.125</v>
      </c>
      <c r="AZ7" s="87">
        <f>VLOOKUP(I7,Listy!$A$1:$H$9,6,FALSE)</f>
        <v>5001</v>
      </c>
      <c r="BA7" s="378">
        <f t="shared" si="5"/>
        <v>625.125</v>
      </c>
      <c r="BB7" s="379">
        <f t="shared" si="6"/>
        <v>78.140625</v>
      </c>
      <c r="BC7" s="2"/>
      <c r="BD7" s="2"/>
      <c r="BE7" s="2"/>
      <c r="BF7" s="2"/>
      <c r="BG7" s="2"/>
      <c r="BH7" s="2"/>
      <c r="BI7" s="21">
        <f t="shared" si="7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8"/>
        <v>0</v>
      </c>
      <c r="BX7" s="2"/>
      <c r="BY7" s="2"/>
      <c r="BZ7" s="2"/>
      <c r="CA7" s="21">
        <f t="shared" si="9"/>
        <v>0</v>
      </c>
      <c r="CB7" s="2"/>
      <c r="CC7" s="2"/>
      <c r="CD7" s="2"/>
      <c r="CE7" s="21">
        <f t="shared" si="10"/>
        <v>0</v>
      </c>
    </row>
    <row r="8" spans="1:85" x14ac:dyDescent="0.3">
      <c r="A8" s="211">
        <v>1</v>
      </c>
      <c r="B8" s="411" t="s">
        <v>379</v>
      </c>
      <c r="C8" s="105">
        <v>3</v>
      </c>
      <c r="D8" s="116" t="str">
        <f t="shared" si="11"/>
        <v>.z04_1_a_3</v>
      </c>
      <c r="E8" s="417" t="s">
        <v>453</v>
      </c>
      <c r="F8" s="37" t="str">
        <f>IFERROR(VLOOKUP($I8,Listy!$A:$H,2,FALSE),"XXX")</f>
        <v>Imię02</v>
      </c>
      <c r="G8" s="37" t="str">
        <f>IFERROR(VLOOKUP($I8,Listy!$A:$H,3,FALSE),"XXX")</f>
        <v>Nazwisko02</v>
      </c>
      <c r="H8" s="211">
        <v>1</v>
      </c>
      <c r="I8" s="89" t="s">
        <v>255</v>
      </c>
      <c r="J8" s="91">
        <f t="shared" ref="J8" si="24">M7+1</f>
        <v>20</v>
      </c>
      <c r="K8" s="94">
        <f>VLOOKUP(J8,Kalendarz!B:E,4,FALSE)</f>
        <v>46521</v>
      </c>
      <c r="L8" s="94">
        <f t="shared" ref="L8" si="25">K8+N8</f>
        <v>46521</v>
      </c>
      <c r="M8" s="37">
        <f t="shared" ref="M8" si="26">J8+N8-1</f>
        <v>19</v>
      </c>
      <c r="N8" s="474">
        <f>ROUND(MAX(AG8:AO8)/Listy!$U$5,0)</f>
        <v>0</v>
      </c>
      <c r="O8" s="211">
        <v>20</v>
      </c>
      <c r="P8" s="187">
        <v>0</v>
      </c>
      <c r="Q8" s="187">
        <v>0</v>
      </c>
      <c r="R8" s="187">
        <v>0</v>
      </c>
      <c r="S8" s="187">
        <v>0</v>
      </c>
      <c r="T8" s="187">
        <v>0.2</v>
      </c>
      <c r="U8" s="187">
        <v>0.2</v>
      </c>
      <c r="V8" s="187">
        <v>0.2</v>
      </c>
      <c r="W8" s="187">
        <v>0.2</v>
      </c>
      <c r="X8" s="187">
        <v>0.2</v>
      </c>
      <c r="Y8" s="292">
        <v>0</v>
      </c>
      <c r="Z8" s="292"/>
      <c r="AA8" s="292"/>
      <c r="AB8" s="292"/>
      <c r="AC8" s="302"/>
      <c r="AD8" s="302"/>
      <c r="AE8" s="302"/>
      <c r="AF8" s="302"/>
      <c r="AG8" s="192">
        <f t="shared" si="14"/>
        <v>0</v>
      </c>
      <c r="AH8" s="192">
        <f t="shared" si="15"/>
        <v>0</v>
      </c>
      <c r="AI8" s="192">
        <f t="shared" si="16"/>
        <v>0</v>
      </c>
      <c r="AJ8" s="192">
        <f t="shared" si="17"/>
        <v>0</v>
      </c>
      <c r="AK8" s="192">
        <f t="shared" si="18"/>
        <v>4</v>
      </c>
      <c r="AL8" s="192">
        <f t="shared" si="19"/>
        <v>4</v>
      </c>
      <c r="AM8" s="192">
        <f t="shared" si="20"/>
        <v>4</v>
      </c>
      <c r="AN8" s="192">
        <f t="shared" si="21"/>
        <v>4</v>
      </c>
      <c r="AO8" s="192">
        <f t="shared" si="22"/>
        <v>4</v>
      </c>
      <c r="AP8" s="193">
        <f t="shared" si="2"/>
        <v>0</v>
      </c>
      <c r="AQ8" s="193">
        <f t="shared" si="2"/>
        <v>0</v>
      </c>
      <c r="AR8" s="193">
        <f t="shared" si="2"/>
        <v>0</v>
      </c>
      <c r="AS8" s="307">
        <f t="shared" si="2"/>
        <v>0</v>
      </c>
      <c r="AT8" s="304"/>
      <c r="AU8" s="304"/>
      <c r="AV8" s="304"/>
      <c r="AW8" s="304"/>
      <c r="AX8" s="236">
        <f t="shared" si="3"/>
        <v>20</v>
      </c>
      <c r="AY8" s="2">
        <f t="shared" si="4"/>
        <v>0.125</v>
      </c>
      <c r="AZ8" s="87">
        <f>VLOOKUP(I8,Listy!$A$1:$H$9,6,FALSE)</f>
        <v>5002</v>
      </c>
      <c r="BA8" s="378">
        <f t="shared" si="5"/>
        <v>625.25</v>
      </c>
      <c r="BB8" s="379">
        <f t="shared" si="6"/>
        <v>78.15625</v>
      </c>
      <c r="BC8" s="2"/>
      <c r="BD8" s="2"/>
      <c r="BE8" s="2"/>
      <c r="BF8" s="2"/>
      <c r="BG8" s="2"/>
      <c r="BH8" s="2"/>
      <c r="BI8" s="21">
        <f t="shared" si="7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8"/>
        <v>0</v>
      </c>
      <c r="BX8" s="2"/>
      <c r="BY8" s="2"/>
      <c r="BZ8" s="2"/>
      <c r="CA8" s="21">
        <f t="shared" si="9"/>
        <v>0</v>
      </c>
      <c r="CB8" s="2"/>
      <c r="CC8" s="2"/>
      <c r="CD8" s="2"/>
      <c r="CE8" s="21">
        <f t="shared" si="10"/>
        <v>0</v>
      </c>
    </row>
    <row r="9" spans="1:85" x14ac:dyDescent="0.3">
      <c r="A9" s="211">
        <v>1</v>
      </c>
      <c r="B9" s="411" t="s">
        <v>379</v>
      </c>
      <c r="C9" s="105">
        <v>4</v>
      </c>
      <c r="D9" s="116" t="str">
        <f t="shared" si="11"/>
        <v>.z04_1_a_4</v>
      </c>
      <c r="E9" s="417" t="s">
        <v>446</v>
      </c>
      <c r="F9" s="148"/>
      <c r="G9" s="37" t="str">
        <f>IFERROR(VLOOKUP($I9,Listy!$A:$H,3,FALSE),"XXX")</f>
        <v>Nazwisko03</v>
      </c>
      <c r="H9" s="211">
        <v>1</v>
      </c>
      <c r="I9" s="89" t="s">
        <v>256</v>
      </c>
      <c r="J9" s="91">
        <f t="shared" ref="J9:J29" si="27">M8+1</f>
        <v>20</v>
      </c>
      <c r="K9" s="94">
        <f>VLOOKUP(J9,Kalendarz!B:E,4,FALSE)</f>
        <v>46521</v>
      </c>
      <c r="L9" s="94">
        <f t="shared" ref="L9:L29" si="28">K9+N9</f>
        <v>46521</v>
      </c>
      <c r="M9" s="37">
        <f t="shared" ref="M9:M29" si="29">J9+N9-1</f>
        <v>19</v>
      </c>
      <c r="N9" s="474">
        <f>ROUND(MAX(AG9:AO9)/Listy!$U$5,0)</f>
        <v>0</v>
      </c>
      <c r="O9" s="211">
        <v>20</v>
      </c>
      <c r="P9" s="187">
        <v>0</v>
      </c>
      <c r="Q9" s="187">
        <v>0</v>
      </c>
      <c r="R9" s="187">
        <v>0</v>
      </c>
      <c r="S9" s="187">
        <v>0</v>
      </c>
      <c r="T9" s="187">
        <v>0.2</v>
      </c>
      <c r="U9" s="187">
        <v>0.2</v>
      </c>
      <c r="V9" s="187">
        <v>0.2</v>
      </c>
      <c r="W9" s="187">
        <v>0.2</v>
      </c>
      <c r="X9" s="187">
        <v>0.2</v>
      </c>
      <c r="Y9" s="292">
        <v>0</v>
      </c>
      <c r="Z9" s="292"/>
      <c r="AA9" s="292"/>
      <c r="AB9" s="292"/>
      <c r="AC9" s="302"/>
      <c r="AD9" s="302"/>
      <c r="AE9" s="302"/>
      <c r="AF9" s="302"/>
      <c r="AG9" s="192">
        <f t="shared" ref="AG9" si="30">ROUND($O9*P9,0)</f>
        <v>0</v>
      </c>
      <c r="AH9" s="192">
        <f t="shared" ref="AH9" si="31">ROUND($O9*Q9,0)</f>
        <v>0</v>
      </c>
      <c r="AI9" s="192">
        <f t="shared" ref="AI9" si="32">ROUND($O9*R9,0)</f>
        <v>0</v>
      </c>
      <c r="AJ9" s="192">
        <f t="shared" ref="AJ9" si="33">ROUND($O9*S9,0)</f>
        <v>0</v>
      </c>
      <c r="AK9" s="192">
        <f t="shared" ref="AK9" si="34">ROUND($O9*T9,0)</f>
        <v>4</v>
      </c>
      <c r="AL9" s="192">
        <f t="shared" ref="AL9" si="35">ROUND($O9*U9,0)</f>
        <v>4</v>
      </c>
      <c r="AM9" s="192">
        <f t="shared" ref="AM9" si="36">ROUND($O9*V9,0)</f>
        <v>4</v>
      </c>
      <c r="AN9" s="192">
        <f t="shared" ref="AN9" si="37">ROUND($O9*W9,0)</f>
        <v>4</v>
      </c>
      <c r="AO9" s="192">
        <f t="shared" ref="AO9" si="38">ROUND($O9*X9,0)</f>
        <v>4</v>
      </c>
      <c r="AP9" s="193">
        <f t="shared" ref="AP9" si="39">ROUND($O9*Y9,0)</f>
        <v>0</v>
      </c>
      <c r="AQ9" s="193">
        <f t="shared" ref="AQ9" si="40">ROUND($O9*Z9,0)</f>
        <v>0</v>
      </c>
      <c r="AR9" s="193">
        <f t="shared" ref="AR9" si="41">ROUND($O9*AA9,0)</f>
        <v>0</v>
      </c>
      <c r="AS9" s="307">
        <f t="shared" ref="AS9" si="42">ROUND($O9*AB9,0)</f>
        <v>0</v>
      </c>
      <c r="AT9" s="304"/>
      <c r="AU9" s="304"/>
      <c r="AV9" s="304"/>
      <c r="AW9" s="304"/>
      <c r="AX9" s="236">
        <f t="shared" ref="AX9" si="43">SUM(AG9:AO9)</f>
        <v>20</v>
      </c>
      <c r="AY9" s="2">
        <f t="shared" ref="AY9" si="44">AX9/160</f>
        <v>0.125</v>
      </c>
      <c r="AZ9" s="87">
        <f>VLOOKUP(I9,Listy!$A$1:$H$9,6,FALSE)</f>
        <v>5003</v>
      </c>
      <c r="BA9" s="378">
        <f t="shared" ref="BA9" si="45">AY9*AZ9</f>
        <v>625.375</v>
      </c>
      <c r="BB9" s="379">
        <f t="shared" ref="BB9" si="46">AY9*BA9</f>
        <v>78.171875</v>
      </c>
      <c r="BC9" s="2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77"/>
    </row>
    <row r="10" spans="1:85" ht="15.6" x14ac:dyDescent="0.3">
      <c r="A10" s="211">
        <v>1</v>
      </c>
      <c r="B10" s="411" t="s">
        <v>380</v>
      </c>
      <c r="C10" s="105">
        <v>0</v>
      </c>
      <c r="D10" s="116" t="str">
        <f t="shared" si="11"/>
        <v>.z04_1_b_0</v>
      </c>
      <c r="E10" s="413" t="s">
        <v>477</v>
      </c>
      <c r="F10" s="37" t="str">
        <f>IFERROR(VLOOKUP($I10,Listy!$A:$H,2,FALSE),"XXX")</f>
        <v>XXX</v>
      </c>
      <c r="G10" s="37"/>
      <c r="H10" s="211"/>
      <c r="I10" s="37"/>
      <c r="J10" s="91">
        <f t="shared" si="27"/>
        <v>20</v>
      </c>
      <c r="K10" s="94">
        <f>VLOOKUP(J10,Kalendarz!B:E,4,FALSE)</f>
        <v>46521</v>
      </c>
      <c r="L10" s="94">
        <f t="shared" si="28"/>
        <v>46521</v>
      </c>
      <c r="M10" s="37">
        <f t="shared" si="29"/>
        <v>19</v>
      </c>
      <c r="N10" s="474">
        <f>ROUND(MAX(AG10:AO10)/Listy!$U$5,0)</f>
        <v>0</v>
      </c>
      <c r="O10" s="211"/>
      <c r="P10" s="37"/>
      <c r="Q10" s="187"/>
      <c r="R10" s="187"/>
      <c r="S10" s="187"/>
      <c r="T10" s="187"/>
      <c r="U10" s="187"/>
      <c r="V10" s="187"/>
      <c r="W10" s="187"/>
      <c r="X10" s="187"/>
      <c r="Y10" s="292"/>
      <c r="Z10" s="292"/>
      <c r="AA10" s="292"/>
      <c r="AB10" s="292"/>
      <c r="AC10" s="302"/>
      <c r="AD10" s="302"/>
      <c r="AE10" s="302"/>
      <c r="AF10" s="302"/>
      <c r="AG10" s="192">
        <f>ROUND($O10*P10,0)</f>
        <v>0</v>
      </c>
      <c r="AH10" s="192">
        <f t="shared" ref="AH10:AH13" si="47">ROUND($O10*Q10,0)</f>
        <v>0</v>
      </c>
      <c r="AI10" s="192">
        <f t="shared" ref="AI10:AI13" si="48">ROUND($O10*R10,0)</f>
        <v>0</v>
      </c>
      <c r="AJ10" s="192">
        <f t="shared" ref="AJ10:AJ13" si="49">ROUND($O10*S10,0)</f>
        <v>0</v>
      </c>
      <c r="AK10" s="192">
        <f t="shared" ref="AK10:AK13" si="50">ROUND($O10*T10,0)</f>
        <v>0</v>
      </c>
      <c r="AL10" s="192">
        <f t="shared" ref="AL10:AL13" si="51">ROUND($O10*U10,0)</f>
        <v>0</v>
      </c>
      <c r="AM10" s="192">
        <f t="shared" ref="AM10:AM13" si="52">ROUND($O10*V10,0)</f>
        <v>0</v>
      </c>
      <c r="AN10" s="192">
        <f t="shared" ref="AN10:AN13" si="53">ROUND($O10*W10,0)</f>
        <v>0</v>
      </c>
      <c r="AO10" s="192">
        <f t="shared" ref="AO10:AO13" si="54">ROUND($O10*X10,0)</f>
        <v>0</v>
      </c>
      <c r="AP10" s="193">
        <f t="shared" ref="AP10:AS16" si="55">ROUND($O10*Y10,0)</f>
        <v>0</v>
      </c>
      <c r="AQ10" s="193">
        <f t="shared" si="55"/>
        <v>0</v>
      </c>
      <c r="AR10" s="193">
        <f t="shared" si="55"/>
        <v>0</v>
      </c>
      <c r="AS10" s="307">
        <f t="shared" si="55"/>
        <v>0</v>
      </c>
      <c r="AT10" s="304"/>
      <c r="AU10" s="304"/>
      <c r="AV10" s="304"/>
      <c r="AW10" s="304"/>
      <c r="AX10" s="236">
        <f t="shared" si="3"/>
        <v>0</v>
      </c>
      <c r="AY10" s="2">
        <f t="shared" si="4"/>
        <v>0</v>
      </c>
      <c r="AZ10" s="87" t="e">
        <f>VLOOKUP(I10,Listy!$A$1:$H$9,6,FALSE)</f>
        <v>#N/A</v>
      </c>
      <c r="BA10" s="378" t="e">
        <f t="shared" si="5"/>
        <v>#N/A</v>
      </c>
      <c r="BB10" s="379" t="e">
        <f t="shared" si="6"/>
        <v>#N/A</v>
      </c>
      <c r="BC10" s="2"/>
      <c r="BD10" s="2"/>
      <c r="BE10" s="2"/>
      <c r="BF10" s="2"/>
      <c r="BG10" s="2"/>
      <c r="BH10" s="2"/>
      <c r="BI10" s="21">
        <f t="shared" ref="BI10:BI28" si="56">BG10*BH10</f>
        <v>0</v>
      </c>
      <c r="BJ10" s="2"/>
      <c r="BK10" s="2"/>
      <c r="BL10" s="21"/>
      <c r="BM10" s="2"/>
      <c r="BN10" s="2"/>
      <c r="BO10" s="21"/>
      <c r="BP10" s="2"/>
      <c r="BQ10" s="2"/>
      <c r="BR10" s="21"/>
      <c r="BS10" s="21"/>
      <c r="BT10" s="2"/>
      <c r="BU10" s="2"/>
      <c r="BV10" s="2"/>
      <c r="BW10" s="21">
        <f t="shared" ref="BW10:BW27" si="57">BU10*BV10</f>
        <v>0</v>
      </c>
      <c r="BX10" s="2"/>
      <c r="BY10" s="2"/>
      <c r="BZ10" s="2"/>
      <c r="CA10" s="21">
        <f t="shared" ref="CA10:CA27" si="58">BY10*BZ10</f>
        <v>0</v>
      </c>
      <c r="CB10" s="2"/>
      <c r="CC10" s="2"/>
      <c r="CD10" s="2"/>
      <c r="CE10" s="21">
        <f t="shared" ref="CE10:CE27" si="59">CC10*CD10</f>
        <v>0</v>
      </c>
      <c r="CF10" s="177"/>
      <c r="CG10" s="178"/>
    </row>
    <row r="11" spans="1:85" s="178" customFormat="1" x14ac:dyDescent="0.3">
      <c r="A11" s="211">
        <v>1</v>
      </c>
      <c r="B11" s="411" t="s">
        <v>380</v>
      </c>
      <c r="C11" s="105">
        <v>1</v>
      </c>
      <c r="D11" s="116" t="str">
        <f t="shared" si="11"/>
        <v>.z04_1_b_1</v>
      </c>
      <c r="E11" s="418" t="s">
        <v>447</v>
      </c>
      <c r="F11" s="37" t="str">
        <f>IFERROR(VLOOKUP($I11,Listy!$A:$H,2,FALSE),"XXX")</f>
        <v>Imię03</v>
      </c>
      <c r="G11" s="37" t="str">
        <f>IFERROR(VLOOKUP($I11,Listy!$A:$H,3,FALSE),"XXX")</f>
        <v>Nazwisko03</v>
      </c>
      <c r="H11" s="211">
        <v>2</v>
      </c>
      <c r="I11" s="89" t="s">
        <v>256</v>
      </c>
      <c r="J11" s="91">
        <f t="shared" si="27"/>
        <v>20</v>
      </c>
      <c r="K11" s="94">
        <f>VLOOKUP(J11,Kalendarz!B:E,4,FALSE)</f>
        <v>46521</v>
      </c>
      <c r="L11" s="94">
        <f t="shared" si="28"/>
        <v>46521</v>
      </c>
      <c r="M11" s="37">
        <f t="shared" si="29"/>
        <v>19</v>
      </c>
      <c r="N11" s="474">
        <f>ROUND(MAX(AG11:AO11)/Listy!$U$5,0)</f>
        <v>0</v>
      </c>
      <c r="O11" s="211">
        <v>40</v>
      </c>
      <c r="P11" s="187">
        <v>0</v>
      </c>
      <c r="Q11" s="187">
        <v>0</v>
      </c>
      <c r="R11" s="187">
        <v>0</v>
      </c>
      <c r="S11" s="187">
        <v>0</v>
      </c>
      <c r="T11" s="187">
        <v>0.2</v>
      </c>
      <c r="U11" s="187">
        <v>0.2</v>
      </c>
      <c r="V11" s="187">
        <v>0.2</v>
      </c>
      <c r="W11" s="187">
        <v>0.2</v>
      </c>
      <c r="X11" s="187">
        <v>0.2</v>
      </c>
      <c r="Y11" s="292">
        <v>0</v>
      </c>
      <c r="Z11" s="292"/>
      <c r="AA11" s="292"/>
      <c r="AB11" s="292"/>
      <c r="AC11" s="302"/>
      <c r="AD11" s="302"/>
      <c r="AE11" s="302"/>
      <c r="AF11" s="302"/>
      <c r="AG11" s="192">
        <f t="shared" ref="AG11:AG13" si="60">ROUND($O11*P11,0)</f>
        <v>0</v>
      </c>
      <c r="AH11" s="192">
        <f t="shared" si="47"/>
        <v>0</v>
      </c>
      <c r="AI11" s="192">
        <f t="shared" si="48"/>
        <v>0</v>
      </c>
      <c r="AJ11" s="192">
        <f t="shared" si="49"/>
        <v>0</v>
      </c>
      <c r="AK11" s="192">
        <f t="shared" si="50"/>
        <v>8</v>
      </c>
      <c r="AL11" s="192">
        <f t="shared" si="51"/>
        <v>8</v>
      </c>
      <c r="AM11" s="192">
        <f t="shared" si="52"/>
        <v>8</v>
      </c>
      <c r="AN11" s="192">
        <f t="shared" si="53"/>
        <v>8</v>
      </c>
      <c r="AO11" s="192">
        <f t="shared" si="54"/>
        <v>8</v>
      </c>
      <c r="AP11" s="193">
        <f t="shared" si="55"/>
        <v>0</v>
      </c>
      <c r="AQ11" s="193">
        <f t="shared" si="55"/>
        <v>0</v>
      </c>
      <c r="AR11" s="193">
        <f t="shared" si="55"/>
        <v>0</v>
      </c>
      <c r="AS11" s="307">
        <f t="shared" si="55"/>
        <v>0</v>
      </c>
      <c r="AT11" s="304"/>
      <c r="AU11" s="304"/>
      <c r="AV11" s="304"/>
      <c r="AW11" s="304"/>
      <c r="AX11" s="236">
        <f t="shared" si="3"/>
        <v>40</v>
      </c>
      <c r="AY11" s="2">
        <f t="shared" si="4"/>
        <v>0.25</v>
      </c>
      <c r="AZ11" s="87">
        <f>VLOOKUP(I11,Listy!$A$1:$H$9,6,FALSE)</f>
        <v>5003</v>
      </c>
      <c r="BA11" s="378">
        <f t="shared" si="5"/>
        <v>1250.75</v>
      </c>
      <c r="BB11" s="379">
        <f t="shared" si="6"/>
        <v>312.6875</v>
      </c>
      <c r="BC11" s="2"/>
      <c r="BD11" s="2"/>
      <c r="BE11" s="2"/>
      <c r="BF11" s="2"/>
      <c r="BG11" s="2"/>
      <c r="BH11" s="2"/>
      <c r="BI11" s="21">
        <f t="shared" si="56"/>
        <v>0</v>
      </c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1">
        <f t="shared" si="57"/>
        <v>0</v>
      </c>
      <c r="BX11" s="2"/>
      <c r="BY11" s="2"/>
      <c r="BZ11" s="2"/>
      <c r="CA11" s="21">
        <f t="shared" si="58"/>
        <v>0</v>
      </c>
      <c r="CB11" s="2"/>
      <c r="CC11" s="2"/>
      <c r="CD11" s="2"/>
      <c r="CE11" s="21">
        <f t="shared" si="59"/>
        <v>0</v>
      </c>
      <c r="CF11" s="177"/>
      <c r="CG11" s="278"/>
    </row>
    <row r="12" spans="1:85" s="278" customFormat="1" x14ac:dyDescent="0.3">
      <c r="A12" s="211">
        <v>1</v>
      </c>
      <c r="B12" s="411" t="s">
        <v>380</v>
      </c>
      <c r="C12" s="105">
        <v>2</v>
      </c>
      <c r="D12" s="116" t="str">
        <f t="shared" si="11"/>
        <v>.z04_1_b_2</v>
      </c>
      <c r="E12" s="418" t="s">
        <v>483</v>
      </c>
      <c r="F12" s="37" t="str">
        <f>IFERROR(VLOOKUP($I12,Listy!$A:$H,2,FALSE),"XXX")</f>
        <v>Imię01</v>
      </c>
      <c r="G12" s="37" t="str">
        <f>IFERROR(VLOOKUP($I12,Listy!$A:$H,3,FALSE),"XXX")</f>
        <v>Nazwisko01</v>
      </c>
      <c r="H12" s="211">
        <v>2</v>
      </c>
      <c r="I12" s="89" t="s">
        <v>254</v>
      </c>
      <c r="J12" s="91">
        <f t="shared" si="27"/>
        <v>20</v>
      </c>
      <c r="K12" s="94">
        <f>VLOOKUP(J12,Kalendarz!B:E,4,FALSE)</f>
        <v>46521</v>
      </c>
      <c r="L12" s="94">
        <f t="shared" si="28"/>
        <v>46522</v>
      </c>
      <c r="M12" s="37">
        <f t="shared" si="29"/>
        <v>20</v>
      </c>
      <c r="N12" s="474">
        <f>ROUND(MAX(AG12:AO12)/Listy!$U$5,0)</f>
        <v>1</v>
      </c>
      <c r="O12" s="211">
        <v>80</v>
      </c>
      <c r="P12" s="187">
        <v>0</v>
      </c>
      <c r="Q12" s="187">
        <v>0</v>
      </c>
      <c r="R12" s="187">
        <v>0</v>
      </c>
      <c r="S12" s="187">
        <v>0</v>
      </c>
      <c r="T12" s="187">
        <v>0.2</v>
      </c>
      <c r="U12" s="187">
        <v>0.2</v>
      </c>
      <c r="V12" s="187">
        <v>0.2</v>
      </c>
      <c r="W12" s="187">
        <v>0.2</v>
      </c>
      <c r="X12" s="187">
        <v>0.2</v>
      </c>
      <c r="Y12" s="292">
        <v>0</v>
      </c>
      <c r="Z12" s="292"/>
      <c r="AA12" s="292"/>
      <c r="AB12" s="292"/>
      <c r="AC12" s="302"/>
      <c r="AD12" s="302"/>
      <c r="AE12" s="302"/>
      <c r="AF12" s="302"/>
      <c r="AG12" s="192">
        <f t="shared" si="60"/>
        <v>0</v>
      </c>
      <c r="AH12" s="192">
        <f t="shared" si="47"/>
        <v>0</v>
      </c>
      <c r="AI12" s="192">
        <f t="shared" si="48"/>
        <v>0</v>
      </c>
      <c r="AJ12" s="192">
        <f t="shared" si="49"/>
        <v>0</v>
      </c>
      <c r="AK12" s="192">
        <f t="shared" si="50"/>
        <v>16</v>
      </c>
      <c r="AL12" s="192">
        <f t="shared" si="51"/>
        <v>16</v>
      </c>
      <c r="AM12" s="192">
        <f t="shared" si="52"/>
        <v>16</v>
      </c>
      <c r="AN12" s="192">
        <f t="shared" si="53"/>
        <v>16</v>
      </c>
      <c r="AO12" s="192">
        <f t="shared" si="54"/>
        <v>16</v>
      </c>
      <c r="AP12" s="193">
        <f t="shared" si="55"/>
        <v>0</v>
      </c>
      <c r="AQ12" s="193">
        <f t="shared" si="55"/>
        <v>0</v>
      </c>
      <c r="AR12" s="193">
        <f t="shared" si="55"/>
        <v>0</v>
      </c>
      <c r="AS12" s="307">
        <f t="shared" si="55"/>
        <v>0</v>
      </c>
      <c r="AT12" s="304"/>
      <c r="AU12" s="304"/>
      <c r="AV12" s="304"/>
      <c r="AW12" s="304"/>
      <c r="AX12" s="236">
        <f t="shared" si="3"/>
        <v>80</v>
      </c>
      <c r="AY12" s="2">
        <f t="shared" si="4"/>
        <v>0.5</v>
      </c>
      <c r="AZ12" s="87">
        <f>VLOOKUP(I12,Listy!$A$1:$H$9,6,FALSE)</f>
        <v>5001</v>
      </c>
      <c r="BA12" s="378">
        <f t="shared" si="5"/>
        <v>2500.5</v>
      </c>
      <c r="BB12" s="379">
        <f t="shared" si="6"/>
        <v>1250.25</v>
      </c>
      <c r="BC12" s="2"/>
      <c r="BD12" s="2"/>
      <c r="BE12" s="2"/>
      <c r="BF12" s="2"/>
      <c r="BG12" s="2"/>
      <c r="BH12" s="2"/>
      <c r="BI12" s="21">
        <f t="shared" si="56"/>
        <v>0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1">
        <f t="shared" si="57"/>
        <v>0</v>
      </c>
      <c r="BX12" s="2"/>
      <c r="BY12" s="2"/>
      <c r="BZ12" s="2"/>
      <c r="CA12" s="21">
        <f t="shared" si="58"/>
        <v>0</v>
      </c>
      <c r="CB12" s="2"/>
      <c r="CC12" s="2"/>
      <c r="CD12" s="2"/>
      <c r="CE12" s="21">
        <f t="shared" si="59"/>
        <v>0</v>
      </c>
      <c r="CF12"/>
    </row>
    <row r="13" spans="1:85" s="278" customFormat="1" x14ac:dyDescent="0.3">
      <c r="A13" s="211">
        <v>1</v>
      </c>
      <c r="B13" s="411" t="s">
        <v>380</v>
      </c>
      <c r="C13" s="105">
        <v>3</v>
      </c>
      <c r="D13" s="116" t="str">
        <f t="shared" si="11"/>
        <v>.z04_1_b_3</v>
      </c>
      <c r="E13" s="418" t="s">
        <v>449</v>
      </c>
      <c r="F13" s="37" t="str">
        <f>IFERROR(VLOOKUP($I13,Listy!$A:$H,2,FALSE),"XXX")</f>
        <v>Imię03</v>
      </c>
      <c r="G13" s="37" t="str">
        <f>IFERROR(VLOOKUP($I13,Listy!$A:$H,3,FALSE),"XXX")</f>
        <v>Nazwisko03</v>
      </c>
      <c r="H13" s="211">
        <v>2</v>
      </c>
      <c r="I13" s="89" t="s">
        <v>256</v>
      </c>
      <c r="J13" s="91">
        <f t="shared" si="27"/>
        <v>21</v>
      </c>
      <c r="K13" s="94">
        <f>VLOOKUP(J13,Kalendarz!B:E,4,FALSE)</f>
        <v>46528</v>
      </c>
      <c r="L13" s="94">
        <f t="shared" si="28"/>
        <v>46529</v>
      </c>
      <c r="M13" s="37">
        <f t="shared" si="29"/>
        <v>21</v>
      </c>
      <c r="N13" s="474">
        <f>ROUND(MAX(AG13:AO13)/Listy!$U$5,0)</f>
        <v>1</v>
      </c>
      <c r="O13" s="211">
        <v>60</v>
      </c>
      <c r="P13" s="187">
        <v>0</v>
      </c>
      <c r="Q13" s="187">
        <v>0</v>
      </c>
      <c r="R13" s="187">
        <v>0</v>
      </c>
      <c r="S13" s="187">
        <v>0</v>
      </c>
      <c r="T13" s="187">
        <v>0.2</v>
      </c>
      <c r="U13" s="187">
        <v>0.2</v>
      </c>
      <c r="V13" s="187">
        <v>0.2</v>
      </c>
      <c r="W13" s="187">
        <v>0.2</v>
      </c>
      <c r="X13" s="187">
        <v>0.2</v>
      </c>
      <c r="Y13" s="292">
        <v>0</v>
      </c>
      <c r="Z13" s="292"/>
      <c r="AA13" s="292"/>
      <c r="AB13" s="292"/>
      <c r="AC13" s="302"/>
      <c r="AD13" s="302"/>
      <c r="AE13" s="302"/>
      <c r="AF13" s="302"/>
      <c r="AG13" s="192">
        <f t="shared" si="60"/>
        <v>0</v>
      </c>
      <c r="AH13" s="192">
        <f t="shared" si="47"/>
        <v>0</v>
      </c>
      <c r="AI13" s="192">
        <f t="shared" si="48"/>
        <v>0</v>
      </c>
      <c r="AJ13" s="192">
        <f t="shared" si="49"/>
        <v>0</v>
      </c>
      <c r="AK13" s="192">
        <f t="shared" si="50"/>
        <v>12</v>
      </c>
      <c r="AL13" s="192">
        <f t="shared" si="51"/>
        <v>12</v>
      </c>
      <c r="AM13" s="192">
        <f t="shared" si="52"/>
        <v>12</v>
      </c>
      <c r="AN13" s="192">
        <f t="shared" si="53"/>
        <v>12</v>
      </c>
      <c r="AO13" s="192">
        <f t="shared" si="54"/>
        <v>12</v>
      </c>
      <c r="AP13" s="193">
        <f t="shared" si="55"/>
        <v>0</v>
      </c>
      <c r="AQ13" s="193">
        <f t="shared" si="55"/>
        <v>0</v>
      </c>
      <c r="AR13" s="193">
        <f t="shared" si="55"/>
        <v>0</v>
      </c>
      <c r="AS13" s="307">
        <f t="shared" si="55"/>
        <v>0</v>
      </c>
      <c r="AT13" s="304"/>
      <c r="AU13" s="304"/>
      <c r="AV13" s="304"/>
      <c r="AW13" s="304"/>
      <c r="AX13" s="236">
        <f t="shared" si="3"/>
        <v>60</v>
      </c>
      <c r="AY13" s="2">
        <f t="shared" si="4"/>
        <v>0.375</v>
      </c>
      <c r="AZ13" s="87">
        <f>VLOOKUP(I13,Listy!$A$1:$H$9,6,FALSE)</f>
        <v>5003</v>
      </c>
      <c r="BA13" s="378">
        <f t="shared" si="5"/>
        <v>1876.125</v>
      </c>
      <c r="BB13" s="379">
        <f t="shared" si="6"/>
        <v>703.546875</v>
      </c>
      <c r="BC13" s="2"/>
      <c r="BD13" s="2"/>
      <c r="BE13" s="2"/>
      <c r="BF13" s="2"/>
      <c r="BG13" s="2"/>
      <c r="BH13" s="2"/>
      <c r="BI13" s="21">
        <f t="shared" si="56"/>
        <v>0</v>
      </c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1">
        <f t="shared" si="57"/>
        <v>0</v>
      </c>
      <c r="BX13" s="2"/>
      <c r="BY13" s="2"/>
      <c r="BZ13" s="2"/>
      <c r="CA13" s="21">
        <f t="shared" si="58"/>
        <v>0</v>
      </c>
      <c r="CB13" s="2"/>
      <c r="CC13" s="2"/>
      <c r="CD13" s="2"/>
      <c r="CE13" s="21">
        <f t="shared" si="59"/>
        <v>0</v>
      </c>
      <c r="CF13"/>
    </row>
    <row r="14" spans="1:85" s="278" customFormat="1" x14ac:dyDescent="0.3">
      <c r="A14" s="445">
        <v>1</v>
      </c>
      <c r="B14" s="120" t="s">
        <v>380</v>
      </c>
      <c r="C14" s="439">
        <v>4</v>
      </c>
      <c r="D14" s="400" t="str">
        <f t="shared" si="11"/>
        <v>.z04_1_b_4</v>
      </c>
      <c r="E14" s="418" t="s">
        <v>450</v>
      </c>
      <c r="F14" s="37" t="str">
        <f>IFERROR(VLOOKUP($I14,Listy!$A:$H,2,FALSE),"XXX")</f>
        <v>Imię04</v>
      </c>
      <c r="G14" s="37" t="str">
        <f>IFERROR(VLOOKUP($I14,Listy!$A:$H,3,FALSE),"XXX")</f>
        <v>Nazwisko04</v>
      </c>
      <c r="H14" s="211">
        <v>2</v>
      </c>
      <c r="I14" s="89" t="s">
        <v>257</v>
      </c>
      <c r="J14" s="91">
        <f t="shared" si="27"/>
        <v>22</v>
      </c>
      <c r="K14" s="94">
        <f>VLOOKUP(J14,Kalendarz!B:E,4,FALSE)</f>
        <v>46535</v>
      </c>
      <c r="L14" s="94">
        <f t="shared" si="28"/>
        <v>46536</v>
      </c>
      <c r="M14" s="37">
        <f t="shared" si="29"/>
        <v>22</v>
      </c>
      <c r="N14" s="474">
        <f>ROUND(MAX(AG14:AO14)/Listy!$U$5,0)</f>
        <v>1</v>
      </c>
      <c r="O14" s="211">
        <v>80</v>
      </c>
      <c r="P14" s="187">
        <v>0</v>
      </c>
      <c r="Q14" s="187">
        <v>0</v>
      </c>
      <c r="R14" s="187">
        <v>0</v>
      </c>
      <c r="S14" s="187">
        <v>0</v>
      </c>
      <c r="T14" s="187">
        <v>0.2</v>
      </c>
      <c r="U14" s="187">
        <v>0.2</v>
      </c>
      <c r="V14" s="187">
        <v>0.2</v>
      </c>
      <c r="W14" s="187">
        <v>0.2</v>
      </c>
      <c r="X14" s="187">
        <v>0.2</v>
      </c>
      <c r="Y14" s="292">
        <v>0</v>
      </c>
      <c r="Z14" s="292"/>
      <c r="AA14" s="292"/>
      <c r="AB14" s="292"/>
      <c r="AC14" s="302"/>
      <c r="AD14" s="302"/>
      <c r="AE14" s="302"/>
      <c r="AF14" s="302"/>
      <c r="AG14" s="192">
        <f>ROUND($O14*P14,0)</f>
        <v>0</v>
      </c>
      <c r="AH14" s="192">
        <f t="shared" ref="AH14:AH15" si="61">ROUND($O14*Q14,0)</f>
        <v>0</v>
      </c>
      <c r="AI14" s="192">
        <f t="shared" ref="AI14:AI15" si="62">ROUND($O14*R14,0)</f>
        <v>0</v>
      </c>
      <c r="AJ14" s="192">
        <f t="shared" ref="AJ14:AJ15" si="63">ROUND($O14*S14,0)</f>
        <v>0</v>
      </c>
      <c r="AK14" s="192">
        <f t="shared" ref="AK14:AK16" si="64">ROUND($O14*T14,0)</f>
        <v>16</v>
      </c>
      <c r="AL14" s="192">
        <f t="shared" ref="AL14:AL16" si="65">ROUND($O14*U14,0)</f>
        <v>16</v>
      </c>
      <c r="AM14" s="192">
        <f t="shared" ref="AM14:AM16" si="66">ROUND($O14*V14,0)</f>
        <v>16</v>
      </c>
      <c r="AN14" s="192">
        <f t="shared" ref="AN14:AN16" si="67">ROUND($O14*W14,0)</f>
        <v>16</v>
      </c>
      <c r="AO14" s="192">
        <f t="shared" ref="AO14:AO16" si="68">ROUND($O14*X14,0)</f>
        <v>16</v>
      </c>
      <c r="AP14" s="193">
        <f t="shared" si="55"/>
        <v>0</v>
      </c>
      <c r="AQ14" s="193">
        <f t="shared" si="55"/>
        <v>0</v>
      </c>
      <c r="AR14" s="193">
        <f t="shared" si="55"/>
        <v>0</v>
      </c>
      <c r="AS14" s="307">
        <f t="shared" si="55"/>
        <v>0</v>
      </c>
      <c r="AT14" s="304"/>
      <c r="AU14" s="304"/>
      <c r="AV14" s="304"/>
      <c r="AW14" s="304"/>
      <c r="AX14" s="236">
        <f t="shared" si="3"/>
        <v>80</v>
      </c>
      <c r="AY14" s="2">
        <f t="shared" si="4"/>
        <v>0.5</v>
      </c>
      <c r="AZ14" s="87">
        <f>VLOOKUP(I14,Listy!$A$1:$H$9,6,FALSE)</f>
        <v>5004</v>
      </c>
      <c r="BA14" s="378">
        <f t="shared" si="5"/>
        <v>2502</v>
      </c>
      <c r="BB14" s="379">
        <f t="shared" si="6"/>
        <v>1251</v>
      </c>
      <c r="BC14" s="2"/>
      <c r="BD14" s="2"/>
      <c r="BE14" s="2"/>
      <c r="BF14" s="2"/>
      <c r="BG14" s="2"/>
      <c r="BH14" s="2"/>
      <c r="BI14" s="21">
        <f t="shared" si="56"/>
        <v>0</v>
      </c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>
        <f t="shared" si="57"/>
        <v>0</v>
      </c>
      <c r="BX14" s="2"/>
      <c r="BY14" s="2"/>
      <c r="BZ14" s="2"/>
      <c r="CA14" s="21">
        <f t="shared" si="58"/>
        <v>0</v>
      </c>
      <c r="CB14" s="2"/>
      <c r="CC14" s="2"/>
      <c r="CD14" s="2"/>
      <c r="CE14" s="21">
        <f t="shared" si="59"/>
        <v>0</v>
      </c>
      <c r="CF14"/>
    </row>
    <row r="15" spans="1:85" s="278" customFormat="1" ht="15.6" x14ac:dyDescent="0.3">
      <c r="A15" s="211">
        <v>1</v>
      </c>
      <c r="B15" s="411" t="s">
        <v>381</v>
      </c>
      <c r="C15" s="404">
        <v>1</v>
      </c>
      <c r="D15" s="401" t="str">
        <f t="shared" si="11"/>
        <v>.z04_1_c_1</v>
      </c>
      <c r="E15" s="466" t="s">
        <v>478</v>
      </c>
      <c r="F15" s="37" t="str">
        <f>IFERROR(VLOOKUP($I15,Listy!$A:$H,2,FALSE),"XXX")</f>
        <v>Imię02</v>
      </c>
      <c r="G15" s="37" t="str">
        <f>IFERROR(VLOOKUP($I15,Listy!$A:$H,3,FALSE),"XXX")</f>
        <v>Nazwisko02</v>
      </c>
      <c r="H15" s="211">
        <v>3</v>
      </c>
      <c r="I15" s="89" t="s">
        <v>255</v>
      </c>
      <c r="J15" s="91">
        <f t="shared" si="27"/>
        <v>23</v>
      </c>
      <c r="K15" s="94">
        <f>VLOOKUP(J15,Kalendarz!B:E,4,FALSE)</f>
        <v>46542</v>
      </c>
      <c r="L15" s="94">
        <f t="shared" si="28"/>
        <v>46542</v>
      </c>
      <c r="M15" s="37">
        <f t="shared" si="29"/>
        <v>22</v>
      </c>
      <c r="N15" s="474">
        <f>ROUND(MAX(AG15:AO15)/Listy!$U$5,0)</f>
        <v>0</v>
      </c>
      <c r="O15" s="211">
        <v>40</v>
      </c>
      <c r="P15" s="187">
        <v>0</v>
      </c>
      <c r="Q15" s="187">
        <v>0</v>
      </c>
      <c r="R15" s="187">
        <v>0</v>
      </c>
      <c r="S15" s="187">
        <v>0</v>
      </c>
      <c r="T15" s="187">
        <v>0.2</v>
      </c>
      <c r="U15" s="187">
        <v>0.2</v>
      </c>
      <c r="V15" s="187">
        <v>0.2</v>
      </c>
      <c r="W15" s="187">
        <v>0.2</v>
      </c>
      <c r="X15" s="187">
        <v>0.2</v>
      </c>
      <c r="Y15" s="292">
        <v>0</v>
      </c>
      <c r="Z15" s="292"/>
      <c r="AA15" s="292"/>
      <c r="AB15" s="292"/>
      <c r="AC15" s="302"/>
      <c r="AD15" s="302"/>
      <c r="AE15" s="302"/>
      <c r="AF15" s="302"/>
      <c r="AG15" s="192">
        <f t="shared" ref="AG15" si="69">ROUND($O15*P15,0)</f>
        <v>0</v>
      </c>
      <c r="AH15" s="192">
        <f t="shared" si="61"/>
        <v>0</v>
      </c>
      <c r="AI15" s="192">
        <f t="shared" si="62"/>
        <v>0</v>
      </c>
      <c r="AJ15" s="192">
        <f t="shared" si="63"/>
        <v>0</v>
      </c>
      <c r="AK15" s="192">
        <f t="shared" si="64"/>
        <v>8</v>
      </c>
      <c r="AL15" s="192">
        <f t="shared" si="65"/>
        <v>8</v>
      </c>
      <c r="AM15" s="192">
        <f t="shared" si="66"/>
        <v>8</v>
      </c>
      <c r="AN15" s="192">
        <f t="shared" si="67"/>
        <v>8</v>
      </c>
      <c r="AO15" s="192">
        <f t="shared" si="68"/>
        <v>8</v>
      </c>
      <c r="AP15" s="193">
        <f t="shared" si="55"/>
        <v>0</v>
      </c>
      <c r="AQ15" s="193">
        <f t="shared" si="55"/>
        <v>0</v>
      </c>
      <c r="AR15" s="193">
        <f t="shared" si="55"/>
        <v>0</v>
      </c>
      <c r="AS15" s="307">
        <f t="shared" si="55"/>
        <v>0</v>
      </c>
      <c r="AT15" s="304"/>
      <c r="AU15" s="304"/>
      <c r="AV15" s="304"/>
      <c r="AW15" s="304"/>
      <c r="AX15" s="236">
        <f t="shared" si="3"/>
        <v>40</v>
      </c>
      <c r="AY15" s="2">
        <f t="shared" si="4"/>
        <v>0.25</v>
      </c>
      <c r="AZ15" s="87">
        <f>VLOOKUP(I15,Listy!$A$1:$H$9,6,FALSE)</f>
        <v>5002</v>
      </c>
      <c r="BA15" s="378">
        <f t="shared" si="5"/>
        <v>1250.5</v>
      </c>
      <c r="BB15" s="379">
        <f t="shared" si="6"/>
        <v>312.625</v>
      </c>
      <c r="BC15" s="2"/>
      <c r="BD15" s="2"/>
      <c r="BE15" s="2"/>
      <c r="BF15" s="2"/>
      <c r="BG15" s="2"/>
      <c r="BH15" s="2"/>
      <c r="BI15" s="22">
        <f t="shared" si="56"/>
        <v>0</v>
      </c>
      <c r="BJ15" s="2"/>
      <c r="BK15" s="2"/>
      <c r="BL15" s="23"/>
      <c r="BM15" s="2"/>
      <c r="BN15" s="2"/>
      <c r="BO15" s="23"/>
      <c r="BP15" s="2"/>
      <c r="BQ15" s="2"/>
      <c r="BR15" s="23"/>
      <c r="BS15" s="23"/>
      <c r="BT15" s="2"/>
      <c r="BU15" s="2"/>
      <c r="BV15" s="2"/>
      <c r="BW15" s="22">
        <f t="shared" si="57"/>
        <v>0</v>
      </c>
      <c r="BX15" s="2"/>
      <c r="BY15" s="2"/>
      <c r="BZ15" s="2"/>
      <c r="CA15" s="22">
        <f t="shared" si="58"/>
        <v>0</v>
      </c>
      <c r="CB15" s="2"/>
      <c r="CC15" s="2"/>
      <c r="CD15" s="2"/>
      <c r="CE15" s="22">
        <f t="shared" si="59"/>
        <v>0</v>
      </c>
      <c r="CF15"/>
    </row>
    <row r="16" spans="1:85" s="278" customFormat="1" ht="15.6" x14ac:dyDescent="0.3">
      <c r="A16" s="211">
        <v>1</v>
      </c>
      <c r="B16" s="411" t="s">
        <v>382</v>
      </c>
      <c r="C16" s="404">
        <v>1</v>
      </c>
      <c r="D16" s="401" t="str">
        <f t="shared" si="11"/>
        <v>.z04_1_d_1</v>
      </c>
      <c r="E16" s="466" t="s">
        <v>460</v>
      </c>
      <c r="F16" s="148"/>
      <c r="G16" s="148"/>
      <c r="H16" s="211">
        <v>4</v>
      </c>
      <c r="I16" s="148"/>
      <c r="J16" s="91">
        <f t="shared" si="27"/>
        <v>23</v>
      </c>
      <c r="K16" s="94">
        <f>VLOOKUP(J16,Kalendarz!B:E,4,FALSE)</f>
        <v>46542</v>
      </c>
      <c r="L16" s="94">
        <f t="shared" si="28"/>
        <v>46543</v>
      </c>
      <c r="M16" s="37">
        <f t="shared" si="29"/>
        <v>23</v>
      </c>
      <c r="N16" s="474">
        <f>ROUND(MAX(AG16:AO16)/Listy!$U$5,0)</f>
        <v>1</v>
      </c>
      <c r="O16" s="211">
        <v>80</v>
      </c>
      <c r="P16" s="187">
        <v>0</v>
      </c>
      <c r="Q16" s="187">
        <v>0</v>
      </c>
      <c r="R16" s="187">
        <v>0</v>
      </c>
      <c r="S16" s="187">
        <v>0</v>
      </c>
      <c r="T16" s="187">
        <v>0.2</v>
      </c>
      <c r="U16" s="187">
        <v>0.2</v>
      </c>
      <c r="V16" s="187">
        <v>0.2</v>
      </c>
      <c r="W16" s="187">
        <v>0.2</v>
      </c>
      <c r="X16" s="187">
        <v>0.2</v>
      </c>
      <c r="Y16" s="292">
        <v>0</v>
      </c>
      <c r="Z16" s="292"/>
      <c r="AA16" s="292"/>
      <c r="AB16" s="292"/>
      <c r="AC16" s="302"/>
      <c r="AD16" s="302"/>
      <c r="AE16" s="302"/>
      <c r="AF16" s="302"/>
      <c r="AG16" s="192">
        <f t="shared" ref="AG16" si="70">ROUND($O16*P16,0)</f>
        <v>0</v>
      </c>
      <c r="AH16" s="192">
        <f t="shared" ref="AH16" si="71">ROUND($O16*Q16,0)</f>
        <v>0</v>
      </c>
      <c r="AI16" s="192">
        <f t="shared" ref="AI16" si="72">ROUND($O16*R16,0)</f>
        <v>0</v>
      </c>
      <c r="AJ16" s="192">
        <f t="shared" ref="AJ16" si="73">ROUND($O16*S16,0)</f>
        <v>0</v>
      </c>
      <c r="AK16" s="131">
        <f t="shared" si="64"/>
        <v>16</v>
      </c>
      <c r="AL16" s="131">
        <f t="shared" si="65"/>
        <v>16</v>
      </c>
      <c r="AM16" s="131">
        <f t="shared" si="66"/>
        <v>16</v>
      </c>
      <c r="AN16" s="131">
        <f t="shared" si="67"/>
        <v>16</v>
      </c>
      <c r="AO16" s="131">
        <f t="shared" si="68"/>
        <v>16</v>
      </c>
      <c r="AP16" s="148">
        <f t="shared" si="55"/>
        <v>0</v>
      </c>
      <c r="AQ16" s="148">
        <f t="shared" si="55"/>
        <v>0</v>
      </c>
      <c r="AR16" s="148">
        <f t="shared" si="55"/>
        <v>0</v>
      </c>
      <c r="AS16" s="148">
        <f t="shared" si="55"/>
        <v>0</v>
      </c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77"/>
    </row>
    <row r="17" spans="1:84" s="278" customFormat="1" ht="18" x14ac:dyDescent="0.35">
      <c r="A17" s="447">
        <v>2</v>
      </c>
      <c r="B17" s="411" t="s">
        <v>379</v>
      </c>
      <c r="C17" s="449">
        <v>0</v>
      </c>
      <c r="D17" s="401" t="str">
        <f t="shared" ref="D17" si="74">CONCATENATE(A$3,"_",A17,"_",B17,"_",C17)</f>
        <v>.z04_2_a_0</v>
      </c>
      <c r="E17" s="448" t="s">
        <v>723</v>
      </c>
      <c r="F17" s="37" t="str">
        <f>IFERROR(VLOOKUP($I17,Listy!$A:$H,2,FALSE),"XXX")</f>
        <v>Imię01</v>
      </c>
      <c r="G17" s="37" t="str">
        <f>IFERROR(VLOOKUP($I17,Listy!$A:$H,3,FALSE),"XXX")</f>
        <v>Nazwisko01</v>
      </c>
      <c r="H17" s="211"/>
      <c r="I17" s="89" t="s">
        <v>254</v>
      </c>
      <c r="J17" s="91">
        <f t="shared" si="27"/>
        <v>24</v>
      </c>
      <c r="K17" s="94">
        <f>VLOOKUP(J17,Kalendarz!B:E,4,FALSE)</f>
        <v>46549</v>
      </c>
      <c r="L17" s="94">
        <f t="shared" si="28"/>
        <v>46549</v>
      </c>
      <c r="M17" s="37">
        <f t="shared" si="29"/>
        <v>23</v>
      </c>
      <c r="N17" s="474">
        <f>ROUND(MAX(AG17:AO17)/Listy!$U$5,0)</f>
        <v>0</v>
      </c>
      <c r="O17" s="211"/>
      <c r="P17" s="187"/>
      <c r="Q17" s="187"/>
      <c r="R17" s="187"/>
      <c r="S17" s="187"/>
      <c r="T17" s="187"/>
      <c r="U17" s="187"/>
      <c r="V17" s="187"/>
      <c r="W17" s="187"/>
      <c r="X17" s="187"/>
      <c r="Y17" s="292"/>
      <c r="Z17" s="292"/>
      <c r="AA17" s="292"/>
      <c r="AB17" s="292"/>
      <c r="AC17" s="173"/>
      <c r="AD17" s="173"/>
      <c r="AE17" s="173"/>
      <c r="AF17" s="173"/>
      <c r="AG17" s="192">
        <f t="shared" ref="AG17" si="75">ROUND($O17*P17,0)</f>
        <v>0</v>
      </c>
      <c r="AH17" s="192">
        <f t="shared" ref="AH17:AH19" si="76">ROUND($O17*Q17,0)</f>
        <v>0</v>
      </c>
      <c r="AI17" s="192">
        <f t="shared" ref="AI17:AI19" si="77">ROUND($O17*R17,0)</f>
        <v>0</v>
      </c>
      <c r="AJ17" s="192">
        <f t="shared" ref="AJ17:AJ19" si="78">ROUND($O17*S17,0)</f>
        <v>0</v>
      </c>
      <c r="AK17" s="192">
        <f t="shared" ref="AK17:AK19" si="79">ROUND($O17*T17,0)</f>
        <v>0</v>
      </c>
      <c r="AL17" s="192">
        <f t="shared" ref="AL17:AL19" si="80">ROUND($O17*U17,0)</f>
        <v>0</v>
      </c>
      <c r="AM17" s="192">
        <f t="shared" ref="AM17:AM19" si="81">ROUND($O17*V17,0)</f>
        <v>0</v>
      </c>
      <c r="AN17" s="192">
        <f t="shared" ref="AN17:AN19" si="82">ROUND($O17*W17,0)</f>
        <v>0</v>
      </c>
      <c r="AO17" s="192">
        <f t="shared" ref="AO17:AO19" si="83">ROUND($O17*X17,0)</f>
        <v>0</v>
      </c>
      <c r="AP17" s="193">
        <f t="shared" ref="AP17:AS19" si="84">ROUND($O17*Y17,0)</f>
        <v>0</v>
      </c>
      <c r="AQ17" s="193">
        <f t="shared" si="84"/>
        <v>0</v>
      </c>
      <c r="AR17" s="193">
        <f t="shared" si="84"/>
        <v>0</v>
      </c>
      <c r="AS17" s="307">
        <f t="shared" si="84"/>
        <v>0</v>
      </c>
      <c r="AT17" s="304"/>
      <c r="AU17" s="304"/>
      <c r="AV17" s="304"/>
      <c r="AW17" s="304"/>
      <c r="AX17" s="236">
        <f t="shared" si="3"/>
        <v>0</v>
      </c>
      <c r="AY17" s="2">
        <f t="shared" si="4"/>
        <v>0</v>
      </c>
      <c r="AZ17" s="87">
        <f>VLOOKUP(I17,Listy!$A$1:$H$9,6,FALSE)</f>
        <v>5001</v>
      </c>
      <c r="BA17" s="378">
        <f t="shared" si="5"/>
        <v>0</v>
      </c>
      <c r="BB17" s="379">
        <f t="shared" si="6"/>
        <v>0</v>
      </c>
      <c r="BC17" s="2"/>
      <c r="BD17" s="2"/>
      <c r="BE17" s="2"/>
      <c r="BF17" s="2"/>
      <c r="BG17" s="2"/>
      <c r="BH17" s="2"/>
      <c r="BI17" s="21">
        <f t="shared" si="56"/>
        <v>0</v>
      </c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1">
        <f t="shared" si="57"/>
        <v>0</v>
      </c>
      <c r="BX17" s="2"/>
      <c r="BY17" s="2"/>
      <c r="BZ17" s="2"/>
      <c r="CA17" s="21">
        <f t="shared" si="58"/>
        <v>0</v>
      </c>
      <c r="CB17" s="2"/>
      <c r="CC17" s="2"/>
      <c r="CD17" s="2"/>
      <c r="CE17" s="21">
        <f t="shared" si="59"/>
        <v>0</v>
      </c>
      <c r="CF17" s="177"/>
    </row>
    <row r="18" spans="1:84" s="278" customFormat="1" ht="15.6" x14ac:dyDescent="0.3">
      <c r="A18" s="211">
        <v>2</v>
      </c>
      <c r="B18" s="411" t="s">
        <v>379</v>
      </c>
      <c r="C18" s="449">
        <v>1</v>
      </c>
      <c r="D18" s="401" t="str">
        <f t="shared" si="11"/>
        <v>.z04_2_a_1</v>
      </c>
      <c r="E18" s="425" t="s">
        <v>435</v>
      </c>
      <c r="F18" s="37" t="str">
        <f>IFERROR(VLOOKUP($I18,Listy!$A:$H,2,FALSE),"XXX")</f>
        <v>Imię03</v>
      </c>
      <c r="G18" s="37" t="str">
        <f>IFERROR(VLOOKUP($I18,Listy!$A:$H,3,FALSE),"XXX")</f>
        <v>Nazwisko03</v>
      </c>
      <c r="H18" s="211">
        <v>5</v>
      </c>
      <c r="I18" s="89" t="s">
        <v>256</v>
      </c>
      <c r="J18" s="91">
        <f t="shared" si="27"/>
        <v>24</v>
      </c>
      <c r="K18" s="94">
        <f>VLOOKUP(J18,Kalendarz!B:E,4,FALSE)</f>
        <v>46549</v>
      </c>
      <c r="L18" s="94">
        <f t="shared" si="28"/>
        <v>46550</v>
      </c>
      <c r="M18" s="37">
        <f t="shared" si="29"/>
        <v>24</v>
      </c>
      <c r="N18" s="474">
        <f>ROUND(MAX(AG18:AO18)/Listy!$U$5,0)</f>
        <v>1</v>
      </c>
      <c r="O18" s="211">
        <v>80</v>
      </c>
      <c r="P18" s="187">
        <v>0</v>
      </c>
      <c r="Q18" s="187">
        <v>0</v>
      </c>
      <c r="R18" s="187">
        <v>0</v>
      </c>
      <c r="S18" s="187">
        <v>0</v>
      </c>
      <c r="T18" s="187">
        <v>0.2</v>
      </c>
      <c r="U18" s="187">
        <v>0.2</v>
      </c>
      <c r="V18" s="187">
        <v>0.2</v>
      </c>
      <c r="W18" s="187">
        <v>0.2</v>
      </c>
      <c r="X18" s="187">
        <v>0.2</v>
      </c>
      <c r="Y18" s="292">
        <v>0</v>
      </c>
      <c r="Z18" s="292"/>
      <c r="AA18" s="292"/>
      <c r="AB18" s="292"/>
      <c r="AC18" s="302"/>
      <c r="AD18" s="302"/>
      <c r="AE18" s="302"/>
      <c r="AF18" s="302"/>
      <c r="AG18" s="192">
        <f>ROUND($O18*P18,0)</f>
        <v>0</v>
      </c>
      <c r="AH18" s="192">
        <f t="shared" si="76"/>
        <v>0</v>
      </c>
      <c r="AI18" s="192">
        <f t="shared" si="77"/>
        <v>0</v>
      </c>
      <c r="AJ18" s="192">
        <f t="shared" si="78"/>
        <v>0</v>
      </c>
      <c r="AK18" s="192">
        <f t="shared" si="79"/>
        <v>16</v>
      </c>
      <c r="AL18" s="192">
        <f t="shared" si="80"/>
        <v>16</v>
      </c>
      <c r="AM18" s="192">
        <f t="shared" si="81"/>
        <v>16</v>
      </c>
      <c r="AN18" s="192">
        <f t="shared" si="82"/>
        <v>16</v>
      </c>
      <c r="AO18" s="192">
        <f t="shared" si="83"/>
        <v>16</v>
      </c>
      <c r="AP18" s="193">
        <f t="shared" si="84"/>
        <v>0</v>
      </c>
      <c r="AQ18" s="193">
        <f t="shared" si="84"/>
        <v>0</v>
      </c>
      <c r="AR18" s="193">
        <f t="shared" si="84"/>
        <v>0</v>
      </c>
      <c r="AS18" s="307">
        <f t="shared" si="84"/>
        <v>0</v>
      </c>
      <c r="AT18" s="304"/>
      <c r="AU18" s="304"/>
      <c r="AV18" s="304"/>
      <c r="AW18" s="304"/>
      <c r="AX18" s="236">
        <f t="shared" si="3"/>
        <v>80</v>
      </c>
      <c r="AY18" s="2">
        <f t="shared" si="4"/>
        <v>0.5</v>
      </c>
      <c r="AZ18" s="87">
        <f>VLOOKUP(I18,Listy!$A$1:$H$9,6,FALSE)</f>
        <v>5003</v>
      </c>
      <c r="BA18" s="378">
        <f t="shared" si="5"/>
        <v>2501.5</v>
      </c>
      <c r="BB18" s="379">
        <f t="shared" si="6"/>
        <v>1250.75</v>
      </c>
      <c r="BC18" s="2"/>
      <c r="BD18" s="2"/>
      <c r="BE18" s="2"/>
      <c r="BF18" s="2"/>
      <c r="BG18" s="2"/>
      <c r="BH18" s="2"/>
      <c r="BI18" s="21">
        <f t="shared" si="56"/>
        <v>0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1">
        <f t="shared" si="57"/>
        <v>0</v>
      </c>
      <c r="BX18" s="2"/>
      <c r="BY18" s="2"/>
      <c r="BZ18" s="2"/>
      <c r="CA18" s="21">
        <f t="shared" si="58"/>
        <v>0</v>
      </c>
      <c r="CB18" s="2"/>
      <c r="CC18" s="2"/>
      <c r="CD18" s="2"/>
      <c r="CE18" s="21">
        <f t="shared" si="59"/>
        <v>0</v>
      </c>
      <c r="CF18"/>
    </row>
    <row r="19" spans="1:84" s="278" customFormat="1" ht="15.6" x14ac:dyDescent="0.3">
      <c r="A19" s="211">
        <v>2</v>
      </c>
      <c r="B19" s="411" t="s">
        <v>380</v>
      </c>
      <c r="C19" s="449">
        <v>2</v>
      </c>
      <c r="D19" s="401" t="str">
        <f t="shared" ref="D19:D24" si="85">CONCATENATE(A$3,"_",A19,"_",B19,"_",C19)</f>
        <v>.z04_2_b_2</v>
      </c>
      <c r="E19" s="425" t="s">
        <v>479</v>
      </c>
      <c r="F19" s="37" t="str">
        <f>IFERROR(VLOOKUP($I19,Listy!$A:$H,2,FALSE),"XXX")</f>
        <v>Imię04</v>
      </c>
      <c r="G19" s="37" t="str">
        <f>IFERROR(VLOOKUP($I19,Listy!$A:$H,3,FALSE),"XXX")</f>
        <v>Nazwisko04</v>
      </c>
      <c r="H19" s="211">
        <v>5</v>
      </c>
      <c r="I19" s="89" t="s">
        <v>257</v>
      </c>
      <c r="J19" s="91">
        <f t="shared" si="27"/>
        <v>25</v>
      </c>
      <c r="K19" s="94">
        <f>VLOOKUP(J19,Kalendarz!B:E,4,FALSE)</f>
        <v>46556</v>
      </c>
      <c r="L19" s="94">
        <f t="shared" si="28"/>
        <v>46556</v>
      </c>
      <c r="M19" s="37">
        <f t="shared" si="29"/>
        <v>24</v>
      </c>
      <c r="N19" s="474">
        <f>ROUND(MAX(AG19:AO19)/Listy!$U$5,0)</f>
        <v>0</v>
      </c>
      <c r="O19" s="211">
        <v>8</v>
      </c>
      <c r="P19" s="187">
        <v>0</v>
      </c>
      <c r="Q19" s="187">
        <v>0</v>
      </c>
      <c r="R19" s="187">
        <v>0</v>
      </c>
      <c r="S19" s="187">
        <v>0</v>
      </c>
      <c r="T19" s="187">
        <v>0.2</v>
      </c>
      <c r="U19" s="187">
        <v>0.2</v>
      </c>
      <c r="V19" s="187">
        <v>0.2</v>
      </c>
      <c r="W19" s="187">
        <v>0.2</v>
      </c>
      <c r="X19" s="187">
        <v>0.2</v>
      </c>
      <c r="Y19" s="292">
        <v>0</v>
      </c>
      <c r="Z19" s="292"/>
      <c r="AA19" s="292"/>
      <c r="AB19" s="292"/>
      <c r="AC19" s="302"/>
      <c r="AD19" s="302"/>
      <c r="AE19" s="302"/>
      <c r="AF19" s="302"/>
      <c r="AG19" s="192">
        <f t="shared" ref="AG19:AG20" si="86">ROUND($O19*P19,0)</f>
        <v>0</v>
      </c>
      <c r="AH19" s="192">
        <f t="shared" si="76"/>
        <v>0</v>
      </c>
      <c r="AI19" s="192">
        <f t="shared" si="77"/>
        <v>0</v>
      </c>
      <c r="AJ19" s="192">
        <f t="shared" si="78"/>
        <v>0</v>
      </c>
      <c r="AK19" s="192">
        <f t="shared" si="79"/>
        <v>2</v>
      </c>
      <c r="AL19" s="192">
        <f t="shared" si="80"/>
        <v>2</v>
      </c>
      <c r="AM19" s="192">
        <f t="shared" si="81"/>
        <v>2</v>
      </c>
      <c r="AN19" s="192">
        <f t="shared" si="82"/>
        <v>2</v>
      </c>
      <c r="AO19" s="192">
        <f t="shared" si="83"/>
        <v>2</v>
      </c>
      <c r="AP19" s="193">
        <f t="shared" si="84"/>
        <v>0</v>
      </c>
      <c r="AQ19" s="193">
        <f t="shared" si="84"/>
        <v>0</v>
      </c>
      <c r="AR19" s="193">
        <f t="shared" si="84"/>
        <v>0</v>
      </c>
      <c r="AS19" s="307">
        <f t="shared" si="84"/>
        <v>0</v>
      </c>
      <c r="AT19" s="304"/>
      <c r="AU19" s="304"/>
      <c r="AV19" s="304"/>
      <c r="AW19" s="304"/>
      <c r="AX19" s="236">
        <f t="shared" si="3"/>
        <v>10</v>
      </c>
      <c r="AY19" s="2">
        <f t="shared" si="4"/>
        <v>6.25E-2</v>
      </c>
      <c r="AZ19" s="87">
        <f>VLOOKUP(I19,Listy!$A$1:$H$9,6,FALSE)</f>
        <v>5004</v>
      </c>
      <c r="BA19" s="378">
        <f t="shared" si="5"/>
        <v>312.75</v>
      </c>
      <c r="BB19" s="379">
        <f t="shared" si="6"/>
        <v>19.546875</v>
      </c>
      <c r="BC19" s="2"/>
      <c r="BD19" s="2"/>
      <c r="BE19" s="2"/>
      <c r="BF19" s="2"/>
      <c r="BG19" s="2"/>
      <c r="BH19" s="2"/>
      <c r="BI19" s="21">
        <f t="shared" si="56"/>
        <v>0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1">
        <f t="shared" si="57"/>
        <v>0</v>
      </c>
      <c r="BX19" s="2"/>
      <c r="BY19" s="2"/>
      <c r="BZ19" s="2"/>
      <c r="CA19" s="21">
        <f t="shared" si="58"/>
        <v>0</v>
      </c>
      <c r="CB19" s="2"/>
      <c r="CC19" s="2"/>
      <c r="CD19" s="2"/>
      <c r="CE19" s="21">
        <f t="shared" si="59"/>
        <v>0</v>
      </c>
      <c r="CF19"/>
    </row>
    <row r="20" spans="1:84" s="278" customFormat="1" ht="15.6" x14ac:dyDescent="0.3">
      <c r="A20" s="211">
        <v>2</v>
      </c>
      <c r="B20" s="411" t="s">
        <v>381</v>
      </c>
      <c r="C20" s="449">
        <v>3</v>
      </c>
      <c r="D20" s="401" t="str">
        <f t="shared" si="85"/>
        <v>.z04_2_c_3</v>
      </c>
      <c r="E20" s="425" t="s">
        <v>437</v>
      </c>
      <c r="F20" s="37" t="str">
        <f>IFERROR(VLOOKUP($I20,Listy!$A:$H,2,FALSE),"XXX")</f>
        <v>Imię02</v>
      </c>
      <c r="G20" s="37" t="str">
        <f>IFERROR(VLOOKUP($I20,Listy!$A:$H,3,FALSE),"XXX")</f>
        <v>Nazwisko02</v>
      </c>
      <c r="H20" s="211">
        <v>5</v>
      </c>
      <c r="I20" s="89" t="s">
        <v>255</v>
      </c>
      <c r="J20" s="91">
        <f t="shared" si="27"/>
        <v>25</v>
      </c>
      <c r="K20" s="94">
        <f>VLOOKUP(J20,Kalendarz!B:E,4,FALSE)</f>
        <v>46556</v>
      </c>
      <c r="L20" s="94">
        <f t="shared" si="28"/>
        <v>46556</v>
      </c>
      <c r="M20" s="37">
        <f t="shared" si="29"/>
        <v>24</v>
      </c>
      <c r="N20" s="474">
        <f>ROUND(MAX(AG20:AO20)/Listy!$U$5,0)</f>
        <v>0</v>
      </c>
      <c r="O20" s="211">
        <v>8</v>
      </c>
      <c r="P20" s="187">
        <v>0</v>
      </c>
      <c r="Q20" s="187">
        <v>0</v>
      </c>
      <c r="R20" s="187">
        <v>0</v>
      </c>
      <c r="S20" s="187">
        <v>0</v>
      </c>
      <c r="T20" s="187">
        <v>0.2</v>
      </c>
      <c r="U20" s="187">
        <v>0.2</v>
      </c>
      <c r="V20" s="187">
        <v>0.2</v>
      </c>
      <c r="W20" s="187">
        <v>0.2</v>
      </c>
      <c r="X20" s="187">
        <v>0.2</v>
      </c>
      <c r="Y20" s="292">
        <v>0</v>
      </c>
      <c r="Z20" s="292"/>
      <c r="AA20" s="292"/>
      <c r="AB20" s="292"/>
      <c r="AC20" s="302"/>
      <c r="AD20" s="302"/>
      <c r="AE20" s="302"/>
      <c r="AF20" s="302"/>
      <c r="AG20" s="192">
        <f t="shared" si="86"/>
        <v>0</v>
      </c>
      <c r="AH20" s="192">
        <f t="shared" ref="AH20:AH25" si="87">ROUND($O20*Q20,0)</f>
        <v>0</v>
      </c>
      <c r="AI20" s="192">
        <f t="shared" ref="AI20:AI25" si="88">ROUND($O20*R20,0)</f>
        <v>0</v>
      </c>
      <c r="AJ20" s="192">
        <f t="shared" ref="AJ20:AJ25" si="89">ROUND($O20*S20,0)</f>
        <v>0</v>
      </c>
      <c r="AK20" s="192">
        <f t="shared" ref="AK20:AK25" si="90">ROUND($O20*T20,0)</f>
        <v>2</v>
      </c>
      <c r="AL20" s="192">
        <f t="shared" ref="AL20:AL25" si="91">ROUND($O20*U20,0)</f>
        <v>2</v>
      </c>
      <c r="AM20" s="192">
        <f t="shared" ref="AM20:AM25" si="92">ROUND($O20*V20,0)</f>
        <v>2</v>
      </c>
      <c r="AN20" s="192">
        <f t="shared" ref="AN20:AN25" si="93">ROUND($O20*W20,0)</f>
        <v>2</v>
      </c>
      <c r="AO20" s="192">
        <f t="shared" ref="AO20:AO25" si="94">ROUND($O20*X20,0)</f>
        <v>2</v>
      </c>
      <c r="AP20" s="193">
        <f t="shared" ref="AP20:AP25" si="95">ROUND($O20*Y20,0)</f>
        <v>0</v>
      </c>
      <c r="AQ20" s="193">
        <f t="shared" ref="AQ20:AQ25" si="96">ROUND($O20*Z20,0)</f>
        <v>0</v>
      </c>
      <c r="AR20" s="193">
        <f t="shared" ref="AR20:AR25" si="97">ROUND($O20*AA20,0)</f>
        <v>0</v>
      </c>
      <c r="AS20" s="307">
        <f t="shared" ref="AS20:AS25" si="98">ROUND($O20*AB20,0)</f>
        <v>0</v>
      </c>
      <c r="AT20" s="304"/>
      <c r="AU20" s="304"/>
      <c r="AV20" s="304"/>
      <c r="AW20" s="304"/>
      <c r="AX20" s="236">
        <f t="shared" si="3"/>
        <v>10</v>
      </c>
      <c r="AY20" s="2">
        <f t="shared" si="4"/>
        <v>6.25E-2</v>
      </c>
      <c r="AZ20" s="87">
        <f>VLOOKUP(I20,Listy!$A$1:$H$9,6,FALSE)</f>
        <v>5002</v>
      </c>
      <c r="BA20" s="378">
        <f t="shared" si="5"/>
        <v>312.625</v>
      </c>
      <c r="BB20" s="379">
        <f t="shared" si="6"/>
        <v>19.5390625</v>
      </c>
      <c r="BC20" s="2"/>
      <c r="BD20" s="2"/>
      <c r="BE20" s="2"/>
      <c r="BF20" s="2"/>
      <c r="BG20" s="2"/>
      <c r="BH20" s="2"/>
      <c r="BI20" s="21">
        <f t="shared" si="56"/>
        <v>0</v>
      </c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1">
        <f t="shared" si="57"/>
        <v>0</v>
      </c>
      <c r="BX20" s="2"/>
      <c r="BY20" s="2"/>
      <c r="BZ20" s="2"/>
      <c r="CA20" s="21">
        <f t="shared" si="58"/>
        <v>0</v>
      </c>
      <c r="CB20" s="2"/>
      <c r="CC20" s="2"/>
      <c r="CD20" s="2"/>
      <c r="CE20" s="21">
        <f t="shared" si="59"/>
        <v>0</v>
      </c>
      <c r="CF20"/>
    </row>
    <row r="21" spans="1:84" s="278" customFormat="1" ht="15.6" x14ac:dyDescent="0.3">
      <c r="A21" s="211">
        <v>2</v>
      </c>
      <c r="B21" s="411" t="s">
        <v>382</v>
      </c>
      <c r="C21" s="449">
        <v>4</v>
      </c>
      <c r="D21" s="401" t="str">
        <f t="shared" si="85"/>
        <v>.z04_2_d_4</v>
      </c>
      <c r="E21" s="425" t="s">
        <v>480</v>
      </c>
      <c r="F21" s="37" t="str">
        <f>IFERROR(VLOOKUP($I21,Listy!$A:$H,2,FALSE),"XXX")</f>
        <v>ENDAWA_01</v>
      </c>
      <c r="G21" s="37">
        <f>IFERROR(VLOOKUP($I21,Listy!$A:$H,3,FALSE),"XXX")</f>
        <v>0</v>
      </c>
      <c r="H21" s="211">
        <v>6</v>
      </c>
      <c r="I21" s="89" t="s">
        <v>278</v>
      </c>
      <c r="J21" s="91">
        <f t="shared" si="27"/>
        <v>25</v>
      </c>
      <c r="K21" s="94">
        <f>VLOOKUP(J21,Kalendarz!B:E,4,FALSE)</f>
        <v>46556</v>
      </c>
      <c r="L21" s="94">
        <f t="shared" si="28"/>
        <v>46557</v>
      </c>
      <c r="M21" s="37">
        <f t="shared" si="29"/>
        <v>25</v>
      </c>
      <c r="N21" s="474">
        <f>ROUND(MAX(AG21:AO21)/Listy!$U$5,0)</f>
        <v>1</v>
      </c>
      <c r="O21" s="211">
        <v>100</v>
      </c>
      <c r="P21" s="187">
        <v>0</v>
      </c>
      <c r="Q21" s="187">
        <v>0</v>
      </c>
      <c r="R21" s="187">
        <v>0</v>
      </c>
      <c r="S21" s="187">
        <v>0</v>
      </c>
      <c r="T21" s="187">
        <v>0.2</v>
      </c>
      <c r="U21" s="187">
        <v>0.2</v>
      </c>
      <c r="V21" s="187">
        <v>0.2</v>
      </c>
      <c r="W21" s="187">
        <v>0.2</v>
      </c>
      <c r="X21" s="187">
        <v>0.2</v>
      </c>
      <c r="Y21" s="292">
        <v>0</v>
      </c>
      <c r="Z21" s="292"/>
      <c r="AA21" s="292"/>
      <c r="AB21" s="292"/>
      <c r="AC21" s="302"/>
      <c r="AD21" s="302"/>
      <c r="AE21" s="302"/>
      <c r="AF21" s="302"/>
      <c r="AG21" s="192">
        <f t="shared" ref="AG21:AG25" si="99">ROUND($O21*P21,0)</f>
        <v>0</v>
      </c>
      <c r="AH21" s="192">
        <f t="shared" si="87"/>
        <v>0</v>
      </c>
      <c r="AI21" s="192">
        <f t="shared" si="88"/>
        <v>0</v>
      </c>
      <c r="AJ21" s="192">
        <f t="shared" si="89"/>
        <v>0</v>
      </c>
      <c r="AK21" s="192">
        <f t="shared" si="90"/>
        <v>20</v>
      </c>
      <c r="AL21" s="192">
        <f t="shared" si="91"/>
        <v>20</v>
      </c>
      <c r="AM21" s="192">
        <f t="shared" si="92"/>
        <v>20</v>
      </c>
      <c r="AN21" s="192">
        <f t="shared" si="93"/>
        <v>20</v>
      </c>
      <c r="AO21" s="192">
        <f t="shared" si="94"/>
        <v>20</v>
      </c>
      <c r="AP21" s="193">
        <f t="shared" si="95"/>
        <v>0</v>
      </c>
      <c r="AQ21" s="193">
        <f t="shared" si="96"/>
        <v>0</v>
      </c>
      <c r="AR21" s="193">
        <f t="shared" si="97"/>
        <v>0</v>
      </c>
      <c r="AS21" s="307">
        <f t="shared" si="98"/>
        <v>0</v>
      </c>
      <c r="AT21" s="304"/>
      <c r="AU21" s="304"/>
      <c r="AV21" s="304"/>
      <c r="AW21" s="304"/>
      <c r="AX21" s="236">
        <f t="shared" si="3"/>
        <v>100</v>
      </c>
      <c r="AY21" s="2">
        <f t="shared" si="4"/>
        <v>0.625</v>
      </c>
      <c r="AZ21" s="87" t="e">
        <f>VLOOKUP(I21,Listy!$A$1:$H$9,6,FALSE)</f>
        <v>#N/A</v>
      </c>
      <c r="BA21" s="378" t="e">
        <f t="shared" si="5"/>
        <v>#N/A</v>
      </c>
      <c r="BB21" s="379" t="e">
        <f t="shared" si="6"/>
        <v>#N/A</v>
      </c>
      <c r="BC21" s="2"/>
      <c r="BD21" s="2"/>
      <c r="BE21" s="2"/>
      <c r="BF21" s="2"/>
      <c r="BG21" s="2"/>
      <c r="BH21" s="2"/>
      <c r="BI21" s="22">
        <f t="shared" si="56"/>
        <v>0</v>
      </c>
      <c r="BJ21" s="2"/>
      <c r="BK21" s="2"/>
      <c r="BL21" s="23"/>
      <c r="BM21" s="2"/>
      <c r="BN21" s="2"/>
      <c r="BO21" s="23"/>
      <c r="BP21" s="2"/>
      <c r="BQ21" s="2"/>
      <c r="BR21" s="23"/>
      <c r="BS21" s="23"/>
      <c r="BT21" s="2"/>
      <c r="BU21" s="2"/>
      <c r="BV21" s="2"/>
      <c r="BW21" s="22">
        <f t="shared" si="57"/>
        <v>0</v>
      </c>
      <c r="BX21" s="2"/>
      <c r="BY21" s="2"/>
      <c r="BZ21" s="2"/>
      <c r="CA21" s="22">
        <f t="shared" si="58"/>
        <v>0</v>
      </c>
      <c r="CB21" s="2"/>
      <c r="CC21" s="2"/>
      <c r="CD21" s="2"/>
      <c r="CE21" s="22">
        <f t="shared" si="59"/>
        <v>0</v>
      </c>
      <c r="CF21"/>
    </row>
    <row r="22" spans="1:84" s="278" customFormat="1" ht="15.6" x14ac:dyDescent="0.3">
      <c r="A22" s="211">
        <v>2</v>
      </c>
      <c r="B22" s="420" t="s">
        <v>383</v>
      </c>
      <c r="C22" s="449">
        <v>5</v>
      </c>
      <c r="D22" s="401" t="str">
        <f t="shared" si="85"/>
        <v>.z04_2_e_5</v>
      </c>
      <c r="E22" s="425" t="s">
        <v>439</v>
      </c>
      <c r="F22" s="37" t="str">
        <f>IFERROR(VLOOKUP($I22,Listy!$A:$H,2,FALSE),"XXX")</f>
        <v>Imię01</v>
      </c>
      <c r="G22" s="37" t="str">
        <f>IFERROR(VLOOKUP($I22,Listy!$A:$H,3,FALSE),"XXX")</f>
        <v>Nazwisko01</v>
      </c>
      <c r="H22" s="211">
        <v>7</v>
      </c>
      <c r="I22" s="89" t="s">
        <v>254</v>
      </c>
      <c r="J22" s="91">
        <f t="shared" si="27"/>
        <v>26</v>
      </c>
      <c r="K22" s="94">
        <f>VLOOKUP(J22,Kalendarz!B:E,4,FALSE)</f>
        <v>46563</v>
      </c>
      <c r="L22" s="94">
        <f t="shared" si="28"/>
        <v>46564</v>
      </c>
      <c r="M22" s="37">
        <f t="shared" si="29"/>
        <v>26</v>
      </c>
      <c r="N22" s="474">
        <f>ROUND(MAX(AG22:AO22)/Listy!$U$5,0)</f>
        <v>1</v>
      </c>
      <c r="O22" s="211">
        <v>200</v>
      </c>
      <c r="P22" s="187">
        <v>0</v>
      </c>
      <c r="Q22" s="187">
        <v>0</v>
      </c>
      <c r="R22" s="187">
        <v>0</v>
      </c>
      <c r="S22" s="187">
        <v>0</v>
      </c>
      <c r="T22" s="187">
        <v>0.12</v>
      </c>
      <c r="U22" s="187">
        <v>0.12</v>
      </c>
      <c r="V22" s="187">
        <v>0.12</v>
      </c>
      <c r="W22" s="187">
        <v>0.12</v>
      </c>
      <c r="X22" s="187">
        <v>0.12</v>
      </c>
      <c r="Y22" s="292">
        <v>0.4</v>
      </c>
      <c r="Z22" s="292"/>
      <c r="AA22" s="292"/>
      <c r="AB22" s="292"/>
      <c r="AC22" s="302"/>
      <c r="AD22" s="302"/>
      <c r="AE22" s="302"/>
      <c r="AF22" s="302"/>
      <c r="AG22" s="192">
        <f t="shared" si="99"/>
        <v>0</v>
      </c>
      <c r="AH22" s="192">
        <f t="shared" si="87"/>
        <v>0</v>
      </c>
      <c r="AI22" s="192">
        <f t="shared" si="88"/>
        <v>0</v>
      </c>
      <c r="AJ22" s="192">
        <f t="shared" si="89"/>
        <v>0</v>
      </c>
      <c r="AK22" s="192">
        <f t="shared" si="90"/>
        <v>24</v>
      </c>
      <c r="AL22" s="192">
        <f t="shared" si="91"/>
        <v>24</v>
      </c>
      <c r="AM22" s="192">
        <f t="shared" si="92"/>
        <v>24</v>
      </c>
      <c r="AN22" s="192">
        <f t="shared" si="93"/>
        <v>24</v>
      </c>
      <c r="AO22" s="192">
        <f t="shared" si="94"/>
        <v>24</v>
      </c>
      <c r="AP22" s="193">
        <f t="shared" si="95"/>
        <v>80</v>
      </c>
      <c r="AQ22" s="193">
        <f t="shared" si="96"/>
        <v>0</v>
      </c>
      <c r="AR22" s="193">
        <f t="shared" si="97"/>
        <v>0</v>
      </c>
      <c r="AS22" s="307">
        <f t="shared" si="98"/>
        <v>0</v>
      </c>
      <c r="AT22" s="304"/>
      <c r="AU22" s="304"/>
      <c r="AV22" s="304"/>
      <c r="AW22" s="304"/>
      <c r="AX22" s="236">
        <f t="shared" si="3"/>
        <v>120</v>
      </c>
      <c r="AY22" s="2">
        <f t="shared" si="4"/>
        <v>0.75</v>
      </c>
      <c r="AZ22" s="87">
        <f>VLOOKUP(I22,Listy!$A$1:$H$9,6,FALSE)</f>
        <v>5001</v>
      </c>
      <c r="BA22" s="378">
        <f t="shared" si="5"/>
        <v>3750.75</v>
      </c>
      <c r="BB22" s="379">
        <f t="shared" si="6"/>
        <v>2813.0625</v>
      </c>
      <c r="BC22" s="2"/>
      <c r="BD22" s="2"/>
      <c r="BE22" s="2"/>
      <c r="BF22" s="2"/>
      <c r="BG22" s="2"/>
      <c r="BH22" s="2"/>
      <c r="BI22" s="21">
        <f t="shared" si="56"/>
        <v>0</v>
      </c>
      <c r="BJ22" s="2"/>
      <c r="BK22" s="2"/>
      <c r="BL22" s="21"/>
      <c r="BM22" s="2"/>
      <c r="BN22" s="2"/>
      <c r="BO22" s="21"/>
      <c r="BP22" s="2"/>
      <c r="BQ22" s="2"/>
      <c r="BR22" s="21"/>
      <c r="BS22" s="21"/>
      <c r="BT22" s="2"/>
      <c r="BU22" s="2"/>
      <c r="BV22" s="2"/>
      <c r="BW22" s="21">
        <f t="shared" si="57"/>
        <v>0</v>
      </c>
      <c r="BX22" s="2"/>
      <c r="BY22" s="2"/>
      <c r="BZ22" s="2"/>
      <c r="CA22" s="21">
        <f t="shared" si="58"/>
        <v>0</v>
      </c>
      <c r="CB22" s="2"/>
      <c r="CC22" s="2"/>
      <c r="CD22" s="2"/>
      <c r="CE22" s="21">
        <f t="shared" si="59"/>
        <v>0</v>
      </c>
      <c r="CF22" s="177"/>
    </row>
    <row r="23" spans="1:84" s="278" customFormat="1" ht="18" x14ac:dyDescent="0.35">
      <c r="A23" s="410">
        <v>3</v>
      </c>
      <c r="B23" s="411" t="s">
        <v>379</v>
      </c>
      <c r="C23" s="449">
        <v>1</v>
      </c>
      <c r="D23" s="401" t="str">
        <f t="shared" si="85"/>
        <v>.z04_3_a_1</v>
      </c>
      <c r="E23" s="465" t="s">
        <v>451</v>
      </c>
      <c r="F23" s="148"/>
      <c r="G23" s="148"/>
      <c r="H23" s="211">
        <v>8</v>
      </c>
      <c r="I23" s="148"/>
      <c r="J23" s="91">
        <f t="shared" si="27"/>
        <v>27</v>
      </c>
      <c r="K23" s="94">
        <f>VLOOKUP(J23,Kalendarz!B:E,4,FALSE)</f>
        <v>46570</v>
      </c>
      <c r="L23" s="94">
        <f t="shared" si="28"/>
        <v>46570</v>
      </c>
      <c r="M23" s="37">
        <f t="shared" si="29"/>
        <v>26</v>
      </c>
      <c r="N23" s="474">
        <f>ROUND(MAX(AG23:AO23)/Listy!$U$5,0)</f>
        <v>0</v>
      </c>
      <c r="O23" s="211">
        <v>30</v>
      </c>
      <c r="P23" s="187">
        <v>0</v>
      </c>
      <c r="Q23" s="187">
        <v>0</v>
      </c>
      <c r="R23" s="187">
        <v>0</v>
      </c>
      <c r="S23" s="187">
        <v>0</v>
      </c>
      <c r="T23" s="187">
        <v>0.2</v>
      </c>
      <c r="U23" s="187">
        <v>0.2</v>
      </c>
      <c r="V23" s="187">
        <v>0.2</v>
      </c>
      <c r="W23" s="187">
        <v>0.2</v>
      </c>
      <c r="X23" s="187">
        <v>0.2</v>
      </c>
      <c r="Y23" s="292">
        <v>0</v>
      </c>
      <c r="Z23" s="292"/>
      <c r="AA23" s="292"/>
      <c r="AB23" s="292"/>
      <c r="AC23" s="302"/>
      <c r="AD23" s="302"/>
      <c r="AE23" s="302"/>
      <c r="AF23" s="302"/>
      <c r="AG23" s="192">
        <f t="shared" si="99"/>
        <v>0</v>
      </c>
      <c r="AH23" s="192">
        <f t="shared" si="87"/>
        <v>0</v>
      </c>
      <c r="AI23" s="192">
        <f t="shared" si="88"/>
        <v>0</v>
      </c>
      <c r="AJ23" s="192">
        <f t="shared" si="89"/>
        <v>0</v>
      </c>
      <c r="AK23" s="192">
        <f t="shared" si="90"/>
        <v>6</v>
      </c>
      <c r="AL23" s="192">
        <f t="shared" si="91"/>
        <v>6</v>
      </c>
      <c r="AM23" s="192">
        <f t="shared" si="92"/>
        <v>6</v>
      </c>
      <c r="AN23" s="192">
        <f t="shared" si="93"/>
        <v>6</v>
      </c>
      <c r="AO23" s="192">
        <f t="shared" si="94"/>
        <v>6</v>
      </c>
      <c r="AP23" s="193">
        <f t="shared" si="95"/>
        <v>0</v>
      </c>
      <c r="AQ23" s="193">
        <f t="shared" si="96"/>
        <v>0</v>
      </c>
      <c r="AR23" s="193">
        <f t="shared" si="97"/>
        <v>0</v>
      </c>
      <c r="AS23" s="307">
        <f t="shared" si="98"/>
        <v>0</v>
      </c>
      <c r="AT23" s="304"/>
      <c r="AU23" s="304"/>
      <c r="AV23" s="304"/>
      <c r="AW23" s="304"/>
      <c r="AX23" s="236">
        <f t="shared" si="3"/>
        <v>30</v>
      </c>
      <c r="AY23" s="2">
        <f t="shared" ref="AY23:AY24" si="100">AX23/160</f>
        <v>0.1875</v>
      </c>
      <c r="AZ23" s="87" t="e">
        <f>VLOOKUP(I23,Listy!$A$1:$H$9,6,FALSE)</f>
        <v>#N/A</v>
      </c>
      <c r="BA23" s="378" t="e">
        <f t="shared" ref="BA23:BA24" si="101">AY23*AZ23</f>
        <v>#N/A</v>
      </c>
      <c r="BB23" s="379" t="e">
        <f t="shared" ref="BB23:BB24" si="102">AY23*BA23</f>
        <v>#N/A</v>
      </c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77"/>
    </row>
    <row r="24" spans="1:84" s="278" customFormat="1" ht="18" x14ac:dyDescent="0.35">
      <c r="A24" s="446">
        <v>4</v>
      </c>
      <c r="B24" s="411" t="s">
        <v>379</v>
      </c>
      <c r="C24" s="449">
        <v>0</v>
      </c>
      <c r="D24" s="401" t="str">
        <f t="shared" si="85"/>
        <v>.z04_4_a_0</v>
      </c>
      <c r="E24" s="446" t="s">
        <v>724</v>
      </c>
      <c r="F24" s="37" t="str">
        <f>IFERROR(VLOOKUP($I24,Listy!$A:$H,2,FALSE),"XXX")</f>
        <v>Imię04</v>
      </c>
      <c r="G24" s="37" t="str">
        <f>IFERROR(VLOOKUP($I24,Listy!$A:$H,3,FALSE),"XXX")</f>
        <v>Nazwisko04</v>
      </c>
      <c r="H24" s="211"/>
      <c r="I24" s="89" t="s">
        <v>257</v>
      </c>
      <c r="J24" s="91">
        <f t="shared" si="27"/>
        <v>27</v>
      </c>
      <c r="K24" s="94">
        <f>VLOOKUP(J24,Kalendarz!B:E,4,FALSE)</f>
        <v>46570</v>
      </c>
      <c r="L24" s="94">
        <f t="shared" si="28"/>
        <v>46570</v>
      </c>
      <c r="M24" s="37">
        <f t="shared" si="29"/>
        <v>26</v>
      </c>
      <c r="N24" s="474">
        <f>ROUND(MAX(AG24:AO24)/Listy!$U$5,0)</f>
        <v>0</v>
      </c>
      <c r="O24" s="211"/>
      <c r="P24" s="187"/>
      <c r="Q24" s="187"/>
      <c r="R24" s="187"/>
      <c r="S24" s="187"/>
      <c r="T24" s="187"/>
      <c r="U24" s="187"/>
      <c r="V24" s="187"/>
      <c r="W24" s="187"/>
      <c r="X24" s="187"/>
      <c r="Y24" s="292"/>
      <c r="Z24" s="292"/>
      <c r="AA24" s="292"/>
      <c r="AB24" s="292"/>
      <c r="AC24" s="302"/>
      <c r="AD24" s="302"/>
      <c r="AE24" s="302"/>
      <c r="AF24" s="302"/>
      <c r="AG24" s="192">
        <f t="shared" si="99"/>
        <v>0</v>
      </c>
      <c r="AH24" s="192">
        <f t="shared" si="87"/>
        <v>0</v>
      </c>
      <c r="AI24" s="192">
        <f t="shared" si="88"/>
        <v>0</v>
      </c>
      <c r="AJ24" s="192">
        <f t="shared" si="89"/>
        <v>0</v>
      </c>
      <c r="AK24" s="192">
        <f t="shared" si="90"/>
        <v>0</v>
      </c>
      <c r="AL24" s="192">
        <f t="shared" si="91"/>
        <v>0</v>
      </c>
      <c r="AM24" s="192">
        <f t="shared" si="92"/>
        <v>0</v>
      </c>
      <c r="AN24" s="192">
        <f t="shared" si="93"/>
        <v>0</v>
      </c>
      <c r="AO24" s="192">
        <f t="shared" si="94"/>
        <v>0</v>
      </c>
      <c r="AP24" s="193">
        <f t="shared" si="95"/>
        <v>0</v>
      </c>
      <c r="AQ24" s="193">
        <f t="shared" si="96"/>
        <v>0</v>
      </c>
      <c r="AR24" s="193">
        <f t="shared" si="97"/>
        <v>0</v>
      </c>
      <c r="AS24" s="307">
        <f t="shared" si="98"/>
        <v>0</v>
      </c>
      <c r="AT24" s="304"/>
      <c r="AU24" s="304"/>
      <c r="AV24" s="304"/>
      <c r="AW24" s="304"/>
      <c r="AX24" s="236">
        <f t="shared" si="3"/>
        <v>0</v>
      </c>
      <c r="AY24" s="2">
        <f t="shared" si="100"/>
        <v>0</v>
      </c>
      <c r="AZ24" s="87">
        <f>VLOOKUP(I24,Listy!$A$1:$H$9,6,FALSE)</f>
        <v>5004</v>
      </c>
      <c r="BA24" s="378">
        <f t="shared" si="101"/>
        <v>0</v>
      </c>
      <c r="BB24" s="379">
        <f t="shared" si="102"/>
        <v>0</v>
      </c>
      <c r="BC24" s="2"/>
      <c r="BD24" s="2"/>
      <c r="BE24" s="2"/>
      <c r="BF24" s="2"/>
      <c r="BG24" s="2"/>
      <c r="BH24" s="2"/>
      <c r="BI24" s="21">
        <f t="shared" si="56"/>
        <v>0</v>
      </c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1">
        <f t="shared" si="57"/>
        <v>0</v>
      </c>
      <c r="BX24" s="2"/>
      <c r="BY24" s="2"/>
      <c r="BZ24" s="2"/>
      <c r="CA24" s="21">
        <f t="shared" si="58"/>
        <v>0</v>
      </c>
      <c r="CB24" s="2"/>
      <c r="CC24" s="2"/>
      <c r="CD24" s="2"/>
      <c r="CE24" s="21">
        <f t="shared" si="59"/>
        <v>0</v>
      </c>
      <c r="CF24"/>
    </row>
    <row r="25" spans="1:84" s="278" customFormat="1" ht="15.6" x14ac:dyDescent="0.3">
      <c r="A25" s="211">
        <v>4</v>
      </c>
      <c r="B25" s="411" t="s">
        <v>379</v>
      </c>
      <c r="C25" s="449">
        <v>1</v>
      </c>
      <c r="D25" s="401" t="str">
        <f t="shared" ref="D25:D27" si="103">CONCATENATE(A$3,"_",A25,"_",B25,"_",C25)</f>
        <v>.z04_4_a_1</v>
      </c>
      <c r="E25" s="412" t="s">
        <v>481</v>
      </c>
      <c r="F25" s="37" t="str">
        <f>IFERROR(VLOOKUP($I25,Listy!$A:$H,2,FALSE),"XXX")</f>
        <v>Imię02</v>
      </c>
      <c r="G25" s="37" t="str">
        <f>IFERROR(VLOOKUP($I25,Listy!$A:$H,3,FALSE),"XXX")</f>
        <v>Nazwisko02</v>
      </c>
      <c r="H25" s="211">
        <v>8</v>
      </c>
      <c r="I25" s="89" t="s">
        <v>255</v>
      </c>
      <c r="J25" s="91">
        <f t="shared" si="27"/>
        <v>27</v>
      </c>
      <c r="K25" s="94">
        <f>VLOOKUP(J25,Kalendarz!B:E,4,FALSE)</f>
        <v>46570</v>
      </c>
      <c r="L25" s="94">
        <f t="shared" si="28"/>
        <v>46570</v>
      </c>
      <c r="M25" s="37">
        <f t="shared" si="29"/>
        <v>26</v>
      </c>
      <c r="N25" s="474">
        <f>ROUND(MAX(AG25:AO25)/Listy!$U$5,0)</f>
        <v>0</v>
      </c>
      <c r="O25" s="211">
        <v>40</v>
      </c>
      <c r="P25" s="187">
        <v>0</v>
      </c>
      <c r="Q25" s="187">
        <v>0</v>
      </c>
      <c r="R25" s="187">
        <v>0</v>
      </c>
      <c r="S25" s="187">
        <v>0</v>
      </c>
      <c r="T25" s="187">
        <v>0.2</v>
      </c>
      <c r="U25" s="187">
        <v>0.2</v>
      </c>
      <c r="V25" s="187">
        <v>0.2</v>
      </c>
      <c r="W25" s="187">
        <v>0.2</v>
      </c>
      <c r="X25" s="187">
        <v>0.2</v>
      </c>
      <c r="Y25" s="292">
        <v>0</v>
      </c>
      <c r="Z25" s="292"/>
      <c r="AA25" s="292"/>
      <c r="AB25" s="292"/>
      <c r="AC25" s="302"/>
      <c r="AD25" s="302"/>
      <c r="AE25" s="302"/>
      <c r="AF25" s="302"/>
      <c r="AG25" s="192">
        <f t="shared" si="99"/>
        <v>0</v>
      </c>
      <c r="AH25" s="192">
        <f t="shared" si="87"/>
        <v>0</v>
      </c>
      <c r="AI25" s="192">
        <f t="shared" si="88"/>
        <v>0</v>
      </c>
      <c r="AJ25" s="192">
        <f t="shared" si="89"/>
        <v>0</v>
      </c>
      <c r="AK25" s="192">
        <f t="shared" si="90"/>
        <v>8</v>
      </c>
      <c r="AL25" s="192">
        <f t="shared" si="91"/>
        <v>8</v>
      </c>
      <c r="AM25" s="192">
        <f t="shared" si="92"/>
        <v>8</v>
      </c>
      <c r="AN25" s="192">
        <f t="shared" si="93"/>
        <v>8</v>
      </c>
      <c r="AO25" s="192">
        <f t="shared" si="94"/>
        <v>8</v>
      </c>
      <c r="AP25" s="193">
        <f t="shared" si="95"/>
        <v>0</v>
      </c>
      <c r="AQ25" s="193">
        <f t="shared" si="96"/>
        <v>0</v>
      </c>
      <c r="AR25" s="193">
        <f t="shared" si="97"/>
        <v>0</v>
      </c>
      <c r="AS25" s="307">
        <f t="shared" si="98"/>
        <v>0</v>
      </c>
      <c r="AT25" s="304"/>
      <c r="AU25" s="304"/>
      <c r="AV25" s="304"/>
      <c r="AW25" s="304"/>
      <c r="AX25" s="236">
        <f t="shared" si="3"/>
        <v>40</v>
      </c>
      <c r="AY25" s="2">
        <f t="shared" si="4"/>
        <v>0.25</v>
      </c>
      <c r="AZ25" s="87">
        <f>VLOOKUP(I25,Listy!$A$1:$H$9,6,FALSE)</f>
        <v>5002</v>
      </c>
      <c r="BA25" s="378">
        <f t="shared" si="5"/>
        <v>1250.5</v>
      </c>
      <c r="BB25" s="379">
        <f t="shared" si="6"/>
        <v>312.625</v>
      </c>
      <c r="BC25" s="2"/>
      <c r="BD25" s="2"/>
      <c r="BE25" s="2"/>
      <c r="BF25" s="2"/>
      <c r="BG25" s="2"/>
      <c r="BH25" s="2"/>
      <c r="BI25" s="21">
        <f t="shared" si="56"/>
        <v>0</v>
      </c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1">
        <f t="shared" si="57"/>
        <v>0</v>
      </c>
      <c r="BX25" s="2"/>
      <c r="BY25" s="2"/>
      <c r="BZ25" s="2"/>
      <c r="CA25" s="21">
        <f t="shared" si="58"/>
        <v>0</v>
      </c>
      <c r="CB25" s="2"/>
      <c r="CC25" s="2"/>
      <c r="CD25" s="2"/>
      <c r="CE25" s="21">
        <f t="shared" si="59"/>
        <v>0</v>
      </c>
      <c r="CF25"/>
    </row>
    <row r="26" spans="1:84" s="278" customFormat="1" ht="15.6" x14ac:dyDescent="0.3">
      <c r="A26" s="211">
        <v>4</v>
      </c>
      <c r="B26" s="411" t="s">
        <v>380</v>
      </c>
      <c r="C26" s="449">
        <v>1</v>
      </c>
      <c r="D26" s="401" t="str">
        <f t="shared" si="103"/>
        <v>.z04_4_b_1</v>
      </c>
      <c r="E26" s="412" t="s">
        <v>441</v>
      </c>
      <c r="F26" s="37" t="str">
        <f>IFERROR(VLOOKUP($I26,Listy!$A:$H,2,FALSE),"XXX")</f>
        <v>Imię03</v>
      </c>
      <c r="G26" s="37" t="str">
        <f>IFERROR(VLOOKUP($I26,Listy!$A:$H,3,FALSE),"XXX")</f>
        <v>Nazwisko03</v>
      </c>
      <c r="H26" s="211">
        <v>8</v>
      </c>
      <c r="I26" s="89" t="s">
        <v>256</v>
      </c>
      <c r="J26" s="91">
        <f t="shared" si="27"/>
        <v>27</v>
      </c>
      <c r="K26" s="94">
        <f>VLOOKUP(J26,Kalendarz!B:E,4,FALSE)</f>
        <v>46570</v>
      </c>
      <c r="L26" s="94">
        <f t="shared" si="28"/>
        <v>46570</v>
      </c>
      <c r="M26" s="37">
        <f t="shared" si="29"/>
        <v>26</v>
      </c>
      <c r="N26" s="474">
        <f>ROUND(MAX(AG26:AO26)/Listy!$U$5,0)</f>
        <v>0</v>
      </c>
      <c r="O26" s="211">
        <v>40</v>
      </c>
      <c r="P26" s="187">
        <v>0</v>
      </c>
      <c r="Q26" s="187">
        <v>0</v>
      </c>
      <c r="R26" s="187">
        <v>0</v>
      </c>
      <c r="S26" s="187">
        <v>0</v>
      </c>
      <c r="T26" s="187">
        <v>0.2</v>
      </c>
      <c r="U26" s="187">
        <v>0.2</v>
      </c>
      <c r="V26" s="187">
        <v>0.2</v>
      </c>
      <c r="W26" s="187">
        <v>0.2</v>
      </c>
      <c r="X26" s="187">
        <v>0.2</v>
      </c>
      <c r="Y26" s="292">
        <v>0</v>
      </c>
      <c r="Z26" s="292"/>
      <c r="AA26" s="292"/>
      <c r="AB26" s="292"/>
      <c r="AC26" s="302"/>
      <c r="AD26" s="302"/>
      <c r="AE26" s="302"/>
      <c r="AF26" s="302"/>
      <c r="AG26" s="192">
        <f t="shared" ref="AG26:AG27" si="104">ROUND($O26*P26,0)</f>
        <v>0</v>
      </c>
      <c r="AH26" s="192">
        <f t="shared" ref="AH26:AH29" si="105">ROUND($O26*Q26,0)</f>
        <v>0</v>
      </c>
      <c r="AI26" s="192">
        <f t="shared" ref="AI26:AI29" si="106">ROUND($O26*R26,0)</f>
        <v>0</v>
      </c>
      <c r="AJ26" s="192">
        <f t="shared" ref="AJ26:AJ29" si="107">ROUND($O26*S26,0)</f>
        <v>0</v>
      </c>
      <c r="AK26" s="192">
        <f t="shared" ref="AK26:AK29" si="108">ROUND($O26*T26,0)</f>
        <v>8</v>
      </c>
      <c r="AL26" s="192">
        <f t="shared" ref="AL26:AL29" si="109">ROUND($O26*U26,0)</f>
        <v>8</v>
      </c>
      <c r="AM26" s="192">
        <f t="shared" ref="AM26:AM29" si="110">ROUND($O26*V26,0)</f>
        <v>8</v>
      </c>
      <c r="AN26" s="192">
        <f t="shared" ref="AN26:AN29" si="111">ROUND($O26*W26,0)</f>
        <v>8</v>
      </c>
      <c r="AO26" s="192">
        <f t="shared" ref="AO26:AO29" si="112">ROUND($O26*X26,0)</f>
        <v>8</v>
      </c>
      <c r="AP26" s="193">
        <f t="shared" ref="AP26:AS28" si="113">ROUND($O26*Y26,0)</f>
        <v>0</v>
      </c>
      <c r="AQ26" s="193">
        <f t="shared" si="113"/>
        <v>0</v>
      </c>
      <c r="AR26" s="193">
        <f t="shared" si="113"/>
        <v>0</v>
      </c>
      <c r="AS26" s="307">
        <f t="shared" si="113"/>
        <v>0</v>
      </c>
      <c r="AT26" s="304"/>
      <c r="AU26" s="304"/>
      <c r="AV26" s="304"/>
      <c r="AW26" s="304"/>
      <c r="AX26" s="236">
        <f t="shared" si="3"/>
        <v>40</v>
      </c>
      <c r="AY26" s="2">
        <f t="shared" si="4"/>
        <v>0.25</v>
      </c>
      <c r="AZ26" s="87">
        <f>VLOOKUP(I26,Listy!$A$1:$H$9,6,FALSE)</f>
        <v>5003</v>
      </c>
      <c r="BA26" s="378">
        <f t="shared" si="5"/>
        <v>1250.75</v>
      </c>
      <c r="BB26" s="379">
        <f t="shared" si="6"/>
        <v>312.6875</v>
      </c>
      <c r="BC26" s="2"/>
      <c r="BD26" s="2"/>
      <c r="BE26" s="2"/>
      <c r="BF26" s="2"/>
      <c r="BG26" s="2"/>
      <c r="BH26" s="2"/>
      <c r="BI26" s="21">
        <f t="shared" si="56"/>
        <v>0</v>
      </c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1">
        <f t="shared" si="57"/>
        <v>0</v>
      </c>
      <c r="BX26" s="2"/>
      <c r="BY26" s="2"/>
      <c r="BZ26" s="2"/>
      <c r="CA26" s="21">
        <f t="shared" si="58"/>
        <v>0</v>
      </c>
      <c r="CB26" s="2"/>
      <c r="CC26" s="2"/>
      <c r="CD26" s="2"/>
      <c r="CE26" s="21">
        <f t="shared" si="59"/>
        <v>0</v>
      </c>
      <c r="CF26"/>
    </row>
    <row r="27" spans="1:84" s="278" customFormat="1" ht="15.6" x14ac:dyDescent="0.3">
      <c r="A27" s="211">
        <v>4</v>
      </c>
      <c r="B27" s="411" t="s">
        <v>381</v>
      </c>
      <c r="C27" s="449">
        <v>1</v>
      </c>
      <c r="D27" s="401" t="str">
        <f t="shared" si="103"/>
        <v>.z04_4_c_1</v>
      </c>
      <c r="E27" s="412" t="s">
        <v>482</v>
      </c>
      <c r="F27" s="37" t="str">
        <f>IFERROR(VLOOKUP($I27,Listy!$A:$H,2,FALSE),"XXX")</f>
        <v>Imię01</v>
      </c>
      <c r="G27" s="37" t="str">
        <f>IFERROR(VLOOKUP($I27,Listy!$A:$H,3,FALSE),"XXX")</f>
        <v>Nazwisko01</v>
      </c>
      <c r="H27" s="211">
        <v>8</v>
      </c>
      <c r="I27" s="89" t="s">
        <v>254</v>
      </c>
      <c r="J27" s="91">
        <f t="shared" si="27"/>
        <v>27</v>
      </c>
      <c r="K27" s="94">
        <f>VLOOKUP(J27,Kalendarz!B:E,4,FALSE)</f>
        <v>46570</v>
      </c>
      <c r="L27" s="94">
        <f t="shared" si="28"/>
        <v>46571</v>
      </c>
      <c r="M27" s="37">
        <f t="shared" si="29"/>
        <v>27</v>
      </c>
      <c r="N27" s="474">
        <f>ROUND(MAX(AG27:AO27)/Listy!$U$5,0)</f>
        <v>1</v>
      </c>
      <c r="O27" s="211">
        <v>80</v>
      </c>
      <c r="P27" s="187">
        <v>0</v>
      </c>
      <c r="Q27" s="187">
        <v>0</v>
      </c>
      <c r="R27" s="187">
        <v>0</v>
      </c>
      <c r="S27" s="187">
        <v>0</v>
      </c>
      <c r="T27" s="187">
        <v>0.2</v>
      </c>
      <c r="U27" s="187">
        <v>0.2</v>
      </c>
      <c r="V27" s="187">
        <v>0.2</v>
      </c>
      <c r="W27" s="187">
        <v>0.2</v>
      </c>
      <c r="X27" s="187">
        <v>0.2</v>
      </c>
      <c r="Y27" s="292">
        <v>0</v>
      </c>
      <c r="Z27" s="292"/>
      <c r="AA27" s="292"/>
      <c r="AB27" s="292"/>
      <c r="AC27" s="302"/>
      <c r="AD27" s="302"/>
      <c r="AE27" s="302"/>
      <c r="AF27" s="302"/>
      <c r="AG27" s="192">
        <f t="shared" si="104"/>
        <v>0</v>
      </c>
      <c r="AH27" s="192">
        <f t="shared" si="105"/>
        <v>0</v>
      </c>
      <c r="AI27" s="192">
        <f t="shared" si="106"/>
        <v>0</v>
      </c>
      <c r="AJ27" s="192">
        <f t="shared" si="107"/>
        <v>0</v>
      </c>
      <c r="AK27" s="192">
        <f t="shared" si="108"/>
        <v>16</v>
      </c>
      <c r="AL27" s="192">
        <f t="shared" si="109"/>
        <v>16</v>
      </c>
      <c r="AM27" s="192">
        <f t="shared" si="110"/>
        <v>16</v>
      </c>
      <c r="AN27" s="192">
        <f t="shared" si="111"/>
        <v>16</v>
      </c>
      <c r="AO27" s="192">
        <f t="shared" si="112"/>
        <v>16</v>
      </c>
      <c r="AP27" s="193">
        <f t="shared" si="113"/>
        <v>0</v>
      </c>
      <c r="AQ27" s="193">
        <f t="shared" si="113"/>
        <v>0</v>
      </c>
      <c r="AR27" s="193">
        <f t="shared" si="113"/>
        <v>0</v>
      </c>
      <c r="AS27" s="307">
        <f t="shared" si="113"/>
        <v>0</v>
      </c>
      <c r="AT27" s="304"/>
      <c r="AU27" s="304"/>
      <c r="AV27" s="304"/>
      <c r="AW27" s="304"/>
      <c r="AX27" s="236">
        <f t="shared" si="3"/>
        <v>80</v>
      </c>
      <c r="AY27" s="2">
        <f t="shared" si="4"/>
        <v>0.5</v>
      </c>
      <c r="AZ27" s="87">
        <f>VLOOKUP(I27,Listy!$A$1:$H$9,6,FALSE)</f>
        <v>5001</v>
      </c>
      <c r="BA27" s="378">
        <f t="shared" si="5"/>
        <v>2500.5</v>
      </c>
      <c r="BB27" s="379">
        <f t="shared" si="6"/>
        <v>1250.25</v>
      </c>
      <c r="BC27" s="2"/>
      <c r="BD27" s="2"/>
      <c r="BE27" s="2"/>
      <c r="BF27" s="2"/>
      <c r="BG27" s="2"/>
      <c r="BH27" s="2"/>
      <c r="BI27" s="22">
        <f t="shared" si="56"/>
        <v>0</v>
      </c>
      <c r="BJ27" s="2"/>
      <c r="BK27" s="2"/>
      <c r="BL27" s="23"/>
      <c r="BM27" s="2"/>
      <c r="BN27" s="2"/>
      <c r="BO27" s="23"/>
      <c r="BP27" s="2"/>
      <c r="BQ27" s="2"/>
      <c r="BR27" s="23"/>
      <c r="BS27" s="23"/>
      <c r="BT27" s="2"/>
      <c r="BU27" s="2"/>
      <c r="BV27" s="2"/>
      <c r="BW27" s="22">
        <f t="shared" si="57"/>
        <v>0</v>
      </c>
      <c r="BX27" s="2"/>
      <c r="BY27" s="2"/>
      <c r="BZ27" s="2"/>
      <c r="CA27" s="22">
        <f t="shared" si="58"/>
        <v>0</v>
      </c>
      <c r="CB27" s="2"/>
      <c r="CC27" s="2"/>
      <c r="CD27" s="2"/>
      <c r="CE27" s="22">
        <f t="shared" si="59"/>
        <v>0</v>
      </c>
      <c r="CF27"/>
    </row>
    <row r="28" spans="1:84" s="278" customFormat="1" ht="18" x14ac:dyDescent="0.35">
      <c r="A28" s="410">
        <v>5</v>
      </c>
      <c r="B28" s="411" t="s">
        <v>379</v>
      </c>
      <c r="C28" s="449">
        <v>1</v>
      </c>
      <c r="D28" s="401" t="str">
        <f t="shared" ref="D28:D29" si="114">CONCATENATE(A$3,"_",A28,"_",B28,"_",C28)</f>
        <v>.z04_5_a_1</v>
      </c>
      <c r="E28" s="410" t="s">
        <v>725</v>
      </c>
      <c r="F28" s="37" t="str">
        <f>IFERROR(VLOOKUP($I28,Listy!$A:$H,2,FALSE),"XXX")</f>
        <v>Imię03</v>
      </c>
      <c r="G28" s="37" t="str">
        <f>IFERROR(VLOOKUP($I28,Listy!$A:$H,3,FALSE),"XXX")</f>
        <v>Nazwisko03</v>
      </c>
      <c r="H28" s="211">
        <v>9</v>
      </c>
      <c r="I28" s="89" t="s">
        <v>256</v>
      </c>
      <c r="J28" s="91">
        <f t="shared" si="27"/>
        <v>28</v>
      </c>
      <c r="K28" s="94">
        <f>VLOOKUP(J28,Kalendarz!B:E,4,FALSE)</f>
        <v>46577</v>
      </c>
      <c r="L28" s="94">
        <f t="shared" si="28"/>
        <v>46577</v>
      </c>
      <c r="M28" s="37">
        <f t="shared" si="29"/>
        <v>27</v>
      </c>
      <c r="N28" s="474">
        <f>ROUND(MAX(AG28:AO28)/Listy!$U$5,0)</f>
        <v>0</v>
      </c>
      <c r="O28" s="211">
        <v>20</v>
      </c>
      <c r="P28" s="187">
        <v>0</v>
      </c>
      <c r="Q28" s="187">
        <v>0</v>
      </c>
      <c r="R28" s="187">
        <v>0</v>
      </c>
      <c r="S28" s="187">
        <v>0</v>
      </c>
      <c r="T28" s="187">
        <v>0.2</v>
      </c>
      <c r="U28" s="187">
        <v>0.2</v>
      </c>
      <c r="V28" s="187">
        <v>0.2</v>
      </c>
      <c r="W28" s="187">
        <v>0.2</v>
      </c>
      <c r="X28" s="187">
        <v>0.2</v>
      </c>
      <c r="Y28" s="292">
        <v>0</v>
      </c>
      <c r="Z28" s="292"/>
      <c r="AA28" s="292"/>
      <c r="AB28" s="292"/>
      <c r="AC28" s="302"/>
      <c r="AD28" s="302"/>
      <c r="AE28" s="302"/>
      <c r="AF28" s="302"/>
      <c r="AG28" s="192">
        <f>ROUND($O28*P28,0)</f>
        <v>0</v>
      </c>
      <c r="AH28" s="192">
        <f t="shared" si="105"/>
        <v>0</v>
      </c>
      <c r="AI28" s="192">
        <f t="shared" si="106"/>
        <v>0</v>
      </c>
      <c r="AJ28" s="192">
        <f t="shared" si="107"/>
        <v>0</v>
      </c>
      <c r="AK28" s="192">
        <f t="shared" si="108"/>
        <v>4</v>
      </c>
      <c r="AL28" s="192">
        <f t="shared" si="109"/>
        <v>4</v>
      </c>
      <c r="AM28" s="192">
        <f t="shared" si="110"/>
        <v>4</v>
      </c>
      <c r="AN28" s="192">
        <f t="shared" si="111"/>
        <v>4</v>
      </c>
      <c r="AO28" s="192">
        <f t="shared" si="112"/>
        <v>4</v>
      </c>
      <c r="AP28" s="193">
        <f t="shared" si="113"/>
        <v>0</v>
      </c>
      <c r="AQ28" s="193">
        <f t="shared" si="113"/>
        <v>0</v>
      </c>
      <c r="AR28" s="193">
        <f t="shared" si="113"/>
        <v>0</v>
      </c>
      <c r="AS28" s="307">
        <f t="shared" si="113"/>
        <v>0</v>
      </c>
      <c r="AT28" s="304"/>
      <c r="AU28" s="304"/>
      <c r="AV28" s="304"/>
      <c r="AW28" s="304"/>
      <c r="AX28" s="236">
        <f t="shared" si="3"/>
        <v>20</v>
      </c>
      <c r="AY28" s="2">
        <f t="shared" si="4"/>
        <v>0.125</v>
      </c>
      <c r="AZ28" s="87">
        <f>VLOOKUP(I28,Listy!$A$1:$H$9,6,FALSE)</f>
        <v>5003</v>
      </c>
      <c r="BA28" s="378">
        <f t="shared" si="5"/>
        <v>625.375</v>
      </c>
      <c r="BB28" s="379">
        <f t="shared" si="6"/>
        <v>78.171875</v>
      </c>
      <c r="BC28" s="2"/>
      <c r="BD28" s="2"/>
      <c r="BE28" s="2"/>
      <c r="BF28" s="2"/>
      <c r="BG28" s="2"/>
      <c r="BH28" s="2"/>
      <c r="BI28" s="22">
        <f t="shared" si="56"/>
        <v>0</v>
      </c>
      <c r="BJ28" s="336"/>
      <c r="BK28" s="336"/>
      <c r="BL28" s="336"/>
      <c r="BM28" s="336"/>
      <c r="BN28" s="336"/>
      <c r="BO28" s="336"/>
      <c r="BP28" s="336"/>
      <c r="BQ28" s="336"/>
      <c r="BR28" s="336"/>
      <c r="BS28" s="336"/>
      <c r="BT28" s="336"/>
      <c r="BU28" s="336"/>
      <c r="BV28" s="336"/>
      <c r="BW28" s="336"/>
      <c r="BX28" s="336"/>
      <c r="BY28" s="336"/>
      <c r="BZ28" s="336"/>
      <c r="CA28" s="336"/>
      <c r="CB28" s="336"/>
      <c r="CC28" s="336"/>
      <c r="CD28" s="336"/>
      <c r="CE28" s="336"/>
    </row>
    <row r="29" spans="1:84" s="278" customFormat="1" ht="18" x14ac:dyDescent="0.35">
      <c r="A29" s="410">
        <v>6</v>
      </c>
      <c r="B29" s="411" t="s">
        <v>379</v>
      </c>
      <c r="C29" s="449">
        <v>1</v>
      </c>
      <c r="D29" s="401" t="str">
        <f t="shared" si="114"/>
        <v>.z04_6_a_1</v>
      </c>
      <c r="E29" s="410" t="s">
        <v>726</v>
      </c>
      <c r="F29" s="37" t="str">
        <f>IFERROR(VLOOKUP($I29,Listy!$A:$H,2,FALSE),"XXX")</f>
        <v>Imię03</v>
      </c>
      <c r="G29" s="37" t="str">
        <f>IFERROR(VLOOKUP($I29,Listy!$A:$H,3,FALSE),"XXX")</f>
        <v>Nazwisko03</v>
      </c>
      <c r="H29" s="211">
        <v>10</v>
      </c>
      <c r="I29" s="89" t="s">
        <v>256</v>
      </c>
      <c r="J29" s="91">
        <f t="shared" si="27"/>
        <v>28</v>
      </c>
      <c r="K29" s="94">
        <f>VLOOKUP(J29,Kalendarz!B:E,4,FALSE)</f>
        <v>46577</v>
      </c>
      <c r="L29" s="94">
        <f t="shared" si="28"/>
        <v>46578</v>
      </c>
      <c r="M29" s="37">
        <f t="shared" si="29"/>
        <v>28</v>
      </c>
      <c r="N29" s="474">
        <f>ROUND(MAX(AG29:AO29)/Listy!$U$5,0)</f>
        <v>1</v>
      </c>
      <c r="O29" s="211">
        <v>60</v>
      </c>
      <c r="P29" s="187">
        <v>0</v>
      </c>
      <c r="Q29" s="187">
        <v>0</v>
      </c>
      <c r="R29" s="187">
        <v>0</v>
      </c>
      <c r="S29" s="187">
        <v>0</v>
      </c>
      <c r="T29" s="187">
        <v>0.2</v>
      </c>
      <c r="U29" s="187">
        <v>0.2</v>
      </c>
      <c r="V29" s="187">
        <v>0.2</v>
      </c>
      <c r="W29" s="187">
        <v>0.2</v>
      </c>
      <c r="X29" s="187">
        <v>0.2</v>
      </c>
      <c r="Y29" s="292">
        <v>0</v>
      </c>
      <c r="Z29" s="292"/>
      <c r="AA29" s="292"/>
      <c r="AB29" s="292"/>
      <c r="AC29" s="302"/>
      <c r="AD29" s="302"/>
      <c r="AE29" s="302"/>
      <c r="AF29" s="302"/>
      <c r="AG29" s="192">
        <f t="shared" ref="AG29" si="115">ROUND($O29*P29,0)</f>
        <v>0</v>
      </c>
      <c r="AH29" s="192">
        <f t="shared" si="105"/>
        <v>0</v>
      </c>
      <c r="AI29" s="192">
        <f t="shared" si="106"/>
        <v>0</v>
      </c>
      <c r="AJ29" s="192">
        <f t="shared" si="107"/>
        <v>0</v>
      </c>
      <c r="AK29" s="192">
        <f t="shared" si="108"/>
        <v>12</v>
      </c>
      <c r="AL29" s="192">
        <f t="shared" si="109"/>
        <v>12</v>
      </c>
      <c r="AM29" s="192">
        <f t="shared" si="110"/>
        <v>12</v>
      </c>
      <c r="AN29" s="192">
        <f t="shared" si="111"/>
        <v>12</v>
      </c>
      <c r="AO29" s="192">
        <f t="shared" si="112"/>
        <v>12</v>
      </c>
      <c r="AP29" s="193">
        <f t="shared" ref="AP29" si="116">ROUND($O29*Y29,0)</f>
        <v>0</v>
      </c>
      <c r="AQ29" s="193">
        <f t="shared" ref="AQ29" si="117">ROUND($O29*Z29,0)</f>
        <v>0</v>
      </c>
      <c r="AR29" s="193">
        <f t="shared" ref="AR29" si="118">ROUND($O29*AA29,0)</f>
        <v>0</v>
      </c>
      <c r="AS29" s="193">
        <f t="shared" ref="AS29" si="119">ROUND($O29*AB29,0)</f>
        <v>0</v>
      </c>
      <c r="AT29" s="306">
        <f t="shared" ref="AT29" si="120">ROUND($O29*AC29,0)</f>
        <v>0</v>
      </c>
      <c r="AU29" s="306">
        <f t="shared" ref="AU29" si="121">ROUND($O29*AD29,0)</f>
        <v>0</v>
      </c>
      <c r="AV29" s="306">
        <f t="shared" ref="AV29" si="122">ROUND($O29*AE29,0)</f>
        <v>0</v>
      </c>
      <c r="AW29" s="306">
        <f t="shared" ref="AW29" si="123">ROUND($O29*AF29,0)</f>
        <v>0</v>
      </c>
      <c r="AX29" s="236">
        <f t="shared" ref="AX29" si="124">SUM(AG29:AO29)</f>
        <v>60</v>
      </c>
      <c r="AY29" s="2">
        <f t="shared" ref="AY29" si="125">AX29/160</f>
        <v>0.375</v>
      </c>
      <c r="AZ29" s="87">
        <f>VLOOKUP(I29,Listy!$A$1:$H$9,6,FALSE)</f>
        <v>5003</v>
      </c>
      <c r="BA29" s="378">
        <f t="shared" ref="BA29" si="126">AY29*AZ29</f>
        <v>1876.125</v>
      </c>
      <c r="BB29" s="379">
        <f t="shared" ref="BB29" si="127">AY29*BA29</f>
        <v>703.546875</v>
      </c>
      <c r="BC29" s="2"/>
      <c r="BD29" s="2"/>
      <c r="BE29" s="2"/>
      <c r="BF29" s="2"/>
      <c r="BG29" s="2"/>
      <c r="BH29" s="2"/>
      <c r="BI29" s="22">
        <f t="shared" ref="BI29" si="128">BG29*BH29</f>
        <v>0</v>
      </c>
      <c r="BJ29" s="336"/>
      <c r="BK29" s="336"/>
      <c r="BL29" s="336"/>
      <c r="BM29" s="336"/>
      <c r="BN29" s="336"/>
      <c r="BO29" s="336"/>
      <c r="BP29" s="336"/>
      <c r="BQ29" s="336"/>
      <c r="BR29" s="336"/>
      <c r="BS29" s="336"/>
      <c r="BT29" s="336"/>
      <c r="BU29" s="336"/>
      <c r="BV29" s="336"/>
      <c r="BW29" s="336"/>
      <c r="BX29" s="336"/>
      <c r="BY29" s="336"/>
      <c r="BZ29" s="336"/>
      <c r="CA29" s="336"/>
      <c r="CB29" s="336"/>
      <c r="CC29" s="336"/>
      <c r="CD29" s="336"/>
      <c r="CE29" s="336"/>
    </row>
    <row r="30" spans="1:84" s="278" customFormat="1" ht="18" x14ac:dyDescent="0.35">
      <c r="A30" s="421" t="s">
        <v>90</v>
      </c>
      <c r="B30" s="421"/>
      <c r="C30" s="349"/>
      <c r="D30" s="333"/>
      <c r="E30" s="354"/>
      <c r="F30" s="334"/>
      <c r="G30" s="334"/>
      <c r="H30" s="334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585">
        <f>SUM(AG$3:AG29)</f>
        <v>0</v>
      </c>
      <c r="AH30" s="586">
        <f>SUM(AH$3:AH29)</f>
        <v>0</v>
      </c>
      <c r="AI30" s="586">
        <f>SUM(AI$3:AI29)</f>
        <v>0</v>
      </c>
      <c r="AJ30" s="586">
        <f>SUM(AJ$3:AJ29)</f>
        <v>0</v>
      </c>
      <c r="AK30" s="586">
        <f>SUM(AK$3:AK29)</f>
        <v>238</v>
      </c>
      <c r="AL30" s="586">
        <f>SUM(AL$3:AL29)</f>
        <v>238</v>
      </c>
      <c r="AM30" s="586">
        <f>SUM(AM$3:AM29)</f>
        <v>238</v>
      </c>
      <c r="AN30" s="586">
        <f>SUM(AN$3:AN29)</f>
        <v>238</v>
      </c>
      <c r="AO30" s="587">
        <f>SUM(AO$3:AO29)</f>
        <v>238</v>
      </c>
      <c r="AP30" s="579">
        <f>SUM(AP$3:AP29)</f>
        <v>80</v>
      </c>
      <c r="AQ30" s="580">
        <f>SUM(AQ$3:AQ29)</f>
        <v>0</v>
      </c>
      <c r="AR30" s="580">
        <f>SUM(AR$3:AR29)</f>
        <v>0</v>
      </c>
      <c r="AS30" s="581">
        <f>SUM(AS$3:AS29)</f>
        <v>0</v>
      </c>
      <c r="AT30" s="572">
        <f>SUM(AT$3:AT29)</f>
        <v>0</v>
      </c>
      <c r="AU30" s="573">
        <f>SUM(AU$3:AU29)</f>
        <v>0</v>
      </c>
      <c r="AV30" s="573">
        <f>SUM(AV$3:AV29)</f>
        <v>0</v>
      </c>
      <c r="AW30" s="574">
        <f>SUM(AW$3:AW29)</f>
        <v>0</v>
      </c>
      <c r="AX30" s="592">
        <f>SUM(AX$3:AX29)</f>
        <v>1110</v>
      </c>
      <c r="AY30" s="334"/>
      <c r="AZ30" s="334"/>
      <c r="BA30" s="334"/>
      <c r="BB30" s="334"/>
      <c r="BC30" s="334"/>
      <c r="BD30" s="334"/>
      <c r="BE30" s="334"/>
      <c r="BF30" s="334"/>
      <c r="BG30" s="334"/>
      <c r="BH30" s="334"/>
      <c r="BI30" s="334"/>
      <c r="BJ30" s="334"/>
      <c r="BK30" s="336"/>
      <c r="BM30" s="336"/>
      <c r="BN30" s="336"/>
      <c r="BP30" s="336"/>
      <c r="BQ30" s="336"/>
      <c r="BT30" s="336"/>
      <c r="BU30" s="336"/>
      <c r="BV30" s="336"/>
      <c r="BX30" s="336"/>
      <c r="BY30" s="336"/>
      <c r="BZ30" s="336"/>
      <c r="CB30" s="336"/>
      <c r="CC30" s="336"/>
      <c r="CD30" s="336"/>
    </row>
    <row r="31" spans="1:84" s="278" customFormat="1" x14ac:dyDescent="0.3">
      <c r="A31" s="349"/>
      <c r="B31" s="350"/>
      <c r="C31" s="349"/>
      <c r="D31" s="333"/>
      <c r="E31" s="354"/>
      <c r="F31" s="334"/>
      <c r="G31" s="334"/>
      <c r="H31" s="334"/>
      <c r="I31" s="334"/>
      <c r="J31" s="334"/>
      <c r="K31" s="334"/>
      <c r="L31" s="334"/>
      <c r="M31" s="334"/>
      <c r="N31" s="430"/>
      <c r="O31" s="430"/>
      <c r="P31" s="334"/>
      <c r="Q31" s="334"/>
      <c r="R31" s="334"/>
      <c r="S31" s="334"/>
      <c r="T31" s="334"/>
      <c r="U31" s="334"/>
      <c r="V31" s="334"/>
      <c r="W31" s="334"/>
      <c r="X31" s="334"/>
      <c r="Y31" s="334"/>
      <c r="Z31" s="334"/>
      <c r="AA31" s="334"/>
      <c r="AB31" s="334"/>
      <c r="AC31" s="334"/>
      <c r="AD31" s="334"/>
      <c r="AE31" s="334"/>
      <c r="AF31" s="334"/>
      <c r="AG31" s="588" t="str">
        <f>Listy!$AA$1&amp;AG30/20</f>
        <v>T=0</v>
      </c>
      <c r="AH31" s="589" t="str">
        <f>Listy!$AA$1&amp;AH30/20</f>
        <v>T=0</v>
      </c>
      <c r="AI31" s="589" t="str">
        <f>Listy!$AA$1&amp;AI30/20</f>
        <v>T=0</v>
      </c>
      <c r="AJ31" s="589" t="str">
        <f>Listy!$AA$1&amp;AJ30/20</f>
        <v>T=0</v>
      </c>
      <c r="AK31" s="589" t="str">
        <f>Listy!$AA$1&amp;AK30/20</f>
        <v>T=11,9</v>
      </c>
      <c r="AL31" s="589" t="str">
        <f>Listy!$AA$1&amp;AL30/20</f>
        <v>T=11,9</v>
      </c>
      <c r="AM31" s="589" t="str">
        <f>Listy!$AA$1&amp;AM30/20</f>
        <v>T=11,9</v>
      </c>
      <c r="AN31" s="589" t="str">
        <f>Listy!$AA$1&amp;AN30/20</f>
        <v>T=11,9</v>
      </c>
      <c r="AO31" s="590" t="str">
        <f>Listy!$AA$1&amp;AO30/20</f>
        <v>T=11,9</v>
      </c>
      <c r="AP31" s="582" t="str">
        <f>Listy!$AA$1&amp;AP30/20</f>
        <v>T=4</v>
      </c>
      <c r="AQ31" s="583" t="str">
        <f>Listy!$AA$1&amp;AQ30/20</f>
        <v>T=0</v>
      </c>
      <c r="AR31" s="583" t="str">
        <f>Listy!$AA$1&amp;AR30/20</f>
        <v>T=0</v>
      </c>
      <c r="AS31" s="584" t="str">
        <f>Listy!$AA$1&amp;AS30/20</f>
        <v>T=0</v>
      </c>
      <c r="AT31" s="575" t="str">
        <f>Listy!$AA$1&amp;AT30/20</f>
        <v>T=0</v>
      </c>
      <c r="AU31" s="576" t="str">
        <f>Listy!$AA$1&amp;AU30/20</f>
        <v>T=0</v>
      </c>
      <c r="AV31" s="576" t="str">
        <f>Listy!$AA$1&amp;AV30/20</f>
        <v>T=0</v>
      </c>
      <c r="AW31" s="577" t="str">
        <f>Listy!$AA$1&amp;AW30/20</f>
        <v>T=0</v>
      </c>
      <c r="AX31" s="591" t="str">
        <f>Listy!$AA$1&amp;AX30/20</f>
        <v>T=55,5</v>
      </c>
      <c r="AY31" s="334"/>
      <c r="AZ31" s="334"/>
      <c r="BA31" s="334"/>
      <c r="BB31" s="334"/>
      <c r="BC31" s="334"/>
      <c r="BD31" s="334"/>
      <c r="BE31" s="334"/>
      <c r="BF31" s="334"/>
      <c r="BG31" s="334"/>
      <c r="BH31" s="334"/>
      <c r="BI31" s="334"/>
      <c r="BJ31" s="334"/>
      <c r="BK31" s="336"/>
      <c r="BM31" s="336"/>
      <c r="BN31" s="336"/>
      <c r="BP31" s="336"/>
      <c r="BQ31" s="336"/>
      <c r="BT31" s="336"/>
      <c r="BU31" s="336"/>
      <c r="BV31" s="336"/>
      <c r="BX31" s="336"/>
      <c r="BY31" s="336"/>
      <c r="BZ31" s="336"/>
      <c r="CB31" s="336"/>
      <c r="CC31" s="336"/>
      <c r="CD31" s="336"/>
    </row>
    <row r="32" spans="1:84" s="278" customFormat="1" x14ac:dyDescent="0.3">
      <c r="A32" s="349"/>
      <c r="B32" s="350"/>
      <c r="C32" s="349"/>
      <c r="D32" s="333"/>
      <c r="E32" s="354"/>
      <c r="F32" s="334"/>
      <c r="G32" s="334"/>
      <c r="H32" s="335"/>
      <c r="I32" s="334"/>
      <c r="J32" s="334"/>
      <c r="K32" s="334"/>
      <c r="L32" s="334"/>
      <c r="M32" s="334"/>
      <c r="N32" s="334"/>
      <c r="O32" s="336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4"/>
      <c r="AD32" s="334"/>
      <c r="AE32" s="334"/>
      <c r="AF32" s="334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4"/>
      <c r="AU32" s="334"/>
      <c r="AV32" s="334"/>
      <c r="AW32" s="334"/>
      <c r="AX32" s="340"/>
      <c r="AZ32" s="336"/>
      <c r="BA32" s="336"/>
      <c r="BC32" s="336"/>
      <c r="BD32" s="336"/>
      <c r="BE32" s="336"/>
      <c r="BF32" s="336"/>
      <c r="BG32" s="336"/>
      <c r="BH32" s="336"/>
      <c r="BJ32" s="336"/>
      <c r="BK32" s="336"/>
      <c r="BM32" s="336"/>
      <c r="BN32" s="336"/>
      <c r="BP32" s="336"/>
      <c r="BQ32" s="336"/>
      <c r="BT32" s="336"/>
      <c r="BU32" s="336"/>
      <c r="BV32" s="336"/>
      <c r="BX32" s="336"/>
      <c r="BY32" s="336"/>
      <c r="BZ32" s="336"/>
      <c r="CB32" s="336"/>
      <c r="CC32" s="336"/>
      <c r="CD32" s="336"/>
    </row>
    <row r="33" spans="1:84" s="278" customFormat="1" x14ac:dyDescent="0.3">
      <c r="A33" s="349"/>
      <c r="B33" s="350"/>
      <c r="C33" s="349"/>
      <c r="D33" s="333"/>
      <c r="E33" s="354"/>
      <c r="F33" s="334"/>
      <c r="G33" s="334"/>
      <c r="H33" s="335"/>
      <c r="I33" s="334"/>
      <c r="J33" s="334"/>
      <c r="K33" s="334"/>
      <c r="L33" s="334"/>
      <c r="M33" s="334"/>
      <c r="N33" s="334"/>
      <c r="O33" s="336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8"/>
      <c r="AD33" s="338"/>
      <c r="AE33" s="338"/>
      <c r="AF33" s="338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Z33" s="336"/>
      <c r="BA33" s="336"/>
      <c r="BC33" s="336"/>
      <c r="BD33" s="336"/>
      <c r="BE33" s="336"/>
      <c r="BF33" s="336"/>
      <c r="BG33" s="336"/>
      <c r="BH33" s="336"/>
      <c r="BJ33" s="336"/>
      <c r="BK33" s="336"/>
      <c r="BM33" s="336"/>
      <c r="BN33" s="336"/>
      <c r="BP33" s="336"/>
      <c r="BQ33" s="336"/>
      <c r="BT33" s="336"/>
      <c r="BU33" s="336"/>
      <c r="BV33" s="336"/>
      <c r="BX33" s="336"/>
      <c r="BY33" s="336"/>
      <c r="BZ33" s="336"/>
      <c r="CB33" s="336"/>
      <c r="CC33" s="336"/>
      <c r="CD33" s="336"/>
    </row>
    <row r="34" spans="1:84" s="278" customFormat="1" x14ac:dyDescent="0.3">
      <c r="A34" s="349"/>
      <c r="B34" s="350"/>
      <c r="C34" s="349"/>
      <c r="D34" s="333"/>
      <c r="E34" s="354"/>
      <c r="F34" s="334"/>
      <c r="G34" s="334"/>
      <c r="H34" s="335"/>
      <c r="I34" s="334"/>
      <c r="J34" s="334"/>
      <c r="K34" s="334"/>
      <c r="L34" s="334"/>
      <c r="M34" s="334"/>
      <c r="N34" s="334"/>
      <c r="O34" s="336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8"/>
      <c r="AD34" s="338"/>
      <c r="AE34" s="338"/>
      <c r="AF34" s="338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Z34" s="336"/>
      <c r="BA34" s="336"/>
      <c r="BC34" s="336"/>
      <c r="BD34" s="336"/>
      <c r="BE34" s="336"/>
      <c r="BF34" s="336"/>
      <c r="BG34" s="336"/>
      <c r="BH34" s="336"/>
      <c r="BJ34" s="336"/>
      <c r="BK34" s="336"/>
      <c r="BM34" s="336"/>
      <c r="BN34" s="336"/>
      <c r="BP34" s="336"/>
      <c r="BQ34" s="336"/>
      <c r="BT34" s="336"/>
      <c r="BU34" s="336"/>
      <c r="BV34" s="336"/>
      <c r="BX34" s="336"/>
      <c r="BY34" s="336"/>
      <c r="BZ34" s="336"/>
      <c r="CB34" s="336"/>
      <c r="CC34" s="336"/>
      <c r="CD34" s="336"/>
    </row>
    <row r="35" spans="1:84" s="278" customFormat="1" x14ac:dyDescent="0.3">
      <c r="A35" s="349"/>
      <c r="B35" s="350"/>
      <c r="C35" s="349"/>
      <c r="D35" s="333"/>
      <c r="E35" s="354"/>
      <c r="F35" s="334"/>
      <c r="G35" s="334"/>
      <c r="H35" s="335"/>
      <c r="I35" s="334"/>
      <c r="J35" s="334"/>
      <c r="K35" s="334"/>
      <c r="L35" s="334"/>
      <c r="M35" s="334"/>
      <c r="N35" s="334"/>
      <c r="O35" s="336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8"/>
      <c r="AD35" s="338"/>
      <c r="AE35" s="338"/>
      <c r="AF35" s="338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Z35" s="336"/>
      <c r="BA35" s="336"/>
      <c r="BC35" s="336"/>
      <c r="BD35" s="336"/>
      <c r="BE35" s="336"/>
      <c r="BF35" s="336"/>
      <c r="BG35" s="336"/>
      <c r="BH35" s="336"/>
      <c r="BJ35" s="336"/>
      <c r="BK35" s="336"/>
      <c r="BM35" s="336"/>
      <c r="BN35" s="336"/>
      <c r="BP35" s="336"/>
      <c r="BQ35" s="336"/>
      <c r="BT35" s="336"/>
      <c r="BU35" s="336"/>
      <c r="BV35" s="336"/>
      <c r="BX35" s="336"/>
      <c r="BY35" s="336"/>
      <c r="BZ35" s="336"/>
      <c r="CB35" s="336"/>
      <c r="CC35" s="336"/>
      <c r="CD35" s="336"/>
    </row>
    <row r="36" spans="1:84" s="278" customFormat="1" x14ac:dyDescent="0.3">
      <c r="A36" s="349"/>
      <c r="B36" s="350"/>
      <c r="C36" s="353"/>
      <c r="D36" s="333"/>
      <c r="E36" s="332"/>
      <c r="F36" s="336"/>
      <c r="G36" s="336"/>
      <c r="H36" s="335"/>
      <c r="I36" s="334"/>
      <c r="J36" s="334"/>
      <c r="K36" s="334"/>
      <c r="L36" s="334"/>
      <c r="M36" s="334"/>
      <c r="N36" s="334"/>
      <c r="O36" s="336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8"/>
      <c r="AD36" s="338"/>
      <c r="AE36" s="338"/>
      <c r="AF36" s="338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  <c r="BZ36" s="336"/>
      <c r="CA36" s="336"/>
      <c r="CB36" s="336"/>
      <c r="CC36" s="336"/>
      <c r="CD36" s="336"/>
      <c r="CE36" s="336"/>
    </row>
    <row r="37" spans="1:84" s="278" customFormat="1" x14ac:dyDescent="0.3">
      <c r="A37" s="358"/>
      <c r="B37" s="343"/>
      <c r="C37" s="344"/>
      <c r="D37" s="345"/>
      <c r="E37" s="346"/>
      <c r="F37" s="336"/>
      <c r="G37" s="336"/>
      <c r="H37" s="334"/>
      <c r="I37" s="334"/>
      <c r="J37" s="334"/>
      <c r="K37" s="334"/>
      <c r="L37" s="334"/>
      <c r="M37" s="334"/>
      <c r="N37" s="334"/>
      <c r="O37" s="336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36"/>
      <c r="AC37" s="338"/>
      <c r="AD37" s="338"/>
      <c r="AE37" s="338"/>
      <c r="AF37" s="338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47"/>
      <c r="AY37" s="359"/>
      <c r="AZ37" s="336"/>
      <c r="BA37" s="336"/>
      <c r="BB37" s="359"/>
      <c r="BC37" s="336"/>
      <c r="BD37" s="336"/>
      <c r="BE37" s="336"/>
      <c r="BF37" s="336"/>
      <c r="BG37" s="336"/>
      <c r="BH37" s="336"/>
      <c r="BI37" s="359"/>
      <c r="BJ37" s="336"/>
      <c r="BK37" s="336"/>
      <c r="BL37" s="359"/>
      <c r="BM37" s="336"/>
      <c r="BN37" s="336"/>
      <c r="BO37" s="359"/>
      <c r="BP37" s="336"/>
      <c r="BQ37" s="336"/>
      <c r="BR37" s="359"/>
      <c r="BS37" s="359"/>
      <c r="BT37" s="336"/>
      <c r="BU37" s="336"/>
      <c r="BV37" s="336"/>
      <c r="BW37" s="359"/>
      <c r="BX37" s="336"/>
      <c r="BY37" s="336"/>
      <c r="BZ37" s="336"/>
      <c r="CA37" s="359"/>
      <c r="CB37" s="336"/>
      <c r="CC37" s="336"/>
      <c r="CD37" s="336"/>
      <c r="CE37" s="359"/>
      <c r="CF37" s="348"/>
    </row>
    <row r="38" spans="1:84" s="278" customFormat="1" x14ac:dyDescent="0.3">
      <c r="A38" s="330"/>
      <c r="B38" s="350"/>
      <c r="C38" s="353"/>
      <c r="D38" s="333"/>
      <c r="E38" s="332"/>
      <c r="F38" s="334"/>
      <c r="G38" s="334"/>
      <c r="H38" s="335"/>
      <c r="I38" s="334"/>
      <c r="J38" s="334"/>
      <c r="K38" s="334"/>
      <c r="L38" s="334"/>
      <c r="M38" s="334"/>
      <c r="N38" s="334"/>
      <c r="O38" s="336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8"/>
      <c r="AD38" s="338"/>
      <c r="AE38" s="338"/>
      <c r="AF38" s="338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40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36"/>
      <c r="CE38" s="336"/>
    </row>
    <row r="39" spans="1:84" s="278" customFormat="1" x14ac:dyDescent="0.3">
      <c r="A39" s="330"/>
      <c r="B39" s="350"/>
      <c r="C39" s="353"/>
      <c r="D39" s="333"/>
      <c r="E39" s="332"/>
      <c r="F39" s="334"/>
      <c r="G39" s="334"/>
      <c r="H39" s="335"/>
      <c r="I39" s="334"/>
      <c r="J39" s="334"/>
      <c r="K39" s="334"/>
      <c r="L39" s="334"/>
      <c r="M39" s="334"/>
      <c r="N39" s="334"/>
      <c r="O39" s="336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4"/>
      <c r="AD39" s="334"/>
      <c r="AE39" s="334"/>
      <c r="AF39" s="334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4"/>
      <c r="AU39" s="334"/>
      <c r="AV39" s="334"/>
      <c r="AW39" s="334"/>
      <c r="AX39" s="340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  <c r="BI39" s="336"/>
      <c r="BJ39" s="336"/>
      <c r="BK39" s="336"/>
      <c r="BL39" s="336"/>
      <c r="BM39" s="336"/>
      <c r="BN39" s="336"/>
      <c r="BO39" s="336"/>
      <c r="BP39" s="336"/>
      <c r="BQ39" s="336"/>
      <c r="BR39" s="336"/>
      <c r="BS39" s="336"/>
      <c r="BT39" s="336"/>
      <c r="BU39" s="336"/>
      <c r="BV39" s="336"/>
      <c r="BW39" s="336"/>
      <c r="BX39" s="336"/>
      <c r="BY39" s="336"/>
      <c r="BZ39" s="336"/>
      <c r="CA39" s="336"/>
      <c r="CB39" s="336"/>
      <c r="CC39" s="336"/>
      <c r="CD39" s="336"/>
      <c r="CE39" s="336"/>
    </row>
    <row r="40" spans="1:84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8"/>
      <c r="AD40" s="338"/>
      <c r="AE40" s="338"/>
      <c r="AF40" s="338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  <c r="BZ40" s="336"/>
      <c r="CA40" s="336"/>
      <c r="CB40" s="336"/>
      <c r="CC40" s="336"/>
      <c r="CD40" s="336"/>
      <c r="CE40" s="336"/>
    </row>
    <row r="41" spans="1:84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8"/>
      <c r="AD41" s="338"/>
      <c r="AE41" s="338"/>
      <c r="AF41" s="338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40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  <c r="BZ41" s="336"/>
      <c r="CA41" s="336"/>
      <c r="CB41" s="336"/>
      <c r="CC41" s="336"/>
      <c r="CD41" s="336"/>
      <c r="CE41" s="336"/>
    </row>
    <row r="42" spans="1:84" s="278" customFormat="1" x14ac:dyDescent="0.3">
      <c r="A42" s="342"/>
      <c r="B42" s="343"/>
      <c r="C42" s="344"/>
      <c r="D42" s="345"/>
      <c r="E42" s="346"/>
      <c r="F42" s="336"/>
      <c r="G42" s="336"/>
      <c r="H42" s="334"/>
      <c r="I42" s="334"/>
      <c r="J42" s="334"/>
      <c r="K42" s="334"/>
      <c r="L42" s="334"/>
      <c r="M42" s="334"/>
      <c r="N42" s="334"/>
      <c r="O42" s="336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36"/>
      <c r="AC42" s="338"/>
      <c r="AD42" s="338"/>
      <c r="AE42" s="338"/>
      <c r="AF42" s="338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47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36"/>
      <c r="CA42" s="336"/>
      <c r="CB42" s="336"/>
      <c r="CC42" s="336"/>
      <c r="CD42" s="336"/>
      <c r="CE42" s="336"/>
      <c r="CF42" s="348"/>
    </row>
    <row r="43" spans="1:84" s="278" customFormat="1" x14ac:dyDescent="0.3">
      <c r="A43" s="349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6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8"/>
      <c r="AD43" s="338"/>
      <c r="AE43" s="338"/>
      <c r="AF43" s="338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40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  <c r="BZ43" s="336"/>
      <c r="CA43" s="336"/>
      <c r="CB43" s="336"/>
      <c r="CC43" s="336"/>
      <c r="CD43" s="336"/>
      <c r="CE43" s="336"/>
    </row>
    <row r="44" spans="1:84" s="278" customFormat="1" x14ac:dyDescent="0.3">
      <c r="A44" s="349"/>
      <c r="B44" s="350"/>
      <c r="C44" s="353"/>
      <c r="D44" s="333"/>
      <c r="E44" s="332"/>
      <c r="F44" s="334"/>
      <c r="G44" s="334"/>
      <c r="H44" s="335"/>
      <c r="I44" s="334"/>
      <c r="J44" s="334"/>
      <c r="K44" s="334"/>
      <c r="L44" s="334"/>
      <c r="M44" s="334"/>
      <c r="N44" s="336"/>
      <c r="O44" s="336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57"/>
      <c r="AD44" s="357"/>
      <c r="AE44" s="357"/>
      <c r="AF44" s="357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57"/>
      <c r="AU44" s="357"/>
      <c r="AV44" s="357"/>
      <c r="AW44" s="357"/>
      <c r="AX44" s="340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  <c r="BZ44" s="336"/>
      <c r="CA44" s="336"/>
      <c r="CB44" s="336"/>
      <c r="CC44" s="336"/>
      <c r="CD44" s="336"/>
      <c r="CE44" s="336"/>
    </row>
    <row r="45" spans="1:84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8"/>
      <c r="AD45" s="338"/>
      <c r="AE45" s="338"/>
      <c r="AF45" s="338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40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  <c r="BZ45" s="336"/>
      <c r="CA45" s="336"/>
      <c r="CB45" s="336"/>
      <c r="CC45" s="336"/>
      <c r="CD45" s="336"/>
      <c r="CE45" s="336"/>
    </row>
    <row r="46" spans="1:84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8"/>
      <c r="AD46" s="338"/>
      <c r="AE46" s="338"/>
      <c r="AF46" s="338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40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  <c r="BZ46" s="336"/>
      <c r="CA46" s="336"/>
      <c r="CB46" s="336"/>
      <c r="CC46" s="336"/>
      <c r="CD46" s="336"/>
      <c r="CE46" s="336"/>
    </row>
    <row r="47" spans="1:84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8"/>
      <c r="AD47" s="338"/>
      <c r="AE47" s="338"/>
      <c r="AF47" s="338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40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  <c r="BZ47" s="336"/>
      <c r="CA47" s="336"/>
      <c r="CB47" s="336"/>
      <c r="CC47" s="336"/>
      <c r="CD47" s="336"/>
      <c r="CE47" s="336"/>
    </row>
    <row r="48" spans="1:84" s="278" customFormat="1" x14ac:dyDescent="0.3">
      <c r="A48" s="358"/>
      <c r="B48" s="343"/>
      <c r="C48" s="344"/>
      <c r="D48" s="345"/>
      <c r="E48" s="346"/>
      <c r="F48" s="336"/>
      <c r="G48" s="336"/>
      <c r="H48" s="334"/>
      <c r="I48" s="334"/>
      <c r="J48" s="334"/>
      <c r="K48" s="334"/>
      <c r="L48" s="334"/>
      <c r="M48" s="334"/>
      <c r="N48" s="334"/>
      <c r="O48" s="336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36"/>
      <c r="AC48" s="357"/>
      <c r="AD48" s="357"/>
      <c r="AE48" s="357"/>
      <c r="AF48" s="357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57"/>
      <c r="AU48" s="357"/>
      <c r="AV48" s="357"/>
      <c r="AW48" s="357"/>
      <c r="AX48" s="347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36"/>
      <c r="CA48" s="336"/>
      <c r="CB48" s="336"/>
      <c r="CC48" s="336"/>
      <c r="CD48" s="336"/>
      <c r="CE48" s="336"/>
      <c r="CF48" s="348"/>
    </row>
    <row r="49" spans="1:84" s="278" customFormat="1" x14ac:dyDescent="0.3">
      <c r="A49" s="330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4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8"/>
      <c r="AD49" s="338"/>
      <c r="AE49" s="338"/>
      <c r="AF49" s="338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40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  <c r="BZ49" s="336"/>
      <c r="CA49" s="336"/>
      <c r="CB49" s="336"/>
      <c r="CC49" s="336"/>
      <c r="CD49" s="336"/>
      <c r="CE49" s="336"/>
    </row>
    <row r="50" spans="1:84" s="278" customFormat="1" x14ac:dyDescent="0.3">
      <c r="A50" s="330"/>
      <c r="B50" s="350"/>
      <c r="C50" s="353"/>
      <c r="D50" s="333"/>
      <c r="E50" s="332"/>
      <c r="F50" s="334"/>
      <c r="G50" s="334"/>
      <c r="H50" s="335"/>
      <c r="I50" s="334"/>
      <c r="J50" s="334"/>
      <c r="K50" s="334"/>
      <c r="L50" s="334"/>
      <c r="M50" s="334"/>
      <c r="N50" s="336"/>
      <c r="O50" s="336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8"/>
      <c r="AD50" s="338"/>
      <c r="AE50" s="338"/>
      <c r="AF50" s="338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40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  <c r="BZ50" s="336"/>
      <c r="CA50" s="336"/>
      <c r="CB50" s="336"/>
      <c r="CC50" s="336"/>
      <c r="CD50" s="336"/>
      <c r="CE50" s="336"/>
    </row>
    <row r="51" spans="1:84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6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8"/>
      <c r="AD51" s="338"/>
      <c r="AE51" s="338"/>
      <c r="AF51" s="338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40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</row>
    <row r="52" spans="1:84" s="278" customFormat="1" x14ac:dyDescent="0.3">
      <c r="A52" s="342"/>
      <c r="B52" s="343"/>
      <c r="C52" s="344"/>
      <c r="D52" s="345"/>
      <c r="E52" s="346"/>
      <c r="F52" s="336"/>
      <c r="G52" s="336"/>
      <c r="H52" s="334"/>
      <c r="I52" s="334"/>
      <c r="J52" s="334"/>
      <c r="K52" s="334"/>
      <c r="L52" s="334"/>
      <c r="M52" s="334"/>
      <c r="N52" s="334"/>
      <c r="O52" s="336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36"/>
      <c r="AC52" s="338"/>
      <c r="AD52" s="338"/>
      <c r="AE52" s="338"/>
      <c r="AF52" s="338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47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  <c r="CF52" s="348"/>
    </row>
    <row r="53" spans="1:84" s="278" customFormat="1" x14ac:dyDescent="0.3">
      <c r="A53" s="349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4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8"/>
      <c r="AD53" s="338"/>
      <c r="AE53" s="338"/>
      <c r="AF53" s="338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40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  <c r="BZ53" s="336"/>
      <c r="CA53" s="336"/>
      <c r="CB53" s="336"/>
      <c r="CC53" s="336"/>
      <c r="CD53" s="336"/>
      <c r="CE53" s="336"/>
    </row>
    <row r="54" spans="1:84" s="278" customFormat="1" x14ac:dyDescent="0.3">
      <c r="A54" s="349"/>
      <c r="B54" s="350"/>
      <c r="C54" s="353"/>
      <c r="D54" s="333"/>
      <c r="E54" s="332"/>
      <c r="F54" s="334"/>
      <c r="G54" s="334"/>
      <c r="H54" s="335"/>
      <c r="I54" s="334"/>
      <c r="J54" s="334"/>
      <c r="K54" s="334"/>
      <c r="L54" s="334"/>
      <c r="M54" s="334"/>
      <c r="N54" s="334"/>
      <c r="O54" s="336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57"/>
      <c r="AD54" s="357"/>
      <c r="AE54" s="357"/>
      <c r="AF54" s="357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57"/>
      <c r="AU54" s="357"/>
      <c r="AV54" s="357"/>
      <c r="AW54" s="357"/>
      <c r="AX54" s="340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  <c r="BZ54" s="336"/>
      <c r="CA54" s="336"/>
      <c r="CB54" s="336"/>
      <c r="CC54" s="336"/>
      <c r="CD54" s="336"/>
      <c r="CE54" s="336"/>
    </row>
    <row r="55" spans="1:84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8"/>
      <c r="AD55" s="338"/>
      <c r="AE55" s="338"/>
      <c r="AF55" s="338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40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  <c r="BZ55" s="336"/>
      <c r="CA55" s="336"/>
      <c r="CB55" s="336"/>
      <c r="CC55" s="336"/>
      <c r="CD55" s="336"/>
      <c r="CE55" s="336"/>
    </row>
    <row r="56" spans="1:84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8"/>
      <c r="AD56" s="338"/>
      <c r="AE56" s="338"/>
      <c r="AF56" s="338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40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  <c r="BZ56" s="336"/>
      <c r="CA56" s="336"/>
      <c r="CB56" s="336"/>
      <c r="CC56" s="336"/>
      <c r="CD56" s="336"/>
      <c r="CE56" s="336"/>
    </row>
    <row r="57" spans="1:84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8"/>
      <c r="AD57" s="338"/>
      <c r="AE57" s="338"/>
      <c r="AF57" s="338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40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</row>
    <row r="58" spans="1:84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36"/>
      <c r="AC58" s="357"/>
      <c r="AD58" s="357"/>
      <c r="AE58" s="357"/>
      <c r="AF58" s="357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47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  <c r="CF58" s="348"/>
    </row>
    <row r="59" spans="1:84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4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8"/>
      <c r="AD60" s="338"/>
      <c r="AE60" s="338"/>
      <c r="AF60" s="338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0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</row>
    <row r="61" spans="1:84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60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4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4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36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7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  <c r="CF63" s="348"/>
    </row>
    <row r="64" spans="1:84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57"/>
      <c r="AD65" s="357"/>
      <c r="AE65" s="357"/>
      <c r="AF65" s="357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57"/>
      <c r="AU65" s="357"/>
      <c r="AV65" s="357"/>
      <c r="AW65" s="357"/>
      <c r="AX65" s="340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</row>
    <row r="66" spans="1:84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36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7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  <c r="CF66" s="348"/>
    </row>
    <row r="67" spans="1:84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8"/>
      <c r="AD67" s="338"/>
      <c r="AE67" s="338"/>
      <c r="AF67" s="338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0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</row>
    <row r="69" spans="1:84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  <c r="CF69" s="348"/>
    </row>
    <row r="70" spans="1:84" s="278" customFormat="1" ht="18" x14ac:dyDescent="0.35">
      <c r="A70" s="660"/>
      <c r="B70" s="659"/>
      <c r="C70" s="659"/>
      <c r="D70" s="659"/>
      <c r="E70" s="659"/>
      <c r="G70" s="361"/>
      <c r="H70" s="361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358"/>
      <c r="AY70" s="362"/>
      <c r="AZ70" s="358"/>
      <c r="BA70" s="363"/>
      <c r="BB70" s="362"/>
      <c r="BI70" s="364"/>
      <c r="BL70" s="364"/>
      <c r="BO70" s="364"/>
      <c r="BR70" s="364"/>
      <c r="BS70" s="364"/>
      <c r="BW70" s="364"/>
      <c r="CA70" s="364"/>
      <c r="CE70" s="364"/>
    </row>
    <row r="71" spans="1:84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CF71" s="348"/>
    </row>
    <row r="72" spans="1:84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84" s="278" customFormat="1" x14ac:dyDescent="0.3">
      <c r="A73" s="351"/>
      <c r="B73" s="351"/>
      <c r="C73" s="351"/>
      <c r="D73" s="352"/>
      <c r="E73" s="365"/>
    </row>
    <row r="74" spans="1:84" s="278" customFormat="1" x14ac:dyDescent="0.3">
      <c r="A74" s="351"/>
      <c r="B74" s="351"/>
      <c r="C74" s="351"/>
      <c r="D74" s="352"/>
      <c r="E74" s="365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mergeCells count="3">
    <mergeCell ref="A70:E70"/>
    <mergeCell ref="BX1:CA1"/>
    <mergeCell ref="CB1:CE1"/>
  </mergeCells>
  <phoneticPr fontId="23" type="noConversion"/>
  <conditionalFormatting sqref="AG79:AS1048576 P79:AB1048576 P75:AW77 P78:AQ78 AS78:AW78">
    <cfRule type="cellIs" dxfId="92" priority="19" operator="greaterThan">
      <formula>0</formula>
    </cfRule>
  </conditionalFormatting>
  <conditionalFormatting sqref="AG4:AW4 R4:AB4 P29:Y29 AP29:AW29 F5:S5">
    <cfRule type="cellIs" dxfId="91" priority="18" operator="greaterThan">
      <formula>0</formula>
    </cfRule>
  </conditionalFormatting>
  <conditionalFormatting sqref="AX75:BC78">
    <cfRule type="cellIs" dxfId="90" priority="16" operator="greaterThan">
      <formula>0</formula>
    </cfRule>
  </conditionalFormatting>
  <conditionalFormatting sqref="AX4:CE4">
    <cfRule type="cellIs" dxfId="89" priority="15" operator="greaterThan">
      <formula>0</formula>
    </cfRule>
  </conditionalFormatting>
  <conditionalFormatting sqref="BD9:CE9">
    <cfRule type="cellIs" dxfId="88" priority="8" operator="greaterThan">
      <formula>0</formula>
    </cfRule>
  </conditionalFormatting>
  <conditionalFormatting sqref="AK16:CE16">
    <cfRule type="cellIs" dxfId="87" priority="7" operator="greaterThan">
      <formula>0</formula>
    </cfRule>
  </conditionalFormatting>
  <conditionalFormatting sqref="BC23:CE23">
    <cfRule type="cellIs" dxfId="86" priority="6" operator="greaterThan">
      <formula>0</formula>
    </cfRule>
  </conditionalFormatting>
  <conditionalFormatting sqref="P24:AB28 AP26:AS28 P23:S23 AG5:AS15 P6:AB9 Z29:AB29 AG17:AS25 T5:AB5 Q10:AB10 P11:AB22 AG16:AJ16">
    <cfRule type="cellIs" dxfId="85" priority="10" operator="greaterThan">
      <formula>0</formula>
    </cfRule>
  </conditionalFormatting>
  <conditionalFormatting sqref="AC18:AF29 AC5:AF16">
    <cfRule type="cellIs" dxfId="84" priority="9" operator="greaterThan">
      <formula>0</formula>
    </cfRule>
  </conditionalFormatting>
  <conditionalFormatting sqref="AG26:AO29">
    <cfRule type="cellIs" dxfId="83" priority="4" operator="greaterThan">
      <formula>0</formula>
    </cfRule>
  </conditionalFormatting>
  <conditionalFormatting sqref="Y23:AB23">
    <cfRule type="cellIs" dxfId="82" priority="2" operator="greaterThan">
      <formula>0</formula>
    </cfRule>
  </conditionalFormatting>
  <conditionalFormatting sqref="T23:X23">
    <cfRule type="cellIs" dxfId="81" priority="3" operator="greaterThan">
      <formula>0</formula>
    </cfRule>
  </conditionalFormatting>
  <conditionalFormatting sqref="N31:O31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78"/>
  <sheetViews>
    <sheetView zoomScale="85" zoomScaleNormal="85"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E3" sqref="E3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8" width="9.109375" customWidth="1"/>
    <col min="29" max="32" width="9.109375" style="191" customWidth="1"/>
    <col min="33" max="41" width="8.21875" customWidth="1"/>
    <col min="42" max="45" width="9.109375" customWidth="1"/>
    <col min="46" max="49" width="9.109375" style="191" customWidth="1"/>
    <col min="50" max="52" width="9.109375" customWidth="1"/>
    <col min="53" max="53" width="10.88671875" bestFit="1" customWidth="1"/>
    <col min="54" max="54" width="13.1093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91" ht="15" customHeight="1" thickBot="1" x14ac:dyDescent="0.35">
      <c r="A1" s="178"/>
      <c r="B1" s="179"/>
      <c r="C1" s="285"/>
      <c r="D1" s="156"/>
      <c r="E1" s="281" t="s">
        <v>403</v>
      </c>
      <c r="F1" s="178"/>
      <c r="G1" s="178"/>
      <c r="H1" s="178"/>
      <c r="I1" s="178"/>
      <c r="J1" s="551">
        <f>II_Baza_BDP!M1+1</f>
        <v>34</v>
      </c>
      <c r="K1" s="475" t="s">
        <v>1327</v>
      </c>
      <c r="L1" s="475"/>
      <c r="M1" s="551">
        <f>MAX(M3:M9999)</f>
        <v>68</v>
      </c>
      <c r="N1" s="568">
        <f>SUM(N$4:N$999)</f>
        <v>77</v>
      </c>
      <c r="O1" s="569">
        <f>SUM(O$4:O$999)</f>
        <v>6600</v>
      </c>
      <c r="P1" s="596" t="str">
        <f>AG1</f>
        <v>h= 951</v>
      </c>
      <c r="Q1" s="597" t="str">
        <f t="shared" ref="Q1:AF1" si="0">AH1</f>
        <v>h= 1012</v>
      </c>
      <c r="R1" s="597" t="str">
        <f t="shared" si="0"/>
        <v>h= 900</v>
      </c>
      <c r="S1" s="597" t="str">
        <f t="shared" si="0"/>
        <v>h= 950</v>
      </c>
      <c r="T1" s="597" t="str">
        <f t="shared" si="0"/>
        <v>h= 0</v>
      </c>
      <c r="U1" s="597" t="str">
        <f t="shared" si="0"/>
        <v>h= 0</v>
      </c>
      <c r="V1" s="597" t="str">
        <f t="shared" si="0"/>
        <v>h= 0</v>
      </c>
      <c r="W1" s="597" t="str">
        <f t="shared" si="0"/>
        <v>h= 0</v>
      </c>
      <c r="X1" s="598" t="str">
        <f t="shared" si="0"/>
        <v>h= 0</v>
      </c>
      <c r="Y1" s="593" t="str">
        <f t="shared" si="0"/>
        <v>h= 730</v>
      </c>
      <c r="Z1" s="594" t="str">
        <f t="shared" si="0"/>
        <v>h= 690</v>
      </c>
      <c r="AA1" s="594" t="str">
        <f t="shared" si="0"/>
        <v>h= 690</v>
      </c>
      <c r="AB1" s="595" t="str">
        <f t="shared" si="0"/>
        <v>h= 680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951</v>
      </c>
      <c r="AH1" s="570" t="str">
        <f xml:space="preserve"> Listy!$AB$1 &amp; MAX(AH$3:AH99)</f>
        <v>h= 1012</v>
      </c>
      <c r="AI1" s="570" t="str">
        <f xml:space="preserve"> Listy!$AB$1 &amp; MAX(AI$3:AI99)</f>
        <v>h= 900</v>
      </c>
      <c r="AJ1" s="570" t="str">
        <f xml:space="preserve"> Listy!$AB$1 &amp; MAX(AJ$3:AJ99)</f>
        <v>h= 950</v>
      </c>
      <c r="AK1" s="570" t="str">
        <f xml:space="preserve"> Listy!$AB$1 &amp; MAX(AK$3:AK99)</f>
        <v>h= 0</v>
      </c>
      <c r="AL1" s="570" t="str">
        <f xml:space="preserve"> Listy!$AB$1 &amp; MAX(AL$3:AL99)</f>
        <v>h= 0</v>
      </c>
      <c r="AM1" s="570" t="str">
        <f xml:space="preserve"> Listy!$AB$1 &amp; MAX(AM$3:AM99)</f>
        <v>h= 0</v>
      </c>
      <c r="AN1" s="570" t="str">
        <f xml:space="preserve"> Listy!$AB$1 &amp; MAX(AN$3:AN99)</f>
        <v>h= 0</v>
      </c>
      <c r="AO1" s="570" t="str">
        <f xml:space="preserve"> Listy!$AB$1 &amp; MAX(AO$3:AO99)</f>
        <v>h= 0</v>
      </c>
      <c r="AP1" s="237" t="str">
        <f xml:space="preserve"> Listy!$AB$1 &amp; MAX(AP$3:AP99)</f>
        <v>h= 730</v>
      </c>
      <c r="AQ1" s="237" t="str">
        <f xml:space="preserve"> Listy!$AB$1 &amp; MAX(AQ$3:AQ99)</f>
        <v>h= 690</v>
      </c>
      <c r="AR1" s="237" t="str">
        <f xml:space="preserve"> Listy!$AB$1 &amp; MAX(AR$3:AR99)</f>
        <v>h= 690</v>
      </c>
      <c r="AS1" s="237" t="str">
        <f xml:space="preserve"> Listy!$AB$1 &amp; MAX(AS$3:AS99)</f>
        <v>h= 680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 t="e">
        <f>#REF!</f>
        <v>#REF!</v>
      </c>
      <c r="AY1" s="374"/>
      <c r="AZ1" s="374"/>
      <c r="BA1" s="374"/>
      <c r="BB1" s="375"/>
    </row>
    <row r="2" spans="1:91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91" s="141" customFormat="1" ht="15.6" x14ac:dyDescent="0.3">
      <c r="A3" s="182" t="s">
        <v>262</v>
      </c>
      <c r="B3" s="183"/>
      <c r="C3" s="184"/>
      <c r="D3" s="185"/>
      <c r="E3" s="186" t="str">
        <f>VLOOKUP(A3,Listy!A:C,2,FALSE) &amp; "   :  " &amp; VLOOKUP(A3,Listy!A:C,3,FALSE)</f>
        <v>Zadanie_III   :  Opracowanie inteligentnego matematycznego modelu pakowania towarów (PT)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4"/>
      <c r="AY3" s="4"/>
      <c r="AZ3" s="4"/>
      <c r="BA3" s="4"/>
      <c r="BB3" s="4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91" x14ac:dyDescent="0.3">
      <c r="A4" s="118">
        <v>1</v>
      </c>
      <c r="B4" s="64" t="s">
        <v>379</v>
      </c>
      <c r="C4" s="105">
        <v>0</v>
      </c>
      <c r="D4" s="116" t="str">
        <f>CONCATENATE(A$3,"_",A4,"_",B4,"_",C4)</f>
        <v>.z03_1_a_0</v>
      </c>
      <c r="E4" s="85" t="s">
        <v>710</v>
      </c>
      <c r="F4" s="8"/>
      <c r="G4" s="8"/>
      <c r="H4" s="9"/>
      <c r="I4" s="85" t="s">
        <v>29</v>
      </c>
      <c r="J4" s="90"/>
      <c r="K4" s="90"/>
      <c r="L4" s="90"/>
      <c r="M4" s="90"/>
      <c r="N4" s="90"/>
      <c r="O4" s="90"/>
      <c r="P4" s="90"/>
      <c r="Q4" s="12"/>
      <c r="R4" s="12"/>
      <c r="S4" s="12"/>
      <c r="T4" s="12"/>
      <c r="U4" s="82"/>
      <c r="V4" s="82"/>
      <c r="W4" s="8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82"/>
      <c r="AM4" s="82"/>
      <c r="AN4" s="8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</row>
    <row r="5" spans="1:91" x14ac:dyDescent="0.3">
      <c r="A5" s="112">
        <v>1</v>
      </c>
      <c r="B5" s="64" t="s">
        <v>379</v>
      </c>
      <c r="C5" s="105">
        <v>1</v>
      </c>
      <c r="D5" s="116" t="str">
        <f>CONCATENATE(A$3,"_",A5,"_",B5,"_",C5)</f>
        <v>.z03_1_a_1</v>
      </c>
      <c r="E5" s="122" t="s">
        <v>30</v>
      </c>
      <c r="F5" s="19" t="str">
        <f>IFERROR(VLOOKUP($I5,Listy!$A:$H,2,FALSE),"XXX")</f>
        <v>Imię01</v>
      </c>
      <c r="G5" s="37" t="str">
        <f>IFERROR(VLOOKUP($I5,Listy!$A:$H,3,FALSE),"XXX")</f>
        <v>Nazwisko01</v>
      </c>
      <c r="H5" s="140">
        <v>1</v>
      </c>
      <c r="I5" s="89" t="s">
        <v>254</v>
      </c>
      <c r="J5" s="475">
        <f>J1</f>
        <v>34</v>
      </c>
      <c r="K5" s="94">
        <f>VLOOKUP(J5,Kalendarz!B:E,4,FALSE)</f>
        <v>46619</v>
      </c>
      <c r="L5" s="94">
        <f>K5+N5</f>
        <v>46625</v>
      </c>
      <c r="M5" s="37">
        <f>J5+N5-1</f>
        <v>39</v>
      </c>
      <c r="N5" s="474">
        <f>ROUND(MAX(AG5:AO5)/Listy!$U$2,0)</f>
        <v>6</v>
      </c>
      <c r="O5" s="1">
        <v>120</v>
      </c>
      <c r="P5" s="187">
        <v>1</v>
      </c>
      <c r="Q5" s="187"/>
      <c r="R5" s="187"/>
      <c r="S5" s="187"/>
      <c r="T5" s="187"/>
      <c r="U5" s="187"/>
      <c r="V5" s="187"/>
      <c r="W5" s="187"/>
      <c r="X5" s="187"/>
      <c r="Y5" s="243">
        <v>0</v>
      </c>
      <c r="Z5" s="243">
        <v>0</v>
      </c>
      <c r="AA5" s="243">
        <v>0</v>
      </c>
      <c r="AB5" s="243">
        <v>0</v>
      </c>
      <c r="AC5" s="300"/>
      <c r="AD5" s="300"/>
      <c r="AE5" s="300"/>
      <c r="AF5" s="300"/>
      <c r="AG5" s="297">
        <f t="shared" ref="AG5:AG10" si="1">ROUND($O5*P5,0)</f>
        <v>120</v>
      </c>
      <c r="AH5" s="297">
        <f t="shared" ref="AH5:AH10" si="2">ROUND($O5*Q5,0)</f>
        <v>0</v>
      </c>
      <c r="AI5" s="297">
        <f t="shared" ref="AI5:AI10" si="3">ROUND($O5*R5,0)</f>
        <v>0</v>
      </c>
      <c r="AJ5" s="297">
        <f t="shared" ref="AJ5:AJ10" si="4">ROUND($O5*S5,0)</f>
        <v>0</v>
      </c>
      <c r="AK5" s="297">
        <f t="shared" ref="AK5:AK10" si="5">ROUND($O5*T5,0)</f>
        <v>0</v>
      </c>
      <c r="AL5" s="297">
        <f t="shared" ref="AL5:AL10" si="6">ROUND($O5*U5,0)</f>
        <v>0</v>
      </c>
      <c r="AM5" s="297">
        <f t="shared" ref="AM5:AM10" si="7">ROUND($O5*V5,0)</f>
        <v>0</v>
      </c>
      <c r="AN5" s="297">
        <f t="shared" ref="AN5:AN10" si="8">ROUND($O5*W5,0)</f>
        <v>0</v>
      </c>
      <c r="AO5" s="297">
        <f t="shared" ref="AO5:AO10" si="9">ROUND($O5*X5,0)</f>
        <v>0</v>
      </c>
      <c r="AP5" s="298">
        <f t="shared" ref="AP5:AP10" si="10">ROUND($O5*Y5,0)</f>
        <v>0</v>
      </c>
      <c r="AQ5" s="298">
        <f t="shared" ref="AQ5:AQ10" si="11">ROUND($O5*Z5,0)</f>
        <v>0</v>
      </c>
      <c r="AR5" s="298">
        <f t="shared" ref="AR5:AR10" si="12">ROUND($O5*AA5,0)</f>
        <v>0</v>
      </c>
      <c r="AS5" s="298">
        <f t="shared" ref="AS5:AS10" si="13">ROUND($O5*AB5,0)</f>
        <v>0</v>
      </c>
      <c r="AT5" s="196"/>
      <c r="AU5" s="196"/>
      <c r="AV5" s="196"/>
      <c r="AW5" s="196"/>
      <c r="AX5" s="236">
        <f>SUM(AG5:AO5)</f>
        <v>120</v>
      </c>
      <c r="AY5" s="2">
        <f>AX5/160</f>
        <v>0.75</v>
      </c>
      <c r="AZ5" s="87">
        <f>VLOOKUP(I5,Listy!$A$1:$H$9,6,FALSE)</f>
        <v>5001</v>
      </c>
      <c r="BA5" s="378">
        <f>AY5*AZ5</f>
        <v>3750.75</v>
      </c>
      <c r="BB5" s="379">
        <f>AY5*BA5</f>
        <v>2813.0625</v>
      </c>
      <c r="BC5" s="2"/>
      <c r="BD5" s="2"/>
      <c r="BE5" s="2"/>
      <c r="BF5" s="2"/>
      <c r="BG5" s="2"/>
      <c r="BH5" s="2"/>
      <c r="BI5" s="21">
        <f t="shared" ref="BI5:BI10" si="14">BG5*BH5</f>
        <v>0</v>
      </c>
      <c r="BJ5" s="2"/>
      <c r="BK5" s="2"/>
      <c r="BL5" s="21"/>
      <c r="BM5" s="2"/>
      <c r="BN5" s="2"/>
      <c r="BO5" s="21"/>
      <c r="BP5" s="2"/>
      <c r="BQ5" s="2"/>
      <c r="BR5" s="21"/>
      <c r="BS5" s="21"/>
      <c r="BT5" s="2"/>
      <c r="BU5" s="2"/>
      <c r="BV5" s="2"/>
      <c r="BW5" s="21">
        <f t="shared" ref="BW5:BW10" si="15">BU5*BV5</f>
        <v>0</v>
      </c>
      <c r="BX5" s="2"/>
      <c r="BY5" s="2"/>
      <c r="BZ5" s="2"/>
      <c r="CA5" s="21">
        <f t="shared" ref="CA5:CA10" si="16">BY5*BZ5</f>
        <v>0</v>
      </c>
      <c r="CB5" s="2"/>
      <c r="CC5" s="2"/>
      <c r="CD5" s="2"/>
      <c r="CE5" s="21">
        <f t="shared" ref="CE5:CE10" si="17">CC5*CD5</f>
        <v>0</v>
      </c>
    </row>
    <row r="6" spans="1:91" x14ac:dyDescent="0.3">
      <c r="A6" s="112">
        <v>1</v>
      </c>
      <c r="B6" s="64" t="s">
        <v>380</v>
      </c>
      <c r="C6" s="105">
        <v>1</v>
      </c>
      <c r="D6" s="116" t="str">
        <f t="shared" ref="D6:D10" si="18">CONCATENATE(A$3,"_",A6,"_",B6,"_",C6)</f>
        <v>.z03_1_b_1</v>
      </c>
      <c r="E6" s="122" t="s">
        <v>31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140">
        <v>1</v>
      </c>
      <c r="I6" s="89" t="s">
        <v>255</v>
      </c>
      <c r="J6" s="91">
        <f t="shared" ref="J6" si="19">M5+1</f>
        <v>40</v>
      </c>
      <c r="K6" s="94">
        <f>VLOOKUP(J6,Kalendarz!B:E,4,FALSE)</f>
        <v>46661</v>
      </c>
      <c r="L6" s="94">
        <f>K6+N6</f>
        <v>46661</v>
      </c>
      <c r="M6" s="37">
        <f>J6+N6-1</f>
        <v>39</v>
      </c>
      <c r="N6" s="476">
        <v>0</v>
      </c>
      <c r="O6" s="1">
        <v>120</v>
      </c>
      <c r="P6" s="187"/>
      <c r="Q6" s="187">
        <v>1</v>
      </c>
      <c r="R6" s="187"/>
      <c r="S6" s="187"/>
      <c r="T6" s="187"/>
      <c r="U6" s="187"/>
      <c r="V6" s="187"/>
      <c r="W6" s="187"/>
      <c r="X6" s="187"/>
      <c r="Y6" s="243">
        <v>0</v>
      </c>
      <c r="Z6" s="243">
        <v>0</v>
      </c>
      <c r="AA6" s="243">
        <v>0</v>
      </c>
      <c r="AB6" s="243">
        <v>0</v>
      </c>
      <c r="AC6" s="300"/>
      <c r="AD6" s="300"/>
      <c r="AE6" s="300"/>
      <c r="AF6" s="300"/>
      <c r="AG6" s="297">
        <f t="shared" si="1"/>
        <v>0</v>
      </c>
      <c r="AH6" s="297">
        <f t="shared" si="2"/>
        <v>120</v>
      </c>
      <c r="AI6" s="297">
        <f t="shared" si="3"/>
        <v>0</v>
      </c>
      <c r="AJ6" s="297">
        <f t="shared" si="4"/>
        <v>0</v>
      </c>
      <c r="AK6" s="297">
        <f t="shared" si="5"/>
        <v>0</v>
      </c>
      <c r="AL6" s="297">
        <f t="shared" si="6"/>
        <v>0</v>
      </c>
      <c r="AM6" s="297">
        <f t="shared" si="7"/>
        <v>0</v>
      </c>
      <c r="AN6" s="297">
        <f t="shared" si="8"/>
        <v>0</v>
      </c>
      <c r="AO6" s="297">
        <f t="shared" si="9"/>
        <v>0</v>
      </c>
      <c r="AP6" s="298">
        <f t="shared" si="10"/>
        <v>0</v>
      </c>
      <c r="AQ6" s="298">
        <f t="shared" si="11"/>
        <v>0</v>
      </c>
      <c r="AR6" s="298">
        <f t="shared" si="12"/>
        <v>0</v>
      </c>
      <c r="AS6" s="298">
        <f t="shared" si="13"/>
        <v>0</v>
      </c>
      <c r="AT6" s="194"/>
      <c r="AU6" s="194"/>
      <c r="AV6" s="194"/>
      <c r="AW6" s="194"/>
      <c r="AX6" s="236">
        <f t="shared" ref="AX6:AX7" si="20">SUM(AG6:AO6)</f>
        <v>120</v>
      </c>
      <c r="AY6" s="2">
        <f t="shared" ref="AY6:AY7" si="21">AX6/160</f>
        <v>0.75</v>
      </c>
      <c r="AZ6" s="87">
        <f>VLOOKUP(I6,Listy!$A$1:$H$9,6,FALSE)</f>
        <v>5002</v>
      </c>
      <c r="BA6" s="378">
        <f t="shared" ref="BA6:BA7" si="22">AY6*AZ6</f>
        <v>3751.5</v>
      </c>
      <c r="BB6" s="379">
        <f t="shared" ref="BB6:BB7" si="23">AY6*BA6</f>
        <v>2813.625</v>
      </c>
      <c r="BC6" s="2"/>
      <c r="BD6" s="2"/>
      <c r="BE6" s="2"/>
      <c r="BF6" s="2"/>
      <c r="BG6" s="2"/>
      <c r="BH6" s="2"/>
      <c r="BI6" s="21">
        <f t="shared" si="14"/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si="15"/>
        <v>0</v>
      </c>
      <c r="BX6" s="2"/>
      <c r="BY6" s="2"/>
      <c r="BZ6" s="2"/>
      <c r="CA6" s="21">
        <f t="shared" si="16"/>
        <v>0</v>
      </c>
      <c r="CB6" s="2"/>
      <c r="CC6" s="2"/>
      <c r="CD6" s="2"/>
      <c r="CE6" s="21">
        <f t="shared" si="17"/>
        <v>0</v>
      </c>
    </row>
    <row r="7" spans="1:91" x14ac:dyDescent="0.3">
      <c r="A7" s="112">
        <v>1</v>
      </c>
      <c r="B7" s="64" t="s">
        <v>381</v>
      </c>
      <c r="C7" s="105">
        <v>1</v>
      </c>
      <c r="D7" s="116" t="str">
        <f t="shared" si="18"/>
        <v>.z03_1_c_1</v>
      </c>
      <c r="E7" s="122" t="s">
        <v>32</v>
      </c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140">
        <v>2</v>
      </c>
      <c r="I7" s="89" t="s">
        <v>256</v>
      </c>
      <c r="J7" s="91">
        <f t="shared" ref="J7:J13" si="24">M6+1</f>
        <v>40</v>
      </c>
      <c r="K7" s="94">
        <f>VLOOKUP(J7,Kalendarz!B:E,4,FALSE)</f>
        <v>46661</v>
      </c>
      <c r="L7" s="94">
        <f t="shared" ref="L7:L13" si="25">K7+N7</f>
        <v>46661</v>
      </c>
      <c r="M7" s="37">
        <f t="shared" ref="M7:M13" si="26">J7+N7-1</f>
        <v>39</v>
      </c>
      <c r="N7" s="476">
        <v>0</v>
      </c>
      <c r="O7" s="1">
        <v>120</v>
      </c>
      <c r="P7" s="187"/>
      <c r="Q7" s="187"/>
      <c r="R7" s="187">
        <v>1</v>
      </c>
      <c r="S7" s="187"/>
      <c r="T7" s="187"/>
      <c r="U7" s="187"/>
      <c r="V7" s="187"/>
      <c r="W7" s="187"/>
      <c r="X7" s="187"/>
      <c r="Y7" s="243">
        <v>0</v>
      </c>
      <c r="Z7" s="243">
        <v>0</v>
      </c>
      <c r="AA7" s="243">
        <v>0</v>
      </c>
      <c r="AB7" s="243">
        <v>0</v>
      </c>
      <c r="AC7" s="300"/>
      <c r="AD7" s="300"/>
      <c r="AE7" s="300"/>
      <c r="AF7" s="300"/>
      <c r="AG7" s="297">
        <f t="shared" si="1"/>
        <v>0</v>
      </c>
      <c r="AH7" s="297">
        <f t="shared" si="2"/>
        <v>0</v>
      </c>
      <c r="AI7" s="297">
        <f t="shared" si="3"/>
        <v>120</v>
      </c>
      <c r="AJ7" s="297">
        <f t="shared" si="4"/>
        <v>0</v>
      </c>
      <c r="AK7" s="297">
        <f t="shared" si="5"/>
        <v>0</v>
      </c>
      <c r="AL7" s="297">
        <f t="shared" si="6"/>
        <v>0</v>
      </c>
      <c r="AM7" s="297">
        <f t="shared" si="7"/>
        <v>0</v>
      </c>
      <c r="AN7" s="297">
        <f t="shared" si="8"/>
        <v>0</v>
      </c>
      <c r="AO7" s="297">
        <f t="shared" si="9"/>
        <v>0</v>
      </c>
      <c r="AP7" s="298">
        <f t="shared" si="10"/>
        <v>0</v>
      </c>
      <c r="AQ7" s="298">
        <f t="shared" si="11"/>
        <v>0</v>
      </c>
      <c r="AR7" s="298">
        <f t="shared" si="12"/>
        <v>0</v>
      </c>
      <c r="AS7" s="298">
        <f t="shared" si="13"/>
        <v>0</v>
      </c>
      <c r="AT7" s="194"/>
      <c r="AU7" s="194"/>
      <c r="AV7" s="194"/>
      <c r="AW7" s="194"/>
      <c r="AX7" s="236">
        <f t="shared" si="20"/>
        <v>120</v>
      </c>
      <c r="AY7" s="2">
        <f t="shared" si="21"/>
        <v>0.75</v>
      </c>
      <c r="AZ7" s="87">
        <f>VLOOKUP(I7,Listy!$A$1:$H$9,6,FALSE)</f>
        <v>5003</v>
      </c>
      <c r="BA7" s="378">
        <f t="shared" si="22"/>
        <v>3752.25</v>
      </c>
      <c r="BB7" s="379">
        <f t="shared" si="23"/>
        <v>2814.1875</v>
      </c>
      <c r="BC7" s="2"/>
      <c r="BD7" s="2"/>
      <c r="BE7" s="2"/>
      <c r="BF7" s="2"/>
      <c r="BG7" s="2"/>
      <c r="BH7" s="2"/>
      <c r="BI7" s="21">
        <f t="shared" si="14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15"/>
        <v>0</v>
      </c>
      <c r="BX7" s="2"/>
      <c r="BY7" s="2"/>
      <c r="BZ7" s="2"/>
      <c r="CA7" s="21">
        <f t="shared" si="16"/>
        <v>0</v>
      </c>
      <c r="CB7" s="2"/>
      <c r="CC7" s="2"/>
      <c r="CD7" s="2"/>
      <c r="CE7" s="21">
        <f t="shared" si="17"/>
        <v>0</v>
      </c>
    </row>
    <row r="8" spans="1:91" x14ac:dyDescent="0.3">
      <c r="A8" s="112">
        <v>1</v>
      </c>
      <c r="B8" s="64" t="s">
        <v>382</v>
      </c>
      <c r="C8" s="105">
        <v>1</v>
      </c>
      <c r="D8" s="116" t="str">
        <f t="shared" si="18"/>
        <v>.z03_1_d_1</v>
      </c>
      <c r="E8" s="122" t="s">
        <v>33</v>
      </c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140">
        <v>1</v>
      </c>
      <c r="I8" s="89" t="s">
        <v>254</v>
      </c>
      <c r="J8" s="91">
        <f t="shared" si="24"/>
        <v>40</v>
      </c>
      <c r="K8" s="94">
        <f>VLOOKUP(J8,Kalendarz!B:E,4,FALSE)</f>
        <v>46661</v>
      </c>
      <c r="L8" s="94">
        <f t="shared" si="25"/>
        <v>46661</v>
      </c>
      <c r="M8" s="37">
        <f t="shared" si="26"/>
        <v>39</v>
      </c>
      <c r="N8" s="476">
        <v>0</v>
      </c>
      <c r="O8" s="1">
        <v>120</v>
      </c>
      <c r="P8" s="187"/>
      <c r="Q8" s="187"/>
      <c r="R8" s="187"/>
      <c r="S8" s="187">
        <v>1</v>
      </c>
      <c r="T8" s="187"/>
      <c r="U8" s="187"/>
      <c r="V8" s="187"/>
      <c r="W8" s="187"/>
      <c r="X8" s="187"/>
      <c r="Y8" s="243">
        <v>0</v>
      </c>
      <c r="Z8" s="243">
        <v>0</v>
      </c>
      <c r="AA8" s="243">
        <v>0</v>
      </c>
      <c r="AB8" s="243">
        <v>0</v>
      </c>
      <c r="AC8" s="300"/>
      <c r="AD8" s="300"/>
      <c r="AE8" s="300"/>
      <c r="AF8" s="300"/>
      <c r="AG8" s="297">
        <f t="shared" si="1"/>
        <v>0</v>
      </c>
      <c r="AH8" s="297">
        <f t="shared" si="2"/>
        <v>0</v>
      </c>
      <c r="AI8" s="297">
        <f t="shared" si="3"/>
        <v>0</v>
      </c>
      <c r="AJ8" s="297">
        <f t="shared" si="4"/>
        <v>120</v>
      </c>
      <c r="AK8" s="297">
        <f t="shared" si="5"/>
        <v>0</v>
      </c>
      <c r="AL8" s="297">
        <f t="shared" si="6"/>
        <v>0</v>
      </c>
      <c r="AM8" s="297">
        <f t="shared" si="7"/>
        <v>0</v>
      </c>
      <c r="AN8" s="297">
        <f t="shared" si="8"/>
        <v>0</v>
      </c>
      <c r="AO8" s="297">
        <f t="shared" si="9"/>
        <v>0</v>
      </c>
      <c r="AP8" s="298">
        <f t="shared" si="10"/>
        <v>0</v>
      </c>
      <c r="AQ8" s="298">
        <f t="shared" si="11"/>
        <v>0</v>
      </c>
      <c r="AR8" s="298">
        <f t="shared" si="12"/>
        <v>0</v>
      </c>
      <c r="AS8" s="298">
        <f t="shared" si="13"/>
        <v>0</v>
      </c>
      <c r="AT8" s="194"/>
      <c r="AU8" s="194"/>
      <c r="AV8" s="194"/>
      <c r="AW8" s="194"/>
      <c r="AX8" s="236">
        <f t="shared" ref="AX8:AX16" si="27">SUM(AG8:AO8)</f>
        <v>120</v>
      </c>
      <c r="AY8" s="2">
        <f t="shared" ref="AY8:AY16" si="28">AX8/160</f>
        <v>0.75</v>
      </c>
      <c r="AZ8" s="87">
        <f>VLOOKUP(I8,Listy!$A$1:$H$9,6,FALSE)</f>
        <v>5001</v>
      </c>
      <c r="BA8" s="378">
        <f t="shared" ref="BA8:BA16" si="29">AY8*AZ8</f>
        <v>3750.75</v>
      </c>
      <c r="BB8" s="379">
        <f t="shared" ref="BB8:BB16" si="30">AY8*BA8</f>
        <v>2813.0625</v>
      </c>
      <c r="BC8" s="2"/>
      <c r="BD8" s="2"/>
      <c r="BE8" s="2"/>
      <c r="BF8" s="2"/>
      <c r="BG8" s="2"/>
      <c r="BH8" s="2"/>
      <c r="BI8" s="21">
        <f t="shared" si="14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15"/>
        <v>0</v>
      </c>
      <c r="BX8" s="2"/>
      <c r="BY8" s="2"/>
      <c r="BZ8" s="2"/>
      <c r="CA8" s="21">
        <f t="shared" si="16"/>
        <v>0</v>
      </c>
      <c r="CB8" s="2"/>
      <c r="CC8" s="2"/>
      <c r="CD8" s="2"/>
      <c r="CE8" s="21">
        <f t="shared" si="17"/>
        <v>0</v>
      </c>
    </row>
    <row r="9" spans="1:91" x14ac:dyDescent="0.3">
      <c r="A9" s="112">
        <v>1</v>
      </c>
      <c r="B9" s="64" t="s">
        <v>383</v>
      </c>
      <c r="C9" s="105">
        <v>1</v>
      </c>
      <c r="D9" s="116" t="str">
        <f t="shared" si="18"/>
        <v>.z03_1_e_1</v>
      </c>
      <c r="E9" s="122" t="s">
        <v>34</v>
      </c>
      <c r="F9" s="37" t="str">
        <f>IFERROR(VLOOKUP($I9,Listy!$A:$H,2,FALSE),"XXX")</f>
        <v>Imię03</v>
      </c>
      <c r="G9" s="37" t="str">
        <f>IFERROR(VLOOKUP($I9,Listy!$A:$H,3,FALSE),"XXX")</f>
        <v>Nazwisko03</v>
      </c>
      <c r="H9" s="140">
        <v>1</v>
      </c>
      <c r="I9" s="89" t="s">
        <v>256</v>
      </c>
      <c r="J9" s="91">
        <f t="shared" si="24"/>
        <v>40</v>
      </c>
      <c r="K9" s="94">
        <f>VLOOKUP(J9,Kalendarz!B:E,4,FALSE)</f>
        <v>46661</v>
      </c>
      <c r="L9" s="94">
        <f t="shared" si="25"/>
        <v>46661</v>
      </c>
      <c r="M9" s="37">
        <f t="shared" si="26"/>
        <v>39</v>
      </c>
      <c r="N9" s="476">
        <v>0</v>
      </c>
      <c r="O9" s="1">
        <v>120</v>
      </c>
      <c r="P9" s="187"/>
      <c r="Q9" s="187"/>
      <c r="R9" s="187">
        <v>1</v>
      </c>
      <c r="S9" s="187"/>
      <c r="T9" s="187"/>
      <c r="U9" s="187"/>
      <c r="V9" s="187"/>
      <c r="W9" s="187"/>
      <c r="X9" s="187"/>
      <c r="Y9" s="243">
        <v>0</v>
      </c>
      <c r="Z9" s="243">
        <v>0</v>
      </c>
      <c r="AA9" s="243">
        <v>0</v>
      </c>
      <c r="AB9" s="243">
        <v>0</v>
      </c>
      <c r="AC9" s="300"/>
      <c r="AD9" s="300"/>
      <c r="AE9" s="300"/>
      <c r="AF9" s="300"/>
      <c r="AG9" s="297">
        <f t="shared" si="1"/>
        <v>0</v>
      </c>
      <c r="AH9" s="297">
        <f t="shared" si="2"/>
        <v>0</v>
      </c>
      <c r="AI9" s="297">
        <f t="shared" si="3"/>
        <v>120</v>
      </c>
      <c r="AJ9" s="297">
        <f t="shared" si="4"/>
        <v>0</v>
      </c>
      <c r="AK9" s="297">
        <f t="shared" si="5"/>
        <v>0</v>
      </c>
      <c r="AL9" s="297">
        <f t="shared" si="6"/>
        <v>0</v>
      </c>
      <c r="AM9" s="297">
        <f t="shared" si="7"/>
        <v>0</v>
      </c>
      <c r="AN9" s="297">
        <f t="shared" si="8"/>
        <v>0</v>
      </c>
      <c r="AO9" s="297">
        <f t="shared" si="9"/>
        <v>0</v>
      </c>
      <c r="AP9" s="298">
        <f t="shared" si="10"/>
        <v>0</v>
      </c>
      <c r="AQ9" s="298">
        <f t="shared" si="11"/>
        <v>0</v>
      </c>
      <c r="AR9" s="298">
        <f t="shared" si="12"/>
        <v>0</v>
      </c>
      <c r="AS9" s="298">
        <f t="shared" si="13"/>
        <v>0</v>
      </c>
      <c r="AT9" s="194"/>
      <c r="AU9" s="194"/>
      <c r="AV9" s="194"/>
      <c r="AW9" s="194"/>
      <c r="AX9" s="236">
        <f t="shared" si="27"/>
        <v>120</v>
      </c>
      <c r="AY9" s="2">
        <f t="shared" si="28"/>
        <v>0.75</v>
      </c>
      <c r="AZ9" s="87">
        <f>VLOOKUP(I9,Listy!$A$1:$H$9,6,FALSE)</f>
        <v>5003</v>
      </c>
      <c r="BA9" s="378">
        <f t="shared" si="29"/>
        <v>3752.25</v>
      </c>
      <c r="BB9" s="379">
        <f t="shared" si="30"/>
        <v>2814.1875</v>
      </c>
      <c r="BC9" s="2"/>
      <c r="BD9" s="2"/>
      <c r="BE9" s="2"/>
      <c r="BF9" s="2"/>
      <c r="BG9" s="2"/>
      <c r="BH9" s="2"/>
      <c r="BI9" s="21">
        <f t="shared" si="14"/>
        <v>0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>
        <f t="shared" si="15"/>
        <v>0</v>
      </c>
      <c r="BX9" s="2"/>
      <c r="BY9" s="2"/>
      <c r="BZ9" s="2"/>
      <c r="CA9" s="21">
        <f t="shared" si="16"/>
        <v>0</v>
      </c>
      <c r="CB9" s="2"/>
      <c r="CC9" s="2"/>
      <c r="CD9" s="2"/>
      <c r="CE9" s="21">
        <f t="shared" si="17"/>
        <v>0</v>
      </c>
    </row>
    <row r="10" spans="1:91" ht="15" thickBot="1" x14ac:dyDescent="0.35">
      <c r="A10" s="112">
        <v>1</v>
      </c>
      <c r="B10" s="64" t="s">
        <v>384</v>
      </c>
      <c r="C10" s="105">
        <v>1</v>
      </c>
      <c r="D10" s="116" t="str">
        <f t="shared" si="18"/>
        <v>.z03_1_f_1</v>
      </c>
      <c r="E10" s="122" t="s">
        <v>35</v>
      </c>
      <c r="F10" s="37" t="str">
        <f>IFERROR(VLOOKUP($I10,Listy!$A:$H,2,FALSE),"XXX")</f>
        <v>Imię04</v>
      </c>
      <c r="G10" s="37" t="str">
        <f>IFERROR(VLOOKUP($I10,Listy!$A:$H,3,FALSE),"XXX")</f>
        <v>Nazwisko04</v>
      </c>
      <c r="H10" s="140">
        <v>2</v>
      </c>
      <c r="I10" s="89" t="s">
        <v>257</v>
      </c>
      <c r="J10" s="91">
        <f t="shared" si="24"/>
        <v>40</v>
      </c>
      <c r="K10" s="94">
        <f>VLOOKUP(J10,Kalendarz!B:E,4,FALSE)</f>
        <v>46661</v>
      </c>
      <c r="L10" s="94">
        <f t="shared" si="25"/>
        <v>46667</v>
      </c>
      <c r="M10" s="37">
        <f t="shared" si="26"/>
        <v>45</v>
      </c>
      <c r="N10" s="476">
        <v>6</v>
      </c>
      <c r="O10" s="1">
        <v>120</v>
      </c>
      <c r="P10" s="187"/>
      <c r="Q10" s="187"/>
      <c r="R10" s="187"/>
      <c r="S10" s="187">
        <v>1</v>
      </c>
      <c r="T10" s="187"/>
      <c r="U10" s="187"/>
      <c r="V10" s="187"/>
      <c r="W10" s="187"/>
      <c r="X10" s="187"/>
      <c r="Y10" s="243">
        <v>0</v>
      </c>
      <c r="Z10" s="243">
        <v>0</v>
      </c>
      <c r="AA10" s="243">
        <v>0</v>
      </c>
      <c r="AB10" s="243">
        <v>0</v>
      </c>
      <c r="AC10" s="300"/>
      <c r="AD10" s="300"/>
      <c r="AE10" s="300"/>
      <c r="AF10" s="300"/>
      <c r="AG10" s="297">
        <f t="shared" si="1"/>
        <v>0</v>
      </c>
      <c r="AH10" s="297">
        <f t="shared" si="2"/>
        <v>0</v>
      </c>
      <c r="AI10" s="297">
        <f t="shared" si="3"/>
        <v>0</v>
      </c>
      <c r="AJ10" s="297">
        <f t="shared" si="4"/>
        <v>120</v>
      </c>
      <c r="AK10" s="297">
        <f t="shared" si="5"/>
        <v>0</v>
      </c>
      <c r="AL10" s="297">
        <f t="shared" si="6"/>
        <v>0</v>
      </c>
      <c r="AM10" s="297">
        <f t="shared" si="7"/>
        <v>0</v>
      </c>
      <c r="AN10" s="297">
        <f t="shared" si="8"/>
        <v>0</v>
      </c>
      <c r="AO10" s="297">
        <f t="shared" si="9"/>
        <v>0</v>
      </c>
      <c r="AP10" s="298">
        <f t="shared" si="10"/>
        <v>0</v>
      </c>
      <c r="AQ10" s="298">
        <f t="shared" si="11"/>
        <v>0</v>
      </c>
      <c r="AR10" s="298">
        <f t="shared" si="12"/>
        <v>0</v>
      </c>
      <c r="AS10" s="298">
        <f t="shared" si="13"/>
        <v>0</v>
      </c>
      <c r="AT10" s="194"/>
      <c r="AU10" s="194"/>
      <c r="AV10" s="194"/>
      <c r="AW10" s="194"/>
      <c r="AX10" s="236">
        <f t="shared" si="27"/>
        <v>120</v>
      </c>
      <c r="AY10" s="2">
        <f t="shared" si="28"/>
        <v>0.75</v>
      </c>
      <c r="AZ10" s="87">
        <f>VLOOKUP(I10,Listy!$A$1:$H$9,6,FALSE)</f>
        <v>5004</v>
      </c>
      <c r="BA10" s="378">
        <f t="shared" si="29"/>
        <v>3753</v>
      </c>
      <c r="BB10" s="379">
        <f t="shared" si="30"/>
        <v>2814.75</v>
      </c>
      <c r="BC10" s="2"/>
      <c r="BD10" s="2"/>
      <c r="BE10" s="2"/>
      <c r="BF10" s="2"/>
      <c r="BG10" s="2"/>
      <c r="BH10" s="2"/>
      <c r="BI10" s="22">
        <f t="shared" si="14"/>
        <v>0</v>
      </c>
      <c r="BJ10" s="2"/>
      <c r="BK10" s="2"/>
      <c r="BL10" s="23"/>
      <c r="BM10" s="2"/>
      <c r="BN10" s="2"/>
      <c r="BO10" s="23"/>
      <c r="BP10" s="2"/>
      <c r="BQ10" s="2"/>
      <c r="BR10" s="23"/>
      <c r="BS10" s="23"/>
      <c r="BT10" s="2"/>
      <c r="BU10" s="2"/>
      <c r="BV10" s="2"/>
      <c r="BW10" s="22">
        <f t="shared" si="15"/>
        <v>0</v>
      </c>
      <c r="BX10" s="2"/>
      <c r="BY10" s="2"/>
      <c r="BZ10" s="2"/>
      <c r="CA10" s="22">
        <f t="shared" si="16"/>
        <v>0</v>
      </c>
      <c r="CB10" s="2"/>
      <c r="CC10" s="2"/>
      <c r="CD10" s="2"/>
      <c r="CE10" s="22">
        <f t="shared" si="17"/>
        <v>0</v>
      </c>
    </row>
    <row r="11" spans="1:91" ht="15" thickBot="1" x14ac:dyDescent="0.35">
      <c r="A11" s="109">
        <v>2</v>
      </c>
      <c r="B11" s="64" t="s">
        <v>379</v>
      </c>
      <c r="C11" s="105">
        <v>0</v>
      </c>
      <c r="D11" s="116" t="str">
        <f>CONCATENATE(A$3,"_",A11,"_",B11,"_",C11)</f>
        <v>.z03_2_a_0</v>
      </c>
      <c r="E11" s="85" t="s">
        <v>711</v>
      </c>
      <c r="F11" s="8"/>
      <c r="G11" s="8"/>
      <c r="H11" s="2"/>
      <c r="I11" s="86" t="s">
        <v>37</v>
      </c>
      <c r="J11" s="91">
        <f t="shared" si="24"/>
        <v>46</v>
      </c>
      <c r="K11" s="94">
        <f>VLOOKUP(J11,Kalendarz!B:E,4,FALSE)</f>
        <v>46703</v>
      </c>
      <c r="L11" s="94">
        <f t="shared" si="25"/>
        <v>46703</v>
      </c>
      <c r="M11" s="37">
        <f t="shared" si="26"/>
        <v>45</v>
      </c>
      <c r="N11" s="474">
        <f>ROUND(MAX(AG11:AO11)/Listy!$U$2,0)</f>
        <v>0</v>
      </c>
      <c r="O11" s="148"/>
      <c r="P11" s="148"/>
      <c r="Q11" s="148"/>
      <c r="R11" s="148"/>
      <c r="S11" s="148"/>
      <c r="T11" s="148"/>
      <c r="U11" s="148"/>
      <c r="V11" s="131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24">
        <f>BL12+BL13+BL14+BL16</f>
        <v>100000</v>
      </c>
      <c r="BM11" s="2"/>
      <c r="BN11" s="2"/>
      <c r="BO11" s="14">
        <f>BO12+BO13+BO14+BO16</f>
        <v>0</v>
      </c>
      <c r="BP11" s="2"/>
      <c r="BQ11" s="2"/>
      <c r="BR11" s="14">
        <f t="shared" ref="BR11:BS11" si="31">BR12+BR13+BR14+BR16</f>
        <v>0</v>
      </c>
      <c r="BS11" s="14">
        <f t="shared" si="31"/>
        <v>0</v>
      </c>
      <c r="BT11" s="2"/>
      <c r="BU11" s="2"/>
      <c r="BV11" s="2"/>
      <c r="BW11" s="14">
        <f>BW12+BW13+BW14+BW15+BW16</f>
        <v>0</v>
      </c>
      <c r="BX11" s="2"/>
      <c r="BY11" s="2"/>
      <c r="BZ11" s="2"/>
      <c r="CA11" s="14">
        <f>CA12+CA13+CA14+CA15+CA16</f>
        <v>0</v>
      </c>
      <c r="CB11" s="2"/>
      <c r="CC11" s="2"/>
      <c r="CD11" s="2"/>
      <c r="CE11" s="14">
        <f>CE12+CE13+CE14+CE15+CE16</f>
        <v>0</v>
      </c>
      <c r="CF11" s="25">
        <f>AY11+BB11+BI11+BL11+BO11+BR11+BS11+BW11+CA11+CE11</f>
        <v>100000</v>
      </c>
    </row>
    <row r="12" spans="1:91" ht="28.8" x14ac:dyDescent="0.3">
      <c r="A12" s="63">
        <v>2</v>
      </c>
      <c r="B12" s="64" t="s">
        <v>379</v>
      </c>
      <c r="C12" s="105">
        <v>1</v>
      </c>
      <c r="D12" s="116" t="str">
        <f>CONCATENATE(A$3,"_",A12,"_",B12,"_",C12)</f>
        <v>.z03_2_a_1</v>
      </c>
      <c r="E12" s="123" t="s">
        <v>36</v>
      </c>
      <c r="F12" s="37" t="str">
        <f>IFERROR(VLOOKUP($I12,Listy!$A:$H,2,FALSE),"XXX")</f>
        <v>Imię01</v>
      </c>
      <c r="G12" s="37" t="str">
        <f>IFERROR(VLOOKUP($I12,Listy!$A:$H,3,FALSE),"XXX")</f>
        <v>Nazwisko01</v>
      </c>
      <c r="H12" s="45">
        <v>2</v>
      </c>
      <c r="I12" s="89" t="s">
        <v>254</v>
      </c>
      <c r="J12" s="91">
        <f t="shared" si="24"/>
        <v>46</v>
      </c>
      <c r="K12" s="94">
        <f>VLOOKUP(J12,Kalendarz!B:E,4,FALSE)</f>
        <v>46703</v>
      </c>
      <c r="L12" s="94">
        <f t="shared" si="25"/>
        <v>46705</v>
      </c>
      <c r="M12" s="37">
        <f t="shared" si="26"/>
        <v>47</v>
      </c>
      <c r="N12" s="474">
        <f>ROUND(MAX(AG12:AO12)/Listy!$U$2,0)</f>
        <v>2</v>
      </c>
      <c r="O12" s="26">
        <v>80</v>
      </c>
      <c r="P12" s="187">
        <v>0.5</v>
      </c>
      <c r="Q12" s="187">
        <v>0</v>
      </c>
      <c r="R12" s="187">
        <v>0</v>
      </c>
      <c r="S12" s="187">
        <v>0</v>
      </c>
      <c r="T12" s="187"/>
      <c r="U12" s="187"/>
      <c r="V12" s="187"/>
      <c r="W12" s="187"/>
      <c r="X12" s="187"/>
      <c r="Y12" s="243">
        <v>0.5</v>
      </c>
      <c r="Z12" s="243">
        <v>0</v>
      </c>
      <c r="AA12" s="243">
        <v>0</v>
      </c>
      <c r="AB12" s="243">
        <v>0</v>
      </c>
      <c r="AC12" s="300"/>
      <c r="AD12" s="300"/>
      <c r="AE12" s="300"/>
      <c r="AF12" s="300"/>
      <c r="AG12" s="297">
        <f t="shared" ref="AG12:AG36" si="32">ROUND($O12*P12,0)</f>
        <v>40</v>
      </c>
      <c r="AH12" s="297">
        <f t="shared" ref="AH12:AH16" si="33">ROUND($O12*Q12,0)</f>
        <v>0</v>
      </c>
      <c r="AI12" s="297">
        <f t="shared" ref="AI12:AI16" si="34">ROUND($O12*R12,0)</f>
        <v>0</v>
      </c>
      <c r="AJ12" s="297">
        <f t="shared" ref="AJ12:AJ16" si="35">ROUND($O12*S12,0)</f>
        <v>0</v>
      </c>
      <c r="AK12" s="297">
        <f t="shared" ref="AK12:AK16" si="36">ROUND($O12*T12,0)</f>
        <v>0</v>
      </c>
      <c r="AL12" s="297">
        <f t="shared" ref="AL12:AL16" si="37">ROUND($O12*U12,0)</f>
        <v>0</v>
      </c>
      <c r="AM12" s="297">
        <f t="shared" ref="AM12:AM16" si="38">ROUND($O12*V12,0)</f>
        <v>0</v>
      </c>
      <c r="AN12" s="297">
        <f t="shared" ref="AN12:AN16" si="39">ROUND($O12*W12,0)</f>
        <v>0</v>
      </c>
      <c r="AO12" s="297">
        <f t="shared" ref="AO12:AO16" si="40">ROUND($O12*X12,0)</f>
        <v>0</v>
      </c>
      <c r="AP12" s="298">
        <f t="shared" ref="AP12:AP36" si="41">ROUND($O12*Y12,0)</f>
        <v>40</v>
      </c>
      <c r="AQ12" s="298">
        <f t="shared" ref="AQ12:AQ16" si="42">ROUND($O12*Z12,0)</f>
        <v>0</v>
      </c>
      <c r="AR12" s="298">
        <f t="shared" ref="AR12:AR16" si="43">ROUND($O12*AA12,0)</f>
        <v>0</v>
      </c>
      <c r="AS12" s="298">
        <f t="shared" ref="AS12:AS16" si="44">ROUND($O12*AB12,0)</f>
        <v>0</v>
      </c>
      <c r="AT12" s="197"/>
      <c r="AU12" s="197"/>
      <c r="AV12" s="197"/>
      <c r="AW12" s="197"/>
      <c r="AX12" s="236">
        <f t="shared" si="27"/>
        <v>40</v>
      </c>
      <c r="AY12" s="2">
        <f t="shared" si="28"/>
        <v>0.25</v>
      </c>
      <c r="AZ12" s="87">
        <f>VLOOKUP(I12,Listy!$A$1:$H$9,6,FALSE)</f>
        <v>5001</v>
      </c>
      <c r="BA12" s="378">
        <f t="shared" si="29"/>
        <v>1250.25</v>
      </c>
      <c r="BB12" s="379">
        <f t="shared" si="30"/>
        <v>312.5625</v>
      </c>
      <c r="BC12" s="2"/>
      <c r="BD12" s="2"/>
      <c r="BE12" s="2"/>
      <c r="BF12" s="2"/>
      <c r="BG12" s="2"/>
      <c r="BH12" s="2"/>
      <c r="BI12" s="21">
        <f t="shared" ref="BI12:BI16" si="45">BG12*BH12</f>
        <v>0</v>
      </c>
      <c r="BJ12" s="2"/>
      <c r="BK12" s="2"/>
      <c r="BL12" s="21">
        <v>0</v>
      </c>
      <c r="BM12" s="2"/>
      <c r="BN12" s="2"/>
      <c r="BO12" s="21">
        <v>0</v>
      </c>
      <c r="BP12" s="2"/>
      <c r="BQ12" s="2"/>
      <c r="BR12" s="21">
        <v>0</v>
      </c>
      <c r="BS12" s="21">
        <v>0</v>
      </c>
      <c r="BT12" s="2"/>
      <c r="BU12" s="2"/>
      <c r="BV12" s="2"/>
      <c r="BW12" s="21">
        <f t="shared" ref="BW12:BW16" si="46">BU12*BV12</f>
        <v>0</v>
      </c>
      <c r="BX12" s="2"/>
      <c r="BY12" s="2"/>
      <c r="BZ12" s="2"/>
      <c r="CA12" s="21">
        <f t="shared" ref="CA12:CA16" si="47">BY12*BZ12</f>
        <v>0</v>
      </c>
      <c r="CB12" s="2"/>
      <c r="CC12" s="2"/>
      <c r="CD12" s="2"/>
      <c r="CE12" s="21">
        <f t="shared" ref="CE12:CE16" si="48">CC12*CD12</f>
        <v>0</v>
      </c>
    </row>
    <row r="13" spans="1:91" ht="28.8" x14ac:dyDescent="0.3">
      <c r="A13" s="63">
        <v>2</v>
      </c>
      <c r="B13" s="64" t="s">
        <v>380</v>
      </c>
      <c r="C13" s="105">
        <v>1</v>
      </c>
      <c r="D13" s="116" t="str">
        <f t="shared" ref="D13:D18" si="49">CONCATENATE(A$3,"_",A13,"_",B13,"_",C13)</f>
        <v>.z03_2_b_1</v>
      </c>
      <c r="E13" s="123" t="s">
        <v>38</v>
      </c>
      <c r="F13" s="37" t="str">
        <f>IFERROR(VLOOKUP($I13,Listy!$A:$H,2,FALSE),"XXX")</f>
        <v>Imię02</v>
      </c>
      <c r="G13" s="37" t="str">
        <f>IFERROR(VLOOKUP($I13,Listy!$A:$H,3,FALSE),"XXX")</f>
        <v>Nazwisko02</v>
      </c>
      <c r="H13" s="45">
        <v>1</v>
      </c>
      <c r="I13" s="89" t="s">
        <v>255</v>
      </c>
      <c r="J13" s="91">
        <f t="shared" si="24"/>
        <v>48</v>
      </c>
      <c r="K13" s="94">
        <f>VLOOKUP(J13,Kalendarz!B:E,4,FALSE)</f>
        <v>46717</v>
      </c>
      <c r="L13" s="94">
        <f t="shared" si="25"/>
        <v>46717</v>
      </c>
      <c r="M13" s="37">
        <f t="shared" si="26"/>
        <v>47</v>
      </c>
      <c r="N13" s="474">
        <v>0</v>
      </c>
      <c r="O13" s="26">
        <v>80</v>
      </c>
      <c r="P13" s="187">
        <v>0</v>
      </c>
      <c r="Q13" s="187">
        <v>0.5</v>
      </c>
      <c r="R13" s="187">
        <v>0</v>
      </c>
      <c r="S13" s="187">
        <v>0</v>
      </c>
      <c r="T13" s="187"/>
      <c r="U13" s="187"/>
      <c r="V13" s="187"/>
      <c r="W13" s="187"/>
      <c r="X13" s="187"/>
      <c r="Y13" s="243">
        <v>0</v>
      </c>
      <c r="Z13" s="243">
        <v>0.5</v>
      </c>
      <c r="AA13" s="243">
        <v>0</v>
      </c>
      <c r="AB13" s="243">
        <v>0</v>
      </c>
      <c r="AC13" s="300"/>
      <c r="AD13" s="300"/>
      <c r="AE13" s="300"/>
      <c r="AF13" s="300"/>
      <c r="AG13" s="297">
        <f t="shared" si="32"/>
        <v>0</v>
      </c>
      <c r="AH13" s="297">
        <f t="shared" si="33"/>
        <v>40</v>
      </c>
      <c r="AI13" s="297">
        <f t="shared" si="34"/>
        <v>0</v>
      </c>
      <c r="AJ13" s="297">
        <f t="shared" si="35"/>
        <v>0</v>
      </c>
      <c r="AK13" s="297">
        <f t="shared" si="36"/>
        <v>0</v>
      </c>
      <c r="AL13" s="297">
        <f t="shared" si="37"/>
        <v>0</v>
      </c>
      <c r="AM13" s="297">
        <f t="shared" si="38"/>
        <v>0</v>
      </c>
      <c r="AN13" s="297">
        <f t="shared" si="39"/>
        <v>0</v>
      </c>
      <c r="AO13" s="297">
        <f t="shared" si="40"/>
        <v>0</v>
      </c>
      <c r="AP13" s="298">
        <f t="shared" si="41"/>
        <v>0</v>
      </c>
      <c r="AQ13" s="298">
        <f t="shared" si="42"/>
        <v>40</v>
      </c>
      <c r="AR13" s="298">
        <f t="shared" si="43"/>
        <v>0</v>
      </c>
      <c r="AS13" s="298">
        <f t="shared" si="44"/>
        <v>0</v>
      </c>
      <c r="AT13" s="197"/>
      <c r="AU13" s="197"/>
      <c r="AV13" s="197"/>
      <c r="AW13" s="197"/>
      <c r="AX13" s="236">
        <f t="shared" si="27"/>
        <v>40</v>
      </c>
      <c r="AY13" s="2">
        <f t="shared" si="28"/>
        <v>0.25</v>
      </c>
      <c r="AZ13" s="87">
        <f>VLOOKUP(I13,Listy!$A$1:$H$9,6,FALSE)</f>
        <v>5002</v>
      </c>
      <c r="BA13" s="378">
        <f t="shared" si="29"/>
        <v>1250.5</v>
      </c>
      <c r="BB13" s="379">
        <f t="shared" si="30"/>
        <v>312.625</v>
      </c>
      <c r="BC13" s="2"/>
      <c r="BD13" s="2"/>
      <c r="BE13" s="2"/>
      <c r="BF13" s="2"/>
      <c r="BG13" s="2"/>
      <c r="BH13" s="2"/>
      <c r="BI13" s="2">
        <f t="shared" si="45"/>
        <v>0</v>
      </c>
      <c r="BJ13" s="2"/>
      <c r="BK13" s="2"/>
      <c r="BL13" s="2">
        <f>BJ13*BK13</f>
        <v>0</v>
      </c>
      <c r="BM13" s="2"/>
      <c r="BN13" s="2"/>
      <c r="BO13" s="2">
        <f>BM13*BN13</f>
        <v>0</v>
      </c>
      <c r="BP13" s="2"/>
      <c r="BQ13" s="2"/>
      <c r="BR13" s="2">
        <f t="shared" ref="BR13:BS13" si="50">BP13*BQ13</f>
        <v>0</v>
      </c>
      <c r="BS13" s="2">
        <f t="shared" si="50"/>
        <v>0</v>
      </c>
      <c r="BT13" s="2"/>
      <c r="BU13" s="2"/>
      <c r="BV13" s="2"/>
      <c r="BW13" s="2">
        <f t="shared" si="46"/>
        <v>0</v>
      </c>
      <c r="BX13" s="2"/>
      <c r="BY13" s="2"/>
      <c r="BZ13" s="2"/>
      <c r="CA13" s="2">
        <f t="shared" si="47"/>
        <v>0</v>
      </c>
      <c r="CB13" s="2"/>
      <c r="CC13" s="2"/>
      <c r="CD13" s="2"/>
      <c r="CE13" s="2">
        <f t="shared" si="48"/>
        <v>0</v>
      </c>
    </row>
    <row r="14" spans="1:91" ht="28.8" x14ac:dyDescent="0.3">
      <c r="A14" s="63">
        <v>2</v>
      </c>
      <c r="B14" s="64" t="s">
        <v>381</v>
      </c>
      <c r="C14" s="105">
        <v>1</v>
      </c>
      <c r="D14" s="116" t="str">
        <f t="shared" si="49"/>
        <v>.z03_2_c_1</v>
      </c>
      <c r="E14" s="123" t="s">
        <v>39</v>
      </c>
      <c r="F14" s="37" t="str">
        <f>IFERROR(VLOOKUP($I14,Listy!$A:$H,2,FALSE),"XXX")</f>
        <v>Imię03</v>
      </c>
      <c r="G14" s="37" t="str">
        <f>IFERROR(VLOOKUP($I14,Listy!$A:$H,3,FALSE),"XXX")</f>
        <v>Nazwisko03</v>
      </c>
      <c r="H14" s="45">
        <v>2</v>
      </c>
      <c r="I14" s="89" t="s">
        <v>256</v>
      </c>
      <c r="J14" s="91">
        <f t="shared" ref="J14:J22" si="51">M13+1</f>
        <v>48</v>
      </c>
      <c r="K14" s="94">
        <f>VLOOKUP(J14,Kalendarz!B:E,4,FALSE)</f>
        <v>46717</v>
      </c>
      <c r="L14" s="94">
        <f t="shared" ref="L14:L28" si="52">K14+N14</f>
        <v>46717</v>
      </c>
      <c r="M14" s="37">
        <f t="shared" ref="M14:M28" si="53">J14+N14-1</f>
        <v>47</v>
      </c>
      <c r="N14" s="474">
        <f>ROUND(MAX(AG14:AO14)/Listy!$U$2,0)</f>
        <v>0</v>
      </c>
      <c r="O14" s="26">
        <v>80</v>
      </c>
      <c r="P14" s="187">
        <v>0</v>
      </c>
      <c r="Q14" s="187">
        <v>0</v>
      </c>
      <c r="R14" s="187">
        <v>0</v>
      </c>
      <c r="S14" s="187">
        <v>0</v>
      </c>
      <c r="T14" s="187"/>
      <c r="U14" s="187"/>
      <c r="V14" s="187"/>
      <c r="W14" s="187"/>
      <c r="X14" s="187"/>
      <c r="Y14" s="243">
        <v>0.5</v>
      </c>
      <c r="Z14" s="243">
        <v>0</v>
      </c>
      <c r="AA14" s="243">
        <v>0.5</v>
      </c>
      <c r="AB14" s="243">
        <v>0</v>
      </c>
      <c r="AC14" s="300"/>
      <c r="AD14" s="300"/>
      <c r="AE14" s="300"/>
      <c r="AF14" s="300"/>
      <c r="AG14" s="297">
        <f t="shared" si="32"/>
        <v>0</v>
      </c>
      <c r="AH14" s="297">
        <f t="shared" si="33"/>
        <v>0</v>
      </c>
      <c r="AI14" s="297">
        <f t="shared" si="34"/>
        <v>0</v>
      </c>
      <c r="AJ14" s="297">
        <f t="shared" si="35"/>
        <v>0</v>
      </c>
      <c r="AK14" s="297">
        <f t="shared" si="36"/>
        <v>0</v>
      </c>
      <c r="AL14" s="297">
        <f t="shared" si="37"/>
        <v>0</v>
      </c>
      <c r="AM14" s="297">
        <f t="shared" si="38"/>
        <v>0</v>
      </c>
      <c r="AN14" s="297">
        <f t="shared" si="39"/>
        <v>0</v>
      </c>
      <c r="AO14" s="297">
        <f t="shared" si="40"/>
        <v>0</v>
      </c>
      <c r="AP14" s="298">
        <f t="shared" si="41"/>
        <v>40</v>
      </c>
      <c r="AQ14" s="298">
        <f t="shared" si="42"/>
        <v>0</v>
      </c>
      <c r="AR14" s="298">
        <f t="shared" si="43"/>
        <v>40</v>
      </c>
      <c r="AS14" s="298">
        <f t="shared" si="44"/>
        <v>0</v>
      </c>
      <c r="AT14" s="194"/>
      <c r="AU14" s="194"/>
      <c r="AV14" s="194"/>
      <c r="AW14" s="194"/>
      <c r="AX14" s="236">
        <f t="shared" si="27"/>
        <v>0</v>
      </c>
      <c r="AY14" s="2">
        <f t="shared" si="28"/>
        <v>0</v>
      </c>
      <c r="AZ14" s="87">
        <f>VLOOKUP(I14,Listy!$A$1:$H$9,6,FALSE)</f>
        <v>5003</v>
      </c>
      <c r="BA14" s="378">
        <f t="shared" si="29"/>
        <v>0</v>
      </c>
      <c r="BB14" s="379">
        <f t="shared" si="30"/>
        <v>0</v>
      </c>
      <c r="BC14" s="2"/>
      <c r="BD14" s="2"/>
      <c r="BE14" s="2"/>
      <c r="BF14" s="2"/>
      <c r="BG14" s="2"/>
      <c r="BH14" s="2"/>
      <c r="BI14" s="2">
        <f t="shared" si="45"/>
        <v>0</v>
      </c>
      <c r="BJ14" s="84" t="s">
        <v>40</v>
      </c>
      <c r="BK14" s="29"/>
      <c r="BL14" s="30">
        <v>100000</v>
      </c>
      <c r="BM14" s="2"/>
      <c r="BN14" s="2"/>
      <c r="BO14" s="2">
        <v>0</v>
      </c>
      <c r="BP14" s="2"/>
      <c r="BQ14" s="2"/>
      <c r="BR14" s="2">
        <v>0</v>
      </c>
      <c r="BS14" s="2">
        <v>0</v>
      </c>
      <c r="BT14" s="2"/>
      <c r="BU14" s="2"/>
      <c r="BV14" s="2"/>
      <c r="BW14" s="2">
        <f t="shared" si="46"/>
        <v>0</v>
      </c>
      <c r="BX14" s="2"/>
      <c r="BY14" s="2"/>
      <c r="BZ14" s="2"/>
      <c r="CA14" s="2">
        <f t="shared" si="47"/>
        <v>0</v>
      </c>
      <c r="CB14" s="2"/>
      <c r="CC14" s="2"/>
      <c r="CD14" s="2"/>
      <c r="CE14" s="2">
        <f t="shared" si="48"/>
        <v>0</v>
      </c>
    </row>
    <row r="15" spans="1:91" ht="28.8" x14ac:dyDescent="0.3">
      <c r="A15" s="63">
        <v>2</v>
      </c>
      <c r="B15" s="64" t="s">
        <v>382</v>
      </c>
      <c r="C15" s="105">
        <v>1</v>
      </c>
      <c r="D15" s="116" t="str">
        <f t="shared" si="49"/>
        <v>.z03_2_d_1</v>
      </c>
      <c r="E15" s="123" t="s">
        <v>41</v>
      </c>
      <c r="F15" s="37" t="str">
        <f>IFERROR(VLOOKUP($I15,Listy!$A:$H,2,FALSE),"XXX")</f>
        <v>Imię03</v>
      </c>
      <c r="G15" s="37" t="str">
        <f>IFERROR(VLOOKUP($I15,Listy!$A:$H,3,FALSE),"XXX")</f>
        <v>Nazwisko03</v>
      </c>
      <c r="H15" s="26"/>
      <c r="I15" s="89" t="s">
        <v>256</v>
      </c>
      <c r="J15" s="91">
        <f t="shared" si="51"/>
        <v>48</v>
      </c>
      <c r="K15" s="94">
        <f>VLOOKUP(J15,Kalendarz!B:E,4,FALSE)</f>
        <v>46717</v>
      </c>
      <c r="L15" s="94">
        <f t="shared" si="52"/>
        <v>46721</v>
      </c>
      <c r="M15" s="37">
        <f t="shared" si="53"/>
        <v>51</v>
      </c>
      <c r="N15" s="474">
        <f>ROUND(MAX(AG15:AO15)/Listy!$U$2,0)</f>
        <v>4</v>
      </c>
      <c r="O15" s="26">
        <v>160</v>
      </c>
      <c r="P15" s="187">
        <v>0</v>
      </c>
      <c r="Q15" s="187">
        <v>0</v>
      </c>
      <c r="R15" s="187">
        <v>0.5</v>
      </c>
      <c r="S15" s="187">
        <v>0.5</v>
      </c>
      <c r="T15" s="187"/>
      <c r="U15" s="187"/>
      <c r="V15" s="187"/>
      <c r="W15" s="187"/>
      <c r="X15" s="187"/>
      <c r="Y15" s="243">
        <v>0</v>
      </c>
      <c r="Z15" s="243">
        <v>0</v>
      </c>
      <c r="AA15" s="243">
        <v>0</v>
      </c>
      <c r="AB15" s="243">
        <v>0</v>
      </c>
      <c r="AC15" s="300"/>
      <c r="AD15" s="300"/>
      <c r="AE15" s="300"/>
      <c r="AF15" s="300"/>
      <c r="AG15" s="297">
        <f t="shared" si="32"/>
        <v>0</v>
      </c>
      <c r="AH15" s="297">
        <f t="shared" si="33"/>
        <v>0</v>
      </c>
      <c r="AI15" s="297">
        <f t="shared" si="34"/>
        <v>80</v>
      </c>
      <c r="AJ15" s="297">
        <f t="shared" si="35"/>
        <v>80</v>
      </c>
      <c r="AK15" s="297">
        <f t="shared" si="36"/>
        <v>0</v>
      </c>
      <c r="AL15" s="297">
        <f t="shared" si="37"/>
        <v>0</v>
      </c>
      <c r="AM15" s="297">
        <f t="shared" si="38"/>
        <v>0</v>
      </c>
      <c r="AN15" s="297">
        <f t="shared" si="39"/>
        <v>0</v>
      </c>
      <c r="AO15" s="297">
        <f t="shared" si="40"/>
        <v>0</v>
      </c>
      <c r="AP15" s="298">
        <f t="shared" si="41"/>
        <v>0</v>
      </c>
      <c r="AQ15" s="298">
        <f t="shared" si="42"/>
        <v>0</v>
      </c>
      <c r="AR15" s="298">
        <f t="shared" si="43"/>
        <v>0</v>
      </c>
      <c r="AS15" s="298">
        <f t="shared" si="44"/>
        <v>0</v>
      </c>
      <c r="AT15" s="194"/>
      <c r="AU15" s="194"/>
      <c r="AV15" s="194"/>
      <c r="AW15" s="194"/>
      <c r="AX15" s="236">
        <f t="shared" si="27"/>
        <v>160</v>
      </c>
      <c r="AY15" s="2">
        <f t="shared" si="28"/>
        <v>1</v>
      </c>
      <c r="AZ15" s="87">
        <f>VLOOKUP(I15,Listy!$A$1:$H$9,6,FALSE)</f>
        <v>5003</v>
      </c>
      <c r="BA15" s="378">
        <f t="shared" si="29"/>
        <v>5003</v>
      </c>
      <c r="BB15" s="379">
        <f t="shared" si="30"/>
        <v>5003</v>
      </c>
      <c r="BC15" s="2"/>
      <c r="BD15" s="2"/>
      <c r="BE15" s="2"/>
      <c r="BF15" s="2"/>
      <c r="BG15" s="2"/>
      <c r="BH15" s="2"/>
      <c r="BI15" s="2">
        <f t="shared" si="45"/>
        <v>0</v>
      </c>
      <c r="BJ15" s="2"/>
      <c r="BK15" s="2"/>
      <c r="BL15" s="23"/>
      <c r="BM15" s="2"/>
      <c r="BN15" s="2"/>
      <c r="BO15" s="23"/>
      <c r="BP15" s="2"/>
      <c r="BQ15" s="2"/>
      <c r="BR15" s="23"/>
      <c r="BS15" s="23"/>
      <c r="BT15" s="2"/>
      <c r="BU15" s="2"/>
      <c r="BV15" s="2"/>
      <c r="BW15" s="2">
        <f t="shared" si="46"/>
        <v>0</v>
      </c>
      <c r="BX15" s="2"/>
      <c r="BY15" s="2"/>
      <c r="BZ15" s="2"/>
      <c r="CA15" s="2">
        <f t="shared" si="47"/>
        <v>0</v>
      </c>
      <c r="CB15" s="2"/>
      <c r="CC15" s="2"/>
      <c r="CD15" s="2"/>
      <c r="CE15" s="2">
        <f t="shared" si="48"/>
        <v>0</v>
      </c>
    </row>
    <row r="16" spans="1:91" ht="29.4" thickBot="1" x14ac:dyDescent="0.35">
      <c r="A16" s="63">
        <v>2</v>
      </c>
      <c r="B16" s="64" t="s">
        <v>383</v>
      </c>
      <c r="C16" s="105">
        <v>1</v>
      </c>
      <c r="D16" s="116" t="str">
        <f t="shared" si="49"/>
        <v>.z03_2_e_1</v>
      </c>
      <c r="E16" s="123" t="s">
        <v>43</v>
      </c>
      <c r="F16" s="37" t="str">
        <f>IFERROR(VLOOKUP($I16,Listy!$A:$H,2,FALSE),"XXX")</f>
        <v>Imię04</v>
      </c>
      <c r="G16" s="37" t="str">
        <f>IFERROR(VLOOKUP($I16,Listy!$A:$H,3,FALSE),"XXX")</f>
        <v>Nazwisko04</v>
      </c>
      <c r="H16" s="45">
        <v>2</v>
      </c>
      <c r="I16" s="89" t="s">
        <v>257</v>
      </c>
      <c r="J16" s="91">
        <f t="shared" si="51"/>
        <v>52</v>
      </c>
      <c r="K16" s="94">
        <f>VLOOKUP(J16,Kalendarz!B:E,4,FALSE)</f>
        <v>46745</v>
      </c>
      <c r="L16" s="94">
        <f t="shared" si="52"/>
        <v>46746</v>
      </c>
      <c r="M16" s="37">
        <f t="shared" si="53"/>
        <v>52</v>
      </c>
      <c r="N16" s="474">
        <f>ROUND(MAX(AG16:AO16)/Listy!$U$2,0)</f>
        <v>1</v>
      </c>
      <c r="O16" s="26">
        <v>80</v>
      </c>
      <c r="P16" s="187">
        <v>0.125</v>
      </c>
      <c r="Q16" s="187">
        <v>0.125</v>
      </c>
      <c r="R16" s="187">
        <v>0.125</v>
      </c>
      <c r="S16" s="187">
        <v>0.125</v>
      </c>
      <c r="T16" s="187"/>
      <c r="U16" s="187"/>
      <c r="V16" s="187"/>
      <c r="W16" s="187"/>
      <c r="X16" s="187"/>
      <c r="Y16" s="243">
        <v>0.25</v>
      </c>
      <c r="Z16" s="243">
        <v>0.25</v>
      </c>
      <c r="AA16" s="243">
        <v>0</v>
      </c>
      <c r="AB16" s="243">
        <v>0</v>
      </c>
      <c r="AC16" s="300"/>
      <c r="AD16" s="300"/>
      <c r="AE16" s="300"/>
      <c r="AF16" s="300"/>
      <c r="AG16" s="297">
        <f t="shared" si="32"/>
        <v>10</v>
      </c>
      <c r="AH16" s="297">
        <f t="shared" si="33"/>
        <v>10</v>
      </c>
      <c r="AI16" s="297">
        <f t="shared" si="34"/>
        <v>10</v>
      </c>
      <c r="AJ16" s="297">
        <f t="shared" si="35"/>
        <v>10</v>
      </c>
      <c r="AK16" s="297">
        <f t="shared" si="36"/>
        <v>0</v>
      </c>
      <c r="AL16" s="297">
        <f t="shared" si="37"/>
        <v>0</v>
      </c>
      <c r="AM16" s="297">
        <f t="shared" si="38"/>
        <v>0</v>
      </c>
      <c r="AN16" s="297">
        <f t="shared" si="39"/>
        <v>0</v>
      </c>
      <c r="AO16" s="297">
        <f t="shared" si="40"/>
        <v>0</v>
      </c>
      <c r="AP16" s="298">
        <f t="shared" si="41"/>
        <v>20</v>
      </c>
      <c r="AQ16" s="298">
        <f t="shared" si="42"/>
        <v>20</v>
      </c>
      <c r="AR16" s="298">
        <f t="shared" si="43"/>
        <v>0</v>
      </c>
      <c r="AS16" s="298">
        <f t="shared" si="44"/>
        <v>0</v>
      </c>
      <c r="AT16" s="194"/>
      <c r="AU16" s="194"/>
      <c r="AV16" s="194"/>
      <c r="AW16" s="194"/>
      <c r="AX16" s="236">
        <f t="shared" si="27"/>
        <v>40</v>
      </c>
      <c r="AY16" s="2">
        <f t="shared" si="28"/>
        <v>0.25</v>
      </c>
      <c r="AZ16" s="87">
        <f>VLOOKUP(I16,Listy!$A$1:$H$9,6,FALSE)</f>
        <v>5004</v>
      </c>
      <c r="BA16" s="378">
        <f t="shared" si="29"/>
        <v>1251</v>
      </c>
      <c r="BB16" s="379">
        <f t="shared" si="30"/>
        <v>312.75</v>
      </c>
      <c r="BC16" s="2"/>
      <c r="BD16" s="2"/>
      <c r="BE16" s="2"/>
      <c r="BF16" s="2"/>
      <c r="BG16" s="2"/>
      <c r="BH16" s="2"/>
      <c r="BI16" s="23">
        <f t="shared" si="45"/>
        <v>0</v>
      </c>
      <c r="BJ16" s="2"/>
      <c r="BK16" s="2"/>
      <c r="BL16" s="23">
        <v>0</v>
      </c>
      <c r="BM16" s="2"/>
      <c r="BN16" s="2"/>
      <c r="BO16" s="23">
        <v>0</v>
      </c>
      <c r="BP16" s="2"/>
      <c r="BQ16" s="2"/>
      <c r="BR16" s="23">
        <v>0</v>
      </c>
      <c r="BS16" s="23">
        <v>0</v>
      </c>
      <c r="BT16" s="2"/>
      <c r="BU16" s="2"/>
      <c r="BV16" s="2"/>
      <c r="BW16" s="23">
        <f t="shared" si="46"/>
        <v>0</v>
      </c>
      <c r="BX16" s="2"/>
      <c r="BY16" s="2"/>
      <c r="BZ16" s="2"/>
      <c r="CA16" s="23">
        <f t="shared" si="47"/>
        <v>0</v>
      </c>
      <c r="CB16" s="2"/>
      <c r="CC16" s="2"/>
      <c r="CD16" s="2"/>
      <c r="CE16" s="23">
        <f t="shared" si="48"/>
        <v>0</v>
      </c>
    </row>
    <row r="17" spans="1:84" ht="15" thickBot="1" x14ac:dyDescent="0.35">
      <c r="A17" s="118">
        <v>3</v>
      </c>
      <c r="B17" s="64" t="s">
        <v>379</v>
      </c>
      <c r="C17" s="105">
        <v>0</v>
      </c>
      <c r="D17" s="602" t="str">
        <f t="shared" si="49"/>
        <v>.z03_3_a_0</v>
      </c>
      <c r="E17" s="85" t="s">
        <v>712</v>
      </c>
      <c r="F17" s="8"/>
      <c r="G17" s="8"/>
      <c r="H17" s="2"/>
      <c r="I17" s="19"/>
      <c r="J17" s="91">
        <f t="shared" si="51"/>
        <v>53</v>
      </c>
      <c r="K17" s="94">
        <f>VLOOKUP(J17,Kalendarz!B:E,4,FALSE)</f>
        <v>46752</v>
      </c>
      <c r="L17" s="94">
        <f t="shared" si="52"/>
        <v>46752</v>
      </c>
      <c r="M17" s="37">
        <f t="shared" si="53"/>
        <v>52</v>
      </c>
      <c r="N17" s="474">
        <f>ROUND(MAX(AG17:AO17)/Listy!$U$2,0)</f>
        <v>0</v>
      </c>
      <c r="O17" s="148"/>
      <c r="P17" s="148"/>
      <c r="Q17" s="148"/>
      <c r="R17" s="148"/>
      <c r="S17" s="148"/>
      <c r="T17" s="148"/>
      <c r="U17" s="148"/>
      <c r="V17" s="131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">
        <f>BL18+BL27+BL28+BL29+BL36</f>
        <v>0</v>
      </c>
      <c r="BM17" s="16"/>
      <c r="BN17" s="2"/>
      <c r="BO17" s="14">
        <f>BO18+BO27+BO28+BO29+BO36</f>
        <v>0</v>
      </c>
      <c r="BP17" s="2"/>
      <c r="BQ17" s="2"/>
      <c r="BR17" s="14">
        <f t="shared" ref="BR17:BS17" si="54">BR18+BR27+BR28+BR29+BR36</f>
        <v>0</v>
      </c>
      <c r="BS17" s="14">
        <f t="shared" si="54"/>
        <v>0</v>
      </c>
      <c r="BT17" s="2"/>
      <c r="BU17" s="2"/>
      <c r="BV17" s="2"/>
      <c r="BW17" s="14">
        <f>BW18+BW27+BW28+BW29+BW36</f>
        <v>0</v>
      </c>
      <c r="BX17" s="2"/>
      <c r="BY17" s="2"/>
      <c r="BZ17" s="2"/>
      <c r="CA17" s="14">
        <f>CA18+CA27+CA28+CA29+CA36</f>
        <v>0</v>
      </c>
      <c r="CB17" s="2"/>
      <c r="CC17" s="2"/>
      <c r="CD17" s="2"/>
      <c r="CE17" s="14">
        <f>CE18+CE27+CE28+CE29+CE36</f>
        <v>0</v>
      </c>
      <c r="CF17" s="17">
        <f>AY17+BB17+BI17+BL17+BO17+BR17+BS17+BW17+CA17+CE17</f>
        <v>0</v>
      </c>
    </row>
    <row r="18" spans="1:84" x14ac:dyDescent="0.3">
      <c r="A18" s="112">
        <v>3</v>
      </c>
      <c r="B18" s="64" t="s">
        <v>379</v>
      </c>
      <c r="C18" s="105">
        <v>0</v>
      </c>
      <c r="D18" s="116" t="str">
        <f t="shared" si="49"/>
        <v>.z03_3_a_0</v>
      </c>
      <c r="E18" s="280" t="s">
        <v>44</v>
      </c>
      <c r="F18" s="27"/>
      <c r="G18" s="27"/>
      <c r="H18" s="26"/>
      <c r="I18" s="28"/>
      <c r="J18" s="91">
        <f t="shared" si="51"/>
        <v>53</v>
      </c>
      <c r="K18" s="94">
        <f>VLOOKUP(J18,Kalendarz!B:E,4,FALSE)</f>
        <v>46752</v>
      </c>
      <c r="L18" s="94">
        <f t="shared" si="52"/>
        <v>46752</v>
      </c>
      <c r="M18" s="37">
        <f t="shared" si="53"/>
        <v>52</v>
      </c>
      <c r="N18" s="474">
        <f>ROUND(MAX(AG18:AO18)/Listy!$U$2,0)</f>
        <v>0</v>
      </c>
      <c r="O18" s="148"/>
      <c r="P18" s="148"/>
      <c r="Q18" s="148"/>
      <c r="R18" s="148"/>
      <c r="S18" s="148"/>
      <c r="T18" s="148"/>
      <c r="U18" s="148"/>
      <c r="V18" s="131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21"/>
      <c r="BM18" s="2"/>
      <c r="BN18" s="2"/>
      <c r="BO18" s="21"/>
      <c r="BP18" s="2"/>
      <c r="BQ18" s="2"/>
      <c r="BR18" s="21"/>
      <c r="BS18" s="21"/>
      <c r="BT18" s="2"/>
      <c r="BU18" s="2"/>
      <c r="BV18" s="2"/>
      <c r="BW18" s="21">
        <f t="shared" ref="BW18:BW20" si="55">BU18*BV18</f>
        <v>0</v>
      </c>
      <c r="BX18" s="2"/>
      <c r="BY18" s="2"/>
      <c r="BZ18" s="2"/>
      <c r="CA18" s="21">
        <f t="shared" ref="CA18:CA20" si="56">BY18*BZ18</f>
        <v>0</v>
      </c>
      <c r="CB18" s="2"/>
      <c r="CC18" s="2"/>
      <c r="CD18" s="2"/>
      <c r="CE18" s="21">
        <f t="shared" ref="CE18:CE20" si="57">CC18*CD18</f>
        <v>0</v>
      </c>
    </row>
    <row r="19" spans="1:84" x14ac:dyDescent="0.3">
      <c r="A19" s="112">
        <v>3</v>
      </c>
      <c r="B19" s="64" t="s">
        <v>379</v>
      </c>
      <c r="C19" s="105">
        <v>1</v>
      </c>
      <c r="D19" s="116" t="str">
        <f>CONCATENATE(A$3,"_",A19,"_",B19,"_",C19)</f>
        <v>.z03_3_a_1</v>
      </c>
      <c r="E19" s="123" t="s">
        <v>45</v>
      </c>
      <c r="F19" s="37" t="str">
        <f>IFERROR(VLOOKUP($I19,Listy!$A:$H,2,FALSE),"XXX")</f>
        <v>XXX</v>
      </c>
      <c r="G19" s="27"/>
      <c r="H19" s="45">
        <v>3</v>
      </c>
      <c r="I19" s="28" t="s">
        <v>42</v>
      </c>
      <c r="J19" s="91">
        <f t="shared" si="51"/>
        <v>53</v>
      </c>
      <c r="K19" s="94">
        <f>VLOOKUP(J19,Kalendarz!B:E,4,FALSE)</f>
        <v>46752</v>
      </c>
      <c r="L19" s="94">
        <f t="shared" si="52"/>
        <v>46754</v>
      </c>
      <c r="M19" s="37">
        <f t="shared" si="53"/>
        <v>54</v>
      </c>
      <c r="N19" s="474">
        <f>ROUND(MAX(AG19:AO19)/Listy!$U$2,0)</f>
        <v>2</v>
      </c>
      <c r="O19" s="26">
        <v>80</v>
      </c>
      <c r="P19" s="187">
        <v>0</v>
      </c>
      <c r="Q19" s="187">
        <v>0</v>
      </c>
      <c r="R19" s="187">
        <v>0</v>
      </c>
      <c r="S19" s="187">
        <v>0.5</v>
      </c>
      <c r="T19" s="187"/>
      <c r="U19" s="187"/>
      <c r="V19" s="187"/>
      <c r="W19" s="187"/>
      <c r="X19" s="187"/>
      <c r="Y19" s="243">
        <v>0</v>
      </c>
      <c r="Z19" s="243">
        <v>0</v>
      </c>
      <c r="AA19" s="243">
        <v>0.5</v>
      </c>
      <c r="AB19" s="243">
        <v>0</v>
      </c>
      <c r="AC19" s="300"/>
      <c r="AD19" s="300"/>
      <c r="AE19" s="300"/>
      <c r="AF19" s="300"/>
      <c r="AG19" s="297">
        <f t="shared" si="32"/>
        <v>0</v>
      </c>
      <c r="AH19" s="297">
        <f t="shared" ref="AH19:AH28" si="58">ROUND($O19*Q19,0)</f>
        <v>0</v>
      </c>
      <c r="AI19" s="297">
        <f t="shared" ref="AI19:AI28" si="59">ROUND($O19*R19,0)</f>
        <v>0</v>
      </c>
      <c r="AJ19" s="297">
        <f t="shared" ref="AJ19:AJ28" si="60">ROUND($O19*S19,0)</f>
        <v>40</v>
      </c>
      <c r="AK19" s="297">
        <f t="shared" ref="AK19:AK28" si="61">ROUND($O19*T19,0)</f>
        <v>0</v>
      </c>
      <c r="AL19" s="297">
        <f t="shared" ref="AL19:AL28" si="62">ROUND($O19*U19,0)</f>
        <v>0</v>
      </c>
      <c r="AM19" s="297">
        <f t="shared" ref="AM19:AM28" si="63">ROUND($O19*V19,0)</f>
        <v>0</v>
      </c>
      <c r="AN19" s="297">
        <f t="shared" ref="AN19:AN28" si="64">ROUND($O19*W19,0)</f>
        <v>0</v>
      </c>
      <c r="AO19" s="297">
        <f t="shared" ref="AO19:AO28" si="65">ROUND($O19*X19,0)</f>
        <v>0</v>
      </c>
      <c r="AP19" s="298">
        <f t="shared" si="41"/>
        <v>0</v>
      </c>
      <c r="AQ19" s="298">
        <f t="shared" ref="AQ19:AQ28" si="66">ROUND($O19*Z19,0)</f>
        <v>0</v>
      </c>
      <c r="AR19" s="298">
        <f t="shared" ref="AR19:AR28" si="67">ROUND($O19*AA19,0)</f>
        <v>40</v>
      </c>
      <c r="AS19" s="298">
        <f t="shared" ref="AS19:AS28" si="68">ROUND($O19*AB19,0)</f>
        <v>0</v>
      </c>
      <c r="AT19" s="194"/>
      <c r="AU19" s="194"/>
      <c r="AV19" s="194"/>
      <c r="AW19" s="194"/>
      <c r="AX19" s="236">
        <f t="shared" ref="AX19:AX69" si="69">SUM(AG19:AO19)</f>
        <v>40</v>
      </c>
      <c r="AY19" s="2">
        <f t="shared" ref="AY19:AY69" si="70">AX19/160</f>
        <v>0.25</v>
      </c>
      <c r="AZ19" s="87" t="e">
        <f>VLOOKUP(I19,Listy!$A$1:$H$9,6,FALSE)</f>
        <v>#N/A</v>
      </c>
      <c r="BA19" s="378" t="e">
        <f t="shared" ref="BA19:BA69" si="71">AY19*AZ19</f>
        <v>#N/A</v>
      </c>
      <c r="BB19" s="379" t="e">
        <f t="shared" ref="BB19:BB69" si="72">AY19*BA19</f>
        <v>#N/A</v>
      </c>
      <c r="BC19" s="2"/>
      <c r="BD19" s="2"/>
      <c r="BE19" s="2"/>
      <c r="BF19" s="2"/>
      <c r="BG19" s="2"/>
      <c r="BH19" s="2"/>
      <c r="BI19" s="21">
        <f t="shared" ref="BI19:BI20" si="73">BG19*BH19</f>
        <v>0</v>
      </c>
      <c r="BJ19" s="2"/>
      <c r="BK19" s="2"/>
      <c r="BL19" s="21"/>
      <c r="BM19" s="2"/>
      <c r="BN19" s="2"/>
      <c r="BO19" s="21"/>
      <c r="BP19" s="2"/>
      <c r="BQ19" s="2"/>
      <c r="BR19" s="21"/>
      <c r="BS19" s="21"/>
      <c r="BT19" s="2"/>
      <c r="BU19" s="2"/>
      <c r="BV19" s="2"/>
      <c r="BW19" s="21">
        <f t="shared" si="55"/>
        <v>0</v>
      </c>
      <c r="BX19" s="2"/>
      <c r="BY19" s="2"/>
      <c r="BZ19" s="2"/>
      <c r="CA19" s="21">
        <f t="shared" si="56"/>
        <v>0</v>
      </c>
      <c r="CB19" s="2"/>
      <c r="CC19" s="2"/>
      <c r="CD19" s="2"/>
      <c r="CE19" s="21">
        <f t="shared" si="57"/>
        <v>0</v>
      </c>
    </row>
    <row r="20" spans="1:84" x14ac:dyDescent="0.3">
      <c r="A20" s="112">
        <v>3</v>
      </c>
      <c r="B20" s="113" t="s">
        <v>379</v>
      </c>
      <c r="C20" s="105">
        <v>1</v>
      </c>
      <c r="D20" s="116" t="str">
        <f t="shared" ref="D20:D42" si="74">CONCATENATE(A$3,"_",A20,"_",B20,"_",C20)</f>
        <v>.z03_3_a_1</v>
      </c>
      <c r="E20" s="123" t="s">
        <v>46</v>
      </c>
      <c r="F20" s="37" t="str">
        <f>IFERROR(VLOOKUP($I20,Listy!$A:$H,2,FALSE),"XXX")</f>
        <v>XXX</v>
      </c>
      <c r="G20" s="27"/>
      <c r="H20" s="45">
        <v>3</v>
      </c>
      <c r="I20" s="28" t="s">
        <v>42</v>
      </c>
      <c r="J20" s="91">
        <f t="shared" si="51"/>
        <v>55</v>
      </c>
      <c r="K20" s="94">
        <f>VLOOKUP(J20,Kalendarz!B:E,4,FALSE)</f>
        <v>46766</v>
      </c>
      <c r="L20" s="94">
        <f t="shared" si="52"/>
        <v>46766</v>
      </c>
      <c r="M20" s="37">
        <f t="shared" si="53"/>
        <v>54</v>
      </c>
      <c r="N20" s="476">
        <v>0</v>
      </c>
      <c r="O20" s="26">
        <v>80</v>
      </c>
      <c r="P20" s="187">
        <v>0</v>
      </c>
      <c r="Q20" s="187">
        <v>0</v>
      </c>
      <c r="R20" s="187">
        <v>0.5</v>
      </c>
      <c r="S20" s="187">
        <v>0</v>
      </c>
      <c r="T20" s="187"/>
      <c r="U20" s="187"/>
      <c r="V20" s="187"/>
      <c r="W20" s="187"/>
      <c r="X20" s="187"/>
      <c r="Y20" s="243">
        <v>0</v>
      </c>
      <c r="Z20" s="243">
        <v>0</v>
      </c>
      <c r="AA20" s="243">
        <v>0.5</v>
      </c>
      <c r="AB20" s="243">
        <v>0</v>
      </c>
      <c r="AC20" s="300"/>
      <c r="AD20" s="300"/>
      <c r="AE20" s="300"/>
      <c r="AF20" s="300"/>
      <c r="AG20" s="297">
        <f t="shared" si="32"/>
        <v>0</v>
      </c>
      <c r="AH20" s="297">
        <f t="shared" si="58"/>
        <v>0</v>
      </c>
      <c r="AI20" s="297">
        <f t="shared" si="59"/>
        <v>40</v>
      </c>
      <c r="AJ20" s="297">
        <f t="shared" si="60"/>
        <v>0</v>
      </c>
      <c r="AK20" s="297">
        <f t="shared" si="61"/>
        <v>0</v>
      </c>
      <c r="AL20" s="297">
        <f t="shared" si="62"/>
        <v>0</v>
      </c>
      <c r="AM20" s="297">
        <f t="shared" si="63"/>
        <v>0</v>
      </c>
      <c r="AN20" s="297">
        <f t="shared" si="64"/>
        <v>0</v>
      </c>
      <c r="AO20" s="297">
        <f t="shared" si="65"/>
        <v>0</v>
      </c>
      <c r="AP20" s="298">
        <f t="shared" si="41"/>
        <v>0</v>
      </c>
      <c r="AQ20" s="298">
        <f t="shared" si="66"/>
        <v>0</v>
      </c>
      <c r="AR20" s="298">
        <f t="shared" si="67"/>
        <v>40</v>
      </c>
      <c r="AS20" s="298">
        <f t="shared" si="68"/>
        <v>0</v>
      </c>
      <c r="AT20" s="194"/>
      <c r="AU20" s="194"/>
      <c r="AV20" s="194"/>
      <c r="AW20" s="194"/>
      <c r="AX20" s="236">
        <f t="shared" si="69"/>
        <v>40</v>
      </c>
      <c r="AY20" s="2">
        <f t="shared" si="70"/>
        <v>0.25</v>
      </c>
      <c r="AZ20" s="87" t="e">
        <f>VLOOKUP(I20,Listy!$A$1:$H$9,6,FALSE)</f>
        <v>#N/A</v>
      </c>
      <c r="BA20" s="378" t="e">
        <f t="shared" si="71"/>
        <v>#N/A</v>
      </c>
      <c r="BB20" s="379" t="e">
        <f t="shared" si="72"/>
        <v>#N/A</v>
      </c>
      <c r="BC20" s="2"/>
      <c r="BD20" s="2"/>
      <c r="BE20" s="2"/>
      <c r="BF20" s="2"/>
      <c r="BG20" s="2"/>
      <c r="BH20" s="2"/>
      <c r="BI20" s="21">
        <f t="shared" si="73"/>
        <v>0</v>
      </c>
      <c r="BJ20" s="2"/>
      <c r="BK20" s="2"/>
      <c r="BL20" s="21"/>
      <c r="BM20" s="2"/>
      <c r="BN20" s="2"/>
      <c r="BO20" s="21"/>
      <c r="BP20" s="2"/>
      <c r="BQ20" s="2"/>
      <c r="BR20" s="21"/>
      <c r="BS20" s="21"/>
      <c r="BT20" s="2"/>
      <c r="BU20" s="2"/>
      <c r="BV20" s="2"/>
      <c r="BW20" s="21">
        <f t="shared" si="55"/>
        <v>0</v>
      </c>
      <c r="BX20" s="2"/>
      <c r="BY20" s="2"/>
      <c r="BZ20" s="2"/>
      <c r="CA20" s="21">
        <f t="shared" si="56"/>
        <v>0</v>
      </c>
      <c r="CB20" s="2"/>
      <c r="CC20" s="2"/>
      <c r="CD20" s="2"/>
      <c r="CE20" s="21">
        <f t="shared" si="57"/>
        <v>0</v>
      </c>
    </row>
    <row r="21" spans="1:84" x14ac:dyDescent="0.3">
      <c r="A21" s="112">
        <v>3</v>
      </c>
      <c r="B21" s="64" t="s">
        <v>379</v>
      </c>
      <c r="C21" s="105">
        <v>1</v>
      </c>
      <c r="D21" s="116" t="str">
        <f t="shared" si="74"/>
        <v>.z03_3_a_1</v>
      </c>
      <c r="E21" s="124" t="s">
        <v>47</v>
      </c>
      <c r="F21" s="37" t="str">
        <f>IFERROR(VLOOKUP($I21,Listy!$A:$H,2,FALSE),"XXX")</f>
        <v>ENDAWA_01</v>
      </c>
      <c r="G21" s="53" t="s">
        <v>48</v>
      </c>
      <c r="H21" s="133">
        <v>3</v>
      </c>
      <c r="I21" s="89" t="s">
        <v>278</v>
      </c>
      <c r="J21" s="91">
        <f t="shared" si="51"/>
        <v>55</v>
      </c>
      <c r="K21" s="94">
        <f>VLOOKUP(J21,Kalendarz!B:E,4,FALSE)</f>
        <v>46766</v>
      </c>
      <c r="L21" s="94">
        <f t="shared" si="52"/>
        <v>46766</v>
      </c>
      <c r="M21" s="37">
        <f t="shared" si="53"/>
        <v>54</v>
      </c>
      <c r="N21" s="476">
        <v>0</v>
      </c>
      <c r="O21" s="26">
        <v>80</v>
      </c>
      <c r="P21" s="187">
        <v>0.5</v>
      </c>
      <c r="Q21" s="187">
        <v>0</v>
      </c>
      <c r="R21" s="187">
        <v>0</v>
      </c>
      <c r="S21" s="187">
        <v>0</v>
      </c>
      <c r="T21" s="187"/>
      <c r="U21" s="187"/>
      <c r="V21" s="187"/>
      <c r="W21" s="187"/>
      <c r="X21" s="187"/>
      <c r="Y21" s="243">
        <v>0.5</v>
      </c>
      <c r="Z21" s="243">
        <v>0</v>
      </c>
      <c r="AA21" s="243">
        <v>0</v>
      </c>
      <c r="AB21" s="243">
        <v>0</v>
      </c>
      <c r="AC21" s="300"/>
      <c r="AD21" s="300"/>
      <c r="AE21" s="300"/>
      <c r="AF21" s="300"/>
      <c r="AG21" s="297">
        <f t="shared" si="32"/>
        <v>40</v>
      </c>
      <c r="AH21" s="297">
        <f t="shared" si="58"/>
        <v>0</v>
      </c>
      <c r="AI21" s="297">
        <f t="shared" si="59"/>
        <v>0</v>
      </c>
      <c r="AJ21" s="297">
        <f t="shared" si="60"/>
        <v>0</v>
      </c>
      <c r="AK21" s="297">
        <f t="shared" si="61"/>
        <v>0</v>
      </c>
      <c r="AL21" s="297">
        <f t="shared" si="62"/>
        <v>0</v>
      </c>
      <c r="AM21" s="297">
        <f t="shared" si="63"/>
        <v>0</v>
      </c>
      <c r="AN21" s="297">
        <f t="shared" si="64"/>
        <v>0</v>
      </c>
      <c r="AO21" s="297">
        <f t="shared" si="65"/>
        <v>0</v>
      </c>
      <c r="AP21" s="298">
        <f t="shared" si="41"/>
        <v>40</v>
      </c>
      <c r="AQ21" s="298">
        <f t="shared" si="66"/>
        <v>0</v>
      </c>
      <c r="AR21" s="298">
        <f t="shared" si="67"/>
        <v>0</v>
      </c>
      <c r="AS21" s="298">
        <f t="shared" si="68"/>
        <v>0</v>
      </c>
      <c r="AT21" s="194"/>
      <c r="AU21" s="194"/>
      <c r="AV21" s="194"/>
      <c r="AW21" s="194"/>
      <c r="AX21" s="236">
        <f t="shared" si="69"/>
        <v>40</v>
      </c>
      <c r="AY21" s="2">
        <f t="shared" si="70"/>
        <v>0.25</v>
      </c>
      <c r="AZ21" s="87" t="e">
        <f>VLOOKUP(I21,Listy!$A$1:$H$9,6,FALSE)</f>
        <v>#N/A</v>
      </c>
      <c r="BA21" s="378" t="e">
        <f t="shared" si="71"/>
        <v>#N/A</v>
      </c>
      <c r="BB21" s="379" t="e">
        <f t="shared" si="72"/>
        <v>#N/A</v>
      </c>
      <c r="BC21" s="2"/>
      <c r="BD21" s="2"/>
      <c r="BE21" s="2"/>
      <c r="BF21" s="2"/>
      <c r="BG21" s="2"/>
      <c r="BH21" s="2"/>
      <c r="BI21" s="13"/>
      <c r="BJ21" s="2"/>
      <c r="BK21" s="15"/>
      <c r="BL21" s="13"/>
      <c r="BM21" s="16"/>
      <c r="BN21" s="2"/>
      <c r="BO21" s="13"/>
      <c r="BP21" s="2"/>
      <c r="BQ21" s="2"/>
      <c r="BR21" s="13"/>
      <c r="BS21" s="13"/>
      <c r="BT21" s="2"/>
      <c r="BU21" s="2"/>
      <c r="BV21" s="2"/>
      <c r="BW21" s="13"/>
      <c r="BX21" s="2"/>
      <c r="BY21" s="2"/>
      <c r="BZ21" s="2"/>
      <c r="CA21" s="13"/>
      <c r="CB21" s="2"/>
      <c r="CC21" s="2"/>
      <c r="CD21" s="2"/>
      <c r="CE21" s="13"/>
    </row>
    <row r="22" spans="1:84" x14ac:dyDescent="0.3">
      <c r="A22" s="112">
        <v>3</v>
      </c>
      <c r="B22" s="113" t="s">
        <v>379</v>
      </c>
      <c r="C22" s="105">
        <v>1</v>
      </c>
      <c r="D22" s="116" t="str">
        <f t="shared" si="74"/>
        <v>.z03_3_a_1</v>
      </c>
      <c r="E22" s="124" t="s">
        <v>49</v>
      </c>
      <c r="F22" s="37" t="str">
        <f>IFERROR(VLOOKUP($I22,Listy!$A:$H,2,FALSE),"XXX")</f>
        <v>ENDAWA_02</v>
      </c>
      <c r="G22" s="53" t="s">
        <v>48</v>
      </c>
      <c r="H22" s="133">
        <v>3</v>
      </c>
      <c r="I22" s="89" t="s">
        <v>279</v>
      </c>
      <c r="J22" s="91">
        <f t="shared" si="51"/>
        <v>55</v>
      </c>
      <c r="K22" s="94">
        <f>VLOOKUP(J22,Kalendarz!B:E,4,FALSE)</f>
        <v>46766</v>
      </c>
      <c r="L22" s="94">
        <f t="shared" si="52"/>
        <v>46766</v>
      </c>
      <c r="M22" s="37">
        <f t="shared" si="53"/>
        <v>54</v>
      </c>
      <c r="N22" s="476">
        <v>0</v>
      </c>
      <c r="O22" s="26">
        <v>80</v>
      </c>
      <c r="P22" s="187">
        <v>0</v>
      </c>
      <c r="Q22" s="187">
        <v>0.5</v>
      </c>
      <c r="R22" s="187">
        <v>0</v>
      </c>
      <c r="S22" s="187">
        <v>0</v>
      </c>
      <c r="T22" s="187"/>
      <c r="U22" s="187"/>
      <c r="V22" s="187"/>
      <c r="W22" s="187"/>
      <c r="X22" s="187"/>
      <c r="Y22" s="243">
        <v>0</v>
      </c>
      <c r="Z22" s="243">
        <v>0</v>
      </c>
      <c r="AA22" s="243">
        <v>0.5</v>
      </c>
      <c r="AB22" s="243">
        <v>0</v>
      </c>
      <c r="AC22" s="300"/>
      <c r="AD22" s="300"/>
      <c r="AE22" s="300"/>
      <c r="AF22" s="300"/>
      <c r="AG22" s="297">
        <f t="shared" si="32"/>
        <v>0</v>
      </c>
      <c r="AH22" s="297">
        <f t="shared" si="58"/>
        <v>40</v>
      </c>
      <c r="AI22" s="297">
        <f t="shared" si="59"/>
        <v>0</v>
      </c>
      <c r="AJ22" s="297">
        <f t="shared" si="60"/>
        <v>0</v>
      </c>
      <c r="AK22" s="297">
        <f t="shared" si="61"/>
        <v>0</v>
      </c>
      <c r="AL22" s="297">
        <f t="shared" si="62"/>
        <v>0</v>
      </c>
      <c r="AM22" s="297">
        <f t="shared" si="63"/>
        <v>0</v>
      </c>
      <c r="AN22" s="297">
        <f t="shared" si="64"/>
        <v>0</v>
      </c>
      <c r="AO22" s="297">
        <f t="shared" si="65"/>
        <v>0</v>
      </c>
      <c r="AP22" s="298">
        <f t="shared" si="41"/>
        <v>0</v>
      </c>
      <c r="AQ22" s="298">
        <f t="shared" si="66"/>
        <v>0</v>
      </c>
      <c r="AR22" s="298">
        <f t="shared" si="67"/>
        <v>40</v>
      </c>
      <c r="AS22" s="298">
        <f t="shared" si="68"/>
        <v>0</v>
      </c>
      <c r="AT22" s="194"/>
      <c r="AU22" s="194"/>
      <c r="AV22" s="194"/>
      <c r="AW22" s="194"/>
      <c r="AX22" s="236">
        <f t="shared" si="69"/>
        <v>40</v>
      </c>
      <c r="AY22" s="2">
        <f t="shared" si="70"/>
        <v>0.25</v>
      </c>
      <c r="AZ22" s="87" t="e">
        <f>VLOOKUP(I22,Listy!$A$1:$H$9,6,FALSE)</f>
        <v>#N/A</v>
      </c>
      <c r="BA22" s="378" t="e">
        <f t="shared" si="71"/>
        <v>#N/A</v>
      </c>
      <c r="BB22" s="379" t="e">
        <f t="shared" si="72"/>
        <v>#N/A</v>
      </c>
      <c r="BC22" s="2"/>
      <c r="BD22" s="2"/>
      <c r="BE22" s="2"/>
      <c r="BF22" s="2"/>
      <c r="BG22" s="2"/>
      <c r="BH22" s="2"/>
      <c r="BI22" s="13"/>
      <c r="BJ22" s="2"/>
      <c r="BK22" s="15"/>
      <c r="BL22" s="13"/>
      <c r="BM22" s="16"/>
      <c r="BN22" s="2"/>
      <c r="BO22" s="13"/>
      <c r="BP22" s="2"/>
      <c r="BQ22" s="2"/>
      <c r="BR22" s="13"/>
      <c r="BS22" s="13"/>
      <c r="BT22" s="2"/>
      <c r="BU22" s="2"/>
      <c r="BV22" s="2"/>
      <c r="BW22" s="13"/>
      <c r="BX22" s="2"/>
      <c r="BY22" s="2"/>
      <c r="BZ22" s="2"/>
      <c r="CA22" s="13"/>
      <c r="CB22" s="2"/>
      <c r="CC22" s="2"/>
      <c r="CD22" s="2"/>
      <c r="CE22" s="13"/>
    </row>
    <row r="23" spans="1:84" x14ac:dyDescent="0.3">
      <c r="A23" s="112">
        <v>3</v>
      </c>
      <c r="B23" s="64" t="s">
        <v>379</v>
      </c>
      <c r="C23" s="105">
        <v>1</v>
      </c>
      <c r="D23" s="116" t="str">
        <f t="shared" si="74"/>
        <v>.z03_3_a_1</v>
      </c>
      <c r="E23" s="124" t="s">
        <v>50</v>
      </c>
      <c r="F23" s="37" t="str">
        <f>IFERROR(VLOOKUP($I23,Listy!$A:$H,2,FALSE),"XXX")</f>
        <v>ENDAWA_03</v>
      </c>
      <c r="G23" s="53" t="s">
        <v>48</v>
      </c>
      <c r="H23" s="133">
        <v>4</v>
      </c>
      <c r="I23" s="89" t="s">
        <v>280</v>
      </c>
      <c r="J23" s="91">
        <f t="shared" ref="J23:J26" si="75">M22+1</f>
        <v>55</v>
      </c>
      <c r="K23" s="94">
        <f>VLOOKUP(J23,Kalendarz!B:E,4,FALSE)</f>
        <v>46766</v>
      </c>
      <c r="L23" s="94">
        <f t="shared" ref="L23:L26" si="76">K23+N23</f>
        <v>46768</v>
      </c>
      <c r="M23" s="37">
        <f t="shared" ref="M23:M26" si="77">J23+N23-1</f>
        <v>56</v>
      </c>
      <c r="N23" s="474">
        <f>ROUND(MAX(AG23:AO23)/Listy!$U$2,0)</f>
        <v>2</v>
      </c>
      <c r="O23" s="26">
        <v>80</v>
      </c>
      <c r="P23" s="187">
        <v>0</v>
      </c>
      <c r="Q23" s="187">
        <v>0</v>
      </c>
      <c r="R23" s="187">
        <v>0</v>
      </c>
      <c r="S23" s="187">
        <v>0.5</v>
      </c>
      <c r="T23" s="187"/>
      <c r="U23" s="187"/>
      <c r="V23" s="187"/>
      <c r="W23" s="187"/>
      <c r="X23" s="187"/>
      <c r="Y23" s="243">
        <v>0</v>
      </c>
      <c r="Z23" s="243">
        <v>0.5</v>
      </c>
      <c r="AA23" s="243">
        <v>0</v>
      </c>
      <c r="AB23" s="243">
        <v>0</v>
      </c>
      <c r="AC23" s="300"/>
      <c r="AD23" s="300"/>
      <c r="AE23" s="300"/>
      <c r="AF23" s="300"/>
      <c r="AG23" s="297">
        <f t="shared" si="32"/>
        <v>0</v>
      </c>
      <c r="AH23" s="297">
        <f t="shared" si="58"/>
        <v>0</v>
      </c>
      <c r="AI23" s="297">
        <f t="shared" si="59"/>
        <v>0</v>
      </c>
      <c r="AJ23" s="297">
        <f t="shared" si="60"/>
        <v>40</v>
      </c>
      <c r="AK23" s="297">
        <f t="shared" si="61"/>
        <v>0</v>
      </c>
      <c r="AL23" s="297">
        <f t="shared" si="62"/>
        <v>0</v>
      </c>
      <c r="AM23" s="297">
        <f t="shared" si="63"/>
        <v>0</v>
      </c>
      <c r="AN23" s="297">
        <f t="shared" si="64"/>
        <v>0</v>
      </c>
      <c r="AO23" s="297">
        <f t="shared" si="65"/>
        <v>0</v>
      </c>
      <c r="AP23" s="298">
        <f t="shared" si="41"/>
        <v>0</v>
      </c>
      <c r="AQ23" s="298">
        <f t="shared" si="66"/>
        <v>40</v>
      </c>
      <c r="AR23" s="298">
        <f t="shared" si="67"/>
        <v>0</v>
      </c>
      <c r="AS23" s="298">
        <f t="shared" si="68"/>
        <v>0</v>
      </c>
      <c r="AT23" s="194"/>
      <c r="AU23" s="194"/>
      <c r="AV23" s="194"/>
      <c r="AW23" s="194"/>
      <c r="AX23" s="236">
        <f t="shared" si="69"/>
        <v>40</v>
      </c>
      <c r="AY23" s="2">
        <f t="shared" si="70"/>
        <v>0.25</v>
      </c>
      <c r="AZ23" s="87" t="e">
        <f>VLOOKUP(I23,Listy!$A$1:$H$9,6,FALSE)</f>
        <v>#N/A</v>
      </c>
      <c r="BA23" s="378" t="e">
        <f t="shared" si="71"/>
        <v>#N/A</v>
      </c>
      <c r="BB23" s="379" t="e">
        <f t="shared" si="72"/>
        <v>#N/A</v>
      </c>
      <c r="BC23" s="2"/>
      <c r="BD23" s="2"/>
      <c r="BE23" s="2"/>
      <c r="BF23" s="2"/>
      <c r="BG23" s="2"/>
      <c r="BH23" s="2"/>
      <c r="BI23" s="13"/>
      <c r="BJ23" s="2"/>
      <c r="BK23" s="15"/>
      <c r="BL23" s="13"/>
      <c r="BM23" s="16"/>
      <c r="BN23" s="2"/>
      <c r="BO23" s="13"/>
      <c r="BP23" s="2"/>
      <c r="BQ23" s="2"/>
      <c r="BR23" s="13"/>
      <c r="BS23" s="13"/>
      <c r="BT23" s="2"/>
      <c r="BU23" s="2"/>
      <c r="BV23" s="2"/>
      <c r="BW23" s="13"/>
      <c r="BX23" s="2"/>
      <c r="BY23" s="2"/>
      <c r="BZ23" s="2"/>
      <c r="CA23" s="13"/>
      <c r="CB23" s="2"/>
      <c r="CC23" s="2"/>
      <c r="CD23" s="2"/>
      <c r="CE23" s="13"/>
    </row>
    <row r="24" spans="1:84" x14ac:dyDescent="0.3">
      <c r="A24" s="112">
        <v>3</v>
      </c>
      <c r="B24" s="113" t="s">
        <v>379</v>
      </c>
      <c r="C24" s="106">
        <v>6</v>
      </c>
      <c r="D24" s="116" t="str">
        <f t="shared" si="74"/>
        <v>.z03_3_a_6</v>
      </c>
      <c r="E24" s="124" t="s">
        <v>51</v>
      </c>
      <c r="F24" s="37" t="str">
        <f>IFERROR(VLOOKUP($I24,Listy!$A:$H,2,FALSE),"XXX")</f>
        <v>ENDAWA_01</v>
      </c>
      <c r="G24" s="53" t="s">
        <v>48</v>
      </c>
      <c r="H24" s="133">
        <v>4</v>
      </c>
      <c r="I24" s="89" t="s">
        <v>278</v>
      </c>
      <c r="J24" s="91">
        <f t="shared" si="75"/>
        <v>57</v>
      </c>
      <c r="K24" s="94">
        <f>VLOOKUP(J24,Kalendarz!B:E,4,FALSE)</f>
        <v>46780</v>
      </c>
      <c r="L24" s="94">
        <f t="shared" si="76"/>
        <v>46780</v>
      </c>
      <c r="M24" s="37">
        <f t="shared" si="77"/>
        <v>56</v>
      </c>
      <c r="N24" s="476">
        <v>0</v>
      </c>
      <c r="O24" s="26">
        <v>80</v>
      </c>
      <c r="P24" s="187">
        <v>0</v>
      </c>
      <c r="Q24" s="187">
        <v>0.5</v>
      </c>
      <c r="R24" s="187">
        <v>0</v>
      </c>
      <c r="S24" s="187">
        <v>0</v>
      </c>
      <c r="T24" s="187"/>
      <c r="U24" s="187"/>
      <c r="V24" s="187"/>
      <c r="W24" s="187"/>
      <c r="X24" s="187"/>
      <c r="Y24" s="243">
        <v>0.5</v>
      </c>
      <c r="Z24" s="243">
        <v>0</v>
      </c>
      <c r="AA24" s="243">
        <v>0</v>
      </c>
      <c r="AB24" s="243">
        <v>0</v>
      </c>
      <c r="AC24" s="300"/>
      <c r="AD24" s="300"/>
      <c r="AE24" s="300"/>
      <c r="AF24" s="300"/>
      <c r="AG24" s="297">
        <f t="shared" si="32"/>
        <v>0</v>
      </c>
      <c r="AH24" s="297">
        <f t="shared" si="58"/>
        <v>40</v>
      </c>
      <c r="AI24" s="297">
        <f t="shared" si="59"/>
        <v>0</v>
      </c>
      <c r="AJ24" s="297">
        <f t="shared" si="60"/>
        <v>0</v>
      </c>
      <c r="AK24" s="297">
        <f t="shared" si="61"/>
        <v>0</v>
      </c>
      <c r="AL24" s="297">
        <f t="shared" si="62"/>
        <v>0</v>
      </c>
      <c r="AM24" s="297">
        <f t="shared" si="63"/>
        <v>0</v>
      </c>
      <c r="AN24" s="297">
        <f t="shared" si="64"/>
        <v>0</v>
      </c>
      <c r="AO24" s="297">
        <f t="shared" si="65"/>
        <v>0</v>
      </c>
      <c r="AP24" s="298">
        <f t="shared" si="41"/>
        <v>40</v>
      </c>
      <c r="AQ24" s="298">
        <f t="shared" si="66"/>
        <v>0</v>
      </c>
      <c r="AR24" s="298">
        <f t="shared" si="67"/>
        <v>0</v>
      </c>
      <c r="AS24" s="298">
        <f t="shared" si="68"/>
        <v>0</v>
      </c>
      <c r="AT24" s="194"/>
      <c r="AU24" s="194"/>
      <c r="AV24" s="194"/>
      <c r="AW24" s="194"/>
      <c r="AX24" s="236">
        <f t="shared" si="69"/>
        <v>40</v>
      </c>
      <c r="AY24" s="2">
        <f t="shared" si="70"/>
        <v>0.25</v>
      </c>
      <c r="AZ24" s="87" t="e">
        <f>VLOOKUP(I24,Listy!$A$1:$H$9,6,FALSE)</f>
        <v>#N/A</v>
      </c>
      <c r="BA24" s="378" t="e">
        <f t="shared" si="71"/>
        <v>#N/A</v>
      </c>
      <c r="BB24" s="379" t="e">
        <f t="shared" si="72"/>
        <v>#N/A</v>
      </c>
      <c r="BC24" s="2"/>
      <c r="BD24" s="2"/>
      <c r="BE24" s="2"/>
      <c r="BF24" s="2"/>
      <c r="BG24" s="2"/>
      <c r="BH24" s="2"/>
      <c r="BJ24" s="2"/>
      <c r="BK24" s="15"/>
      <c r="BM24" s="16"/>
      <c r="BN24" s="2"/>
      <c r="BP24" s="2"/>
      <c r="BQ24" s="2"/>
      <c r="BT24" s="2"/>
      <c r="BU24" s="2"/>
      <c r="BV24" s="2"/>
      <c r="BX24" s="2"/>
      <c r="BY24" s="2"/>
      <c r="BZ24" s="2"/>
      <c r="CB24" s="2"/>
      <c r="CC24" s="2"/>
      <c r="CD24" s="2"/>
    </row>
    <row r="25" spans="1:84" x14ac:dyDescent="0.3">
      <c r="A25" s="112">
        <v>3</v>
      </c>
      <c r="B25" s="64" t="s">
        <v>379</v>
      </c>
      <c r="C25" s="106">
        <v>7</v>
      </c>
      <c r="D25" s="116" t="str">
        <f t="shared" si="74"/>
        <v>.z03_3_a_7</v>
      </c>
      <c r="E25" s="124" t="s">
        <v>52</v>
      </c>
      <c r="F25" s="37" t="str">
        <f>IFERROR(VLOOKUP($I25,Listy!$A:$H,2,FALSE),"XXX")</f>
        <v>ENDAWA_02</v>
      </c>
      <c r="G25" s="53" t="s">
        <v>48</v>
      </c>
      <c r="H25" s="133">
        <v>4</v>
      </c>
      <c r="I25" s="89" t="s">
        <v>279</v>
      </c>
      <c r="J25" s="91">
        <f t="shared" si="75"/>
        <v>57</v>
      </c>
      <c r="K25" s="94">
        <f>VLOOKUP(J25,Kalendarz!B:E,4,FALSE)</f>
        <v>46780</v>
      </c>
      <c r="L25" s="94">
        <f t="shared" si="76"/>
        <v>46780</v>
      </c>
      <c r="M25" s="37">
        <f t="shared" si="77"/>
        <v>56</v>
      </c>
      <c r="N25" s="476">
        <v>0</v>
      </c>
      <c r="O25" s="26">
        <v>80</v>
      </c>
      <c r="P25" s="187">
        <v>0</v>
      </c>
      <c r="Q25" s="187">
        <v>0</v>
      </c>
      <c r="R25" s="187">
        <v>0.5</v>
      </c>
      <c r="S25" s="187">
        <v>0</v>
      </c>
      <c r="T25" s="187"/>
      <c r="U25" s="187"/>
      <c r="V25" s="187"/>
      <c r="W25" s="187"/>
      <c r="X25" s="187"/>
      <c r="Y25" s="243">
        <v>0</v>
      </c>
      <c r="Z25" s="243">
        <v>0.5</v>
      </c>
      <c r="AA25" s="243">
        <v>0</v>
      </c>
      <c r="AB25" s="243">
        <v>0</v>
      </c>
      <c r="AC25" s="300"/>
      <c r="AD25" s="300"/>
      <c r="AE25" s="300"/>
      <c r="AF25" s="300"/>
      <c r="AG25" s="297">
        <f t="shared" si="32"/>
        <v>0</v>
      </c>
      <c r="AH25" s="297">
        <f t="shared" si="58"/>
        <v>0</v>
      </c>
      <c r="AI25" s="297">
        <f t="shared" si="59"/>
        <v>40</v>
      </c>
      <c r="AJ25" s="297">
        <f t="shared" si="60"/>
        <v>0</v>
      </c>
      <c r="AK25" s="297">
        <f t="shared" si="61"/>
        <v>0</v>
      </c>
      <c r="AL25" s="297">
        <f t="shared" si="62"/>
        <v>0</v>
      </c>
      <c r="AM25" s="297">
        <f t="shared" si="63"/>
        <v>0</v>
      </c>
      <c r="AN25" s="297">
        <f t="shared" si="64"/>
        <v>0</v>
      </c>
      <c r="AO25" s="297">
        <f t="shared" si="65"/>
        <v>0</v>
      </c>
      <c r="AP25" s="298">
        <f t="shared" si="41"/>
        <v>0</v>
      </c>
      <c r="AQ25" s="298">
        <f t="shared" si="66"/>
        <v>40</v>
      </c>
      <c r="AR25" s="298">
        <f t="shared" si="67"/>
        <v>0</v>
      </c>
      <c r="AS25" s="298">
        <f t="shared" si="68"/>
        <v>0</v>
      </c>
      <c r="AT25" s="194"/>
      <c r="AU25" s="194"/>
      <c r="AV25" s="194"/>
      <c r="AW25" s="194"/>
      <c r="AX25" s="236">
        <f t="shared" si="69"/>
        <v>40</v>
      </c>
      <c r="AY25" s="2">
        <f t="shared" si="70"/>
        <v>0.25</v>
      </c>
      <c r="AZ25" s="87" t="e">
        <f>VLOOKUP(I25,Listy!$A$1:$H$9,6,FALSE)</f>
        <v>#N/A</v>
      </c>
      <c r="BA25" s="378" t="e">
        <f t="shared" si="71"/>
        <v>#N/A</v>
      </c>
      <c r="BB25" s="379" t="e">
        <f t="shared" si="72"/>
        <v>#N/A</v>
      </c>
      <c r="BC25" s="2"/>
      <c r="BD25" s="2"/>
      <c r="BE25" s="2"/>
      <c r="BF25" s="2"/>
      <c r="BG25" s="2"/>
      <c r="BH25" s="2"/>
      <c r="BJ25" s="2"/>
      <c r="BK25" s="15"/>
      <c r="BM25" s="16"/>
      <c r="BN25" s="2"/>
      <c r="BP25" s="2"/>
      <c r="BQ25" s="2"/>
      <c r="BT25" s="2"/>
      <c r="BU25" s="2"/>
      <c r="BV25" s="2"/>
      <c r="BX25" s="2"/>
      <c r="BY25" s="2"/>
      <c r="BZ25" s="2"/>
      <c r="CB25" s="2"/>
      <c r="CC25" s="2"/>
      <c r="CD25" s="2"/>
    </row>
    <row r="26" spans="1:84" x14ac:dyDescent="0.3">
      <c r="A26" s="112">
        <v>3</v>
      </c>
      <c r="B26" s="113" t="s">
        <v>379</v>
      </c>
      <c r="C26" s="106">
        <v>8</v>
      </c>
      <c r="D26" s="116" t="str">
        <f t="shared" si="74"/>
        <v>.z03_3_a_8</v>
      </c>
      <c r="E26" s="124" t="s">
        <v>53</v>
      </c>
      <c r="F26" s="37" t="str">
        <f>IFERROR(VLOOKUP($I26,Listy!$A:$H,2,FALSE),"XXX")</f>
        <v>ENDAWA_03</v>
      </c>
      <c r="G26" s="53" t="s">
        <v>48</v>
      </c>
      <c r="H26" s="133">
        <v>5</v>
      </c>
      <c r="I26" s="89" t="s">
        <v>280</v>
      </c>
      <c r="J26" s="91">
        <f t="shared" si="75"/>
        <v>57</v>
      </c>
      <c r="K26" s="94">
        <f>VLOOKUP(J26,Kalendarz!B:E,4,FALSE)</f>
        <v>46780</v>
      </c>
      <c r="L26" s="94">
        <f t="shared" si="76"/>
        <v>46782</v>
      </c>
      <c r="M26" s="37">
        <f t="shared" si="77"/>
        <v>58</v>
      </c>
      <c r="N26" s="474">
        <f>ROUND(MAX(AG26:AO26)/Listy!$U$2,0)</f>
        <v>2</v>
      </c>
      <c r="O26" s="27">
        <v>120</v>
      </c>
      <c r="P26" s="187">
        <v>0</v>
      </c>
      <c r="Q26" s="187">
        <v>0</v>
      </c>
      <c r="R26" s="187">
        <v>0</v>
      </c>
      <c r="S26" s="187">
        <v>0.33300000000000002</v>
      </c>
      <c r="T26" s="187"/>
      <c r="U26" s="187"/>
      <c r="V26" s="187"/>
      <c r="W26" s="187"/>
      <c r="X26" s="187"/>
      <c r="Y26" s="243">
        <v>0</v>
      </c>
      <c r="Z26" s="243">
        <v>0.33300000000000002</v>
      </c>
      <c r="AA26" s="243">
        <v>0.33300000000000002</v>
      </c>
      <c r="AB26" s="243">
        <v>0</v>
      </c>
      <c r="AC26" s="300"/>
      <c r="AD26" s="300"/>
      <c r="AE26" s="300"/>
      <c r="AF26" s="300"/>
      <c r="AG26" s="297">
        <f t="shared" si="32"/>
        <v>0</v>
      </c>
      <c r="AH26" s="297">
        <f t="shared" si="58"/>
        <v>0</v>
      </c>
      <c r="AI26" s="297">
        <f t="shared" si="59"/>
        <v>0</v>
      </c>
      <c r="AJ26" s="297">
        <f t="shared" si="60"/>
        <v>40</v>
      </c>
      <c r="AK26" s="297">
        <f t="shared" si="61"/>
        <v>0</v>
      </c>
      <c r="AL26" s="297">
        <f t="shared" si="62"/>
        <v>0</v>
      </c>
      <c r="AM26" s="297">
        <f t="shared" si="63"/>
        <v>0</v>
      </c>
      <c r="AN26" s="297">
        <f t="shared" si="64"/>
        <v>0</v>
      </c>
      <c r="AO26" s="297">
        <f t="shared" si="65"/>
        <v>0</v>
      </c>
      <c r="AP26" s="298">
        <f t="shared" si="41"/>
        <v>0</v>
      </c>
      <c r="AQ26" s="298">
        <f t="shared" si="66"/>
        <v>40</v>
      </c>
      <c r="AR26" s="298">
        <f t="shared" si="67"/>
        <v>40</v>
      </c>
      <c r="AS26" s="298">
        <f t="shared" si="68"/>
        <v>0</v>
      </c>
      <c r="AT26" s="194"/>
      <c r="AU26" s="194"/>
      <c r="AV26" s="194"/>
      <c r="AW26" s="194"/>
      <c r="AX26" s="236">
        <f t="shared" si="69"/>
        <v>40</v>
      </c>
      <c r="AY26" s="2">
        <f t="shared" si="70"/>
        <v>0.25</v>
      </c>
      <c r="AZ26" s="87" t="e">
        <f>VLOOKUP(I26,Listy!$A$1:$H$9,6,FALSE)</f>
        <v>#N/A</v>
      </c>
      <c r="BA26" s="378" t="e">
        <f t="shared" si="71"/>
        <v>#N/A</v>
      </c>
      <c r="BB26" s="379" t="e">
        <f t="shared" si="72"/>
        <v>#N/A</v>
      </c>
      <c r="BC26" s="2"/>
      <c r="BD26" s="2"/>
      <c r="BE26" s="2"/>
      <c r="BF26" s="2"/>
      <c r="BG26" s="2"/>
      <c r="BH26" s="2"/>
      <c r="BJ26" s="2"/>
      <c r="BK26" s="15"/>
      <c r="BM26" s="16"/>
      <c r="BN26" s="2"/>
      <c r="BP26" s="2"/>
      <c r="BQ26" s="2"/>
      <c r="BT26" s="2"/>
      <c r="BU26" s="2"/>
      <c r="BV26" s="2"/>
      <c r="BX26" s="2"/>
      <c r="BY26" s="2"/>
      <c r="BZ26" s="2"/>
      <c r="CB26" s="2"/>
      <c r="CC26" s="2"/>
      <c r="CD26" s="2"/>
    </row>
    <row r="27" spans="1:84" x14ac:dyDescent="0.3">
      <c r="A27" s="112">
        <v>3</v>
      </c>
      <c r="B27" s="114" t="s">
        <v>380</v>
      </c>
      <c r="C27" s="107">
        <v>1</v>
      </c>
      <c r="D27" s="116" t="str">
        <f t="shared" si="74"/>
        <v>.z03_3_b_1</v>
      </c>
      <c r="E27" s="122" t="s">
        <v>54</v>
      </c>
      <c r="F27" s="37" t="str">
        <f>IFERROR(VLOOKUP($I27,Listy!$A:$H,2,FALSE),"XXX")</f>
        <v>Imię01</v>
      </c>
      <c r="G27" s="37" t="str">
        <f>IFERROR(VLOOKUP($I27,Listy!$A:$H,3,FALSE),"XXX")</f>
        <v>Nazwisko01</v>
      </c>
      <c r="H27" s="140">
        <v>4</v>
      </c>
      <c r="I27" s="89" t="s">
        <v>254</v>
      </c>
      <c r="J27" s="91">
        <f t="shared" ref="J27:J69" si="78">M26</f>
        <v>58</v>
      </c>
      <c r="K27" s="94">
        <f>VLOOKUP(J27,Kalendarz!B:E,4,FALSE)</f>
        <v>46787</v>
      </c>
      <c r="L27" s="94">
        <f t="shared" si="52"/>
        <v>46787</v>
      </c>
      <c r="M27" s="37">
        <f t="shared" si="53"/>
        <v>57</v>
      </c>
      <c r="N27" s="476">
        <v>0</v>
      </c>
      <c r="O27" s="26">
        <v>160</v>
      </c>
      <c r="P27" s="187">
        <v>0.5</v>
      </c>
      <c r="Q27" s="187">
        <v>0</v>
      </c>
      <c r="R27" s="187">
        <v>0.5</v>
      </c>
      <c r="S27" s="187">
        <v>0</v>
      </c>
      <c r="T27" s="187"/>
      <c r="U27" s="187"/>
      <c r="V27" s="187"/>
      <c r="W27" s="187"/>
      <c r="X27" s="187"/>
      <c r="Y27" s="243">
        <v>0</v>
      </c>
      <c r="Z27" s="243">
        <v>0</v>
      </c>
      <c r="AA27" s="243">
        <v>0</v>
      </c>
      <c r="AB27" s="243">
        <v>0</v>
      </c>
      <c r="AC27" s="300"/>
      <c r="AD27" s="300"/>
      <c r="AE27" s="300"/>
      <c r="AF27" s="300"/>
      <c r="AG27" s="297">
        <f t="shared" si="32"/>
        <v>80</v>
      </c>
      <c r="AH27" s="297">
        <f t="shared" si="58"/>
        <v>0</v>
      </c>
      <c r="AI27" s="297">
        <f t="shared" si="59"/>
        <v>80</v>
      </c>
      <c r="AJ27" s="297">
        <f t="shared" si="60"/>
        <v>0</v>
      </c>
      <c r="AK27" s="297">
        <f t="shared" si="61"/>
        <v>0</v>
      </c>
      <c r="AL27" s="297">
        <f t="shared" si="62"/>
        <v>0</v>
      </c>
      <c r="AM27" s="297">
        <f t="shared" si="63"/>
        <v>0</v>
      </c>
      <c r="AN27" s="297">
        <f t="shared" si="64"/>
        <v>0</v>
      </c>
      <c r="AO27" s="297">
        <f t="shared" si="65"/>
        <v>0</v>
      </c>
      <c r="AP27" s="298">
        <f t="shared" si="41"/>
        <v>0</v>
      </c>
      <c r="AQ27" s="298">
        <f t="shared" si="66"/>
        <v>0</v>
      </c>
      <c r="AR27" s="298">
        <f t="shared" si="67"/>
        <v>0</v>
      </c>
      <c r="AS27" s="298">
        <f t="shared" si="68"/>
        <v>0</v>
      </c>
      <c r="AT27" s="194"/>
      <c r="AU27" s="194"/>
      <c r="AV27" s="194"/>
      <c r="AW27" s="194"/>
      <c r="AX27" s="236">
        <f t="shared" si="69"/>
        <v>160</v>
      </c>
      <c r="AY27" s="2">
        <f t="shared" si="70"/>
        <v>1</v>
      </c>
      <c r="AZ27" s="87">
        <f>VLOOKUP(I27,Listy!$A$1:$H$9,6,FALSE)</f>
        <v>5001</v>
      </c>
      <c r="BA27" s="378">
        <f t="shared" si="71"/>
        <v>5001</v>
      </c>
      <c r="BB27" s="379">
        <f t="shared" si="72"/>
        <v>5001</v>
      </c>
      <c r="BC27" s="2"/>
      <c r="BD27" s="2"/>
      <c r="BE27" s="2"/>
      <c r="BF27" s="2"/>
      <c r="BG27" s="2"/>
      <c r="BH27" s="2"/>
      <c r="BI27" s="2">
        <f t="shared" ref="BI27:BI28" si="79">BG27*BH27</f>
        <v>0</v>
      </c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>
        <f t="shared" ref="BW27:BW29" si="80">BU27*BV27</f>
        <v>0</v>
      </c>
      <c r="BX27" s="2"/>
      <c r="BY27" s="2"/>
      <c r="BZ27" s="2"/>
      <c r="CA27" s="2">
        <f t="shared" ref="CA27:CA29" si="81">BY27*BZ27</f>
        <v>0</v>
      </c>
      <c r="CB27" s="2"/>
      <c r="CC27" s="2"/>
      <c r="CD27" s="2"/>
      <c r="CE27" s="2">
        <f t="shared" ref="CE27:CE29" si="82">CC27*CD27</f>
        <v>0</v>
      </c>
    </row>
    <row r="28" spans="1:84" x14ac:dyDescent="0.3">
      <c r="A28" s="112">
        <v>3</v>
      </c>
      <c r="B28" s="114" t="s">
        <v>381</v>
      </c>
      <c r="C28" s="107">
        <v>1</v>
      </c>
      <c r="D28" s="116" t="str">
        <f t="shared" si="74"/>
        <v>.z03_3_c_1</v>
      </c>
      <c r="E28" s="122" t="s">
        <v>55</v>
      </c>
      <c r="F28" s="37" t="str">
        <f>IFERROR(VLOOKUP($I28,Listy!$A:$H,2,FALSE),"XXX")</f>
        <v>Imię02</v>
      </c>
      <c r="G28" s="37" t="str">
        <f>IFERROR(VLOOKUP($I28,Listy!$A:$H,3,FALSE),"XXX")</f>
        <v>Nazwisko02</v>
      </c>
      <c r="H28" s="140">
        <v>4</v>
      </c>
      <c r="I28" s="89" t="s">
        <v>255</v>
      </c>
      <c r="J28" s="91">
        <f t="shared" si="78"/>
        <v>57</v>
      </c>
      <c r="K28" s="94">
        <f>VLOOKUP(J28,Kalendarz!B:E,4,FALSE)</f>
        <v>46780</v>
      </c>
      <c r="L28" s="94">
        <f t="shared" si="52"/>
        <v>46780</v>
      </c>
      <c r="M28" s="37">
        <f t="shared" si="53"/>
        <v>56</v>
      </c>
      <c r="N28" s="476">
        <v>0</v>
      </c>
      <c r="O28" s="26">
        <v>160</v>
      </c>
      <c r="P28" s="187">
        <v>0</v>
      </c>
      <c r="Q28" s="187">
        <v>0.5</v>
      </c>
      <c r="R28" s="187">
        <v>0</v>
      </c>
      <c r="S28" s="187">
        <v>0.5</v>
      </c>
      <c r="T28" s="187"/>
      <c r="U28" s="187"/>
      <c r="V28" s="187"/>
      <c r="W28" s="187"/>
      <c r="X28" s="187"/>
      <c r="Y28" s="243">
        <v>0</v>
      </c>
      <c r="Z28" s="243">
        <v>0</v>
      </c>
      <c r="AA28" s="243">
        <v>0</v>
      </c>
      <c r="AB28" s="243">
        <v>0</v>
      </c>
      <c r="AC28" s="300"/>
      <c r="AD28" s="300"/>
      <c r="AE28" s="300"/>
      <c r="AF28" s="300"/>
      <c r="AG28" s="297">
        <f t="shared" si="32"/>
        <v>0</v>
      </c>
      <c r="AH28" s="297">
        <f t="shared" si="58"/>
        <v>80</v>
      </c>
      <c r="AI28" s="297">
        <f t="shared" si="59"/>
        <v>0</v>
      </c>
      <c r="AJ28" s="297">
        <f t="shared" si="60"/>
        <v>80</v>
      </c>
      <c r="AK28" s="297">
        <f t="shared" si="61"/>
        <v>0</v>
      </c>
      <c r="AL28" s="297">
        <f t="shared" si="62"/>
        <v>0</v>
      </c>
      <c r="AM28" s="297">
        <f t="shared" si="63"/>
        <v>0</v>
      </c>
      <c r="AN28" s="297">
        <f t="shared" si="64"/>
        <v>0</v>
      </c>
      <c r="AO28" s="297">
        <f t="shared" si="65"/>
        <v>0</v>
      </c>
      <c r="AP28" s="298">
        <f t="shared" si="41"/>
        <v>0</v>
      </c>
      <c r="AQ28" s="298">
        <f t="shared" si="66"/>
        <v>0</v>
      </c>
      <c r="AR28" s="298">
        <f t="shared" si="67"/>
        <v>0</v>
      </c>
      <c r="AS28" s="298">
        <f t="shared" si="68"/>
        <v>0</v>
      </c>
      <c r="AT28" s="194"/>
      <c r="AU28" s="194"/>
      <c r="AV28" s="194"/>
      <c r="AW28" s="194"/>
      <c r="AX28" s="236">
        <f t="shared" si="69"/>
        <v>160</v>
      </c>
      <c r="AY28" s="2">
        <f t="shared" si="70"/>
        <v>1</v>
      </c>
      <c r="AZ28" s="87">
        <f>VLOOKUP(I28,Listy!$A$1:$H$9,6,FALSE)</f>
        <v>5002</v>
      </c>
      <c r="BA28" s="378">
        <f t="shared" si="71"/>
        <v>5002</v>
      </c>
      <c r="BB28" s="379">
        <f t="shared" si="72"/>
        <v>5002</v>
      </c>
      <c r="BC28" s="2"/>
      <c r="BD28" s="2"/>
      <c r="BE28" s="2"/>
      <c r="BF28" s="2"/>
      <c r="BG28" s="2"/>
      <c r="BH28" s="2"/>
      <c r="BI28" s="2">
        <f t="shared" si="79"/>
        <v>0</v>
      </c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>
        <f t="shared" si="80"/>
        <v>0</v>
      </c>
      <c r="BX28" s="2"/>
      <c r="BY28" s="2"/>
      <c r="BZ28" s="2"/>
      <c r="CA28" s="2">
        <f t="shared" si="81"/>
        <v>0</v>
      </c>
      <c r="CB28" s="2"/>
      <c r="CC28" s="2"/>
      <c r="CD28" s="2"/>
      <c r="CE28" s="2">
        <f t="shared" si="82"/>
        <v>0</v>
      </c>
    </row>
    <row r="29" spans="1:84" ht="28.8" x14ac:dyDescent="0.3">
      <c r="A29" s="112">
        <v>3</v>
      </c>
      <c r="B29" s="113" t="s">
        <v>382</v>
      </c>
      <c r="C29" s="106">
        <v>0</v>
      </c>
      <c r="D29" s="116" t="str">
        <f t="shared" si="74"/>
        <v>.z03_3_d_0</v>
      </c>
      <c r="E29" s="280" t="s">
        <v>56</v>
      </c>
      <c r="F29" s="148"/>
      <c r="G29" s="148"/>
      <c r="H29" s="26"/>
      <c r="I29" s="148"/>
      <c r="J29" s="91">
        <f t="shared" si="78"/>
        <v>56</v>
      </c>
      <c r="K29" s="94">
        <f>VLOOKUP(J29,Kalendarz!B:E,4,FALSE)</f>
        <v>46773</v>
      </c>
      <c r="L29" s="94">
        <f t="shared" ref="L29:L69" si="83">K29+N29</f>
        <v>46773</v>
      </c>
      <c r="M29" s="37">
        <f t="shared" ref="M29:M69" si="84">J29+N29-1</f>
        <v>55</v>
      </c>
      <c r="N29" s="474">
        <f>ROUND(MAX(AG29:AO29)/Listy!$U$2,0)</f>
        <v>0</v>
      </c>
      <c r="O29" s="148"/>
      <c r="P29" s="148"/>
      <c r="Q29" s="148"/>
      <c r="R29" s="148"/>
      <c r="S29" s="148"/>
      <c r="T29" s="148"/>
      <c r="U29" s="148"/>
      <c r="V29" s="131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>
        <f t="shared" si="80"/>
        <v>0</v>
      </c>
      <c r="BX29" s="2"/>
      <c r="BY29" s="2"/>
      <c r="BZ29" s="2"/>
      <c r="CA29" s="2">
        <f t="shared" si="81"/>
        <v>0</v>
      </c>
      <c r="CB29" s="2"/>
      <c r="CC29" s="2"/>
      <c r="CD29" s="2"/>
      <c r="CE29" s="2">
        <f t="shared" si="82"/>
        <v>0</v>
      </c>
    </row>
    <row r="30" spans="1:84" x14ac:dyDescent="0.3">
      <c r="A30" s="112">
        <v>3</v>
      </c>
      <c r="B30" s="113" t="s">
        <v>382</v>
      </c>
      <c r="C30" s="103">
        <v>1</v>
      </c>
      <c r="D30" s="116" t="str">
        <f t="shared" si="74"/>
        <v>.z03_3_d_1</v>
      </c>
      <c r="E30" s="124" t="s">
        <v>57</v>
      </c>
      <c r="F30" s="37" t="str">
        <f>IFERROR(VLOOKUP($I30,Listy!$A:$H,2,FALSE),"XXX")</f>
        <v>ENDAWA_01</v>
      </c>
      <c r="G30" s="53" t="s">
        <v>48</v>
      </c>
      <c r="H30" s="133">
        <v>4</v>
      </c>
      <c r="I30" s="89" t="s">
        <v>278</v>
      </c>
      <c r="J30" s="91">
        <f t="shared" si="78"/>
        <v>55</v>
      </c>
      <c r="K30" s="94">
        <f>VLOOKUP(J30,Kalendarz!B:E,4,FALSE)</f>
        <v>46766</v>
      </c>
      <c r="L30" s="94">
        <f t="shared" si="83"/>
        <v>46768</v>
      </c>
      <c r="M30" s="37">
        <f t="shared" si="84"/>
        <v>56</v>
      </c>
      <c r="N30" s="474">
        <f>ROUND(MAX(AG30:AO30)/Listy!$U$2,0)</f>
        <v>2</v>
      </c>
      <c r="O30" s="26">
        <v>160</v>
      </c>
      <c r="P30" s="187">
        <v>0</v>
      </c>
      <c r="Q30" s="187">
        <v>0.25</v>
      </c>
      <c r="R30" s="187">
        <v>0</v>
      </c>
      <c r="S30" s="187">
        <v>0</v>
      </c>
      <c r="T30" s="187"/>
      <c r="U30" s="187"/>
      <c r="V30" s="187"/>
      <c r="W30" s="187"/>
      <c r="X30" s="187"/>
      <c r="Y30" s="243">
        <v>0.25</v>
      </c>
      <c r="Z30" s="243">
        <v>0.25</v>
      </c>
      <c r="AA30" s="243">
        <v>0.25</v>
      </c>
      <c r="AB30" s="243">
        <v>0</v>
      </c>
      <c r="AC30" s="300"/>
      <c r="AD30" s="300"/>
      <c r="AE30" s="300"/>
      <c r="AF30" s="300"/>
      <c r="AG30" s="297">
        <f t="shared" si="32"/>
        <v>0</v>
      </c>
      <c r="AH30" s="297">
        <f t="shared" ref="AH30:AH36" si="85">ROUND($O30*Q30,0)</f>
        <v>40</v>
      </c>
      <c r="AI30" s="297">
        <f t="shared" ref="AI30:AI36" si="86">ROUND($O30*R30,0)</f>
        <v>0</v>
      </c>
      <c r="AJ30" s="297">
        <f t="shared" ref="AJ30:AJ36" si="87">ROUND($O30*S30,0)</f>
        <v>0</v>
      </c>
      <c r="AK30" s="297">
        <f t="shared" ref="AK30:AK36" si="88">ROUND($O30*T30,0)</f>
        <v>0</v>
      </c>
      <c r="AL30" s="297">
        <f t="shared" ref="AL30:AL36" si="89">ROUND($O30*U30,0)</f>
        <v>0</v>
      </c>
      <c r="AM30" s="297">
        <f t="shared" ref="AM30:AM36" si="90">ROUND($O30*V30,0)</f>
        <v>0</v>
      </c>
      <c r="AN30" s="297">
        <f t="shared" ref="AN30:AN36" si="91">ROUND($O30*W30,0)</f>
        <v>0</v>
      </c>
      <c r="AO30" s="297">
        <f t="shared" ref="AO30:AO36" si="92">ROUND($O30*X30,0)</f>
        <v>0</v>
      </c>
      <c r="AP30" s="298">
        <f t="shared" si="41"/>
        <v>40</v>
      </c>
      <c r="AQ30" s="298">
        <f t="shared" ref="AQ30:AQ36" si="93">ROUND($O30*Z30,0)</f>
        <v>40</v>
      </c>
      <c r="AR30" s="298">
        <f t="shared" ref="AR30:AR36" si="94">ROUND($O30*AA30,0)</f>
        <v>40</v>
      </c>
      <c r="AS30" s="298">
        <f t="shared" ref="AS30:AS36" si="95">ROUND($O30*AB30,0)</f>
        <v>0</v>
      </c>
      <c r="AT30" s="194"/>
      <c r="AU30" s="194"/>
      <c r="AV30" s="194"/>
      <c r="AW30" s="194"/>
      <c r="AX30" s="236">
        <f t="shared" si="69"/>
        <v>40</v>
      </c>
      <c r="AY30" s="2">
        <f t="shared" si="70"/>
        <v>0.25</v>
      </c>
      <c r="AZ30" s="87" t="e">
        <f>VLOOKUP(I30,Listy!$A$1:$H$9,6,FALSE)</f>
        <v>#N/A</v>
      </c>
      <c r="BA30" s="378" t="e">
        <f t="shared" si="71"/>
        <v>#N/A</v>
      </c>
      <c r="BB30" s="379" t="e">
        <f t="shared" si="72"/>
        <v>#N/A</v>
      </c>
      <c r="BC30" s="2"/>
      <c r="BD30" s="2"/>
      <c r="BE30" s="2"/>
      <c r="BF30" s="2"/>
      <c r="BG30" s="2"/>
      <c r="BH30" s="2"/>
      <c r="BJ30" s="2"/>
      <c r="BK30" s="15"/>
      <c r="BM30" s="16"/>
      <c r="BN30" s="2"/>
      <c r="BP30" s="2"/>
      <c r="BQ30" s="2"/>
      <c r="BT30" s="2"/>
      <c r="BU30" s="2"/>
      <c r="BV30" s="2"/>
      <c r="BX30" s="2"/>
      <c r="BY30" s="2"/>
      <c r="BZ30" s="2"/>
      <c r="CB30" s="2"/>
      <c r="CC30" s="2"/>
      <c r="CD30" s="2"/>
    </row>
    <row r="31" spans="1:84" x14ac:dyDescent="0.3">
      <c r="A31" s="112">
        <v>3</v>
      </c>
      <c r="B31" s="113" t="s">
        <v>382</v>
      </c>
      <c r="C31" s="103">
        <v>2</v>
      </c>
      <c r="D31" s="116" t="str">
        <f t="shared" si="74"/>
        <v>.z03_3_d_2</v>
      </c>
      <c r="E31" s="124" t="s">
        <v>58</v>
      </c>
      <c r="F31" s="37" t="str">
        <f>IFERROR(VLOOKUP($I31,Listy!$A:$H,2,FALSE),"XXX")</f>
        <v>ENDAWA_02</v>
      </c>
      <c r="G31" s="53" t="s">
        <v>48</v>
      </c>
      <c r="H31" s="133">
        <v>5</v>
      </c>
      <c r="I31" s="89" t="s">
        <v>279</v>
      </c>
      <c r="J31" s="91">
        <f t="shared" si="78"/>
        <v>56</v>
      </c>
      <c r="K31" s="94">
        <f>VLOOKUP(J31,Kalendarz!B:E,4,FALSE)</f>
        <v>46773</v>
      </c>
      <c r="L31" s="94">
        <f t="shared" si="83"/>
        <v>46777</v>
      </c>
      <c r="M31" s="37">
        <f t="shared" si="84"/>
        <v>59</v>
      </c>
      <c r="N31" s="474">
        <f>ROUND(MAX(AG31:AO31)/Listy!$U$2,0)</f>
        <v>4</v>
      </c>
      <c r="O31" s="26">
        <v>320</v>
      </c>
      <c r="P31" s="187">
        <v>0.25</v>
      </c>
      <c r="Q31" s="187">
        <v>0</v>
      </c>
      <c r="R31" s="187">
        <v>0</v>
      </c>
      <c r="S31" s="187">
        <v>0</v>
      </c>
      <c r="T31" s="187"/>
      <c r="U31" s="187"/>
      <c r="V31" s="187"/>
      <c r="W31" s="187"/>
      <c r="X31" s="187"/>
      <c r="Y31" s="243">
        <v>0.25</v>
      </c>
      <c r="Z31" s="243">
        <v>0.25</v>
      </c>
      <c r="AA31" s="243">
        <v>0.25</v>
      </c>
      <c r="AB31" s="243">
        <v>0</v>
      </c>
      <c r="AC31" s="300"/>
      <c r="AD31" s="300"/>
      <c r="AE31" s="300"/>
      <c r="AF31" s="300"/>
      <c r="AG31" s="297">
        <f t="shared" si="32"/>
        <v>80</v>
      </c>
      <c r="AH31" s="297">
        <f t="shared" si="85"/>
        <v>0</v>
      </c>
      <c r="AI31" s="297">
        <f t="shared" si="86"/>
        <v>0</v>
      </c>
      <c r="AJ31" s="297">
        <f t="shared" si="87"/>
        <v>0</v>
      </c>
      <c r="AK31" s="297">
        <f t="shared" si="88"/>
        <v>0</v>
      </c>
      <c r="AL31" s="297">
        <f t="shared" si="89"/>
        <v>0</v>
      </c>
      <c r="AM31" s="297">
        <f t="shared" si="90"/>
        <v>0</v>
      </c>
      <c r="AN31" s="297">
        <f t="shared" si="91"/>
        <v>0</v>
      </c>
      <c r="AO31" s="297">
        <f t="shared" si="92"/>
        <v>0</v>
      </c>
      <c r="AP31" s="298">
        <f t="shared" si="41"/>
        <v>80</v>
      </c>
      <c r="AQ31" s="298">
        <f t="shared" si="93"/>
        <v>80</v>
      </c>
      <c r="AR31" s="298">
        <f t="shared" si="94"/>
        <v>80</v>
      </c>
      <c r="AS31" s="298">
        <f t="shared" si="95"/>
        <v>0</v>
      </c>
      <c r="AT31" s="194"/>
      <c r="AU31" s="194"/>
      <c r="AV31" s="194"/>
      <c r="AW31" s="194"/>
      <c r="AX31" s="236">
        <f t="shared" si="69"/>
        <v>80</v>
      </c>
      <c r="AY31" s="2">
        <f t="shared" si="70"/>
        <v>0.5</v>
      </c>
      <c r="AZ31" s="87" t="e">
        <f>VLOOKUP(I31,Listy!$A$1:$H$9,6,FALSE)</f>
        <v>#N/A</v>
      </c>
      <c r="BA31" s="378" t="e">
        <f t="shared" si="71"/>
        <v>#N/A</v>
      </c>
      <c r="BB31" s="379" t="e">
        <f t="shared" si="72"/>
        <v>#N/A</v>
      </c>
      <c r="BC31" s="2"/>
      <c r="BD31" s="2"/>
      <c r="BE31" s="2"/>
      <c r="BF31" s="2"/>
      <c r="BG31" s="2"/>
      <c r="BH31" s="2"/>
      <c r="BJ31" s="2"/>
      <c r="BK31" s="15"/>
      <c r="BM31" s="16"/>
      <c r="BN31" s="2"/>
      <c r="BP31" s="2"/>
      <c r="BQ31" s="2"/>
      <c r="BT31" s="2"/>
      <c r="BU31" s="2"/>
      <c r="BV31" s="2"/>
      <c r="BX31" s="2"/>
      <c r="BY31" s="2"/>
      <c r="BZ31" s="2"/>
      <c r="CB31" s="2"/>
      <c r="CC31" s="2"/>
      <c r="CD31" s="2"/>
    </row>
    <row r="32" spans="1:84" x14ac:dyDescent="0.3">
      <c r="A32" s="112">
        <v>3</v>
      </c>
      <c r="B32" s="113" t="s">
        <v>382</v>
      </c>
      <c r="C32" s="103">
        <v>3</v>
      </c>
      <c r="D32" s="116" t="str">
        <f t="shared" si="74"/>
        <v>.z03_3_d_3</v>
      </c>
      <c r="E32" s="124" t="s">
        <v>59</v>
      </c>
      <c r="F32" s="37" t="str">
        <f>IFERROR(VLOOKUP($I32,Listy!$A:$H,2,FALSE),"XXX")</f>
        <v>ENDAWA_03</v>
      </c>
      <c r="G32" s="53" t="s">
        <v>48</v>
      </c>
      <c r="H32" s="133">
        <v>5</v>
      </c>
      <c r="I32" s="89" t="s">
        <v>280</v>
      </c>
      <c r="J32" s="91">
        <f t="shared" si="78"/>
        <v>59</v>
      </c>
      <c r="K32" s="94">
        <f>VLOOKUP(J32,Kalendarz!B:E,4,FALSE)</f>
        <v>46794</v>
      </c>
      <c r="L32" s="94">
        <f t="shared" si="83"/>
        <v>46794</v>
      </c>
      <c r="M32" s="37">
        <f t="shared" si="84"/>
        <v>58</v>
      </c>
      <c r="N32" s="476">
        <v>0</v>
      </c>
      <c r="O32" s="26">
        <v>120</v>
      </c>
      <c r="P32" s="187">
        <v>0</v>
      </c>
      <c r="Q32" s="187">
        <v>0</v>
      </c>
      <c r="R32" s="187">
        <v>0.33300000000000002</v>
      </c>
      <c r="S32" s="187">
        <v>0</v>
      </c>
      <c r="T32" s="187"/>
      <c r="U32" s="187"/>
      <c r="V32" s="187"/>
      <c r="W32" s="187"/>
      <c r="X32" s="187"/>
      <c r="Y32" s="243">
        <v>0.33300000000000002</v>
      </c>
      <c r="Z32" s="243">
        <v>0.33300000000000002</v>
      </c>
      <c r="AA32" s="243">
        <v>0</v>
      </c>
      <c r="AB32" s="243">
        <v>0</v>
      </c>
      <c r="AC32" s="300"/>
      <c r="AD32" s="300"/>
      <c r="AE32" s="300"/>
      <c r="AF32" s="300"/>
      <c r="AG32" s="297">
        <f t="shared" si="32"/>
        <v>0</v>
      </c>
      <c r="AH32" s="297">
        <f t="shared" si="85"/>
        <v>0</v>
      </c>
      <c r="AI32" s="297">
        <f t="shared" si="86"/>
        <v>40</v>
      </c>
      <c r="AJ32" s="297">
        <f t="shared" si="87"/>
        <v>0</v>
      </c>
      <c r="AK32" s="297">
        <f t="shared" si="88"/>
        <v>0</v>
      </c>
      <c r="AL32" s="297">
        <f t="shared" si="89"/>
        <v>0</v>
      </c>
      <c r="AM32" s="297">
        <f t="shared" si="90"/>
        <v>0</v>
      </c>
      <c r="AN32" s="297">
        <f t="shared" si="91"/>
        <v>0</v>
      </c>
      <c r="AO32" s="297">
        <f t="shared" si="92"/>
        <v>0</v>
      </c>
      <c r="AP32" s="298">
        <f t="shared" si="41"/>
        <v>40</v>
      </c>
      <c r="AQ32" s="298">
        <f t="shared" si="93"/>
        <v>40</v>
      </c>
      <c r="AR32" s="298">
        <f t="shared" si="94"/>
        <v>0</v>
      </c>
      <c r="AS32" s="298">
        <f t="shared" si="95"/>
        <v>0</v>
      </c>
      <c r="AT32" s="198"/>
      <c r="AU32" s="198"/>
      <c r="AV32" s="198"/>
      <c r="AW32" s="198"/>
      <c r="AX32" s="236">
        <f t="shared" si="69"/>
        <v>40</v>
      </c>
      <c r="AY32" s="2">
        <f t="shared" si="70"/>
        <v>0.25</v>
      </c>
      <c r="AZ32" s="87" t="e">
        <f>VLOOKUP(I32,Listy!$A$1:$H$9,6,FALSE)</f>
        <v>#N/A</v>
      </c>
      <c r="BA32" s="378" t="e">
        <f t="shared" si="71"/>
        <v>#N/A</v>
      </c>
      <c r="BB32" s="379" t="e">
        <f t="shared" si="72"/>
        <v>#N/A</v>
      </c>
      <c r="BC32" s="2"/>
      <c r="BD32" s="2"/>
      <c r="BE32" s="2"/>
      <c r="BF32" s="2"/>
      <c r="BG32" s="2"/>
      <c r="BH32" s="2"/>
      <c r="BJ32" s="2"/>
      <c r="BK32" s="15"/>
      <c r="BM32" s="16"/>
      <c r="BN32" s="2"/>
      <c r="BP32" s="2"/>
      <c r="BQ32" s="2"/>
      <c r="BT32" s="2"/>
      <c r="BU32" s="2"/>
      <c r="BV32" s="2"/>
      <c r="BX32" s="2"/>
      <c r="BY32" s="2"/>
      <c r="BZ32" s="2"/>
      <c r="CB32" s="2"/>
      <c r="CC32" s="2"/>
      <c r="CD32" s="2"/>
    </row>
    <row r="33" spans="1:84" x14ac:dyDescent="0.3">
      <c r="A33" s="112">
        <v>3</v>
      </c>
      <c r="B33" s="113" t="s">
        <v>382</v>
      </c>
      <c r="C33" s="103">
        <v>4</v>
      </c>
      <c r="D33" s="116" t="str">
        <f t="shared" si="74"/>
        <v>.z03_3_d_4</v>
      </c>
      <c r="E33" s="124" t="s">
        <v>60</v>
      </c>
      <c r="F33" s="37" t="str">
        <f>IFERROR(VLOOKUP($I33,Listy!$A:$H,2,FALSE),"XXX")</f>
        <v>ENDAWA_04</v>
      </c>
      <c r="G33" s="53" t="s">
        <v>48</v>
      </c>
      <c r="H33" s="133">
        <v>5</v>
      </c>
      <c r="I33" s="89" t="s">
        <v>281</v>
      </c>
      <c r="J33" s="91">
        <f t="shared" si="78"/>
        <v>58</v>
      </c>
      <c r="K33" s="94">
        <f>VLOOKUP(J33,Kalendarz!B:E,4,FALSE)</f>
        <v>46787</v>
      </c>
      <c r="L33" s="94">
        <f t="shared" si="83"/>
        <v>46787</v>
      </c>
      <c r="M33" s="37">
        <f t="shared" si="84"/>
        <v>57</v>
      </c>
      <c r="N33" s="476">
        <v>0</v>
      </c>
      <c r="O33" s="26">
        <v>120</v>
      </c>
      <c r="P33" s="187">
        <v>0</v>
      </c>
      <c r="Q33" s="187">
        <v>0</v>
      </c>
      <c r="R33" s="187">
        <v>0</v>
      </c>
      <c r="S33" s="187">
        <v>0.33300000000000002</v>
      </c>
      <c r="T33" s="187"/>
      <c r="U33" s="187"/>
      <c r="V33" s="187"/>
      <c r="W33" s="187"/>
      <c r="X33" s="187"/>
      <c r="Y33" s="243">
        <v>0</v>
      </c>
      <c r="Z33" s="243">
        <v>0.33300000000000002</v>
      </c>
      <c r="AA33" s="243">
        <v>0.33300000000000002</v>
      </c>
      <c r="AB33" s="243">
        <v>0</v>
      </c>
      <c r="AC33" s="300"/>
      <c r="AD33" s="300"/>
      <c r="AE33" s="300"/>
      <c r="AF33" s="300"/>
      <c r="AG33" s="297">
        <f t="shared" si="32"/>
        <v>0</v>
      </c>
      <c r="AH33" s="297">
        <f t="shared" si="85"/>
        <v>0</v>
      </c>
      <c r="AI33" s="297">
        <f t="shared" si="86"/>
        <v>0</v>
      </c>
      <c r="AJ33" s="297">
        <f t="shared" si="87"/>
        <v>40</v>
      </c>
      <c r="AK33" s="297">
        <f t="shared" si="88"/>
        <v>0</v>
      </c>
      <c r="AL33" s="297">
        <f t="shared" si="89"/>
        <v>0</v>
      </c>
      <c r="AM33" s="297">
        <f t="shared" si="90"/>
        <v>0</v>
      </c>
      <c r="AN33" s="297">
        <f t="shared" si="91"/>
        <v>0</v>
      </c>
      <c r="AO33" s="297">
        <f t="shared" si="92"/>
        <v>0</v>
      </c>
      <c r="AP33" s="298">
        <f t="shared" si="41"/>
        <v>0</v>
      </c>
      <c r="AQ33" s="298">
        <f t="shared" si="93"/>
        <v>40</v>
      </c>
      <c r="AR33" s="298">
        <f t="shared" si="94"/>
        <v>40</v>
      </c>
      <c r="AS33" s="298">
        <f t="shared" si="95"/>
        <v>0</v>
      </c>
      <c r="AT33" s="194"/>
      <c r="AU33" s="194"/>
      <c r="AV33" s="194"/>
      <c r="AW33" s="194"/>
      <c r="AX33" s="236">
        <f t="shared" si="69"/>
        <v>40</v>
      </c>
      <c r="AY33" s="2">
        <f t="shared" si="70"/>
        <v>0.25</v>
      </c>
      <c r="AZ33" s="87" t="e">
        <f>VLOOKUP(I33,Listy!$A$1:$H$9,6,FALSE)</f>
        <v>#N/A</v>
      </c>
      <c r="BA33" s="378" t="e">
        <f t="shared" si="71"/>
        <v>#N/A</v>
      </c>
      <c r="BB33" s="379" t="e">
        <f t="shared" si="72"/>
        <v>#N/A</v>
      </c>
      <c r="BC33" s="2"/>
      <c r="BD33" s="2"/>
      <c r="BE33" s="2"/>
      <c r="BF33" s="2"/>
      <c r="BG33" s="2"/>
      <c r="BH33" s="2"/>
      <c r="BJ33" s="2"/>
      <c r="BK33" s="15"/>
      <c r="BM33" s="16"/>
      <c r="BN33" s="2"/>
      <c r="BP33" s="2"/>
      <c r="BQ33" s="2"/>
      <c r="BT33" s="2"/>
      <c r="BU33" s="2"/>
      <c r="BV33" s="2"/>
      <c r="BX33" s="2"/>
      <c r="BY33" s="2"/>
      <c r="BZ33" s="2"/>
      <c r="CB33" s="2"/>
      <c r="CC33" s="2"/>
      <c r="CD33" s="2"/>
    </row>
    <row r="34" spans="1:84" x14ac:dyDescent="0.3">
      <c r="A34" s="112">
        <v>3</v>
      </c>
      <c r="B34" s="113" t="s">
        <v>382</v>
      </c>
      <c r="C34" s="103">
        <v>5</v>
      </c>
      <c r="D34" s="116" t="str">
        <f t="shared" si="74"/>
        <v>.z03_3_d_5</v>
      </c>
      <c r="E34" s="124" t="s">
        <v>61</v>
      </c>
      <c r="F34" s="37" t="str">
        <f>IFERROR(VLOOKUP($I34,Listy!$A:$H,2,FALSE),"XXX")</f>
        <v>ENDAWA_01</v>
      </c>
      <c r="G34" s="53" t="s">
        <v>48</v>
      </c>
      <c r="H34" s="133">
        <v>6</v>
      </c>
      <c r="I34" s="89" t="s">
        <v>278</v>
      </c>
      <c r="J34" s="91">
        <f t="shared" si="78"/>
        <v>57</v>
      </c>
      <c r="K34" s="94">
        <f>VLOOKUP(J34,Kalendarz!B:E,4,FALSE)</f>
        <v>46780</v>
      </c>
      <c r="L34" s="94">
        <f t="shared" si="83"/>
        <v>46782</v>
      </c>
      <c r="M34" s="37">
        <f t="shared" si="84"/>
        <v>58</v>
      </c>
      <c r="N34" s="474">
        <f>ROUND(MAX(AG34:AO34)/Listy!$U$2,0)</f>
        <v>2</v>
      </c>
      <c r="O34" s="26">
        <v>120</v>
      </c>
      <c r="P34" s="187">
        <v>0</v>
      </c>
      <c r="Q34" s="187">
        <v>0.33300000000000002</v>
      </c>
      <c r="R34" s="187">
        <v>0</v>
      </c>
      <c r="S34" s="187">
        <v>0</v>
      </c>
      <c r="T34" s="187"/>
      <c r="U34" s="187"/>
      <c r="V34" s="187"/>
      <c r="W34" s="187"/>
      <c r="X34" s="187"/>
      <c r="Y34" s="243">
        <v>0</v>
      </c>
      <c r="Z34" s="243">
        <v>0.33300000000000002</v>
      </c>
      <c r="AA34" s="243">
        <v>0.33300000000000002</v>
      </c>
      <c r="AB34" s="243">
        <v>0</v>
      </c>
      <c r="AC34" s="300"/>
      <c r="AD34" s="300"/>
      <c r="AE34" s="300"/>
      <c r="AF34" s="300"/>
      <c r="AG34" s="297">
        <f t="shared" si="32"/>
        <v>0</v>
      </c>
      <c r="AH34" s="297">
        <f t="shared" si="85"/>
        <v>40</v>
      </c>
      <c r="AI34" s="297">
        <f t="shared" si="86"/>
        <v>0</v>
      </c>
      <c r="AJ34" s="297">
        <f t="shared" si="87"/>
        <v>0</v>
      </c>
      <c r="AK34" s="297">
        <f t="shared" si="88"/>
        <v>0</v>
      </c>
      <c r="AL34" s="297">
        <f t="shared" si="89"/>
        <v>0</v>
      </c>
      <c r="AM34" s="297">
        <f t="shared" si="90"/>
        <v>0</v>
      </c>
      <c r="AN34" s="297">
        <f t="shared" si="91"/>
        <v>0</v>
      </c>
      <c r="AO34" s="297">
        <f t="shared" si="92"/>
        <v>0</v>
      </c>
      <c r="AP34" s="298">
        <f t="shared" si="41"/>
        <v>0</v>
      </c>
      <c r="AQ34" s="298">
        <f t="shared" si="93"/>
        <v>40</v>
      </c>
      <c r="AR34" s="298">
        <f t="shared" si="94"/>
        <v>40</v>
      </c>
      <c r="AS34" s="298">
        <f t="shared" si="95"/>
        <v>0</v>
      </c>
      <c r="AT34" s="194"/>
      <c r="AU34" s="194"/>
      <c r="AV34" s="194"/>
      <c r="AW34" s="194"/>
      <c r="AX34" s="236">
        <f t="shared" si="69"/>
        <v>40</v>
      </c>
      <c r="AY34" s="2">
        <f t="shared" si="70"/>
        <v>0.25</v>
      </c>
      <c r="AZ34" s="87" t="e">
        <f>VLOOKUP(I34,Listy!$A$1:$H$9,6,FALSE)</f>
        <v>#N/A</v>
      </c>
      <c r="BA34" s="378" t="e">
        <f t="shared" si="71"/>
        <v>#N/A</v>
      </c>
      <c r="BB34" s="379" t="e">
        <f t="shared" si="72"/>
        <v>#N/A</v>
      </c>
      <c r="BC34" s="2"/>
      <c r="BD34" s="2"/>
      <c r="BE34" s="2"/>
      <c r="BF34" s="2"/>
      <c r="BG34" s="2"/>
      <c r="BH34" s="2"/>
      <c r="BJ34" s="2"/>
      <c r="BK34" s="15"/>
      <c r="BM34" s="16"/>
      <c r="BN34" s="2"/>
      <c r="BP34" s="2"/>
      <c r="BQ34" s="2"/>
      <c r="BT34" s="2"/>
      <c r="BU34" s="2"/>
      <c r="BV34" s="2"/>
      <c r="BX34" s="2"/>
      <c r="BY34" s="2"/>
      <c r="BZ34" s="2"/>
      <c r="CB34" s="2"/>
      <c r="CC34" s="2"/>
      <c r="CD34" s="2"/>
    </row>
    <row r="35" spans="1:84" x14ac:dyDescent="0.3">
      <c r="A35" s="112">
        <v>3</v>
      </c>
      <c r="B35" s="113" t="s">
        <v>382</v>
      </c>
      <c r="C35" s="103">
        <v>6</v>
      </c>
      <c r="D35" s="116" t="str">
        <f t="shared" si="74"/>
        <v>.z03_3_d_6</v>
      </c>
      <c r="E35" s="124" t="s">
        <v>62</v>
      </c>
      <c r="F35" s="37" t="str">
        <f>IFERROR(VLOOKUP($I35,Listy!$A:$H,2,FALSE),"XXX")</f>
        <v>ENDAWA_02</v>
      </c>
      <c r="G35" s="53" t="s">
        <v>48</v>
      </c>
      <c r="H35" s="133">
        <v>6</v>
      </c>
      <c r="I35" s="89" t="s">
        <v>279</v>
      </c>
      <c r="J35" s="91">
        <f t="shared" si="78"/>
        <v>58</v>
      </c>
      <c r="K35" s="94">
        <f>VLOOKUP(J35,Kalendarz!B:E,4,FALSE)</f>
        <v>46787</v>
      </c>
      <c r="L35" s="94">
        <f t="shared" si="83"/>
        <v>46787</v>
      </c>
      <c r="M35" s="37">
        <f t="shared" si="84"/>
        <v>57</v>
      </c>
      <c r="N35" s="474">
        <v>0</v>
      </c>
      <c r="O35" s="26">
        <v>120</v>
      </c>
      <c r="P35" s="187">
        <v>0.33300000000000002</v>
      </c>
      <c r="Q35" s="187">
        <v>0</v>
      </c>
      <c r="R35" s="187">
        <v>0</v>
      </c>
      <c r="S35" s="187">
        <v>0</v>
      </c>
      <c r="T35" s="187"/>
      <c r="U35" s="187"/>
      <c r="V35" s="187"/>
      <c r="W35" s="187"/>
      <c r="X35" s="187"/>
      <c r="Y35" s="243">
        <v>0.33300000000000002</v>
      </c>
      <c r="Z35" s="243">
        <v>0</v>
      </c>
      <c r="AA35" s="243">
        <v>0</v>
      </c>
      <c r="AB35" s="243">
        <v>0.33300000000000002</v>
      </c>
      <c r="AC35" s="300"/>
      <c r="AD35" s="300"/>
      <c r="AE35" s="300"/>
      <c r="AF35" s="300"/>
      <c r="AG35" s="297">
        <f t="shared" si="32"/>
        <v>40</v>
      </c>
      <c r="AH35" s="297">
        <f t="shared" si="85"/>
        <v>0</v>
      </c>
      <c r="AI35" s="297">
        <f t="shared" si="86"/>
        <v>0</v>
      </c>
      <c r="AJ35" s="297">
        <f t="shared" si="87"/>
        <v>0</v>
      </c>
      <c r="AK35" s="297">
        <f t="shared" si="88"/>
        <v>0</v>
      </c>
      <c r="AL35" s="297">
        <f t="shared" si="89"/>
        <v>0</v>
      </c>
      <c r="AM35" s="297">
        <f t="shared" si="90"/>
        <v>0</v>
      </c>
      <c r="AN35" s="297">
        <f t="shared" si="91"/>
        <v>0</v>
      </c>
      <c r="AO35" s="297">
        <f t="shared" si="92"/>
        <v>0</v>
      </c>
      <c r="AP35" s="298">
        <f t="shared" si="41"/>
        <v>40</v>
      </c>
      <c r="AQ35" s="298">
        <f t="shared" si="93"/>
        <v>0</v>
      </c>
      <c r="AR35" s="298">
        <f t="shared" si="94"/>
        <v>0</v>
      </c>
      <c r="AS35" s="298">
        <f t="shared" si="95"/>
        <v>40</v>
      </c>
      <c r="AT35" s="194"/>
      <c r="AU35" s="194"/>
      <c r="AV35" s="194"/>
      <c r="AW35" s="194"/>
      <c r="AX35" s="236">
        <f t="shared" si="69"/>
        <v>40</v>
      </c>
      <c r="AY35" s="2">
        <f t="shared" si="70"/>
        <v>0.25</v>
      </c>
      <c r="AZ35" s="87" t="e">
        <f>VLOOKUP(I35,Listy!$A$1:$H$9,6,FALSE)</f>
        <v>#N/A</v>
      </c>
      <c r="BA35" s="378" t="e">
        <f t="shared" si="71"/>
        <v>#N/A</v>
      </c>
      <c r="BB35" s="379" t="e">
        <f t="shared" si="72"/>
        <v>#N/A</v>
      </c>
      <c r="BC35" s="2"/>
      <c r="BD35" s="2"/>
      <c r="BE35" s="2"/>
      <c r="BF35" s="2"/>
      <c r="BG35" s="2"/>
      <c r="BH35" s="2"/>
      <c r="BJ35" s="2"/>
      <c r="BK35" s="15"/>
      <c r="BM35" s="16"/>
      <c r="BN35" s="2"/>
      <c r="BP35" s="2"/>
      <c r="BQ35" s="2"/>
      <c r="BT35" s="2"/>
      <c r="BU35" s="2"/>
      <c r="BV35" s="2"/>
      <c r="BX35" s="2"/>
      <c r="BY35" s="2"/>
      <c r="BZ35" s="2"/>
      <c r="CB35" s="2"/>
      <c r="CC35" s="2"/>
      <c r="CD35" s="2"/>
    </row>
    <row r="36" spans="1:84" ht="15" thickBot="1" x14ac:dyDescent="0.35">
      <c r="A36" s="112">
        <v>3</v>
      </c>
      <c r="B36" s="113" t="s">
        <v>383</v>
      </c>
      <c r="C36" s="106">
        <v>1</v>
      </c>
      <c r="D36" s="116" t="str">
        <f t="shared" si="74"/>
        <v>.z03_3_e_1</v>
      </c>
      <c r="E36" s="123" t="s">
        <v>63</v>
      </c>
      <c r="F36" s="37" t="str">
        <f>IFERROR(VLOOKUP($I36,Listy!$A:$H,2,FALSE),"XXX")</f>
        <v>XXX</v>
      </c>
      <c r="G36" s="37" t="str">
        <f>IFERROR(VLOOKUP($I36,Listy!$A:$H,3,FALSE),"XXX")</f>
        <v>XXX</v>
      </c>
      <c r="H36" s="133">
        <v>7</v>
      </c>
      <c r="I36" s="34" t="s">
        <v>42</v>
      </c>
      <c r="J36" s="91">
        <f t="shared" si="78"/>
        <v>57</v>
      </c>
      <c r="K36" s="94">
        <f>VLOOKUP(J36,Kalendarz!B:E,4,FALSE)</f>
        <v>46780</v>
      </c>
      <c r="L36" s="94">
        <f t="shared" si="83"/>
        <v>46782</v>
      </c>
      <c r="M36" s="37">
        <f t="shared" si="84"/>
        <v>58</v>
      </c>
      <c r="N36" s="474">
        <f>ROUND(MAX(AG36:AO36)/Listy!$U$2,0)</f>
        <v>2</v>
      </c>
      <c r="O36" s="26">
        <v>120</v>
      </c>
      <c r="P36" s="187">
        <v>0</v>
      </c>
      <c r="Q36" s="187">
        <v>0</v>
      </c>
      <c r="R36" s="187">
        <v>0.25</v>
      </c>
      <c r="S36" s="187">
        <v>0</v>
      </c>
      <c r="T36" s="187"/>
      <c r="U36" s="187"/>
      <c r="V36" s="187"/>
      <c r="W36" s="187"/>
      <c r="X36" s="187"/>
      <c r="Y36" s="243">
        <v>0.25</v>
      </c>
      <c r="Z36" s="243">
        <v>0.25</v>
      </c>
      <c r="AA36" s="243">
        <v>0.25</v>
      </c>
      <c r="AB36" s="243">
        <v>0</v>
      </c>
      <c r="AC36" s="300"/>
      <c r="AD36" s="300"/>
      <c r="AE36" s="300"/>
      <c r="AF36" s="300"/>
      <c r="AG36" s="297">
        <f t="shared" si="32"/>
        <v>0</v>
      </c>
      <c r="AH36" s="297">
        <f t="shared" si="85"/>
        <v>0</v>
      </c>
      <c r="AI36" s="297">
        <f t="shared" si="86"/>
        <v>30</v>
      </c>
      <c r="AJ36" s="297">
        <f t="shared" si="87"/>
        <v>0</v>
      </c>
      <c r="AK36" s="297">
        <f t="shared" si="88"/>
        <v>0</v>
      </c>
      <c r="AL36" s="297">
        <f t="shared" si="89"/>
        <v>0</v>
      </c>
      <c r="AM36" s="297">
        <f t="shared" si="90"/>
        <v>0</v>
      </c>
      <c r="AN36" s="297">
        <f t="shared" si="91"/>
        <v>0</v>
      </c>
      <c r="AO36" s="297">
        <f t="shared" si="92"/>
        <v>0</v>
      </c>
      <c r="AP36" s="298">
        <f t="shared" si="41"/>
        <v>30</v>
      </c>
      <c r="AQ36" s="298">
        <f t="shared" si="93"/>
        <v>30</v>
      </c>
      <c r="AR36" s="298">
        <f t="shared" si="94"/>
        <v>30</v>
      </c>
      <c r="AS36" s="298">
        <f t="shared" si="95"/>
        <v>0</v>
      </c>
      <c r="AT36" s="194"/>
      <c r="AU36" s="194"/>
      <c r="AV36" s="194"/>
      <c r="AW36" s="194"/>
      <c r="AX36" s="236">
        <f t="shared" si="69"/>
        <v>30</v>
      </c>
      <c r="AY36" s="2">
        <f t="shared" si="70"/>
        <v>0.1875</v>
      </c>
      <c r="AZ36" s="87" t="e">
        <f>VLOOKUP(I36,Listy!$A$1:$H$9,6,FALSE)</f>
        <v>#N/A</v>
      </c>
      <c r="BA36" s="378" t="e">
        <f t="shared" si="71"/>
        <v>#N/A</v>
      </c>
      <c r="BB36" s="379" t="e">
        <f t="shared" si="72"/>
        <v>#N/A</v>
      </c>
      <c r="BC36" s="2"/>
      <c r="BD36" s="2"/>
      <c r="BE36" s="2"/>
      <c r="BF36" s="2"/>
      <c r="BG36" s="2"/>
      <c r="BH36" s="2"/>
      <c r="BI36" s="23">
        <f>BG36*BH36</f>
        <v>0</v>
      </c>
      <c r="BJ36" s="2"/>
      <c r="BK36" s="2"/>
      <c r="BL36" s="23"/>
      <c r="BM36" s="2"/>
      <c r="BN36" s="2"/>
      <c r="BO36" s="23"/>
      <c r="BP36" s="2"/>
      <c r="BQ36" s="2"/>
      <c r="BR36" s="23"/>
      <c r="BS36" s="23"/>
      <c r="BT36" s="2"/>
      <c r="BU36" s="2"/>
      <c r="BV36" s="2"/>
      <c r="BW36" s="23">
        <f>BU36*BV36</f>
        <v>0</v>
      </c>
      <c r="BX36" s="2"/>
      <c r="BY36" s="2"/>
      <c r="BZ36" s="2"/>
      <c r="CA36" s="23">
        <f>BY36*BZ36</f>
        <v>0</v>
      </c>
      <c r="CB36" s="2"/>
      <c r="CC36" s="2"/>
      <c r="CD36" s="2"/>
      <c r="CE36" s="23">
        <f>CC36*CD36</f>
        <v>0</v>
      </c>
    </row>
    <row r="37" spans="1:84" ht="15" thickBot="1" x14ac:dyDescent="0.35">
      <c r="A37" s="109">
        <v>4</v>
      </c>
      <c r="B37" s="113" t="s">
        <v>379</v>
      </c>
      <c r="C37" s="106">
        <v>0</v>
      </c>
      <c r="D37" s="116" t="str">
        <f t="shared" ref="D37" si="96">CONCATENATE(A$3,"_",A37,"_",B37,"_",C37)</f>
        <v>.z03_4_a_0</v>
      </c>
      <c r="E37" s="85" t="s">
        <v>713</v>
      </c>
      <c r="F37" s="148"/>
      <c r="G37" s="148"/>
      <c r="H37" s="2"/>
      <c r="I37" s="148"/>
      <c r="J37" s="91">
        <f t="shared" si="78"/>
        <v>58</v>
      </c>
      <c r="K37" s="94">
        <f>VLOOKUP(J37,Kalendarz!B:E,4,FALSE)</f>
        <v>46787</v>
      </c>
      <c r="L37" s="94">
        <f t="shared" si="83"/>
        <v>46787</v>
      </c>
      <c r="M37" s="37">
        <f t="shared" si="84"/>
        <v>57</v>
      </c>
      <c r="N37" s="474">
        <f>ROUND(MAX(AG37:AO37)/Listy!$U$2,0)</f>
        <v>0</v>
      </c>
      <c r="O37" s="148"/>
      <c r="P37" s="148"/>
      <c r="Q37" s="148"/>
      <c r="R37" s="148"/>
      <c r="S37" s="148"/>
      <c r="T37" s="148"/>
      <c r="U37" s="148"/>
      <c r="V37" s="131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35">
        <f>BL38+BL39+BL40+BL41</f>
        <v>0</v>
      </c>
      <c r="BM37" s="2"/>
      <c r="BN37" s="2"/>
      <c r="BO37" s="35">
        <f>BO38+BO39+BO40+BO41</f>
        <v>0</v>
      </c>
      <c r="BP37" s="2"/>
      <c r="BQ37" s="2"/>
      <c r="BR37" s="35">
        <f t="shared" ref="BR37:BS37" si="97">BR38+BR39+BR40+BR41</f>
        <v>0</v>
      </c>
      <c r="BS37" s="35">
        <f t="shared" si="97"/>
        <v>0</v>
      </c>
      <c r="BT37" s="2"/>
      <c r="BU37" s="2"/>
      <c r="BV37" s="2"/>
      <c r="BW37" s="35">
        <f>BW38+BW39+BW40+BW41</f>
        <v>0</v>
      </c>
      <c r="BX37" s="2"/>
      <c r="BY37" s="2"/>
      <c r="BZ37" s="2"/>
      <c r="CA37" s="35">
        <f>CA38+CA39+CA40+CA41</f>
        <v>0</v>
      </c>
      <c r="CB37" s="2"/>
      <c r="CC37" s="2"/>
      <c r="CD37" s="2"/>
      <c r="CE37" s="35">
        <f>CE38+CE39+CE40+CE41</f>
        <v>0</v>
      </c>
      <c r="CF37" s="17">
        <f>AY37+BB37+BI37+BL37+BO37+BR37+BS37+BW37+CA37+CE37</f>
        <v>0</v>
      </c>
    </row>
    <row r="38" spans="1:84" x14ac:dyDescent="0.3">
      <c r="A38" s="63">
        <v>4</v>
      </c>
      <c r="B38" s="113" t="s">
        <v>379</v>
      </c>
      <c r="C38" s="106">
        <v>1</v>
      </c>
      <c r="D38" s="116" t="str">
        <f t="shared" si="74"/>
        <v>.z03_4_a_1</v>
      </c>
      <c r="E38" s="123" t="s">
        <v>64</v>
      </c>
      <c r="F38" s="27"/>
      <c r="G38" s="27"/>
      <c r="H38" s="45">
        <v>4</v>
      </c>
      <c r="I38" s="28" t="s">
        <v>42</v>
      </c>
      <c r="J38" s="91">
        <f t="shared" si="78"/>
        <v>57</v>
      </c>
      <c r="K38" s="94">
        <f>VLOOKUP(J38,Kalendarz!B:E,4,FALSE)</f>
        <v>46780</v>
      </c>
      <c r="L38" s="94">
        <f t="shared" si="83"/>
        <v>46782</v>
      </c>
      <c r="M38" s="37">
        <f t="shared" si="84"/>
        <v>58</v>
      </c>
      <c r="N38" s="474">
        <f>ROUND(MAX(AG38:AO38)/Listy!$U$2,0)</f>
        <v>2</v>
      </c>
      <c r="O38" s="26">
        <v>160</v>
      </c>
      <c r="P38" s="187">
        <v>0.25</v>
      </c>
      <c r="Q38" s="187">
        <v>0</v>
      </c>
      <c r="R38" s="187">
        <v>0.25</v>
      </c>
      <c r="S38" s="187">
        <v>0</v>
      </c>
      <c r="T38" s="187"/>
      <c r="U38" s="187"/>
      <c r="V38" s="187"/>
      <c r="W38" s="187"/>
      <c r="X38" s="187"/>
      <c r="Y38" s="243">
        <v>0.5</v>
      </c>
      <c r="Z38" s="243">
        <v>0</v>
      </c>
      <c r="AA38" s="243">
        <v>0</v>
      </c>
      <c r="AB38" s="243">
        <v>0</v>
      </c>
      <c r="AC38" s="300"/>
      <c r="AD38" s="300"/>
      <c r="AE38" s="300"/>
      <c r="AF38" s="300"/>
      <c r="AG38" s="297">
        <f t="shared" ref="AG38:AG69" si="98">ROUND($O38*P38,0)</f>
        <v>40</v>
      </c>
      <c r="AH38" s="297">
        <f t="shared" ref="AH38:AH41" si="99">ROUND($O38*Q38,0)</f>
        <v>0</v>
      </c>
      <c r="AI38" s="297">
        <f t="shared" ref="AI38:AI41" si="100">ROUND($O38*R38,0)</f>
        <v>40</v>
      </c>
      <c r="AJ38" s="297">
        <f t="shared" ref="AJ38:AJ41" si="101">ROUND($O38*S38,0)</f>
        <v>0</v>
      </c>
      <c r="AK38" s="297">
        <f t="shared" ref="AK38:AK41" si="102">ROUND($O38*T38,0)</f>
        <v>0</v>
      </c>
      <c r="AL38" s="297">
        <f t="shared" ref="AL38:AL41" si="103">ROUND($O38*U38,0)</f>
        <v>0</v>
      </c>
      <c r="AM38" s="297">
        <f t="shared" ref="AM38:AM41" si="104">ROUND($O38*V38,0)</f>
        <v>0</v>
      </c>
      <c r="AN38" s="297">
        <f t="shared" ref="AN38:AN41" si="105">ROUND($O38*W38,0)</f>
        <v>0</v>
      </c>
      <c r="AO38" s="297">
        <f t="shared" ref="AO38:AO41" si="106">ROUND($O38*X38,0)</f>
        <v>0</v>
      </c>
      <c r="AP38" s="298">
        <f t="shared" ref="AP38:AP69" si="107">ROUND($O38*Y38,0)</f>
        <v>80</v>
      </c>
      <c r="AQ38" s="298">
        <f t="shared" ref="AQ38:AQ41" si="108">ROUND($O38*Z38,0)</f>
        <v>0</v>
      </c>
      <c r="AR38" s="298">
        <f t="shared" ref="AR38:AR41" si="109">ROUND($O38*AA38,0)</f>
        <v>0</v>
      </c>
      <c r="AS38" s="298">
        <f t="shared" ref="AS38:AS41" si="110">ROUND($O38*AB38,0)</f>
        <v>0</v>
      </c>
      <c r="AT38" s="195"/>
      <c r="AU38" s="195"/>
      <c r="AV38" s="195"/>
      <c r="AW38" s="195"/>
      <c r="AX38" s="236">
        <f t="shared" si="69"/>
        <v>80</v>
      </c>
      <c r="AY38" s="2">
        <f t="shared" si="70"/>
        <v>0.5</v>
      </c>
      <c r="AZ38" s="87" t="e">
        <f>VLOOKUP(I38,Listy!$A$1:$H$9,6,FALSE)</f>
        <v>#N/A</v>
      </c>
      <c r="BA38" s="378" t="e">
        <f t="shared" si="71"/>
        <v>#N/A</v>
      </c>
      <c r="BB38" s="379" t="e">
        <f t="shared" si="72"/>
        <v>#N/A</v>
      </c>
      <c r="BC38" s="2"/>
      <c r="BD38" s="2"/>
      <c r="BE38" s="2"/>
      <c r="BF38" s="2"/>
      <c r="BG38" s="2"/>
      <c r="BH38" s="2"/>
      <c r="BI38" s="21">
        <f t="shared" ref="BI38:BI41" si="111">BG38*BH38</f>
        <v>0</v>
      </c>
      <c r="BJ38" s="2"/>
      <c r="BK38" s="2"/>
      <c r="BL38" s="21"/>
      <c r="BM38" s="2"/>
      <c r="BN38" s="2"/>
      <c r="BO38" s="21"/>
      <c r="BP38" s="2"/>
      <c r="BQ38" s="2"/>
      <c r="BR38" s="21"/>
      <c r="BS38" s="21"/>
      <c r="BT38" s="2"/>
      <c r="BU38" s="2"/>
      <c r="BV38" s="2"/>
      <c r="BW38" s="21">
        <f t="shared" ref="BW38:BW41" si="112">BU38*BV38</f>
        <v>0</v>
      </c>
      <c r="BX38" s="2"/>
      <c r="BY38" s="2"/>
      <c r="BZ38" s="2"/>
      <c r="CA38" s="21">
        <f t="shared" ref="CA38:CA41" si="113">BY38*BZ38</f>
        <v>0</v>
      </c>
      <c r="CB38" s="2"/>
      <c r="CC38" s="2"/>
      <c r="CD38" s="2"/>
      <c r="CE38" s="21">
        <f t="shared" ref="CE38:CE41" si="114">CC38*CD38</f>
        <v>0</v>
      </c>
    </row>
    <row r="39" spans="1:84" x14ac:dyDescent="0.3">
      <c r="A39" s="63">
        <v>4</v>
      </c>
      <c r="B39" s="113" t="s">
        <v>380</v>
      </c>
      <c r="C39" s="106">
        <v>1</v>
      </c>
      <c r="D39" s="116" t="str">
        <f t="shared" si="74"/>
        <v>.z03_4_b_1</v>
      </c>
      <c r="E39" s="123" t="s">
        <v>65</v>
      </c>
      <c r="F39" s="27"/>
      <c r="G39" s="27"/>
      <c r="H39" s="133">
        <v>6</v>
      </c>
      <c r="I39" s="32" t="s">
        <v>48</v>
      </c>
      <c r="J39" s="91">
        <f t="shared" si="78"/>
        <v>58</v>
      </c>
      <c r="K39" s="94">
        <f>VLOOKUP(J39,Kalendarz!B:E,4,FALSE)</f>
        <v>46787</v>
      </c>
      <c r="L39" s="94">
        <f t="shared" si="83"/>
        <v>46787</v>
      </c>
      <c r="M39" s="37">
        <f t="shared" si="84"/>
        <v>57</v>
      </c>
      <c r="N39" s="474">
        <v>0</v>
      </c>
      <c r="O39" s="26">
        <v>160</v>
      </c>
      <c r="P39" s="187">
        <v>0</v>
      </c>
      <c r="Q39" s="187">
        <v>0.25</v>
      </c>
      <c r="R39" s="187">
        <v>0</v>
      </c>
      <c r="S39" s="187">
        <v>0.25</v>
      </c>
      <c r="T39" s="187"/>
      <c r="U39" s="187"/>
      <c r="V39" s="187"/>
      <c r="W39" s="187"/>
      <c r="X39" s="187"/>
      <c r="Y39" s="243">
        <v>0</v>
      </c>
      <c r="Z39" s="243">
        <v>0.25</v>
      </c>
      <c r="AA39" s="243">
        <v>0.25</v>
      </c>
      <c r="AB39" s="243">
        <v>0</v>
      </c>
      <c r="AC39" s="300"/>
      <c r="AD39" s="300"/>
      <c r="AE39" s="300"/>
      <c r="AF39" s="300"/>
      <c r="AG39" s="297">
        <f t="shared" si="98"/>
        <v>0</v>
      </c>
      <c r="AH39" s="297">
        <f t="shared" si="99"/>
        <v>40</v>
      </c>
      <c r="AI39" s="297">
        <f t="shared" si="100"/>
        <v>0</v>
      </c>
      <c r="AJ39" s="297">
        <f t="shared" si="101"/>
        <v>40</v>
      </c>
      <c r="AK39" s="297">
        <f t="shared" si="102"/>
        <v>0</v>
      </c>
      <c r="AL39" s="297">
        <f t="shared" si="103"/>
        <v>0</v>
      </c>
      <c r="AM39" s="297">
        <f t="shared" si="104"/>
        <v>0</v>
      </c>
      <c r="AN39" s="297">
        <f t="shared" si="105"/>
        <v>0</v>
      </c>
      <c r="AO39" s="297">
        <f t="shared" si="106"/>
        <v>0</v>
      </c>
      <c r="AP39" s="298">
        <f t="shared" si="107"/>
        <v>0</v>
      </c>
      <c r="AQ39" s="298">
        <f t="shared" si="108"/>
        <v>40</v>
      </c>
      <c r="AR39" s="298">
        <f t="shared" si="109"/>
        <v>40</v>
      </c>
      <c r="AS39" s="298">
        <f t="shared" si="110"/>
        <v>0</v>
      </c>
      <c r="AT39" s="198"/>
      <c r="AU39" s="198"/>
      <c r="AV39" s="198"/>
      <c r="AW39" s="198"/>
      <c r="AX39" s="236">
        <f t="shared" si="69"/>
        <v>80</v>
      </c>
      <c r="AY39" s="2">
        <f t="shared" si="70"/>
        <v>0.5</v>
      </c>
      <c r="AZ39" s="87" t="e">
        <f>VLOOKUP(I39,Listy!$A$1:$H$9,6,FALSE)</f>
        <v>#N/A</v>
      </c>
      <c r="BA39" s="378" t="e">
        <f t="shared" si="71"/>
        <v>#N/A</v>
      </c>
      <c r="BB39" s="379" t="e">
        <f t="shared" si="72"/>
        <v>#N/A</v>
      </c>
      <c r="BC39" s="2"/>
      <c r="BD39" s="2"/>
      <c r="BE39" s="2"/>
      <c r="BF39" s="2"/>
      <c r="BG39" s="2"/>
      <c r="BH39" s="2"/>
      <c r="BI39" s="2">
        <f t="shared" si="111"/>
        <v>0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>
        <f t="shared" si="112"/>
        <v>0</v>
      </c>
      <c r="BX39" s="2"/>
      <c r="BY39" s="2"/>
      <c r="BZ39" s="2"/>
      <c r="CA39" s="2">
        <f t="shared" si="113"/>
        <v>0</v>
      </c>
      <c r="CB39" s="2"/>
      <c r="CC39" s="2"/>
      <c r="CD39" s="2"/>
      <c r="CE39" s="2">
        <f t="shared" si="114"/>
        <v>0</v>
      </c>
    </row>
    <row r="40" spans="1:84" x14ac:dyDescent="0.3">
      <c r="A40" s="63">
        <v>4</v>
      </c>
      <c r="B40" s="113" t="s">
        <v>381</v>
      </c>
      <c r="C40" s="106">
        <v>1</v>
      </c>
      <c r="D40" s="116" t="str">
        <f t="shared" si="74"/>
        <v>.z03_4_c_1</v>
      </c>
      <c r="E40" s="123" t="s">
        <v>66</v>
      </c>
      <c r="F40" s="27"/>
      <c r="G40" s="27"/>
      <c r="H40" s="133">
        <v>6</v>
      </c>
      <c r="I40" s="32" t="s">
        <v>48</v>
      </c>
      <c r="J40" s="91">
        <f t="shared" si="78"/>
        <v>57</v>
      </c>
      <c r="K40" s="94">
        <f>VLOOKUP(J40,Kalendarz!B:E,4,FALSE)</f>
        <v>46780</v>
      </c>
      <c r="L40" s="94">
        <f t="shared" si="83"/>
        <v>46784</v>
      </c>
      <c r="M40" s="37">
        <f t="shared" si="84"/>
        <v>60</v>
      </c>
      <c r="N40" s="474">
        <f>ROUND(MAX(AG40:AO40)/Listy!$U$2,0)</f>
        <v>4</v>
      </c>
      <c r="O40" s="26">
        <v>160</v>
      </c>
      <c r="P40" s="187">
        <v>0</v>
      </c>
      <c r="Q40" s="187">
        <v>0</v>
      </c>
      <c r="R40" s="187">
        <v>0.5</v>
      </c>
      <c r="S40" s="187">
        <v>0.5</v>
      </c>
      <c r="T40" s="187"/>
      <c r="U40" s="187"/>
      <c r="V40" s="187"/>
      <c r="W40" s="187"/>
      <c r="X40" s="187"/>
      <c r="Y40" s="243">
        <v>0</v>
      </c>
      <c r="Z40" s="243">
        <v>0</v>
      </c>
      <c r="AA40" s="243">
        <v>0</v>
      </c>
      <c r="AB40" s="243">
        <v>0</v>
      </c>
      <c r="AC40" s="300"/>
      <c r="AD40" s="300"/>
      <c r="AE40" s="300"/>
      <c r="AF40" s="300"/>
      <c r="AG40" s="297">
        <f t="shared" si="98"/>
        <v>0</v>
      </c>
      <c r="AH40" s="297">
        <f t="shared" si="99"/>
        <v>0</v>
      </c>
      <c r="AI40" s="297">
        <f t="shared" si="100"/>
        <v>80</v>
      </c>
      <c r="AJ40" s="297">
        <f t="shared" si="101"/>
        <v>80</v>
      </c>
      <c r="AK40" s="297">
        <f t="shared" si="102"/>
        <v>0</v>
      </c>
      <c r="AL40" s="297">
        <f t="shared" si="103"/>
        <v>0</v>
      </c>
      <c r="AM40" s="297">
        <f t="shared" si="104"/>
        <v>0</v>
      </c>
      <c r="AN40" s="297">
        <f t="shared" si="105"/>
        <v>0</v>
      </c>
      <c r="AO40" s="297">
        <f t="shared" si="106"/>
        <v>0</v>
      </c>
      <c r="AP40" s="298">
        <f t="shared" si="107"/>
        <v>0</v>
      </c>
      <c r="AQ40" s="298">
        <f t="shared" si="108"/>
        <v>0</v>
      </c>
      <c r="AR40" s="298">
        <f t="shared" si="109"/>
        <v>0</v>
      </c>
      <c r="AS40" s="298">
        <f t="shared" si="110"/>
        <v>0</v>
      </c>
      <c r="AT40" s="194"/>
      <c r="AU40" s="194"/>
      <c r="AV40" s="194"/>
      <c r="AW40" s="194"/>
      <c r="AX40" s="236">
        <f t="shared" si="69"/>
        <v>160</v>
      </c>
      <c r="AY40" s="2">
        <f t="shared" si="70"/>
        <v>1</v>
      </c>
      <c r="AZ40" s="87" t="e">
        <f>VLOOKUP(I40,Listy!$A$1:$H$9,6,FALSE)</f>
        <v>#N/A</v>
      </c>
      <c r="BA40" s="378" t="e">
        <f t="shared" si="71"/>
        <v>#N/A</v>
      </c>
      <c r="BB40" s="379" t="e">
        <f t="shared" si="72"/>
        <v>#N/A</v>
      </c>
      <c r="BC40" s="2"/>
      <c r="BD40" s="2"/>
      <c r="BE40" s="2"/>
      <c r="BF40" s="2"/>
      <c r="BG40" s="2"/>
      <c r="BH40" s="2"/>
      <c r="BI40" s="2">
        <f t="shared" si="111"/>
        <v>0</v>
      </c>
      <c r="BJ40" s="2"/>
      <c r="BK40" s="15"/>
      <c r="BL40" s="2"/>
      <c r="BM40" s="16"/>
      <c r="BN40" s="2"/>
      <c r="BO40" s="2"/>
      <c r="BP40" s="2"/>
      <c r="BQ40" s="2"/>
      <c r="BR40" s="2"/>
      <c r="BS40" s="2"/>
      <c r="BT40" s="2"/>
      <c r="BU40" s="2"/>
      <c r="BV40" s="2"/>
      <c r="BW40" s="2">
        <f t="shared" si="112"/>
        <v>0</v>
      </c>
      <c r="BX40" s="2"/>
      <c r="BY40" s="2"/>
      <c r="BZ40" s="2"/>
      <c r="CA40" s="2">
        <f t="shared" si="113"/>
        <v>0</v>
      </c>
      <c r="CB40" s="2"/>
      <c r="CC40" s="2"/>
      <c r="CD40" s="2"/>
      <c r="CE40" s="2">
        <f t="shared" si="114"/>
        <v>0</v>
      </c>
    </row>
    <row r="41" spans="1:84" ht="15" thickBot="1" x14ac:dyDescent="0.35">
      <c r="A41" s="63">
        <v>4</v>
      </c>
      <c r="B41" s="113" t="s">
        <v>382</v>
      </c>
      <c r="C41" s="106">
        <v>1</v>
      </c>
      <c r="D41" s="116" t="str">
        <f t="shared" si="74"/>
        <v>.z03_4_d_1</v>
      </c>
      <c r="E41" s="123" t="s">
        <v>67</v>
      </c>
      <c r="F41" s="27"/>
      <c r="G41" s="27"/>
      <c r="H41" s="133">
        <v>8</v>
      </c>
      <c r="I41" s="32" t="s">
        <v>48</v>
      </c>
      <c r="J41" s="91">
        <f t="shared" si="78"/>
        <v>60</v>
      </c>
      <c r="K41" s="94">
        <f>VLOOKUP(J41,Kalendarz!B:E,4,FALSE)</f>
        <v>46801</v>
      </c>
      <c r="L41" s="94">
        <f t="shared" si="83"/>
        <v>46801</v>
      </c>
      <c r="M41" s="37">
        <f t="shared" si="84"/>
        <v>59</v>
      </c>
      <c r="N41" s="474">
        <v>0</v>
      </c>
      <c r="O41" s="26">
        <v>160</v>
      </c>
      <c r="P41" s="187">
        <v>0.25</v>
      </c>
      <c r="Q41" s="187">
        <v>0.25</v>
      </c>
      <c r="R41" s="187">
        <v>0</v>
      </c>
      <c r="S41" s="187">
        <v>0</v>
      </c>
      <c r="T41" s="187"/>
      <c r="U41" s="187"/>
      <c r="V41" s="187"/>
      <c r="W41" s="187"/>
      <c r="X41" s="187"/>
      <c r="Y41" s="243">
        <v>0</v>
      </c>
      <c r="Z41" s="243">
        <v>0.25</v>
      </c>
      <c r="AA41" s="243">
        <v>0.25</v>
      </c>
      <c r="AB41" s="243">
        <v>0</v>
      </c>
      <c r="AC41" s="300"/>
      <c r="AD41" s="300"/>
      <c r="AE41" s="300"/>
      <c r="AF41" s="300"/>
      <c r="AG41" s="297">
        <f t="shared" si="98"/>
        <v>40</v>
      </c>
      <c r="AH41" s="297">
        <f t="shared" si="99"/>
        <v>40</v>
      </c>
      <c r="AI41" s="297">
        <f t="shared" si="100"/>
        <v>0</v>
      </c>
      <c r="AJ41" s="297">
        <f t="shared" si="101"/>
        <v>0</v>
      </c>
      <c r="AK41" s="297">
        <f t="shared" si="102"/>
        <v>0</v>
      </c>
      <c r="AL41" s="297">
        <f t="shared" si="103"/>
        <v>0</v>
      </c>
      <c r="AM41" s="297">
        <f t="shared" si="104"/>
        <v>0</v>
      </c>
      <c r="AN41" s="297">
        <f t="shared" si="105"/>
        <v>0</v>
      </c>
      <c r="AO41" s="297">
        <f t="shared" si="106"/>
        <v>0</v>
      </c>
      <c r="AP41" s="298">
        <f t="shared" si="107"/>
        <v>0</v>
      </c>
      <c r="AQ41" s="298">
        <f t="shared" si="108"/>
        <v>40</v>
      </c>
      <c r="AR41" s="298">
        <f t="shared" si="109"/>
        <v>40</v>
      </c>
      <c r="AS41" s="298">
        <f t="shared" si="110"/>
        <v>0</v>
      </c>
      <c r="AT41" s="194"/>
      <c r="AU41" s="194"/>
      <c r="AV41" s="194"/>
      <c r="AW41" s="194"/>
      <c r="AX41" s="236">
        <f t="shared" si="69"/>
        <v>80</v>
      </c>
      <c r="AY41" s="2">
        <f t="shared" si="70"/>
        <v>0.5</v>
      </c>
      <c r="AZ41" s="87" t="e">
        <f>VLOOKUP(I41,Listy!$A$1:$H$9,6,FALSE)</f>
        <v>#N/A</v>
      </c>
      <c r="BA41" s="378" t="e">
        <f t="shared" si="71"/>
        <v>#N/A</v>
      </c>
      <c r="BB41" s="379" t="e">
        <f t="shared" si="72"/>
        <v>#N/A</v>
      </c>
      <c r="BC41" s="2"/>
      <c r="BD41" s="2"/>
      <c r="BE41" s="2"/>
      <c r="BF41" s="2"/>
      <c r="BG41" s="2"/>
      <c r="BH41" s="2"/>
      <c r="BI41" s="23">
        <f t="shared" si="111"/>
        <v>0</v>
      </c>
      <c r="BJ41" s="2"/>
      <c r="BK41" s="15"/>
      <c r="BL41" s="23"/>
      <c r="BM41" s="16"/>
      <c r="BN41" s="2"/>
      <c r="BO41" s="23"/>
      <c r="BP41" s="2"/>
      <c r="BQ41" s="2"/>
      <c r="BR41" s="23"/>
      <c r="BS41" s="23"/>
      <c r="BT41" s="2"/>
      <c r="BU41" s="2"/>
      <c r="BV41" s="2"/>
      <c r="BW41" s="23">
        <f t="shared" si="112"/>
        <v>0</v>
      </c>
      <c r="BX41" s="2"/>
      <c r="BY41" s="2"/>
      <c r="BZ41" s="2"/>
      <c r="CA41" s="23">
        <f t="shared" si="113"/>
        <v>0</v>
      </c>
      <c r="CB41" s="2"/>
      <c r="CC41" s="2"/>
      <c r="CD41" s="2"/>
      <c r="CE41" s="23">
        <f t="shared" si="114"/>
        <v>0</v>
      </c>
    </row>
    <row r="42" spans="1:84" ht="15" thickBot="1" x14ac:dyDescent="0.35">
      <c r="A42" s="118">
        <v>5</v>
      </c>
      <c r="B42" s="113" t="s">
        <v>379</v>
      </c>
      <c r="C42" s="106">
        <v>0</v>
      </c>
      <c r="D42" s="116" t="str">
        <f t="shared" si="74"/>
        <v>.z03_5_a_0</v>
      </c>
      <c r="E42" s="85" t="s">
        <v>714</v>
      </c>
      <c r="F42" s="148"/>
      <c r="G42" s="148"/>
      <c r="H42" s="2"/>
      <c r="I42" s="148"/>
      <c r="J42" s="91">
        <f t="shared" si="78"/>
        <v>59</v>
      </c>
      <c r="K42" s="94">
        <f>VLOOKUP(J42,Kalendarz!B:E,4,FALSE)</f>
        <v>46794</v>
      </c>
      <c r="L42" s="94">
        <f t="shared" si="83"/>
        <v>46794</v>
      </c>
      <c r="M42" s="37">
        <f t="shared" si="84"/>
        <v>58</v>
      </c>
      <c r="N42" s="474">
        <f>ROUND(MAX(AG42:AO42)/Listy!$U$2,0)</f>
        <v>0</v>
      </c>
      <c r="O42" s="148"/>
      <c r="P42" s="148"/>
      <c r="Q42" s="148"/>
      <c r="R42" s="148"/>
      <c r="S42" s="148"/>
      <c r="T42" s="148"/>
      <c r="U42" s="148"/>
      <c r="V42" s="131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">
        <f>BL43+BL44+BL45+BL46+BL47</f>
        <v>0</v>
      </c>
      <c r="BM42" s="16"/>
      <c r="BN42" s="2"/>
      <c r="BO42" s="14">
        <f>BO43+BO44+BO45+BO46+BO47</f>
        <v>0</v>
      </c>
      <c r="BP42" s="2"/>
      <c r="BQ42" s="2"/>
      <c r="BR42" s="14">
        <f t="shared" ref="BR42:BS42" si="115">BR43+BR44+BR45+BR46+BR47</f>
        <v>0</v>
      </c>
      <c r="BS42" s="14">
        <f t="shared" si="115"/>
        <v>0</v>
      </c>
      <c r="BT42" s="2"/>
      <c r="BU42" s="2"/>
      <c r="BV42" s="2"/>
      <c r="BW42" s="14">
        <f>BW43+BW44+BW45+BW46+BW47</f>
        <v>0</v>
      </c>
      <c r="BX42" s="2"/>
      <c r="BY42" s="2"/>
      <c r="BZ42" s="2"/>
      <c r="CA42" s="14">
        <f>CA43+CA44+CA45+CA46+CA47</f>
        <v>0</v>
      </c>
      <c r="CB42" s="2"/>
      <c r="CC42" s="2"/>
      <c r="CD42" s="2"/>
      <c r="CE42" s="14">
        <f>CE43+CE44+CE45+CE46+CE47</f>
        <v>0</v>
      </c>
      <c r="CF42" s="17">
        <f>AY42+BB42+BI42+BL42+BO42+BR42+BS42+BW42+CA42+CE42</f>
        <v>0</v>
      </c>
    </row>
    <row r="43" spans="1:84" x14ac:dyDescent="0.3">
      <c r="A43" s="112">
        <v>5</v>
      </c>
      <c r="B43" s="113" t="s">
        <v>379</v>
      </c>
      <c r="C43" s="106">
        <v>1</v>
      </c>
      <c r="D43" s="116" t="str">
        <f t="shared" ref="D43:D46" si="116">CONCATENATE(A$3,"_",A43,"_",B43,"_",C43)</f>
        <v>.z03_5_a_1</v>
      </c>
      <c r="E43" s="122" t="s">
        <v>68</v>
      </c>
      <c r="F43" s="36"/>
      <c r="G43" s="36"/>
      <c r="H43" s="52">
        <v>9</v>
      </c>
      <c r="I43" s="37" t="s">
        <v>42</v>
      </c>
      <c r="J43" s="91">
        <f t="shared" si="78"/>
        <v>58</v>
      </c>
      <c r="K43" s="94">
        <f>VLOOKUP(J43,Kalendarz!B:E,4,FALSE)</f>
        <v>46787</v>
      </c>
      <c r="L43" s="94">
        <f t="shared" si="83"/>
        <v>46789</v>
      </c>
      <c r="M43" s="37">
        <f t="shared" si="84"/>
        <v>59</v>
      </c>
      <c r="N43" s="474">
        <f>ROUND(MAX(AG43:AO43)/Listy!$U$2,0)</f>
        <v>2</v>
      </c>
      <c r="O43" s="2">
        <v>80</v>
      </c>
      <c r="P43" s="187">
        <v>0.5</v>
      </c>
      <c r="Q43" s="187">
        <v>0</v>
      </c>
      <c r="R43" s="187">
        <v>0</v>
      </c>
      <c r="S43" s="187">
        <v>0</v>
      </c>
      <c r="T43" s="187"/>
      <c r="U43" s="187"/>
      <c r="V43" s="187"/>
      <c r="W43" s="187"/>
      <c r="X43" s="187"/>
      <c r="Y43" s="243">
        <v>0</v>
      </c>
      <c r="Z43" s="243">
        <v>0.5</v>
      </c>
      <c r="AA43" s="243">
        <v>0</v>
      </c>
      <c r="AB43" s="243">
        <v>0</v>
      </c>
      <c r="AC43" s="300"/>
      <c r="AD43" s="300"/>
      <c r="AE43" s="300"/>
      <c r="AF43" s="300"/>
      <c r="AG43" s="297">
        <f t="shared" si="98"/>
        <v>40</v>
      </c>
      <c r="AH43" s="297">
        <f t="shared" ref="AH43:AH47" si="117">ROUND($O43*Q43,0)</f>
        <v>0</v>
      </c>
      <c r="AI43" s="297">
        <f t="shared" ref="AI43:AI47" si="118">ROUND($O43*R43,0)</f>
        <v>0</v>
      </c>
      <c r="AJ43" s="297">
        <f t="shared" ref="AJ43:AJ47" si="119">ROUND($O43*S43,0)</f>
        <v>0</v>
      </c>
      <c r="AK43" s="297">
        <f t="shared" ref="AK43:AK47" si="120">ROUND($O43*T43,0)</f>
        <v>0</v>
      </c>
      <c r="AL43" s="297">
        <f t="shared" ref="AL43:AL47" si="121">ROUND($O43*U43,0)</f>
        <v>0</v>
      </c>
      <c r="AM43" s="297">
        <f t="shared" ref="AM43:AM47" si="122">ROUND($O43*V43,0)</f>
        <v>0</v>
      </c>
      <c r="AN43" s="297">
        <f t="shared" ref="AN43:AN47" si="123">ROUND($O43*W43,0)</f>
        <v>0</v>
      </c>
      <c r="AO43" s="297">
        <f t="shared" ref="AO43:AO47" si="124">ROUND($O43*X43,0)</f>
        <v>0</v>
      </c>
      <c r="AP43" s="298">
        <f t="shared" si="107"/>
        <v>0</v>
      </c>
      <c r="AQ43" s="298">
        <f t="shared" ref="AQ43:AQ47" si="125">ROUND($O43*Z43,0)</f>
        <v>40</v>
      </c>
      <c r="AR43" s="298">
        <f t="shared" ref="AR43:AR47" si="126">ROUND($O43*AA43,0)</f>
        <v>0</v>
      </c>
      <c r="AS43" s="298">
        <f t="shared" ref="AS43:AS47" si="127">ROUND($O43*AB43,0)</f>
        <v>0</v>
      </c>
      <c r="AT43" s="195"/>
      <c r="AU43" s="195"/>
      <c r="AV43" s="195"/>
      <c r="AW43" s="195"/>
      <c r="AX43" s="236">
        <f t="shared" si="69"/>
        <v>40</v>
      </c>
      <c r="AY43" s="2">
        <f t="shared" si="70"/>
        <v>0.25</v>
      </c>
      <c r="AZ43" s="87" t="e">
        <f>VLOOKUP(I43,Listy!$A$1:$H$9,6,FALSE)</f>
        <v>#N/A</v>
      </c>
      <c r="BA43" s="378" t="e">
        <f t="shared" si="71"/>
        <v>#N/A</v>
      </c>
      <c r="BB43" s="379" t="e">
        <f t="shared" si="72"/>
        <v>#N/A</v>
      </c>
      <c r="BC43" s="2"/>
      <c r="BD43" s="2"/>
      <c r="BE43" s="2"/>
      <c r="BF43" s="2"/>
      <c r="BG43" s="2"/>
      <c r="BH43" s="2"/>
      <c r="BI43" s="23">
        <f t="shared" ref="BI43:BI47" si="128">BG43*BH43</f>
        <v>0</v>
      </c>
      <c r="BJ43" s="2"/>
      <c r="BK43" s="15"/>
      <c r="BL43" s="21"/>
      <c r="BM43" s="16"/>
      <c r="BN43" s="2"/>
      <c r="BO43" s="21"/>
      <c r="BP43" s="2"/>
      <c r="BQ43" s="2"/>
      <c r="BR43" s="21"/>
      <c r="BS43" s="21"/>
      <c r="BT43" s="2"/>
      <c r="BU43" s="2"/>
      <c r="BV43" s="2"/>
      <c r="BW43" s="23">
        <f t="shared" ref="BW43:BW47" si="129">BU43*BV43</f>
        <v>0</v>
      </c>
      <c r="BX43" s="2"/>
      <c r="BY43" s="2"/>
      <c r="BZ43" s="2"/>
      <c r="CA43" s="23">
        <f t="shared" ref="CA43:CA47" si="130">BY43*BZ43</f>
        <v>0</v>
      </c>
      <c r="CB43" s="2"/>
      <c r="CC43" s="2"/>
      <c r="CD43" s="2"/>
      <c r="CE43" s="23">
        <f t="shared" ref="CE43:CE47" si="131">CC43*CD43</f>
        <v>0</v>
      </c>
    </row>
    <row r="44" spans="1:84" x14ac:dyDescent="0.3">
      <c r="A44" s="112">
        <v>5</v>
      </c>
      <c r="B44" s="113" t="s">
        <v>380</v>
      </c>
      <c r="C44" s="106">
        <v>1</v>
      </c>
      <c r="D44" s="116" t="str">
        <f t="shared" si="116"/>
        <v>.z03_5_b_1</v>
      </c>
      <c r="E44" s="122" t="s">
        <v>69</v>
      </c>
      <c r="F44" s="36"/>
      <c r="G44" s="36"/>
      <c r="H44" s="52">
        <v>10</v>
      </c>
      <c r="I44" s="37" t="s">
        <v>42</v>
      </c>
      <c r="J44" s="91">
        <f t="shared" si="78"/>
        <v>59</v>
      </c>
      <c r="K44" s="94">
        <f>VLOOKUP(J44,Kalendarz!B:E,4,FALSE)</f>
        <v>46794</v>
      </c>
      <c r="L44" s="94">
        <f t="shared" si="83"/>
        <v>46796</v>
      </c>
      <c r="M44" s="37">
        <f t="shared" si="84"/>
        <v>60</v>
      </c>
      <c r="N44" s="474">
        <f>ROUND(MAX(AG44:AO44)/Listy!$U$2,0)</f>
        <v>2</v>
      </c>
      <c r="O44" s="2">
        <v>120</v>
      </c>
      <c r="P44" s="187">
        <v>0</v>
      </c>
      <c r="Q44" s="187">
        <v>0.33300000000000002</v>
      </c>
      <c r="R44" s="187">
        <v>0</v>
      </c>
      <c r="S44" s="187">
        <v>0</v>
      </c>
      <c r="T44" s="187"/>
      <c r="U44" s="187"/>
      <c r="V44" s="187"/>
      <c r="W44" s="187"/>
      <c r="X44" s="187"/>
      <c r="Y44" s="243">
        <v>0.33300000000000002</v>
      </c>
      <c r="Z44" s="243">
        <v>0</v>
      </c>
      <c r="AA44" s="243">
        <v>0.33300000000000002</v>
      </c>
      <c r="AB44" s="243">
        <v>0</v>
      </c>
      <c r="AC44" s="300"/>
      <c r="AD44" s="300"/>
      <c r="AE44" s="300"/>
      <c r="AF44" s="300"/>
      <c r="AG44" s="297">
        <f t="shared" si="98"/>
        <v>0</v>
      </c>
      <c r="AH44" s="297">
        <f t="shared" si="117"/>
        <v>40</v>
      </c>
      <c r="AI44" s="297">
        <f t="shared" si="118"/>
        <v>0</v>
      </c>
      <c r="AJ44" s="297">
        <f t="shared" si="119"/>
        <v>0</v>
      </c>
      <c r="AK44" s="297">
        <f t="shared" si="120"/>
        <v>0</v>
      </c>
      <c r="AL44" s="297">
        <f t="shared" si="121"/>
        <v>0</v>
      </c>
      <c r="AM44" s="297">
        <f t="shared" si="122"/>
        <v>0</v>
      </c>
      <c r="AN44" s="297">
        <f t="shared" si="123"/>
        <v>0</v>
      </c>
      <c r="AO44" s="297">
        <f t="shared" si="124"/>
        <v>0</v>
      </c>
      <c r="AP44" s="298">
        <f t="shared" si="107"/>
        <v>40</v>
      </c>
      <c r="AQ44" s="298">
        <f t="shared" si="125"/>
        <v>0</v>
      </c>
      <c r="AR44" s="298">
        <f t="shared" si="126"/>
        <v>40</v>
      </c>
      <c r="AS44" s="298">
        <f t="shared" si="127"/>
        <v>0</v>
      </c>
      <c r="AT44" s="199"/>
      <c r="AU44" s="199"/>
      <c r="AV44" s="199"/>
      <c r="AW44" s="199"/>
      <c r="AX44" s="236">
        <f t="shared" si="69"/>
        <v>40</v>
      </c>
      <c r="AY44" s="2">
        <f t="shared" si="70"/>
        <v>0.25</v>
      </c>
      <c r="AZ44" s="87" t="e">
        <f>VLOOKUP(I44,Listy!$A$1:$H$9,6,FALSE)</f>
        <v>#N/A</v>
      </c>
      <c r="BA44" s="378" t="e">
        <f t="shared" si="71"/>
        <v>#N/A</v>
      </c>
      <c r="BB44" s="379" t="e">
        <f t="shared" si="72"/>
        <v>#N/A</v>
      </c>
      <c r="BC44" s="2"/>
      <c r="BD44" s="2"/>
      <c r="BE44" s="2"/>
      <c r="BF44" s="2"/>
      <c r="BG44" s="2"/>
      <c r="BH44" s="2"/>
      <c r="BI44" s="23">
        <f t="shared" si="128"/>
        <v>0</v>
      </c>
      <c r="BJ44" s="2"/>
      <c r="BK44" s="15"/>
      <c r="BL44" s="2"/>
      <c r="BM44" s="16"/>
      <c r="BN44" s="2"/>
      <c r="BO44" s="2"/>
      <c r="BP44" s="2"/>
      <c r="BQ44" s="2"/>
      <c r="BR44" s="2"/>
      <c r="BS44" s="2"/>
      <c r="BT44" s="2"/>
      <c r="BU44" s="2"/>
      <c r="BV44" s="2"/>
      <c r="BW44" s="23">
        <f t="shared" si="129"/>
        <v>0</v>
      </c>
      <c r="BX44" s="2"/>
      <c r="BY44" s="2"/>
      <c r="BZ44" s="2"/>
      <c r="CA44" s="23">
        <f t="shared" si="130"/>
        <v>0</v>
      </c>
      <c r="CB44" s="2"/>
      <c r="CC44" s="2"/>
      <c r="CD44" s="2"/>
      <c r="CE44" s="23">
        <f t="shared" si="131"/>
        <v>0</v>
      </c>
    </row>
    <row r="45" spans="1:84" ht="28.8" x14ac:dyDescent="0.3">
      <c r="A45" s="112">
        <v>5</v>
      </c>
      <c r="B45" s="113" t="s">
        <v>381</v>
      </c>
      <c r="C45" s="106">
        <v>1</v>
      </c>
      <c r="D45" s="116" t="str">
        <f t="shared" si="116"/>
        <v>.z03_5_c_1</v>
      </c>
      <c r="E45" s="122" t="s">
        <v>70</v>
      </c>
      <c r="F45" s="36"/>
      <c r="G45" s="36"/>
      <c r="H45" s="52">
        <v>10</v>
      </c>
      <c r="I45" s="37" t="s">
        <v>42</v>
      </c>
      <c r="J45" s="91">
        <f t="shared" si="78"/>
        <v>60</v>
      </c>
      <c r="K45" s="94">
        <f>VLOOKUP(J45,Kalendarz!B:E,4,FALSE)</f>
        <v>46801</v>
      </c>
      <c r="L45" s="94">
        <f t="shared" si="83"/>
        <v>46803</v>
      </c>
      <c r="M45" s="37">
        <f t="shared" si="84"/>
        <v>61</v>
      </c>
      <c r="N45" s="474">
        <f>ROUND(MAX(AG45:AO45)/Listy!$U$2,0)</f>
        <v>2</v>
      </c>
      <c r="O45" s="2">
        <v>160</v>
      </c>
      <c r="P45" s="187">
        <v>0</v>
      </c>
      <c r="Q45" s="187">
        <v>0</v>
      </c>
      <c r="R45" s="187">
        <v>0.25</v>
      </c>
      <c r="S45" s="187">
        <v>0</v>
      </c>
      <c r="T45" s="187"/>
      <c r="U45" s="187"/>
      <c r="V45" s="187"/>
      <c r="W45" s="187"/>
      <c r="X45" s="187"/>
      <c r="Y45" s="243">
        <v>0.25</v>
      </c>
      <c r="Z45" s="243">
        <v>0.25</v>
      </c>
      <c r="AA45" s="243">
        <v>0.25</v>
      </c>
      <c r="AB45" s="243">
        <v>0</v>
      </c>
      <c r="AC45" s="300"/>
      <c r="AD45" s="300"/>
      <c r="AE45" s="300"/>
      <c r="AF45" s="300"/>
      <c r="AG45" s="297">
        <f t="shared" si="98"/>
        <v>0</v>
      </c>
      <c r="AH45" s="297">
        <f t="shared" si="117"/>
        <v>0</v>
      </c>
      <c r="AI45" s="297">
        <f t="shared" si="118"/>
        <v>40</v>
      </c>
      <c r="AJ45" s="297">
        <f t="shared" si="119"/>
        <v>0</v>
      </c>
      <c r="AK45" s="297">
        <f t="shared" si="120"/>
        <v>0</v>
      </c>
      <c r="AL45" s="297">
        <f t="shared" si="121"/>
        <v>0</v>
      </c>
      <c r="AM45" s="297">
        <f t="shared" si="122"/>
        <v>0</v>
      </c>
      <c r="AN45" s="297">
        <f t="shared" si="123"/>
        <v>0</v>
      </c>
      <c r="AO45" s="297">
        <f t="shared" si="124"/>
        <v>0</v>
      </c>
      <c r="AP45" s="298">
        <f t="shared" si="107"/>
        <v>40</v>
      </c>
      <c r="AQ45" s="298">
        <f t="shared" si="125"/>
        <v>40</v>
      </c>
      <c r="AR45" s="298">
        <f t="shared" si="126"/>
        <v>40</v>
      </c>
      <c r="AS45" s="298">
        <f t="shared" si="127"/>
        <v>0</v>
      </c>
      <c r="AT45" s="195"/>
      <c r="AU45" s="195"/>
      <c r="AV45" s="195"/>
      <c r="AW45" s="195"/>
      <c r="AX45" s="236">
        <f t="shared" si="69"/>
        <v>40</v>
      </c>
      <c r="AY45" s="2">
        <f t="shared" si="70"/>
        <v>0.25</v>
      </c>
      <c r="AZ45" s="87" t="e">
        <f>VLOOKUP(I45,Listy!$A$1:$H$9,6,FALSE)</f>
        <v>#N/A</v>
      </c>
      <c r="BA45" s="378" t="e">
        <f t="shared" si="71"/>
        <v>#N/A</v>
      </c>
      <c r="BB45" s="379" t="e">
        <f t="shared" si="72"/>
        <v>#N/A</v>
      </c>
      <c r="BC45" s="2"/>
      <c r="BD45" s="2"/>
      <c r="BE45" s="2"/>
      <c r="BF45" s="2"/>
      <c r="BG45" s="2"/>
      <c r="BH45" s="2"/>
      <c r="BI45" s="23">
        <f t="shared" si="128"/>
        <v>0</v>
      </c>
      <c r="BJ45" s="2"/>
      <c r="BK45" s="15"/>
      <c r="BL45" s="2"/>
      <c r="BM45" s="16"/>
      <c r="BN45" s="2"/>
      <c r="BO45" s="2"/>
      <c r="BP45" s="2"/>
      <c r="BQ45" s="2"/>
      <c r="BR45" s="2"/>
      <c r="BS45" s="2"/>
      <c r="BT45" s="2"/>
      <c r="BU45" s="2"/>
      <c r="BV45" s="2"/>
      <c r="BW45" s="23">
        <f t="shared" si="129"/>
        <v>0</v>
      </c>
      <c r="BX45" s="2"/>
      <c r="BY45" s="2"/>
      <c r="BZ45" s="2"/>
      <c r="CA45" s="23">
        <f t="shared" si="130"/>
        <v>0</v>
      </c>
      <c r="CB45" s="2"/>
      <c r="CC45" s="2"/>
      <c r="CD45" s="2"/>
      <c r="CE45" s="23">
        <f t="shared" si="131"/>
        <v>0</v>
      </c>
    </row>
    <row r="46" spans="1:84" ht="28.8" x14ac:dyDescent="0.3">
      <c r="A46" s="112">
        <v>5</v>
      </c>
      <c r="B46" s="113" t="s">
        <v>382</v>
      </c>
      <c r="C46" s="106">
        <v>1</v>
      </c>
      <c r="D46" s="116" t="str">
        <f t="shared" si="116"/>
        <v>.z03_5_d_1</v>
      </c>
      <c r="E46" s="122" t="s">
        <v>71</v>
      </c>
      <c r="F46" s="36"/>
      <c r="G46" s="36"/>
      <c r="H46" s="52">
        <v>11</v>
      </c>
      <c r="I46" s="37" t="s">
        <v>42</v>
      </c>
      <c r="J46" s="91">
        <f t="shared" si="78"/>
        <v>61</v>
      </c>
      <c r="K46" s="94">
        <f>VLOOKUP(J46,Kalendarz!B:E,4,FALSE)</f>
        <v>46808</v>
      </c>
      <c r="L46" s="94">
        <f t="shared" si="83"/>
        <v>46810</v>
      </c>
      <c r="M46" s="37">
        <f t="shared" si="84"/>
        <v>62</v>
      </c>
      <c r="N46" s="474">
        <f>ROUND(MAX(AG46:AO46)/Listy!$U$2,0)</f>
        <v>2</v>
      </c>
      <c r="O46" s="2">
        <v>80</v>
      </c>
      <c r="P46" s="187">
        <v>0</v>
      </c>
      <c r="Q46" s="187">
        <v>0</v>
      </c>
      <c r="R46" s="187">
        <v>0</v>
      </c>
      <c r="S46" s="187">
        <v>0.5</v>
      </c>
      <c r="T46" s="187"/>
      <c r="U46" s="187"/>
      <c r="V46" s="187"/>
      <c r="W46" s="187"/>
      <c r="X46" s="187"/>
      <c r="Y46" s="243">
        <v>0.5</v>
      </c>
      <c r="Z46" s="243">
        <v>0</v>
      </c>
      <c r="AA46" s="243">
        <v>0</v>
      </c>
      <c r="AB46" s="243">
        <v>0</v>
      </c>
      <c r="AC46" s="300"/>
      <c r="AD46" s="300"/>
      <c r="AE46" s="300"/>
      <c r="AF46" s="300"/>
      <c r="AG46" s="297">
        <f t="shared" si="98"/>
        <v>0</v>
      </c>
      <c r="AH46" s="297">
        <f t="shared" si="117"/>
        <v>0</v>
      </c>
      <c r="AI46" s="297">
        <f t="shared" si="118"/>
        <v>0</v>
      </c>
      <c r="AJ46" s="297">
        <f t="shared" si="119"/>
        <v>40</v>
      </c>
      <c r="AK46" s="297">
        <f t="shared" si="120"/>
        <v>0</v>
      </c>
      <c r="AL46" s="297">
        <f t="shared" si="121"/>
        <v>0</v>
      </c>
      <c r="AM46" s="297">
        <f t="shared" si="122"/>
        <v>0</v>
      </c>
      <c r="AN46" s="297">
        <f t="shared" si="123"/>
        <v>0</v>
      </c>
      <c r="AO46" s="297">
        <f t="shared" si="124"/>
        <v>0</v>
      </c>
      <c r="AP46" s="298">
        <f t="shared" si="107"/>
        <v>40</v>
      </c>
      <c r="AQ46" s="298">
        <f t="shared" si="125"/>
        <v>0</v>
      </c>
      <c r="AR46" s="298">
        <f t="shared" si="126"/>
        <v>0</v>
      </c>
      <c r="AS46" s="298">
        <f t="shared" si="127"/>
        <v>0</v>
      </c>
      <c r="AT46" s="195"/>
      <c r="AU46" s="195"/>
      <c r="AV46" s="195"/>
      <c r="AW46" s="195"/>
      <c r="AX46" s="236">
        <f t="shared" si="69"/>
        <v>40</v>
      </c>
      <c r="AY46" s="2">
        <f t="shared" si="70"/>
        <v>0.25</v>
      </c>
      <c r="AZ46" s="87" t="e">
        <f>VLOOKUP(I46,Listy!$A$1:$H$9,6,FALSE)</f>
        <v>#N/A</v>
      </c>
      <c r="BA46" s="378" t="e">
        <f t="shared" si="71"/>
        <v>#N/A</v>
      </c>
      <c r="BB46" s="379" t="e">
        <f t="shared" si="72"/>
        <v>#N/A</v>
      </c>
      <c r="BC46" s="2"/>
      <c r="BD46" s="2"/>
      <c r="BE46" s="2"/>
      <c r="BF46" s="2"/>
      <c r="BG46" s="2"/>
      <c r="BH46" s="2"/>
      <c r="BI46" s="23">
        <f t="shared" si="128"/>
        <v>0</v>
      </c>
      <c r="BJ46" s="2"/>
      <c r="BK46" s="15"/>
      <c r="BL46" s="2"/>
      <c r="BM46" s="16"/>
      <c r="BN46" s="2"/>
      <c r="BO46" s="2"/>
      <c r="BP46" s="2"/>
      <c r="BQ46" s="2"/>
      <c r="BR46" s="2"/>
      <c r="BS46" s="2"/>
      <c r="BT46" s="2"/>
      <c r="BU46" s="2"/>
      <c r="BV46" s="2"/>
      <c r="BW46" s="23">
        <f t="shared" si="129"/>
        <v>0</v>
      </c>
      <c r="BX46" s="2"/>
      <c r="BY46" s="2"/>
      <c r="BZ46" s="2"/>
      <c r="CA46" s="23">
        <f t="shared" si="130"/>
        <v>0</v>
      </c>
      <c r="CB46" s="2"/>
      <c r="CC46" s="2"/>
      <c r="CD46" s="2"/>
      <c r="CE46" s="23">
        <f t="shared" si="131"/>
        <v>0</v>
      </c>
    </row>
    <row r="47" spans="1:84" ht="43.8" thickBot="1" x14ac:dyDescent="0.35">
      <c r="A47" s="112">
        <v>5</v>
      </c>
      <c r="B47" s="113" t="s">
        <v>379</v>
      </c>
      <c r="C47" s="106">
        <v>1</v>
      </c>
      <c r="D47" s="116" t="str">
        <f t="shared" ref="D47:D48" si="132">CONCATENATE(A$3,"_",A47,"_",B47,"_",C47)</f>
        <v>.z03_5_a_1</v>
      </c>
      <c r="E47" s="122" t="s">
        <v>72</v>
      </c>
      <c r="F47" s="36"/>
      <c r="G47" s="36"/>
      <c r="H47" s="52">
        <v>11</v>
      </c>
      <c r="I47" s="37" t="s">
        <v>42</v>
      </c>
      <c r="J47" s="91">
        <f t="shared" si="78"/>
        <v>62</v>
      </c>
      <c r="K47" s="94">
        <f>VLOOKUP(J47,Kalendarz!B:E,4,FALSE)</f>
        <v>46815</v>
      </c>
      <c r="L47" s="94">
        <f t="shared" si="83"/>
        <v>46817</v>
      </c>
      <c r="M47" s="37">
        <f t="shared" si="84"/>
        <v>63</v>
      </c>
      <c r="N47" s="474">
        <f>ROUND(MAX(AG47:AO47)/Listy!$U$2,0)</f>
        <v>2</v>
      </c>
      <c r="O47" s="2">
        <v>120</v>
      </c>
      <c r="P47" s="187">
        <v>0</v>
      </c>
      <c r="Q47" s="187">
        <v>0.34</v>
      </c>
      <c r="R47" s="187">
        <v>0</v>
      </c>
      <c r="S47" s="187">
        <v>0</v>
      </c>
      <c r="T47" s="187"/>
      <c r="U47" s="187"/>
      <c r="V47" s="187"/>
      <c r="W47" s="187"/>
      <c r="X47" s="187"/>
      <c r="Y47" s="243">
        <v>0.33</v>
      </c>
      <c r="Z47" s="243">
        <v>0.33</v>
      </c>
      <c r="AA47" s="243">
        <v>0</v>
      </c>
      <c r="AB47" s="243">
        <v>0</v>
      </c>
      <c r="AC47" s="300"/>
      <c r="AD47" s="300"/>
      <c r="AE47" s="300"/>
      <c r="AF47" s="300"/>
      <c r="AG47" s="297">
        <f t="shared" si="98"/>
        <v>0</v>
      </c>
      <c r="AH47" s="297">
        <f t="shared" si="117"/>
        <v>41</v>
      </c>
      <c r="AI47" s="297">
        <f t="shared" si="118"/>
        <v>0</v>
      </c>
      <c r="AJ47" s="297">
        <f t="shared" si="119"/>
        <v>0</v>
      </c>
      <c r="AK47" s="297">
        <f t="shared" si="120"/>
        <v>0</v>
      </c>
      <c r="AL47" s="297">
        <f t="shared" si="121"/>
        <v>0</v>
      </c>
      <c r="AM47" s="297">
        <f t="shared" si="122"/>
        <v>0</v>
      </c>
      <c r="AN47" s="297">
        <f t="shared" si="123"/>
        <v>0</v>
      </c>
      <c r="AO47" s="297">
        <f t="shared" si="124"/>
        <v>0</v>
      </c>
      <c r="AP47" s="298">
        <f t="shared" si="107"/>
        <v>40</v>
      </c>
      <c r="AQ47" s="298">
        <f t="shared" si="125"/>
        <v>40</v>
      </c>
      <c r="AR47" s="298">
        <f t="shared" si="126"/>
        <v>0</v>
      </c>
      <c r="AS47" s="298">
        <f t="shared" si="127"/>
        <v>0</v>
      </c>
      <c r="AT47" s="195"/>
      <c r="AU47" s="195"/>
      <c r="AV47" s="195"/>
      <c r="AW47" s="195"/>
      <c r="AX47" s="236">
        <f t="shared" si="69"/>
        <v>41</v>
      </c>
      <c r="AY47" s="2">
        <f t="shared" si="70"/>
        <v>0.25624999999999998</v>
      </c>
      <c r="AZ47" s="87" t="e">
        <f>VLOOKUP(I47,Listy!$A$1:$H$9,6,FALSE)</f>
        <v>#N/A</v>
      </c>
      <c r="BA47" s="378" t="e">
        <f t="shared" si="71"/>
        <v>#N/A</v>
      </c>
      <c r="BB47" s="379" t="e">
        <f t="shared" si="72"/>
        <v>#N/A</v>
      </c>
      <c r="BC47" s="2"/>
      <c r="BD47" s="2"/>
      <c r="BE47" s="2"/>
      <c r="BF47" s="2"/>
      <c r="BG47" s="2"/>
      <c r="BH47" s="2"/>
      <c r="BI47" s="23">
        <f t="shared" si="128"/>
        <v>0</v>
      </c>
      <c r="BJ47" s="2"/>
      <c r="BK47" s="15"/>
      <c r="BL47" s="23"/>
      <c r="BM47" s="16"/>
      <c r="BN47" s="2"/>
      <c r="BO47" s="23"/>
      <c r="BP47" s="2"/>
      <c r="BQ47" s="2"/>
      <c r="BR47" s="23"/>
      <c r="BS47" s="23"/>
      <c r="BT47" s="2"/>
      <c r="BU47" s="2"/>
      <c r="BV47" s="2"/>
      <c r="BW47" s="23">
        <f t="shared" si="129"/>
        <v>0</v>
      </c>
      <c r="BX47" s="2"/>
      <c r="BY47" s="2"/>
      <c r="BZ47" s="2"/>
      <c r="CA47" s="23">
        <f t="shared" si="130"/>
        <v>0</v>
      </c>
      <c r="CB47" s="2"/>
      <c r="CC47" s="2"/>
      <c r="CD47" s="2"/>
      <c r="CE47" s="23">
        <f t="shared" si="131"/>
        <v>0</v>
      </c>
    </row>
    <row r="48" spans="1:84" ht="15" thickBot="1" x14ac:dyDescent="0.35">
      <c r="A48" s="109">
        <v>6</v>
      </c>
      <c r="B48" s="113" t="s">
        <v>379</v>
      </c>
      <c r="C48" s="106">
        <v>0</v>
      </c>
      <c r="D48" s="116" t="str">
        <f t="shared" si="132"/>
        <v>.z03_6_a_0</v>
      </c>
      <c r="E48" s="85" t="s">
        <v>715</v>
      </c>
      <c r="F48" s="148"/>
      <c r="G48" s="148"/>
      <c r="H48" s="2"/>
      <c r="I48" s="148"/>
      <c r="J48" s="91">
        <f t="shared" si="78"/>
        <v>63</v>
      </c>
      <c r="K48" s="94">
        <f>VLOOKUP(J48,Kalendarz!B:E,4,FALSE)</f>
        <v>46822</v>
      </c>
      <c r="L48" s="94">
        <f t="shared" si="83"/>
        <v>46822</v>
      </c>
      <c r="M48" s="37">
        <f t="shared" si="84"/>
        <v>62</v>
      </c>
      <c r="N48" s="474">
        <f>ROUND(MAX(AG48:AO48)/Listy!$U$2,0)</f>
        <v>0</v>
      </c>
      <c r="O48" s="148"/>
      <c r="P48" s="148"/>
      <c r="Q48" s="148"/>
      <c r="R48" s="148"/>
      <c r="S48" s="148"/>
      <c r="T48" s="148"/>
      <c r="U48" s="148"/>
      <c r="V48" s="131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">
        <f>BL49+BL50+BL51</f>
        <v>0</v>
      </c>
      <c r="BM48" s="16"/>
      <c r="BN48" s="2"/>
      <c r="BO48" s="14">
        <f>BO49+BO50+BO51</f>
        <v>0</v>
      </c>
      <c r="BP48" s="2"/>
      <c r="BQ48" s="2"/>
      <c r="BR48" s="14">
        <f t="shared" ref="BR48:BS48" si="133">BR49+BR50+BR51</f>
        <v>0</v>
      </c>
      <c r="BS48" s="14">
        <f t="shared" si="133"/>
        <v>0</v>
      </c>
      <c r="BT48" s="2"/>
      <c r="BU48" s="2"/>
      <c r="BV48" s="2"/>
      <c r="BW48" s="14">
        <f>BW49+BW50+BW51</f>
        <v>0</v>
      </c>
      <c r="BX48" s="2"/>
      <c r="BY48" s="2"/>
      <c r="BZ48" s="2"/>
      <c r="CA48" s="14">
        <f>CA49+CA50+CA51</f>
        <v>0</v>
      </c>
      <c r="CB48" s="2"/>
      <c r="CC48" s="2"/>
      <c r="CD48" s="2"/>
      <c r="CE48" s="14">
        <f>CE49+CE50+CE51</f>
        <v>0</v>
      </c>
      <c r="CF48" s="17">
        <f>AY48+BB48+BI48+BL48+BO48+BR48+BS48+BW48+CA48+CE48</f>
        <v>0</v>
      </c>
    </row>
    <row r="49" spans="1:84" ht="28.8" x14ac:dyDescent="0.3">
      <c r="A49" s="63">
        <v>6</v>
      </c>
      <c r="B49" s="113" t="s">
        <v>379</v>
      </c>
      <c r="C49" s="106">
        <v>1</v>
      </c>
      <c r="D49" s="116" t="str">
        <f t="shared" ref="D49:D52" si="134">CONCATENATE(A$3,"_",A49,"_",B49,"_",C49)</f>
        <v>.z03_6_a_1</v>
      </c>
      <c r="E49" s="122" t="s">
        <v>74</v>
      </c>
      <c r="F49" s="19"/>
      <c r="G49" s="19"/>
      <c r="H49" s="140">
        <v>11</v>
      </c>
      <c r="I49" s="9" t="s">
        <v>29</v>
      </c>
      <c r="J49" s="91">
        <f t="shared" si="78"/>
        <v>62</v>
      </c>
      <c r="K49" s="94">
        <f>VLOOKUP(J49,Kalendarz!B:E,4,FALSE)</f>
        <v>46815</v>
      </c>
      <c r="L49" s="94">
        <f t="shared" si="83"/>
        <v>46817</v>
      </c>
      <c r="M49" s="37">
        <f t="shared" si="84"/>
        <v>63</v>
      </c>
      <c r="N49" s="474">
        <f>ROUND(MAX(AG49:AO49)/Listy!$U$2,0)</f>
        <v>2</v>
      </c>
      <c r="O49" s="2">
        <v>160</v>
      </c>
      <c r="P49" s="187">
        <v>0.25</v>
      </c>
      <c r="Q49" s="187">
        <v>0.25</v>
      </c>
      <c r="R49" s="187">
        <v>0.25</v>
      </c>
      <c r="S49" s="187">
        <v>0.25</v>
      </c>
      <c r="T49" s="187"/>
      <c r="U49" s="187"/>
      <c r="V49" s="187"/>
      <c r="W49" s="187"/>
      <c r="X49" s="187"/>
      <c r="Y49" s="243">
        <v>0</v>
      </c>
      <c r="Z49" s="243">
        <v>0</v>
      </c>
      <c r="AA49" s="243">
        <v>0</v>
      </c>
      <c r="AB49" s="243">
        <v>0</v>
      </c>
      <c r="AC49" s="300"/>
      <c r="AD49" s="300"/>
      <c r="AE49" s="300"/>
      <c r="AF49" s="300"/>
      <c r="AG49" s="297">
        <f t="shared" si="98"/>
        <v>40</v>
      </c>
      <c r="AH49" s="297">
        <f t="shared" ref="AH49:AH51" si="135">ROUND($O49*Q49,0)</f>
        <v>40</v>
      </c>
      <c r="AI49" s="297">
        <f t="shared" ref="AI49:AI51" si="136">ROUND($O49*R49,0)</f>
        <v>40</v>
      </c>
      <c r="AJ49" s="297">
        <f t="shared" ref="AJ49:AJ51" si="137">ROUND($O49*S49,0)</f>
        <v>40</v>
      </c>
      <c r="AK49" s="297">
        <f t="shared" ref="AK49:AK51" si="138">ROUND($O49*T49,0)</f>
        <v>0</v>
      </c>
      <c r="AL49" s="297">
        <f t="shared" ref="AL49:AL51" si="139">ROUND($O49*U49,0)</f>
        <v>0</v>
      </c>
      <c r="AM49" s="297">
        <f t="shared" ref="AM49:AM51" si="140">ROUND($O49*V49,0)</f>
        <v>0</v>
      </c>
      <c r="AN49" s="297">
        <f t="shared" ref="AN49:AN51" si="141">ROUND($O49*W49,0)</f>
        <v>0</v>
      </c>
      <c r="AO49" s="297">
        <f t="shared" ref="AO49:AO51" si="142">ROUND($O49*X49,0)</f>
        <v>0</v>
      </c>
      <c r="AP49" s="298">
        <f t="shared" si="107"/>
        <v>0</v>
      </c>
      <c r="AQ49" s="298">
        <f t="shared" ref="AQ49:AQ51" si="143">ROUND($O49*Z49,0)</f>
        <v>0</v>
      </c>
      <c r="AR49" s="298">
        <f t="shared" ref="AR49:AR51" si="144">ROUND($O49*AA49,0)</f>
        <v>0</v>
      </c>
      <c r="AS49" s="298">
        <f t="shared" ref="AS49:AS51" si="145">ROUND($O49*AB49,0)</f>
        <v>0</v>
      </c>
      <c r="AT49" s="195"/>
      <c r="AU49" s="195"/>
      <c r="AV49" s="195"/>
      <c r="AW49" s="195"/>
      <c r="AX49" s="236">
        <f t="shared" si="69"/>
        <v>160</v>
      </c>
      <c r="AY49" s="2">
        <f t="shared" si="70"/>
        <v>1</v>
      </c>
      <c r="AZ49" s="87" t="e">
        <f>VLOOKUP(I49,Listy!$A$1:$H$9,6,FALSE)</f>
        <v>#N/A</v>
      </c>
      <c r="BA49" s="378" t="e">
        <f t="shared" si="71"/>
        <v>#N/A</v>
      </c>
      <c r="BB49" s="379" t="e">
        <f t="shared" si="72"/>
        <v>#N/A</v>
      </c>
      <c r="BC49" s="2"/>
      <c r="BD49" s="2"/>
      <c r="BE49" s="2"/>
      <c r="BF49" s="2"/>
      <c r="BG49" s="2"/>
      <c r="BH49" s="2"/>
      <c r="BI49" s="23">
        <f t="shared" ref="BI49:BI51" si="146">BG49*BH49</f>
        <v>0</v>
      </c>
      <c r="BJ49" s="2"/>
      <c r="BK49" s="15"/>
      <c r="BL49" s="21"/>
      <c r="BM49" s="16"/>
      <c r="BN49" s="2"/>
      <c r="BO49" s="21"/>
      <c r="BP49" s="2"/>
      <c r="BQ49" s="2"/>
      <c r="BR49" s="21"/>
      <c r="BS49" s="21"/>
      <c r="BT49" s="2"/>
      <c r="BU49" s="2"/>
      <c r="BV49" s="2"/>
      <c r="BW49" s="23">
        <f t="shared" ref="BW49:BW51" si="147">BU49*BV49</f>
        <v>0</v>
      </c>
      <c r="BX49" s="2"/>
      <c r="BY49" s="2"/>
      <c r="BZ49" s="2"/>
      <c r="CA49" s="23">
        <f t="shared" ref="CA49:CA51" si="148">BY49*BZ49</f>
        <v>0</v>
      </c>
      <c r="CB49" s="2"/>
      <c r="CC49" s="2"/>
      <c r="CD49" s="2"/>
      <c r="CE49" s="23">
        <f t="shared" ref="CE49:CE51" si="149">CC49*CD49</f>
        <v>0</v>
      </c>
    </row>
    <row r="50" spans="1:84" ht="28.8" x14ac:dyDescent="0.3">
      <c r="A50" s="63">
        <v>6</v>
      </c>
      <c r="B50" s="113" t="s">
        <v>380</v>
      </c>
      <c r="C50" s="106">
        <v>1</v>
      </c>
      <c r="D50" s="116" t="str">
        <f t="shared" si="134"/>
        <v>.z03_6_b_1</v>
      </c>
      <c r="E50" s="122" t="s">
        <v>75</v>
      </c>
      <c r="F50" s="19"/>
      <c r="G50" s="19"/>
      <c r="H50" s="140">
        <v>12</v>
      </c>
      <c r="I50" s="9" t="s">
        <v>29</v>
      </c>
      <c r="J50" s="91">
        <f t="shared" si="78"/>
        <v>63</v>
      </c>
      <c r="K50" s="94">
        <f>VLOOKUP(J50,Kalendarz!B:E,4,FALSE)</f>
        <v>46822</v>
      </c>
      <c r="L50" s="94">
        <f t="shared" si="83"/>
        <v>46824</v>
      </c>
      <c r="M50" s="37">
        <f t="shared" si="84"/>
        <v>64</v>
      </c>
      <c r="N50" s="474">
        <f>ROUND(MAX(AG50:AO50)/Listy!$U$2,0)</f>
        <v>2</v>
      </c>
      <c r="O50" s="2">
        <v>120</v>
      </c>
      <c r="P50" s="187">
        <v>0.34</v>
      </c>
      <c r="Q50" s="187">
        <v>0.33</v>
      </c>
      <c r="R50" s="187">
        <v>0</v>
      </c>
      <c r="S50" s="187">
        <v>0</v>
      </c>
      <c r="T50" s="187"/>
      <c r="U50" s="187"/>
      <c r="V50" s="187"/>
      <c r="W50" s="187"/>
      <c r="X50" s="187"/>
      <c r="Y50" s="243">
        <v>0</v>
      </c>
      <c r="Z50" s="243">
        <v>0</v>
      </c>
      <c r="AA50" s="243">
        <v>0.33</v>
      </c>
      <c r="AB50" s="243">
        <v>0</v>
      </c>
      <c r="AC50" s="300"/>
      <c r="AD50" s="300"/>
      <c r="AE50" s="300"/>
      <c r="AF50" s="300"/>
      <c r="AG50" s="297">
        <f t="shared" si="98"/>
        <v>41</v>
      </c>
      <c r="AH50" s="297">
        <f t="shared" si="135"/>
        <v>40</v>
      </c>
      <c r="AI50" s="297">
        <f t="shared" si="136"/>
        <v>0</v>
      </c>
      <c r="AJ50" s="297">
        <f t="shared" si="137"/>
        <v>0</v>
      </c>
      <c r="AK50" s="297">
        <f t="shared" si="138"/>
        <v>0</v>
      </c>
      <c r="AL50" s="297">
        <f t="shared" si="139"/>
        <v>0</v>
      </c>
      <c r="AM50" s="297">
        <f t="shared" si="140"/>
        <v>0</v>
      </c>
      <c r="AN50" s="297">
        <f t="shared" si="141"/>
        <v>0</v>
      </c>
      <c r="AO50" s="297">
        <f t="shared" si="142"/>
        <v>0</v>
      </c>
      <c r="AP50" s="298">
        <f t="shared" si="107"/>
        <v>0</v>
      </c>
      <c r="AQ50" s="298">
        <f t="shared" si="143"/>
        <v>0</v>
      </c>
      <c r="AR50" s="298">
        <f t="shared" si="144"/>
        <v>40</v>
      </c>
      <c r="AS50" s="298">
        <f t="shared" si="145"/>
        <v>0</v>
      </c>
      <c r="AT50" s="195"/>
      <c r="AU50" s="195"/>
      <c r="AV50" s="195"/>
      <c r="AW50" s="195"/>
      <c r="AX50" s="236">
        <f t="shared" si="69"/>
        <v>81</v>
      </c>
      <c r="AY50" s="2">
        <f t="shared" si="70"/>
        <v>0.50624999999999998</v>
      </c>
      <c r="AZ50" s="87" t="e">
        <f>VLOOKUP(I50,Listy!$A$1:$H$9,6,FALSE)</f>
        <v>#N/A</v>
      </c>
      <c r="BA50" s="378" t="e">
        <f t="shared" si="71"/>
        <v>#N/A</v>
      </c>
      <c r="BB50" s="379" t="e">
        <f t="shared" si="72"/>
        <v>#N/A</v>
      </c>
      <c r="BC50" s="2"/>
      <c r="BD50" s="2"/>
      <c r="BE50" s="2"/>
      <c r="BF50" s="2"/>
      <c r="BG50" s="2"/>
      <c r="BH50" s="2"/>
      <c r="BI50" s="23">
        <f t="shared" si="146"/>
        <v>0</v>
      </c>
      <c r="BJ50" s="2"/>
      <c r="BK50" s="15"/>
      <c r="BL50" s="2"/>
      <c r="BM50" s="16"/>
      <c r="BN50" s="2"/>
      <c r="BO50" s="2"/>
      <c r="BP50" s="2"/>
      <c r="BQ50" s="2"/>
      <c r="BR50" s="2"/>
      <c r="BS50" s="2"/>
      <c r="BT50" s="2"/>
      <c r="BU50" s="2"/>
      <c r="BV50" s="2"/>
      <c r="BW50" s="23">
        <f t="shared" si="147"/>
        <v>0</v>
      </c>
      <c r="BX50" s="2"/>
      <c r="BY50" s="2"/>
      <c r="BZ50" s="2"/>
      <c r="CA50" s="23">
        <f t="shared" si="148"/>
        <v>0</v>
      </c>
      <c r="CB50" s="2"/>
      <c r="CC50" s="2"/>
      <c r="CD50" s="2"/>
      <c r="CE50" s="23">
        <f t="shared" si="149"/>
        <v>0</v>
      </c>
    </row>
    <row r="51" spans="1:84" ht="43.8" thickBot="1" x14ac:dyDescent="0.35">
      <c r="A51" s="63">
        <v>6</v>
      </c>
      <c r="B51" s="113" t="s">
        <v>381</v>
      </c>
      <c r="C51" s="106">
        <v>1</v>
      </c>
      <c r="D51" s="116" t="str">
        <f t="shared" si="134"/>
        <v>.z03_6_c_1</v>
      </c>
      <c r="E51" s="122" t="s">
        <v>76</v>
      </c>
      <c r="F51" s="19"/>
      <c r="G51" s="19"/>
      <c r="H51" s="140">
        <v>12</v>
      </c>
      <c r="I51" s="9" t="s">
        <v>37</v>
      </c>
      <c r="J51" s="91">
        <f t="shared" si="78"/>
        <v>64</v>
      </c>
      <c r="K51" s="94">
        <f>VLOOKUP(J51,Kalendarz!B:E,4,FALSE)</f>
        <v>46829</v>
      </c>
      <c r="L51" s="94">
        <f t="shared" si="83"/>
        <v>46831</v>
      </c>
      <c r="M51" s="37">
        <f t="shared" si="84"/>
        <v>65</v>
      </c>
      <c r="N51" s="474">
        <f>ROUND(MAX(AG51:AO51)/Listy!$U$2,0)</f>
        <v>2</v>
      </c>
      <c r="O51" s="2">
        <v>120</v>
      </c>
      <c r="P51" s="187">
        <v>0</v>
      </c>
      <c r="Q51" s="187">
        <v>0.34</v>
      </c>
      <c r="R51" s="187">
        <v>0</v>
      </c>
      <c r="S51" s="187">
        <v>0</v>
      </c>
      <c r="T51" s="187"/>
      <c r="U51" s="187"/>
      <c r="V51" s="187"/>
      <c r="W51" s="187"/>
      <c r="X51" s="187"/>
      <c r="Y51" s="243">
        <v>0.33</v>
      </c>
      <c r="Z51" s="243">
        <v>0</v>
      </c>
      <c r="AA51" s="243">
        <v>0.33</v>
      </c>
      <c r="AB51" s="243">
        <v>0</v>
      </c>
      <c r="AC51" s="300"/>
      <c r="AD51" s="300"/>
      <c r="AE51" s="300"/>
      <c r="AF51" s="300"/>
      <c r="AG51" s="297">
        <f t="shared" si="98"/>
        <v>0</v>
      </c>
      <c r="AH51" s="297">
        <f t="shared" si="135"/>
        <v>41</v>
      </c>
      <c r="AI51" s="297">
        <f t="shared" si="136"/>
        <v>0</v>
      </c>
      <c r="AJ51" s="297">
        <f t="shared" si="137"/>
        <v>0</v>
      </c>
      <c r="AK51" s="297">
        <f t="shared" si="138"/>
        <v>0</v>
      </c>
      <c r="AL51" s="297">
        <f t="shared" si="139"/>
        <v>0</v>
      </c>
      <c r="AM51" s="297">
        <f t="shared" si="140"/>
        <v>0</v>
      </c>
      <c r="AN51" s="297">
        <f t="shared" si="141"/>
        <v>0</v>
      </c>
      <c r="AO51" s="297">
        <f t="shared" si="142"/>
        <v>0</v>
      </c>
      <c r="AP51" s="298">
        <f t="shared" si="107"/>
        <v>40</v>
      </c>
      <c r="AQ51" s="298">
        <f t="shared" si="143"/>
        <v>0</v>
      </c>
      <c r="AR51" s="298">
        <f t="shared" si="144"/>
        <v>40</v>
      </c>
      <c r="AS51" s="298">
        <f t="shared" si="145"/>
        <v>0</v>
      </c>
      <c r="AT51" s="195"/>
      <c r="AU51" s="195"/>
      <c r="AV51" s="195"/>
      <c r="AW51" s="195"/>
      <c r="AX51" s="236">
        <f t="shared" si="69"/>
        <v>41</v>
      </c>
      <c r="AY51" s="2">
        <f t="shared" si="70"/>
        <v>0.25624999999999998</v>
      </c>
      <c r="AZ51" s="87" t="e">
        <f>VLOOKUP(I51,Listy!$A$1:$H$9,6,FALSE)</f>
        <v>#N/A</v>
      </c>
      <c r="BA51" s="378" t="e">
        <f t="shared" si="71"/>
        <v>#N/A</v>
      </c>
      <c r="BB51" s="379" t="e">
        <f t="shared" si="72"/>
        <v>#N/A</v>
      </c>
      <c r="BC51" s="2"/>
      <c r="BD51" s="2"/>
      <c r="BE51" s="2"/>
      <c r="BF51" s="2"/>
      <c r="BG51" s="2"/>
      <c r="BH51" s="2"/>
      <c r="BI51" s="23">
        <f t="shared" si="146"/>
        <v>0</v>
      </c>
      <c r="BJ51" s="2"/>
      <c r="BK51" s="15"/>
      <c r="BL51" s="23"/>
      <c r="BM51" s="16"/>
      <c r="BN51" s="2"/>
      <c r="BO51" s="23"/>
      <c r="BP51" s="2"/>
      <c r="BQ51" s="2"/>
      <c r="BR51" s="23"/>
      <c r="BS51" s="23"/>
      <c r="BT51" s="2"/>
      <c r="BU51" s="2"/>
      <c r="BV51" s="2"/>
      <c r="BW51" s="23">
        <f t="shared" si="147"/>
        <v>0</v>
      </c>
      <c r="BX51" s="2"/>
      <c r="BY51" s="2"/>
      <c r="BZ51" s="2"/>
      <c r="CA51" s="23">
        <f t="shared" si="148"/>
        <v>0</v>
      </c>
      <c r="CB51" s="2"/>
      <c r="CC51" s="2"/>
      <c r="CD51" s="2"/>
      <c r="CE51" s="23">
        <f t="shared" si="149"/>
        <v>0</v>
      </c>
    </row>
    <row r="52" spans="1:84" ht="15" thickBot="1" x14ac:dyDescent="0.35">
      <c r="A52" s="118">
        <v>7</v>
      </c>
      <c r="B52" s="113" t="s">
        <v>379</v>
      </c>
      <c r="C52" s="106">
        <v>0</v>
      </c>
      <c r="D52" s="116" t="str">
        <f t="shared" si="134"/>
        <v>.z03_7_a_0</v>
      </c>
      <c r="E52" s="85" t="s">
        <v>716</v>
      </c>
      <c r="F52" s="148"/>
      <c r="G52" s="148"/>
      <c r="H52" s="2"/>
      <c r="I52" s="148"/>
      <c r="J52" s="91">
        <f t="shared" si="78"/>
        <v>65</v>
      </c>
      <c r="K52" s="94">
        <f>VLOOKUP(J52,Kalendarz!B:E,4,FALSE)</f>
        <v>46836</v>
      </c>
      <c r="L52" s="94">
        <f t="shared" si="83"/>
        <v>46836</v>
      </c>
      <c r="M52" s="37">
        <f t="shared" si="84"/>
        <v>64</v>
      </c>
      <c r="N52" s="474">
        <f>ROUND(MAX(AG52:AO52)/Listy!$U$2,0)</f>
        <v>0</v>
      </c>
      <c r="O52" s="148"/>
      <c r="P52" s="148"/>
      <c r="Q52" s="148"/>
      <c r="R52" s="148"/>
      <c r="S52" s="148"/>
      <c r="T52" s="148"/>
      <c r="U52" s="148"/>
      <c r="V52" s="131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">
        <f>BL53+BL54+BL55+BL56+BL57</f>
        <v>0</v>
      </c>
      <c r="BM52" s="16"/>
      <c r="BN52" s="2"/>
      <c r="BO52" s="14">
        <f>BO53+BO54+BO55+BO56+BO57</f>
        <v>0</v>
      </c>
      <c r="BP52" s="2"/>
      <c r="BQ52" s="2"/>
      <c r="BR52" s="14">
        <f t="shared" ref="BR52:BS52" si="150">BR53+BR54+BR55+BR56+BR57</f>
        <v>0</v>
      </c>
      <c r="BS52" s="14">
        <f t="shared" si="150"/>
        <v>0</v>
      </c>
      <c r="BT52" s="2"/>
      <c r="BU52" s="2"/>
      <c r="BV52" s="2"/>
      <c r="BW52" s="14">
        <f>BW53+BW54+BW55+BW56+BW57</f>
        <v>0</v>
      </c>
      <c r="BX52" s="2"/>
      <c r="BY52" s="2"/>
      <c r="BZ52" s="2"/>
      <c r="CA52" s="14">
        <f>CA53+CA54+CA55+CA56+CA57</f>
        <v>0</v>
      </c>
      <c r="CB52" s="2"/>
      <c r="CC52" s="2"/>
      <c r="CD52" s="2"/>
      <c r="CE52" s="14">
        <f>CE53+CE54+CE55+CE56+CE57</f>
        <v>0</v>
      </c>
      <c r="CF52" s="17">
        <f>AY52+BB52+BI52+BL52+BO52+BR52+BS52+BW52+CA52+CE52</f>
        <v>0</v>
      </c>
    </row>
    <row r="53" spans="1:84" x14ac:dyDescent="0.3">
      <c r="A53" s="112">
        <v>7</v>
      </c>
      <c r="B53" s="113" t="s">
        <v>379</v>
      </c>
      <c r="C53" s="106">
        <v>1</v>
      </c>
      <c r="D53" s="116" t="str">
        <f t="shared" ref="D53:D55" si="151">CONCATENATE(A$3,"_",A53,"_",B53,"_",C53)</f>
        <v>.z03_7_a_1</v>
      </c>
      <c r="E53" s="122" t="s">
        <v>77</v>
      </c>
      <c r="F53" s="19"/>
      <c r="G53" s="19"/>
      <c r="H53" s="140">
        <v>10</v>
      </c>
      <c r="I53" s="9" t="s">
        <v>29</v>
      </c>
      <c r="J53" s="91">
        <f t="shared" si="78"/>
        <v>64</v>
      </c>
      <c r="K53" s="94">
        <f>VLOOKUP(J53,Kalendarz!B:E,4,FALSE)</f>
        <v>46829</v>
      </c>
      <c r="L53" s="94">
        <f t="shared" si="83"/>
        <v>46833</v>
      </c>
      <c r="M53" s="37">
        <f t="shared" si="84"/>
        <v>67</v>
      </c>
      <c r="N53" s="474">
        <f>ROUND(MAX(AG53:AO53)/Listy!$U$2,0)</f>
        <v>4</v>
      </c>
      <c r="O53" s="2">
        <v>80</v>
      </c>
      <c r="P53" s="187">
        <v>1</v>
      </c>
      <c r="Q53" s="187">
        <v>0</v>
      </c>
      <c r="R53" s="187">
        <v>0</v>
      </c>
      <c r="S53" s="187">
        <v>0</v>
      </c>
      <c r="T53" s="187"/>
      <c r="U53" s="187"/>
      <c r="V53" s="187"/>
      <c r="W53" s="187"/>
      <c r="X53" s="187"/>
      <c r="Y53" s="243">
        <v>0</v>
      </c>
      <c r="Z53" s="243">
        <v>0</v>
      </c>
      <c r="AA53" s="243">
        <v>0</v>
      </c>
      <c r="AB53" s="243">
        <v>0</v>
      </c>
      <c r="AC53" s="300"/>
      <c r="AD53" s="300"/>
      <c r="AE53" s="300"/>
      <c r="AF53" s="300"/>
      <c r="AG53" s="297">
        <f t="shared" si="98"/>
        <v>80</v>
      </c>
      <c r="AH53" s="297">
        <f t="shared" ref="AH53:AH57" si="152">ROUND($O53*Q53,0)</f>
        <v>0</v>
      </c>
      <c r="AI53" s="297">
        <f t="shared" ref="AI53:AI57" si="153">ROUND($O53*R53,0)</f>
        <v>0</v>
      </c>
      <c r="AJ53" s="297">
        <f t="shared" ref="AJ53:AJ57" si="154">ROUND($O53*S53,0)</f>
        <v>0</v>
      </c>
      <c r="AK53" s="297">
        <f t="shared" ref="AK53:AK57" si="155">ROUND($O53*T53,0)</f>
        <v>0</v>
      </c>
      <c r="AL53" s="297">
        <f t="shared" ref="AL53:AL57" si="156">ROUND($O53*U53,0)</f>
        <v>0</v>
      </c>
      <c r="AM53" s="297">
        <f t="shared" ref="AM53:AM57" si="157">ROUND($O53*V53,0)</f>
        <v>0</v>
      </c>
      <c r="AN53" s="297">
        <f t="shared" ref="AN53:AN57" si="158">ROUND($O53*W53,0)</f>
        <v>0</v>
      </c>
      <c r="AO53" s="297">
        <f t="shared" ref="AO53:AO57" si="159">ROUND($O53*X53,0)</f>
        <v>0</v>
      </c>
      <c r="AP53" s="298">
        <f t="shared" si="107"/>
        <v>0</v>
      </c>
      <c r="AQ53" s="298">
        <f t="shared" ref="AQ53:AQ57" si="160">ROUND($O53*Z53,0)</f>
        <v>0</v>
      </c>
      <c r="AR53" s="298">
        <f t="shared" ref="AR53:AR57" si="161">ROUND($O53*AA53,0)</f>
        <v>0</v>
      </c>
      <c r="AS53" s="298">
        <f t="shared" ref="AS53:AS57" si="162">ROUND($O53*AB53,0)</f>
        <v>0</v>
      </c>
      <c r="AT53" s="195"/>
      <c r="AU53" s="195"/>
      <c r="AV53" s="195"/>
      <c r="AW53" s="195"/>
      <c r="AX53" s="236">
        <f t="shared" si="69"/>
        <v>80</v>
      </c>
      <c r="AY53" s="2">
        <f t="shared" si="70"/>
        <v>0.5</v>
      </c>
      <c r="AZ53" s="87" t="e">
        <f>VLOOKUP(I53,Listy!$A$1:$H$9,6,FALSE)</f>
        <v>#N/A</v>
      </c>
      <c r="BA53" s="378" t="e">
        <f t="shared" si="71"/>
        <v>#N/A</v>
      </c>
      <c r="BB53" s="379" t="e">
        <f t="shared" si="72"/>
        <v>#N/A</v>
      </c>
      <c r="BC53" s="2"/>
      <c r="BD53" s="2"/>
      <c r="BE53" s="2"/>
      <c r="BF53" s="2"/>
      <c r="BG53" s="2"/>
      <c r="BH53" s="2"/>
      <c r="BI53" s="23">
        <f t="shared" ref="BI53:BI57" si="163">BG53*BH53</f>
        <v>0</v>
      </c>
      <c r="BJ53" s="2"/>
      <c r="BK53" s="15"/>
      <c r="BL53" s="21"/>
      <c r="BM53" s="16"/>
      <c r="BN53" s="2"/>
      <c r="BO53" s="21"/>
      <c r="BP53" s="2"/>
      <c r="BQ53" s="2"/>
      <c r="BR53" s="21"/>
      <c r="BS53" s="21"/>
      <c r="BT53" s="2"/>
      <c r="BU53" s="2"/>
      <c r="BV53" s="2"/>
      <c r="BW53" s="23">
        <f t="shared" ref="BW53:BW57" si="164">BU53*BV53</f>
        <v>0</v>
      </c>
      <c r="BX53" s="2"/>
      <c r="BY53" s="2"/>
      <c r="BZ53" s="2"/>
      <c r="CA53" s="23">
        <f t="shared" ref="CA53:CA57" si="165">BY53*BZ53</f>
        <v>0</v>
      </c>
      <c r="CB53" s="2"/>
      <c r="CC53" s="2"/>
      <c r="CD53" s="2"/>
      <c r="CE53" s="23">
        <f t="shared" ref="CE53:CE57" si="166">CC53*CD53</f>
        <v>0</v>
      </c>
    </row>
    <row r="54" spans="1:84" x14ac:dyDescent="0.3">
      <c r="A54" s="112">
        <v>7</v>
      </c>
      <c r="B54" s="113" t="s">
        <v>380</v>
      </c>
      <c r="C54" s="106">
        <v>1</v>
      </c>
      <c r="D54" s="116" t="str">
        <f t="shared" si="151"/>
        <v>.z03_7_b_1</v>
      </c>
      <c r="E54" s="122" t="s">
        <v>78</v>
      </c>
      <c r="F54" s="19"/>
      <c r="G54" s="19"/>
      <c r="H54" s="140">
        <v>10</v>
      </c>
      <c r="I54" s="9" t="s">
        <v>29</v>
      </c>
      <c r="J54" s="91">
        <f t="shared" si="78"/>
        <v>67</v>
      </c>
      <c r="K54" s="94">
        <f>VLOOKUP(J54,Kalendarz!B:E,4,FALSE)</f>
        <v>46850</v>
      </c>
      <c r="L54" s="94">
        <f t="shared" si="83"/>
        <v>46850</v>
      </c>
      <c r="M54" s="37">
        <f t="shared" si="84"/>
        <v>66</v>
      </c>
      <c r="N54" s="474">
        <v>0</v>
      </c>
      <c r="O54" s="2">
        <v>80</v>
      </c>
      <c r="P54" s="187">
        <v>0</v>
      </c>
      <c r="Q54" s="187">
        <v>1</v>
      </c>
      <c r="R54" s="187">
        <v>0</v>
      </c>
      <c r="S54" s="187">
        <v>0</v>
      </c>
      <c r="T54" s="187"/>
      <c r="U54" s="187"/>
      <c r="V54" s="187"/>
      <c r="W54" s="187"/>
      <c r="X54" s="187"/>
      <c r="Y54" s="243">
        <v>0</v>
      </c>
      <c r="Z54" s="243">
        <v>0</v>
      </c>
      <c r="AA54" s="243">
        <v>0</v>
      </c>
      <c r="AB54" s="243">
        <v>0</v>
      </c>
      <c r="AC54" s="300"/>
      <c r="AD54" s="300"/>
      <c r="AE54" s="300"/>
      <c r="AF54" s="300"/>
      <c r="AG54" s="297">
        <f t="shared" si="98"/>
        <v>0</v>
      </c>
      <c r="AH54" s="297">
        <f t="shared" si="152"/>
        <v>80</v>
      </c>
      <c r="AI54" s="297">
        <f t="shared" si="153"/>
        <v>0</v>
      </c>
      <c r="AJ54" s="297">
        <f t="shared" si="154"/>
        <v>0</v>
      </c>
      <c r="AK54" s="297">
        <f t="shared" si="155"/>
        <v>0</v>
      </c>
      <c r="AL54" s="297">
        <f t="shared" si="156"/>
        <v>0</v>
      </c>
      <c r="AM54" s="297">
        <f t="shared" si="157"/>
        <v>0</v>
      </c>
      <c r="AN54" s="297">
        <f t="shared" si="158"/>
        <v>0</v>
      </c>
      <c r="AO54" s="297">
        <f t="shared" si="159"/>
        <v>0</v>
      </c>
      <c r="AP54" s="298">
        <f t="shared" si="107"/>
        <v>0</v>
      </c>
      <c r="AQ54" s="298">
        <f t="shared" si="160"/>
        <v>0</v>
      </c>
      <c r="AR54" s="298">
        <f t="shared" si="161"/>
        <v>0</v>
      </c>
      <c r="AS54" s="298">
        <f t="shared" si="162"/>
        <v>0</v>
      </c>
      <c r="AT54" s="199"/>
      <c r="AU54" s="199"/>
      <c r="AV54" s="199"/>
      <c r="AW54" s="199"/>
      <c r="AX54" s="236">
        <f t="shared" si="69"/>
        <v>80</v>
      </c>
      <c r="AY54" s="2">
        <f t="shared" si="70"/>
        <v>0.5</v>
      </c>
      <c r="AZ54" s="87" t="e">
        <f>VLOOKUP(I54,Listy!$A$1:$H$9,6,FALSE)</f>
        <v>#N/A</v>
      </c>
      <c r="BA54" s="378" t="e">
        <f t="shared" si="71"/>
        <v>#N/A</v>
      </c>
      <c r="BB54" s="379" t="e">
        <f t="shared" si="72"/>
        <v>#N/A</v>
      </c>
      <c r="BC54" s="2"/>
      <c r="BD54" s="2"/>
      <c r="BE54" s="2"/>
      <c r="BF54" s="2"/>
      <c r="BG54" s="2"/>
      <c r="BH54" s="2"/>
      <c r="BI54" s="23">
        <f t="shared" si="163"/>
        <v>0</v>
      </c>
      <c r="BJ54" s="2"/>
      <c r="BK54" s="15"/>
      <c r="BL54" s="2"/>
      <c r="BM54" s="16"/>
      <c r="BN54" s="2"/>
      <c r="BO54" s="2"/>
      <c r="BP54" s="2"/>
      <c r="BQ54" s="2"/>
      <c r="BR54" s="2"/>
      <c r="BS54" s="2"/>
      <c r="BT54" s="2"/>
      <c r="BU54" s="2"/>
      <c r="BV54" s="2"/>
      <c r="BW54" s="23">
        <f t="shared" si="164"/>
        <v>0</v>
      </c>
      <c r="BX54" s="2"/>
      <c r="BY54" s="2"/>
      <c r="BZ54" s="2"/>
      <c r="CA54" s="23">
        <f t="shared" si="165"/>
        <v>0</v>
      </c>
      <c r="CB54" s="2"/>
      <c r="CC54" s="2"/>
      <c r="CD54" s="2"/>
      <c r="CE54" s="23">
        <f t="shared" si="166"/>
        <v>0</v>
      </c>
    </row>
    <row r="55" spans="1:84" x14ac:dyDescent="0.3">
      <c r="A55" s="112">
        <v>7</v>
      </c>
      <c r="B55" s="113" t="s">
        <v>381</v>
      </c>
      <c r="C55" s="106">
        <v>1</v>
      </c>
      <c r="D55" s="116" t="str">
        <f t="shared" si="151"/>
        <v>.z03_7_c_1</v>
      </c>
      <c r="E55" s="122" t="s">
        <v>79</v>
      </c>
      <c r="F55" s="19"/>
      <c r="G55" s="19"/>
      <c r="H55" s="140">
        <v>10</v>
      </c>
      <c r="I55" s="9" t="s">
        <v>29</v>
      </c>
      <c r="J55" s="91">
        <f t="shared" si="78"/>
        <v>66</v>
      </c>
      <c r="K55" s="94">
        <f>VLOOKUP(J55,Kalendarz!B:E,4,FALSE)</f>
        <v>46843</v>
      </c>
      <c r="L55" s="94">
        <f t="shared" si="83"/>
        <v>46846</v>
      </c>
      <c r="M55" s="37">
        <f t="shared" si="84"/>
        <v>68</v>
      </c>
      <c r="N55" s="474">
        <f>ROUND(MAX(AG55:AO55)/Listy!$U$2,0)</f>
        <v>3</v>
      </c>
      <c r="O55" s="2">
        <v>120</v>
      </c>
      <c r="P55" s="187">
        <v>0.5</v>
      </c>
      <c r="Q55" s="187">
        <v>0</v>
      </c>
      <c r="R55" s="187">
        <v>0.5</v>
      </c>
      <c r="S55" s="187">
        <v>0</v>
      </c>
      <c r="T55" s="187"/>
      <c r="U55" s="187"/>
      <c r="V55" s="187"/>
      <c r="W55" s="187"/>
      <c r="X55" s="187"/>
      <c r="Y55" s="243">
        <v>0</v>
      </c>
      <c r="Z55" s="243">
        <v>0</v>
      </c>
      <c r="AA55" s="243">
        <v>0</v>
      </c>
      <c r="AB55" s="243">
        <v>0</v>
      </c>
      <c r="AC55" s="300"/>
      <c r="AD55" s="300"/>
      <c r="AE55" s="300"/>
      <c r="AF55" s="300"/>
      <c r="AG55" s="297">
        <f t="shared" si="98"/>
        <v>60</v>
      </c>
      <c r="AH55" s="297">
        <f t="shared" si="152"/>
        <v>0</v>
      </c>
      <c r="AI55" s="297">
        <f t="shared" si="153"/>
        <v>60</v>
      </c>
      <c r="AJ55" s="297">
        <f t="shared" si="154"/>
        <v>0</v>
      </c>
      <c r="AK55" s="297">
        <f t="shared" si="155"/>
        <v>0</v>
      </c>
      <c r="AL55" s="297">
        <f t="shared" si="156"/>
        <v>0</v>
      </c>
      <c r="AM55" s="297">
        <f t="shared" si="157"/>
        <v>0</v>
      </c>
      <c r="AN55" s="297">
        <f t="shared" si="158"/>
        <v>0</v>
      </c>
      <c r="AO55" s="297">
        <f t="shared" si="159"/>
        <v>0</v>
      </c>
      <c r="AP55" s="298">
        <f t="shared" si="107"/>
        <v>0</v>
      </c>
      <c r="AQ55" s="298">
        <f t="shared" si="160"/>
        <v>0</v>
      </c>
      <c r="AR55" s="298">
        <f t="shared" si="161"/>
        <v>0</v>
      </c>
      <c r="AS55" s="298">
        <f t="shared" si="162"/>
        <v>0</v>
      </c>
      <c r="AT55" s="195"/>
      <c r="AU55" s="195"/>
      <c r="AV55" s="195"/>
      <c r="AW55" s="195"/>
      <c r="AX55" s="236">
        <f t="shared" si="69"/>
        <v>120</v>
      </c>
      <c r="AY55" s="2">
        <f t="shared" si="70"/>
        <v>0.75</v>
      </c>
      <c r="AZ55" s="87" t="e">
        <f>VLOOKUP(I55,Listy!$A$1:$H$9,6,FALSE)</f>
        <v>#N/A</v>
      </c>
      <c r="BA55" s="378" t="e">
        <f t="shared" si="71"/>
        <v>#N/A</v>
      </c>
      <c r="BB55" s="379" t="e">
        <f t="shared" si="72"/>
        <v>#N/A</v>
      </c>
      <c r="BC55" s="2"/>
      <c r="BD55" s="2"/>
      <c r="BE55" s="2"/>
      <c r="BF55" s="2"/>
      <c r="BG55" s="2"/>
      <c r="BH55" s="2"/>
      <c r="BI55" s="23">
        <f t="shared" si="163"/>
        <v>0</v>
      </c>
      <c r="BJ55" s="2"/>
      <c r="BK55" s="15"/>
      <c r="BL55" s="2"/>
      <c r="BM55" s="16"/>
      <c r="BN55" s="2"/>
      <c r="BO55" s="2"/>
      <c r="BP55" s="2"/>
      <c r="BQ55" s="2"/>
      <c r="BR55" s="2"/>
      <c r="BS55" s="2"/>
      <c r="BT55" s="2"/>
      <c r="BU55" s="2"/>
      <c r="BV55" s="2"/>
      <c r="BW55" s="23">
        <f t="shared" si="164"/>
        <v>0</v>
      </c>
      <c r="BX55" s="2"/>
      <c r="BY55" s="2"/>
      <c r="BZ55" s="2"/>
      <c r="CA55" s="23">
        <f t="shared" si="165"/>
        <v>0</v>
      </c>
      <c r="CB55" s="2"/>
      <c r="CC55" s="2"/>
      <c r="CD55" s="2"/>
      <c r="CE55" s="23">
        <f t="shared" si="166"/>
        <v>0</v>
      </c>
    </row>
    <row r="56" spans="1:84" x14ac:dyDescent="0.3">
      <c r="A56" s="112">
        <v>7</v>
      </c>
      <c r="B56" s="113" t="s">
        <v>382</v>
      </c>
      <c r="C56" s="106">
        <v>1</v>
      </c>
      <c r="D56" s="116" t="str">
        <f t="shared" ref="D56:D58" si="167">CONCATENATE(A$3,"_",A56,"_",B56,"_",C56)</f>
        <v>.z03_7_d_1</v>
      </c>
      <c r="E56" s="122" t="s">
        <v>80</v>
      </c>
      <c r="F56" s="19"/>
      <c r="G56" s="19"/>
      <c r="H56" s="140">
        <v>10</v>
      </c>
      <c r="I56" s="9" t="s">
        <v>29</v>
      </c>
      <c r="J56" s="91">
        <f t="shared" si="78"/>
        <v>68</v>
      </c>
      <c r="K56" s="94">
        <f>VLOOKUP(J56,Kalendarz!B:E,4,FALSE)</f>
        <v>46857</v>
      </c>
      <c r="L56" s="94">
        <f t="shared" si="83"/>
        <v>46857</v>
      </c>
      <c r="M56" s="37">
        <f t="shared" si="84"/>
        <v>67</v>
      </c>
      <c r="N56" s="474">
        <v>0</v>
      </c>
      <c r="O56" s="2">
        <v>120</v>
      </c>
      <c r="P56" s="187">
        <v>0</v>
      </c>
      <c r="Q56" s="187">
        <v>0.5</v>
      </c>
      <c r="R56" s="187">
        <v>0</v>
      </c>
      <c r="S56" s="187">
        <v>0.5</v>
      </c>
      <c r="T56" s="187"/>
      <c r="U56" s="187"/>
      <c r="V56" s="187"/>
      <c r="W56" s="187"/>
      <c r="X56" s="187"/>
      <c r="Y56" s="243">
        <v>0</v>
      </c>
      <c r="Z56" s="243">
        <v>0</v>
      </c>
      <c r="AA56" s="243">
        <v>0</v>
      </c>
      <c r="AB56" s="243">
        <v>0</v>
      </c>
      <c r="AC56" s="300"/>
      <c r="AD56" s="300"/>
      <c r="AE56" s="300"/>
      <c r="AF56" s="300"/>
      <c r="AG56" s="297">
        <f t="shared" si="98"/>
        <v>0</v>
      </c>
      <c r="AH56" s="297">
        <f t="shared" si="152"/>
        <v>60</v>
      </c>
      <c r="AI56" s="297">
        <f t="shared" si="153"/>
        <v>0</v>
      </c>
      <c r="AJ56" s="297">
        <f t="shared" si="154"/>
        <v>60</v>
      </c>
      <c r="AK56" s="297">
        <f t="shared" si="155"/>
        <v>0</v>
      </c>
      <c r="AL56" s="297">
        <f t="shared" si="156"/>
        <v>0</v>
      </c>
      <c r="AM56" s="297">
        <f t="shared" si="157"/>
        <v>0</v>
      </c>
      <c r="AN56" s="297">
        <f t="shared" si="158"/>
        <v>0</v>
      </c>
      <c r="AO56" s="297">
        <f t="shared" si="159"/>
        <v>0</v>
      </c>
      <c r="AP56" s="298">
        <f t="shared" si="107"/>
        <v>0</v>
      </c>
      <c r="AQ56" s="298">
        <f t="shared" si="160"/>
        <v>0</v>
      </c>
      <c r="AR56" s="298">
        <f t="shared" si="161"/>
        <v>0</v>
      </c>
      <c r="AS56" s="298">
        <f t="shared" si="162"/>
        <v>0</v>
      </c>
      <c r="AT56" s="195"/>
      <c r="AU56" s="195"/>
      <c r="AV56" s="195"/>
      <c r="AW56" s="195"/>
      <c r="AX56" s="236">
        <f t="shared" si="69"/>
        <v>120</v>
      </c>
      <c r="AY56" s="2">
        <f t="shared" si="70"/>
        <v>0.75</v>
      </c>
      <c r="AZ56" s="87" t="e">
        <f>VLOOKUP(I56,Listy!$A$1:$H$9,6,FALSE)</f>
        <v>#N/A</v>
      </c>
      <c r="BA56" s="378" t="e">
        <f t="shared" si="71"/>
        <v>#N/A</v>
      </c>
      <c r="BB56" s="379" t="e">
        <f t="shared" si="72"/>
        <v>#N/A</v>
      </c>
      <c r="BC56" s="2"/>
      <c r="BD56" s="2"/>
      <c r="BE56" s="2"/>
      <c r="BF56" s="2"/>
      <c r="BG56" s="2"/>
      <c r="BH56" s="2"/>
      <c r="BI56" s="23">
        <f t="shared" si="163"/>
        <v>0</v>
      </c>
      <c r="BJ56" s="2"/>
      <c r="BK56" s="15"/>
      <c r="BL56" s="2"/>
      <c r="BM56" s="16"/>
      <c r="BN56" s="2"/>
      <c r="BO56" s="2"/>
      <c r="BP56" s="2"/>
      <c r="BQ56" s="2"/>
      <c r="BR56" s="2"/>
      <c r="BS56" s="2"/>
      <c r="BT56" s="2"/>
      <c r="BU56" s="2"/>
      <c r="BV56" s="2"/>
      <c r="BW56" s="23">
        <f t="shared" si="164"/>
        <v>0</v>
      </c>
      <c r="BX56" s="2"/>
      <c r="BY56" s="2"/>
      <c r="BZ56" s="2"/>
      <c r="CA56" s="23">
        <f t="shared" si="165"/>
        <v>0</v>
      </c>
      <c r="CB56" s="2"/>
      <c r="CC56" s="2"/>
      <c r="CD56" s="2"/>
      <c r="CE56" s="23">
        <f t="shared" si="166"/>
        <v>0</v>
      </c>
    </row>
    <row r="57" spans="1:84" ht="15" thickBot="1" x14ac:dyDescent="0.35">
      <c r="A57" s="112">
        <v>7</v>
      </c>
      <c r="B57" s="113" t="s">
        <v>383</v>
      </c>
      <c r="C57" s="106">
        <v>1</v>
      </c>
      <c r="D57" s="116" t="str">
        <f t="shared" si="167"/>
        <v>.z03_7_e_1</v>
      </c>
      <c r="E57" s="122" t="s">
        <v>81</v>
      </c>
      <c r="F57" s="19"/>
      <c r="G57" s="19"/>
      <c r="H57" s="140">
        <v>10</v>
      </c>
      <c r="I57" s="9" t="s">
        <v>29</v>
      </c>
      <c r="J57" s="91">
        <f t="shared" si="78"/>
        <v>67</v>
      </c>
      <c r="K57" s="94">
        <f>VLOOKUP(J57,Kalendarz!B:E,4,FALSE)</f>
        <v>46850</v>
      </c>
      <c r="L57" s="94">
        <f t="shared" si="83"/>
        <v>46852</v>
      </c>
      <c r="M57" s="37">
        <f t="shared" si="84"/>
        <v>68</v>
      </c>
      <c r="N57" s="474">
        <f>ROUND(MAX(AG57:AO57)/Listy!$U$2,0)</f>
        <v>2</v>
      </c>
      <c r="O57" s="2">
        <v>80</v>
      </c>
      <c r="P57" s="187">
        <v>0</v>
      </c>
      <c r="Q57" s="187">
        <v>0</v>
      </c>
      <c r="R57" s="187">
        <v>0.5</v>
      </c>
      <c r="S57" s="187">
        <v>0.5</v>
      </c>
      <c r="T57" s="187"/>
      <c r="U57" s="187"/>
      <c r="V57" s="187"/>
      <c r="W57" s="187"/>
      <c r="X57" s="187"/>
      <c r="Y57" s="243">
        <v>0</v>
      </c>
      <c r="Z57" s="243">
        <v>0</v>
      </c>
      <c r="AA57" s="243">
        <v>0</v>
      </c>
      <c r="AB57" s="243">
        <v>0</v>
      </c>
      <c r="AC57" s="300"/>
      <c r="AD57" s="300"/>
      <c r="AE57" s="300"/>
      <c r="AF57" s="300"/>
      <c r="AG57" s="297">
        <f t="shared" si="98"/>
        <v>0</v>
      </c>
      <c r="AH57" s="297">
        <f t="shared" si="152"/>
        <v>0</v>
      </c>
      <c r="AI57" s="297">
        <f t="shared" si="153"/>
        <v>40</v>
      </c>
      <c r="AJ57" s="297">
        <f t="shared" si="154"/>
        <v>40</v>
      </c>
      <c r="AK57" s="297">
        <f t="shared" si="155"/>
        <v>0</v>
      </c>
      <c r="AL57" s="297">
        <f t="shared" si="156"/>
        <v>0</v>
      </c>
      <c r="AM57" s="297">
        <f t="shared" si="157"/>
        <v>0</v>
      </c>
      <c r="AN57" s="297">
        <f t="shared" si="158"/>
        <v>0</v>
      </c>
      <c r="AO57" s="297">
        <f t="shared" si="159"/>
        <v>0</v>
      </c>
      <c r="AP57" s="298">
        <f t="shared" si="107"/>
        <v>0</v>
      </c>
      <c r="AQ57" s="298">
        <f t="shared" si="160"/>
        <v>0</v>
      </c>
      <c r="AR57" s="298">
        <f t="shared" si="161"/>
        <v>0</v>
      </c>
      <c r="AS57" s="298">
        <f t="shared" si="162"/>
        <v>0</v>
      </c>
      <c r="AT57" s="195"/>
      <c r="AU57" s="195"/>
      <c r="AV57" s="195"/>
      <c r="AW57" s="195"/>
      <c r="AX57" s="236">
        <f t="shared" si="69"/>
        <v>80</v>
      </c>
      <c r="AY57" s="2">
        <f t="shared" si="70"/>
        <v>0.5</v>
      </c>
      <c r="AZ57" s="87" t="e">
        <f>VLOOKUP(I57,Listy!$A$1:$H$9,6,FALSE)</f>
        <v>#N/A</v>
      </c>
      <c r="BA57" s="378" t="e">
        <f t="shared" si="71"/>
        <v>#N/A</v>
      </c>
      <c r="BB57" s="379" t="e">
        <f t="shared" si="72"/>
        <v>#N/A</v>
      </c>
      <c r="BC57" s="2"/>
      <c r="BD57" s="2"/>
      <c r="BE57" s="2"/>
      <c r="BF57" s="2"/>
      <c r="BG57" s="2"/>
      <c r="BH57" s="2"/>
      <c r="BI57" s="23">
        <f t="shared" si="163"/>
        <v>0</v>
      </c>
      <c r="BJ57" s="2"/>
      <c r="BK57" s="15"/>
      <c r="BL57" s="2"/>
      <c r="BM57" s="16"/>
      <c r="BN57" s="2"/>
      <c r="BO57" s="2"/>
      <c r="BP57" s="2"/>
      <c r="BQ57" s="2"/>
      <c r="BR57" s="2"/>
      <c r="BS57" s="2"/>
      <c r="BT57" s="2"/>
      <c r="BU57" s="2"/>
      <c r="BV57" s="2"/>
      <c r="BW57" s="23">
        <f t="shared" si="164"/>
        <v>0</v>
      </c>
      <c r="BX57" s="2"/>
      <c r="BY57" s="2"/>
      <c r="BZ57" s="2"/>
      <c r="CA57" s="23">
        <f t="shared" si="165"/>
        <v>0</v>
      </c>
      <c r="CB57" s="2"/>
      <c r="CC57" s="2"/>
      <c r="CD57" s="2"/>
      <c r="CE57" s="23">
        <f t="shared" si="166"/>
        <v>0</v>
      </c>
    </row>
    <row r="58" spans="1:84" ht="15" thickBot="1" x14ac:dyDescent="0.35">
      <c r="A58" s="108">
        <v>8</v>
      </c>
      <c r="B58" s="113" t="s">
        <v>379</v>
      </c>
      <c r="C58" s="106">
        <v>0</v>
      </c>
      <c r="D58" s="116" t="str">
        <f t="shared" si="167"/>
        <v>.z03_8_a_0</v>
      </c>
      <c r="E58" s="119" t="s">
        <v>717</v>
      </c>
      <c r="F58" s="148"/>
      <c r="G58" s="148"/>
      <c r="H58" s="26"/>
      <c r="I58" s="148"/>
      <c r="J58" s="91">
        <f t="shared" si="78"/>
        <v>68</v>
      </c>
      <c r="K58" s="94">
        <f>VLOOKUP(J58,Kalendarz!B:E,4,FALSE)</f>
        <v>46857</v>
      </c>
      <c r="L58" s="94">
        <f t="shared" si="83"/>
        <v>46857</v>
      </c>
      <c r="M58" s="37">
        <f t="shared" si="84"/>
        <v>67</v>
      </c>
      <c r="N58" s="474">
        <f>ROUND(MAX(AG58:AO58)/Listy!$U$2,0)</f>
        <v>0</v>
      </c>
      <c r="O58" s="148"/>
      <c r="P58" s="148"/>
      <c r="Q58" s="148"/>
      <c r="R58" s="148"/>
      <c r="S58" s="148"/>
      <c r="T58" s="148"/>
      <c r="U58" s="148"/>
      <c r="V58" s="131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" t="e">
        <f>BL59+BL60+BL61+#REF!</f>
        <v>#REF!</v>
      </c>
      <c r="BM58" s="16"/>
      <c r="BN58" s="2"/>
      <c r="BO58" s="14" t="e">
        <f>BO59+BO60+BO61+#REF!</f>
        <v>#REF!</v>
      </c>
      <c r="BP58" s="2"/>
      <c r="BQ58" s="2"/>
      <c r="BR58" s="14" t="e">
        <f t="shared" ref="BR58:BS58" si="168">BR59+BR60+BR61+#REF!</f>
        <v>#REF!</v>
      </c>
      <c r="BS58" s="14" t="e">
        <f t="shared" si="168"/>
        <v>#REF!</v>
      </c>
      <c r="BT58" s="2"/>
      <c r="BU58" s="2"/>
      <c r="BV58" s="2"/>
      <c r="BW58" s="14" t="e">
        <f>BW59+BW60+BW61+#REF!</f>
        <v>#REF!</v>
      </c>
      <c r="BX58" s="2"/>
      <c r="BY58" s="2"/>
      <c r="BZ58" s="2"/>
      <c r="CA58" s="14" t="e">
        <f>CA59+CA60+CA61+#REF!</f>
        <v>#REF!</v>
      </c>
      <c r="CB58" s="2"/>
      <c r="CC58" s="2"/>
      <c r="CD58" s="2"/>
      <c r="CE58" s="14" t="e">
        <f>CE59+CE60+CE61+#REF!</f>
        <v>#REF!</v>
      </c>
      <c r="CF58" s="17" t="e">
        <f>AY58+BB58+BI58+BL58+BO58+BR58+BS58+BW58+CA58+CE58</f>
        <v>#REF!</v>
      </c>
    </row>
    <row r="59" spans="1:84" x14ac:dyDescent="0.3">
      <c r="A59" s="111">
        <v>8</v>
      </c>
      <c r="B59" s="113" t="s">
        <v>379</v>
      </c>
      <c r="C59" s="106">
        <v>1</v>
      </c>
      <c r="D59" s="116" t="str">
        <f t="shared" ref="D59:D63" si="169">CONCATENATE(A$3,"_",A59,"_",B59,"_",C59)</f>
        <v>.z03_8_a_1</v>
      </c>
      <c r="E59" s="123" t="s">
        <v>82</v>
      </c>
      <c r="F59" s="26"/>
      <c r="G59" s="26"/>
      <c r="H59" s="133">
        <v>8</v>
      </c>
      <c r="I59" s="34" t="s">
        <v>29</v>
      </c>
      <c r="J59" s="91">
        <f t="shared" si="78"/>
        <v>67</v>
      </c>
      <c r="K59" s="94">
        <f>VLOOKUP(J59,Kalendarz!B:E,4,FALSE)</f>
        <v>46850</v>
      </c>
      <c r="L59" s="94">
        <f t="shared" si="83"/>
        <v>46852</v>
      </c>
      <c r="M59" s="37">
        <f t="shared" si="84"/>
        <v>68</v>
      </c>
      <c r="N59" s="474">
        <f>ROUND(MAX(AG59:AO59)/Listy!$U$2,0)</f>
        <v>2</v>
      </c>
      <c r="O59" s="2">
        <v>160</v>
      </c>
      <c r="P59" s="187">
        <v>0</v>
      </c>
      <c r="Q59" s="187">
        <v>0.25</v>
      </c>
      <c r="R59" s="187">
        <v>0</v>
      </c>
      <c r="S59" s="187">
        <v>0.25</v>
      </c>
      <c r="T59" s="187"/>
      <c r="U59" s="187"/>
      <c r="V59" s="187"/>
      <c r="W59" s="187"/>
      <c r="X59" s="187"/>
      <c r="Y59" s="243">
        <v>0</v>
      </c>
      <c r="Z59" s="243">
        <v>0</v>
      </c>
      <c r="AA59" s="243">
        <v>0</v>
      </c>
      <c r="AB59" s="243">
        <v>0.5</v>
      </c>
      <c r="AC59" s="300"/>
      <c r="AD59" s="300"/>
      <c r="AE59" s="300"/>
      <c r="AF59" s="300"/>
      <c r="AG59" s="297">
        <f t="shared" si="98"/>
        <v>0</v>
      </c>
      <c r="AH59" s="297">
        <f t="shared" ref="AH59:AH62" si="170">ROUND($O59*Q59,0)</f>
        <v>40</v>
      </c>
      <c r="AI59" s="297">
        <f t="shared" ref="AI59:AI62" si="171">ROUND($O59*R59,0)</f>
        <v>0</v>
      </c>
      <c r="AJ59" s="297">
        <f t="shared" ref="AJ59:AJ62" si="172">ROUND($O59*S59,0)</f>
        <v>40</v>
      </c>
      <c r="AK59" s="297">
        <f t="shared" ref="AK59:AK62" si="173">ROUND($O59*T59,0)</f>
        <v>0</v>
      </c>
      <c r="AL59" s="297">
        <f t="shared" ref="AL59:AL62" si="174">ROUND($O59*U59,0)</f>
        <v>0</v>
      </c>
      <c r="AM59" s="297">
        <f t="shared" ref="AM59:AM62" si="175">ROUND($O59*V59,0)</f>
        <v>0</v>
      </c>
      <c r="AN59" s="297">
        <f t="shared" ref="AN59:AN62" si="176">ROUND($O59*W59,0)</f>
        <v>0</v>
      </c>
      <c r="AO59" s="297">
        <f t="shared" ref="AO59:AO62" si="177">ROUND($O59*X59,0)</f>
        <v>0</v>
      </c>
      <c r="AP59" s="298">
        <f t="shared" si="107"/>
        <v>0</v>
      </c>
      <c r="AQ59" s="298">
        <f t="shared" ref="AQ59:AQ62" si="178">ROUND($O59*Z59,0)</f>
        <v>0</v>
      </c>
      <c r="AR59" s="298">
        <f t="shared" ref="AR59:AR62" si="179">ROUND($O59*AA59,0)</f>
        <v>0</v>
      </c>
      <c r="AS59" s="298">
        <f t="shared" ref="AS59:AS62" si="180">ROUND($O59*AB59,0)</f>
        <v>80</v>
      </c>
      <c r="AT59" s="195"/>
      <c r="AU59" s="195"/>
      <c r="AV59" s="195"/>
      <c r="AW59" s="195"/>
      <c r="AX59" s="236">
        <f t="shared" si="69"/>
        <v>80</v>
      </c>
      <c r="AY59" s="2">
        <f t="shared" si="70"/>
        <v>0.5</v>
      </c>
      <c r="AZ59" s="87" t="e">
        <f>VLOOKUP(I59,Listy!$A$1:$H$9,6,FALSE)</f>
        <v>#N/A</v>
      </c>
      <c r="BA59" s="378" t="e">
        <f t="shared" si="71"/>
        <v>#N/A</v>
      </c>
      <c r="BB59" s="379" t="e">
        <f t="shared" si="72"/>
        <v>#N/A</v>
      </c>
      <c r="BC59" s="2"/>
      <c r="BD59" s="2"/>
      <c r="BE59" s="2"/>
      <c r="BF59" s="2"/>
      <c r="BG59" s="2"/>
      <c r="BH59" s="2"/>
      <c r="BI59" s="23">
        <f t="shared" ref="BI59:BI62" si="181">BG59*BH59</f>
        <v>0</v>
      </c>
      <c r="BJ59" s="2"/>
      <c r="BK59" s="15"/>
      <c r="BL59" s="21"/>
      <c r="BM59" s="16"/>
      <c r="BN59" s="2"/>
      <c r="BO59" s="21"/>
      <c r="BP59" s="2"/>
      <c r="BQ59" s="2"/>
      <c r="BR59" s="21"/>
      <c r="BS59" s="21"/>
      <c r="BT59" s="2"/>
      <c r="BU59" s="2"/>
      <c r="BV59" s="2"/>
      <c r="BW59" s="23">
        <f t="shared" ref="BW59:BW62" si="182">BU59*BV59</f>
        <v>0</v>
      </c>
      <c r="BX59" s="2"/>
      <c r="BY59" s="2"/>
      <c r="BZ59" s="2"/>
      <c r="CA59" s="23">
        <f t="shared" ref="CA59:CA62" si="183">BY59*BZ59</f>
        <v>0</v>
      </c>
      <c r="CB59" s="2"/>
      <c r="CC59" s="2"/>
      <c r="CD59" s="2"/>
      <c r="CE59" s="23">
        <f t="shared" ref="CE59:CE62" si="184">CC59*CD59</f>
        <v>0</v>
      </c>
    </row>
    <row r="60" spans="1:84" x14ac:dyDescent="0.3">
      <c r="A60" s="111">
        <v>8</v>
      </c>
      <c r="B60" s="113" t="s">
        <v>380</v>
      </c>
      <c r="C60" s="106">
        <v>1</v>
      </c>
      <c r="D60" s="116" t="str">
        <f t="shared" si="169"/>
        <v>.z03_8_b_1</v>
      </c>
      <c r="E60" s="123" t="s">
        <v>83</v>
      </c>
      <c r="F60" s="26"/>
      <c r="G60" s="26"/>
      <c r="H60" s="133">
        <v>9</v>
      </c>
      <c r="I60" s="34" t="s">
        <v>29</v>
      </c>
      <c r="J60" s="91">
        <f t="shared" si="78"/>
        <v>68</v>
      </c>
      <c r="K60" s="94">
        <f>VLOOKUP(J60,Kalendarz!B:E,4,FALSE)</f>
        <v>46857</v>
      </c>
      <c r="L60" s="94">
        <f t="shared" si="83"/>
        <v>46857</v>
      </c>
      <c r="M60" s="37">
        <f t="shared" si="84"/>
        <v>67</v>
      </c>
      <c r="N60" s="474">
        <v>0</v>
      </c>
      <c r="O60" s="2">
        <v>160</v>
      </c>
      <c r="P60" s="187">
        <v>0.25</v>
      </c>
      <c r="Q60" s="187">
        <v>0</v>
      </c>
      <c r="R60" s="187">
        <v>0.25</v>
      </c>
      <c r="S60" s="187">
        <v>0</v>
      </c>
      <c r="T60" s="187"/>
      <c r="U60" s="187"/>
      <c r="V60" s="187"/>
      <c r="W60" s="187"/>
      <c r="X60" s="187"/>
      <c r="Y60" s="243">
        <v>0</v>
      </c>
      <c r="Z60" s="243">
        <v>0</v>
      </c>
      <c r="AA60" s="243">
        <v>0</v>
      </c>
      <c r="AB60" s="243">
        <v>0.5</v>
      </c>
      <c r="AC60" s="300"/>
      <c r="AD60" s="300"/>
      <c r="AE60" s="300"/>
      <c r="AF60" s="300"/>
      <c r="AG60" s="297">
        <f t="shared" si="98"/>
        <v>40</v>
      </c>
      <c r="AH60" s="297">
        <f t="shared" si="170"/>
        <v>0</v>
      </c>
      <c r="AI60" s="297">
        <f t="shared" si="171"/>
        <v>40</v>
      </c>
      <c r="AJ60" s="297">
        <f t="shared" si="172"/>
        <v>0</v>
      </c>
      <c r="AK60" s="297">
        <f t="shared" si="173"/>
        <v>0</v>
      </c>
      <c r="AL60" s="297">
        <f t="shared" si="174"/>
        <v>0</v>
      </c>
      <c r="AM60" s="297">
        <f t="shared" si="175"/>
        <v>0</v>
      </c>
      <c r="AN60" s="297">
        <f t="shared" si="176"/>
        <v>0</v>
      </c>
      <c r="AO60" s="297">
        <f t="shared" si="177"/>
        <v>0</v>
      </c>
      <c r="AP60" s="298">
        <f t="shared" si="107"/>
        <v>0</v>
      </c>
      <c r="AQ60" s="298">
        <f t="shared" si="178"/>
        <v>0</v>
      </c>
      <c r="AR60" s="298">
        <f t="shared" si="179"/>
        <v>0</v>
      </c>
      <c r="AS60" s="298">
        <f t="shared" si="180"/>
        <v>80</v>
      </c>
      <c r="AT60" s="195"/>
      <c r="AU60" s="195"/>
      <c r="AV60" s="195"/>
      <c r="AW60" s="195"/>
      <c r="AX60" s="236">
        <f t="shared" si="69"/>
        <v>80</v>
      </c>
      <c r="AY60" s="2">
        <f t="shared" si="70"/>
        <v>0.5</v>
      </c>
      <c r="AZ60" s="87" t="e">
        <f>VLOOKUP(I60,Listy!$A$1:$H$9,6,FALSE)</f>
        <v>#N/A</v>
      </c>
      <c r="BA60" s="378" t="e">
        <f t="shared" si="71"/>
        <v>#N/A</v>
      </c>
      <c r="BB60" s="379" t="e">
        <f t="shared" si="72"/>
        <v>#N/A</v>
      </c>
      <c r="BC60" s="2"/>
      <c r="BD60" s="2"/>
      <c r="BE60" s="2"/>
      <c r="BF60" s="2"/>
      <c r="BG60" s="2"/>
      <c r="BH60" s="2"/>
      <c r="BI60" s="23">
        <f t="shared" si="181"/>
        <v>0</v>
      </c>
      <c r="BJ60" s="2"/>
      <c r="BK60" s="15"/>
      <c r="BL60" s="2"/>
      <c r="BM60" s="16"/>
      <c r="BN60" s="2"/>
      <c r="BO60" s="2"/>
      <c r="BP60" s="2"/>
      <c r="BQ60" s="2"/>
      <c r="BR60" s="2"/>
      <c r="BS60" s="2"/>
      <c r="BT60" s="2"/>
      <c r="BU60" s="2"/>
      <c r="BV60" s="2"/>
      <c r="BW60" s="23">
        <f t="shared" si="182"/>
        <v>0</v>
      </c>
      <c r="BX60" s="2"/>
      <c r="BY60" s="2"/>
      <c r="BZ60" s="2"/>
      <c r="CA60" s="23">
        <f t="shared" si="183"/>
        <v>0</v>
      </c>
      <c r="CB60" s="2"/>
      <c r="CC60" s="2"/>
      <c r="CD60" s="2"/>
      <c r="CE60" s="23">
        <f t="shared" si="184"/>
        <v>0</v>
      </c>
    </row>
    <row r="61" spans="1:84" ht="28.8" x14ac:dyDescent="0.3">
      <c r="A61" s="111">
        <v>8</v>
      </c>
      <c r="B61" s="113" t="s">
        <v>381</v>
      </c>
      <c r="C61" s="106">
        <v>1</v>
      </c>
      <c r="D61" s="116" t="str">
        <f t="shared" si="169"/>
        <v>.z03_8_c_1</v>
      </c>
      <c r="E61" s="123" t="s">
        <v>84</v>
      </c>
      <c r="F61" s="38"/>
      <c r="G61" s="38"/>
      <c r="H61" s="133">
        <v>9</v>
      </c>
      <c r="I61" s="32" t="s">
        <v>37</v>
      </c>
      <c r="J61" s="91">
        <f t="shared" si="78"/>
        <v>67</v>
      </c>
      <c r="K61" s="94">
        <f>VLOOKUP(J61,Kalendarz!B:E,4,FALSE)</f>
        <v>46850</v>
      </c>
      <c r="L61" s="94">
        <f t="shared" si="83"/>
        <v>46852</v>
      </c>
      <c r="M61" s="37">
        <f t="shared" si="84"/>
        <v>68</v>
      </c>
      <c r="N61" s="474">
        <f>ROUND(MAX(AG61:AO61)/Listy!$U$2,0)</f>
        <v>2</v>
      </c>
      <c r="O61" s="26">
        <v>160</v>
      </c>
      <c r="P61" s="187">
        <v>0</v>
      </c>
      <c r="Q61" s="187">
        <v>0.25</v>
      </c>
      <c r="R61" s="187">
        <v>0</v>
      </c>
      <c r="S61" s="187">
        <v>0.25</v>
      </c>
      <c r="T61" s="187"/>
      <c r="U61" s="187"/>
      <c r="V61" s="187"/>
      <c r="W61" s="187"/>
      <c r="X61" s="187"/>
      <c r="Y61" s="243">
        <v>0</v>
      </c>
      <c r="Z61" s="243">
        <v>0</v>
      </c>
      <c r="AA61" s="243">
        <v>0</v>
      </c>
      <c r="AB61" s="243">
        <v>0.5</v>
      </c>
      <c r="AC61" s="300"/>
      <c r="AD61" s="300"/>
      <c r="AE61" s="300"/>
      <c r="AF61" s="300"/>
      <c r="AG61" s="297">
        <f t="shared" si="98"/>
        <v>0</v>
      </c>
      <c r="AH61" s="297">
        <f t="shared" si="170"/>
        <v>40</v>
      </c>
      <c r="AI61" s="297">
        <f t="shared" si="171"/>
        <v>0</v>
      </c>
      <c r="AJ61" s="297">
        <f t="shared" si="172"/>
        <v>40</v>
      </c>
      <c r="AK61" s="297">
        <f t="shared" si="173"/>
        <v>0</v>
      </c>
      <c r="AL61" s="297">
        <f t="shared" si="174"/>
        <v>0</v>
      </c>
      <c r="AM61" s="297">
        <f t="shared" si="175"/>
        <v>0</v>
      </c>
      <c r="AN61" s="297">
        <f t="shared" si="176"/>
        <v>0</v>
      </c>
      <c r="AO61" s="297">
        <f t="shared" si="177"/>
        <v>0</v>
      </c>
      <c r="AP61" s="298">
        <f t="shared" si="107"/>
        <v>0</v>
      </c>
      <c r="AQ61" s="298">
        <f t="shared" si="178"/>
        <v>0</v>
      </c>
      <c r="AR61" s="298">
        <f t="shared" si="179"/>
        <v>0</v>
      </c>
      <c r="AS61" s="298">
        <f t="shared" si="180"/>
        <v>80</v>
      </c>
      <c r="AT61" s="195"/>
      <c r="AU61" s="195"/>
      <c r="AV61" s="195"/>
      <c r="AW61" s="195"/>
      <c r="AX61" s="236">
        <f t="shared" si="69"/>
        <v>80</v>
      </c>
      <c r="AY61" s="2">
        <f t="shared" si="70"/>
        <v>0.5</v>
      </c>
      <c r="AZ61" s="87" t="e">
        <f>VLOOKUP(I61,Listy!$A$1:$H$9,6,FALSE)</f>
        <v>#N/A</v>
      </c>
      <c r="BA61" s="378" t="e">
        <f t="shared" si="71"/>
        <v>#N/A</v>
      </c>
      <c r="BB61" s="379" t="e">
        <f t="shared" si="72"/>
        <v>#N/A</v>
      </c>
      <c r="BC61" s="2"/>
      <c r="BD61" s="2"/>
      <c r="BE61" s="2"/>
      <c r="BF61" s="2"/>
      <c r="BG61" s="2"/>
      <c r="BH61" s="2"/>
      <c r="BI61" s="23">
        <f t="shared" si="181"/>
        <v>0</v>
      </c>
      <c r="BJ61" s="2"/>
      <c r="BK61" s="15"/>
      <c r="BL61" s="2"/>
      <c r="BM61" s="16"/>
      <c r="BN61" s="2"/>
      <c r="BO61" s="2"/>
      <c r="BP61" s="2"/>
      <c r="BQ61" s="2"/>
      <c r="BR61" s="2"/>
      <c r="BS61" s="2"/>
      <c r="BT61" s="2"/>
      <c r="BU61" s="2"/>
      <c r="BV61" s="2"/>
      <c r="BW61" s="23">
        <f t="shared" si="182"/>
        <v>0</v>
      </c>
      <c r="BX61" s="2"/>
      <c r="BY61" s="2"/>
      <c r="BZ61" s="2"/>
      <c r="CA61" s="23">
        <f t="shared" si="183"/>
        <v>0</v>
      </c>
      <c r="CB61" s="2"/>
      <c r="CC61" s="2"/>
      <c r="CD61" s="2"/>
      <c r="CE61" s="23">
        <f t="shared" si="184"/>
        <v>0</v>
      </c>
    </row>
    <row r="62" spans="1:84" ht="15" thickBot="1" x14ac:dyDescent="0.35">
      <c r="A62" s="111">
        <v>8</v>
      </c>
      <c r="B62" s="113" t="s">
        <v>382</v>
      </c>
      <c r="C62" s="106">
        <v>1</v>
      </c>
      <c r="D62" s="116" t="str">
        <f t="shared" si="169"/>
        <v>.z03_8_d_1</v>
      </c>
      <c r="E62" s="124" t="s">
        <v>85</v>
      </c>
      <c r="F62" s="38"/>
      <c r="G62" s="38"/>
      <c r="H62" s="133">
        <v>9</v>
      </c>
      <c r="I62" s="32" t="s">
        <v>48</v>
      </c>
      <c r="J62" s="91">
        <f t="shared" si="78"/>
        <v>68</v>
      </c>
      <c r="K62" s="94">
        <f>VLOOKUP(J62,Kalendarz!B:E,4,FALSE)</f>
        <v>46857</v>
      </c>
      <c r="L62" s="94">
        <f t="shared" si="83"/>
        <v>46857</v>
      </c>
      <c r="M62" s="37">
        <f t="shared" si="84"/>
        <v>67</v>
      </c>
      <c r="N62" s="474">
        <v>0</v>
      </c>
      <c r="O62" s="26">
        <v>160</v>
      </c>
      <c r="P62" s="187">
        <v>0.25</v>
      </c>
      <c r="Q62" s="187">
        <v>0</v>
      </c>
      <c r="R62" s="187">
        <v>0</v>
      </c>
      <c r="S62" s="187">
        <v>0</v>
      </c>
      <c r="T62" s="187"/>
      <c r="U62" s="187"/>
      <c r="V62" s="187"/>
      <c r="W62" s="187"/>
      <c r="X62" s="187"/>
      <c r="Y62" s="243">
        <v>0</v>
      </c>
      <c r="Z62" s="243">
        <v>0</v>
      </c>
      <c r="AA62" s="243">
        <v>0</v>
      </c>
      <c r="AB62" s="243">
        <v>0.75</v>
      </c>
      <c r="AC62" s="300"/>
      <c r="AD62" s="300"/>
      <c r="AE62" s="300"/>
      <c r="AF62" s="300"/>
      <c r="AG62" s="297">
        <f t="shared" si="98"/>
        <v>40</v>
      </c>
      <c r="AH62" s="297">
        <f t="shared" si="170"/>
        <v>0</v>
      </c>
      <c r="AI62" s="297">
        <f t="shared" si="171"/>
        <v>0</v>
      </c>
      <c r="AJ62" s="297">
        <f t="shared" si="172"/>
        <v>0</v>
      </c>
      <c r="AK62" s="297">
        <f t="shared" si="173"/>
        <v>0</v>
      </c>
      <c r="AL62" s="297">
        <f t="shared" si="174"/>
        <v>0</v>
      </c>
      <c r="AM62" s="297">
        <f t="shared" si="175"/>
        <v>0</v>
      </c>
      <c r="AN62" s="297">
        <f t="shared" si="176"/>
        <v>0</v>
      </c>
      <c r="AO62" s="297">
        <f t="shared" si="177"/>
        <v>0</v>
      </c>
      <c r="AP62" s="298">
        <f t="shared" si="107"/>
        <v>0</v>
      </c>
      <c r="AQ62" s="298">
        <f t="shared" si="178"/>
        <v>0</v>
      </c>
      <c r="AR62" s="298">
        <f t="shared" si="179"/>
        <v>0</v>
      </c>
      <c r="AS62" s="298">
        <f t="shared" si="180"/>
        <v>120</v>
      </c>
      <c r="AT62" s="195"/>
      <c r="AU62" s="195"/>
      <c r="AV62" s="195"/>
      <c r="AW62" s="195"/>
      <c r="AX62" s="236">
        <f t="shared" si="69"/>
        <v>40</v>
      </c>
      <c r="AY62" s="2">
        <f t="shared" si="70"/>
        <v>0.25</v>
      </c>
      <c r="AZ62" s="87" t="e">
        <f>VLOOKUP(I62,Listy!$A$1:$H$9,6,FALSE)</f>
        <v>#N/A</v>
      </c>
      <c r="BA62" s="378" t="e">
        <f t="shared" si="71"/>
        <v>#N/A</v>
      </c>
      <c r="BB62" s="379" t="e">
        <f t="shared" si="72"/>
        <v>#N/A</v>
      </c>
      <c r="BC62" s="2"/>
      <c r="BD62" s="2"/>
      <c r="BE62" s="2"/>
      <c r="BF62" s="2"/>
      <c r="BG62" s="2"/>
      <c r="BH62" s="2"/>
      <c r="BI62" s="23">
        <f t="shared" si="181"/>
        <v>0</v>
      </c>
      <c r="BJ62" s="2"/>
      <c r="BK62" s="15"/>
      <c r="BL62" s="2"/>
      <c r="BM62" s="16"/>
      <c r="BN62" s="2"/>
      <c r="BO62" s="2"/>
      <c r="BP62" s="2"/>
      <c r="BQ62" s="2"/>
      <c r="BR62" s="2"/>
      <c r="BS62" s="2"/>
      <c r="BT62" s="2"/>
      <c r="BU62" s="2"/>
      <c r="BV62" s="2"/>
      <c r="BW62" s="23">
        <f t="shared" si="182"/>
        <v>0</v>
      </c>
      <c r="BX62" s="2"/>
      <c r="BY62" s="2"/>
      <c r="BZ62" s="2"/>
      <c r="CA62" s="23">
        <f t="shared" si="183"/>
        <v>0</v>
      </c>
      <c r="CB62" s="2"/>
      <c r="CC62" s="2"/>
      <c r="CD62" s="2"/>
      <c r="CE62" s="23">
        <f t="shared" si="184"/>
        <v>0</v>
      </c>
    </row>
    <row r="63" spans="1:84" ht="15" thickBot="1" x14ac:dyDescent="0.35">
      <c r="A63" s="101">
        <v>9</v>
      </c>
      <c r="B63" s="113" t="s">
        <v>379</v>
      </c>
      <c r="C63" s="106">
        <v>0</v>
      </c>
      <c r="D63" s="116" t="str">
        <f t="shared" si="169"/>
        <v>.z03_9_a_0</v>
      </c>
      <c r="E63" s="119" t="s">
        <v>718</v>
      </c>
      <c r="F63" s="148"/>
      <c r="G63" s="148"/>
      <c r="H63" s="26"/>
      <c r="I63" s="148"/>
      <c r="J63" s="91">
        <f t="shared" si="78"/>
        <v>67</v>
      </c>
      <c r="K63" s="94">
        <f>VLOOKUP(J63,Kalendarz!B:E,4,FALSE)</f>
        <v>46850</v>
      </c>
      <c r="L63" s="94">
        <f t="shared" si="83"/>
        <v>46850</v>
      </c>
      <c r="M63" s="37">
        <f t="shared" si="84"/>
        <v>66</v>
      </c>
      <c r="N63" s="474">
        <f>ROUND(MAX(AG63:AO63)/Listy!$U$2,0)</f>
        <v>0</v>
      </c>
      <c r="O63" s="148"/>
      <c r="P63" s="148"/>
      <c r="Q63" s="148"/>
      <c r="R63" s="148"/>
      <c r="S63" s="148"/>
      <c r="T63" s="148"/>
      <c r="U63" s="148"/>
      <c r="V63" s="131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">
        <f>BL64+BL65</f>
        <v>0</v>
      </c>
      <c r="BM63" s="16"/>
      <c r="BN63" s="2"/>
      <c r="BO63" s="14">
        <f>BO64+BO65</f>
        <v>0</v>
      </c>
      <c r="BP63" s="2"/>
      <c r="BQ63" s="2"/>
      <c r="BR63" s="14">
        <f t="shared" ref="BR63:BS63" si="185">BR64+BR65</f>
        <v>0</v>
      </c>
      <c r="BS63" s="14">
        <f t="shared" si="185"/>
        <v>0</v>
      </c>
      <c r="BT63" s="2"/>
      <c r="BU63" s="2"/>
      <c r="BV63" s="2"/>
      <c r="BW63" s="14">
        <f>BW64+BW65</f>
        <v>0</v>
      </c>
      <c r="BX63" s="2"/>
      <c r="BY63" s="2"/>
      <c r="BZ63" s="2"/>
      <c r="CA63" s="14">
        <f>CA64+CA65</f>
        <v>0</v>
      </c>
      <c r="CB63" s="2"/>
      <c r="CC63" s="2"/>
      <c r="CD63" s="2"/>
      <c r="CE63" s="14">
        <f>CE64+CE65</f>
        <v>0</v>
      </c>
      <c r="CF63" s="17">
        <f>AY63+BB63+BI63+BL63+BO63+BR63+BS63+BW63+CA63+CE63</f>
        <v>0</v>
      </c>
    </row>
    <row r="64" spans="1:84" ht="28.8" x14ac:dyDescent="0.3">
      <c r="A64" s="103">
        <v>9</v>
      </c>
      <c r="B64" s="113" t="s">
        <v>379</v>
      </c>
      <c r="C64" s="106">
        <v>1</v>
      </c>
      <c r="D64" s="116" t="str">
        <f t="shared" ref="D64:D66" si="186">CONCATENATE(A$3,"_",A64,"_",B64,"_",C64)</f>
        <v>.z03_9_a_1</v>
      </c>
      <c r="E64" s="123" t="s">
        <v>86</v>
      </c>
      <c r="F64" s="38"/>
      <c r="G64" s="38"/>
      <c r="H64" s="133">
        <v>8</v>
      </c>
      <c r="I64" s="32" t="s">
        <v>37</v>
      </c>
      <c r="J64" s="91">
        <f t="shared" si="78"/>
        <v>66</v>
      </c>
      <c r="K64" s="94">
        <f>VLOOKUP(J64,Kalendarz!B:E,4,FALSE)</f>
        <v>46843</v>
      </c>
      <c r="L64" s="94">
        <f t="shared" si="83"/>
        <v>46845</v>
      </c>
      <c r="M64" s="37">
        <f t="shared" si="84"/>
        <v>67</v>
      </c>
      <c r="N64" s="474">
        <f>ROUND(MAX(AG64:AO64)/Listy!$U$2,0)</f>
        <v>2</v>
      </c>
      <c r="O64" s="26">
        <v>120</v>
      </c>
      <c r="P64" s="187">
        <v>0.33300000000000002</v>
      </c>
      <c r="Q64" s="187">
        <v>0</v>
      </c>
      <c r="R64" s="187">
        <v>0</v>
      </c>
      <c r="S64" s="187">
        <v>0</v>
      </c>
      <c r="T64" s="187"/>
      <c r="U64" s="187"/>
      <c r="V64" s="187"/>
      <c r="W64" s="187"/>
      <c r="X64" s="187"/>
      <c r="Y64" s="243">
        <v>0</v>
      </c>
      <c r="Z64" s="243">
        <v>0</v>
      </c>
      <c r="AA64" s="243">
        <v>0</v>
      </c>
      <c r="AB64" s="243">
        <v>0.67</v>
      </c>
      <c r="AC64" s="300"/>
      <c r="AD64" s="300"/>
      <c r="AE64" s="300"/>
      <c r="AF64" s="300"/>
      <c r="AG64" s="297">
        <f t="shared" si="98"/>
        <v>40</v>
      </c>
      <c r="AH64" s="297">
        <f t="shared" ref="AH64:AH65" si="187">ROUND($O64*Q64,0)</f>
        <v>0</v>
      </c>
      <c r="AI64" s="297">
        <f t="shared" ref="AI64:AI65" si="188">ROUND($O64*R64,0)</f>
        <v>0</v>
      </c>
      <c r="AJ64" s="297">
        <f t="shared" ref="AJ64:AJ65" si="189">ROUND($O64*S64,0)</f>
        <v>0</v>
      </c>
      <c r="AK64" s="297">
        <f t="shared" ref="AK64:AK65" si="190">ROUND($O64*T64,0)</f>
        <v>0</v>
      </c>
      <c r="AL64" s="297">
        <f t="shared" ref="AL64:AL65" si="191">ROUND($O64*U64,0)</f>
        <v>0</v>
      </c>
      <c r="AM64" s="297">
        <f t="shared" ref="AM64:AM65" si="192">ROUND($O64*V64,0)</f>
        <v>0</v>
      </c>
      <c r="AN64" s="297">
        <f t="shared" ref="AN64:AN65" si="193">ROUND($O64*W64,0)</f>
        <v>0</v>
      </c>
      <c r="AO64" s="297">
        <f t="shared" ref="AO64:AO65" si="194">ROUND($O64*X64,0)</f>
        <v>0</v>
      </c>
      <c r="AP64" s="298">
        <f t="shared" si="107"/>
        <v>0</v>
      </c>
      <c r="AQ64" s="298">
        <f t="shared" ref="AQ64:AQ65" si="195">ROUND($O64*Z64,0)</f>
        <v>0</v>
      </c>
      <c r="AR64" s="298">
        <f t="shared" ref="AR64:AR65" si="196">ROUND($O64*AA64,0)</f>
        <v>0</v>
      </c>
      <c r="AS64" s="298">
        <f t="shared" ref="AS64:AS65" si="197">ROUND($O64*AB64,0)</f>
        <v>80</v>
      </c>
      <c r="AT64" s="195"/>
      <c r="AU64" s="195"/>
      <c r="AV64" s="195"/>
      <c r="AW64" s="195"/>
      <c r="AX64" s="236">
        <f t="shared" si="69"/>
        <v>40</v>
      </c>
      <c r="AY64" s="2">
        <f t="shared" si="70"/>
        <v>0.25</v>
      </c>
      <c r="AZ64" s="87" t="e">
        <f>VLOOKUP(I64,Listy!$A$1:$H$9,6,FALSE)</f>
        <v>#N/A</v>
      </c>
      <c r="BA64" s="378" t="e">
        <f t="shared" si="71"/>
        <v>#N/A</v>
      </c>
      <c r="BB64" s="379" t="e">
        <f t="shared" si="72"/>
        <v>#N/A</v>
      </c>
      <c r="BC64" s="2"/>
      <c r="BD64" s="2"/>
      <c r="BE64" s="2"/>
      <c r="BF64" s="2"/>
      <c r="BG64" s="2"/>
      <c r="BH64" s="2"/>
      <c r="BI64" s="23">
        <f t="shared" ref="BI64:BI65" si="198">BG64*BH64</f>
        <v>0</v>
      </c>
      <c r="BJ64" s="2"/>
      <c r="BK64" s="15"/>
      <c r="BL64" s="21"/>
      <c r="BM64" s="16"/>
      <c r="BN64" s="2"/>
      <c r="BO64" s="21"/>
      <c r="BP64" s="2"/>
      <c r="BQ64" s="2"/>
      <c r="BR64" s="21"/>
      <c r="BS64" s="21"/>
      <c r="BT64" s="2"/>
      <c r="BU64" s="2"/>
      <c r="BV64" s="2"/>
      <c r="BW64" s="23">
        <f t="shared" ref="BW64:BW65" si="199">BU64*BV64</f>
        <v>0</v>
      </c>
      <c r="BX64" s="2"/>
      <c r="BY64" s="2"/>
      <c r="BZ64" s="2"/>
      <c r="CA64" s="23">
        <f t="shared" ref="CA64:CA65" si="200">BY64*BZ64</f>
        <v>0</v>
      </c>
      <c r="CB64" s="2"/>
      <c r="CC64" s="2"/>
      <c r="CD64" s="2"/>
      <c r="CE64" s="23">
        <f t="shared" ref="CE64:CE65" si="201">CC64*CD64</f>
        <v>0</v>
      </c>
    </row>
    <row r="65" spans="1:84" ht="15" thickBot="1" x14ac:dyDescent="0.35">
      <c r="A65" s="103">
        <v>9</v>
      </c>
      <c r="B65" s="113" t="s">
        <v>380</v>
      </c>
      <c r="C65" s="106">
        <v>1</v>
      </c>
      <c r="D65" s="116" t="str">
        <f t="shared" si="186"/>
        <v>.z03_9_b_1</v>
      </c>
      <c r="E65" s="123" t="s">
        <v>87</v>
      </c>
      <c r="F65" s="33"/>
      <c r="G65" s="33"/>
      <c r="H65" s="133">
        <v>8</v>
      </c>
      <c r="I65" s="34" t="s">
        <v>29</v>
      </c>
      <c r="J65" s="91">
        <f t="shared" si="78"/>
        <v>67</v>
      </c>
      <c r="K65" s="94">
        <f>VLOOKUP(J65,Kalendarz!B:E,4,FALSE)</f>
        <v>46850</v>
      </c>
      <c r="L65" s="94">
        <f t="shared" si="83"/>
        <v>46850</v>
      </c>
      <c r="M65" s="37">
        <f t="shared" si="84"/>
        <v>66</v>
      </c>
      <c r="N65" s="474">
        <v>0</v>
      </c>
      <c r="O65" s="26">
        <v>80</v>
      </c>
      <c r="P65" s="187">
        <v>0</v>
      </c>
      <c r="Q65" s="187">
        <v>0.5</v>
      </c>
      <c r="R65" s="187">
        <v>0</v>
      </c>
      <c r="S65" s="187">
        <v>0</v>
      </c>
      <c r="T65" s="187"/>
      <c r="U65" s="187"/>
      <c r="V65" s="187"/>
      <c r="W65" s="187"/>
      <c r="X65" s="187"/>
      <c r="Y65" s="243">
        <v>0</v>
      </c>
      <c r="Z65" s="243">
        <v>0</v>
      </c>
      <c r="AA65" s="243">
        <v>0</v>
      </c>
      <c r="AB65" s="243">
        <v>0.5</v>
      </c>
      <c r="AC65" s="300"/>
      <c r="AD65" s="300"/>
      <c r="AE65" s="300"/>
      <c r="AF65" s="300"/>
      <c r="AG65" s="297">
        <f t="shared" si="98"/>
        <v>0</v>
      </c>
      <c r="AH65" s="297">
        <f t="shared" si="187"/>
        <v>40</v>
      </c>
      <c r="AI65" s="297">
        <f t="shared" si="188"/>
        <v>0</v>
      </c>
      <c r="AJ65" s="297">
        <f t="shared" si="189"/>
        <v>0</v>
      </c>
      <c r="AK65" s="297">
        <f t="shared" si="190"/>
        <v>0</v>
      </c>
      <c r="AL65" s="297">
        <f t="shared" si="191"/>
        <v>0</v>
      </c>
      <c r="AM65" s="297">
        <f t="shared" si="192"/>
        <v>0</v>
      </c>
      <c r="AN65" s="297">
        <f t="shared" si="193"/>
        <v>0</v>
      </c>
      <c r="AO65" s="297">
        <f t="shared" si="194"/>
        <v>0</v>
      </c>
      <c r="AP65" s="298">
        <f t="shared" si="107"/>
        <v>0</v>
      </c>
      <c r="AQ65" s="298">
        <f t="shared" si="195"/>
        <v>0</v>
      </c>
      <c r="AR65" s="298">
        <f t="shared" si="196"/>
        <v>0</v>
      </c>
      <c r="AS65" s="298">
        <f t="shared" si="197"/>
        <v>40</v>
      </c>
      <c r="AT65" s="199"/>
      <c r="AU65" s="199"/>
      <c r="AV65" s="199"/>
      <c r="AW65" s="199"/>
      <c r="AX65" s="236">
        <f t="shared" si="69"/>
        <v>40</v>
      </c>
      <c r="AY65" s="2">
        <f t="shared" si="70"/>
        <v>0.25</v>
      </c>
      <c r="AZ65" s="87" t="e">
        <f>VLOOKUP(I65,Listy!$A$1:$H$9,6,FALSE)</f>
        <v>#N/A</v>
      </c>
      <c r="BA65" s="378" t="e">
        <f t="shared" si="71"/>
        <v>#N/A</v>
      </c>
      <c r="BB65" s="379" t="e">
        <f t="shared" si="72"/>
        <v>#N/A</v>
      </c>
      <c r="BC65" s="2"/>
      <c r="BD65" s="2"/>
      <c r="BE65" s="2"/>
      <c r="BF65" s="2"/>
      <c r="BG65" s="2"/>
      <c r="BH65" s="2"/>
      <c r="BI65" s="23">
        <f t="shared" si="198"/>
        <v>0</v>
      </c>
      <c r="BJ65" s="2"/>
      <c r="BK65" s="15"/>
      <c r="BL65" s="23"/>
      <c r="BM65" s="16"/>
      <c r="BN65" s="2"/>
      <c r="BO65" s="23"/>
      <c r="BP65" s="2"/>
      <c r="BQ65" s="2"/>
      <c r="BR65" s="23"/>
      <c r="BS65" s="23"/>
      <c r="BT65" s="2"/>
      <c r="BU65" s="2"/>
      <c r="BV65" s="2"/>
      <c r="BW65" s="23">
        <f t="shared" si="199"/>
        <v>0</v>
      </c>
      <c r="BX65" s="2"/>
      <c r="BY65" s="2"/>
      <c r="BZ65" s="2"/>
      <c r="CA65" s="23">
        <f t="shared" si="200"/>
        <v>0</v>
      </c>
      <c r="CB65" s="2"/>
      <c r="CC65" s="2"/>
      <c r="CD65" s="2"/>
      <c r="CE65" s="23">
        <f t="shared" si="201"/>
        <v>0</v>
      </c>
    </row>
    <row r="66" spans="1:84" ht="15" thickBot="1" x14ac:dyDescent="0.35">
      <c r="A66" s="108">
        <v>10</v>
      </c>
      <c r="B66" s="113" t="s">
        <v>379</v>
      </c>
      <c r="C66" s="106">
        <v>0</v>
      </c>
      <c r="D66" s="116" t="str">
        <f t="shared" si="186"/>
        <v>.z03_10_a_0</v>
      </c>
      <c r="E66" s="119" t="s">
        <v>720</v>
      </c>
      <c r="F66" s="148"/>
      <c r="G66" s="148"/>
      <c r="H66" s="26"/>
      <c r="I66" s="148"/>
      <c r="J66" s="91">
        <f t="shared" si="78"/>
        <v>66</v>
      </c>
      <c r="K66" s="94">
        <f>VLOOKUP(J66,Kalendarz!B:E,4,FALSE)</f>
        <v>46843</v>
      </c>
      <c r="L66" s="94">
        <f t="shared" si="83"/>
        <v>46843</v>
      </c>
      <c r="M66" s="37">
        <f t="shared" si="84"/>
        <v>65</v>
      </c>
      <c r="N66" s="474">
        <f>ROUND(MAX(AG66:AO66)/Listy!$U$2,0)</f>
        <v>0</v>
      </c>
      <c r="O66" s="148"/>
      <c r="P66" s="148"/>
      <c r="Q66" s="148"/>
      <c r="R66" s="148"/>
      <c r="S66" s="148"/>
      <c r="T66" s="148"/>
      <c r="U66" s="148"/>
      <c r="V66" s="131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">
        <f>BL67+BL68</f>
        <v>0</v>
      </c>
      <c r="BM66" s="16"/>
      <c r="BN66" s="2"/>
      <c r="BO66" s="14">
        <f>BO67+BO68</f>
        <v>0</v>
      </c>
      <c r="BP66" s="2"/>
      <c r="BQ66" s="2"/>
      <c r="BR66" s="14">
        <f t="shared" ref="BR66:BS66" si="202">BR67+BR68</f>
        <v>0</v>
      </c>
      <c r="BS66" s="14">
        <f t="shared" si="202"/>
        <v>0</v>
      </c>
      <c r="BT66" s="2"/>
      <c r="BU66" s="2"/>
      <c r="BV66" s="2"/>
      <c r="BW66" s="14">
        <f>BW67+BW68</f>
        <v>0</v>
      </c>
      <c r="BX66" s="2"/>
      <c r="BY66" s="2"/>
      <c r="BZ66" s="2"/>
      <c r="CA66" s="14">
        <f>CA67+CA68</f>
        <v>0</v>
      </c>
      <c r="CB66" s="2"/>
      <c r="CC66" s="2"/>
      <c r="CD66" s="2"/>
      <c r="CE66" s="14">
        <f>CE67+CE68</f>
        <v>0</v>
      </c>
      <c r="CF66" s="17">
        <f>AY66+BB66+BI66+BL66+BO66+BR66+BS66+BW66+CA66+CE66</f>
        <v>0</v>
      </c>
    </row>
    <row r="67" spans="1:84" x14ac:dyDescent="0.3">
      <c r="A67" s="111">
        <v>10</v>
      </c>
      <c r="B67" s="113" t="s">
        <v>379</v>
      </c>
      <c r="C67" s="106">
        <v>1</v>
      </c>
      <c r="D67" s="116" t="str">
        <f t="shared" ref="D67:D69" si="203">CONCATENATE(A$3,"_",A67,"_",B67,"_",C67)</f>
        <v>.z03_10_a_1</v>
      </c>
      <c r="E67" s="123" t="s">
        <v>88</v>
      </c>
      <c r="F67" s="46"/>
      <c r="G67" s="46"/>
      <c r="H67" s="133">
        <v>11</v>
      </c>
      <c r="I67" s="32" t="s">
        <v>48</v>
      </c>
      <c r="J67" s="91">
        <f t="shared" si="78"/>
        <v>65</v>
      </c>
      <c r="K67" s="94">
        <f>VLOOKUP(J67,Kalendarz!B:E,4,FALSE)</f>
        <v>46836</v>
      </c>
      <c r="L67" s="94">
        <f t="shared" si="83"/>
        <v>46838</v>
      </c>
      <c r="M67" s="37">
        <f t="shared" si="84"/>
        <v>66</v>
      </c>
      <c r="N67" s="474">
        <f>ROUND(MAX(AG67:AO67)/Listy!$U$2,0)</f>
        <v>2</v>
      </c>
      <c r="O67" s="1">
        <v>120</v>
      </c>
      <c r="P67" s="187">
        <v>0.33300000000000002</v>
      </c>
      <c r="Q67" s="187">
        <v>0</v>
      </c>
      <c r="R67" s="187">
        <v>0</v>
      </c>
      <c r="S67" s="187">
        <v>0</v>
      </c>
      <c r="T67" s="187"/>
      <c r="U67" s="187"/>
      <c r="V67" s="187"/>
      <c r="W67" s="187"/>
      <c r="X67" s="187"/>
      <c r="Y67" s="243">
        <v>0</v>
      </c>
      <c r="Z67" s="243">
        <v>0</v>
      </c>
      <c r="AA67" s="243">
        <v>0</v>
      </c>
      <c r="AB67" s="243">
        <v>0.66600000000000004</v>
      </c>
      <c r="AC67" s="300"/>
      <c r="AD67" s="300"/>
      <c r="AE67" s="300"/>
      <c r="AF67" s="300"/>
      <c r="AG67" s="297">
        <f t="shared" si="98"/>
        <v>40</v>
      </c>
      <c r="AH67" s="297">
        <f t="shared" ref="AH67:AH69" si="204">ROUND($O67*Q67,0)</f>
        <v>0</v>
      </c>
      <c r="AI67" s="297">
        <f t="shared" ref="AI67:AI69" si="205">ROUND($O67*R67,0)</f>
        <v>0</v>
      </c>
      <c r="AJ67" s="297">
        <f t="shared" ref="AJ67:AJ69" si="206">ROUND($O67*S67,0)</f>
        <v>0</v>
      </c>
      <c r="AK67" s="297">
        <f t="shared" ref="AK67:AK69" si="207">ROUND($O67*T67,0)</f>
        <v>0</v>
      </c>
      <c r="AL67" s="297">
        <f t="shared" ref="AL67:AL69" si="208">ROUND($O67*U67,0)</f>
        <v>0</v>
      </c>
      <c r="AM67" s="297">
        <f t="shared" ref="AM67:AM69" si="209">ROUND($O67*V67,0)</f>
        <v>0</v>
      </c>
      <c r="AN67" s="297">
        <f t="shared" ref="AN67:AN69" si="210">ROUND($O67*W67,0)</f>
        <v>0</v>
      </c>
      <c r="AO67" s="297">
        <f t="shared" ref="AO67:AO69" si="211">ROUND($O67*X67,0)</f>
        <v>0</v>
      </c>
      <c r="AP67" s="298">
        <f t="shared" si="107"/>
        <v>0</v>
      </c>
      <c r="AQ67" s="298">
        <f t="shared" ref="AQ67:AQ69" si="212">ROUND($O67*Z67,0)</f>
        <v>0</v>
      </c>
      <c r="AR67" s="298">
        <f t="shared" ref="AR67:AR69" si="213">ROUND($O67*AA67,0)</f>
        <v>0</v>
      </c>
      <c r="AS67" s="298">
        <f t="shared" ref="AS67:AS69" si="214">ROUND($O67*AB67,0)</f>
        <v>80</v>
      </c>
      <c r="AT67" s="195"/>
      <c r="AU67" s="195"/>
      <c r="AV67" s="195"/>
      <c r="AW67" s="195"/>
      <c r="AX67" s="236">
        <f t="shared" si="69"/>
        <v>40</v>
      </c>
      <c r="AY67" s="2">
        <f t="shared" si="70"/>
        <v>0.25</v>
      </c>
      <c r="AZ67" s="87" t="e">
        <f>VLOOKUP(I67,Listy!$A$1:$H$9,6,FALSE)</f>
        <v>#N/A</v>
      </c>
      <c r="BA67" s="378" t="e">
        <f t="shared" si="71"/>
        <v>#N/A</v>
      </c>
      <c r="BB67" s="379" t="e">
        <f t="shared" si="72"/>
        <v>#N/A</v>
      </c>
      <c r="BC67" s="2"/>
      <c r="BD67" s="2"/>
      <c r="BE67" s="2"/>
      <c r="BF67" s="2"/>
      <c r="BG67" s="2"/>
      <c r="BH67" s="2"/>
      <c r="BI67" s="23">
        <f t="shared" ref="BI67:BI69" si="215">BG67*BH67</f>
        <v>0</v>
      </c>
      <c r="BJ67" s="2"/>
      <c r="BK67" s="15"/>
      <c r="BL67" s="21"/>
      <c r="BM67" s="16"/>
      <c r="BN67" s="2"/>
      <c r="BO67" s="21"/>
      <c r="BP67" s="2"/>
      <c r="BQ67" s="2"/>
      <c r="BR67" s="21"/>
      <c r="BS67" s="21"/>
      <c r="BT67" s="2"/>
      <c r="BU67" s="2"/>
      <c r="BV67" s="2"/>
      <c r="BW67" s="23">
        <f t="shared" ref="BW67:BW69" si="216">BU67*BV67</f>
        <v>0</v>
      </c>
      <c r="BX67" s="2"/>
      <c r="BY67" s="2"/>
      <c r="BZ67" s="2"/>
      <c r="CA67" s="23">
        <f t="shared" ref="CA67:CA69" si="217">BY67*BZ67</f>
        <v>0</v>
      </c>
      <c r="CB67" s="2"/>
      <c r="CC67" s="2"/>
      <c r="CD67" s="2"/>
      <c r="CE67" s="23">
        <f t="shared" ref="CE67:CE69" si="218">CC67*CD67</f>
        <v>0</v>
      </c>
    </row>
    <row r="68" spans="1:84" ht="29.4" thickBot="1" x14ac:dyDescent="0.35">
      <c r="A68" s="111">
        <v>10</v>
      </c>
      <c r="B68" s="113" t="s">
        <v>380</v>
      </c>
      <c r="C68" s="106">
        <v>1</v>
      </c>
      <c r="D68" s="116" t="str">
        <f t="shared" si="203"/>
        <v>.z03_10_b_1</v>
      </c>
      <c r="E68" s="123" t="s">
        <v>89</v>
      </c>
      <c r="F68" s="46"/>
      <c r="G68" s="46"/>
      <c r="H68" s="133">
        <v>11</v>
      </c>
      <c r="I68" s="32" t="s">
        <v>37</v>
      </c>
      <c r="J68" s="91">
        <f t="shared" si="78"/>
        <v>66</v>
      </c>
      <c r="K68" s="94">
        <f>VLOOKUP(J68,Kalendarz!B:E,4,FALSE)</f>
        <v>46843</v>
      </c>
      <c r="L68" s="94">
        <f t="shared" si="83"/>
        <v>46844</v>
      </c>
      <c r="M68" s="37">
        <f t="shared" si="84"/>
        <v>66</v>
      </c>
      <c r="N68" s="474">
        <f>ROUND(MAX(AG68:AO68)/Listy!$U$2,0)</f>
        <v>1</v>
      </c>
      <c r="O68" s="2">
        <v>80</v>
      </c>
      <c r="P68" s="187">
        <v>0</v>
      </c>
      <c r="Q68" s="187">
        <v>0.25</v>
      </c>
      <c r="R68" s="187">
        <v>0</v>
      </c>
      <c r="S68" s="187">
        <v>0</v>
      </c>
      <c r="T68" s="187"/>
      <c r="U68" s="187"/>
      <c r="V68" s="187"/>
      <c r="W68" s="187"/>
      <c r="X68" s="187"/>
      <c r="Y68" s="243">
        <v>0</v>
      </c>
      <c r="Z68" s="243">
        <v>0</v>
      </c>
      <c r="AA68" s="243">
        <v>0.25</v>
      </c>
      <c r="AB68" s="243">
        <v>0.5</v>
      </c>
      <c r="AC68" s="300"/>
      <c r="AD68" s="300"/>
      <c r="AE68" s="300"/>
      <c r="AF68" s="300"/>
      <c r="AG68" s="297">
        <f t="shared" si="98"/>
        <v>0</v>
      </c>
      <c r="AH68" s="297">
        <f t="shared" si="204"/>
        <v>20</v>
      </c>
      <c r="AI68" s="297">
        <f t="shared" si="205"/>
        <v>0</v>
      </c>
      <c r="AJ68" s="297">
        <f t="shared" si="206"/>
        <v>0</v>
      </c>
      <c r="AK68" s="297">
        <f t="shared" si="207"/>
        <v>0</v>
      </c>
      <c r="AL68" s="297">
        <f t="shared" si="208"/>
        <v>0</v>
      </c>
      <c r="AM68" s="297">
        <f t="shared" si="209"/>
        <v>0</v>
      </c>
      <c r="AN68" s="297">
        <f t="shared" si="210"/>
        <v>0</v>
      </c>
      <c r="AO68" s="297">
        <f t="shared" si="211"/>
        <v>0</v>
      </c>
      <c r="AP68" s="298">
        <f t="shared" si="107"/>
        <v>0</v>
      </c>
      <c r="AQ68" s="298">
        <f t="shared" si="212"/>
        <v>0</v>
      </c>
      <c r="AR68" s="298">
        <f t="shared" si="213"/>
        <v>20</v>
      </c>
      <c r="AS68" s="298">
        <f t="shared" si="214"/>
        <v>40</v>
      </c>
      <c r="AT68" s="195"/>
      <c r="AU68" s="195"/>
      <c r="AV68" s="195"/>
      <c r="AW68" s="195"/>
      <c r="AX68" s="236">
        <f t="shared" si="69"/>
        <v>20</v>
      </c>
      <c r="AY68" s="2">
        <f t="shared" si="70"/>
        <v>0.125</v>
      </c>
      <c r="AZ68" s="87" t="e">
        <f>VLOOKUP(I68,Listy!$A$1:$H$9,6,FALSE)</f>
        <v>#N/A</v>
      </c>
      <c r="BA68" s="378" t="e">
        <f t="shared" si="71"/>
        <v>#N/A</v>
      </c>
      <c r="BB68" s="379" t="e">
        <f t="shared" si="72"/>
        <v>#N/A</v>
      </c>
      <c r="BC68" s="2"/>
      <c r="BD68" s="2"/>
      <c r="BE68" s="2"/>
      <c r="BF68" s="2"/>
      <c r="BG68" s="2"/>
      <c r="BH68" s="2"/>
      <c r="BI68" s="23">
        <f t="shared" si="215"/>
        <v>0</v>
      </c>
      <c r="BJ68" s="2"/>
      <c r="BK68" s="15"/>
      <c r="BL68" s="23"/>
      <c r="BM68" s="16"/>
      <c r="BN68" s="2"/>
      <c r="BO68" s="23"/>
      <c r="BP68" s="2"/>
      <c r="BQ68" s="2"/>
      <c r="BR68" s="23"/>
      <c r="BS68" s="23"/>
      <c r="BT68" s="2"/>
      <c r="BU68" s="2"/>
      <c r="BV68" s="2"/>
      <c r="BW68" s="23">
        <f t="shared" si="216"/>
        <v>0</v>
      </c>
      <c r="BX68" s="2"/>
      <c r="BY68" s="2"/>
      <c r="BZ68" s="2"/>
      <c r="CA68" s="23">
        <f t="shared" si="217"/>
        <v>0</v>
      </c>
      <c r="CB68" s="2"/>
      <c r="CC68" s="2"/>
      <c r="CD68" s="2"/>
      <c r="CE68" s="23">
        <f t="shared" si="218"/>
        <v>0</v>
      </c>
    </row>
    <row r="69" spans="1:84" ht="15" thickBot="1" x14ac:dyDescent="0.35">
      <c r="A69" s="101">
        <v>11</v>
      </c>
      <c r="B69" s="104" t="s">
        <v>379</v>
      </c>
      <c r="C69" s="102">
        <v>1</v>
      </c>
      <c r="D69" s="115" t="str">
        <f t="shared" si="203"/>
        <v>.z03_11_a_1</v>
      </c>
      <c r="E69" s="119" t="s">
        <v>721</v>
      </c>
      <c r="F69" s="33"/>
      <c r="G69" s="33"/>
      <c r="H69" s="133">
        <v>13</v>
      </c>
      <c r="I69" s="34" t="s">
        <v>29</v>
      </c>
      <c r="J69" s="91">
        <f t="shared" si="78"/>
        <v>66</v>
      </c>
      <c r="K69" s="94">
        <f>VLOOKUP(J69,Kalendarz!B:E,4,FALSE)</f>
        <v>46843</v>
      </c>
      <c r="L69" s="94">
        <f t="shared" si="83"/>
        <v>46845</v>
      </c>
      <c r="M69" s="37">
        <f t="shared" si="84"/>
        <v>67</v>
      </c>
      <c r="N69" s="474">
        <f>ROUND(MAX(AG69:AO69)/Listy!$U$2,0)</f>
        <v>2</v>
      </c>
      <c r="O69" s="2">
        <v>200</v>
      </c>
      <c r="P69" s="187">
        <v>0.2</v>
      </c>
      <c r="Q69" s="187">
        <v>0.2</v>
      </c>
      <c r="R69" s="187">
        <v>0</v>
      </c>
      <c r="S69" s="187">
        <v>0</v>
      </c>
      <c r="T69" s="187"/>
      <c r="U69" s="187"/>
      <c r="V69" s="187"/>
      <c r="W69" s="187"/>
      <c r="X69" s="187"/>
      <c r="Y69" s="243">
        <v>0.2</v>
      </c>
      <c r="Z69" s="243">
        <v>0.2</v>
      </c>
      <c r="AA69" s="243">
        <v>0</v>
      </c>
      <c r="AB69" s="243">
        <v>0.2</v>
      </c>
      <c r="AC69" s="300"/>
      <c r="AD69" s="300"/>
      <c r="AE69" s="300"/>
      <c r="AF69" s="300"/>
      <c r="AG69" s="297">
        <f t="shared" si="98"/>
        <v>40</v>
      </c>
      <c r="AH69" s="297">
        <f t="shared" si="204"/>
        <v>40</v>
      </c>
      <c r="AI69" s="297">
        <f t="shared" si="205"/>
        <v>0</v>
      </c>
      <c r="AJ69" s="297">
        <f t="shared" si="206"/>
        <v>0</v>
      </c>
      <c r="AK69" s="297">
        <f t="shared" si="207"/>
        <v>0</v>
      </c>
      <c r="AL69" s="297">
        <f t="shared" si="208"/>
        <v>0</v>
      </c>
      <c r="AM69" s="297">
        <f t="shared" si="209"/>
        <v>0</v>
      </c>
      <c r="AN69" s="297">
        <f t="shared" si="210"/>
        <v>0</v>
      </c>
      <c r="AO69" s="297">
        <f t="shared" si="211"/>
        <v>0</v>
      </c>
      <c r="AP69" s="298">
        <f t="shared" si="107"/>
        <v>40</v>
      </c>
      <c r="AQ69" s="298">
        <f t="shared" si="212"/>
        <v>40</v>
      </c>
      <c r="AR69" s="298">
        <f t="shared" si="213"/>
        <v>0</v>
      </c>
      <c r="AS69" s="298">
        <f t="shared" si="214"/>
        <v>40</v>
      </c>
      <c r="AT69" s="195"/>
      <c r="AU69" s="195"/>
      <c r="AV69" s="195"/>
      <c r="AW69" s="195"/>
      <c r="AX69" s="236">
        <f t="shared" si="69"/>
        <v>80</v>
      </c>
      <c r="AY69" s="2">
        <f t="shared" si="70"/>
        <v>0.5</v>
      </c>
      <c r="AZ69" s="87" t="e">
        <f>VLOOKUP(I69,Listy!$A$1:$H$9,6,FALSE)</f>
        <v>#N/A</v>
      </c>
      <c r="BA69" s="378" t="e">
        <f t="shared" si="71"/>
        <v>#N/A</v>
      </c>
      <c r="BB69" s="379" t="e">
        <f t="shared" si="72"/>
        <v>#N/A</v>
      </c>
      <c r="BC69" s="2"/>
      <c r="BD69" s="2"/>
      <c r="BE69" s="2"/>
      <c r="BF69" s="2"/>
      <c r="BG69" s="2"/>
      <c r="BH69" s="2"/>
      <c r="BI69" s="14">
        <f t="shared" si="215"/>
        <v>0</v>
      </c>
      <c r="BJ69" s="2"/>
      <c r="BK69" s="15"/>
      <c r="BL69" s="14">
        <v>0</v>
      </c>
      <c r="BM69" s="16"/>
      <c r="BN69" s="2"/>
      <c r="BO69" s="14">
        <v>0</v>
      </c>
      <c r="BP69" s="2"/>
      <c r="BQ69" s="2"/>
      <c r="BR69" s="14">
        <v>0</v>
      </c>
      <c r="BS69" s="14">
        <v>0</v>
      </c>
      <c r="BT69" s="2"/>
      <c r="BU69" s="2"/>
      <c r="BV69" s="2"/>
      <c r="BW69" s="14">
        <f t="shared" si="216"/>
        <v>0</v>
      </c>
      <c r="BX69" s="2"/>
      <c r="BY69" s="2"/>
      <c r="BZ69" s="2"/>
      <c r="CA69" s="14">
        <f t="shared" si="217"/>
        <v>0</v>
      </c>
      <c r="CB69" s="2"/>
      <c r="CC69" s="2"/>
      <c r="CD69" s="2"/>
      <c r="CE69" s="14">
        <f t="shared" si="218"/>
        <v>0</v>
      </c>
      <c r="CF69" s="17" t="e">
        <f>AY69+BB69+BI69+BL69+BO69+BR69+BS69+BW69+CA69+CE69</f>
        <v>#N/A</v>
      </c>
    </row>
    <row r="70" spans="1:84" s="278" customFormat="1" x14ac:dyDescent="0.3">
      <c r="A70" s="349"/>
      <c r="B70" s="350"/>
      <c r="C70" s="349"/>
      <c r="D70" s="333"/>
      <c r="E70" s="354"/>
      <c r="F70" s="334"/>
      <c r="G70" s="334"/>
      <c r="H70" s="13"/>
      <c r="I70" s="334"/>
      <c r="J70" s="334"/>
      <c r="K70" s="334"/>
      <c r="L70" s="334"/>
      <c r="M70" s="334"/>
      <c r="N70" s="334"/>
      <c r="O70" s="334"/>
      <c r="P70" s="334"/>
      <c r="Q70" s="334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  <c r="AC70" s="338"/>
      <c r="AD70" s="338"/>
      <c r="AE70" s="338"/>
      <c r="AF70" s="338"/>
      <c r="AG70" s="585">
        <f>SUM(AG$3:AG69)</f>
        <v>951</v>
      </c>
      <c r="AH70" s="586">
        <f>SUM(AH$3:AH69)</f>
        <v>1012</v>
      </c>
      <c r="AI70" s="586">
        <f>SUM(AI$3:AI69)</f>
        <v>900</v>
      </c>
      <c r="AJ70" s="586">
        <f>SUM(AJ$3:AJ69)</f>
        <v>950</v>
      </c>
      <c r="AK70" s="586">
        <f>SUM(AK$3:AK69)</f>
        <v>0</v>
      </c>
      <c r="AL70" s="586">
        <f>SUM(AL$3:AL69)</f>
        <v>0</v>
      </c>
      <c r="AM70" s="586">
        <f>SUM(AM$3:AM69)</f>
        <v>0</v>
      </c>
      <c r="AN70" s="586">
        <f>SUM(AN$3:AN69)</f>
        <v>0</v>
      </c>
      <c r="AO70" s="587">
        <f>SUM(AO$3:AO69)</f>
        <v>0</v>
      </c>
      <c r="AP70" s="579">
        <f>SUM(AP$3:AP69)</f>
        <v>730</v>
      </c>
      <c r="AQ70" s="580">
        <f>SUM(AQ$3:AQ69)</f>
        <v>690</v>
      </c>
      <c r="AR70" s="580">
        <f>SUM(AR$3:AR69)</f>
        <v>690</v>
      </c>
      <c r="AS70" s="581">
        <f>SUM(AS$3:AS69)</f>
        <v>680</v>
      </c>
      <c r="AT70" s="572">
        <f>SUM(AT$3:AT69)</f>
        <v>0</v>
      </c>
      <c r="AU70" s="573">
        <f>SUM(AU$3:AU69)</f>
        <v>0</v>
      </c>
      <c r="AV70" s="573">
        <f>SUM(AV$3:AV69)</f>
        <v>0</v>
      </c>
      <c r="AW70" s="574">
        <f>SUM(AW$3:AW69)</f>
        <v>0</v>
      </c>
      <c r="AX70" s="592">
        <f>SUM(AX$3:AX69)</f>
        <v>3813</v>
      </c>
      <c r="AZ70" s="336"/>
      <c r="BA70" s="336"/>
      <c r="BC70" s="336"/>
      <c r="BD70" s="336"/>
      <c r="BE70" s="336"/>
      <c r="BF70" s="336"/>
      <c r="BG70" s="336"/>
      <c r="BH70" s="336"/>
      <c r="BJ70" s="336"/>
      <c r="BK70" s="336"/>
      <c r="BM70" s="336"/>
      <c r="BN70" s="336"/>
      <c r="BP70" s="336"/>
      <c r="BQ70" s="336"/>
      <c r="BT70" s="336"/>
      <c r="BU70" s="336"/>
      <c r="BV70" s="336"/>
      <c r="BX70" s="336"/>
      <c r="BY70" s="336"/>
      <c r="BZ70" s="336"/>
      <c r="CB70" s="336"/>
      <c r="CC70" s="336"/>
      <c r="CD70" s="336"/>
    </row>
    <row r="71" spans="1:84" s="278" customFormat="1" x14ac:dyDescent="0.3">
      <c r="A71" s="349"/>
      <c r="B71" s="350"/>
      <c r="C71" s="349"/>
      <c r="D71" s="333"/>
      <c r="E71" s="333"/>
      <c r="F71" s="334"/>
      <c r="G71" s="334"/>
      <c r="H71" s="335"/>
      <c r="I71" s="334"/>
      <c r="J71" s="334"/>
      <c r="K71" s="334"/>
      <c r="L71" s="334"/>
      <c r="M71" s="334"/>
      <c r="N71" s="334"/>
      <c r="O71" s="336"/>
      <c r="P71" s="337"/>
      <c r="Q71" s="337"/>
      <c r="R71" s="337"/>
      <c r="S71" s="337"/>
      <c r="T71" s="337"/>
      <c r="U71" s="337"/>
      <c r="V71" s="337"/>
      <c r="W71" s="337"/>
      <c r="X71" s="337"/>
      <c r="Y71" s="357"/>
      <c r="Z71" s="357"/>
      <c r="AA71" s="357"/>
      <c r="AB71" s="337"/>
      <c r="AC71" s="338"/>
      <c r="AD71" s="338"/>
      <c r="AE71" s="338"/>
      <c r="AF71" s="338"/>
      <c r="AG71" s="588" t="str">
        <f>Listy!$AA$1&amp;AG70/20</f>
        <v>T=47,55</v>
      </c>
      <c r="AH71" s="589" t="str">
        <f>Listy!$AA$1&amp;AH70/20</f>
        <v>T=50,6</v>
      </c>
      <c r="AI71" s="589" t="str">
        <f>Listy!$AA$1&amp;AI70/20</f>
        <v>T=45</v>
      </c>
      <c r="AJ71" s="589" t="str">
        <f>Listy!$AA$1&amp;AJ70/20</f>
        <v>T=47,5</v>
      </c>
      <c r="AK71" s="589" t="str">
        <f>Listy!$AA$1&amp;AK70/20</f>
        <v>T=0</v>
      </c>
      <c r="AL71" s="589" t="str">
        <f>Listy!$AA$1&amp;AL70/20</f>
        <v>T=0</v>
      </c>
      <c r="AM71" s="589" t="str">
        <f>Listy!$AA$1&amp;AM70/20</f>
        <v>T=0</v>
      </c>
      <c r="AN71" s="589" t="str">
        <f>Listy!$AA$1&amp;AN70/20</f>
        <v>T=0</v>
      </c>
      <c r="AO71" s="590" t="str">
        <f>Listy!$AA$1&amp;AO70/20</f>
        <v>T=0</v>
      </c>
      <c r="AP71" s="582" t="str">
        <f>Listy!$AA$1&amp;AP70/20</f>
        <v>T=36,5</v>
      </c>
      <c r="AQ71" s="583" t="str">
        <f>Listy!$AA$1&amp;AQ70/20</f>
        <v>T=34,5</v>
      </c>
      <c r="AR71" s="583" t="str">
        <f>Listy!$AA$1&amp;AR70/20</f>
        <v>T=34,5</v>
      </c>
      <c r="AS71" s="584" t="str">
        <f>Listy!$AA$1&amp;AS70/20</f>
        <v>T=34</v>
      </c>
      <c r="AT71" s="575" t="str">
        <f>Listy!$AA$1&amp;AT70/20</f>
        <v>T=0</v>
      </c>
      <c r="AU71" s="576" t="str">
        <f>Listy!$AA$1&amp;AU70/20</f>
        <v>T=0</v>
      </c>
      <c r="AV71" s="576" t="str">
        <f>Listy!$AA$1&amp;AV70/20</f>
        <v>T=0</v>
      </c>
      <c r="AW71" s="577" t="str">
        <f>Listy!$AA$1&amp;AW70/20</f>
        <v>T=0</v>
      </c>
      <c r="AX71" s="591" t="str">
        <f>Listy!$AA$1&amp;AX70/20</f>
        <v>T=190,65</v>
      </c>
      <c r="AZ71" s="336"/>
      <c r="BA71" s="336"/>
      <c r="BC71" s="336"/>
      <c r="BD71" s="336"/>
      <c r="BE71" s="336"/>
      <c r="BF71" s="336"/>
      <c r="BG71" s="336"/>
      <c r="BH71" s="336"/>
      <c r="BJ71" s="336"/>
      <c r="BK71" s="336"/>
      <c r="BM71" s="336"/>
      <c r="BN71" s="336"/>
      <c r="BP71" s="336"/>
      <c r="BQ71" s="336"/>
      <c r="BT71" s="336"/>
      <c r="BU71" s="336"/>
      <c r="BV71" s="336"/>
      <c r="BX71" s="336"/>
      <c r="BY71" s="336"/>
      <c r="BZ71" s="336"/>
      <c r="CB71" s="336"/>
      <c r="CC71" s="336"/>
      <c r="CD71" s="336"/>
    </row>
    <row r="72" spans="1:84" x14ac:dyDescent="0.3">
      <c r="F72" s="40"/>
      <c r="G72" s="40"/>
      <c r="H72" s="40"/>
      <c r="AC72"/>
      <c r="AD72"/>
      <c r="AE72"/>
      <c r="AF72"/>
      <c r="AG72" s="339"/>
      <c r="AT72"/>
      <c r="AU72"/>
      <c r="AV72"/>
      <c r="AW72"/>
    </row>
    <row r="73" spans="1:84" x14ac:dyDescent="0.3"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CF73" s="17"/>
    </row>
    <row r="74" spans="1:84" x14ac:dyDescent="0.3">
      <c r="AC74"/>
      <c r="AD74"/>
      <c r="AE74"/>
      <c r="AF74"/>
      <c r="AT74"/>
      <c r="AU74"/>
      <c r="AV74"/>
      <c r="AW74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phoneticPr fontId="31" type="noConversion"/>
  <conditionalFormatting sqref="AG79:AS1048576 P79:AB1048576 P74:BC77 P78:AQ78 AS78:BC78 P72:AF72 P5:X10 P19:X28 Q4:CM4 P30:X36 P38:X41 P43:X47 P49:X51 P53:X57 P59:X62 P64:X65 P67:X69 P12:X16 AH72:BD72">
    <cfRule type="cellIs" dxfId="80" priority="24" operator="greaterThan">
      <formula>0</formula>
    </cfRule>
  </conditionalFormatting>
  <conditionalFormatting sqref="Y5:AB6">
    <cfRule type="cellIs" dxfId="79" priority="12" operator="greaterThan">
      <formula>0</formula>
    </cfRule>
  </conditionalFormatting>
  <conditionalFormatting sqref="Y7:AB10">
    <cfRule type="cellIs" dxfId="78" priority="11" operator="greaterThan">
      <formula>0</formula>
    </cfRule>
  </conditionalFormatting>
  <conditionalFormatting sqref="Y12:AB15 AA16:AB16">
    <cfRule type="cellIs" dxfId="77" priority="10" operator="greaterThan">
      <formula>0</formula>
    </cfRule>
  </conditionalFormatting>
  <conditionalFormatting sqref="Y16:Z16">
    <cfRule type="cellIs" dxfId="76" priority="9" operator="greaterThan">
      <formula>0</formula>
    </cfRule>
  </conditionalFormatting>
  <conditionalFormatting sqref="Y19:AB28 Y30:AB36 Y38:AB41 Y43:AB47 Y49:AB51 Y53:AB57 Y59:AB62 Y64:AB65 Y67:AB69">
    <cfRule type="cellIs" dxfId="75" priority="8" operator="greaterThan">
      <formula>0</formula>
    </cfRule>
  </conditionalFormatting>
  <conditionalFormatting sqref="AC5:AF10 AC12:AF16 AC19:AF28 AC30:AF36 AC38:AF41 AC43:AF47 AC49:AF51 AC53:AF57 AC59:AF62 AC64:AF65 AC67:AF69">
    <cfRule type="cellIs" dxfId="74" priority="7" operator="greaterThan">
      <formula>0</formula>
    </cfRule>
  </conditionalFormatting>
  <conditionalFormatting sqref="AG12:AO14 AG5:AO10">
    <cfRule type="cellIs" dxfId="73" priority="6" operator="greaterThan">
      <formula>0</formula>
    </cfRule>
  </conditionalFormatting>
  <conditionalFormatting sqref="AG15:AO16 AG19:AO28 AG30:AO36 AG38:AO41 AG43:AO47 AG49:AO51 AG53:AO57 AG59:AO62 AG64:AO65 AG67:AO69">
    <cfRule type="cellIs" dxfId="72" priority="5" operator="greaterThan">
      <formula>0</formula>
    </cfRule>
  </conditionalFormatting>
  <conditionalFormatting sqref="AP5:AS8">
    <cfRule type="cellIs" dxfId="71" priority="3" operator="greaterThan">
      <formula>0</formula>
    </cfRule>
  </conditionalFormatting>
  <conditionalFormatting sqref="AP9:AS10 AP12:AS16 AP19:AS28 AP30:AS36 AP38:AS41 AP43:AS47 AP49:AS51 AP53:AS57 AP59:AS62 AP64:AS65 AP67:AS69">
    <cfRule type="cellIs" dxfId="70" priority="2" operator="greaterThan">
      <formula>0</formula>
    </cfRule>
  </conditionalFormatting>
  <conditionalFormatting sqref="AX73:BD73">
    <cfRule type="cellIs" dxfId="69" priority="1" operator="greaterThan">
      <formula>0</formula>
    </cfRule>
  </conditionalFormatting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959"/>
  <sheetViews>
    <sheetView zoomScale="85" zoomScaleNormal="85" workbookViewId="0">
      <pane xSplit="5" ySplit="2" topLeftCell="M3" activePane="bottomRight" state="frozen"/>
      <selection pane="topRight" activeCell="F1" sqref="F1"/>
      <selection pane="bottomLeft" activeCell="A3" sqref="A3"/>
      <selection pane="bottomRight" activeCell="N1" sqref="N1"/>
    </sheetView>
  </sheetViews>
  <sheetFormatPr defaultColWidth="14.44140625" defaultRowHeight="15" customHeight="1" x14ac:dyDescent="0.3"/>
  <cols>
    <col min="1" max="2" width="5" customWidth="1"/>
    <col min="3" max="3" width="5" style="289" customWidth="1"/>
    <col min="4" max="4" width="9.77734375" customWidth="1"/>
    <col min="5" max="5" width="75.6640625" style="69" customWidth="1"/>
    <col min="6" max="6" width="8.6640625" customWidth="1"/>
    <col min="7" max="7" width="16.6640625" customWidth="1"/>
    <col min="8" max="8" width="8.109375" bestFit="1" customWidth="1"/>
    <col min="9" max="9" width="11.109375" bestFit="1" customWidth="1"/>
    <col min="10" max="10" width="16" bestFit="1" customWidth="1"/>
    <col min="14" max="14" width="9.109375" bestFit="1" customWidth="1"/>
    <col min="15" max="15" width="9.109375" customWidth="1"/>
    <col min="16" max="28" width="8.6640625" customWidth="1"/>
    <col min="29" max="32" width="10.88671875" customWidth="1"/>
    <col min="33" max="45" width="8.6640625" customWidth="1"/>
    <col min="46" max="49" width="10.6640625" customWidth="1"/>
    <col min="50" max="52" width="8.6640625" customWidth="1"/>
    <col min="53" max="53" width="10.88671875" bestFit="1" customWidth="1"/>
    <col min="54" max="54" width="14.88671875" customWidth="1"/>
    <col min="55" max="60" width="8.6640625" customWidth="1"/>
    <col min="61" max="61" width="11.5546875" customWidth="1"/>
    <col min="62" max="69" width="8.6640625" customWidth="1"/>
    <col min="70" max="70" width="10.33203125" customWidth="1"/>
    <col min="71" max="71" width="7.44140625" customWidth="1"/>
    <col min="72" max="74" width="8.6640625" customWidth="1"/>
    <col min="75" max="75" width="8.44140625" customWidth="1"/>
    <col min="76" max="83" width="8.6640625" customWidth="1"/>
  </cols>
  <sheetData>
    <row r="1" spans="1:84" thickBot="1" x14ac:dyDescent="0.35">
      <c r="A1" s="115"/>
      <c r="B1" s="115"/>
      <c r="C1" s="115"/>
      <c r="D1" s="115"/>
      <c r="E1" s="281" t="s">
        <v>431</v>
      </c>
      <c r="F1" s="70"/>
      <c r="G1" s="471"/>
      <c r="H1" s="70"/>
      <c r="I1" s="70"/>
      <c r="J1" s="551">
        <f>IV_Baza_BDCB!M1+1</f>
        <v>29</v>
      </c>
      <c r="K1" s="475" t="s">
        <v>1334</v>
      </c>
      <c r="L1" s="475"/>
      <c r="M1" s="551">
        <f>MAX(M3:M9999)</f>
        <v>82</v>
      </c>
      <c r="N1" s="568">
        <f>SUM(N$4:N$999)</f>
        <v>54</v>
      </c>
      <c r="O1" s="569">
        <f>SUM(O$4:O$999)</f>
        <v>7280</v>
      </c>
      <c r="P1" s="596" t="str">
        <f>AG1</f>
        <v>h= 0</v>
      </c>
      <c r="Q1" s="597" t="str">
        <f t="shared" ref="Q1:AF1" si="0">AH1</f>
        <v>h= 0</v>
      </c>
      <c r="R1" s="597" t="str">
        <f t="shared" si="0"/>
        <v>h= 0</v>
      </c>
      <c r="S1" s="597" t="str">
        <f t="shared" si="0"/>
        <v>h= 0</v>
      </c>
      <c r="T1" s="597" t="str">
        <f t="shared" si="0"/>
        <v>h= 734</v>
      </c>
      <c r="U1" s="597" t="str">
        <f t="shared" si="0"/>
        <v>h= 831</v>
      </c>
      <c r="V1" s="597" t="str">
        <f t="shared" si="0"/>
        <v>h= 670</v>
      </c>
      <c r="W1" s="597" t="str">
        <f t="shared" si="0"/>
        <v>h= 700</v>
      </c>
      <c r="X1" s="598" t="str">
        <f t="shared" si="0"/>
        <v>h= 432</v>
      </c>
      <c r="Y1" s="593" t="str">
        <f t="shared" si="0"/>
        <v>h= 962</v>
      </c>
      <c r="Z1" s="594" t="str">
        <f t="shared" si="0"/>
        <v>h= 870</v>
      </c>
      <c r="AA1" s="594" t="str">
        <f t="shared" si="0"/>
        <v>h= 776</v>
      </c>
      <c r="AB1" s="595" t="str">
        <f t="shared" si="0"/>
        <v>h= 0</v>
      </c>
      <c r="AC1" s="599" t="str">
        <f t="shared" si="0"/>
        <v>h= 306</v>
      </c>
      <c r="AD1" s="600" t="str">
        <f t="shared" si="0"/>
        <v>h= 338</v>
      </c>
      <c r="AE1" s="600" t="str">
        <f t="shared" si="0"/>
        <v>h= 328</v>
      </c>
      <c r="AF1" s="601" t="str">
        <f t="shared" si="0"/>
        <v>h= 332</v>
      </c>
      <c r="AG1" s="570" t="str">
        <f xml:space="preserve"> Listy!$AB$1 &amp; MAX(AG$3:AG99)</f>
        <v>h= 0</v>
      </c>
      <c r="AH1" s="570" t="str">
        <f xml:space="preserve"> Listy!$AB$1 &amp; MAX(AH$3:AH99)</f>
        <v>h= 0</v>
      </c>
      <c r="AI1" s="570" t="str">
        <f xml:space="preserve"> Listy!$AB$1 &amp; MAX(AI$3:AI99)</f>
        <v>h= 0</v>
      </c>
      <c r="AJ1" s="570" t="str">
        <f xml:space="preserve"> Listy!$AB$1 &amp; MAX(AJ$3:AJ99)</f>
        <v>h= 0</v>
      </c>
      <c r="AK1" s="570" t="str">
        <f xml:space="preserve"> Listy!$AB$1 &amp; MAX(AK$3:AK99)</f>
        <v>h= 734</v>
      </c>
      <c r="AL1" s="570" t="str">
        <f xml:space="preserve"> Listy!$AB$1 &amp; MAX(AL$3:AL99)</f>
        <v>h= 831</v>
      </c>
      <c r="AM1" s="570" t="str">
        <f xml:space="preserve"> Listy!$AB$1 &amp; MAX(AM$3:AM99)</f>
        <v>h= 670</v>
      </c>
      <c r="AN1" s="570" t="str">
        <f xml:space="preserve"> Listy!$AB$1 &amp; MAX(AN$3:AN99)</f>
        <v>h= 700</v>
      </c>
      <c r="AO1" s="570" t="str">
        <f xml:space="preserve"> Listy!$AB$1 &amp; MAX(AO$3:AO99)</f>
        <v>h= 432</v>
      </c>
      <c r="AP1" s="237" t="str">
        <f xml:space="preserve"> Listy!$AB$1 &amp; MAX(AP$3:AP99)</f>
        <v>h= 962</v>
      </c>
      <c r="AQ1" s="237" t="str">
        <f xml:space="preserve"> Listy!$AB$1 &amp; MAX(AQ$3:AQ99)</f>
        <v>h= 870</v>
      </c>
      <c r="AR1" s="237" t="str">
        <f xml:space="preserve"> Listy!$AB$1 &amp; MAX(AR$3:AR99)</f>
        <v>h= 776</v>
      </c>
      <c r="AS1" s="237" t="str">
        <f xml:space="preserve"> Listy!$AB$1 &amp; MAX(AS$3:AS99)</f>
        <v>h= 0</v>
      </c>
      <c r="AT1" s="571" t="str">
        <f xml:space="preserve"> Listy!$AB$1 &amp; MAX(AT$3:AT99)</f>
        <v>h= 306</v>
      </c>
      <c r="AU1" s="571" t="str">
        <f xml:space="preserve"> Listy!$AB$1 &amp; MAX(AU$3:AU99)</f>
        <v>h= 338</v>
      </c>
      <c r="AV1" s="571" t="str">
        <f xml:space="preserve"> Listy!$AB$1 &amp; MAX(AV$3:AV99)</f>
        <v>h= 328</v>
      </c>
      <c r="AW1" s="571" t="str">
        <f xml:space="preserve"> Listy!$AB$1 &amp; MAX(AW$3:AW99)</f>
        <v>h= 332</v>
      </c>
      <c r="AX1" s="373" t="e">
        <f>#REF!</f>
        <v>#REF!</v>
      </c>
      <c r="AY1" s="374"/>
      <c r="AZ1" s="374"/>
      <c r="BA1" s="374"/>
      <c r="BB1" s="375"/>
      <c r="BC1" s="369" t="e">
        <f>#REF!</f>
        <v>#REF!</v>
      </c>
      <c r="BD1" s="370"/>
      <c r="BE1" s="369"/>
      <c r="BF1" s="370"/>
      <c r="BG1" s="369"/>
      <c r="BH1" s="370"/>
      <c r="BI1" s="371" t="e">
        <f>#REF!</f>
        <v>#REF!</v>
      </c>
      <c r="BJ1" s="371"/>
      <c r="BK1" s="371"/>
      <c r="BL1" s="371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661" t="e">
        <f>#REF!</f>
        <v>#REF!</v>
      </c>
      <c r="BY1" s="662"/>
      <c r="BZ1" s="662"/>
      <c r="CA1" s="663"/>
      <c r="CB1" s="661" t="e">
        <f>#REF!</f>
        <v>#REF!</v>
      </c>
      <c r="CC1" s="662"/>
      <c r="CD1" s="662"/>
      <c r="CE1" s="663"/>
    </row>
    <row r="2" spans="1:84" ht="72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</row>
    <row r="3" spans="1:84" ht="18" customHeight="1" x14ac:dyDescent="0.3">
      <c r="A3" s="182" t="s">
        <v>264</v>
      </c>
      <c r="B3" s="183"/>
      <c r="C3" s="287"/>
      <c r="D3" s="185"/>
      <c r="E3" s="186" t="str">
        <f>VLOOKUP(A3,Listy!A:C,2,FALSE) &amp; "   :  " &amp; VLOOKUP(A3,Listy!A:C,3,FALSE)</f>
        <v>Zadanie_V   :  Opracowanie cyfrowego bliźniaka do symulacji procesów magazynowych</v>
      </c>
      <c r="G3" s="229"/>
      <c r="H3" s="215"/>
      <c r="I3" s="229"/>
      <c r="J3" s="229"/>
      <c r="K3" s="215"/>
      <c r="L3" s="215"/>
      <c r="M3" s="215"/>
      <c r="N3" s="229"/>
      <c r="O3" s="72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70"/>
      <c r="AY3" s="70"/>
      <c r="AZ3" s="70"/>
      <c r="BA3" s="70"/>
      <c r="BB3" s="70"/>
      <c r="BC3" s="143"/>
      <c r="BD3" s="143"/>
      <c r="BE3" s="143"/>
      <c r="BF3" s="143"/>
      <c r="BG3" s="143"/>
      <c r="BH3" s="144"/>
      <c r="BI3" s="147"/>
      <c r="BJ3" s="143"/>
      <c r="BK3" s="144"/>
      <c r="BL3" s="142" t="e">
        <f>#REF!</f>
        <v>#REF!</v>
      </c>
      <c r="BM3" s="143"/>
      <c r="BN3" s="144"/>
      <c r="BO3" s="142" t="e">
        <f>#REF!</f>
        <v>#REF!</v>
      </c>
      <c r="BP3" s="143"/>
      <c r="BQ3" s="143"/>
      <c r="BR3" s="144"/>
      <c r="BS3" s="142" t="e">
        <f>#REF!</f>
        <v>#REF!</v>
      </c>
      <c r="BT3" s="143"/>
      <c r="BU3" s="143"/>
      <c r="BV3" s="144"/>
      <c r="BW3" s="142" t="e">
        <f>#REF!</f>
        <v>#REF!</v>
      </c>
      <c r="BX3" s="143"/>
      <c r="BY3" s="143"/>
      <c r="BZ3" s="144"/>
      <c r="CA3" s="142" t="e">
        <f>#REF!</f>
        <v>#REF!</v>
      </c>
      <c r="CB3" s="143"/>
      <c r="CC3" s="143"/>
      <c r="CD3" s="144"/>
      <c r="CE3" s="145" t="s">
        <v>2</v>
      </c>
    </row>
    <row r="4" spans="1:84" ht="18" x14ac:dyDescent="0.35">
      <c r="A4" s="159">
        <v>1</v>
      </c>
      <c r="B4" s="2" t="s">
        <v>379</v>
      </c>
      <c r="C4" s="52">
        <v>-1</v>
      </c>
      <c r="D4" s="160" t="str">
        <f t="shared" ref="D4:D9" si="1">CONCATENATE(A$3,"_",A4,"_",B4,"_",C4)</f>
        <v>.z05_1_a_-1</v>
      </c>
      <c r="E4" s="146" t="s">
        <v>727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31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31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</row>
    <row r="5" spans="1:84" ht="46.8" x14ac:dyDescent="0.3">
      <c r="A5" s="57">
        <v>1</v>
      </c>
      <c r="B5" s="2" t="s">
        <v>379</v>
      </c>
      <c r="C5" s="52">
        <v>0</v>
      </c>
      <c r="D5" s="160" t="str">
        <f t="shared" si="1"/>
        <v>.z05_1_a_0</v>
      </c>
      <c r="E5" s="221" t="s">
        <v>150</v>
      </c>
      <c r="F5" s="472"/>
      <c r="G5" s="231"/>
      <c r="H5" s="231"/>
      <c r="I5" s="230" t="s">
        <v>37</v>
      </c>
      <c r="J5" s="148"/>
      <c r="K5" s="148"/>
      <c r="L5" s="148"/>
      <c r="M5" s="148"/>
      <c r="N5" s="148"/>
      <c r="O5" s="148"/>
      <c r="P5" s="242"/>
      <c r="Q5" s="242"/>
      <c r="R5" s="242"/>
      <c r="S5" s="242"/>
      <c r="T5" s="242"/>
      <c r="U5" s="242"/>
      <c r="V5" s="242"/>
      <c r="W5" s="242"/>
      <c r="X5" s="242"/>
      <c r="Y5" s="243"/>
      <c r="Z5" s="243"/>
      <c r="AA5" s="243"/>
      <c r="AB5" s="243"/>
      <c r="AC5" s="300"/>
      <c r="AD5" s="300"/>
      <c r="AE5" s="300"/>
      <c r="AF5" s="300"/>
      <c r="AG5" s="297"/>
      <c r="AH5" s="297"/>
      <c r="AI5" s="297"/>
      <c r="AJ5" s="297"/>
      <c r="AK5" s="297"/>
      <c r="AL5" s="297"/>
      <c r="AM5" s="297"/>
      <c r="AN5" s="297"/>
      <c r="AO5" s="297"/>
      <c r="AP5" s="298">
        <f t="shared" ref="AP5" si="2">ROUND($O5*Y5,0)</f>
        <v>0</v>
      </c>
      <c r="AQ5" s="298">
        <f t="shared" ref="AQ5" si="3">ROUND($O5*Z5,0)</f>
        <v>0</v>
      </c>
      <c r="AR5" s="298">
        <f t="shared" ref="AR5" si="4">ROUND($O5*AA5,0)</f>
        <v>0</v>
      </c>
      <c r="AS5" s="299"/>
      <c r="AT5" s="302">
        <f t="shared" ref="AT5" si="5">ROUND($O5*AC5,0)</f>
        <v>0</v>
      </c>
      <c r="AU5" s="302">
        <f t="shared" ref="AU5" si="6">ROUND($O5*AD5,0)</f>
        <v>0</v>
      </c>
      <c r="AV5" s="302">
        <f t="shared" ref="AV5" si="7">ROUND($O5*AE5,0)</f>
        <v>0</v>
      </c>
      <c r="AW5" s="302">
        <f t="shared" ref="AW5" si="8">ROUND($O5*AF5,0)</f>
        <v>0</v>
      </c>
      <c r="AX5" s="236"/>
      <c r="AY5" s="2"/>
      <c r="AZ5" s="87"/>
      <c r="BA5" s="378"/>
      <c r="BB5" s="379">
        <f>AY5*BA5</f>
        <v>0</v>
      </c>
      <c r="BC5" s="2"/>
      <c r="BD5" s="2"/>
      <c r="BE5" s="2"/>
      <c r="BF5" s="2"/>
      <c r="BG5" s="2"/>
      <c r="BH5" s="21">
        <f>BF5*BG5</f>
        <v>0</v>
      </c>
      <c r="BI5" s="2"/>
      <c r="BJ5" s="2"/>
      <c r="BK5" s="21">
        <v>0</v>
      </c>
      <c r="BL5" s="2"/>
      <c r="BM5" s="2"/>
      <c r="BN5" s="21">
        <v>0</v>
      </c>
      <c r="BO5" s="2"/>
      <c r="BP5" s="2"/>
      <c r="BQ5" s="21">
        <v>0</v>
      </c>
      <c r="BR5" s="21">
        <v>0</v>
      </c>
      <c r="BS5" s="2"/>
      <c r="BT5" s="2"/>
      <c r="BU5" s="2"/>
      <c r="BV5" s="21">
        <f>BT5*BU5</f>
        <v>0</v>
      </c>
      <c r="BW5" s="2"/>
      <c r="BX5" s="2"/>
      <c r="BY5" s="2"/>
      <c r="BZ5" s="21">
        <f>BX5*BY5</f>
        <v>0</v>
      </c>
      <c r="CA5" s="2"/>
      <c r="CB5" s="2"/>
      <c r="CC5" s="2"/>
      <c r="CD5" s="21">
        <f>CB5*CC5</f>
        <v>0</v>
      </c>
    </row>
    <row r="6" spans="1:84" ht="16.5" customHeight="1" x14ac:dyDescent="0.3">
      <c r="A6" s="57">
        <v>1</v>
      </c>
      <c r="B6" s="57" t="s">
        <v>379</v>
      </c>
      <c r="C6" s="52">
        <v>1</v>
      </c>
      <c r="D6" s="160" t="str">
        <f t="shared" si="1"/>
        <v>.z05_1_a_1</v>
      </c>
      <c r="E6" s="222" t="s">
        <v>151</v>
      </c>
      <c r="F6" s="37" t="str">
        <f>IFERROR(VLOOKUP($I6,Listy!$A:$H,2,FALSE),"XXX")</f>
        <v>Imię01</v>
      </c>
      <c r="G6" s="37" t="str">
        <f>IFERROR(VLOOKUP($I6,Listy!$A:$H,3,FALSE),"XXX")</f>
        <v>Nazwisko01</v>
      </c>
      <c r="H6" s="131">
        <v>1</v>
      </c>
      <c r="I6" s="89" t="s">
        <v>254</v>
      </c>
      <c r="J6" s="475">
        <f>J1</f>
        <v>29</v>
      </c>
      <c r="K6" s="94">
        <f>VLOOKUP(J6,Kalendarz!B:E,4,FALSE)</f>
        <v>46584</v>
      </c>
      <c r="L6" s="94">
        <f t="shared" ref="L6:L8" si="9">K6+N6</f>
        <v>46585</v>
      </c>
      <c r="M6" s="37">
        <f t="shared" ref="M6:M8" si="10">J6+N6-1</f>
        <v>29</v>
      </c>
      <c r="N6" s="474">
        <f>ROUND(MAX(AG6:AO6)/Listy!$U$2,0)</f>
        <v>1</v>
      </c>
      <c r="O6" s="240">
        <v>80</v>
      </c>
      <c r="P6" s="242"/>
      <c r="Q6" s="242"/>
      <c r="R6" s="242"/>
      <c r="S6" s="242"/>
      <c r="T6" s="242">
        <v>0.25</v>
      </c>
      <c r="U6" s="242">
        <v>0.25</v>
      </c>
      <c r="V6" s="242">
        <v>0</v>
      </c>
      <c r="W6" s="242">
        <v>0</v>
      </c>
      <c r="X6" s="242">
        <v>0</v>
      </c>
      <c r="Y6" s="243">
        <v>0</v>
      </c>
      <c r="Z6" s="243">
        <v>0</v>
      </c>
      <c r="AA6" s="243">
        <v>0.5</v>
      </c>
      <c r="AB6" s="243"/>
      <c r="AC6" s="300">
        <v>0</v>
      </c>
      <c r="AD6" s="300">
        <v>0</v>
      </c>
      <c r="AE6" s="300">
        <v>0</v>
      </c>
      <c r="AF6" s="300">
        <v>0</v>
      </c>
      <c r="AG6" s="297">
        <f>ROUND($O6*P6,0)</f>
        <v>0</v>
      </c>
      <c r="AH6" s="297">
        <f t="shared" ref="AH6:AO6" si="11">ROUND($O6*Q6,0)</f>
        <v>0</v>
      </c>
      <c r="AI6" s="297">
        <f t="shared" si="11"/>
        <v>0</v>
      </c>
      <c r="AJ6" s="297">
        <f t="shared" si="11"/>
        <v>0</v>
      </c>
      <c r="AK6" s="297">
        <f t="shared" si="11"/>
        <v>20</v>
      </c>
      <c r="AL6" s="297">
        <f t="shared" si="11"/>
        <v>20</v>
      </c>
      <c r="AM6" s="297">
        <f t="shared" si="11"/>
        <v>0</v>
      </c>
      <c r="AN6" s="297">
        <f t="shared" si="11"/>
        <v>0</v>
      </c>
      <c r="AO6" s="297">
        <f t="shared" si="11"/>
        <v>0</v>
      </c>
      <c r="AP6" s="298">
        <f t="shared" ref="AP6" si="12">ROUND($O6*Y6,0)</f>
        <v>0</v>
      </c>
      <c r="AQ6" s="298">
        <f t="shared" ref="AQ6" si="13">ROUND($O6*Z6,0)</f>
        <v>0</v>
      </c>
      <c r="AR6" s="298">
        <f t="shared" ref="AR6" si="14">ROUND($O6*AA6,0)</f>
        <v>40</v>
      </c>
      <c r="AS6" s="299"/>
      <c r="AT6" s="302">
        <f>ROUND($O6*AC6,0)</f>
        <v>0</v>
      </c>
      <c r="AU6" s="302">
        <f>ROUND($O6*AD6,0)</f>
        <v>0</v>
      </c>
      <c r="AV6" s="302">
        <f>ROUND($O6*AE6,0)</f>
        <v>0</v>
      </c>
      <c r="AW6" s="302">
        <f>ROUND($O6*AF6,0)</f>
        <v>0</v>
      </c>
      <c r="AX6" s="236">
        <f t="shared" ref="AX6" si="15">SUM(AG6:AO6)</f>
        <v>40</v>
      </c>
      <c r="AY6" s="2">
        <f t="shared" ref="AY6" si="16">AX6/160</f>
        <v>0.25</v>
      </c>
      <c r="AZ6" s="87">
        <f>VLOOKUP(I6,Listy!$A$1:$H$9,6,FALSE)</f>
        <v>5001</v>
      </c>
      <c r="BA6" s="378">
        <f t="shared" ref="BA6" si="17">AY6*AZ6</f>
        <v>1250.25</v>
      </c>
      <c r="BB6" s="379">
        <f t="shared" ref="BB6" si="18">AY6*BA6</f>
        <v>312.5625</v>
      </c>
      <c r="BC6" s="2"/>
      <c r="BD6" s="2"/>
      <c r="BE6" s="2"/>
      <c r="BF6" s="2"/>
      <c r="BG6" s="2"/>
      <c r="BI6" s="2"/>
      <c r="BJ6" s="2"/>
      <c r="BL6" s="2"/>
      <c r="BM6" s="2"/>
      <c r="BO6" s="2"/>
      <c r="BP6" s="2"/>
      <c r="BS6" s="2"/>
      <c r="BT6" s="2"/>
      <c r="BU6" s="2"/>
      <c r="BW6" s="2"/>
      <c r="BX6" s="2"/>
      <c r="BY6" s="2"/>
      <c r="CA6" s="2"/>
      <c r="CB6" s="2"/>
      <c r="CC6" s="2"/>
    </row>
    <row r="7" spans="1:84" ht="18" x14ac:dyDescent="0.35">
      <c r="A7" s="7">
        <v>2</v>
      </c>
      <c r="B7" s="2" t="s">
        <v>379</v>
      </c>
      <c r="C7" s="52">
        <v>-1</v>
      </c>
      <c r="D7" s="160" t="str">
        <f t="shared" si="1"/>
        <v>.z05_2_a_-1</v>
      </c>
      <c r="E7" s="146" t="s">
        <v>728</v>
      </c>
      <c r="F7" s="148"/>
      <c r="G7" s="148"/>
      <c r="H7" s="131"/>
      <c r="I7" s="148"/>
      <c r="J7" s="91">
        <f t="shared" ref="J7:J8" si="19">M6+1</f>
        <v>30</v>
      </c>
      <c r="K7" s="94">
        <f>VLOOKUP(J7,Kalendarz!B:E,4,FALSE)</f>
        <v>46591</v>
      </c>
      <c r="L7" s="94">
        <f t="shared" si="9"/>
        <v>46591</v>
      </c>
      <c r="M7" s="37">
        <f t="shared" si="10"/>
        <v>29</v>
      </c>
      <c r="N7" s="474">
        <f>ROUND(MAX(AG7:AO7)/Listy!$U$2,0)</f>
        <v>0</v>
      </c>
      <c r="O7" s="148"/>
      <c r="P7" s="148"/>
      <c r="Q7" s="148"/>
      <c r="R7" s="148"/>
      <c r="S7" s="148"/>
      <c r="T7" s="148"/>
      <c r="U7" s="148"/>
      <c r="V7" s="131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31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</row>
    <row r="8" spans="1:84" ht="46.8" x14ac:dyDescent="0.3">
      <c r="A8" s="2">
        <v>2</v>
      </c>
      <c r="B8" s="2" t="s">
        <v>379</v>
      </c>
      <c r="C8" s="52">
        <v>0</v>
      </c>
      <c r="D8" s="160" t="str">
        <f t="shared" si="1"/>
        <v>.z05_2_a_0</v>
      </c>
      <c r="E8" s="221" t="s">
        <v>153</v>
      </c>
      <c r="F8" s="148"/>
      <c r="G8" s="148"/>
      <c r="H8" s="131"/>
      <c r="I8" s="148"/>
      <c r="J8" s="91">
        <f t="shared" si="19"/>
        <v>30</v>
      </c>
      <c r="K8" s="94">
        <f>VLOOKUP(J8,Kalendarz!B:E,4,FALSE)</f>
        <v>46591</v>
      </c>
      <c r="L8" s="94">
        <f t="shared" si="9"/>
        <v>46591</v>
      </c>
      <c r="M8" s="37">
        <f t="shared" si="10"/>
        <v>29</v>
      </c>
      <c r="N8" s="474">
        <f>ROUND(MAX(AG8:AO8)/Listy!$U$2,0)</f>
        <v>0</v>
      </c>
      <c r="O8" s="148"/>
      <c r="P8" s="148"/>
      <c r="Q8" s="148"/>
      <c r="R8" s="148"/>
      <c r="S8" s="148"/>
      <c r="T8" s="148"/>
      <c r="U8" s="148"/>
      <c r="V8" s="131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31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</row>
    <row r="9" spans="1:84" ht="15.6" x14ac:dyDescent="0.3">
      <c r="A9" s="57">
        <v>2</v>
      </c>
      <c r="B9" s="57" t="s">
        <v>379</v>
      </c>
      <c r="C9" s="52">
        <v>1</v>
      </c>
      <c r="D9" s="160" t="str">
        <f t="shared" si="1"/>
        <v>.z05_2_a_1</v>
      </c>
      <c r="E9" s="222" t="s">
        <v>154</v>
      </c>
      <c r="F9" s="230"/>
      <c r="G9" s="231" t="s">
        <v>155</v>
      </c>
      <c r="H9" s="2">
        <v>1</v>
      </c>
      <c r="I9" s="89" t="s">
        <v>254</v>
      </c>
      <c r="J9" s="91">
        <f t="shared" ref="J9:J12" si="20">M8+1</f>
        <v>30</v>
      </c>
      <c r="K9" s="94">
        <f>VLOOKUP(J9,Kalendarz!B:E,4,FALSE)</f>
        <v>46591</v>
      </c>
      <c r="L9" s="94">
        <f t="shared" ref="L9:L12" si="21">K9+N9</f>
        <v>46592</v>
      </c>
      <c r="M9" s="37">
        <f t="shared" ref="M9:M12" si="22">J9+N9-1</f>
        <v>30</v>
      </c>
      <c r="N9" s="474">
        <f>ROUND(MAX(AG9:AO9)/Listy!$U$2,0)</f>
        <v>1</v>
      </c>
      <c r="O9" s="293">
        <v>40</v>
      </c>
      <c r="P9" s="242"/>
      <c r="Q9" s="242"/>
      <c r="R9" s="242"/>
      <c r="S9" s="242"/>
      <c r="T9" s="242">
        <v>0</v>
      </c>
      <c r="U9" s="242">
        <v>0</v>
      </c>
      <c r="V9" s="242">
        <v>0.33</v>
      </c>
      <c r="W9" s="242">
        <v>0.33</v>
      </c>
      <c r="X9" s="242">
        <v>0.34</v>
      </c>
      <c r="Y9" s="243">
        <v>0</v>
      </c>
      <c r="Z9" s="243">
        <v>0</v>
      </c>
      <c r="AA9" s="243">
        <v>0</v>
      </c>
      <c r="AB9" s="243"/>
      <c r="AC9" s="300">
        <v>0</v>
      </c>
      <c r="AD9" s="300">
        <v>0</v>
      </c>
      <c r="AE9" s="300">
        <v>0</v>
      </c>
      <c r="AF9" s="300">
        <v>0</v>
      </c>
      <c r="AG9" s="297">
        <f>ROUND($O9*P9,0)</f>
        <v>0</v>
      </c>
      <c r="AH9" s="297">
        <f t="shared" ref="AH9:AO9" si="23">ROUND($O9*Q9,0)</f>
        <v>0</v>
      </c>
      <c r="AI9" s="297">
        <f t="shared" si="23"/>
        <v>0</v>
      </c>
      <c r="AJ9" s="297">
        <f t="shared" si="23"/>
        <v>0</v>
      </c>
      <c r="AK9" s="297">
        <f t="shared" si="23"/>
        <v>0</v>
      </c>
      <c r="AL9" s="297">
        <f t="shared" si="23"/>
        <v>0</v>
      </c>
      <c r="AM9" s="297">
        <f t="shared" si="23"/>
        <v>13</v>
      </c>
      <c r="AN9" s="297">
        <f t="shared" si="23"/>
        <v>13</v>
      </c>
      <c r="AO9" s="297">
        <f t="shared" si="23"/>
        <v>14</v>
      </c>
      <c r="AP9" s="298">
        <f t="shared" ref="AP9:AP15" si="24">ROUND($O9*Y9,0)</f>
        <v>0</v>
      </c>
      <c r="AQ9" s="298">
        <f t="shared" ref="AQ9:AQ15" si="25">ROUND($O9*Z9,0)</f>
        <v>0</v>
      </c>
      <c r="AR9" s="298">
        <f t="shared" ref="AR9:AR15" si="26">ROUND($O9*AA9,0)</f>
        <v>0</v>
      </c>
      <c r="AS9" s="299"/>
      <c r="AT9" s="302">
        <f t="shared" ref="AT9:AW11" si="27">ROUND($O9*AC9,0)</f>
        <v>0</v>
      </c>
      <c r="AU9" s="302">
        <f t="shared" si="27"/>
        <v>0</v>
      </c>
      <c r="AV9" s="302">
        <f t="shared" si="27"/>
        <v>0</v>
      </c>
      <c r="AW9" s="302">
        <f t="shared" si="27"/>
        <v>0</v>
      </c>
      <c r="AX9" s="236">
        <f t="shared" ref="AX9:AX16" si="28">SUM(AG9:AO9)</f>
        <v>40</v>
      </c>
      <c r="AY9" s="2">
        <f t="shared" ref="AY9:AY70" si="29">AX9/160</f>
        <v>0.25</v>
      </c>
      <c r="AZ9" s="87">
        <f>VLOOKUP(I9,Listy!$A$1:$H$9,6,FALSE)</f>
        <v>5001</v>
      </c>
      <c r="BA9" s="378">
        <f t="shared" ref="BA9:BA70" si="30">AY9*AZ9</f>
        <v>1250.25</v>
      </c>
      <c r="BB9" s="2"/>
      <c r="BC9" s="2"/>
      <c r="BD9" s="2"/>
      <c r="BE9" s="2"/>
      <c r="BF9" s="2"/>
      <c r="BG9" s="2"/>
      <c r="BI9" s="2"/>
      <c r="BJ9" s="2"/>
      <c r="BL9" s="2"/>
      <c r="BM9" s="2"/>
      <c r="BO9" s="2"/>
      <c r="BP9" s="2"/>
      <c r="BS9" s="2"/>
      <c r="BT9" s="2"/>
      <c r="BU9" s="2"/>
      <c r="BW9" s="2"/>
      <c r="BX9" s="2"/>
      <c r="BY9" s="2"/>
      <c r="CA9" s="2"/>
      <c r="CB9" s="2"/>
      <c r="CC9" s="2"/>
    </row>
    <row r="10" spans="1:84" ht="15.6" x14ac:dyDescent="0.3">
      <c r="A10" s="57">
        <v>2</v>
      </c>
      <c r="B10" s="57" t="s">
        <v>379</v>
      </c>
      <c r="C10" s="52">
        <v>2</v>
      </c>
      <c r="D10" s="160" t="str">
        <f t="shared" ref="D10:D59" si="31">CONCATENATE(A$3,"_",A10,"_",B10,"_",C10)</f>
        <v>.z05_2_a_2</v>
      </c>
      <c r="E10" s="222" t="s">
        <v>156</v>
      </c>
      <c r="F10" s="230"/>
      <c r="G10" s="231" t="s">
        <v>155</v>
      </c>
      <c r="H10" s="2">
        <v>1</v>
      </c>
      <c r="I10" s="89" t="s">
        <v>255</v>
      </c>
      <c r="J10" s="91">
        <f t="shared" si="20"/>
        <v>31</v>
      </c>
      <c r="K10" s="94">
        <f>VLOOKUP(J10,Kalendarz!B:E,4,FALSE)</f>
        <v>46598</v>
      </c>
      <c r="L10" s="94">
        <f t="shared" si="21"/>
        <v>46599</v>
      </c>
      <c r="M10" s="37">
        <f t="shared" si="22"/>
        <v>31</v>
      </c>
      <c r="N10" s="474">
        <f>ROUND(MAX(AG10:AO10)/Listy!$U$2,0)</f>
        <v>1</v>
      </c>
      <c r="O10" s="293">
        <v>40</v>
      </c>
      <c r="P10" s="242"/>
      <c r="Q10" s="242"/>
      <c r="R10" s="242"/>
      <c r="S10" s="242"/>
      <c r="T10" s="242">
        <v>0</v>
      </c>
      <c r="U10" s="242">
        <v>0</v>
      </c>
      <c r="V10" s="242">
        <v>0.33</v>
      </c>
      <c r="W10" s="242">
        <v>0.33</v>
      </c>
      <c r="X10" s="242">
        <v>0.34</v>
      </c>
      <c r="Y10" s="243">
        <v>0</v>
      </c>
      <c r="Z10" s="243">
        <v>0</v>
      </c>
      <c r="AA10" s="243">
        <v>0</v>
      </c>
      <c r="AB10" s="243"/>
      <c r="AC10" s="300">
        <v>0</v>
      </c>
      <c r="AD10" s="300">
        <v>0</v>
      </c>
      <c r="AE10" s="300">
        <v>0</v>
      </c>
      <c r="AF10" s="300">
        <v>0</v>
      </c>
      <c r="AG10" s="297">
        <f t="shared" ref="AG10:AG16" si="32">ROUND($O10*P10,0)</f>
        <v>0</v>
      </c>
      <c r="AH10" s="297">
        <f t="shared" ref="AH10:AH16" si="33">ROUND($O10*Q10,0)</f>
        <v>0</v>
      </c>
      <c r="AI10" s="297">
        <f t="shared" ref="AI10:AI16" si="34">ROUND($O10*R10,0)</f>
        <v>0</v>
      </c>
      <c r="AJ10" s="297">
        <f t="shared" ref="AJ10:AJ16" si="35">ROUND($O10*S10,0)</f>
        <v>0</v>
      </c>
      <c r="AK10" s="297">
        <f t="shared" ref="AK10:AK16" si="36">ROUND($O10*T10,0)</f>
        <v>0</v>
      </c>
      <c r="AL10" s="297">
        <f t="shared" ref="AL10:AL16" si="37">ROUND($O10*U10,0)</f>
        <v>0</v>
      </c>
      <c r="AM10" s="297">
        <f t="shared" ref="AM10:AM16" si="38">ROUND($O10*V10,0)</f>
        <v>13</v>
      </c>
      <c r="AN10" s="297">
        <f t="shared" ref="AN10:AN16" si="39">ROUND($O10*W10,0)</f>
        <v>13</v>
      </c>
      <c r="AO10" s="297">
        <f t="shared" ref="AO10:AO16" si="40">ROUND($O10*X10,0)</f>
        <v>14</v>
      </c>
      <c r="AP10" s="298">
        <f t="shared" si="24"/>
        <v>0</v>
      </c>
      <c r="AQ10" s="298">
        <f t="shared" si="25"/>
        <v>0</v>
      </c>
      <c r="AR10" s="298">
        <f t="shared" si="26"/>
        <v>0</v>
      </c>
      <c r="AS10" s="299"/>
      <c r="AT10" s="302">
        <f t="shared" si="27"/>
        <v>0</v>
      </c>
      <c r="AU10" s="302">
        <f t="shared" si="27"/>
        <v>0</v>
      </c>
      <c r="AV10" s="302">
        <f t="shared" si="27"/>
        <v>0</v>
      </c>
      <c r="AW10" s="302">
        <f t="shared" si="27"/>
        <v>0</v>
      </c>
      <c r="AX10" s="236">
        <f t="shared" si="28"/>
        <v>40</v>
      </c>
      <c r="AY10" s="2">
        <f t="shared" si="29"/>
        <v>0.25</v>
      </c>
      <c r="AZ10" s="87">
        <f>VLOOKUP(I10,Listy!$A$1:$H$9,6,FALSE)</f>
        <v>5002</v>
      </c>
      <c r="BA10" s="378">
        <f t="shared" si="30"/>
        <v>1250.5</v>
      </c>
      <c r="BB10" s="2"/>
      <c r="BC10" s="2"/>
      <c r="BD10" s="2"/>
      <c r="BE10" s="2"/>
      <c r="BF10" s="2"/>
      <c r="BG10" s="2"/>
      <c r="BI10" s="2"/>
      <c r="BJ10" s="2"/>
      <c r="BL10" s="2"/>
      <c r="BM10" s="2"/>
      <c r="BO10" s="2"/>
      <c r="BP10" s="2"/>
      <c r="BS10" s="2"/>
      <c r="BT10" s="2"/>
      <c r="BU10" s="2"/>
      <c r="BW10" s="2"/>
      <c r="BX10" s="2"/>
      <c r="BY10" s="2"/>
      <c r="CA10" s="2"/>
      <c r="CB10" s="2"/>
      <c r="CC10" s="2"/>
    </row>
    <row r="11" spans="1:84" ht="15.6" x14ac:dyDescent="0.3">
      <c r="A11" s="57">
        <v>2</v>
      </c>
      <c r="B11" s="57" t="s">
        <v>379</v>
      </c>
      <c r="C11" s="52">
        <v>3</v>
      </c>
      <c r="D11" s="160" t="str">
        <f t="shared" si="31"/>
        <v>.z05_2_a_3</v>
      </c>
      <c r="E11" s="222" t="s">
        <v>157</v>
      </c>
      <c r="F11" s="230"/>
      <c r="G11" s="231" t="s">
        <v>158</v>
      </c>
      <c r="H11" s="2">
        <v>2</v>
      </c>
      <c r="I11" s="230" t="s">
        <v>159</v>
      </c>
      <c r="J11" s="91">
        <f t="shared" si="20"/>
        <v>32</v>
      </c>
      <c r="K11" s="94">
        <f>VLOOKUP(J11,Kalendarz!B:E,4,FALSE)</f>
        <v>46605</v>
      </c>
      <c r="L11" s="94">
        <f t="shared" si="21"/>
        <v>46606</v>
      </c>
      <c r="M11" s="37">
        <f t="shared" si="22"/>
        <v>32</v>
      </c>
      <c r="N11" s="474">
        <f>ROUND(MAX(AG11:AO11)/Listy!$U$2,0)</f>
        <v>1</v>
      </c>
      <c r="O11" s="293">
        <v>80</v>
      </c>
      <c r="P11" s="242"/>
      <c r="Q11" s="242"/>
      <c r="R11" s="242"/>
      <c r="S11" s="242"/>
      <c r="T11" s="242">
        <v>0.125</v>
      </c>
      <c r="U11" s="242">
        <v>0.125</v>
      </c>
      <c r="V11" s="242">
        <v>0.125</v>
      </c>
      <c r="W11" s="242">
        <v>0.125</v>
      </c>
      <c r="X11" s="242">
        <v>0</v>
      </c>
      <c r="Y11" s="243">
        <v>0</v>
      </c>
      <c r="Z11" s="243">
        <v>0</v>
      </c>
      <c r="AA11" s="243">
        <v>0.5</v>
      </c>
      <c r="AB11" s="243"/>
      <c r="AC11" s="300">
        <v>0.25</v>
      </c>
      <c r="AD11" s="300">
        <v>0</v>
      </c>
      <c r="AE11" s="300">
        <v>0</v>
      </c>
      <c r="AF11" s="300">
        <v>0</v>
      </c>
      <c r="AG11" s="297">
        <f t="shared" si="32"/>
        <v>0</v>
      </c>
      <c r="AH11" s="297">
        <f t="shared" si="33"/>
        <v>0</v>
      </c>
      <c r="AI11" s="297">
        <f t="shared" si="34"/>
        <v>0</v>
      </c>
      <c r="AJ11" s="297">
        <f t="shared" si="35"/>
        <v>0</v>
      </c>
      <c r="AK11" s="297">
        <f t="shared" si="36"/>
        <v>10</v>
      </c>
      <c r="AL11" s="297">
        <f t="shared" si="37"/>
        <v>10</v>
      </c>
      <c r="AM11" s="297">
        <f t="shared" si="38"/>
        <v>10</v>
      </c>
      <c r="AN11" s="297">
        <f t="shared" si="39"/>
        <v>10</v>
      </c>
      <c r="AO11" s="297">
        <f t="shared" si="40"/>
        <v>0</v>
      </c>
      <c r="AP11" s="298">
        <f t="shared" si="24"/>
        <v>0</v>
      </c>
      <c r="AQ11" s="298">
        <f t="shared" si="25"/>
        <v>0</v>
      </c>
      <c r="AR11" s="298">
        <f t="shared" si="26"/>
        <v>20</v>
      </c>
      <c r="AS11" s="299"/>
      <c r="AT11" s="302">
        <f t="shared" si="27"/>
        <v>20</v>
      </c>
      <c r="AU11" s="302">
        <f t="shared" si="27"/>
        <v>0</v>
      </c>
      <c r="AV11" s="302">
        <f t="shared" si="27"/>
        <v>0</v>
      </c>
      <c r="AW11" s="302">
        <f t="shared" si="27"/>
        <v>0</v>
      </c>
      <c r="AX11" s="236">
        <f t="shared" si="28"/>
        <v>40</v>
      </c>
      <c r="AY11" s="2">
        <f t="shared" si="29"/>
        <v>0.25</v>
      </c>
      <c r="AZ11" s="87" t="e">
        <f>VLOOKUP(I11,Listy!$A$1:$H$9,6,FALSE)</f>
        <v>#N/A</v>
      </c>
      <c r="BA11" s="378" t="e">
        <f t="shared" si="30"/>
        <v>#N/A</v>
      </c>
      <c r="BB11" s="2"/>
      <c r="BC11" s="2"/>
      <c r="BD11" s="2"/>
      <c r="BE11" s="2"/>
      <c r="BF11" s="2"/>
      <c r="BG11" s="2"/>
      <c r="BI11" s="2"/>
      <c r="BJ11" s="2"/>
      <c r="BL11" s="2"/>
      <c r="BM11" s="2"/>
      <c r="BO11" s="2"/>
      <c r="BP11" s="2"/>
      <c r="BS11" s="2"/>
      <c r="BT11" s="2"/>
      <c r="BU11" s="2"/>
      <c r="BW11" s="2"/>
      <c r="BX11" s="2"/>
      <c r="BY11" s="2"/>
      <c r="CA11" s="2"/>
      <c r="CB11" s="2"/>
      <c r="CC11" s="2"/>
    </row>
    <row r="12" spans="1:84" ht="31.2" x14ac:dyDescent="0.3">
      <c r="A12" s="57">
        <v>2</v>
      </c>
      <c r="B12" s="57" t="s">
        <v>379</v>
      </c>
      <c r="C12" s="52">
        <v>4</v>
      </c>
      <c r="D12" s="160" t="str">
        <f t="shared" si="31"/>
        <v>.z05_2_a_4</v>
      </c>
      <c r="E12" s="222" t="s">
        <v>160</v>
      </c>
      <c r="F12" s="230"/>
      <c r="G12" s="231" t="s">
        <v>158</v>
      </c>
      <c r="H12" s="2">
        <v>3</v>
      </c>
      <c r="I12" s="230" t="s">
        <v>159</v>
      </c>
      <c r="J12" s="91">
        <f t="shared" si="20"/>
        <v>33</v>
      </c>
      <c r="K12" s="94">
        <f>VLOOKUP(J12,Kalendarz!B:E,4,FALSE)</f>
        <v>46612</v>
      </c>
      <c r="L12" s="94">
        <f t="shared" si="21"/>
        <v>46613</v>
      </c>
      <c r="M12" s="37">
        <f t="shared" si="22"/>
        <v>33</v>
      </c>
      <c r="N12" s="474">
        <f>ROUND(MAX(AG12:AO12)/Listy!$U$2,0)</f>
        <v>1</v>
      </c>
      <c r="O12" s="293">
        <v>80</v>
      </c>
      <c r="P12" s="242"/>
      <c r="Q12" s="242"/>
      <c r="R12" s="242"/>
      <c r="S12" s="242"/>
      <c r="T12" s="242">
        <v>0.13</v>
      </c>
      <c r="U12" s="242">
        <v>0.13</v>
      </c>
      <c r="V12" s="242">
        <v>0.12</v>
      </c>
      <c r="W12" s="242">
        <v>0.12</v>
      </c>
      <c r="X12" s="242">
        <v>0</v>
      </c>
      <c r="Y12" s="243">
        <v>0</v>
      </c>
      <c r="Z12" s="243">
        <v>0</v>
      </c>
      <c r="AA12" s="243">
        <v>0.25</v>
      </c>
      <c r="AB12" s="243"/>
      <c r="AC12" s="300">
        <v>0.13</v>
      </c>
      <c r="AD12" s="300">
        <v>0.12</v>
      </c>
      <c r="AE12" s="300">
        <v>0</v>
      </c>
      <c r="AF12" s="300">
        <v>0</v>
      </c>
      <c r="AG12" s="297">
        <f t="shared" si="32"/>
        <v>0</v>
      </c>
      <c r="AH12" s="297">
        <f t="shared" si="33"/>
        <v>0</v>
      </c>
      <c r="AI12" s="297">
        <f t="shared" si="34"/>
        <v>0</v>
      </c>
      <c r="AJ12" s="297">
        <f t="shared" si="35"/>
        <v>0</v>
      </c>
      <c r="AK12" s="297">
        <f t="shared" si="36"/>
        <v>10</v>
      </c>
      <c r="AL12" s="297">
        <f t="shared" si="37"/>
        <v>10</v>
      </c>
      <c r="AM12" s="297">
        <f t="shared" si="38"/>
        <v>10</v>
      </c>
      <c r="AN12" s="297">
        <f t="shared" si="39"/>
        <v>10</v>
      </c>
      <c r="AO12" s="297">
        <f t="shared" si="40"/>
        <v>0</v>
      </c>
      <c r="AP12" s="298">
        <f t="shared" si="24"/>
        <v>0</v>
      </c>
      <c r="AQ12" s="298">
        <f t="shared" si="25"/>
        <v>0</v>
      </c>
      <c r="AR12" s="298">
        <f t="shared" si="26"/>
        <v>20</v>
      </c>
      <c r="AS12" s="299"/>
      <c r="AT12" s="302">
        <v>10</v>
      </c>
      <c r="AU12" s="302">
        <v>10</v>
      </c>
      <c r="AV12" s="302">
        <f t="shared" ref="AV12:AW16" si="41">ROUND($O12*AE12,0)</f>
        <v>0</v>
      </c>
      <c r="AW12" s="302">
        <f t="shared" si="41"/>
        <v>0</v>
      </c>
      <c r="AX12" s="236">
        <f t="shared" si="28"/>
        <v>40</v>
      </c>
      <c r="AY12" s="2">
        <f t="shared" si="29"/>
        <v>0.25</v>
      </c>
      <c r="AZ12" s="87" t="e">
        <f>VLOOKUP(I12,Listy!$A$1:$H$9,6,FALSE)</f>
        <v>#N/A</v>
      </c>
      <c r="BA12" s="378" t="e">
        <f t="shared" si="30"/>
        <v>#N/A</v>
      </c>
      <c r="BB12" s="2"/>
      <c r="BC12" s="2"/>
      <c r="BD12" s="2"/>
      <c r="BE12" s="2"/>
      <c r="BF12" s="2"/>
      <c r="BG12" s="2"/>
      <c r="BI12" s="2"/>
      <c r="BJ12" s="2"/>
      <c r="BL12" s="2"/>
      <c r="BM12" s="2"/>
      <c r="BO12" s="2"/>
      <c r="BP12" s="2"/>
      <c r="BS12" s="2"/>
      <c r="BT12" s="2"/>
      <c r="BU12" s="2"/>
      <c r="BW12" s="2"/>
      <c r="BX12" s="2"/>
      <c r="BY12" s="2"/>
      <c r="CA12" s="2"/>
      <c r="CB12" s="2"/>
      <c r="CC12" s="2"/>
    </row>
    <row r="13" spans="1:84" ht="17.399999999999999" customHeight="1" x14ac:dyDescent="0.3">
      <c r="A13" s="57">
        <v>2</v>
      </c>
      <c r="B13" s="57" t="s">
        <v>379</v>
      </c>
      <c r="C13" s="52">
        <v>5</v>
      </c>
      <c r="D13" s="160" t="str">
        <f t="shared" si="31"/>
        <v>.z05_2_a_5</v>
      </c>
      <c r="E13" s="222" t="s">
        <v>161</v>
      </c>
      <c r="F13" s="230"/>
      <c r="G13" s="231" t="s">
        <v>162</v>
      </c>
      <c r="H13" s="2">
        <v>4</v>
      </c>
      <c r="I13" s="230" t="s">
        <v>163</v>
      </c>
      <c r="J13" s="91">
        <f t="shared" ref="J13:J18" si="42">M12+1</f>
        <v>34</v>
      </c>
      <c r="K13" s="94">
        <f>VLOOKUP(J13,Kalendarz!B:E,4,FALSE)</f>
        <v>46619</v>
      </c>
      <c r="L13" s="94">
        <f t="shared" ref="L13:L14" si="43">K13+N13</f>
        <v>46620</v>
      </c>
      <c r="M13" s="37">
        <f t="shared" ref="M13:M18" si="44">J13+N13-1</f>
        <v>34</v>
      </c>
      <c r="N13" s="474">
        <f>ROUND(MAX(AG13:AO13)/Listy!$U$2,0)</f>
        <v>1</v>
      </c>
      <c r="O13" s="293">
        <v>80</v>
      </c>
      <c r="P13" s="242"/>
      <c r="Q13" s="242"/>
      <c r="R13" s="242"/>
      <c r="S13" s="242"/>
      <c r="T13" s="242">
        <v>0.125</v>
      </c>
      <c r="U13" s="242">
        <v>0.125</v>
      </c>
      <c r="V13" s="242">
        <v>0.125</v>
      </c>
      <c r="W13" s="242">
        <v>0.125</v>
      </c>
      <c r="X13" s="242">
        <v>0</v>
      </c>
      <c r="Y13" s="243">
        <v>0</v>
      </c>
      <c r="Z13" s="243">
        <v>0</v>
      </c>
      <c r="AA13" s="243">
        <v>0.5</v>
      </c>
      <c r="AB13" s="243"/>
      <c r="AC13" s="300">
        <v>0.25</v>
      </c>
      <c r="AD13" s="300">
        <v>0</v>
      </c>
      <c r="AE13" s="300">
        <v>0</v>
      </c>
      <c r="AF13" s="300">
        <v>0</v>
      </c>
      <c r="AG13" s="297">
        <f t="shared" si="32"/>
        <v>0</v>
      </c>
      <c r="AH13" s="297">
        <f t="shared" si="33"/>
        <v>0</v>
      </c>
      <c r="AI13" s="297">
        <f t="shared" si="34"/>
        <v>0</v>
      </c>
      <c r="AJ13" s="297">
        <f t="shared" si="35"/>
        <v>0</v>
      </c>
      <c r="AK13" s="297">
        <f t="shared" si="36"/>
        <v>10</v>
      </c>
      <c r="AL13" s="297">
        <f t="shared" si="37"/>
        <v>10</v>
      </c>
      <c r="AM13" s="297">
        <f t="shared" si="38"/>
        <v>10</v>
      </c>
      <c r="AN13" s="297">
        <f t="shared" si="39"/>
        <v>10</v>
      </c>
      <c r="AO13" s="297">
        <f t="shared" si="40"/>
        <v>0</v>
      </c>
      <c r="AP13" s="298">
        <f t="shared" si="24"/>
        <v>0</v>
      </c>
      <c r="AQ13" s="298">
        <f t="shared" si="25"/>
        <v>0</v>
      </c>
      <c r="AR13" s="298">
        <f t="shared" si="26"/>
        <v>20</v>
      </c>
      <c r="AS13" s="299"/>
      <c r="AT13" s="302">
        <f t="shared" ref="AT13:AU16" si="45">ROUND($O13*AC13,0)</f>
        <v>20</v>
      </c>
      <c r="AU13" s="302">
        <f t="shared" si="45"/>
        <v>0</v>
      </c>
      <c r="AV13" s="302">
        <f t="shared" si="41"/>
        <v>0</v>
      </c>
      <c r="AW13" s="302">
        <f t="shared" si="41"/>
        <v>0</v>
      </c>
      <c r="AX13" s="236">
        <f t="shared" si="28"/>
        <v>40</v>
      </c>
      <c r="AY13" s="2">
        <f t="shared" si="29"/>
        <v>0.25</v>
      </c>
      <c r="AZ13" s="87" t="e">
        <f>VLOOKUP(I13,Listy!$A$1:$H$9,6,FALSE)</f>
        <v>#N/A</v>
      </c>
      <c r="BA13" s="378" t="e">
        <f t="shared" si="30"/>
        <v>#N/A</v>
      </c>
      <c r="BB13" s="2"/>
      <c r="BC13" s="2"/>
      <c r="BD13" s="2"/>
      <c r="BE13" s="2"/>
      <c r="BF13" s="2"/>
      <c r="BG13" s="2"/>
      <c r="BI13" s="2"/>
      <c r="BJ13" s="2"/>
      <c r="BL13" s="2"/>
      <c r="BM13" s="2"/>
      <c r="BO13" s="2"/>
      <c r="BP13" s="2"/>
      <c r="BS13" s="2"/>
      <c r="BT13" s="2"/>
      <c r="BU13" s="2"/>
      <c r="BW13" s="2"/>
      <c r="BX13" s="2"/>
      <c r="BY13" s="2"/>
      <c r="CA13" s="2"/>
      <c r="CB13" s="2"/>
      <c r="CC13" s="2"/>
    </row>
    <row r="14" spans="1:84" ht="15.6" x14ac:dyDescent="0.3">
      <c r="A14" s="57">
        <v>2</v>
      </c>
      <c r="B14" s="57" t="s">
        <v>379</v>
      </c>
      <c r="C14" s="52">
        <v>6</v>
      </c>
      <c r="D14" s="160" t="str">
        <f t="shared" si="31"/>
        <v>.z05_2_a_6</v>
      </c>
      <c r="E14" s="222" t="s">
        <v>164</v>
      </c>
      <c r="F14" s="230"/>
      <c r="G14" s="231" t="s">
        <v>165</v>
      </c>
      <c r="H14" s="2">
        <v>5</v>
      </c>
      <c r="I14" s="230" t="s">
        <v>159</v>
      </c>
      <c r="J14" s="91">
        <f t="shared" si="42"/>
        <v>35</v>
      </c>
      <c r="K14" s="94">
        <f>VLOOKUP(J14,Kalendarz!B:E,4,FALSE)</f>
        <v>46626</v>
      </c>
      <c r="L14" s="94">
        <f t="shared" si="43"/>
        <v>46628</v>
      </c>
      <c r="M14" s="37">
        <f t="shared" si="44"/>
        <v>36</v>
      </c>
      <c r="N14" s="474">
        <f>ROUND(MAX(AG14:AO14)/Listy!$U$2,0)</f>
        <v>2</v>
      </c>
      <c r="O14" s="293">
        <v>480</v>
      </c>
      <c r="P14" s="242"/>
      <c r="Q14" s="242"/>
      <c r="R14" s="242"/>
      <c r="S14" s="242"/>
      <c r="T14" s="242">
        <v>0.1</v>
      </c>
      <c r="U14" s="242">
        <v>0.1</v>
      </c>
      <c r="V14" s="242">
        <v>0</v>
      </c>
      <c r="W14" s="242">
        <v>0</v>
      </c>
      <c r="X14" s="242">
        <v>0</v>
      </c>
      <c r="Y14" s="243">
        <v>0.2</v>
      </c>
      <c r="Z14" s="243">
        <v>0.2</v>
      </c>
      <c r="AA14" s="243">
        <v>0.1</v>
      </c>
      <c r="AB14" s="243"/>
      <c r="AC14" s="300">
        <v>0</v>
      </c>
      <c r="AD14" s="300">
        <v>0</v>
      </c>
      <c r="AE14" s="300">
        <v>0.15</v>
      </c>
      <c r="AF14" s="300">
        <v>0.15</v>
      </c>
      <c r="AG14" s="297">
        <f t="shared" si="32"/>
        <v>0</v>
      </c>
      <c r="AH14" s="297">
        <f t="shared" si="33"/>
        <v>0</v>
      </c>
      <c r="AI14" s="297">
        <f t="shared" si="34"/>
        <v>0</v>
      </c>
      <c r="AJ14" s="297">
        <f t="shared" si="35"/>
        <v>0</v>
      </c>
      <c r="AK14" s="297">
        <f t="shared" si="36"/>
        <v>48</v>
      </c>
      <c r="AL14" s="297">
        <f t="shared" si="37"/>
        <v>48</v>
      </c>
      <c r="AM14" s="297">
        <f t="shared" si="38"/>
        <v>0</v>
      </c>
      <c r="AN14" s="297">
        <f t="shared" si="39"/>
        <v>0</v>
      </c>
      <c r="AO14" s="297">
        <f t="shared" si="40"/>
        <v>0</v>
      </c>
      <c r="AP14" s="298">
        <f t="shared" si="24"/>
        <v>96</v>
      </c>
      <c r="AQ14" s="298">
        <f t="shared" si="25"/>
        <v>96</v>
      </c>
      <c r="AR14" s="298">
        <f t="shared" si="26"/>
        <v>48</v>
      </c>
      <c r="AS14" s="299"/>
      <c r="AT14" s="302">
        <f t="shared" si="45"/>
        <v>0</v>
      </c>
      <c r="AU14" s="302">
        <f t="shared" si="45"/>
        <v>0</v>
      </c>
      <c r="AV14" s="302">
        <f t="shared" si="41"/>
        <v>72</v>
      </c>
      <c r="AW14" s="302">
        <f t="shared" si="41"/>
        <v>72</v>
      </c>
      <c r="AX14" s="236">
        <f t="shared" si="28"/>
        <v>96</v>
      </c>
      <c r="AY14" s="2">
        <f t="shared" si="29"/>
        <v>0.6</v>
      </c>
      <c r="AZ14" s="87" t="e">
        <f>VLOOKUP(I14,Listy!$A$1:$H$9,6,FALSE)</f>
        <v>#N/A</v>
      </c>
      <c r="BA14" s="378" t="e">
        <f t="shared" si="30"/>
        <v>#N/A</v>
      </c>
      <c r="BB14" s="2"/>
      <c r="BC14" s="2"/>
      <c r="BD14" s="2"/>
      <c r="BE14" s="2"/>
      <c r="BF14" s="2"/>
      <c r="BG14" s="2"/>
      <c r="BI14" s="2"/>
      <c r="BJ14" s="2"/>
      <c r="BL14" s="2"/>
      <c r="BM14" s="2"/>
      <c r="BO14" s="2"/>
      <c r="BP14" s="2"/>
      <c r="BS14" s="2"/>
      <c r="BT14" s="2"/>
      <c r="BU14" s="2"/>
      <c r="BW14" s="2"/>
      <c r="BX14" s="2"/>
      <c r="BY14" s="2"/>
      <c r="CA14" s="2"/>
      <c r="CB14" s="2"/>
      <c r="CC14" s="2"/>
    </row>
    <row r="15" spans="1:84" ht="15.75" customHeight="1" x14ac:dyDescent="0.3">
      <c r="A15" s="57">
        <v>2</v>
      </c>
      <c r="B15" s="57" t="s">
        <v>379</v>
      </c>
      <c r="C15" s="52">
        <v>7</v>
      </c>
      <c r="D15" s="160" t="str">
        <f t="shared" si="31"/>
        <v>.z05_2_a_7</v>
      </c>
      <c r="E15" s="222" t="s">
        <v>166</v>
      </c>
      <c r="F15" s="230"/>
      <c r="G15" s="231" t="s">
        <v>165</v>
      </c>
      <c r="H15" s="2">
        <v>6</v>
      </c>
      <c r="I15" s="230" t="s">
        <v>159</v>
      </c>
      <c r="J15" s="91">
        <f t="shared" si="42"/>
        <v>37</v>
      </c>
      <c r="K15" s="94">
        <f>VLOOKUP(J15,Kalendarz!B:E,4,FALSE)</f>
        <v>46640</v>
      </c>
      <c r="L15" s="94">
        <f t="shared" ref="L15:L17" si="46">K15+N15</f>
        <v>46642</v>
      </c>
      <c r="M15" s="37">
        <f t="shared" si="44"/>
        <v>38</v>
      </c>
      <c r="N15" s="474">
        <f>ROUND(MAX(AG15:AO15)/Listy!$U$2,0)</f>
        <v>2</v>
      </c>
      <c r="O15" s="293">
        <v>480</v>
      </c>
      <c r="P15" s="242"/>
      <c r="Q15" s="242"/>
      <c r="R15" s="242"/>
      <c r="S15" s="242"/>
      <c r="T15" s="242">
        <v>0.1</v>
      </c>
      <c r="U15" s="242">
        <v>0.1</v>
      </c>
      <c r="V15" s="242">
        <v>0</v>
      </c>
      <c r="W15" s="242">
        <v>0</v>
      </c>
      <c r="X15" s="242">
        <v>0</v>
      </c>
      <c r="Y15" s="243">
        <v>0.2</v>
      </c>
      <c r="Z15" s="243">
        <v>0.2</v>
      </c>
      <c r="AA15" s="243">
        <v>0.1</v>
      </c>
      <c r="AB15" s="243"/>
      <c r="AC15" s="300">
        <v>0</v>
      </c>
      <c r="AD15" s="300">
        <v>0.15</v>
      </c>
      <c r="AE15" s="300">
        <v>0</v>
      </c>
      <c r="AF15" s="300">
        <v>0.15</v>
      </c>
      <c r="AG15" s="297">
        <f t="shared" si="32"/>
        <v>0</v>
      </c>
      <c r="AH15" s="297">
        <f t="shared" si="33"/>
        <v>0</v>
      </c>
      <c r="AI15" s="297">
        <f t="shared" si="34"/>
        <v>0</v>
      </c>
      <c r="AJ15" s="297">
        <f t="shared" si="35"/>
        <v>0</v>
      </c>
      <c r="AK15" s="297">
        <f t="shared" si="36"/>
        <v>48</v>
      </c>
      <c r="AL15" s="297">
        <f t="shared" si="37"/>
        <v>48</v>
      </c>
      <c r="AM15" s="297">
        <f t="shared" si="38"/>
        <v>0</v>
      </c>
      <c r="AN15" s="297">
        <f t="shared" si="39"/>
        <v>0</v>
      </c>
      <c r="AO15" s="297">
        <f t="shared" si="40"/>
        <v>0</v>
      </c>
      <c r="AP15" s="298">
        <f t="shared" si="24"/>
        <v>96</v>
      </c>
      <c r="AQ15" s="298">
        <f t="shared" si="25"/>
        <v>96</v>
      </c>
      <c r="AR15" s="298">
        <f t="shared" si="26"/>
        <v>48</v>
      </c>
      <c r="AS15" s="299"/>
      <c r="AT15" s="302">
        <f t="shared" si="45"/>
        <v>0</v>
      </c>
      <c r="AU15" s="302">
        <f t="shared" si="45"/>
        <v>72</v>
      </c>
      <c r="AV15" s="302">
        <f t="shared" si="41"/>
        <v>0</v>
      </c>
      <c r="AW15" s="302">
        <f t="shared" si="41"/>
        <v>72</v>
      </c>
      <c r="AX15" s="236">
        <f t="shared" si="28"/>
        <v>96</v>
      </c>
      <c r="AY15" s="2">
        <f t="shared" si="29"/>
        <v>0.6</v>
      </c>
      <c r="AZ15" s="87" t="e">
        <f>VLOOKUP(I15,Listy!$A$1:$H$9,6,FALSE)</f>
        <v>#N/A</v>
      </c>
      <c r="BA15" s="378" t="e">
        <f t="shared" si="30"/>
        <v>#N/A</v>
      </c>
      <c r="BB15" s="2"/>
      <c r="BC15" s="2"/>
      <c r="BD15" s="2"/>
      <c r="BE15" s="2"/>
      <c r="BF15" s="2"/>
      <c r="BG15" s="2"/>
      <c r="BI15" s="2"/>
      <c r="BJ15" s="2"/>
      <c r="BL15" s="2"/>
      <c r="BM15" s="2"/>
      <c r="BO15" s="2"/>
      <c r="BP15" s="2"/>
      <c r="BS15" s="2"/>
      <c r="BT15" s="2"/>
      <c r="BU15" s="2"/>
      <c r="BW15" s="2"/>
      <c r="BX15" s="2"/>
      <c r="BY15" s="2"/>
      <c r="CA15" s="2"/>
      <c r="CB15" s="2"/>
      <c r="CC15" s="2"/>
    </row>
    <row r="16" spans="1:84" ht="15.75" customHeight="1" x14ac:dyDescent="0.3">
      <c r="A16" s="57">
        <v>2</v>
      </c>
      <c r="B16" s="57" t="s">
        <v>379</v>
      </c>
      <c r="C16" s="52">
        <v>8</v>
      </c>
      <c r="D16" s="160" t="str">
        <f t="shared" si="31"/>
        <v>.z05_2_a_8</v>
      </c>
      <c r="E16" s="224" t="s">
        <v>167</v>
      </c>
      <c r="F16" s="230"/>
      <c r="G16" s="231" t="s">
        <v>165</v>
      </c>
      <c r="H16" s="2">
        <v>7</v>
      </c>
      <c r="I16" s="230" t="s">
        <v>159</v>
      </c>
      <c r="J16" s="91">
        <f t="shared" si="42"/>
        <v>39</v>
      </c>
      <c r="K16" s="94">
        <f>VLOOKUP(J16,Kalendarz!B:E,4,FALSE)</f>
        <v>46654</v>
      </c>
      <c r="L16" s="94">
        <f t="shared" si="46"/>
        <v>46655</v>
      </c>
      <c r="M16" s="37">
        <f t="shared" si="44"/>
        <v>39</v>
      </c>
      <c r="N16" s="474">
        <f>ROUND(MAX(AG16:AO16)/Listy!$U$2,0)</f>
        <v>1</v>
      </c>
      <c r="O16" s="293">
        <v>280</v>
      </c>
      <c r="P16" s="242"/>
      <c r="Q16" s="242"/>
      <c r="R16" s="242"/>
      <c r="S16" s="242"/>
      <c r="T16" s="242">
        <v>0.1</v>
      </c>
      <c r="U16" s="242">
        <v>0.1</v>
      </c>
      <c r="V16" s="242">
        <v>0</v>
      </c>
      <c r="W16" s="242">
        <v>0</v>
      </c>
      <c r="X16" s="242">
        <v>0</v>
      </c>
      <c r="Y16" s="243">
        <v>0</v>
      </c>
      <c r="Z16" s="243">
        <v>0.1</v>
      </c>
      <c r="AA16" s="243">
        <v>0</v>
      </c>
      <c r="AB16" s="243"/>
      <c r="AC16" s="300">
        <v>0.2</v>
      </c>
      <c r="AD16" s="300">
        <v>0.2</v>
      </c>
      <c r="AE16" s="300">
        <v>0.2</v>
      </c>
      <c r="AF16" s="300">
        <v>0.1</v>
      </c>
      <c r="AG16" s="297">
        <f t="shared" si="32"/>
        <v>0</v>
      </c>
      <c r="AH16" s="297">
        <f t="shared" si="33"/>
        <v>0</v>
      </c>
      <c r="AI16" s="297">
        <f t="shared" si="34"/>
        <v>0</v>
      </c>
      <c r="AJ16" s="297">
        <f t="shared" si="35"/>
        <v>0</v>
      </c>
      <c r="AK16" s="297">
        <f t="shared" si="36"/>
        <v>28</v>
      </c>
      <c r="AL16" s="297">
        <f t="shared" si="37"/>
        <v>28</v>
      </c>
      <c r="AM16" s="297">
        <f t="shared" si="38"/>
        <v>0</v>
      </c>
      <c r="AN16" s="297">
        <f t="shared" si="39"/>
        <v>0</v>
      </c>
      <c r="AO16" s="297">
        <f t="shared" si="40"/>
        <v>0</v>
      </c>
      <c r="AP16" s="298">
        <f>ROUND($O16*Y16,0)</f>
        <v>0</v>
      </c>
      <c r="AQ16" s="298">
        <f>ROUND($O16*Z16,0)</f>
        <v>28</v>
      </c>
      <c r="AR16" s="298">
        <f>ROUND($O16*AA16,0)</f>
        <v>0</v>
      </c>
      <c r="AS16" s="299"/>
      <c r="AT16" s="302">
        <f t="shared" si="45"/>
        <v>56</v>
      </c>
      <c r="AU16" s="302">
        <f t="shared" si="45"/>
        <v>56</v>
      </c>
      <c r="AV16" s="302">
        <f t="shared" si="41"/>
        <v>56</v>
      </c>
      <c r="AW16" s="302">
        <f t="shared" si="41"/>
        <v>28</v>
      </c>
      <c r="AX16" s="236">
        <f t="shared" si="28"/>
        <v>56</v>
      </c>
      <c r="AY16" s="2">
        <f t="shared" si="29"/>
        <v>0.35</v>
      </c>
      <c r="AZ16" s="87" t="e">
        <f>VLOOKUP(I16,Listy!$A$1:$H$9,6,FALSE)</f>
        <v>#N/A</v>
      </c>
      <c r="BA16" s="378" t="e">
        <f t="shared" si="30"/>
        <v>#N/A</v>
      </c>
      <c r="BB16" s="2"/>
      <c r="BC16" s="2"/>
      <c r="BD16" s="2"/>
      <c r="BE16" s="2"/>
      <c r="BF16" s="2"/>
      <c r="BG16" s="2"/>
      <c r="BI16" s="2"/>
      <c r="BJ16" s="2"/>
      <c r="BL16" s="2"/>
      <c r="BM16" s="2"/>
      <c r="BO16" s="2"/>
      <c r="BP16" s="2"/>
      <c r="BS16" s="2"/>
      <c r="BT16" s="2"/>
      <c r="BU16" s="2"/>
      <c r="BW16" s="2"/>
      <c r="BX16" s="2"/>
      <c r="BY16" s="2"/>
      <c r="CA16" s="2"/>
      <c r="CB16" s="2"/>
      <c r="CC16" s="2"/>
    </row>
    <row r="17" spans="1:84" ht="46.8" x14ac:dyDescent="0.3">
      <c r="A17" s="2">
        <v>2</v>
      </c>
      <c r="B17" s="2" t="s">
        <v>380</v>
      </c>
      <c r="C17" s="52">
        <v>0</v>
      </c>
      <c r="D17" s="160" t="str">
        <f t="shared" si="31"/>
        <v>.z05_2_b_0</v>
      </c>
      <c r="E17" s="221" t="s">
        <v>168</v>
      </c>
      <c r="F17" s="148"/>
      <c r="G17" s="148"/>
      <c r="H17" s="2"/>
      <c r="I17" s="148"/>
      <c r="J17" s="91">
        <f t="shared" si="42"/>
        <v>40</v>
      </c>
      <c r="K17" s="94">
        <f>VLOOKUP(J17,Kalendarz!B:E,4,FALSE)</f>
        <v>46661</v>
      </c>
      <c r="L17" s="94">
        <f t="shared" si="46"/>
        <v>46661</v>
      </c>
      <c r="M17" s="37">
        <f t="shared" si="44"/>
        <v>39</v>
      </c>
      <c r="N17" s="474">
        <f>ROUND(MAX(AG17:AO17)/Listy!$U$2,0)</f>
        <v>0</v>
      </c>
      <c r="O17" s="148"/>
      <c r="P17" s="148"/>
      <c r="Q17" s="148"/>
      <c r="R17" s="148"/>
      <c r="S17" s="148"/>
      <c r="T17" s="148"/>
      <c r="U17" s="148"/>
      <c r="V17" s="131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31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</row>
    <row r="18" spans="1:84" ht="15.75" customHeight="1" x14ac:dyDescent="0.3">
      <c r="A18" s="57">
        <v>2</v>
      </c>
      <c r="B18" s="57" t="s">
        <v>380</v>
      </c>
      <c r="C18" s="52">
        <v>1</v>
      </c>
      <c r="D18" s="160" t="str">
        <f t="shared" si="31"/>
        <v>.z05_2_b_1</v>
      </c>
      <c r="E18" s="222" t="s">
        <v>169</v>
      </c>
      <c r="F18" s="230"/>
      <c r="G18" s="231" t="s">
        <v>162</v>
      </c>
      <c r="H18" s="2">
        <v>8</v>
      </c>
      <c r="I18" s="230" t="s">
        <v>29</v>
      </c>
      <c r="J18" s="91">
        <f t="shared" si="42"/>
        <v>40</v>
      </c>
      <c r="K18" s="94">
        <f>VLOOKUP(J18,Kalendarz!B:E,4,FALSE)</f>
        <v>46661</v>
      </c>
      <c r="L18" s="94">
        <f t="shared" ref="L18:L78" si="47">K18+N18</f>
        <v>46663</v>
      </c>
      <c r="M18" s="37">
        <f t="shared" si="44"/>
        <v>41</v>
      </c>
      <c r="N18" s="474">
        <f>ROUND(MAX(AG18:AO18)/Listy!$U$2,0)</f>
        <v>2</v>
      </c>
      <c r="O18" s="295">
        <v>120</v>
      </c>
      <c r="P18" s="242"/>
      <c r="Q18" s="242"/>
      <c r="R18" s="242"/>
      <c r="S18" s="242"/>
      <c r="T18" s="242">
        <v>0.33300000000000002</v>
      </c>
      <c r="U18" s="242">
        <v>0.33300000000000002</v>
      </c>
      <c r="V18" s="242">
        <v>0.33300000000000002</v>
      </c>
      <c r="W18" s="242">
        <v>0</v>
      </c>
      <c r="X18" s="242">
        <v>0</v>
      </c>
      <c r="Y18" s="243">
        <v>0</v>
      </c>
      <c r="Z18" s="243">
        <v>0</v>
      </c>
      <c r="AA18" s="243">
        <v>0</v>
      </c>
      <c r="AB18" s="243"/>
      <c r="AC18" s="300">
        <v>0</v>
      </c>
      <c r="AD18" s="300">
        <v>0</v>
      </c>
      <c r="AE18" s="300">
        <v>0</v>
      </c>
      <c r="AF18" s="300">
        <v>0</v>
      </c>
      <c r="AG18" s="297">
        <f t="shared" ref="AG18:AG19" si="48">ROUND($O18*P18,0)</f>
        <v>0</v>
      </c>
      <c r="AH18" s="297">
        <f t="shared" ref="AH18:AH19" si="49">ROUND($O18*Q18,0)</f>
        <v>0</v>
      </c>
      <c r="AI18" s="297">
        <f t="shared" ref="AI18:AI19" si="50">ROUND($O18*R18,0)</f>
        <v>0</v>
      </c>
      <c r="AJ18" s="297">
        <f t="shared" ref="AJ18:AJ19" si="51">ROUND($O18*S18,0)</f>
        <v>0</v>
      </c>
      <c r="AK18" s="297">
        <f t="shared" ref="AK18:AK19" si="52">ROUND($O18*T18,0)</f>
        <v>40</v>
      </c>
      <c r="AL18" s="297">
        <f t="shared" ref="AL18:AL19" si="53">ROUND($O18*U18,0)</f>
        <v>40</v>
      </c>
      <c r="AM18" s="297">
        <f t="shared" ref="AM18:AM19" si="54">ROUND($O18*V18,0)</f>
        <v>40</v>
      </c>
      <c r="AN18" s="297">
        <f t="shared" ref="AN18:AN19" si="55">ROUND($O18*W18,0)</f>
        <v>0</v>
      </c>
      <c r="AO18" s="297">
        <f t="shared" ref="AO18:AO19" si="56">ROUND($O18*X18,0)</f>
        <v>0</v>
      </c>
      <c r="AP18" s="298">
        <f t="shared" ref="AP18:AR21" si="57">ROUND($O18*Y18,0)</f>
        <v>0</v>
      </c>
      <c r="AQ18" s="298">
        <f t="shared" si="57"/>
        <v>0</v>
      </c>
      <c r="AR18" s="298">
        <f t="shared" si="57"/>
        <v>0</v>
      </c>
      <c r="AS18" s="299"/>
      <c r="AT18" s="302">
        <f t="shared" ref="AT18:AW21" si="58">ROUND($O18*AC18,0)</f>
        <v>0</v>
      </c>
      <c r="AU18" s="302">
        <f t="shared" si="58"/>
        <v>0</v>
      </c>
      <c r="AV18" s="302">
        <f t="shared" si="58"/>
        <v>0</v>
      </c>
      <c r="AW18" s="302">
        <f t="shared" si="58"/>
        <v>0</v>
      </c>
      <c r="AX18" s="236">
        <f>SUM(AG18:AO18)</f>
        <v>120</v>
      </c>
      <c r="AY18" s="2">
        <f t="shared" si="29"/>
        <v>0.75</v>
      </c>
      <c r="AZ18" s="87" t="e">
        <f>VLOOKUP(I18,Listy!$A$1:$H$9,6,FALSE)</f>
        <v>#N/A</v>
      </c>
      <c r="BA18" s="378" t="e">
        <f t="shared" si="30"/>
        <v>#N/A</v>
      </c>
      <c r="BB18" s="2"/>
      <c r="BC18" s="2"/>
      <c r="BD18" s="2"/>
      <c r="BE18" s="2"/>
      <c r="BF18" s="2"/>
      <c r="BG18" s="2"/>
      <c r="BI18" s="2"/>
      <c r="BJ18" s="2"/>
      <c r="BL18" s="2"/>
      <c r="BM18" s="2"/>
      <c r="BO18" s="2"/>
      <c r="BP18" s="2"/>
      <c r="BS18" s="2"/>
      <c r="BT18" s="2"/>
      <c r="BU18" s="2"/>
      <c r="BW18" s="2"/>
      <c r="BX18" s="2"/>
      <c r="BY18" s="2"/>
      <c r="CA18" s="2"/>
      <c r="CB18" s="2"/>
      <c r="CC18" s="2"/>
    </row>
    <row r="19" spans="1:84" ht="31.2" x14ac:dyDescent="0.3">
      <c r="A19" s="57">
        <v>2</v>
      </c>
      <c r="B19" s="57" t="s">
        <v>380</v>
      </c>
      <c r="C19" s="52">
        <v>2</v>
      </c>
      <c r="D19" s="160" t="str">
        <f t="shared" si="31"/>
        <v>.z05_2_b_2</v>
      </c>
      <c r="E19" s="222" t="s">
        <v>170</v>
      </c>
      <c r="F19" s="230"/>
      <c r="G19" s="231" t="s">
        <v>165</v>
      </c>
      <c r="H19" s="2">
        <v>9</v>
      </c>
      <c r="I19" s="230"/>
      <c r="J19" s="91">
        <f t="shared" ref="J19:J26" si="59">M18+1</f>
        <v>42</v>
      </c>
      <c r="K19" s="94">
        <f>VLOOKUP(J19,Kalendarz!B:E,4,FALSE)</f>
        <v>46675</v>
      </c>
      <c r="L19" s="94">
        <f t="shared" si="47"/>
        <v>46676</v>
      </c>
      <c r="M19" s="37">
        <f t="shared" ref="M19:M26" si="60">J19+N19-1</f>
        <v>42</v>
      </c>
      <c r="N19" s="474">
        <f>ROUND(MAX(AG19:AO19)/Listy!$U$2,0)</f>
        <v>1</v>
      </c>
      <c r="O19" s="295">
        <v>120</v>
      </c>
      <c r="P19" s="242"/>
      <c r="Q19" s="242"/>
      <c r="R19" s="242"/>
      <c r="S19" s="242"/>
      <c r="T19" s="242">
        <v>0.17299999999999999</v>
      </c>
      <c r="U19" s="242">
        <v>0.16300000000000001</v>
      </c>
      <c r="V19" s="242">
        <v>0</v>
      </c>
      <c r="W19" s="242">
        <v>0</v>
      </c>
      <c r="X19" s="242">
        <v>0</v>
      </c>
      <c r="Y19" s="243">
        <v>0.33</v>
      </c>
      <c r="Z19" s="243">
        <v>0</v>
      </c>
      <c r="AA19" s="243">
        <v>0</v>
      </c>
      <c r="AB19" s="243"/>
      <c r="AC19" s="300">
        <v>0</v>
      </c>
      <c r="AD19" s="300">
        <v>0.33300000000000002</v>
      </c>
      <c r="AE19" s="300">
        <v>0</v>
      </c>
      <c r="AF19" s="300">
        <v>0</v>
      </c>
      <c r="AG19" s="297">
        <f t="shared" si="48"/>
        <v>0</v>
      </c>
      <c r="AH19" s="297">
        <f t="shared" si="49"/>
        <v>0</v>
      </c>
      <c r="AI19" s="297">
        <f t="shared" si="50"/>
        <v>0</v>
      </c>
      <c r="AJ19" s="297">
        <f t="shared" si="51"/>
        <v>0</v>
      </c>
      <c r="AK19" s="297">
        <f t="shared" si="52"/>
        <v>21</v>
      </c>
      <c r="AL19" s="297">
        <f t="shared" si="53"/>
        <v>20</v>
      </c>
      <c r="AM19" s="297">
        <f t="shared" si="54"/>
        <v>0</v>
      </c>
      <c r="AN19" s="297">
        <f t="shared" si="55"/>
        <v>0</v>
      </c>
      <c r="AO19" s="297">
        <f t="shared" si="56"/>
        <v>0</v>
      </c>
      <c r="AP19" s="298">
        <f t="shared" si="57"/>
        <v>40</v>
      </c>
      <c r="AQ19" s="298">
        <f t="shared" si="57"/>
        <v>0</v>
      </c>
      <c r="AR19" s="298">
        <f t="shared" si="57"/>
        <v>0</v>
      </c>
      <c r="AS19" s="299"/>
      <c r="AT19" s="302">
        <f t="shared" si="58"/>
        <v>0</v>
      </c>
      <c r="AU19" s="302">
        <f t="shared" si="58"/>
        <v>40</v>
      </c>
      <c r="AV19" s="302">
        <f t="shared" si="58"/>
        <v>0</v>
      </c>
      <c r="AW19" s="302">
        <f t="shared" si="58"/>
        <v>0</v>
      </c>
      <c r="AX19" s="236">
        <f>SUM(AG19:AO19)</f>
        <v>41</v>
      </c>
      <c r="AY19" s="2">
        <f t="shared" si="29"/>
        <v>0.25624999999999998</v>
      </c>
      <c r="AZ19" s="87" t="e">
        <f>VLOOKUP(I19,Listy!$A$1:$H$9,6,FALSE)</f>
        <v>#N/A</v>
      </c>
      <c r="BA19" s="378" t="e">
        <f t="shared" si="30"/>
        <v>#N/A</v>
      </c>
      <c r="BB19" s="2"/>
      <c r="BC19" s="2"/>
      <c r="BD19" s="2"/>
      <c r="BE19" s="2"/>
      <c r="BF19" s="2"/>
      <c r="BG19" s="2"/>
      <c r="BI19" s="2"/>
      <c r="BJ19" s="2"/>
      <c r="BL19" s="2"/>
      <c r="BM19" s="2"/>
      <c r="BO19" s="2"/>
      <c r="BP19" s="2"/>
      <c r="BS19" s="2"/>
      <c r="BT19" s="2"/>
      <c r="BU19" s="2"/>
      <c r="BW19" s="2"/>
      <c r="BX19" s="2"/>
      <c r="BY19" s="2"/>
      <c r="CA19" s="2"/>
      <c r="CB19" s="2"/>
      <c r="CC19" s="2"/>
    </row>
    <row r="20" spans="1:84" ht="31.2" x14ac:dyDescent="0.3">
      <c r="A20" s="57">
        <v>2</v>
      </c>
      <c r="B20" s="57" t="s">
        <v>380</v>
      </c>
      <c r="C20" s="52">
        <v>3</v>
      </c>
      <c r="D20" s="160" t="str">
        <f t="shared" si="31"/>
        <v>.z05_2_b_3</v>
      </c>
      <c r="E20" s="222" t="s">
        <v>171</v>
      </c>
      <c r="F20" s="230"/>
      <c r="G20" s="231" t="s">
        <v>165</v>
      </c>
      <c r="H20" s="2">
        <v>9</v>
      </c>
      <c r="I20" s="230" t="s">
        <v>159</v>
      </c>
      <c r="J20" s="91">
        <f t="shared" si="59"/>
        <v>43</v>
      </c>
      <c r="K20" s="94">
        <f>VLOOKUP(J20,Kalendarz!B:E,4,FALSE)</f>
        <v>46682</v>
      </c>
      <c r="L20" s="94">
        <f t="shared" si="47"/>
        <v>46683</v>
      </c>
      <c r="M20" s="37">
        <f t="shared" si="60"/>
        <v>43</v>
      </c>
      <c r="N20" s="474">
        <f>ROUND(MAX(AG20:AO20)/Listy!$U$2,0)</f>
        <v>1</v>
      </c>
      <c r="O20" s="295">
        <v>120</v>
      </c>
      <c r="P20" s="242"/>
      <c r="Q20" s="242"/>
      <c r="R20" s="242"/>
      <c r="S20" s="242"/>
      <c r="T20" s="242">
        <v>0</v>
      </c>
      <c r="U20" s="242">
        <v>0</v>
      </c>
      <c r="V20" s="242">
        <v>0.17</v>
      </c>
      <c r="W20" s="242">
        <v>0.16</v>
      </c>
      <c r="X20" s="242">
        <v>0</v>
      </c>
      <c r="Y20" s="243">
        <v>0</v>
      </c>
      <c r="Z20" s="243">
        <v>0.33</v>
      </c>
      <c r="AA20" s="243">
        <v>0</v>
      </c>
      <c r="AB20" s="243"/>
      <c r="AC20" s="300">
        <v>0</v>
      </c>
      <c r="AD20" s="300">
        <v>0</v>
      </c>
      <c r="AE20" s="300">
        <v>0.33300000000000002</v>
      </c>
      <c r="AF20" s="300">
        <v>0</v>
      </c>
      <c r="AG20" s="297">
        <f t="shared" ref="AG20:AG21" si="61">ROUND($O20*P20,0)</f>
        <v>0</v>
      </c>
      <c r="AH20" s="297">
        <f t="shared" ref="AH20:AH21" si="62">ROUND($O20*Q20,0)</f>
        <v>0</v>
      </c>
      <c r="AI20" s="297">
        <f t="shared" ref="AI20:AI21" si="63">ROUND($O20*R20,0)</f>
        <v>0</v>
      </c>
      <c r="AJ20" s="297">
        <f t="shared" ref="AJ20:AJ21" si="64">ROUND($O20*S20,0)</f>
        <v>0</v>
      </c>
      <c r="AK20" s="297">
        <f t="shared" ref="AK20:AK21" si="65">ROUND($O20*T20,0)</f>
        <v>0</v>
      </c>
      <c r="AL20" s="297">
        <f t="shared" ref="AL20:AL21" si="66">ROUND($O20*U20,0)</f>
        <v>0</v>
      </c>
      <c r="AM20" s="297">
        <f t="shared" ref="AM20:AM21" si="67">ROUND($O20*V20,0)</f>
        <v>20</v>
      </c>
      <c r="AN20" s="297">
        <f t="shared" ref="AN20:AN21" si="68">ROUND($O20*W20,0)</f>
        <v>19</v>
      </c>
      <c r="AO20" s="297">
        <f t="shared" ref="AO20:AO21" si="69">ROUND($O20*X20,0)</f>
        <v>0</v>
      </c>
      <c r="AP20" s="298">
        <f t="shared" si="57"/>
        <v>0</v>
      </c>
      <c r="AQ20" s="298">
        <f t="shared" si="57"/>
        <v>40</v>
      </c>
      <c r="AR20" s="298">
        <f t="shared" si="57"/>
        <v>0</v>
      </c>
      <c r="AS20" s="299"/>
      <c r="AT20" s="302">
        <f t="shared" si="58"/>
        <v>0</v>
      </c>
      <c r="AU20" s="302">
        <f t="shared" si="58"/>
        <v>0</v>
      </c>
      <c r="AV20" s="302">
        <f t="shared" si="58"/>
        <v>40</v>
      </c>
      <c r="AW20" s="302">
        <f t="shared" si="58"/>
        <v>0</v>
      </c>
      <c r="AX20" s="236">
        <f>SUM(AG20:AO20)</f>
        <v>39</v>
      </c>
      <c r="AY20" s="2">
        <f t="shared" si="29"/>
        <v>0.24374999999999999</v>
      </c>
      <c r="AZ20" s="87" t="e">
        <f>VLOOKUP(I20,Listy!$A$1:$H$9,6,FALSE)</f>
        <v>#N/A</v>
      </c>
      <c r="BA20" s="378" t="e">
        <f t="shared" si="30"/>
        <v>#N/A</v>
      </c>
      <c r="BB20" s="2"/>
      <c r="BC20" s="2"/>
      <c r="BD20" s="2"/>
      <c r="BE20" s="2"/>
      <c r="BF20" s="2"/>
      <c r="BG20" s="2"/>
      <c r="BI20" s="2"/>
      <c r="BJ20" s="2"/>
      <c r="BL20" s="2"/>
      <c r="BM20" s="2"/>
      <c r="BO20" s="2"/>
      <c r="BP20" s="2"/>
      <c r="BS20" s="2"/>
      <c r="BT20" s="2"/>
      <c r="BU20" s="2"/>
      <c r="BW20" s="2"/>
      <c r="BX20" s="2"/>
      <c r="BY20" s="2"/>
      <c r="CA20" s="2"/>
      <c r="CB20" s="2"/>
      <c r="CC20" s="2"/>
    </row>
    <row r="21" spans="1:84" ht="15.75" customHeight="1" x14ac:dyDescent="0.3">
      <c r="A21" s="57">
        <v>2</v>
      </c>
      <c r="B21" s="57" t="s">
        <v>380</v>
      </c>
      <c r="C21" s="52">
        <v>4</v>
      </c>
      <c r="D21" s="160" t="str">
        <f t="shared" si="31"/>
        <v>.z05_2_b_4</v>
      </c>
      <c r="E21" s="222" t="s">
        <v>172</v>
      </c>
      <c r="F21" s="230"/>
      <c r="G21" s="231" t="s">
        <v>165</v>
      </c>
      <c r="H21" s="2">
        <v>10</v>
      </c>
      <c r="I21" s="230" t="s">
        <v>159</v>
      </c>
      <c r="J21" s="91">
        <f t="shared" si="59"/>
        <v>44</v>
      </c>
      <c r="K21" s="94">
        <f>VLOOKUP(J21,Kalendarz!B:E,4,FALSE)</f>
        <v>46689</v>
      </c>
      <c r="L21" s="94">
        <f t="shared" si="47"/>
        <v>46690</v>
      </c>
      <c r="M21" s="37">
        <f t="shared" si="60"/>
        <v>44</v>
      </c>
      <c r="N21" s="474">
        <f>ROUND(MAX(AG21:AO21)/Listy!$U$2,0)</f>
        <v>1</v>
      </c>
      <c r="O21" s="295">
        <v>120</v>
      </c>
      <c r="P21" s="242"/>
      <c r="Q21" s="242"/>
      <c r="R21" s="242"/>
      <c r="S21" s="242"/>
      <c r="T21" s="242">
        <v>0</v>
      </c>
      <c r="U21" s="242">
        <v>0</v>
      </c>
      <c r="V21" s="242">
        <v>0</v>
      </c>
      <c r="W21" s="242">
        <v>0.16300000000000001</v>
      </c>
      <c r="X21" s="242">
        <v>0.17299999999999999</v>
      </c>
      <c r="Y21" s="243">
        <v>0</v>
      </c>
      <c r="Z21" s="243">
        <v>0</v>
      </c>
      <c r="AA21" s="243">
        <v>0.34</v>
      </c>
      <c r="AB21" s="243"/>
      <c r="AC21" s="300">
        <v>0</v>
      </c>
      <c r="AD21" s="300">
        <v>0</v>
      </c>
      <c r="AE21" s="300">
        <v>0</v>
      </c>
      <c r="AF21" s="300">
        <v>0.33300000000000002</v>
      </c>
      <c r="AG21" s="297">
        <f t="shared" si="61"/>
        <v>0</v>
      </c>
      <c r="AH21" s="297">
        <f t="shared" si="62"/>
        <v>0</v>
      </c>
      <c r="AI21" s="297">
        <f t="shared" si="63"/>
        <v>0</v>
      </c>
      <c r="AJ21" s="297">
        <f t="shared" si="64"/>
        <v>0</v>
      </c>
      <c r="AK21" s="297">
        <f t="shared" si="65"/>
        <v>0</v>
      </c>
      <c r="AL21" s="297">
        <f t="shared" si="66"/>
        <v>0</v>
      </c>
      <c r="AM21" s="297">
        <f t="shared" si="67"/>
        <v>0</v>
      </c>
      <c r="AN21" s="297">
        <f t="shared" si="68"/>
        <v>20</v>
      </c>
      <c r="AO21" s="297">
        <f t="shared" si="69"/>
        <v>21</v>
      </c>
      <c r="AP21" s="298">
        <f t="shared" si="57"/>
        <v>0</v>
      </c>
      <c r="AQ21" s="298">
        <f t="shared" si="57"/>
        <v>0</v>
      </c>
      <c r="AR21" s="298">
        <f t="shared" si="57"/>
        <v>40</v>
      </c>
      <c r="AS21" s="299"/>
      <c r="AT21" s="302">
        <f t="shared" si="58"/>
        <v>0</v>
      </c>
      <c r="AU21" s="302">
        <f t="shared" si="58"/>
        <v>0</v>
      </c>
      <c r="AV21" s="302">
        <f t="shared" si="58"/>
        <v>0</v>
      </c>
      <c r="AW21" s="302">
        <f t="shared" si="58"/>
        <v>40</v>
      </c>
      <c r="AX21" s="236">
        <f>SUM(AG21:AO21)</f>
        <v>41</v>
      </c>
      <c r="AY21" s="2">
        <f t="shared" si="29"/>
        <v>0.25624999999999998</v>
      </c>
      <c r="AZ21" s="87" t="e">
        <f>VLOOKUP(I21,Listy!$A$1:$H$9,6,FALSE)</f>
        <v>#N/A</v>
      </c>
      <c r="BA21" s="378" t="e">
        <f t="shared" si="30"/>
        <v>#N/A</v>
      </c>
      <c r="BB21" s="2"/>
      <c r="BC21" s="2"/>
      <c r="BD21" s="2"/>
      <c r="BE21" s="2"/>
      <c r="BF21" s="2"/>
      <c r="BG21" s="2"/>
      <c r="BI21" s="2"/>
      <c r="BJ21" s="2"/>
      <c r="BL21" s="2"/>
      <c r="BM21" s="2"/>
      <c r="BO21" s="2"/>
      <c r="BP21" s="2"/>
      <c r="BS21" s="2"/>
      <c r="BT21" s="2"/>
      <c r="BU21" s="2"/>
      <c r="BW21" s="2"/>
      <c r="BX21" s="2"/>
      <c r="BY21" s="2"/>
      <c r="CA21" s="2"/>
      <c r="CB21" s="2"/>
      <c r="CC21" s="2"/>
    </row>
    <row r="22" spans="1:84" ht="31.2" x14ac:dyDescent="0.3">
      <c r="A22" s="2">
        <v>2</v>
      </c>
      <c r="B22" s="57" t="s">
        <v>381</v>
      </c>
      <c r="C22" s="288">
        <v>0</v>
      </c>
      <c r="D22" s="160" t="str">
        <f t="shared" ref="D22" si="70">CONCATENATE(A$3,"_",A22,"_",B22,"_",C22)</f>
        <v>.z05_2_c_0</v>
      </c>
      <c r="E22" s="221" t="s">
        <v>173</v>
      </c>
      <c r="F22" s="148"/>
      <c r="G22" s="148"/>
      <c r="I22" s="148"/>
      <c r="J22" s="91">
        <f t="shared" si="59"/>
        <v>45</v>
      </c>
      <c r="K22" s="94">
        <f>VLOOKUP(J22,Kalendarz!B:E,4,FALSE)</f>
        <v>46696</v>
      </c>
      <c r="L22" s="94">
        <f t="shared" si="47"/>
        <v>46696</v>
      </c>
      <c r="M22" s="37">
        <f t="shared" si="60"/>
        <v>44</v>
      </c>
      <c r="N22" s="474">
        <f>ROUND(MAX(AG22:AO22)/Listy!$U$2,0)</f>
        <v>0</v>
      </c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31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</row>
    <row r="23" spans="1:84" ht="15.75" customHeight="1" x14ac:dyDescent="0.3">
      <c r="A23" s="57">
        <v>2</v>
      </c>
      <c r="B23" s="57" t="s">
        <v>381</v>
      </c>
      <c r="C23" s="288">
        <v>1</v>
      </c>
      <c r="D23" s="160" t="str">
        <f t="shared" si="31"/>
        <v>.z05_2_c_1</v>
      </c>
      <c r="E23" s="222" t="s">
        <v>174</v>
      </c>
      <c r="F23" s="230"/>
      <c r="G23" s="231" t="s">
        <v>162</v>
      </c>
      <c r="H23" s="2">
        <v>11</v>
      </c>
      <c r="I23" s="231" t="s">
        <v>29</v>
      </c>
      <c r="J23" s="91">
        <f t="shared" si="59"/>
        <v>45</v>
      </c>
      <c r="K23" s="94">
        <f>VLOOKUP(J23,Kalendarz!B:E,4,FALSE)</f>
        <v>46696</v>
      </c>
      <c r="L23" s="94">
        <f t="shared" si="47"/>
        <v>46698</v>
      </c>
      <c r="M23" s="37">
        <f t="shared" si="60"/>
        <v>46</v>
      </c>
      <c r="N23" s="474">
        <f>ROUND(MAX(AG23:AO23)/Listy!$U$2,0)</f>
        <v>2</v>
      </c>
      <c r="O23" s="293">
        <v>120</v>
      </c>
      <c r="P23" s="242"/>
      <c r="Q23" s="242"/>
      <c r="R23" s="242"/>
      <c r="S23" s="242"/>
      <c r="T23" s="242">
        <v>0</v>
      </c>
      <c r="U23" s="242">
        <v>0</v>
      </c>
      <c r="V23" s="242">
        <v>0.33300000000000002</v>
      </c>
      <c r="W23" s="242">
        <v>0.33300000000000002</v>
      </c>
      <c r="X23" s="242">
        <v>0.33300000000000002</v>
      </c>
      <c r="Y23" s="243">
        <v>0</v>
      </c>
      <c r="Z23" s="243">
        <v>0</v>
      </c>
      <c r="AA23" s="243">
        <v>0</v>
      </c>
      <c r="AB23" s="243"/>
      <c r="AC23" s="300">
        <v>0</v>
      </c>
      <c r="AD23" s="300">
        <v>0</v>
      </c>
      <c r="AE23" s="300">
        <v>0</v>
      </c>
      <c r="AF23" s="300">
        <v>0</v>
      </c>
      <c r="AG23" s="297">
        <f t="shared" ref="AG23:AG26" si="71">ROUND($O23*P23,0)</f>
        <v>0</v>
      </c>
      <c r="AH23" s="297">
        <f t="shared" ref="AH23:AH26" si="72">ROUND($O23*Q23,0)</f>
        <v>0</v>
      </c>
      <c r="AI23" s="297">
        <f t="shared" ref="AI23:AI26" si="73">ROUND($O23*R23,0)</f>
        <v>0</v>
      </c>
      <c r="AJ23" s="297">
        <f t="shared" ref="AJ23:AJ26" si="74">ROUND($O23*S23,0)</f>
        <v>0</v>
      </c>
      <c r="AK23" s="297">
        <f t="shared" ref="AK23:AK26" si="75">ROUND($O23*T23,0)</f>
        <v>0</v>
      </c>
      <c r="AL23" s="297">
        <f t="shared" ref="AL23:AL26" si="76">ROUND($O23*U23,0)</f>
        <v>0</v>
      </c>
      <c r="AM23" s="297">
        <f t="shared" ref="AM23:AM26" si="77">ROUND($O23*V23,0)</f>
        <v>40</v>
      </c>
      <c r="AN23" s="297">
        <f t="shared" ref="AN23:AN26" si="78">ROUND($O23*W23,0)</f>
        <v>40</v>
      </c>
      <c r="AO23" s="297">
        <f t="shared" ref="AO23:AO26" si="79">ROUND($O23*X23,0)</f>
        <v>40</v>
      </c>
      <c r="AP23" s="298">
        <f t="shared" ref="AP23:AP33" si="80">ROUND($O23*Y23,0)</f>
        <v>0</v>
      </c>
      <c r="AQ23" s="298">
        <f t="shared" ref="AQ23:AQ33" si="81">ROUND($O23*Z23,0)</f>
        <v>0</v>
      </c>
      <c r="AR23" s="298">
        <f t="shared" ref="AR23:AR33" si="82">ROUND($O23*AA23,0)</f>
        <v>0</v>
      </c>
      <c r="AS23" s="299"/>
      <c r="AT23" s="302">
        <f t="shared" ref="AT23:AT33" si="83">ROUND($O23*AC23,0)</f>
        <v>0</v>
      </c>
      <c r="AU23" s="302">
        <f t="shared" ref="AU23:AU33" si="84">ROUND($O23*AD23,0)</f>
        <v>0</v>
      </c>
      <c r="AV23" s="302">
        <f t="shared" ref="AV23:AV33" si="85">ROUND($O23*AE23,0)</f>
        <v>0</v>
      </c>
      <c r="AW23" s="302">
        <f t="shared" ref="AW23:AW33" si="86">ROUND($O23*AF23,0)</f>
        <v>0</v>
      </c>
      <c r="AX23" s="236">
        <f t="shared" ref="AX23:AX33" si="87">SUM(AG23:AO23)</f>
        <v>120</v>
      </c>
      <c r="AY23" s="2">
        <f t="shared" si="29"/>
        <v>0.75</v>
      </c>
      <c r="AZ23" s="87" t="e">
        <f>VLOOKUP(I23,Listy!$A$1:$H$9,6,FALSE)</f>
        <v>#N/A</v>
      </c>
      <c r="BA23" s="378" t="e">
        <f t="shared" si="30"/>
        <v>#N/A</v>
      </c>
      <c r="BB23" s="2"/>
      <c r="BC23" s="2"/>
      <c r="BD23" s="2"/>
      <c r="BE23" s="2"/>
      <c r="BF23" s="2"/>
      <c r="BG23" s="2"/>
      <c r="BI23" s="2"/>
      <c r="BJ23" s="2"/>
      <c r="BL23" s="2"/>
      <c r="BM23" s="2"/>
      <c r="BO23" s="2"/>
      <c r="BP23" s="2"/>
      <c r="BS23" s="2"/>
      <c r="BT23" s="2"/>
      <c r="BU23" s="2"/>
      <c r="BW23" s="2"/>
      <c r="BX23" s="2"/>
      <c r="BY23" s="2"/>
      <c r="CA23" s="2"/>
      <c r="CB23" s="2"/>
      <c r="CC23" s="2"/>
    </row>
    <row r="24" spans="1:84" ht="15.75" customHeight="1" x14ac:dyDescent="0.3">
      <c r="A24" s="2">
        <v>2</v>
      </c>
      <c r="B24" s="2" t="s">
        <v>381</v>
      </c>
      <c r="C24" s="288">
        <v>2</v>
      </c>
      <c r="D24" s="160" t="str">
        <f t="shared" si="31"/>
        <v>.z05_2_c_2</v>
      </c>
      <c r="E24" s="222" t="s">
        <v>175</v>
      </c>
      <c r="F24" s="230"/>
      <c r="G24" s="231" t="s">
        <v>162</v>
      </c>
      <c r="H24" s="2">
        <v>12</v>
      </c>
      <c r="I24" s="230" t="s">
        <v>163</v>
      </c>
      <c r="J24" s="91">
        <f t="shared" si="59"/>
        <v>47</v>
      </c>
      <c r="K24" s="94">
        <f>VLOOKUP(J24,Kalendarz!B:E,4,FALSE)</f>
        <v>46710</v>
      </c>
      <c r="L24" s="94">
        <f t="shared" si="47"/>
        <v>46711</v>
      </c>
      <c r="M24" s="37">
        <f t="shared" si="60"/>
        <v>47</v>
      </c>
      <c r="N24" s="474">
        <f>ROUND(MAX(AG24:AO24)/Listy!$U$2,0)</f>
        <v>1</v>
      </c>
      <c r="O24" s="293">
        <v>60</v>
      </c>
      <c r="P24" s="242"/>
      <c r="Q24" s="242"/>
      <c r="R24" s="242"/>
      <c r="S24" s="242"/>
      <c r="T24" s="242">
        <v>0.17299999999999999</v>
      </c>
      <c r="U24" s="242">
        <v>0.16300000000000001</v>
      </c>
      <c r="V24" s="242">
        <v>0</v>
      </c>
      <c r="W24" s="242">
        <v>0</v>
      </c>
      <c r="X24" s="242">
        <v>0</v>
      </c>
      <c r="Y24" s="243">
        <v>0</v>
      </c>
      <c r="Z24" s="243">
        <v>0</v>
      </c>
      <c r="AA24" s="243">
        <v>0.34</v>
      </c>
      <c r="AB24" s="243"/>
      <c r="AC24" s="300">
        <v>0.33300000000000002</v>
      </c>
      <c r="AD24" s="300">
        <v>0</v>
      </c>
      <c r="AE24" s="300">
        <v>0</v>
      </c>
      <c r="AF24" s="300">
        <v>0</v>
      </c>
      <c r="AG24" s="297">
        <f t="shared" si="71"/>
        <v>0</v>
      </c>
      <c r="AH24" s="297">
        <f t="shared" si="72"/>
        <v>0</v>
      </c>
      <c r="AI24" s="297">
        <f t="shared" si="73"/>
        <v>0</v>
      </c>
      <c r="AJ24" s="297">
        <f t="shared" si="74"/>
        <v>0</v>
      </c>
      <c r="AK24" s="297">
        <f t="shared" si="75"/>
        <v>10</v>
      </c>
      <c r="AL24" s="297">
        <f t="shared" si="76"/>
        <v>10</v>
      </c>
      <c r="AM24" s="297">
        <f t="shared" si="77"/>
        <v>0</v>
      </c>
      <c r="AN24" s="297">
        <f t="shared" si="78"/>
        <v>0</v>
      </c>
      <c r="AO24" s="297">
        <f t="shared" si="79"/>
        <v>0</v>
      </c>
      <c r="AP24" s="298">
        <f t="shared" si="80"/>
        <v>0</v>
      </c>
      <c r="AQ24" s="298">
        <f t="shared" si="81"/>
        <v>0</v>
      </c>
      <c r="AR24" s="298">
        <f t="shared" si="82"/>
        <v>20</v>
      </c>
      <c r="AS24" s="299"/>
      <c r="AT24" s="302">
        <f t="shared" si="83"/>
        <v>20</v>
      </c>
      <c r="AU24" s="302">
        <f t="shared" si="84"/>
        <v>0</v>
      </c>
      <c r="AV24" s="302">
        <f t="shared" si="85"/>
        <v>0</v>
      </c>
      <c r="AW24" s="302">
        <f t="shared" si="86"/>
        <v>0</v>
      </c>
      <c r="AX24" s="236">
        <f t="shared" si="87"/>
        <v>20</v>
      </c>
      <c r="AY24" s="2">
        <f t="shared" si="29"/>
        <v>0.125</v>
      </c>
      <c r="AZ24" s="87" t="e">
        <f>VLOOKUP(I24,Listy!$A$1:$H$9,6,FALSE)</f>
        <v>#N/A</v>
      </c>
      <c r="BA24" s="378" t="e">
        <f t="shared" si="30"/>
        <v>#N/A</v>
      </c>
      <c r="BB24" s="2"/>
      <c r="BC24" s="2"/>
      <c r="BD24" s="2"/>
      <c r="BE24" s="2"/>
      <c r="BF24" s="2"/>
      <c r="BG24" s="2"/>
      <c r="BI24" s="2"/>
      <c r="BJ24" s="2"/>
      <c r="BK24" s="59"/>
      <c r="BL24" s="2"/>
      <c r="BM24" s="2"/>
      <c r="BO24" s="2"/>
      <c r="BP24" s="2"/>
      <c r="BS24" s="2"/>
      <c r="BT24" s="2"/>
      <c r="BU24" s="2"/>
      <c r="BW24" s="2"/>
      <c r="BX24" s="2"/>
      <c r="BY24" s="2"/>
      <c r="CA24" s="2"/>
      <c r="CB24" s="2"/>
      <c r="CC24" s="2"/>
    </row>
    <row r="25" spans="1:84" ht="15.75" customHeight="1" x14ac:dyDescent="0.3">
      <c r="A25" s="2">
        <v>2</v>
      </c>
      <c r="B25" s="2" t="s">
        <v>381</v>
      </c>
      <c r="C25" s="288">
        <v>3</v>
      </c>
      <c r="D25" s="160" t="str">
        <f t="shared" si="31"/>
        <v>.z05_2_c_3</v>
      </c>
      <c r="E25" s="222" t="s">
        <v>176</v>
      </c>
      <c r="F25" s="230"/>
      <c r="G25" s="231" t="s">
        <v>162</v>
      </c>
      <c r="H25" s="2">
        <v>12</v>
      </c>
      <c r="I25" s="230" t="s">
        <v>163</v>
      </c>
      <c r="J25" s="91">
        <f t="shared" si="59"/>
        <v>48</v>
      </c>
      <c r="K25" s="94">
        <f>VLOOKUP(J25,Kalendarz!B:E,4,FALSE)</f>
        <v>46717</v>
      </c>
      <c r="L25" s="94">
        <f t="shared" si="47"/>
        <v>46718</v>
      </c>
      <c r="M25" s="37">
        <f t="shared" si="60"/>
        <v>48</v>
      </c>
      <c r="N25" s="474">
        <f>ROUND(MAX(AG25:AO25)/Listy!$U$2,0)</f>
        <v>1</v>
      </c>
      <c r="O25" s="293">
        <v>60</v>
      </c>
      <c r="P25" s="242"/>
      <c r="Q25" s="242"/>
      <c r="R25" s="242"/>
      <c r="S25" s="242"/>
      <c r="T25" s="242">
        <v>0</v>
      </c>
      <c r="U25" s="242">
        <v>0</v>
      </c>
      <c r="V25" s="242">
        <v>0.17</v>
      </c>
      <c r="W25" s="242">
        <v>0.16</v>
      </c>
      <c r="X25" s="242">
        <v>0</v>
      </c>
      <c r="Y25" s="243">
        <v>0</v>
      </c>
      <c r="Z25" s="243">
        <v>0</v>
      </c>
      <c r="AA25" s="243">
        <v>0.34</v>
      </c>
      <c r="AB25" s="243"/>
      <c r="AC25" s="300">
        <v>0.33300000000000002</v>
      </c>
      <c r="AD25" s="300">
        <v>0</v>
      </c>
      <c r="AE25" s="300">
        <v>0</v>
      </c>
      <c r="AF25" s="300">
        <v>0</v>
      </c>
      <c r="AG25" s="297">
        <f t="shared" si="71"/>
        <v>0</v>
      </c>
      <c r="AH25" s="297">
        <f t="shared" si="72"/>
        <v>0</v>
      </c>
      <c r="AI25" s="297">
        <f t="shared" si="73"/>
        <v>0</v>
      </c>
      <c r="AJ25" s="297">
        <f t="shared" si="74"/>
        <v>0</v>
      </c>
      <c r="AK25" s="297">
        <f t="shared" si="75"/>
        <v>0</v>
      </c>
      <c r="AL25" s="297">
        <f t="shared" si="76"/>
        <v>0</v>
      </c>
      <c r="AM25" s="297">
        <f t="shared" si="77"/>
        <v>10</v>
      </c>
      <c r="AN25" s="297">
        <f t="shared" si="78"/>
        <v>10</v>
      </c>
      <c r="AO25" s="297">
        <f t="shared" si="79"/>
        <v>0</v>
      </c>
      <c r="AP25" s="298">
        <f t="shared" si="80"/>
        <v>0</v>
      </c>
      <c r="AQ25" s="298">
        <f t="shared" si="81"/>
        <v>0</v>
      </c>
      <c r="AR25" s="298">
        <f t="shared" si="82"/>
        <v>20</v>
      </c>
      <c r="AS25" s="299"/>
      <c r="AT25" s="302">
        <f t="shared" si="83"/>
        <v>20</v>
      </c>
      <c r="AU25" s="302">
        <f t="shared" si="84"/>
        <v>0</v>
      </c>
      <c r="AV25" s="302">
        <f t="shared" si="85"/>
        <v>0</v>
      </c>
      <c r="AW25" s="302">
        <f t="shared" si="86"/>
        <v>0</v>
      </c>
      <c r="AX25" s="236">
        <f t="shared" si="87"/>
        <v>20</v>
      </c>
      <c r="AY25" s="2">
        <f t="shared" si="29"/>
        <v>0.125</v>
      </c>
      <c r="AZ25" s="87" t="e">
        <f>VLOOKUP(I25,Listy!$A$1:$H$9,6,FALSE)</f>
        <v>#N/A</v>
      </c>
      <c r="BA25" s="378" t="e">
        <f t="shared" si="30"/>
        <v>#N/A</v>
      </c>
      <c r="BB25" s="2"/>
      <c r="BC25" s="2"/>
      <c r="BD25" s="2"/>
      <c r="BE25" s="2"/>
      <c r="BF25" s="2"/>
      <c r="BG25" s="2"/>
      <c r="BI25" s="2"/>
      <c r="BJ25" s="2"/>
      <c r="BK25" s="59"/>
      <c r="BL25" s="2"/>
      <c r="BM25" s="2"/>
      <c r="BO25" s="2"/>
      <c r="BP25" s="2"/>
      <c r="BS25" s="2"/>
      <c r="BT25" s="2"/>
      <c r="BU25" s="2"/>
      <c r="BW25" s="2"/>
      <c r="BX25" s="2"/>
      <c r="BY25" s="2"/>
      <c r="CA25" s="2"/>
      <c r="CB25" s="2"/>
      <c r="CC25" s="2"/>
    </row>
    <row r="26" spans="1:84" ht="15.75" customHeight="1" x14ac:dyDescent="0.3">
      <c r="A26" s="57">
        <v>2</v>
      </c>
      <c r="B26" s="57" t="s">
        <v>381</v>
      </c>
      <c r="C26" s="288">
        <v>4</v>
      </c>
      <c r="D26" s="160" t="str">
        <f t="shared" si="31"/>
        <v>.z05_2_c_4</v>
      </c>
      <c r="E26" s="222" t="s">
        <v>177</v>
      </c>
      <c r="F26" s="230"/>
      <c r="G26" s="231" t="s">
        <v>162</v>
      </c>
      <c r="H26" s="2">
        <v>13</v>
      </c>
      <c r="I26" s="231" t="s">
        <v>178</v>
      </c>
      <c r="J26" s="91">
        <f t="shared" si="59"/>
        <v>49</v>
      </c>
      <c r="K26" s="94">
        <f>VLOOKUP(J26,Kalendarz!B:E,4,FALSE)</f>
        <v>46724</v>
      </c>
      <c r="L26" s="94">
        <f t="shared" si="47"/>
        <v>46724</v>
      </c>
      <c r="M26" s="37">
        <f t="shared" si="60"/>
        <v>48</v>
      </c>
      <c r="N26" s="474">
        <f>ROUND(MAX(AG26:AO26)/Listy!$U$2,0)</f>
        <v>0</v>
      </c>
      <c r="O26" s="293">
        <v>80</v>
      </c>
      <c r="P26" s="242"/>
      <c r="Q26" s="242"/>
      <c r="R26" s="242"/>
      <c r="S26" s="242"/>
      <c r="T26" s="242">
        <v>0</v>
      </c>
      <c r="U26" s="242">
        <v>0</v>
      </c>
      <c r="V26" s="242">
        <v>0</v>
      </c>
      <c r="W26" s="242">
        <v>0</v>
      </c>
      <c r="X26" s="242">
        <v>0</v>
      </c>
      <c r="Y26" s="243">
        <v>0</v>
      </c>
      <c r="Z26" s="243">
        <v>0</v>
      </c>
      <c r="AA26" s="243">
        <v>0</v>
      </c>
      <c r="AB26" s="243"/>
      <c r="AC26" s="300">
        <v>0</v>
      </c>
      <c r="AD26" s="300">
        <v>0.5</v>
      </c>
      <c r="AE26" s="300">
        <v>0.5</v>
      </c>
      <c r="AF26" s="300">
        <v>0</v>
      </c>
      <c r="AG26" s="297">
        <f t="shared" si="71"/>
        <v>0</v>
      </c>
      <c r="AH26" s="297">
        <f t="shared" si="72"/>
        <v>0</v>
      </c>
      <c r="AI26" s="297">
        <f t="shared" si="73"/>
        <v>0</v>
      </c>
      <c r="AJ26" s="297">
        <f t="shared" si="74"/>
        <v>0</v>
      </c>
      <c r="AK26" s="297">
        <f t="shared" si="75"/>
        <v>0</v>
      </c>
      <c r="AL26" s="297">
        <f t="shared" si="76"/>
        <v>0</v>
      </c>
      <c r="AM26" s="297">
        <f t="shared" si="77"/>
        <v>0</v>
      </c>
      <c r="AN26" s="297">
        <f t="shared" si="78"/>
        <v>0</v>
      </c>
      <c r="AO26" s="297">
        <f t="shared" si="79"/>
        <v>0</v>
      </c>
      <c r="AP26" s="298">
        <f t="shared" si="80"/>
        <v>0</v>
      </c>
      <c r="AQ26" s="298">
        <f t="shared" si="81"/>
        <v>0</v>
      </c>
      <c r="AR26" s="298">
        <f t="shared" si="82"/>
        <v>0</v>
      </c>
      <c r="AS26" s="299"/>
      <c r="AT26" s="302">
        <f t="shared" si="83"/>
        <v>0</v>
      </c>
      <c r="AU26" s="302">
        <f t="shared" si="84"/>
        <v>40</v>
      </c>
      <c r="AV26" s="302">
        <f t="shared" si="85"/>
        <v>40</v>
      </c>
      <c r="AW26" s="302">
        <f t="shared" si="86"/>
        <v>0</v>
      </c>
      <c r="AX26" s="236">
        <f t="shared" si="87"/>
        <v>0</v>
      </c>
      <c r="AY26" s="2">
        <f t="shared" si="29"/>
        <v>0</v>
      </c>
      <c r="AZ26" s="87" t="e">
        <f>VLOOKUP(I26,Listy!$A$1:$H$9,6,FALSE)</f>
        <v>#N/A</v>
      </c>
      <c r="BA26" s="378" t="e">
        <f t="shared" si="30"/>
        <v>#N/A</v>
      </c>
      <c r="BB26" s="2"/>
      <c r="BC26" s="2"/>
      <c r="BD26" s="2"/>
      <c r="BE26" s="2"/>
      <c r="BF26" s="2"/>
      <c r="BG26" s="2"/>
      <c r="BI26" s="2"/>
      <c r="BJ26" s="2"/>
      <c r="BL26" s="2"/>
      <c r="BM26" s="2"/>
      <c r="BO26" s="2"/>
      <c r="BP26" s="2"/>
      <c r="BS26" s="2"/>
      <c r="BT26" s="2"/>
      <c r="BU26" s="2"/>
      <c r="BW26" s="2"/>
      <c r="BX26" s="2"/>
      <c r="BY26" s="2"/>
      <c r="CA26" s="2"/>
      <c r="CB26" s="2"/>
      <c r="CC26" s="2"/>
    </row>
    <row r="27" spans="1:84" ht="15.75" customHeight="1" x14ac:dyDescent="0.3">
      <c r="A27" s="57">
        <v>2</v>
      </c>
      <c r="B27" s="57" t="s">
        <v>381</v>
      </c>
      <c r="C27" s="288">
        <v>5</v>
      </c>
      <c r="D27" s="160" t="str">
        <f t="shared" si="31"/>
        <v>.z05_2_c_5</v>
      </c>
      <c r="E27" s="222" t="s">
        <v>179</v>
      </c>
      <c r="F27" s="230"/>
      <c r="G27" s="231" t="s">
        <v>162</v>
      </c>
      <c r="H27" s="2">
        <v>13</v>
      </c>
      <c r="I27" s="231" t="s">
        <v>178</v>
      </c>
      <c r="J27" s="91">
        <f t="shared" ref="J27:J89" si="88">M26+1</f>
        <v>49</v>
      </c>
      <c r="K27" s="94">
        <f>VLOOKUP(J27,Kalendarz!B:E,4,FALSE)</f>
        <v>46724</v>
      </c>
      <c r="L27" s="94">
        <f t="shared" si="47"/>
        <v>46724</v>
      </c>
      <c r="M27" s="37">
        <f t="shared" ref="M27:M29" si="89">J27+N27-1</f>
        <v>48</v>
      </c>
      <c r="N27" s="474">
        <f>ROUND(MAX(AG27:AO27)/Listy!$U$2,0)</f>
        <v>0</v>
      </c>
      <c r="O27" s="293">
        <v>80</v>
      </c>
      <c r="P27" s="242"/>
      <c r="Q27" s="242"/>
      <c r="R27" s="242"/>
      <c r="S27" s="242"/>
      <c r="T27" s="242">
        <v>0</v>
      </c>
      <c r="U27" s="242">
        <v>0</v>
      </c>
      <c r="V27" s="242">
        <v>0</v>
      </c>
      <c r="W27" s="242">
        <v>0</v>
      </c>
      <c r="X27" s="242">
        <v>0</v>
      </c>
      <c r="Y27" s="243">
        <v>0</v>
      </c>
      <c r="Z27" s="243">
        <v>0</v>
      </c>
      <c r="AA27" s="243">
        <v>0</v>
      </c>
      <c r="AB27" s="243"/>
      <c r="AC27" s="300">
        <v>0</v>
      </c>
      <c r="AD27" s="300">
        <v>0</v>
      </c>
      <c r="AE27" s="300">
        <v>0.5</v>
      </c>
      <c r="AF27" s="300">
        <v>0.5</v>
      </c>
      <c r="AG27" s="297">
        <f t="shared" ref="AG27:AG33" si="90">ROUND($O27*P27,0)</f>
        <v>0</v>
      </c>
      <c r="AH27" s="297">
        <f t="shared" ref="AH27:AH33" si="91">ROUND($O27*Q27,0)</f>
        <v>0</v>
      </c>
      <c r="AI27" s="297">
        <f t="shared" ref="AI27:AI33" si="92">ROUND($O27*R27,0)</f>
        <v>0</v>
      </c>
      <c r="AJ27" s="297">
        <f t="shared" ref="AJ27:AJ33" si="93">ROUND($O27*S27,0)</f>
        <v>0</v>
      </c>
      <c r="AK27" s="297">
        <f t="shared" ref="AK27:AK33" si="94">ROUND($O27*T27,0)</f>
        <v>0</v>
      </c>
      <c r="AL27" s="297">
        <f t="shared" ref="AL27:AL33" si="95">ROUND($O27*U27,0)</f>
        <v>0</v>
      </c>
      <c r="AM27" s="297">
        <f t="shared" ref="AM27:AM33" si="96">ROUND($O27*V27,0)</f>
        <v>0</v>
      </c>
      <c r="AN27" s="297">
        <f t="shared" ref="AN27:AN33" si="97">ROUND($O27*W27,0)</f>
        <v>0</v>
      </c>
      <c r="AO27" s="297">
        <f t="shared" ref="AO27:AO33" si="98">ROUND($O27*X27,0)</f>
        <v>0</v>
      </c>
      <c r="AP27" s="298">
        <f t="shared" si="80"/>
        <v>0</v>
      </c>
      <c r="AQ27" s="298">
        <f t="shared" si="81"/>
        <v>0</v>
      </c>
      <c r="AR27" s="298">
        <f t="shared" si="82"/>
        <v>0</v>
      </c>
      <c r="AS27" s="299"/>
      <c r="AT27" s="302">
        <f t="shared" si="83"/>
        <v>0</v>
      </c>
      <c r="AU27" s="302">
        <f t="shared" si="84"/>
        <v>0</v>
      </c>
      <c r="AV27" s="302">
        <f t="shared" si="85"/>
        <v>40</v>
      </c>
      <c r="AW27" s="302">
        <f t="shared" si="86"/>
        <v>40</v>
      </c>
      <c r="AX27" s="236">
        <f t="shared" si="87"/>
        <v>0</v>
      </c>
      <c r="AY27" s="2">
        <f t="shared" si="29"/>
        <v>0</v>
      </c>
      <c r="AZ27" s="87" t="e">
        <f>VLOOKUP(I27,Listy!$A$1:$H$9,6,FALSE)</f>
        <v>#N/A</v>
      </c>
      <c r="BA27" s="378" t="e">
        <f t="shared" si="30"/>
        <v>#N/A</v>
      </c>
      <c r="BB27" s="2"/>
      <c r="BC27" s="2"/>
      <c r="BD27" s="2"/>
      <c r="BE27" s="2"/>
      <c r="BF27" s="2"/>
      <c r="BG27" s="2"/>
      <c r="BI27" s="2"/>
      <c r="BJ27" s="2"/>
      <c r="BL27" s="2"/>
      <c r="BM27" s="2"/>
      <c r="BO27" s="2"/>
      <c r="BP27" s="2"/>
      <c r="BS27" s="2"/>
      <c r="BT27" s="2"/>
      <c r="BU27" s="2"/>
      <c r="BW27" s="2"/>
      <c r="BX27" s="2"/>
      <c r="BY27" s="2"/>
      <c r="CA27" s="2"/>
      <c r="CB27" s="2"/>
      <c r="CC27" s="2"/>
    </row>
    <row r="28" spans="1:84" ht="15.75" customHeight="1" x14ac:dyDescent="0.3">
      <c r="A28" s="57">
        <v>2</v>
      </c>
      <c r="B28" s="57" t="s">
        <v>381</v>
      </c>
      <c r="C28" s="288">
        <v>6</v>
      </c>
      <c r="D28" s="160" t="str">
        <f t="shared" si="31"/>
        <v>.z05_2_c_6</v>
      </c>
      <c r="E28" s="222" t="s">
        <v>180</v>
      </c>
      <c r="F28" s="230"/>
      <c r="G28" s="231" t="s">
        <v>158</v>
      </c>
      <c r="H28" s="2">
        <v>14</v>
      </c>
      <c r="I28" s="230" t="s">
        <v>163</v>
      </c>
      <c r="J28" s="91">
        <f t="shared" si="88"/>
        <v>49</v>
      </c>
      <c r="K28" s="94">
        <f>VLOOKUP(J28,Kalendarz!B:E,4,FALSE)</f>
        <v>46724</v>
      </c>
      <c r="L28" s="94">
        <f t="shared" si="47"/>
        <v>46725</v>
      </c>
      <c r="M28" s="37">
        <f t="shared" si="89"/>
        <v>49</v>
      </c>
      <c r="N28" s="474">
        <f>ROUND(MAX(AG28:AO28)/Listy!$U$2,0)</f>
        <v>1</v>
      </c>
      <c r="O28" s="293">
        <v>60</v>
      </c>
      <c r="P28" s="242"/>
      <c r="Q28" s="242"/>
      <c r="R28" s="242"/>
      <c r="S28" s="242"/>
      <c r="T28" s="242">
        <v>0.17299999999999999</v>
      </c>
      <c r="U28" s="242">
        <v>0.16300000000000001</v>
      </c>
      <c r="V28" s="242">
        <v>0</v>
      </c>
      <c r="W28" s="242">
        <v>0</v>
      </c>
      <c r="X28" s="242">
        <v>0</v>
      </c>
      <c r="Y28" s="243">
        <v>0.34</v>
      </c>
      <c r="Z28" s="243">
        <v>0</v>
      </c>
      <c r="AA28" s="243">
        <v>0</v>
      </c>
      <c r="AB28" s="243"/>
      <c r="AC28" s="300">
        <v>0.33300000000000002</v>
      </c>
      <c r="AD28" s="300">
        <v>0</v>
      </c>
      <c r="AE28" s="300">
        <v>0</v>
      </c>
      <c r="AF28" s="300">
        <v>0</v>
      </c>
      <c r="AG28" s="297">
        <f t="shared" si="90"/>
        <v>0</v>
      </c>
      <c r="AH28" s="297">
        <f t="shared" si="91"/>
        <v>0</v>
      </c>
      <c r="AI28" s="297">
        <f t="shared" si="92"/>
        <v>0</v>
      </c>
      <c r="AJ28" s="297">
        <f t="shared" si="93"/>
        <v>0</v>
      </c>
      <c r="AK28" s="297">
        <f t="shared" si="94"/>
        <v>10</v>
      </c>
      <c r="AL28" s="297">
        <f t="shared" si="95"/>
        <v>10</v>
      </c>
      <c r="AM28" s="297">
        <f t="shared" si="96"/>
        <v>0</v>
      </c>
      <c r="AN28" s="297">
        <f t="shared" si="97"/>
        <v>0</v>
      </c>
      <c r="AO28" s="297">
        <f t="shared" si="98"/>
        <v>0</v>
      </c>
      <c r="AP28" s="298">
        <f t="shared" si="80"/>
        <v>20</v>
      </c>
      <c r="AQ28" s="298">
        <f t="shared" si="81"/>
        <v>0</v>
      </c>
      <c r="AR28" s="298">
        <f t="shared" si="82"/>
        <v>0</v>
      </c>
      <c r="AS28" s="299"/>
      <c r="AT28" s="302">
        <f t="shared" si="83"/>
        <v>20</v>
      </c>
      <c r="AU28" s="302">
        <f t="shared" si="84"/>
        <v>0</v>
      </c>
      <c r="AV28" s="302">
        <f t="shared" si="85"/>
        <v>0</v>
      </c>
      <c r="AW28" s="302">
        <f t="shared" si="86"/>
        <v>0</v>
      </c>
      <c r="AX28" s="236">
        <f t="shared" si="87"/>
        <v>20</v>
      </c>
      <c r="AY28" s="2">
        <f t="shared" si="29"/>
        <v>0.125</v>
      </c>
      <c r="AZ28" s="87" t="e">
        <f>VLOOKUP(I28,Listy!$A$1:$H$9,6,FALSE)</f>
        <v>#N/A</v>
      </c>
      <c r="BA28" s="378" t="e">
        <f t="shared" si="30"/>
        <v>#N/A</v>
      </c>
      <c r="BB28" s="2"/>
      <c r="BC28" s="2"/>
      <c r="BD28" s="2"/>
      <c r="BE28" s="2"/>
      <c r="BF28" s="2"/>
      <c r="BG28" s="2"/>
      <c r="BI28" s="2"/>
      <c r="BJ28" s="2"/>
      <c r="BL28" s="2"/>
      <c r="BM28" s="2"/>
      <c r="BO28" s="2"/>
      <c r="BP28" s="2"/>
      <c r="BS28" s="2"/>
      <c r="BT28" s="2"/>
      <c r="BU28" s="2"/>
      <c r="BW28" s="2"/>
      <c r="BX28" s="2"/>
      <c r="BY28" s="2"/>
      <c r="CA28" s="2"/>
      <c r="CB28" s="2"/>
      <c r="CC28" s="2"/>
    </row>
    <row r="29" spans="1:84" ht="15.75" customHeight="1" x14ac:dyDescent="0.3">
      <c r="A29" s="57">
        <v>2</v>
      </c>
      <c r="B29" s="57" t="s">
        <v>381</v>
      </c>
      <c r="C29" s="288">
        <v>7</v>
      </c>
      <c r="D29" s="160" t="str">
        <f t="shared" si="31"/>
        <v>.z05_2_c_7</v>
      </c>
      <c r="E29" s="222" t="s">
        <v>181</v>
      </c>
      <c r="F29" s="230"/>
      <c r="G29" s="231" t="s">
        <v>158</v>
      </c>
      <c r="H29" s="2">
        <v>14</v>
      </c>
      <c r="I29" s="230" t="s">
        <v>163</v>
      </c>
      <c r="J29" s="91">
        <f t="shared" si="88"/>
        <v>50</v>
      </c>
      <c r="K29" s="94">
        <f>VLOOKUP(J29,Kalendarz!B:E,4,FALSE)</f>
        <v>46731</v>
      </c>
      <c r="L29" s="94">
        <f t="shared" si="47"/>
        <v>46732</v>
      </c>
      <c r="M29" s="37">
        <f t="shared" si="89"/>
        <v>50</v>
      </c>
      <c r="N29" s="474">
        <f>ROUND(MAX(AG29:AO29)/Listy!$U$2,0)</f>
        <v>1</v>
      </c>
      <c r="O29" s="293">
        <v>60</v>
      </c>
      <c r="P29" s="242"/>
      <c r="Q29" s="242"/>
      <c r="R29" s="242"/>
      <c r="S29" s="242"/>
      <c r="T29" s="242">
        <v>0</v>
      </c>
      <c r="U29" s="242">
        <v>0</v>
      </c>
      <c r="V29" s="242">
        <v>0</v>
      </c>
      <c r="W29" s="242">
        <v>0.17299999999999999</v>
      </c>
      <c r="X29" s="242">
        <v>0.16300000000000001</v>
      </c>
      <c r="Y29" s="243">
        <v>0.34</v>
      </c>
      <c r="Z29" s="243">
        <v>0</v>
      </c>
      <c r="AA29" s="243">
        <v>0</v>
      </c>
      <c r="AB29" s="243"/>
      <c r="AC29" s="300">
        <v>0.33300000000000002</v>
      </c>
      <c r="AD29" s="300">
        <v>0</v>
      </c>
      <c r="AE29" s="300">
        <v>0</v>
      </c>
      <c r="AF29" s="300">
        <v>0</v>
      </c>
      <c r="AG29" s="297">
        <f t="shared" si="90"/>
        <v>0</v>
      </c>
      <c r="AH29" s="297">
        <f t="shared" si="91"/>
        <v>0</v>
      </c>
      <c r="AI29" s="297">
        <f t="shared" si="92"/>
        <v>0</v>
      </c>
      <c r="AJ29" s="297">
        <f t="shared" si="93"/>
        <v>0</v>
      </c>
      <c r="AK29" s="297">
        <f t="shared" si="94"/>
        <v>0</v>
      </c>
      <c r="AL29" s="297">
        <f t="shared" si="95"/>
        <v>0</v>
      </c>
      <c r="AM29" s="297">
        <f t="shared" si="96"/>
        <v>0</v>
      </c>
      <c r="AN29" s="297">
        <f t="shared" si="97"/>
        <v>10</v>
      </c>
      <c r="AO29" s="297">
        <f t="shared" si="98"/>
        <v>10</v>
      </c>
      <c r="AP29" s="298">
        <f t="shared" si="80"/>
        <v>20</v>
      </c>
      <c r="AQ29" s="298">
        <f t="shared" si="81"/>
        <v>0</v>
      </c>
      <c r="AR29" s="298">
        <f t="shared" si="82"/>
        <v>0</v>
      </c>
      <c r="AS29" s="299"/>
      <c r="AT29" s="302">
        <f t="shared" si="83"/>
        <v>20</v>
      </c>
      <c r="AU29" s="302">
        <f t="shared" si="84"/>
        <v>0</v>
      </c>
      <c r="AV29" s="302">
        <f t="shared" si="85"/>
        <v>0</v>
      </c>
      <c r="AW29" s="302">
        <f t="shared" si="86"/>
        <v>0</v>
      </c>
      <c r="AX29" s="236">
        <f t="shared" si="87"/>
        <v>20</v>
      </c>
      <c r="AY29" s="2">
        <f t="shared" si="29"/>
        <v>0.125</v>
      </c>
      <c r="AZ29" s="87" t="e">
        <f>VLOOKUP(I29,Listy!$A$1:$H$9,6,FALSE)</f>
        <v>#N/A</v>
      </c>
      <c r="BA29" s="378" t="e">
        <f t="shared" si="30"/>
        <v>#N/A</v>
      </c>
      <c r="BB29" s="2"/>
      <c r="BC29" s="2"/>
      <c r="BD29" s="2"/>
      <c r="BE29" s="2"/>
      <c r="BF29" s="2"/>
      <c r="BG29" s="2"/>
      <c r="BI29" s="2"/>
      <c r="BJ29" s="2"/>
      <c r="BL29" s="2"/>
      <c r="BM29" s="2"/>
      <c r="BO29" s="2"/>
      <c r="BP29" s="2"/>
      <c r="BS29" s="2"/>
      <c r="BT29" s="2"/>
      <c r="BU29" s="2"/>
      <c r="BW29" s="2"/>
      <c r="BX29" s="2"/>
      <c r="BY29" s="2"/>
      <c r="CA29" s="2"/>
      <c r="CB29" s="2"/>
      <c r="CC29" s="2"/>
    </row>
    <row r="30" spans="1:84" ht="15.75" customHeight="1" x14ac:dyDescent="0.3">
      <c r="A30" s="57">
        <v>2</v>
      </c>
      <c r="B30" s="57" t="s">
        <v>381</v>
      </c>
      <c r="C30" s="288">
        <v>8</v>
      </c>
      <c r="D30" s="160" t="str">
        <f t="shared" si="31"/>
        <v>.z05_2_c_8</v>
      </c>
      <c r="E30" s="222" t="s">
        <v>182</v>
      </c>
      <c r="F30" s="230"/>
      <c r="G30" s="231" t="s">
        <v>158</v>
      </c>
      <c r="H30" s="2">
        <v>15</v>
      </c>
      <c r="I30" s="230" t="s">
        <v>163</v>
      </c>
      <c r="J30" s="91">
        <f t="shared" si="88"/>
        <v>51</v>
      </c>
      <c r="K30" s="94">
        <f>VLOOKUP(J30,Kalendarz!B:E,4,FALSE)</f>
        <v>46738</v>
      </c>
      <c r="L30" s="94">
        <f t="shared" si="47"/>
        <v>46739</v>
      </c>
      <c r="M30" s="37">
        <f t="shared" ref="M30:M39" si="99">J30+N30-1</f>
        <v>51</v>
      </c>
      <c r="N30" s="474">
        <f>ROUND(MAX(AG30:AO30)/Listy!$U$2,0)</f>
        <v>1</v>
      </c>
      <c r="O30" s="293">
        <v>60</v>
      </c>
      <c r="P30" s="242"/>
      <c r="Q30" s="242"/>
      <c r="R30" s="242"/>
      <c r="S30" s="242"/>
      <c r="T30" s="242">
        <v>0.17299999999999999</v>
      </c>
      <c r="U30" s="242">
        <v>0.16300000000000001</v>
      </c>
      <c r="V30" s="242">
        <v>0</v>
      </c>
      <c r="W30" s="242">
        <v>0</v>
      </c>
      <c r="X30" s="242">
        <v>0</v>
      </c>
      <c r="Y30" s="243">
        <v>0.34</v>
      </c>
      <c r="Z30" s="243">
        <v>0</v>
      </c>
      <c r="AA30" s="243">
        <v>0</v>
      </c>
      <c r="AB30" s="243"/>
      <c r="AC30" s="300">
        <v>0.33300000000000002</v>
      </c>
      <c r="AD30" s="300">
        <v>0</v>
      </c>
      <c r="AE30" s="300">
        <v>0</v>
      </c>
      <c r="AF30" s="300">
        <v>0</v>
      </c>
      <c r="AG30" s="297">
        <f t="shared" si="90"/>
        <v>0</v>
      </c>
      <c r="AH30" s="297">
        <f t="shared" si="91"/>
        <v>0</v>
      </c>
      <c r="AI30" s="297">
        <f t="shared" si="92"/>
        <v>0</v>
      </c>
      <c r="AJ30" s="297">
        <f t="shared" si="93"/>
        <v>0</v>
      </c>
      <c r="AK30" s="297">
        <f t="shared" si="94"/>
        <v>10</v>
      </c>
      <c r="AL30" s="297">
        <f t="shared" si="95"/>
        <v>10</v>
      </c>
      <c r="AM30" s="297">
        <f t="shared" si="96"/>
        <v>0</v>
      </c>
      <c r="AN30" s="297">
        <f t="shared" si="97"/>
        <v>0</v>
      </c>
      <c r="AO30" s="297">
        <f t="shared" si="98"/>
        <v>0</v>
      </c>
      <c r="AP30" s="298">
        <f t="shared" si="80"/>
        <v>20</v>
      </c>
      <c r="AQ30" s="298">
        <f t="shared" si="81"/>
        <v>0</v>
      </c>
      <c r="AR30" s="298">
        <f t="shared" si="82"/>
        <v>0</v>
      </c>
      <c r="AS30" s="299"/>
      <c r="AT30" s="302">
        <f t="shared" si="83"/>
        <v>20</v>
      </c>
      <c r="AU30" s="302">
        <f t="shared" si="84"/>
        <v>0</v>
      </c>
      <c r="AV30" s="302">
        <f t="shared" si="85"/>
        <v>0</v>
      </c>
      <c r="AW30" s="302">
        <f t="shared" si="86"/>
        <v>0</v>
      </c>
      <c r="AX30" s="236">
        <f t="shared" si="87"/>
        <v>20</v>
      </c>
      <c r="AY30" s="2">
        <f t="shared" si="29"/>
        <v>0.125</v>
      </c>
      <c r="AZ30" s="87" t="e">
        <f>VLOOKUP(I30,Listy!$A$1:$H$9,6,FALSE)</f>
        <v>#N/A</v>
      </c>
      <c r="BA30" s="378" t="e">
        <f t="shared" si="30"/>
        <v>#N/A</v>
      </c>
      <c r="BB30" s="2"/>
      <c r="BC30" s="2"/>
      <c r="BD30" s="2"/>
      <c r="BE30" s="2"/>
      <c r="BF30" s="2"/>
      <c r="BG30" s="2"/>
      <c r="BI30" s="2"/>
      <c r="BJ30" s="15"/>
      <c r="BL30" s="16"/>
      <c r="BM30" s="2"/>
      <c r="BO30" s="2"/>
      <c r="BP30" s="2"/>
      <c r="BS30" s="2"/>
      <c r="BT30" s="2"/>
      <c r="BU30" s="2"/>
      <c r="BW30" s="2"/>
      <c r="BX30" s="2"/>
      <c r="BY30" s="2"/>
      <c r="CA30" s="2"/>
      <c r="CB30" s="2"/>
      <c r="CC30" s="2"/>
    </row>
    <row r="31" spans="1:84" ht="15.75" customHeight="1" x14ac:dyDescent="0.3">
      <c r="A31" s="57">
        <v>2</v>
      </c>
      <c r="B31" s="57" t="s">
        <v>381</v>
      </c>
      <c r="C31" s="288">
        <v>9</v>
      </c>
      <c r="D31" s="160" t="str">
        <f t="shared" si="31"/>
        <v>.z05_2_c_9</v>
      </c>
      <c r="E31" s="222" t="s">
        <v>183</v>
      </c>
      <c r="F31" s="230"/>
      <c r="G31" s="231" t="s">
        <v>158</v>
      </c>
      <c r="H31" s="2">
        <v>15</v>
      </c>
      <c r="I31" s="230" t="s">
        <v>163</v>
      </c>
      <c r="J31" s="91">
        <f t="shared" si="88"/>
        <v>52</v>
      </c>
      <c r="K31" s="94">
        <f>VLOOKUP(J31,Kalendarz!B:E,4,FALSE)</f>
        <v>46745</v>
      </c>
      <c r="L31" s="94">
        <f t="shared" si="47"/>
        <v>46746</v>
      </c>
      <c r="M31" s="37">
        <f t="shared" si="99"/>
        <v>52</v>
      </c>
      <c r="N31" s="474">
        <f>ROUND(MAX(AG31:AO31)/Listy!$U$2,0)</f>
        <v>1</v>
      </c>
      <c r="O31" s="293">
        <v>60</v>
      </c>
      <c r="P31" s="242"/>
      <c r="Q31" s="242"/>
      <c r="R31" s="242"/>
      <c r="S31" s="242"/>
      <c r="T31" s="242">
        <v>0</v>
      </c>
      <c r="U31" s="242">
        <v>0</v>
      </c>
      <c r="V31" s="242">
        <v>0.17</v>
      </c>
      <c r="W31" s="242">
        <v>0.16</v>
      </c>
      <c r="X31" s="242">
        <v>0</v>
      </c>
      <c r="Y31" s="243">
        <v>0.34</v>
      </c>
      <c r="Z31" s="243">
        <v>0</v>
      </c>
      <c r="AA31" s="243">
        <v>0</v>
      </c>
      <c r="AB31" s="243"/>
      <c r="AC31" s="300">
        <v>0.33300000000000002</v>
      </c>
      <c r="AD31" s="300">
        <v>0</v>
      </c>
      <c r="AE31" s="300">
        <v>0</v>
      </c>
      <c r="AF31" s="300">
        <v>0</v>
      </c>
      <c r="AG31" s="297">
        <f t="shared" si="90"/>
        <v>0</v>
      </c>
      <c r="AH31" s="297">
        <f t="shared" si="91"/>
        <v>0</v>
      </c>
      <c r="AI31" s="297">
        <f t="shared" si="92"/>
        <v>0</v>
      </c>
      <c r="AJ31" s="297">
        <f t="shared" si="93"/>
        <v>0</v>
      </c>
      <c r="AK31" s="297">
        <f t="shared" si="94"/>
        <v>0</v>
      </c>
      <c r="AL31" s="297">
        <f t="shared" si="95"/>
        <v>0</v>
      </c>
      <c r="AM31" s="297">
        <f t="shared" si="96"/>
        <v>10</v>
      </c>
      <c r="AN31" s="297">
        <f t="shared" si="97"/>
        <v>10</v>
      </c>
      <c r="AO31" s="297">
        <f t="shared" si="98"/>
        <v>0</v>
      </c>
      <c r="AP31" s="298">
        <f t="shared" si="80"/>
        <v>20</v>
      </c>
      <c r="AQ31" s="298">
        <f t="shared" si="81"/>
        <v>0</v>
      </c>
      <c r="AR31" s="298">
        <f t="shared" si="82"/>
        <v>0</v>
      </c>
      <c r="AS31" s="299"/>
      <c r="AT31" s="302">
        <f t="shared" si="83"/>
        <v>20</v>
      </c>
      <c r="AU31" s="302">
        <f t="shared" si="84"/>
        <v>0</v>
      </c>
      <c r="AV31" s="302">
        <f t="shared" si="85"/>
        <v>0</v>
      </c>
      <c r="AW31" s="302">
        <f t="shared" si="86"/>
        <v>0</v>
      </c>
      <c r="AX31" s="236">
        <f t="shared" si="87"/>
        <v>20</v>
      </c>
      <c r="AY31" s="2">
        <f t="shared" si="29"/>
        <v>0.125</v>
      </c>
      <c r="AZ31" s="87" t="e">
        <f>VLOOKUP(I31,Listy!$A$1:$H$9,6,FALSE)</f>
        <v>#N/A</v>
      </c>
      <c r="BA31" s="378" t="e">
        <f t="shared" si="30"/>
        <v>#N/A</v>
      </c>
      <c r="BB31" s="2"/>
      <c r="BC31" s="2"/>
      <c r="BD31" s="2"/>
      <c r="BE31" s="2"/>
      <c r="BF31" s="2"/>
      <c r="BG31" s="2"/>
      <c r="BI31" s="2"/>
      <c r="BJ31" s="15"/>
      <c r="BL31" s="16"/>
      <c r="BM31" s="2"/>
      <c r="BO31" s="2"/>
      <c r="BP31" s="2"/>
      <c r="BS31" s="2"/>
      <c r="BT31" s="2"/>
      <c r="BU31" s="2"/>
      <c r="BW31" s="2"/>
      <c r="BX31" s="2"/>
      <c r="BY31" s="2"/>
      <c r="CA31" s="2"/>
      <c r="CB31" s="2"/>
      <c r="CC31" s="2"/>
    </row>
    <row r="32" spans="1:84" ht="15.75" customHeight="1" x14ac:dyDescent="0.3">
      <c r="A32" s="57">
        <v>2</v>
      </c>
      <c r="B32" s="57" t="s">
        <v>381</v>
      </c>
      <c r="C32" s="288">
        <v>10</v>
      </c>
      <c r="D32" s="160" t="str">
        <f t="shared" si="31"/>
        <v>.z05_2_c_10</v>
      </c>
      <c r="E32" s="222" t="s">
        <v>184</v>
      </c>
      <c r="F32" s="230"/>
      <c r="G32" s="231" t="s">
        <v>162</v>
      </c>
      <c r="H32" s="2">
        <v>16</v>
      </c>
      <c r="I32" s="230" t="s">
        <v>163</v>
      </c>
      <c r="J32" s="91">
        <f t="shared" si="88"/>
        <v>53</v>
      </c>
      <c r="K32" s="94">
        <f>VLOOKUP(J32,Kalendarz!B:E,4,FALSE)</f>
        <v>46752</v>
      </c>
      <c r="L32" s="94">
        <f t="shared" si="47"/>
        <v>46753</v>
      </c>
      <c r="M32" s="37">
        <f t="shared" si="99"/>
        <v>53</v>
      </c>
      <c r="N32" s="474">
        <f>ROUND(MAX(AG32:AO32)/Listy!$U$2,0)</f>
        <v>1</v>
      </c>
      <c r="O32" s="293">
        <v>200</v>
      </c>
      <c r="P32" s="242"/>
      <c r="Q32" s="242"/>
      <c r="R32" s="242"/>
      <c r="S32" s="242"/>
      <c r="T32" s="242">
        <v>0</v>
      </c>
      <c r="U32" s="242">
        <v>0.1</v>
      </c>
      <c r="V32" s="242">
        <v>0.1</v>
      </c>
      <c r="W32" s="242">
        <v>0.1</v>
      </c>
      <c r="X32" s="242">
        <v>0.1</v>
      </c>
      <c r="Y32" s="243">
        <v>0</v>
      </c>
      <c r="Z32" s="243">
        <v>0</v>
      </c>
      <c r="AA32" s="243">
        <v>0</v>
      </c>
      <c r="AB32" s="243"/>
      <c r="AC32" s="300">
        <v>0</v>
      </c>
      <c r="AD32" s="300">
        <v>0.2</v>
      </c>
      <c r="AE32" s="300">
        <v>0.2</v>
      </c>
      <c r="AF32" s="300">
        <v>0.2</v>
      </c>
      <c r="AG32" s="297">
        <f t="shared" si="90"/>
        <v>0</v>
      </c>
      <c r="AH32" s="297">
        <f t="shared" si="91"/>
        <v>0</v>
      </c>
      <c r="AI32" s="297">
        <f t="shared" si="92"/>
        <v>0</v>
      </c>
      <c r="AJ32" s="297">
        <f t="shared" si="93"/>
        <v>0</v>
      </c>
      <c r="AK32" s="297">
        <f t="shared" si="94"/>
        <v>0</v>
      </c>
      <c r="AL32" s="297">
        <f t="shared" si="95"/>
        <v>20</v>
      </c>
      <c r="AM32" s="297">
        <f t="shared" si="96"/>
        <v>20</v>
      </c>
      <c r="AN32" s="297">
        <f t="shared" si="97"/>
        <v>20</v>
      </c>
      <c r="AO32" s="297">
        <f t="shared" si="98"/>
        <v>20</v>
      </c>
      <c r="AP32" s="298">
        <f t="shared" si="80"/>
        <v>0</v>
      </c>
      <c r="AQ32" s="298">
        <f t="shared" si="81"/>
        <v>0</v>
      </c>
      <c r="AR32" s="298">
        <f t="shared" si="82"/>
        <v>0</v>
      </c>
      <c r="AS32" s="299"/>
      <c r="AT32" s="302">
        <f t="shared" si="83"/>
        <v>0</v>
      </c>
      <c r="AU32" s="302">
        <f t="shared" si="84"/>
        <v>40</v>
      </c>
      <c r="AV32" s="302">
        <f t="shared" si="85"/>
        <v>40</v>
      </c>
      <c r="AW32" s="302">
        <f t="shared" si="86"/>
        <v>40</v>
      </c>
      <c r="AX32" s="236">
        <f t="shared" si="87"/>
        <v>80</v>
      </c>
      <c r="AY32" s="2">
        <f t="shared" si="29"/>
        <v>0.5</v>
      </c>
      <c r="AZ32" s="87" t="e">
        <f>VLOOKUP(I32,Listy!$A$1:$H$9,6,FALSE)</f>
        <v>#N/A</v>
      </c>
      <c r="BA32" s="378" t="e">
        <f t="shared" si="30"/>
        <v>#N/A</v>
      </c>
      <c r="BB32" s="2"/>
      <c r="BC32" s="2"/>
      <c r="BD32" s="2"/>
      <c r="BE32" s="2"/>
      <c r="BF32" s="2"/>
      <c r="BG32" s="2"/>
      <c r="BI32" s="2"/>
      <c r="BJ32" s="15"/>
      <c r="BL32" s="16"/>
      <c r="BM32" s="2"/>
      <c r="BO32" s="2"/>
      <c r="BP32" s="2"/>
      <c r="BS32" s="2"/>
      <c r="BT32" s="2"/>
      <c r="BU32" s="2"/>
      <c r="BW32" s="2"/>
      <c r="BX32" s="2"/>
      <c r="BY32" s="2"/>
      <c r="CA32" s="2"/>
      <c r="CB32" s="2"/>
      <c r="CC32" s="2"/>
    </row>
    <row r="33" spans="1:84" ht="15.75" customHeight="1" x14ac:dyDescent="0.3">
      <c r="A33" s="57">
        <v>2</v>
      </c>
      <c r="B33" s="57" t="s">
        <v>381</v>
      </c>
      <c r="C33" s="288">
        <v>11</v>
      </c>
      <c r="D33" s="160" t="str">
        <f t="shared" si="31"/>
        <v>.z05_2_c_11</v>
      </c>
      <c r="E33" s="222" t="s">
        <v>185</v>
      </c>
      <c r="F33" s="230"/>
      <c r="G33" s="231" t="s">
        <v>162</v>
      </c>
      <c r="H33" s="2">
        <v>16</v>
      </c>
      <c r="I33" s="230" t="s">
        <v>163</v>
      </c>
      <c r="J33" s="91">
        <f t="shared" si="88"/>
        <v>54</v>
      </c>
      <c r="K33" s="94">
        <f>VLOOKUP(J33,Kalendarz!B:E,4,FALSE)</f>
        <v>46759</v>
      </c>
      <c r="L33" s="94">
        <f t="shared" si="47"/>
        <v>46759</v>
      </c>
      <c r="M33" s="37">
        <f t="shared" si="99"/>
        <v>53</v>
      </c>
      <c r="N33" s="476">
        <v>0</v>
      </c>
      <c r="O33" s="293">
        <v>200</v>
      </c>
      <c r="P33" s="242"/>
      <c r="Q33" s="242"/>
      <c r="R33" s="242"/>
      <c r="S33" s="242"/>
      <c r="T33" s="242">
        <v>0.1</v>
      </c>
      <c r="U33" s="242">
        <v>0.1</v>
      </c>
      <c r="V33" s="242">
        <v>0.1</v>
      </c>
      <c r="W33" s="242">
        <v>0.1</v>
      </c>
      <c r="X33" s="242">
        <v>0</v>
      </c>
      <c r="Y33" s="243">
        <v>0</v>
      </c>
      <c r="Z33" s="243">
        <v>0</v>
      </c>
      <c r="AA33" s="243">
        <v>0</v>
      </c>
      <c r="AB33" s="243"/>
      <c r="AC33" s="300">
        <v>0</v>
      </c>
      <c r="AD33" s="300">
        <v>0.2</v>
      </c>
      <c r="AE33" s="300">
        <v>0.2</v>
      </c>
      <c r="AF33" s="300">
        <v>0.2</v>
      </c>
      <c r="AG33" s="297">
        <f t="shared" si="90"/>
        <v>0</v>
      </c>
      <c r="AH33" s="297">
        <f t="shared" si="91"/>
        <v>0</v>
      </c>
      <c r="AI33" s="297">
        <f t="shared" si="92"/>
        <v>0</v>
      </c>
      <c r="AJ33" s="297">
        <f t="shared" si="93"/>
        <v>0</v>
      </c>
      <c r="AK33" s="297">
        <f t="shared" si="94"/>
        <v>20</v>
      </c>
      <c r="AL33" s="297">
        <f t="shared" si="95"/>
        <v>20</v>
      </c>
      <c r="AM33" s="297">
        <f t="shared" si="96"/>
        <v>20</v>
      </c>
      <c r="AN33" s="297">
        <f t="shared" si="97"/>
        <v>20</v>
      </c>
      <c r="AO33" s="297">
        <f t="shared" si="98"/>
        <v>0</v>
      </c>
      <c r="AP33" s="298">
        <f t="shared" si="80"/>
        <v>0</v>
      </c>
      <c r="AQ33" s="298">
        <f t="shared" si="81"/>
        <v>0</v>
      </c>
      <c r="AR33" s="298">
        <f t="shared" si="82"/>
        <v>0</v>
      </c>
      <c r="AS33" s="299"/>
      <c r="AT33" s="302">
        <f t="shared" si="83"/>
        <v>0</v>
      </c>
      <c r="AU33" s="302">
        <f t="shared" si="84"/>
        <v>40</v>
      </c>
      <c r="AV33" s="302">
        <f t="shared" si="85"/>
        <v>40</v>
      </c>
      <c r="AW33" s="302">
        <f t="shared" si="86"/>
        <v>40</v>
      </c>
      <c r="AX33" s="236">
        <f t="shared" si="87"/>
        <v>80</v>
      </c>
      <c r="AY33" s="2">
        <f t="shared" si="29"/>
        <v>0.5</v>
      </c>
      <c r="AZ33" s="87" t="e">
        <f>VLOOKUP(I33,Listy!$A$1:$H$9,6,FALSE)</f>
        <v>#N/A</v>
      </c>
      <c r="BA33" s="378" t="e">
        <f t="shared" si="30"/>
        <v>#N/A</v>
      </c>
      <c r="BB33" s="2"/>
      <c r="BC33" s="2"/>
      <c r="BD33" s="2"/>
      <c r="BE33" s="2"/>
      <c r="BF33" s="2"/>
      <c r="BG33" s="2"/>
      <c r="BI33" s="2"/>
      <c r="BJ33" s="15"/>
      <c r="BL33" s="16"/>
      <c r="BM33" s="2"/>
      <c r="BO33" s="2"/>
      <c r="BP33" s="2"/>
      <c r="BS33" s="2"/>
      <c r="BT33" s="2"/>
      <c r="BU33" s="2"/>
      <c r="BW33" s="2"/>
      <c r="BX33" s="2"/>
      <c r="BY33" s="2"/>
      <c r="CA33" s="2"/>
      <c r="CB33" s="2"/>
      <c r="CC33" s="2"/>
    </row>
    <row r="34" spans="1:84" ht="15.75" customHeight="1" x14ac:dyDescent="0.35">
      <c r="A34" s="7">
        <v>3</v>
      </c>
      <c r="B34" s="2" t="s">
        <v>379</v>
      </c>
      <c r="C34" s="52">
        <v>0</v>
      </c>
      <c r="D34" s="160" t="str">
        <f t="shared" ref="D34" si="100">CONCATENATE(A$3,"_",A34,"_",B34,"_",C34)</f>
        <v>.z05_3_a_0</v>
      </c>
      <c r="E34" s="146" t="s">
        <v>729</v>
      </c>
      <c r="F34" s="148"/>
      <c r="G34" s="148"/>
      <c r="I34" s="148"/>
      <c r="J34" s="91">
        <f t="shared" si="88"/>
        <v>54</v>
      </c>
      <c r="K34" s="94">
        <f>VLOOKUP(J34,Kalendarz!B:E,4,FALSE)</f>
        <v>46759</v>
      </c>
      <c r="L34" s="94">
        <f t="shared" si="47"/>
        <v>46759</v>
      </c>
      <c r="M34" s="37">
        <f t="shared" si="99"/>
        <v>53</v>
      </c>
      <c r="N34" s="474">
        <f>ROUND(MAX(AG34:AO34)/Listy!$U$2,0)</f>
        <v>0</v>
      </c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31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</row>
    <row r="35" spans="1:84" ht="15" customHeight="1" x14ac:dyDescent="0.3">
      <c r="A35" s="2">
        <v>3</v>
      </c>
      <c r="B35" s="2" t="s">
        <v>379</v>
      </c>
      <c r="C35" s="52">
        <v>1</v>
      </c>
      <c r="D35" s="160" t="str">
        <f t="shared" si="31"/>
        <v>.z05_3_a_1</v>
      </c>
      <c r="E35" s="225" t="s">
        <v>186</v>
      </c>
      <c r="F35" s="148"/>
      <c r="G35" s="148"/>
      <c r="H35" s="2"/>
      <c r="I35" s="148"/>
      <c r="J35" s="91">
        <f t="shared" si="88"/>
        <v>54</v>
      </c>
      <c r="K35" s="94">
        <f>VLOOKUP(J35,Kalendarz!B:E,4,FALSE)</f>
        <v>46759</v>
      </c>
      <c r="L35" s="94">
        <f t="shared" si="47"/>
        <v>46759</v>
      </c>
      <c r="M35" s="37">
        <f t="shared" si="99"/>
        <v>53</v>
      </c>
      <c r="N35" s="474">
        <f>ROUND(MAX(AG35:AO35)/Listy!$U$2,0)</f>
        <v>0</v>
      </c>
      <c r="O35" s="148"/>
      <c r="P35" s="148"/>
      <c r="Q35" s="148"/>
      <c r="R35" s="148"/>
      <c r="S35" s="148"/>
      <c r="T35" s="148"/>
      <c r="U35" s="148"/>
      <c r="V35" s="131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31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</row>
    <row r="36" spans="1:84" ht="15" customHeight="1" x14ac:dyDescent="0.3">
      <c r="A36" s="2">
        <v>3</v>
      </c>
      <c r="B36" s="2" t="s">
        <v>380</v>
      </c>
      <c r="C36" s="171">
        <v>0</v>
      </c>
      <c r="D36" s="160" t="str">
        <f t="shared" si="31"/>
        <v>.z05_3_b_0</v>
      </c>
      <c r="E36" s="221" t="s">
        <v>187</v>
      </c>
      <c r="F36" s="148"/>
      <c r="G36" s="148"/>
      <c r="H36" s="2"/>
      <c r="I36" s="148"/>
      <c r="J36" s="91">
        <f t="shared" si="88"/>
        <v>54</v>
      </c>
      <c r="K36" s="94">
        <f>VLOOKUP(J36,Kalendarz!B:E,4,FALSE)</f>
        <v>46759</v>
      </c>
      <c r="L36" s="94">
        <f t="shared" si="47"/>
        <v>46759</v>
      </c>
      <c r="M36" s="37">
        <f t="shared" si="99"/>
        <v>53</v>
      </c>
      <c r="N36" s="474">
        <f>ROUND(MAX(AG36:AO36)/Listy!$U$2,0)</f>
        <v>0</v>
      </c>
      <c r="O36" s="148"/>
      <c r="P36" s="148"/>
      <c r="Q36" s="148"/>
      <c r="R36" s="148"/>
      <c r="S36" s="148"/>
      <c r="T36" s="148"/>
      <c r="U36" s="148"/>
      <c r="V36" s="131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31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</row>
    <row r="37" spans="1:84" ht="15" customHeight="1" x14ac:dyDescent="0.3">
      <c r="A37" s="57">
        <v>3</v>
      </c>
      <c r="B37" s="2" t="s">
        <v>380</v>
      </c>
      <c r="C37" s="171">
        <v>1</v>
      </c>
      <c r="D37" s="160" t="str">
        <f t="shared" si="31"/>
        <v>.z05_3_b_1</v>
      </c>
      <c r="E37" s="222" t="s">
        <v>188</v>
      </c>
      <c r="F37" s="230"/>
      <c r="G37" s="231" t="s">
        <v>158</v>
      </c>
      <c r="H37" s="2">
        <v>17</v>
      </c>
      <c r="I37" s="230" t="s">
        <v>48</v>
      </c>
      <c r="J37" s="91">
        <f t="shared" si="88"/>
        <v>54</v>
      </c>
      <c r="K37" s="94">
        <f>VLOOKUP(J37,Kalendarz!B:E,4,FALSE)</f>
        <v>46759</v>
      </c>
      <c r="L37" s="94">
        <f t="shared" si="47"/>
        <v>46761</v>
      </c>
      <c r="M37" s="37">
        <f t="shared" si="99"/>
        <v>55</v>
      </c>
      <c r="N37" s="474">
        <f>ROUND(MAX(AG37:AO37)/Listy!$U$2,0)</f>
        <v>2</v>
      </c>
      <c r="O37" s="293">
        <v>120</v>
      </c>
      <c r="P37" s="242"/>
      <c r="Q37" s="242"/>
      <c r="R37" s="242"/>
      <c r="S37" s="242"/>
      <c r="T37" s="242">
        <v>0.25</v>
      </c>
      <c r="U37" s="242">
        <v>0.25</v>
      </c>
      <c r="V37" s="242">
        <v>0</v>
      </c>
      <c r="W37" s="242">
        <v>0.25</v>
      </c>
      <c r="X37" s="242">
        <v>0.25</v>
      </c>
      <c r="Y37" s="243">
        <v>0</v>
      </c>
      <c r="Z37" s="243">
        <v>0</v>
      </c>
      <c r="AA37" s="243">
        <v>0</v>
      </c>
      <c r="AB37" s="243"/>
      <c r="AC37" s="300">
        <v>0</v>
      </c>
      <c r="AD37" s="300">
        <v>0</v>
      </c>
      <c r="AE37" s="300">
        <v>0</v>
      </c>
      <c r="AF37" s="300">
        <v>0</v>
      </c>
      <c r="AG37" s="297">
        <f t="shared" ref="AG37:AG38" si="101">ROUND($O37*P37,0)</f>
        <v>0</v>
      </c>
      <c r="AH37" s="297">
        <f t="shared" ref="AH37:AH38" si="102">ROUND($O37*Q37,0)</f>
        <v>0</v>
      </c>
      <c r="AI37" s="297">
        <f t="shared" ref="AI37:AI38" si="103">ROUND($O37*R37,0)</f>
        <v>0</v>
      </c>
      <c r="AJ37" s="297">
        <f t="shared" ref="AJ37:AJ38" si="104">ROUND($O37*S37,0)</f>
        <v>0</v>
      </c>
      <c r="AK37" s="297">
        <f t="shared" ref="AK37:AK38" si="105">ROUND($O37*T37,0)</f>
        <v>30</v>
      </c>
      <c r="AL37" s="297">
        <f t="shared" ref="AL37:AL38" si="106">ROUND($O37*U37,0)</f>
        <v>30</v>
      </c>
      <c r="AM37" s="297">
        <f t="shared" ref="AM37:AM38" si="107">ROUND($O37*V37,0)</f>
        <v>0</v>
      </c>
      <c r="AN37" s="297">
        <f t="shared" ref="AN37:AN38" si="108">ROUND($O37*W37,0)</f>
        <v>30</v>
      </c>
      <c r="AO37" s="297">
        <f t="shared" ref="AO37:AO38" si="109">ROUND($O37*X37,0)</f>
        <v>30</v>
      </c>
      <c r="AP37" s="298">
        <f t="shared" ref="AP37:AR40" si="110">ROUND($O37*Y37,0)</f>
        <v>0</v>
      </c>
      <c r="AQ37" s="298">
        <f t="shared" si="110"/>
        <v>0</v>
      </c>
      <c r="AR37" s="298">
        <f t="shared" si="110"/>
        <v>0</v>
      </c>
      <c r="AS37" s="299"/>
      <c r="AT37" s="302">
        <f t="shared" ref="AT37:AW40" si="111">ROUND($O37*AC37,0)</f>
        <v>0</v>
      </c>
      <c r="AU37" s="302">
        <f t="shared" si="111"/>
        <v>0</v>
      </c>
      <c r="AV37" s="302">
        <f t="shared" si="111"/>
        <v>0</v>
      </c>
      <c r="AW37" s="302">
        <f t="shared" si="111"/>
        <v>0</v>
      </c>
      <c r="AX37" s="236">
        <f>SUM(AG37:AO37)</f>
        <v>120</v>
      </c>
      <c r="AY37" s="2">
        <f t="shared" si="29"/>
        <v>0.75</v>
      </c>
      <c r="AZ37" s="87" t="e">
        <f>VLOOKUP(I37,Listy!$A$1:$H$9,6,FALSE)</f>
        <v>#N/A</v>
      </c>
      <c r="BA37" s="378" t="e">
        <f t="shared" si="30"/>
        <v>#N/A</v>
      </c>
      <c r="BB37" s="2"/>
      <c r="BC37" s="2"/>
      <c r="BD37" s="2"/>
      <c r="BE37" s="2"/>
      <c r="BF37" s="2"/>
      <c r="BG37" s="2"/>
      <c r="BI37" s="2"/>
      <c r="BJ37" s="2"/>
      <c r="BL37" s="2"/>
      <c r="BM37" s="2"/>
      <c r="BO37" s="2"/>
      <c r="BP37" s="2"/>
      <c r="BS37" s="2"/>
      <c r="BT37" s="2"/>
      <c r="BU37" s="2"/>
      <c r="BW37" s="2"/>
      <c r="BX37" s="2"/>
      <c r="BY37" s="2"/>
      <c r="CA37" s="2"/>
      <c r="CB37" s="2"/>
      <c r="CC37" s="2"/>
    </row>
    <row r="38" spans="1:84" ht="15" customHeight="1" x14ac:dyDescent="0.3">
      <c r="A38" s="57">
        <v>3</v>
      </c>
      <c r="B38" s="2" t="s">
        <v>380</v>
      </c>
      <c r="C38" s="171">
        <v>2</v>
      </c>
      <c r="D38" s="160" t="str">
        <f t="shared" si="31"/>
        <v>.z05_3_b_2</v>
      </c>
      <c r="E38" s="222" t="s">
        <v>189</v>
      </c>
      <c r="F38" s="230"/>
      <c r="G38" s="231" t="s">
        <v>158</v>
      </c>
      <c r="H38" s="2">
        <v>18</v>
      </c>
      <c r="I38" s="230" t="s">
        <v>48</v>
      </c>
      <c r="J38" s="91">
        <f t="shared" si="88"/>
        <v>56</v>
      </c>
      <c r="K38" s="94">
        <f>VLOOKUP(J38,Kalendarz!B:E,4,FALSE)</f>
        <v>46773</v>
      </c>
      <c r="L38" s="94">
        <f t="shared" si="47"/>
        <v>46774</v>
      </c>
      <c r="M38" s="37">
        <f t="shared" si="99"/>
        <v>56</v>
      </c>
      <c r="N38" s="474">
        <f>ROUND(MAX(AG38:AO38)/Listy!$U$2,0)</f>
        <v>1</v>
      </c>
      <c r="O38" s="293">
        <v>120</v>
      </c>
      <c r="P38" s="242"/>
      <c r="Q38" s="242"/>
      <c r="R38" s="242"/>
      <c r="S38" s="242"/>
      <c r="T38" s="242">
        <v>0</v>
      </c>
      <c r="U38" s="242">
        <v>0.16</v>
      </c>
      <c r="V38" s="242">
        <v>0.17</v>
      </c>
      <c r="W38" s="242">
        <v>0.17</v>
      </c>
      <c r="X38" s="242">
        <v>0.17</v>
      </c>
      <c r="Y38" s="243">
        <v>0</v>
      </c>
      <c r="Z38" s="243">
        <v>0.34</v>
      </c>
      <c r="AA38" s="243">
        <v>0</v>
      </c>
      <c r="AB38" s="243"/>
      <c r="AC38" s="300">
        <v>0</v>
      </c>
      <c r="AD38" s="300">
        <v>0</v>
      </c>
      <c r="AE38" s="300">
        <v>0</v>
      </c>
      <c r="AF38" s="300">
        <v>0</v>
      </c>
      <c r="AG38" s="297">
        <f t="shared" si="101"/>
        <v>0</v>
      </c>
      <c r="AH38" s="297">
        <f t="shared" si="102"/>
        <v>0</v>
      </c>
      <c r="AI38" s="297">
        <f t="shared" si="103"/>
        <v>0</v>
      </c>
      <c r="AJ38" s="297">
        <f t="shared" si="104"/>
        <v>0</v>
      </c>
      <c r="AK38" s="297">
        <f t="shared" si="105"/>
        <v>0</v>
      </c>
      <c r="AL38" s="297">
        <f t="shared" si="106"/>
        <v>19</v>
      </c>
      <c r="AM38" s="297">
        <f t="shared" si="107"/>
        <v>20</v>
      </c>
      <c r="AN38" s="297">
        <f t="shared" si="108"/>
        <v>20</v>
      </c>
      <c r="AO38" s="297">
        <f t="shared" si="109"/>
        <v>20</v>
      </c>
      <c r="AP38" s="298">
        <f t="shared" si="110"/>
        <v>0</v>
      </c>
      <c r="AQ38" s="298">
        <f t="shared" si="110"/>
        <v>40</v>
      </c>
      <c r="AR38" s="298">
        <f t="shared" si="110"/>
        <v>0</v>
      </c>
      <c r="AS38" s="299"/>
      <c r="AT38" s="302">
        <f t="shared" si="111"/>
        <v>0</v>
      </c>
      <c r="AU38" s="302">
        <f t="shared" si="111"/>
        <v>0</v>
      </c>
      <c r="AV38" s="302">
        <f t="shared" si="111"/>
        <v>0</v>
      </c>
      <c r="AW38" s="302">
        <f t="shared" si="111"/>
        <v>0</v>
      </c>
      <c r="AX38" s="236">
        <f>SUM(AG38:AO38)</f>
        <v>79</v>
      </c>
      <c r="AY38" s="2">
        <f t="shared" si="29"/>
        <v>0.49375000000000002</v>
      </c>
      <c r="AZ38" s="87" t="e">
        <f>VLOOKUP(I38,Listy!$A$1:$H$9,6,FALSE)</f>
        <v>#N/A</v>
      </c>
      <c r="BA38" s="378" t="e">
        <f t="shared" si="30"/>
        <v>#N/A</v>
      </c>
      <c r="BB38" s="2"/>
      <c r="BC38" s="2"/>
      <c r="BD38" s="2"/>
      <c r="BE38" s="2"/>
      <c r="BF38" s="2"/>
      <c r="BG38" s="2"/>
      <c r="BI38" s="2"/>
      <c r="BJ38" s="2"/>
      <c r="BL38" s="2"/>
      <c r="BM38" s="2"/>
      <c r="BO38" s="2"/>
      <c r="BP38" s="2"/>
      <c r="BS38" s="2"/>
      <c r="BT38" s="2"/>
      <c r="BU38" s="2"/>
      <c r="BW38" s="2"/>
      <c r="BX38" s="2"/>
      <c r="BY38" s="2"/>
      <c r="CA38" s="2"/>
      <c r="CB38" s="2"/>
      <c r="CC38" s="2"/>
    </row>
    <row r="39" spans="1:84" ht="15" customHeight="1" x14ac:dyDescent="0.3">
      <c r="A39" s="57">
        <v>3</v>
      </c>
      <c r="B39" s="2" t="s">
        <v>380</v>
      </c>
      <c r="C39" s="171">
        <v>3</v>
      </c>
      <c r="D39" s="160" t="str">
        <f t="shared" si="31"/>
        <v>.z05_3_b_3</v>
      </c>
      <c r="E39" s="222" t="s">
        <v>190</v>
      </c>
      <c r="F39" s="230"/>
      <c r="G39" s="231" t="s">
        <v>165</v>
      </c>
      <c r="H39" s="2">
        <v>19</v>
      </c>
      <c r="I39" s="230" t="s">
        <v>48</v>
      </c>
      <c r="J39" s="91">
        <f t="shared" si="88"/>
        <v>57</v>
      </c>
      <c r="K39" s="94">
        <f>VLOOKUP(J39,Kalendarz!B:E,4,FALSE)</f>
        <v>46780</v>
      </c>
      <c r="L39" s="94">
        <f t="shared" si="47"/>
        <v>46781</v>
      </c>
      <c r="M39" s="37">
        <f t="shared" si="99"/>
        <v>57</v>
      </c>
      <c r="N39" s="474">
        <f>ROUND(MAX(AG39:AO39)/Listy!$U$2,0)</f>
        <v>1</v>
      </c>
      <c r="O39" s="293">
        <v>160</v>
      </c>
      <c r="P39" s="242"/>
      <c r="Q39" s="242"/>
      <c r="R39" s="242"/>
      <c r="S39" s="242"/>
      <c r="T39" s="242">
        <v>0.125</v>
      </c>
      <c r="U39" s="242">
        <v>0.125</v>
      </c>
      <c r="V39" s="242">
        <v>0</v>
      </c>
      <c r="W39" s="242">
        <v>0</v>
      </c>
      <c r="X39" s="242">
        <v>0</v>
      </c>
      <c r="Y39" s="243">
        <v>0.75</v>
      </c>
      <c r="Z39" s="243">
        <v>0</v>
      </c>
      <c r="AA39" s="243">
        <v>0</v>
      </c>
      <c r="AB39" s="243"/>
      <c r="AC39" s="300">
        <v>0</v>
      </c>
      <c r="AD39" s="300">
        <v>0</v>
      </c>
      <c r="AE39" s="300">
        <v>0</v>
      </c>
      <c r="AF39" s="300">
        <v>0</v>
      </c>
      <c r="AG39" s="297">
        <f t="shared" ref="AG39:AG40" si="112">ROUND($O39*P39,0)</f>
        <v>0</v>
      </c>
      <c r="AH39" s="297">
        <f t="shared" ref="AH39:AH40" si="113">ROUND($O39*Q39,0)</f>
        <v>0</v>
      </c>
      <c r="AI39" s="297">
        <f t="shared" ref="AI39:AI40" si="114">ROUND($O39*R39,0)</f>
        <v>0</v>
      </c>
      <c r="AJ39" s="297">
        <f t="shared" ref="AJ39:AJ40" si="115">ROUND($O39*S39,0)</f>
        <v>0</v>
      </c>
      <c r="AK39" s="297">
        <f t="shared" ref="AK39:AK40" si="116">ROUND($O39*T39,0)</f>
        <v>20</v>
      </c>
      <c r="AL39" s="297">
        <f t="shared" ref="AL39:AL40" si="117">ROUND($O39*U39,0)</f>
        <v>20</v>
      </c>
      <c r="AM39" s="297">
        <f t="shared" ref="AM39:AM40" si="118">ROUND($O39*V39,0)</f>
        <v>0</v>
      </c>
      <c r="AN39" s="297">
        <f t="shared" ref="AN39:AN40" si="119">ROUND($O39*W39,0)</f>
        <v>0</v>
      </c>
      <c r="AO39" s="297">
        <f t="shared" ref="AO39:AO40" si="120">ROUND($O39*X39,0)</f>
        <v>0</v>
      </c>
      <c r="AP39" s="298">
        <f t="shared" si="110"/>
        <v>120</v>
      </c>
      <c r="AQ39" s="298">
        <f t="shared" si="110"/>
        <v>0</v>
      </c>
      <c r="AR39" s="298">
        <f t="shared" si="110"/>
        <v>0</v>
      </c>
      <c r="AS39" s="299"/>
      <c r="AT39" s="302">
        <f t="shared" si="111"/>
        <v>0</v>
      </c>
      <c r="AU39" s="302">
        <f t="shared" si="111"/>
        <v>0</v>
      </c>
      <c r="AV39" s="302">
        <f t="shared" si="111"/>
        <v>0</v>
      </c>
      <c r="AW39" s="302">
        <f t="shared" si="111"/>
        <v>0</v>
      </c>
      <c r="AX39" s="236">
        <f>SUM(AG39:AO39)</f>
        <v>40</v>
      </c>
      <c r="AY39" s="2">
        <f t="shared" si="29"/>
        <v>0.25</v>
      </c>
      <c r="AZ39" s="87" t="e">
        <f>VLOOKUP(I39,Listy!$A$1:$H$9,6,FALSE)</f>
        <v>#N/A</v>
      </c>
      <c r="BA39" s="378" t="e">
        <f t="shared" si="30"/>
        <v>#N/A</v>
      </c>
      <c r="BB39" s="2"/>
      <c r="BC39" s="2"/>
      <c r="BD39" s="2"/>
      <c r="BE39" s="2"/>
      <c r="BF39" s="2"/>
      <c r="BG39" s="2"/>
      <c r="BI39" s="2"/>
      <c r="BJ39" s="2"/>
      <c r="BL39" s="2"/>
      <c r="BM39" s="2"/>
      <c r="BO39" s="2"/>
      <c r="BP39" s="2"/>
      <c r="BS39" s="2"/>
      <c r="BT39" s="2"/>
      <c r="BU39" s="2"/>
      <c r="BW39" s="2"/>
      <c r="BX39" s="2"/>
      <c r="BY39" s="2"/>
      <c r="CA39" s="2"/>
      <c r="CB39" s="2"/>
      <c r="CC39" s="2"/>
    </row>
    <row r="40" spans="1:84" ht="15" customHeight="1" x14ac:dyDescent="0.3">
      <c r="A40" s="57">
        <v>3</v>
      </c>
      <c r="B40" s="2" t="s">
        <v>380</v>
      </c>
      <c r="C40" s="171">
        <v>4</v>
      </c>
      <c r="D40" s="160" t="str">
        <f t="shared" si="31"/>
        <v>.z05_3_b_4</v>
      </c>
      <c r="E40" s="222" t="s">
        <v>191</v>
      </c>
      <c r="F40" s="230"/>
      <c r="G40" s="231" t="s">
        <v>165</v>
      </c>
      <c r="H40" s="2">
        <v>19</v>
      </c>
      <c r="I40" s="230" t="s">
        <v>48</v>
      </c>
      <c r="J40" s="91">
        <f t="shared" si="88"/>
        <v>58</v>
      </c>
      <c r="K40" s="94">
        <f>VLOOKUP(J40,Kalendarz!B:E,4,FALSE)</f>
        <v>46787</v>
      </c>
      <c r="L40" s="94">
        <f t="shared" si="47"/>
        <v>46787</v>
      </c>
      <c r="M40" s="37">
        <f t="shared" ref="M40:M89" si="121">J40+N40-1</f>
        <v>57</v>
      </c>
      <c r="N40" s="476">
        <v>0</v>
      </c>
      <c r="O40" s="293">
        <v>160</v>
      </c>
      <c r="P40" s="242"/>
      <c r="Q40" s="242"/>
      <c r="R40" s="242"/>
      <c r="S40" s="242"/>
      <c r="T40" s="242">
        <v>0</v>
      </c>
      <c r="U40" s="242">
        <v>0</v>
      </c>
      <c r="V40" s="242">
        <v>0.125</v>
      </c>
      <c r="W40" s="242">
        <v>0</v>
      </c>
      <c r="X40" s="242">
        <v>0.125</v>
      </c>
      <c r="Y40" s="243">
        <v>0.75</v>
      </c>
      <c r="Z40" s="243">
        <v>0</v>
      </c>
      <c r="AA40" s="243">
        <v>0</v>
      </c>
      <c r="AB40" s="243"/>
      <c r="AC40" s="300">
        <v>0</v>
      </c>
      <c r="AD40" s="300">
        <v>0</v>
      </c>
      <c r="AE40" s="300">
        <v>0</v>
      </c>
      <c r="AF40" s="300">
        <v>0</v>
      </c>
      <c r="AG40" s="297">
        <f t="shared" si="112"/>
        <v>0</v>
      </c>
      <c r="AH40" s="297">
        <f t="shared" si="113"/>
        <v>0</v>
      </c>
      <c r="AI40" s="297">
        <f t="shared" si="114"/>
        <v>0</v>
      </c>
      <c r="AJ40" s="297">
        <f t="shared" si="115"/>
        <v>0</v>
      </c>
      <c r="AK40" s="297">
        <f t="shared" si="116"/>
        <v>0</v>
      </c>
      <c r="AL40" s="297">
        <f t="shared" si="117"/>
        <v>0</v>
      </c>
      <c r="AM40" s="297">
        <f t="shared" si="118"/>
        <v>20</v>
      </c>
      <c r="AN40" s="297">
        <f t="shared" si="119"/>
        <v>0</v>
      </c>
      <c r="AO40" s="297">
        <f t="shared" si="120"/>
        <v>20</v>
      </c>
      <c r="AP40" s="298">
        <f t="shared" si="110"/>
        <v>120</v>
      </c>
      <c r="AQ40" s="298">
        <f t="shared" si="110"/>
        <v>0</v>
      </c>
      <c r="AR40" s="298">
        <f t="shared" si="110"/>
        <v>0</v>
      </c>
      <c r="AS40" s="299"/>
      <c r="AT40" s="302">
        <f t="shared" si="111"/>
        <v>0</v>
      </c>
      <c r="AU40" s="302">
        <f t="shared" si="111"/>
        <v>0</v>
      </c>
      <c r="AV40" s="302">
        <f t="shared" si="111"/>
        <v>0</v>
      </c>
      <c r="AW40" s="302">
        <f t="shared" si="111"/>
        <v>0</v>
      </c>
      <c r="AX40" s="236">
        <f>SUM(AG40:AO40)</f>
        <v>40</v>
      </c>
      <c r="AY40" s="2">
        <f t="shared" si="29"/>
        <v>0.25</v>
      </c>
      <c r="AZ40" s="87" t="e">
        <f>VLOOKUP(I40,Listy!$A$1:$H$9,6,FALSE)</f>
        <v>#N/A</v>
      </c>
      <c r="BA40" s="378" t="e">
        <f t="shared" si="30"/>
        <v>#N/A</v>
      </c>
      <c r="BB40" s="2"/>
      <c r="BC40" s="2"/>
      <c r="BD40" s="2"/>
      <c r="BE40" s="2"/>
      <c r="BF40" s="2"/>
      <c r="BG40" s="2"/>
      <c r="BI40" s="2"/>
      <c r="BJ40" s="2"/>
      <c r="BL40" s="2"/>
      <c r="BM40" s="2"/>
      <c r="BO40" s="2"/>
      <c r="BP40" s="2"/>
      <c r="BS40" s="2"/>
      <c r="BT40" s="2"/>
      <c r="BU40" s="2"/>
      <c r="BW40" s="2"/>
      <c r="BX40" s="2"/>
      <c r="BY40" s="2"/>
      <c r="CA40" s="2"/>
      <c r="CB40" s="2"/>
      <c r="CC40" s="2"/>
    </row>
    <row r="41" spans="1:84" ht="15" customHeight="1" x14ac:dyDescent="0.3">
      <c r="A41" s="2">
        <v>3</v>
      </c>
      <c r="B41" s="2" t="s">
        <v>381</v>
      </c>
      <c r="C41" s="171">
        <v>0</v>
      </c>
      <c r="D41" s="160" t="str">
        <f t="shared" ref="D41" si="122">CONCATENATE(A$3,"_",A41,"_",B41,"_",C41)</f>
        <v>.z05_3_c_0</v>
      </c>
      <c r="E41" s="221" t="s">
        <v>192</v>
      </c>
      <c r="F41" s="148"/>
      <c r="G41" s="148"/>
      <c r="H41" s="131"/>
      <c r="I41" s="148"/>
      <c r="J41" s="91">
        <f t="shared" si="88"/>
        <v>58</v>
      </c>
      <c r="K41" s="94">
        <f>VLOOKUP(J41,Kalendarz!B:E,4,FALSE)</f>
        <v>46787</v>
      </c>
      <c r="L41" s="94">
        <f t="shared" si="47"/>
        <v>46787</v>
      </c>
      <c r="M41" s="37">
        <f t="shared" si="121"/>
        <v>57</v>
      </c>
      <c r="N41" s="474">
        <f>ROUND(MAX(AG41:AO41)/Listy!$U$2,0)</f>
        <v>0</v>
      </c>
      <c r="O41" s="148"/>
      <c r="P41" s="148"/>
      <c r="Q41" s="148"/>
      <c r="R41" s="148"/>
      <c r="S41" s="148"/>
      <c r="T41" s="148"/>
      <c r="U41" s="148"/>
      <c r="V41" s="131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31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</row>
    <row r="42" spans="1:84" ht="15" customHeight="1" x14ac:dyDescent="0.3">
      <c r="A42" s="57">
        <v>3</v>
      </c>
      <c r="B42" s="2" t="s">
        <v>381</v>
      </c>
      <c r="C42" s="171">
        <v>1</v>
      </c>
      <c r="D42" s="160" t="str">
        <f t="shared" si="31"/>
        <v>.z05_3_c_1</v>
      </c>
      <c r="E42" s="222" t="s">
        <v>193</v>
      </c>
      <c r="F42" s="230"/>
      <c r="G42" s="231" t="s">
        <v>158</v>
      </c>
      <c r="H42" s="2">
        <v>20</v>
      </c>
      <c r="I42" s="230" t="s">
        <v>48</v>
      </c>
      <c r="J42" s="91">
        <f t="shared" si="88"/>
        <v>58</v>
      </c>
      <c r="K42" s="94">
        <f>VLOOKUP(J42,Kalendarz!B:E,4,FALSE)</f>
        <v>46787</v>
      </c>
      <c r="L42" s="94">
        <f t="shared" si="47"/>
        <v>46788</v>
      </c>
      <c r="M42" s="37">
        <f t="shared" si="121"/>
        <v>58</v>
      </c>
      <c r="N42" s="474">
        <f>ROUND(MAX(AG42:AO42)/Listy!$U$2,0)</f>
        <v>1</v>
      </c>
      <c r="O42" s="293">
        <v>80</v>
      </c>
      <c r="P42" s="242"/>
      <c r="Q42" s="242"/>
      <c r="R42" s="242"/>
      <c r="S42" s="242"/>
      <c r="T42" s="242">
        <v>0.25</v>
      </c>
      <c r="U42" s="242">
        <v>0.25</v>
      </c>
      <c r="V42" s="242">
        <v>0.25</v>
      </c>
      <c r="W42" s="242">
        <v>0</v>
      </c>
      <c r="X42" s="242">
        <v>0</v>
      </c>
      <c r="Y42" s="243">
        <v>0</v>
      </c>
      <c r="Z42" s="243">
        <v>0</v>
      </c>
      <c r="AA42" s="243">
        <v>0.25</v>
      </c>
      <c r="AB42" s="243"/>
      <c r="AC42" s="300">
        <v>0</v>
      </c>
      <c r="AD42" s="300">
        <v>0</v>
      </c>
      <c r="AE42" s="300">
        <v>0</v>
      </c>
      <c r="AF42" s="300">
        <v>0</v>
      </c>
      <c r="AG42" s="297">
        <f t="shared" ref="AG42:AG44" si="123">ROUND($O42*P42,0)</f>
        <v>0</v>
      </c>
      <c r="AH42" s="297">
        <f t="shared" ref="AH42:AH44" si="124">ROUND($O42*Q42,0)</f>
        <v>0</v>
      </c>
      <c r="AI42" s="297">
        <f t="shared" ref="AI42:AI44" si="125">ROUND($O42*R42,0)</f>
        <v>0</v>
      </c>
      <c r="AJ42" s="297">
        <f t="shared" ref="AJ42:AJ44" si="126">ROUND($O42*S42,0)</f>
        <v>0</v>
      </c>
      <c r="AK42" s="297">
        <f t="shared" ref="AK42:AK44" si="127">ROUND($O42*T42,0)</f>
        <v>20</v>
      </c>
      <c r="AL42" s="297">
        <f t="shared" ref="AL42:AL44" si="128">ROUND($O42*U42,0)</f>
        <v>20</v>
      </c>
      <c r="AM42" s="297">
        <f t="shared" ref="AM42:AM44" si="129">ROUND($O42*V42,0)</f>
        <v>20</v>
      </c>
      <c r="AN42" s="297">
        <f t="shared" ref="AN42:AN44" si="130">ROUND($O42*W42,0)</f>
        <v>0</v>
      </c>
      <c r="AO42" s="297">
        <f t="shared" ref="AO42:AO44" si="131">ROUND($O42*X42,0)</f>
        <v>0</v>
      </c>
      <c r="AP42" s="298">
        <f t="shared" ref="AP42:AR44" si="132">ROUND($O42*Y42,0)</f>
        <v>0</v>
      </c>
      <c r="AQ42" s="298">
        <f t="shared" si="132"/>
        <v>0</v>
      </c>
      <c r="AR42" s="298">
        <f t="shared" si="132"/>
        <v>20</v>
      </c>
      <c r="AS42" s="299"/>
      <c r="AT42" s="302">
        <f t="shared" ref="AT42:AW44" si="133">ROUND($O42*AC42,0)</f>
        <v>0</v>
      </c>
      <c r="AU42" s="302">
        <f t="shared" si="133"/>
        <v>0</v>
      </c>
      <c r="AV42" s="302">
        <f t="shared" si="133"/>
        <v>0</v>
      </c>
      <c r="AW42" s="302">
        <f t="shared" si="133"/>
        <v>0</v>
      </c>
      <c r="AX42" s="236">
        <f>SUM(AG42:AO42)</f>
        <v>60</v>
      </c>
      <c r="AY42" s="2">
        <f t="shared" si="29"/>
        <v>0.375</v>
      </c>
      <c r="AZ42" s="87" t="e">
        <f>VLOOKUP(I42,Listy!$A$1:$H$9,6,FALSE)</f>
        <v>#N/A</v>
      </c>
      <c r="BA42" s="378" t="e">
        <f t="shared" si="30"/>
        <v>#N/A</v>
      </c>
      <c r="BB42" s="2"/>
      <c r="BC42" s="2"/>
      <c r="BD42" s="2"/>
      <c r="BE42" s="2"/>
      <c r="BF42" s="2"/>
      <c r="BG42" s="2"/>
      <c r="BI42" s="2"/>
      <c r="BJ42" s="2"/>
      <c r="BL42" s="2"/>
      <c r="BM42" s="2"/>
      <c r="BO42" s="2"/>
      <c r="BP42" s="2"/>
      <c r="BS42" s="2"/>
      <c r="BT42" s="2"/>
      <c r="BU42" s="2"/>
      <c r="BW42" s="2"/>
      <c r="BX42" s="2"/>
      <c r="BY42" s="2"/>
      <c r="CA42" s="2"/>
      <c r="CB42" s="2"/>
      <c r="CC42" s="2"/>
    </row>
    <row r="43" spans="1:84" ht="15" customHeight="1" x14ac:dyDescent="0.3">
      <c r="A43" s="57">
        <v>3</v>
      </c>
      <c r="B43" s="2" t="s">
        <v>381</v>
      </c>
      <c r="C43" s="171">
        <v>2</v>
      </c>
      <c r="D43" s="160" t="str">
        <f t="shared" si="31"/>
        <v>.z05_3_c_2</v>
      </c>
      <c r="E43" s="222" t="s">
        <v>194</v>
      </c>
      <c r="F43" s="230"/>
      <c r="G43" s="231" t="s">
        <v>158</v>
      </c>
      <c r="H43" s="2">
        <v>20</v>
      </c>
      <c r="I43" s="230" t="s">
        <v>48</v>
      </c>
      <c r="J43" s="91">
        <f t="shared" si="88"/>
        <v>59</v>
      </c>
      <c r="K43" s="94">
        <f>VLOOKUP(J43,Kalendarz!B:E,4,FALSE)</f>
        <v>46794</v>
      </c>
      <c r="L43" s="94">
        <f t="shared" si="47"/>
        <v>46795</v>
      </c>
      <c r="M43" s="37">
        <f t="shared" si="121"/>
        <v>59</v>
      </c>
      <c r="N43" s="474">
        <f>ROUND(MAX(AG43:AO43)/Listy!$U$2,0)</f>
        <v>1</v>
      </c>
      <c r="O43" s="293">
        <v>80</v>
      </c>
      <c r="P43" s="242"/>
      <c r="Q43" s="242"/>
      <c r="R43" s="242"/>
      <c r="S43" s="242"/>
      <c r="T43" s="242">
        <v>0</v>
      </c>
      <c r="U43" s="242">
        <v>0</v>
      </c>
      <c r="V43" s="242">
        <v>0.25</v>
      </c>
      <c r="W43" s="242">
        <v>0.25</v>
      </c>
      <c r="X43" s="242">
        <v>0.25</v>
      </c>
      <c r="Y43" s="243">
        <v>0</v>
      </c>
      <c r="Z43" s="243">
        <v>0</v>
      </c>
      <c r="AA43" s="243">
        <v>0.25</v>
      </c>
      <c r="AB43" s="243"/>
      <c r="AC43" s="300">
        <v>0</v>
      </c>
      <c r="AD43" s="300">
        <v>0</v>
      </c>
      <c r="AE43" s="300">
        <v>0</v>
      </c>
      <c r="AF43" s="300">
        <v>0</v>
      </c>
      <c r="AG43" s="297">
        <f t="shared" si="123"/>
        <v>0</v>
      </c>
      <c r="AH43" s="297">
        <f t="shared" si="124"/>
        <v>0</v>
      </c>
      <c r="AI43" s="297">
        <f t="shared" si="125"/>
        <v>0</v>
      </c>
      <c r="AJ43" s="297">
        <f t="shared" si="126"/>
        <v>0</v>
      </c>
      <c r="AK43" s="297">
        <f t="shared" si="127"/>
        <v>0</v>
      </c>
      <c r="AL43" s="297">
        <f t="shared" si="128"/>
        <v>0</v>
      </c>
      <c r="AM43" s="297">
        <f t="shared" si="129"/>
        <v>20</v>
      </c>
      <c r="AN43" s="297">
        <f t="shared" si="130"/>
        <v>20</v>
      </c>
      <c r="AO43" s="297">
        <f t="shared" si="131"/>
        <v>20</v>
      </c>
      <c r="AP43" s="298">
        <f t="shared" si="132"/>
        <v>0</v>
      </c>
      <c r="AQ43" s="298">
        <f t="shared" si="132"/>
        <v>0</v>
      </c>
      <c r="AR43" s="298">
        <f t="shared" si="132"/>
        <v>20</v>
      </c>
      <c r="AS43" s="299"/>
      <c r="AT43" s="302">
        <f t="shared" si="133"/>
        <v>0</v>
      </c>
      <c r="AU43" s="302">
        <f t="shared" si="133"/>
        <v>0</v>
      </c>
      <c r="AV43" s="302">
        <f t="shared" si="133"/>
        <v>0</v>
      </c>
      <c r="AW43" s="302">
        <f t="shared" si="133"/>
        <v>0</v>
      </c>
      <c r="AX43" s="236">
        <f>SUM(AG43:AO43)</f>
        <v>60</v>
      </c>
      <c r="AY43" s="2">
        <f t="shared" si="29"/>
        <v>0.375</v>
      </c>
      <c r="AZ43" s="87" t="e">
        <f>VLOOKUP(I43,Listy!$A$1:$H$9,6,FALSE)</f>
        <v>#N/A</v>
      </c>
      <c r="BA43" s="378" t="e">
        <f t="shared" si="30"/>
        <v>#N/A</v>
      </c>
      <c r="BB43" s="2"/>
      <c r="BC43" s="2"/>
      <c r="BD43" s="2"/>
      <c r="BE43" s="2"/>
      <c r="BF43" s="2"/>
      <c r="BG43" s="2"/>
      <c r="BI43" s="2"/>
      <c r="BJ43" s="2"/>
      <c r="BL43" s="2"/>
      <c r="BM43" s="2"/>
      <c r="BO43" s="2"/>
      <c r="BP43" s="2"/>
      <c r="BS43" s="2"/>
      <c r="BT43" s="2"/>
      <c r="BU43" s="2"/>
      <c r="BW43" s="2"/>
      <c r="BX43" s="2"/>
      <c r="BY43" s="2"/>
      <c r="CA43" s="2"/>
      <c r="CB43" s="2"/>
      <c r="CC43" s="2"/>
    </row>
    <row r="44" spans="1:84" ht="15" customHeight="1" x14ac:dyDescent="0.3">
      <c r="A44" s="57">
        <v>3</v>
      </c>
      <c r="B44" s="2" t="s">
        <v>381</v>
      </c>
      <c r="C44" s="171">
        <v>3</v>
      </c>
      <c r="D44" s="160" t="str">
        <f t="shared" si="31"/>
        <v>.z05_3_c_3</v>
      </c>
      <c r="E44" s="222" t="s">
        <v>195</v>
      </c>
      <c r="F44" s="230"/>
      <c r="G44" s="231" t="s">
        <v>158</v>
      </c>
      <c r="H44" s="2">
        <v>20</v>
      </c>
      <c r="I44" s="230" t="s">
        <v>48</v>
      </c>
      <c r="J44" s="91">
        <f t="shared" si="88"/>
        <v>60</v>
      </c>
      <c r="K44" s="94">
        <f>VLOOKUP(J44,Kalendarz!B:E,4,FALSE)</f>
        <v>46801</v>
      </c>
      <c r="L44" s="94">
        <f t="shared" si="47"/>
        <v>46802</v>
      </c>
      <c r="M44" s="37">
        <f t="shared" si="121"/>
        <v>60</v>
      </c>
      <c r="N44" s="474">
        <f>ROUND(MAX(AG44:AO44)/Listy!$U$2,0)</f>
        <v>1</v>
      </c>
      <c r="O44" s="293">
        <v>80</v>
      </c>
      <c r="P44" s="242"/>
      <c r="Q44" s="242"/>
      <c r="R44" s="242"/>
      <c r="S44" s="242"/>
      <c r="T44" s="242">
        <v>0.25</v>
      </c>
      <c r="U44" s="242">
        <v>0</v>
      </c>
      <c r="V44" s="242">
        <v>0</v>
      </c>
      <c r="W44" s="242">
        <v>0.25</v>
      </c>
      <c r="X44" s="242">
        <v>0.25</v>
      </c>
      <c r="Y44" s="243">
        <v>0</v>
      </c>
      <c r="Z44" s="243">
        <v>0</v>
      </c>
      <c r="AA44" s="243">
        <v>0.25</v>
      </c>
      <c r="AB44" s="243"/>
      <c r="AC44" s="300">
        <v>0</v>
      </c>
      <c r="AD44" s="300">
        <v>0</v>
      </c>
      <c r="AE44" s="300">
        <v>0</v>
      </c>
      <c r="AF44" s="300">
        <v>0</v>
      </c>
      <c r="AG44" s="297">
        <f t="shared" si="123"/>
        <v>0</v>
      </c>
      <c r="AH44" s="297">
        <f t="shared" si="124"/>
        <v>0</v>
      </c>
      <c r="AI44" s="297">
        <f t="shared" si="125"/>
        <v>0</v>
      </c>
      <c r="AJ44" s="297">
        <f t="shared" si="126"/>
        <v>0</v>
      </c>
      <c r="AK44" s="297">
        <f t="shared" si="127"/>
        <v>20</v>
      </c>
      <c r="AL44" s="297">
        <f t="shared" si="128"/>
        <v>0</v>
      </c>
      <c r="AM44" s="297">
        <f t="shared" si="129"/>
        <v>0</v>
      </c>
      <c r="AN44" s="297">
        <f t="shared" si="130"/>
        <v>20</v>
      </c>
      <c r="AO44" s="297">
        <f t="shared" si="131"/>
        <v>20</v>
      </c>
      <c r="AP44" s="298">
        <f t="shared" si="132"/>
        <v>0</v>
      </c>
      <c r="AQ44" s="298">
        <f t="shared" si="132"/>
        <v>0</v>
      </c>
      <c r="AR44" s="298">
        <f t="shared" si="132"/>
        <v>20</v>
      </c>
      <c r="AS44" s="299"/>
      <c r="AT44" s="302">
        <f t="shared" si="133"/>
        <v>0</v>
      </c>
      <c r="AU44" s="302">
        <f t="shared" si="133"/>
        <v>0</v>
      </c>
      <c r="AV44" s="302">
        <f t="shared" si="133"/>
        <v>0</v>
      </c>
      <c r="AW44" s="302">
        <f t="shared" si="133"/>
        <v>0</v>
      </c>
      <c r="AX44" s="236">
        <f>SUM(AG44:AO44)</f>
        <v>60</v>
      </c>
      <c r="AY44" s="2">
        <f t="shared" si="29"/>
        <v>0.375</v>
      </c>
      <c r="AZ44" s="87" t="e">
        <f>VLOOKUP(I44,Listy!$A$1:$H$9,6,FALSE)</f>
        <v>#N/A</v>
      </c>
      <c r="BA44" s="378" t="e">
        <f t="shared" si="30"/>
        <v>#N/A</v>
      </c>
      <c r="BB44" s="2"/>
      <c r="BC44" s="2"/>
      <c r="BD44" s="2"/>
      <c r="BE44" s="2"/>
      <c r="BF44" s="2"/>
      <c r="BG44" s="2"/>
      <c r="BI44" s="2"/>
      <c r="BJ44" s="2"/>
      <c r="BL44" s="2"/>
      <c r="BM44" s="2"/>
      <c r="BO44" s="2"/>
      <c r="BP44" s="2"/>
      <c r="BS44" s="2"/>
      <c r="BT44" s="2"/>
      <c r="BU44" s="2"/>
      <c r="BW44" s="2"/>
      <c r="BX44" s="2"/>
      <c r="BY44" s="2"/>
      <c r="CA44" s="2"/>
      <c r="CB44" s="2"/>
      <c r="CC44" s="2"/>
    </row>
    <row r="45" spans="1:84" ht="15" customHeight="1" x14ac:dyDescent="0.35">
      <c r="A45" s="7">
        <v>4</v>
      </c>
      <c r="B45" s="2" t="s">
        <v>379</v>
      </c>
      <c r="C45" s="171">
        <v>-1</v>
      </c>
      <c r="D45" s="160" t="str">
        <f t="shared" ref="D45" si="134">CONCATENATE(A$3,"_",A45,"_",B45,"_",C45)</f>
        <v>.z05_4_a_-1</v>
      </c>
      <c r="E45" s="146" t="s">
        <v>730</v>
      </c>
      <c r="F45" s="148"/>
      <c r="G45" s="148"/>
      <c r="H45" s="2"/>
      <c r="I45" s="148"/>
      <c r="J45" s="91">
        <f t="shared" si="88"/>
        <v>61</v>
      </c>
      <c r="K45" s="94">
        <f>VLOOKUP(J45,Kalendarz!B:E,4,FALSE)</f>
        <v>46808</v>
      </c>
      <c r="L45" s="94">
        <f t="shared" si="47"/>
        <v>46808</v>
      </c>
      <c r="M45" s="37">
        <f t="shared" si="121"/>
        <v>60</v>
      </c>
      <c r="N45" s="474">
        <f>ROUND(MAX(AG45:AO45)/Listy!$U$2,0)</f>
        <v>0</v>
      </c>
      <c r="O45" s="148"/>
      <c r="P45" s="148"/>
      <c r="Q45" s="148"/>
      <c r="R45" s="148"/>
      <c r="S45" s="148"/>
      <c r="T45" s="148"/>
      <c r="U45" s="148"/>
      <c r="V45" s="131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31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</row>
    <row r="46" spans="1:84" ht="15.75" customHeight="1" x14ac:dyDescent="0.3">
      <c r="A46" s="2">
        <v>4</v>
      </c>
      <c r="B46" s="2" t="s">
        <v>379</v>
      </c>
      <c r="C46" s="171">
        <v>0</v>
      </c>
      <c r="D46" s="160" t="str">
        <f t="shared" si="31"/>
        <v>.z05_4_a_0</v>
      </c>
      <c r="E46" s="221" t="s">
        <v>196</v>
      </c>
      <c r="F46" s="148"/>
      <c r="G46" s="148"/>
      <c r="H46" s="131"/>
      <c r="I46" s="148"/>
      <c r="J46" s="91">
        <f t="shared" si="88"/>
        <v>61</v>
      </c>
      <c r="K46" s="94">
        <f>VLOOKUP(J46,Kalendarz!B:E,4,FALSE)</f>
        <v>46808</v>
      </c>
      <c r="L46" s="94">
        <f t="shared" si="47"/>
        <v>46808</v>
      </c>
      <c r="M46" s="37">
        <f t="shared" si="121"/>
        <v>60</v>
      </c>
      <c r="N46" s="474">
        <f>ROUND(MAX(AG46:AO46)/Listy!$U$2,0)</f>
        <v>0</v>
      </c>
      <c r="O46" s="148"/>
      <c r="P46" s="148"/>
      <c r="Q46" s="148"/>
      <c r="R46" s="148"/>
      <c r="S46" s="148"/>
      <c r="T46" s="148"/>
      <c r="U46" s="148"/>
      <c r="V46" s="131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31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</row>
    <row r="47" spans="1:84" ht="15.75" customHeight="1" x14ac:dyDescent="0.3">
      <c r="A47" s="57">
        <v>4</v>
      </c>
      <c r="B47" s="57" t="s">
        <v>379</v>
      </c>
      <c r="C47" s="171">
        <v>1</v>
      </c>
      <c r="D47" s="160" t="str">
        <f t="shared" si="31"/>
        <v>.z05_4_a_1</v>
      </c>
      <c r="E47" s="222" t="s">
        <v>197</v>
      </c>
      <c r="F47" s="230"/>
      <c r="G47" s="231" t="s">
        <v>152</v>
      </c>
      <c r="H47" s="2">
        <v>21</v>
      </c>
      <c r="I47" s="230" t="s">
        <v>48</v>
      </c>
      <c r="J47" s="91">
        <f t="shared" si="88"/>
        <v>61</v>
      </c>
      <c r="K47" s="94">
        <f>VLOOKUP(J47,Kalendarz!B:E,4,FALSE)</f>
        <v>46808</v>
      </c>
      <c r="L47" s="94">
        <f t="shared" si="47"/>
        <v>46809</v>
      </c>
      <c r="M47" s="37">
        <f t="shared" si="121"/>
        <v>61</v>
      </c>
      <c r="N47" s="474">
        <f>ROUND(MAX(AG47:AO47)/Listy!$U$2,0)</f>
        <v>1</v>
      </c>
      <c r="O47" s="293">
        <v>80</v>
      </c>
      <c r="P47" s="242"/>
      <c r="Q47" s="242"/>
      <c r="R47" s="242"/>
      <c r="S47" s="242"/>
      <c r="T47" s="242">
        <v>0</v>
      </c>
      <c r="U47" s="242">
        <v>0.12</v>
      </c>
      <c r="V47" s="242">
        <v>0.13</v>
      </c>
      <c r="W47" s="242">
        <v>0</v>
      </c>
      <c r="X47" s="242">
        <v>0</v>
      </c>
      <c r="Y47" s="243">
        <v>0</v>
      </c>
      <c r="Z47" s="243">
        <v>0.75</v>
      </c>
      <c r="AA47" s="243">
        <v>0</v>
      </c>
      <c r="AB47" s="243"/>
      <c r="AC47" s="300">
        <v>0</v>
      </c>
      <c r="AD47" s="300">
        <v>0</v>
      </c>
      <c r="AE47" s="300">
        <v>0</v>
      </c>
      <c r="AF47" s="300">
        <v>0</v>
      </c>
      <c r="AG47" s="297">
        <f t="shared" ref="AG47:AJ49" si="135">ROUND($O47*P47,0)</f>
        <v>0</v>
      </c>
      <c r="AH47" s="297">
        <f t="shared" si="135"/>
        <v>0</v>
      </c>
      <c r="AI47" s="297">
        <f t="shared" si="135"/>
        <v>0</v>
      </c>
      <c r="AJ47" s="297">
        <f t="shared" si="135"/>
        <v>0</v>
      </c>
      <c r="AK47" s="297">
        <f t="shared" ref="AK47:AK49" si="136">ROUND($O47*T47,0)</f>
        <v>0</v>
      </c>
      <c r="AL47" s="297">
        <f t="shared" ref="AL47:AL49" si="137">ROUND($O47*U47,0)</f>
        <v>10</v>
      </c>
      <c r="AM47" s="297">
        <f t="shared" ref="AM47:AM49" si="138">ROUND($O47*V47,0)</f>
        <v>10</v>
      </c>
      <c r="AN47" s="297">
        <f t="shared" ref="AN47:AN49" si="139">ROUND($O47*W47,0)</f>
        <v>0</v>
      </c>
      <c r="AO47" s="297">
        <f t="shared" ref="AO47:AO49" si="140">ROUND($O47*X47,0)</f>
        <v>0</v>
      </c>
      <c r="AP47" s="298">
        <f t="shared" ref="AP47:AR49" si="141">ROUND($O47*Y47,0)</f>
        <v>0</v>
      </c>
      <c r="AQ47" s="298">
        <f t="shared" si="141"/>
        <v>60</v>
      </c>
      <c r="AR47" s="298">
        <f t="shared" si="141"/>
        <v>0</v>
      </c>
      <c r="AS47" s="299"/>
      <c r="AT47" s="302">
        <f t="shared" ref="AT47:AW49" si="142">ROUND($O47*AC47,0)</f>
        <v>0</v>
      </c>
      <c r="AU47" s="302">
        <f t="shared" si="142"/>
        <v>0</v>
      </c>
      <c r="AV47" s="302">
        <f t="shared" si="142"/>
        <v>0</v>
      </c>
      <c r="AW47" s="302">
        <f t="shared" si="142"/>
        <v>0</v>
      </c>
      <c r="AX47" s="236">
        <f>SUM(AG47:AO47)</f>
        <v>20</v>
      </c>
      <c r="AY47" s="2">
        <f t="shared" si="29"/>
        <v>0.125</v>
      </c>
      <c r="AZ47" s="87" t="e">
        <f>VLOOKUP(I47,Listy!$A$1:$H$9,6,FALSE)</f>
        <v>#N/A</v>
      </c>
      <c r="BA47" s="378" t="e">
        <f t="shared" si="30"/>
        <v>#N/A</v>
      </c>
      <c r="BB47" s="2"/>
      <c r="BC47" s="2"/>
      <c r="BD47" s="2"/>
      <c r="BE47" s="2"/>
      <c r="BF47" s="2"/>
      <c r="BG47" s="2"/>
      <c r="BI47" s="2"/>
      <c r="BJ47" s="2"/>
      <c r="BL47" s="2"/>
      <c r="BM47" s="2"/>
      <c r="BO47" s="2"/>
      <c r="BP47" s="2"/>
      <c r="BS47" s="2"/>
      <c r="BT47" s="2"/>
      <c r="BU47" s="2"/>
      <c r="BW47" s="2"/>
      <c r="BX47" s="2"/>
      <c r="BY47" s="2"/>
      <c r="CA47" s="2"/>
      <c r="CB47" s="2"/>
      <c r="CC47" s="2"/>
    </row>
    <row r="48" spans="1:84" ht="15.75" customHeight="1" x14ac:dyDescent="0.3">
      <c r="A48" s="57">
        <v>4</v>
      </c>
      <c r="B48" s="57" t="s">
        <v>379</v>
      </c>
      <c r="C48" s="171">
        <v>2</v>
      </c>
      <c r="D48" s="160" t="str">
        <f t="shared" si="31"/>
        <v>.z05_4_a_2</v>
      </c>
      <c r="E48" s="222" t="s">
        <v>198</v>
      </c>
      <c r="F48" s="230"/>
      <c r="G48" s="231" t="s">
        <v>152</v>
      </c>
      <c r="H48" s="2">
        <v>22</v>
      </c>
      <c r="I48" s="230" t="s">
        <v>48</v>
      </c>
      <c r="J48" s="91">
        <f t="shared" si="88"/>
        <v>62</v>
      </c>
      <c r="K48" s="94">
        <f>VLOOKUP(J48,Kalendarz!B:E,4,FALSE)</f>
        <v>46815</v>
      </c>
      <c r="L48" s="94">
        <f t="shared" si="47"/>
        <v>46816</v>
      </c>
      <c r="M48" s="37">
        <f t="shared" si="121"/>
        <v>62</v>
      </c>
      <c r="N48" s="474">
        <f>ROUND(MAX(AG48:AO48)/Listy!$U$2,0)</f>
        <v>1</v>
      </c>
      <c r="O48" s="293">
        <v>160</v>
      </c>
      <c r="P48" s="242"/>
      <c r="Q48" s="242"/>
      <c r="R48" s="242"/>
      <c r="S48" s="242"/>
      <c r="T48" s="242">
        <v>0</v>
      </c>
      <c r="U48" s="242">
        <v>0</v>
      </c>
      <c r="V48" s="242">
        <v>0</v>
      </c>
      <c r="W48" s="242">
        <v>0.12</v>
      </c>
      <c r="X48" s="242">
        <v>0.13</v>
      </c>
      <c r="Y48" s="243">
        <v>0</v>
      </c>
      <c r="Z48" s="243">
        <v>0.25</v>
      </c>
      <c r="AA48" s="243">
        <v>0</v>
      </c>
      <c r="AB48" s="243"/>
      <c r="AC48" s="300">
        <v>0.25</v>
      </c>
      <c r="AD48" s="300">
        <v>0.25</v>
      </c>
      <c r="AE48" s="300">
        <v>0</v>
      </c>
      <c r="AF48" s="300">
        <v>0</v>
      </c>
      <c r="AG48" s="297">
        <f t="shared" si="135"/>
        <v>0</v>
      </c>
      <c r="AH48" s="297">
        <f t="shared" si="135"/>
        <v>0</v>
      </c>
      <c r="AI48" s="297">
        <f t="shared" si="135"/>
        <v>0</v>
      </c>
      <c r="AJ48" s="297">
        <f t="shared" si="135"/>
        <v>0</v>
      </c>
      <c r="AK48" s="297">
        <f t="shared" si="136"/>
        <v>0</v>
      </c>
      <c r="AL48" s="297">
        <f t="shared" si="137"/>
        <v>0</v>
      </c>
      <c r="AM48" s="297">
        <f t="shared" si="138"/>
        <v>0</v>
      </c>
      <c r="AN48" s="297">
        <f t="shared" si="139"/>
        <v>19</v>
      </c>
      <c r="AO48" s="297">
        <f t="shared" si="140"/>
        <v>21</v>
      </c>
      <c r="AP48" s="298">
        <f t="shared" si="141"/>
        <v>0</v>
      </c>
      <c r="AQ48" s="298">
        <f t="shared" si="141"/>
        <v>40</v>
      </c>
      <c r="AR48" s="298">
        <f t="shared" si="141"/>
        <v>0</v>
      </c>
      <c r="AS48" s="299"/>
      <c r="AT48" s="302">
        <f t="shared" si="142"/>
        <v>40</v>
      </c>
      <c r="AU48" s="302">
        <f t="shared" si="142"/>
        <v>40</v>
      </c>
      <c r="AV48" s="302">
        <f t="shared" si="142"/>
        <v>0</v>
      </c>
      <c r="AW48" s="302">
        <f t="shared" si="142"/>
        <v>0</v>
      </c>
      <c r="AX48" s="236">
        <f>SUM(AG48:AO48)</f>
        <v>40</v>
      </c>
      <c r="AY48" s="2">
        <f t="shared" si="29"/>
        <v>0.25</v>
      </c>
      <c r="AZ48" s="87" t="e">
        <f>VLOOKUP(I48,Listy!$A$1:$H$9,6,FALSE)</f>
        <v>#N/A</v>
      </c>
      <c r="BA48" s="378" t="e">
        <f t="shared" si="30"/>
        <v>#N/A</v>
      </c>
      <c r="BB48" s="2"/>
      <c r="BC48" s="2"/>
      <c r="BD48" s="2"/>
      <c r="BE48" s="2"/>
      <c r="BF48" s="2"/>
      <c r="BG48" s="2"/>
      <c r="BI48" s="2"/>
      <c r="BJ48" s="2"/>
      <c r="BL48" s="2"/>
      <c r="BM48" s="2"/>
      <c r="BO48" s="2"/>
      <c r="BP48" s="2"/>
      <c r="BS48" s="2"/>
      <c r="BT48" s="2"/>
      <c r="BU48" s="2"/>
      <c r="BW48" s="2"/>
      <c r="BX48" s="2"/>
      <c r="BY48" s="2"/>
      <c r="CA48" s="2"/>
      <c r="CB48" s="2"/>
      <c r="CC48" s="2"/>
    </row>
    <row r="49" spans="1:84" ht="15.75" customHeight="1" x14ac:dyDescent="0.3">
      <c r="A49" s="57">
        <v>4</v>
      </c>
      <c r="B49" s="57" t="s">
        <v>379</v>
      </c>
      <c r="C49" s="171">
        <v>3</v>
      </c>
      <c r="D49" s="160" t="str">
        <f t="shared" si="31"/>
        <v>.z05_4_a_3</v>
      </c>
      <c r="E49" s="222" t="s">
        <v>199</v>
      </c>
      <c r="F49" s="230"/>
      <c r="G49" s="231" t="s">
        <v>200</v>
      </c>
      <c r="H49" s="2">
        <v>23</v>
      </c>
      <c r="I49" s="230" t="s">
        <v>48</v>
      </c>
      <c r="J49" s="91">
        <f t="shared" si="88"/>
        <v>63</v>
      </c>
      <c r="K49" s="94">
        <f>VLOOKUP(J49,Kalendarz!B:E,4,FALSE)</f>
        <v>46822</v>
      </c>
      <c r="L49" s="94">
        <f t="shared" si="47"/>
        <v>46823</v>
      </c>
      <c r="M49" s="37">
        <f t="shared" si="121"/>
        <v>63</v>
      </c>
      <c r="N49" s="474">
        <f>ROUND(MAX(AG49:AO49)/Listy!$U$2,0)</f>
        <v>1</v>
      </c>
      <c r="O49" s="293">
        <v>160</v>
      </c>
      <c r="P49" s="242"/>
      <c r="Q49" s="242"/>
      <c r="R49" s="242"/>
      <c r="S49" s="242"/>
      <c r="T49" s="242">
        <v>0.13</v>
      </c>
      <c r="U49" s="242">
        <v>0.12</v>
      </c>
      <c r="V49" s="242">
        <v>0</v>
      </c>
      <c r="W49" s="242">
        <v>0</v>
      </c>
      <c r="X49" s="242">
        <v>0</v>
      </c>
      <c r="Y49" s="243">
        <v>0</v>
      </c>
      <c r="Z49" s="243">
        <v>0.75</v>
      </c>
      <c r="AA49" s="243">
        <v>0</v>
      </c>
      <c r="AB49" s="243"/>
      <c r="AC49" s="300">
        <v>0</v>
      </c>
      <c r="AD49" s="300">
        <v>0</v>
      </c>
      <c r="AE49" s="300">
        <v>0</v>
      </c>
      <c r="AF49" s="300">
        <v>0</v>
      </c>
      <c r="AG49" s="297">
        <f t="shared" si="135"/>
        <v>0</v>
      </c>
      <c r="AH49" s="297">
        <f t="shared" si="135"/>
        <v>0</v>
      </c>
      <c r="AI49" s="297">
        <f t="shared" si="135"/>
        <v>0</v>
      </c>
      <c r="AJ49" s="297">
        <f t="shared" si="135"/>
        <v>0</v>
      </c>
      <c r="AK49" s="297">
        <f t="shared" si="136"/>
        <v>21</v>
      </c>
      <c r="AL49" s="297">
        <f t="shared" si="137"/>
        <v>19</v>
      </c>
      <c r="AM49" s="297">
        <f t="shared" si="138"/>
        <v>0</v>
      </c>
      <c r="AN49" s="297">
        <f t="shared" si="139"/>
        <v>0</v>
      </c>
      <c r="AO49" s="297">
        <f t="shared" si="140"/>
        <v>0</v>
      </c>
      <c r="AP49" s="298">
        <f t="shared" si="141"/>
        <v>0</v>
      </c>
      <c r="AQ49" s="298">
        <f t="shared" si="141"/>
        <v>120</v>
      </c>
      <c r="AR49" s="298">
        <f t="shared" si="141"/>
        <v>0</v>
      </c>
      <c r="AS49" s="299"/>
      <c r="AT49" s="302">
        <f t="shared" si="142"/>
        <v>0</v>
      </c>
      <c r="AU49" s="302">
        <f t="shared" si="142"/>
        <v>0</v>
      </c>
      <c r="AV49" s="302">
        <f t="shared" si="142"/>
        <v>0</v>
      </c>
      <c r="AW49" s="302">
        <f t="shared" si="142"/>
        <v>0</v>
      </c>
      <c r="AX49" s="236">
        <f>SUM(AG49:AO49)</f>
        <v>40</v>
      </c>
      <c r="AY49" s="2">
        <f t="shared" si="29"/>
        <v>0.25</v>
      </c>
      <c r="AZ49" s="87" t="e">
        <f>VLOOKUP(I49,Listy!$A$1:$H$9,6,FALSE)</f>
        <v>#N/A</v>
      </c>
      <c r="BA49" s="378" t="e">
        <f t="shared" si="30"/>
        <v>#N/A</v>
      </c>
      <c r="BB49" s="2"/>
      <c r="BC49" s="2"/>
      <c r="BD49" s="2"/>
      <c r="BE49" s="2"/>
      <c r="BF49" s="2"/>
      <c r="BG49" s="2"/>
      <c r="BI49" s="2"/>
      <c r="BJ49" s="2"/>
      <c r="BL49" s="2"/>
      <c r="BM49" s="2"/>
      <c r="BO49" s="2"/>
      <c r="BP49" s="2"/>
      <c r="BS49" s="2"/>
      <c r="BT49" s="2"/>
      <c r="BU49" s="2"/>
      <c r="BW49" s="2"/>
      <c r="BX49" s="2"/>
      <c r="BY49" s="2"/>
      <c r="CA49" s="2"/>
      <c r="CB49" s="2"/>
      <c r="CC49" s="2"/>
    </row>
    <row r="50" spans="1:84" ht="15.75" customHeight="1" x14ac:dyDescent="0.3">
      <c r="A50" s="2">
        <v>4</v>
      </c>
      <c r="B50" s="2" t="s">
        <v>380</v>
      </c>
      <c r="C50" s="52">
        <v>0</v>
      </c>
      <c r="D50" s="160" t="str">
        <f t="shared" si="31"/>
        <v>.z05_4_b_0</v>
      </c>
      <c r="E50" s="221" t="s">
        <v>201</v>
      </c>
      <c r="F50" s="148"/>
      <c r="G50" s="148"/>
      <c r="H50" s="131"/>
      <c r="I50" s="148"/>
      <c r="J50" s="91">
        <f t="shared" si="88"/>
        <v>64</v>
      </c>
      <c r="K50" s="94">
        <f>VLOOKUP(J50,Kalendarz!B:E,4,FALSE)</f>
        <v>46829</v>
      </c>
      <c r="L50" s="94">
        <f t="shared" si="47"/>
        <v>46829</v>
      </c>
      <c r="M50" s="37">
        <f t="shared" si="121"/>
        <v>63</v>
      </c>
      <c r="N50" s="474">
        <f>ROUND(MAX(AG50:AO50)/Listy!$U$2,0)</f>
        <v>0</v>
      </c>
      <c r="O50" s="148"/>
      <c r="P50" s="148"/>
      <c r="Q50" s="148"/>
      <c r="R50" s="148"/>
      <c r="S50" s="148"/>
      <c r="T50" s="148"/>
      <c r="U50" s="148"/>
      <c r="V50" s="131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31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</row>
    <row r="51" spans="1:84" ht="15.75" customHeight="1" x14ac:dyDescent="0.3">
      <c r="A51" s="57">
        <v>4</v>
      </c>
      <c r="B51" s="57" t="s">
        <v>380</v>
      </c>
      <c r="C51" s="52">
        <v>1</v>
      </c>
      <c r="D51" s="160" t="str">
        <f t="shared" si="31"/>
        <v>.z05_4_b_1</v>
      </c>
      <c r="E51" s="222" t="s">
        <v>202</v>
      </c>
      <c r="F51" s="230"/>
      <c r="G51" s="231" t="s">
        <v>165</v>
      </c>
      <c r="H51" s="2">
        <v>24</v>
      </c>
      <c r="I51" s="230" t="s">
        <v>48</v>
      </c>
      <c r="J51" s="91">
        <f t="shared" si="88"/>
        <v>64</v>
      </c>
      <c r="K51" s="94">
        <f>VLOOKUP(J51,Kalendarz!B:E,4,FALSE)</f>
        <v>46829</v>
      </c>
      <c r="L51" s="94">
        <f t="shared" si="47"/>
        <v>46830</v>
      </c>
      <c r="M51" s="37">
        <f t="shared" si="121"/>
        <v>64</v>
      </c>
      <c r="N51" s="474">
        <f>ROUND(MAX(AG51:AO51)/Listy!$U$2,0)</f>
        <v>1</v>
      </c>
      <c r="O51" s="293">
        <v>120</v>
      </c>
      <c r="P51" s="242"/>
      <c r="Q51" s="242"/>
      <c r="R51" s="242"/>
      <c r="S51" s="242"/>
      <c r="T51" s="242">
        <v>0</v>
      </c>
      <c r="U51" s="242">
        <v>0</v>
      </c>
      <c r="V51" s="242">
        <v>0.13</v>
      </c>
      <c r="W51" s="242">
        <v>0.12</v>
      </c>
      <c r="X51" s="242">
        <v>0</v>
      </c>
      <c r="Y51" s="243">
        <v>0</v>
      </c>
      <c r="Z51" s="243">
        <v>0.75</v>
      </c>
      <c r="AA51" s="243">
        <v>0</v>
      </c>
      <c r="AB51" s="243"/>
      <c r="AC51" s="300">
        <v>0</v>
      </c>
      <c r="AD51" s="300">
        <v>0</v>
      </c>
      <c r="AE51" s="300">
        <v>0</v>
      </c>
      <c r="AF51" s="300">
        <v>0</v>
      </c>
      <c r="AG51" s="297">
        <f t="shared" ref="AG51:AJ52" si="143">ROUND($O51*P51,0)</f>
        <v>0</v>
      </c>
      <c r="AH51" s="297">
        <f t="shared" si="143"/>
        <v>0</v>
      </c>
      <c r="AI51" s="297">
        <f t="shared" si="143"/>
        <v>0</v>
      </c>
      <c r="AJ51" s="297">
        <f t="shared" si="143"/>
        <v>0</v>
      </c>
      <c r="AK51" s="297">
        <f t="shared" ref="AK51:AK52" si="144">ROUND($O51*T51,0)</f>
        <v>0</v>
      </c>
      <c r="AL51" s="297">
        <f t="shared" ref="AL51:AL52" si="145">ROUND($O51*U51,0)</f>
        <v>0</v>
      </c>
      <c r="AM51" s="297">
        <f t="shared" ref="AM51:AM52" si="146">ROUND($O51*V51,0)</f>
        <v>16</v>
      </c>
      <c r="AN51" s="297">
        <f t="shared" ref="AN51:AN52" si="147">ROUND($O51*W51,0)</f>
        <v>14</v>
      </c>
      <c r="AO51" s="297">
        <f t="shared" ref="AO51:AO52" si="148">ROUND($O51*X51,0)</f>
        <v>0</v>
      </c>
      <c r="AP51" s="298">
        <f t="shared" ref="AP51:AR52" si="149">ROUND($O51*Y51,0)</f>
        <v>0</v>
      </c>
      <c r="AQ51" s="298">
        <f t="shared" si="149"/>
        <v>90</v>
      </c>
      <c r="AR51" s="298">
        <f t="shared" si="149"/>
        <v>0</v>
      </c>
      <c r="AS51" s="299"/>
      <c r="AT51" s="302">
        <f t="shared" ref="AT51:AW52" si="150">ROUND($O51*AC51,0)</f>
        <v>0</v>
      </c>
      <c r="AU51" s="302">
        <f t="shared" si="150"/>
        <v>0</v>
      </c>
      <c r="AV51" s="302">
        <f t="shared" si="150"/>
        <v>0</v>
      </c>
      <c r="AW51" s="302">
        <f t="shared" si="150"/>
        <v>0</v>
      </c>
      <c r="AX51" s="236">
        <f>SUM(AG51:AO51)</f>
        <v>30</v>
      </c>
      <c r="AY51" s="2">
        <f t="shared" si="29"/>
        <v>0.1875</v>
      </c>
      <c r="AZ51" s="87" t="e">
        <f>VLOOKUP(I51,Listy!$A$1:$H$9,6,FALSE)</f>
        <v>#N/A</v>
      </c>
      <c r="BA51" s="378" t="e">
        <f t="shared" si="30"/>
        <v>#N/A</v>
      </c>
      <c r="BB51" s="2"/>
      <c r="BC51" s="2"/>
      <c r="BD51" s="2"/>
      <c r="BE51" s="2"/>
      <c r="BF51" s="2"/>
      <c r="BG51" s="2"/>
      <c r="BI51" s="2"/>
      <c r="BJ51" s="2"/>
      <c r="BL51" s="2"/>
      <c r="BM51" s="2"/>
      <c r="BO51" s="2"/>
      <c r="BP51" s="2"/>
      <c r="BS51" s="2"/>
      <c r="BT51" s="2"/>
      <c r="BU51" s="2"/>
      <c r="BW51" s="2"/>
      <c r="BX51" s="2"/>
      <c r="BY51" s="2"/>
      <c r="CA51" s="2"/>
      <c r="CB51" s="2"/>
      <c r="CC51" s="2"/>
    </row>
    <row r="52" spans="1:84" ht="15.75" customHeight="1" x14ac:dyDescent="0.3">
      <c r="A52" s="57">
        <v>4</v>
      </c>
      <c r="B52" s="57" t="s">
        <v>380</v>
      </c>
      <c r="C52" s="52">
        <v>2</v>
      </c>
      <c r="D52" s="160" t="str">
        <f t="shared" si="31"/>
        <v>.z05_4_b_2</v>
      </c>
      <c r="E52" s="222" t="s">
        <v>203</v>
      </c>
      <c r="F52" s="230"/>
      <c r="G52" s="231" t="s">
        <v>165</v>
      </c>
      <c r="H52" s="2">
        <v>24</v>
      </c>
      <c r="I52" s="230" t="s">
        <v>48</v>
      </c>
      <c r="J52" s="91">
        <f t="shared" si="88"/>
        <v>65</v>
      </c>
      <c r="K52" s="94">
        <f>VLOOKUP(J52,Kalendarz!B:E,4,FALSE)</f>
        <v>46836</v>
      </c>
      <c r="L52" s="94">
        <f t="shared" si="47"/>
        <v>46836</v>
      </c>
      <c r="M52" s="37">
        <f t="shared" si="121"/>
        <v>64</v>
      </c>
      <c r="N52" s="476">
        <v>0</v>
      </c>
      <c r="O52" s="293">
        <v>120</v>
      </c>
      <c r="P52" s="242"/>
      <c r="Q52" s="242"/>
      <c r="R52" s="242"/>
      <c r="S52" s="242"/>
      <c r="T52" s="242">
        <v>0.13</v>
      </c>
      <c r="U52" s="242">
        <v>0.12</v>
      </c>
      <c r="V52" s="242">
        <v>0</v>
      </c>
      <c r="W52" s="242">
        <v>0</v>
      </c>
      <c r="X52" s="242">
        <v>0</v>
      </c>
      <c r="Y52" s="243">
        <v>0.75</v>
      </c>
      <c r="Z52" s="243">
        <v>0</v>
      </c>
      <c r="AA52" s="243">
        <v>0</v>
      </c>
      <c r="AB52" s="243"/>
      <c r="AC52" s="300">
        <v>0</v>
      </c>
      <c r="AD52" s="300">
        <v>0</v>
      </c>
      <c r="AE52" s="300">
        <v>0</v>
      </c>
      <c r="AF52" s="300">
        <v>0</v>
      </c>
      <c r="AG52" s="297">
        <f t="shared" si="143"/>
        <v>0</v>
      </c>
      <c r="AH52" s="297">
        <f t="shared" si="143"/>
        <v>0</v>
      </c>
      <c r="AI52" s="297">
        <f t="shared" si="143"/>
        <v>0</v>
      </c>
      <c r="AJ52" s="297">
        <f t="shared" si="143"/>
        <v>0</v>
      </c>
      <c r="AK52" s="297">
        <f t="shared" si="144"/>
        <v>16</v>
      </c>
      <c r="AL52" s="297">
        <f t="shared" si="145"/>
        <v>14</v>
      </c>
      <c r="AM52" s="297">
        <f t="shared" si="146"/>
        <v>0</v>
      </c>
      <c r="AN52" s="297">
        <f t="shared" si="147"/>
        <v>0</v>
      </c>
      <c r="AO52" s="297">
        <f t="shared" si="148"/>
        <v>0</v>
      </c>
      <c r="AP52" s="298">
        <f t="shared" si="149"/>
        <v>90</v>
      </c>
      <c r="AQ52" s="298">
        <f t="shared" si="149"/>
        <v>0</v>
      </c>
      <c r="AR52" s="298">
        <f t="shared" si="149"/>
        <v>0</v>
      </c>
      <c r="AS52" s="299"/>
      <c r="AT52" s="302">
        <f t="shared" si="150"/>
        <v>0</v>
      </c>
      <c r="AU52" s="302">
        <f t="shared" si="150"/>
        <v>0</v>
      </c>
      <c r="AV52" s="302">
        <f t="shared" si="150"/>
        <v>0</v>
      </c>
      <c r="AW52" s="302">
        <f t="shared" si="150"/>
        <v>0</v>
      </c>
      <c r="AX52" s="236">
        <f>SUM(AG52:AO52)</f>
        <v>30</v>
      </c>
      <c r="AY52" s="2">
        <f t="shared" si="29"/>
        <v>0.1875</v>
      </c>
      <c r="AZ52" s="87" t="e">
        <f>VLOOKUP(I52,Listy!$A$1:$H$9,6,FALSE)</f>
        <v>#N/A</v>
      </c>
      <c r="BA52" s="378" t="e">
        <f t="shared" si="30"/>
        <v>#N/A</v>
      </c>
      <c r="BB52" s="2"/>
      <c r="BC52" s="2"/>
      <c r="BD52" s="2"/>
      <c r="BE52" s="2"/>
      <c r="BF52" s="2"/>
      <c r="BG52" s="2"/>
      <c r="BI52" s="2"/>
      <c r="BJ52" s="2"/>
      <c r="BL52" s="2"/>
      <c r="BM52" s="2"/>
      <c r="BO52" s="2"/>
      <c r="BP52" s="2"/>
      <c r="BS52" s="2"/>
      <c r="BT52" s="2"/>
      <c r="BU52" s="2"/>
      <c r="BW52" s="2"/>
      <c r="BX52" s="2"/>
      <c r="BY52" s="2"/>
      <c r="CA52" s="2"/>
      <c r="CB52" s="2"/>
      <c r="CC52" s="2"/>
    </row>
    <row r="53" spans="1:84" ht="15.75" customHeight="1" x14ac:dyDescent="0.3">
      <c r="A53" s="2">
        <v>4</v>
      </c>
      <c r="B53" s="2" t="s">
        <v>381</v>
      </c>
      <c r="C53" s="52">
        <v>0</v>
      </c>
      <c r="D53" s="160" t="str">
        <f t="shared" si="31"/>
        <v>.z05_4_c_0</v>
      </c>
      <c r="E53" s="221" t="s">
        <v>204</v>
      </c>
      <c r="F53" s="148"/>
      <c r="G53" s="148"/>
      <c r="H53" s="552"/>
      <c r="I53" s="148"/>
      <c r="J53" s="91">
        <f t="shared" si="88"/>
        <v>65</v>
      </c>
      <c r="K53" s="94">
        <f>VLOOKUP(J53,Kalendarz!B:E,4,FALSE)</f>
        <v>46836</v>
      </c>
      <c r="L53" s="94">
        <f t="shared" si="47"/>
        <v>46836</v>
      </c>
      <c r="M53" s="37">
        <f t="shared" si="121"/>
        <v>64</v>
      </c>
      <c r="N53" s="474">
        <f>ROUND(MAX(AG53:AO53)/Listy!$U$2,0)</f>
        <v>0</v>
      </c>
      <c r="O53" s="148"/>
      <c r="P53" s="148"/>
      <c r="Q53" s="148"/>
      <c r="R53" s="148"/>
      <c r="S53" s="148"/>
      <c r="T53" s="148"/>
      <c r="U53" s="148"/>
      <c r="V53" s="131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31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</row>
    <row r="54" spans="1:84" ht="15.75" customHeight="1" x14ac:dyDescent="0.3">
      <c r="A54" s="57">
        <v>4</v>
      </c>
      <c r="B54" s="57" t="s">
        <v>381</v>
      </c>
      <c r="C54" s="52">
        <v>1</v>
      </c>
      <c r="D54" s="160" t="str">
        <f t="shared" si="31"/>
        <v>.z05_4_c_1</v>
      </c>
      <c r="E54" s="222" t="s">
        <v>205</v>
      </c>
      <c r="F54" s="230"/>
      <c r="G54" s="231" t="s">
        <v>155</v>
      </c>
      <c r="H54" s="2">
        <v>25</v>
      </c>
      <c r="I54" s="230" t="s">
        <v>29</v>
      </c>
      <c r="J54" s="91">
        <f t="shared" si="88"/>
        <v>65</v>
      </c>
      <c r="K54" s="94">
        <f>VLOOKUP(J54,Kalendarz!B:E,4,FALSE)</f>
        <v>46836</v>
      </c>
      <c r="L54" s="94">
        <f t="shared" si="47"/>
        <v>46837</v>
      </c>
      <c r="M54" s="37">
        <f t="shared" si="121"/>
        <v>65</v>
      </c>
      <c r="N54" s="474">
        <f>ROUND(MAX(AG54:AO54)/Listy!$U$2,0)</f>
        <v>1</v>
      </c>
      <c r="O54" s="293">
        <v>80</v>
      </c>
      <c r="P54" s="242"/>
      <c r="Q54" s="242"/>
      <c r="R54" s="242"/>
      <c r="S54" s="242"/>
      <c r="T54" s="242">
        <v>0.2</v>
      </c>
      <c r="U54" s="242">
        <v>0.2</v>
      </c>
      <c r="V54" s="242">
        <v>0.2</v>
      </c>
      <c r="W54" s="242">
        <v>0.2</v>
      </c>
      <c r="X54" s="242">
        <v>0.2</v>
      </c>
      <c r="Y54" s="243">
        <v>0</v>
      </c>
      <c r="Z54" s="243">
        <v>0</v>
      </c>
      <c r="AA54" s="243">
        <v>0</v>
      </c>
      <c r="AB54" s="243"/>
      <c r="AC54" s="300">
        <v>0</v>
      </c>
      <c r="AD54" s="300">
        <v>0</v>
      </c>
      <c r="AE54" s="300">
        <v>0</v>
      </c>
      <c r="AF54" s="300">
        <v>0</v>
      </c>
      <c r="AG54" s="297">
        <f t="shared" ref="AG54:AJ57" si="151">ROUND($O54*P54,0)</f>
        <v>0</v>
      </c>
      <c r="AH54" s="297">
        <f t="shared" si="151"/>
        <v>0</v>
      </c>
      <c r="AI54" s="297">
        <f t="shared" si="151"/>
        <v>0</v>
      </c>
      <c r="AJ54" s="297">
        <f t="shared" si="151"/>
        <v>0</v>
      </c>
      <c r="AK54" s="297">
        <f t="shared" ref="AK54:AK57" si="152">ROUND($O54*T54,0)</f>
        <v>16</v>
      </c>
      <c r="AL54" s="297">
        <f t="shared" ref="AL54:AL57" si="153">ROUND($O54*U54,0)</f>
        <v>16</v>
      </c>
      <c r="AM54" s="297">
        <f t="shared" ref="AM54:AM57" si="154">ROUND($O54*V54,0)</f>
        <v>16</v>
      </c>
      <c r="AN54" s="297">
        <f t="shared" ref="AN54:AN57" si="155">ROUND($O54*W54,0)</f>
        <v>16</v>
      </c>
      <c r="AO54" s="297">
        <f t="shared" ref="AO54:AO57" si="156">ROUND($O54*X54,0)</f>
        <v>16</v>
      </c>
      <c r="AP54" s="298">
        <f t="shared" ref="AP54:AR57" si="157">ROUND($O54*Y54,0)</f>
        <v>0</v>
      </c>
      <c r="AQ54" s="298">
        <f t="shared" si="157"/>
        <v>0</v>
      </c>
      <c r="AR54" s="298">
        <f t="shared" si="157"/>
        <v>0</v>
      </c>
      <c r="AS54" s="299"/>
      <c r="AT54" s="302">
        <f t="shared" ref="AT54:AW57" si="158">ROUND($O54*AC54,0)</f>
        <v>0</v>
      </c>
      <c r="AU54" s="302">
        <f t="shared" si="158"/>
        <v>0</v>
      </c>
      <c r="AV54" s="302">
        <f t="shared" si="158"/>
        <v>0</v>
      </c>
      <c r="AW54" s="302">
        <f t="shared" si="158"/>
        <v>0</v>
      </c>
      <c r="AX54" s="236">
        <f>SUM(AG54:AO54)</f>
        <v>80</v>
      </c>
      <c r="AY54" s="2">
        <f t="shared" si="29"/>
        <v>0.5</v>
      </c>
      <c r="AZ54" s="87" t="e">
        <f>VLOOKUP(I54,Listy!$A$1:$H$9,6,FALSE)</f>
        <v>#N/A</v>
      </c>
      <c r="BA54" s="378" t="e">
        <f t="shared" si="30"/>
        <v>#N/A</v>
      </c>
      <c r="BB54" s="2"/>
      <c r="BC54" s="2"/>
      <c r="BD54" s="2"/>
      <c r="BE54" s="2"/>
      <c r="BF54" s="2"/>
      <c r="BG54" s="2"/>
      <c r="BI54" s="2"/>
      <c r="BJ54" s="2"/>
      <c r="BL54" s="2"/>
      <c r="BM54" s="2"/>
      <c r="BO54" s="2"/>
      <c r="BP54" s="2"/>
      <c r="BS54" s="2"/>
      <c r="BT54" s="2"/>
      <c r="BU54" s="2"/>
      <c r="BW54" s="2"/>
      <c r="BX54" s="2"/>
      <c r="BY54" s="2"/>
      <c r="CA54" s="2"/>
      <c r="CB54" s="2"/>
      <c r="CC54" s="2"/>
    </row>
    <row r="55" spans="1:84" ht="15.75" customHeight="1" x14ac:dyDescent="0.3">
      <c r="A55" s="57">
        <v>4</v>
      </c>
      <c r="B55" s="57" t="s">
        <v>381</v>
      </c>
      <c r="C55" s="52">
        <v>2</v>
      </c>
      <c r="D55" s="160" t="str">
        <f t="shared" si="31"/>
        <v>.z05_4_c_2</v>
      </c>
      <c r="E55" s="222" t="s">
        <v>206</v>
      </c>
      <c r="F55" s="230"/>
      <c r="G55" s="231" t="s">
        <v>207</v>
      </c>
      <c r="H55" s="2">
        <v>26</v>
      </c>
      <c r="I55" s="230" t="s">
        <v>48</v>
      </c>
      <c r="J55" s="91">
        <f t="shared" si="88"/>
        <v>66</v>
      </c>
      <c r="K55" s="94">
        <f>VLOOKUP(J55,Kalendarz!B:E,4,FALSE)</f>
        <v>46843</v>
      </c>
      <c r="L55" s="94">
        <f t="shared" si="47"/>
        <v>46844</v>
      </c>
      <c r="M55" s="37">
        <f t="shared" si="121"/>
        <v>66</v>
      </c>
      <c r="N55" s="474">
        <f>ROUND(MAX(AG55:AO55)/Listy!$U$2,0)</f>
        <v>1</v>
      </c>
      <c r="O55" s="293">
        <v>80</v>
      </c>
      <c r="P55" s="242"/>
      <c r="Q55" s="242"/>
      <c r="R55" s="242"/>
      <c r="S55" s="242"/>
      <c r="T55" s="242">
        <v>0.13</v>
      </c>
      <c r="U55" s="242">
        <v>0.12</v>
      </c>
      <c r="V55" s="242">
        <v>0.13</v>
      </c>
      <c r="W55" s="242">
        <v>0.12</v>
      </c>
      <c r="X55" s="242">
        <v>0</v>
      </c>
      <c r="Y55" s="243">
        <v>0.5</v>
      </c>
      <c r="Z55" s="243">
        <v>0</v>
      </c>
      <c r="AA55" s="243">
        <v>0</v>
      </c>
      <c r="AB55" s="243"/>
      <c r="AC55" s="300">
        <v>0</v>
      </c>
      <c r="AD55" s="300">
        <v>0</v>
      </c>
      <c r="AE55" s="300">
        <v>0</v>
      </c>
      <c r="AF55" s="300">
        <v>0</v>
      </c>
      <c r="AG55" s="297">
        <f t="shared" si="151"/>
        <v>0</v>
      </c>
      <c r="AH55" s="297">
        <f t="shared" si="151"/>
        <v>0</v>
      </c>
      <c r="AI55" s="297">
        <f t="shared" si="151"/>
        <v>0</v>
      </c>
      <c r="AJ55" s="297">
        <f t="shared" si="151"/>
        <v>0</v>
      </c>
      <c r="AK55" s="297">
        <f t="shared" si="152"/>
        <v>10</v>
      </c>
      <c r="AL55" s="297">
        <f t="shared" si="153"/>
        <v>10</v>
      </c>
      <c r="AM55" s="297">
        <f t="shared" si="154"/>
        <v>10</v>
      </c>
      <c r="AN55" s="297">
        <f t="shared" si="155"/>
        <v>10</v>
      </c>
      <c r="AO55" s="297">
        <f t="shared" si="156"/>
        <v>0</v>
      </c>
      <c r="AP55" s="298">
        <f t="shared" si="157"/>
        <v>40</v>
      </c>
      <c r="AQ55" s="298">
        <f t="shared" si="157"/>
        <v>0</v>
      </c>
      <c r="AR55" s="298">
        <f t="shared" si="157"/>
        <v>0</v>
      </c>
      <c r="AS55" s="299"/>
      <c r="AT55" s="302">
        <f t="shared" si="158"/>
        <v>0</v>
      </c>
      <c r="AU55" s="302">
        <f t="shared" si="158"/>
        <v>0</v>
      </c>
      <c r="AV55" s="302">
        <f t="shared" si="158"/>
        <v>0</v>
      </c>
      <c r="AW55" s="302">
        <f t="shared" si="158"/>
        <v>0</v>
      </c>
      <c r="AX55" s="236">
        <f>SUM(AG55:AO55)</f>
        <v>40</v>
      </c>
      <c r="AY55" s="2">
        <f t="shared" si="29"/>
        <v>0.25</v>
      </c>
      <c r="AZ55" s="87" t="e">
        <f>VLOOKUP(I55,Listy!$A$1:$H$9,6,FALSE)</f>
        <v>#N/A</v>
      </c>
      <c r="BA55" s="378" t="e">
        <f t="shared" si="30"/>
        <v>#N/A</v>
      </c>
      <c r="BB55" s="2"/>
      <c r="BC55" s="2"/>
      <c r="BD55" s="2"/>
      <c r="BE55" s="2"/>
      <c r="BF55" s="2"/>
      <c r="BG55" s="2"/>
      <c r="BI55" s="2"/>
      <c r="BJ55" s="2"/>
      <c r="BL55" s="2"/>
      <c r="BM55" s="2"/>
      <c r="BO55" s="2"/>
      <c r="BP55" s="2"/>
      <c r="BS55" s="2"/>
      <c r="BT55" s="2"/>
      <c r="BU55" s="2"/>
      <c r="BW55" s="2"/>
      <c r="BX55" s="2"/>
      <c r="BY55" s="2"/>
      <c r="CA55" s="2"/>
      <c r="CB55" s="2"/>
      <c r="CC55" s="2"/>
    </row>
    <row r="56" spans="1:84" ht="15.75" customHeight="1" x14ac:dyDescent="0.3">
      <c r="A56" s="57">
        <v>4</v>
      </c>
      <c r="B56" s="57" t="s">
        <v>381</v>
      </c>
      <c r="C56" s="52">
        <v>3</v>
      </c>
      <c r="D56" s="160" t="str">
        <f t="shared" si="31"/>
        <v>.z05_4_c_3</v>
      </c>
      <c r="E56" s="222" t="s">
        <v>208</v>
      </c>
      <c r="F56" s="230"/>
      <c r="G56" s="231" t="s">
        <v>207</v>
      </c>
      <c r="H56" s="2">
        <v>26</v>
      </c>
      <c r="I56" s="230" t="s">
        <v>48</v>
      </c>
      <c r="J56" s="91">
        <f t="shared" si="88"/>
        <v>67</v>
      </c>
      <c r="K56" s="94">
        <f>VLOOKUP(J56,Kalendarz!B:E,4,FALSE)</f>
        <v>46850</v>
      </c>
      <c r="L56" s="94">
        <f t="shared" si="47"/>
        <v>46850</v>
      </c>
      <c r="M56" s="37">
        <f t="shared" si="121"/>
        <v>66</v>
      </c>
      <c r="N56" s="476">
        <v>0</v>
      </c>
      <c r="O56" s="293">
        <v>80</v>
      </c>
      <c r="P56" s="242"/>
      <c r="Q56" s="242"/>
      <c r="R56" s="242"/>
      <c r="S56" s="242"/>
      <c r="T56" s="242">
        <v>0.13</v>
      </c>
      <c r="U56" s="242">
        <v>0.12</v>
      </c>
      <c r="V56" s="242">
        <v>0.13</v>
      </c>
      <c r="W56" s="242">
        <v>0.12</v>
      </c>
      <c r="X56" s="242">
        <v>0</v>
      </c>
      <c r="Y56" s="243">
        <v>0.5</v>
      </c>
      <c r="Z56" s="243">
        <v>0</v>
      </c>
      <c r="AA56" s="243">
        <v>0</v>
      </c>
      <c r="AB56" s="243"/>
      <c r="AC56" s="300">
        <v>0</v>
      </c>
      <c r="AD56" s="300">
        <v>0</v>
      </c>
      <c r="AE56" s="300">
        <v>0</v>
      </c>
      <c r="AF56" s="300">
        <v>0</v>
      </c>
      <c r="AG56" s="297">
        <f t="shared" si="151"/>
        <v>0</v>
      </c>
      <c r="AH56" s="297">
        <f t="shared" si="151"/>
        <v>0</v>
      </c>
      <c r="AI56" s="297">
        <f t="shared" si="151"/>
        <v>0</v>
      </c>
      <c r="AJ56" s="297">
        <f t="shared" si="151"/>
        <v>0</v>
      </c>
      <c r="AK56" s="297">
        <f t="shared" si="152"/>
        <v>10</v>
      </c>
      <c r="AL56" s="297">
        <f t="shared" si="153"/>
        <v>10</v>
      </c>
      <c r="AM56" s="297">
        <f t="shared" si="154"/>
        <v>10</v>
      </c>
      <c r="AN56" s="297">
        <f t="shared" si="155"/>
        <v>10</v>
      </c>
      <c r="AO56" s="297">
        <f t="shared" si="156"/>
        <v>0</v>
      </c>
      <c r="AP56" s="298">
        <f t="shared" si="157"/>
        <v>40</v>
      </c>
      <c r="AQ56" s="298">
        <f t="shared" si="157"/>
        <v>0</v>
      </c>
      <c r="AR56" s="298">
        <f t="shared" si="157"/>
        <v>0</v>
      </c>
      <c r="AS56" s="299"/>
      <c r="AT56" s="302">
        <f t="shared" si="158"/>
        <v>0</v>
      </c>
      <c r="AU56" s="302">
        <f t="shared" si="158"/>
        <v>0</v>
      </c>
      <c r="AV56" s="302">
        <f t="shared" si="158"/>
        <v>0</v>
      </c>
      <c r="AW56" s="302">
        <f t="shared" si="158"/>
        <v>0</v>
      </c>
      <c r="AX56" s="236">
        <f>SUM(AG56:AO56)</f>
        <v>40</v>
      </c>
      <c r="AY56" s="2">
        <f t="shared" si="29"/>
        <v>0.25</v>
      </c>
      <c r="AZ56" s="87" t="e">
        <f>VLOOKUP(I56,Listy!$A$1:$H$9,6,FALSE)</f>
        <v>#N/A</v>
      </c>
      <c r="BA56" s="378" t="e">
        <f t="shared" si="30"/>
        <v>#N/A</v>
      </c>
      <c r="BB56" s="2"/>
      <c r="BC56" s="2"/>
      <c r="BD56" s="2"/>
      <c r="BE56" s="2"/>
      <c r="BF56" s="2"/>
      <c r="BG56" s="2"/>
      <c r="BI56" s="2"/>
      <c r="BJ56" s="2"/>
      <c r="BL56" s="2"/>
      <c r="BM56" s="2"/>
      <c r="BO56" s="2"/>
      <c r="BP56" s="2"/>
      <c r="BS56" s="2"/>
      <c r="BT56" s="2"/>
      <c r="BU56" s="2"/>
      <c r="BW56" s="2"/>
      <c r="BX56" s="2"/>
      <c r="BY56" s="2"/>
      <c r="CA56" s="2"/>
      <c r="CB56" s="2"/>
      <c r="CC56" s="2"/>
    </row>
    <row r="57" spans="1:84" ht="15.75" customHeight="1" x14ac:dyDescent="0.3">
      <c r="A57" s="57">
        <v>4</v>
      </c>
      <c r="B57" s="57" t="s">
        <v>381</v>
      </c>
      <c r="C57" s="52">
        <v>4</v>
      </c>
      <c r="D57" s="160" t="str">
        <f t="shared" si="31"/>
        <v>.z05_4_c_4</v>
      </c>
      <c r="E57" s="222" t="s">
        <v>209</v>
      </c>
      <c r="F57" s="230"/>
      <c r="G57" s="231" t="s">
        <v>207</v>
      </c>
      <c r="H57" s="2">
        <v>26</v>
      </c>
      <c r="I57" s="230" t="s">
        <v>48</v>
      </c>
      <c r="J57" s="91">
        <f t="shared" si="88"/>
        <v>67</v>
      </c>
      <c r="K57" s="94">
        <f>VLOOKUP(J57,Kalendarz!B:E,4,FALSE)</f>
        <v>46850</v>
      </c>
      <c r="L57" s="94">
        <f t="shared" si="47"/>
        <v>46850</v>
      </c>
      <c r="M57" s="37">
        <f t="shared" si="121"/>
        <v>66</v>
      </c>
      <c r="N57" s="476">
        <v>0</v>
      </c>
      <c r="O57" s="293">
        <v>80</v>
      </c>
      <c r="P57" s="242"/>
      <c r="Q57" s="242"/>
      <c r="R57" s="242"/>
      <c r="S57" s="242"/>
      <c r="T57" s="242">
        <v>0.13</v>
      </c>
      <c r="U57" s="242">
        <v>0.12</v>
      </c>
      <c r="V57" s="242">
        <v>0.13</v>
      </c>
      <c r="W57" s="242">
        <v>0.12</v>
      </c>
      <c r="X57" s="242">
        <v>0</v>
      </c>
      <c r="Y57" s="243">
        <v>0.5</v>
      </c>
      <c r="Z57" s="243">
        <v>0</v>
      </c>
      <c r="AA57" s="243">
        <v>0</v>
      </c>
      <c r="AB57" s="243"/>
      <c r="AC57" s="300">
        <v>0</v>
      </c>
      <c r="AD57" s="300">
        <v>0</v>
      </c>
      <c r="AE57" s="300">
        <v>0</v>
      </c>
      <c r="AF57" s="300">
        <v>0</v>
      </c>
      <c r="AG57" s="297">
        <f t="shared" si="151"/>
        <v>0</v>
      </c>
      <c r="AH57" s="297">
        <f t="shared" si="151"/>
        <v>0</v>
      </c>
      <c r="AI57" s="297">
        <f t="shared" si="151"/>
        <v>0</v>
      </c>
      <c r="AJ57" s="297">
        <f t="shared" si="151"/>
        <v>0</v>
      </c>
      <c r="AK57" s="297">
        <f t="shared" si="152"/>
        <v>10</v>
      </c>
      <c r="AL57" s="297">
        <f t="shared" si="153"/>
        <v>10</v>
      </c>
      <c r="AM57" s="297">
        <f t="shared" si="154"/>
        <v>10</v>
      </c>
      <c r="AN57" s="297">
        <f t="shared" si="155"/>
        <v>10</v>
      </c>
      <c r="AO57" s="297">
        <f t="shared" si="156"/>
        <v>0</v>
      </c>
      <c r="AP57" s="298">
        <f t="shared" si="157"/>
        <v>40</v>
      </c>
      <c r="AQ57" s="298">
        <f t="shared" si="157"/>
        <v>0</v>
      </c>
      <c r="AR57" s="298">
        <f t="shared" si="157"/>
        <v>0</v>
      </c>
      <c r="AS57" s="299"/>
      <c r="AT57" s="302">
        <f t="shared" si="158"/>
        <v>0</v>
      </c>
      <c r="AU57" s="302">
        <f t="shared" si="158"/>
        <v>0</v>
      </c>
      <c r="AV57" s="302">
        <f t="shared" si="158"/>
        <v>0</v>
      </c>
      <c r="AW57" s="302">
        <f t="shared" si="158"/>
        <v>0</v>
      </c>
      <c r="AX57" s="236">
        <f>SUM(AG57:AO57)</f>
        <v>40</v>
      </c>
      <c r="AY57" s="2">
        <f t="shared" si="29"/>
        <v>0.25</v>
      </c>
      <c r="AZ57" s="87" t="e">
        <f>VLOOKUP(I57,Listy!$A$1:$H$9,6,FALSE)</f>
        <v>#N/A</v>
      </c>
      <c r="BA57" s="378" t="e">
        <f t="shared" si="30"/>
        <v>#N/A</v>
      </c>
      <c r="BB57" s="2"/>
      <c r="BC57" s="2"/>
      <c r="BD57" s="2"/>
      <c r="BE57" s="2"/>
      <c r="BF57" s="2"/>
      <c r="BG57" s="2"/>
      <c r="BI57" s="2"/>
      <c r="BJ57" s="2"/>
      <c r="BL57" s="2"/>
      <c r="BM57" s="2"/>
      <c r="BO57" s="2"/>
      <c r="BP57" s="2"/>
      <c r="BS57" s="2"/>
      <c r="BT57" s="2"/>
      <c r="BU57" s="2"/>
      <c r="BW57" s="2"/>
      <c r="BX57" s="2"/>
      <c r="BY57" s="2"/>
      <c r="CA57" s="2"/>
      <c r="CB57" s="2"/>
      <c r="CC57" s="2"/>
    </row>
    <row r="58" spans="1:84" ht="15.75" customHeight="1" x14ac:dyDescent="0.3">
      <c r="A58" s="2">
        <v>4</v>
      </c>
      <c r="B58" s="2" t="s">
        <v>382</v>
      </c>
      <c r="C58" s="52">
        <v>5</v>
      </c>
      <c r="D58" s="160" t="str">
        <f t="shared" si="31"/>
        <v>.z05_4_d_5</v>
      </c>
      <c r="E58" s="225" t="s">
        <v>210</v>
      </c>
      <c r="F58" s="148"/>
      <c r="G58" s="148"/>
      <c r="H58" s="26"/>
      <c r="I58" s="148"/>
      <c r="J58" s="91">
        <f t="shared" si="88"/>
        <v>67</v>
      </c>
      <c r="K58" s="94">
        <f>VLOOKUP(J58,Kalendarz!B:E,4,FALSE)</f>
        <v>46850</v>
      </c>
      <c r="L58" s="94">
        <f t="shared" si="47"/>
        <v>46850</v>
      </c>
      <c r="M58" s="37">
        <f t="shared" si="121"/>
        <v>66</v>
      </c>
      <c r="N58" s="474">
        <f>ROUND(MAX(AG58:AO58)/Listy!$U$2,0)</f>
        <v>0</v>
      </c>
      <c r="O58" s="148"/>
      <c r="P58" s="148"/>
      <c r="Q58" s="148"/>
      <c r="R58" s="148"/>
      <c r="S58" s="148"/>
      <c r="T58" s="148"/>
      <c r="U58" s="148"/>
      <c r="V58" s="131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31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</row>
    <row r="59" spans="1:84" ht="15.75" customHeight="1" x14ac:dyDescent="0.35">
      <c r="A59" s="7">
        <v>5</v>
      </c>
      <c r="B59" s="2" t="s">
        <v>379</v>
      </c>
      <c r="C59" s="52">
        <v>-1</v>
      </c>
      <c r="D59" s="160" t="str">
        <f t="shared" si="31"/>
        <v>.z05_5_a_-1</v>
      </c>
      <c r="E59" s="146" t="s">
        <v>731</v>
      </c>
      <c r="F59" s="148"/>
      <c r="G59" s="148"/>
      <c r="H59" s="131"/>
      <c r="I59" s="148"/>
      <c r="J59" s="91">
        <f t="shared" si="88"/>
        <v>67</v>
      </c>
      <c r="K59" s="94">
        <f>VLOOKUP(J59,Kalendarz!B:E,4,FALSE)</f>
        <v>46850</v>
      </c>
      <c r="L59" s="94">
        <f t="shared" si="47"/>
        <v>46850</v>
      </c>
      <c r="M59" s="37">
        <f t="shared" si="121"/>
        <v>66</v>
      </c>
      <c r="N59" s="474">
        <f>ROUND(MAX(AG59:AO59)/Listy!$U$2,0)</f>
        <v>0</v>
      </c>
      <c r="O59" s="148"/>
      <c r="P59" s="148"/>
      <c r="Q59" s="148"/>
      <c r="R59" s="148"/>
      <c r="S59" s="148"/>
      <c r="T59" s="148"/>
      <c r="U59" s="148"/>
      <c r="V59" s="131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31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</row>
    <row r="60" spans="1:84" ht="15.75" customHeight="1" x14ac:dyDescent="0.3">
      <c r="A60" s="2">
        <v>5</v>
      </c>
      <c r="B60" s="2" t="s">
        <v>379</v>
      </c>
      <c r="C60" s="52">
        <v>0</v>
      </c>
      <c r="D60" s="160" t="str">
        <f t="shared" ref="D60:D64" si="159">CONCATENATE(A$3,"_",A60,"_",B60,"_",C60)</f>
        <v>.z05_5_a_0</v>
      </c>
      <c r="E60" s="221" t="s">
        <v>211</v>
      </c>
      <c r="F60" s="148"/>
      <c r="G60" s="148"/>
      <c r="H60" s="2"/>
      <c r="I60" s="148"/>
      <c r="J60" s="91">
        <f t="shared" si="88"/>
        <v>67</v>
      </c>
      <c r="K60" s="94">
        <f>VLOOKUP(J60,Kalendarz!B:E,4,FALSE)</f>
        <v>46850</v>
      </c>
      <c r="L60" s="94">
        <f t="shared" si="47"/>
        <v>46850</v>
      </c>
      <c r="M60" s="37">
        <f t="shared" si="121"/>
        <v>66</v>
      </c>
      <c r="N60" s="474">
        <f>ROUND(MAX(AG60:AO60)/Listy!$U$2,0)</f>
        <v>0</v>
      </c>
      <c r="O60" s="148"/>
      <c r="P60" s="148"/>
      <c r="Q60" s="148"/>
      <c r="R60" s="148"/>
      <c r="S60" s="148"/>
      <c r="T60" s="148"/>
      <c r="U60" s="148"/>
      <c r="V60" s="131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31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</row>
    <row r="61" spans="1:84" ht="15.75" customHeight="1" x14ac:dyDescent="0.3">
      <c r="A61" s="57">
        <v>5</v>
      </c>
      <c r="B61" s="57" t="s">
        <v>379</v>
      </c>
      <c r="C61" s="52">
        <v>1</v>
      </c>
      <c r="D61" s="160" t="str">
        <f t="shared" si="159"/>
        <v>.z05_5_a_1</v>
      </c>
      <c r="E61" s="222" t="s">
        <v>212</v>
      </c>
      <c r="F61" s="230"/>
      <c r="G61" s="231" t="s">
        <v>158</v>
      </c>
      <c r="H61" s="2">
        <v>27</v>
      </c>
      <c r="I61" s="231" t="s">
        <v>42</v>
      </c>
      <c r="J61" s="91">
        <f t="shared" si="88"/>
        <v>67</v>
      </c>
      <c r="K61" s="94">
        <f>VLOOKUP(J61,Kalendarz!B:E,4,FALSE)</f>
        <v>46850</v>
      </c>
      <c r="L61" s="94">
        <f t="shared" si="47"/>
        <v>46852</v>
      </c>
      <c r="M61" s="37">
        <f t="shared" si="121"/>
        <v>68</v>
      </c>
      <c r="N61" s="474">
        <f>ROUND(MAX(AG61:AO61)/Listy!$U$2,0)</f>
        <v>2</v>
      </c>
      <c r="O61" s="295">
        <v>160</v>
      </c>
      <c r="P61" s="242"/>
      <c r="Q61" s="242"/>
      <c r="R61" s="242"/>
      <c r="S61" s="242"/>
      <c r="T61" s="242">
        <v>0.19</v>
      </c>
      <c r="U61" s="242">
        <v>0.19</v>
      </c>
      <c r="V61" s="242">
        <v>0</v>
      </c>
      <c r="W61" s="242">
        <v>0.12</v>
      </c>
      <c r="X61" s="242">
        <v>0.13</v>
      </c>
      <c r="Y61" s="243">
        <v>0</v>
      </c>
      <c r="Z61" s="243">
        <v>0.125</v>
      </c>
      <c r="AA61" s="243">
        <v>0.25</v>
      </c>
      <c r="AB61" s="243"/>
      <c r="AC61" s="300">
        <v>0</v>
      </c>
      <c r="AD61" s="300">
        <v>0</v>
      </c>
      <c r="AE61" s="300">
        <v>0</v>
      </c>
      <c r="AF61" s="300">
        <v>0</v>
      </c>
      <c r="AG61" s="297">
        <f t="shared" ref="AG61:AJ65" si="160">ROUND($O61*P61,0)</f>
        <v>0</v>
      </c>
      <c r="AH61" s="297">
        <f t="shared" si="160"/>
        <v>0</v>
      </c>
      <c r="AI61" s="297">
        <f t="shared" si="160"/>
        <v>0</v>
      </c>
      <c r="AJ61" s="297">
        <f t="shared" si="160"/>
        <v>0</v>
      </c>
      <c r="AK61" s="297">
        <f t="shared" ref="AK61:AK66" si="161">ROUND($O61*T61,0)</f>
        <v>30</v>
      </c>
      <c r="AL61" s="297">
        <f t="shared" ref="AL61:AL66" si="162">ROUND($O61*U61,0)</f>
        <v>30</v>
      </c>
      <c r="AM61" s="297">
        <f t="shared" ref="AM61:AM66" si="163">ROUND($O61*V61,0)</f>
        <v>0</v>
      </c>
      <c r="AN61" s="297">
        <f t="shared" ref="AN61:AN66" si="164">ROUND($O61*W61,0)</f>
        <v>19</v>
      </c>
      <c r="AO61" s="297">
        <f t="shared" ref="AO61:AO66" si="165">ROUND($O61*X61,0)</f>
        <v>21</v>
      </c>
      <c r="AP61" s="298">
        <f t="shared" ref="AP61:AR66" si="166">ROUND($O61*Y61,0)</f>
        <v>0</v>
      </c>
      <c r="AQ61" s="298">
        <f t="shared" si="166"/>
        <v>20</v>
      </c>
      <c r="AR61" s="298">
        <f t="shared" si="166"/>
        <v>40</v>
      </c>
      <c r="AS61" s="299"/>
      <c r="AT61" s="302">
        <f t="shared" ref="AT61:AW66" si="167">ROUND($O61*AC61,0)</f>
        <v>0</v>
      </c>
      <c r="AU61" s="302">
        <f t="shared" si="167"/>
        <v>0</v>
      </c>
      <c r="AV61" s="302">
        <f t="shared" si="167"/>
        <v>0</v>
      </c>
      <c r="AW61" s="302">
        <f t="shared" si="167"/>
        <v>0</v>
      </c>
      <c r="AX61" s="236">
        <f t="shared" ref="AX61:AX66" si="168">SUM(AG61:AO61)</f>
        <v>100</v>
      </c>
      <c r="AY61" s="2">
        <f t="shared" si="29"/>
        <v>0.625</v>
      </c>
      <c r="AZ61" s="87" t="e">
        <f>VLOOKUP(I61,Listy!$A$1:$H$9,6,FALSE)</f>
        <v>#N/A</v>
      </c>
      <c r="BA61" s="378" t="e">
        <f t="shared" si="30"/>
        <v>#N/A</v>
      </c>
      <c r="BB61" s="2"/>
      <c r="BC61" s="2"/>
      <c r="BD61" s="2"/>
      <c r="BE61" s="2"/>
      <c r="BF61" s="2"/>
      <c r="BG61" s="2"/>
      <c r="BI61" s="2"/>
      <c r="BJ61" s="2"/>
      <c r="BL61" s="2"/>
      <c r="BM61" s="2"/>
      <c r="BO61" s="2"/>
      <c r="BP61" s="2"/>
      <c r="BS61" s="2"/>
      <c r="BT61" s="2"/>
      <c r="BU61" s="2"/>
      <c r="BW61" s="2"/>
      <c r="BX61" s="2"/>
      <c r="BY61" s="2"/>
      <c r="CA61" s="2"/>
      <c r="CB61" s="2"/>
      <c r="CC61" s="2"/>
    </row>
    <row r="62" spans="1:84" ht="15.75" customHeight="1" x14ac:dyDescent="0.3">
      <c r="A62" s="57">
        <v>5</v>
      </c>
      <c r="B62" s="57" t="s">
        <v>379</v>
      </c>
      <c r="C62" s="52">
        <v>2</v>
      </c>
      <c r="D62" s="160" t="str">
        <f t="shared" si="159"/>
        <v>.z05_5_a_2</v>
      </c>
      <c r="E62" s="222" t="s">
        <v>213</v>
      </c>
      <c r="F62" s="230"/>
      <c r="G62" s="231" t="s">
        <v>158</v>
      </c>
      <c r="H62" s="2">
        <v>27</v>
      </c>
      <c r="I62" s="231" t="s">
        <v>42</v>
      </c>
      <c r="J62" s="91">
        <f t="shared" si="88"/>
        <v>69</v>
      </c>
      <c r="K62" s="94">
        <f>VLOOKUP(J62,Kalendarz!B:E,4,FALSE)</f>
        <v>46864</v>
      </c>
      <c r="L62" s="94">
        <f t="shared" si="47"/>
        <v>46864</v>
      </c>
      <c r="M62" s="37">
        <f t="shared" si="121"/>
        <v>68</v>
      </c>
      <c r="N62" s="476">
        <v>0</v>
      </c>
      <c r="O62" s="295">
        <v>160</v>
      </c>
      <c r="P62" s="242"/>
      <c r="Q62" s="242"/>
      <c r="R62" s="242"/>
      <c r="S62" s="242"/>
      <c r="T62" s="242">
        <v>0</v>
      </c>
      <c r="U62" s="242">
        <v>0.12</v>
      </c>
      <c r="V62" s="242">
        <v>0.12</v>
      </c>
      <c r="W62" s="242">
        <v>0.19</v>
      </c>
      <c r="X62" s="242">
        <v>0.19</v>
      </c>
      <c r="Y62" s="243">
        <v>0.125</v>
      </c>
      <c r="Z62" s="243">
        <v>0</v>
      </c>
      <c r="AA62" s="243">
        <v>0.25</v>
      </c>
      <c r="AB62" s="243"/>
      <c r="AC62" s="300">
        <v>0</v>
      </c>
      <c r="AD62" s="300">
        <v>0</v>
      </c>
      <c r="AE62" s="300">
        <v>0</v>
      </c>
      <c r="AF62" s="300">
        <v>0</v>
      </c>
      <c r="AG62" s="297">
        <f t="shared" si="160"/>
        <v>0</v>
      </c>
      <c r="AH62" s="297">
        <f t="shared" si="160"/>
        <v>0</v>
      </c>
      <c r="AI62" s="297">
        <f t="shared" si="160"/>
        <v>0</v>
      </c>
      <c r="AJ62" s="297">
        <f t="shared" si="160"/>
        <v>0</v>
      </c>
      <c r="AK62" s="297">
        <f t="shared" si="161"/>
        <v>0</v>
      </c>
      <c r="AL62" s="297">
        <f t="shared" si="162"/>
        <v>19</v>
      </c>
      <c r="AM62" s="297">
        <f t="shared" si="163"/>
        <v>19</v>
      </c>
      <c r="AN62" s="297">
        <f t="shared" si="164"/>
        <v>30</v>
      </c>
      <c r="AO62" s="297">
        <f t="shared" si="165"/>
        <v>30</v>
      </c>
      <c r="AP62" s="298">
        <f t="shared" si="166"/>
        <v>20</v>
      </c>
      <c r="AQ62" s="298">
        <f t="shared" si="166"/>
        <v>0</v>
      </c>
      <c r="AR62" s="298">
        <f t="shared" si="166"/>
        <v>40</v>
      </c>
      <c r="AS62" s="299"/>
      <c r="AT62" s="302">
        <f t="shared" si="167"/>
        <v>0</v>
      </c>
      <c r="AU62" s="302">
        <f t="shared" si="167"/>
        <v>0</v>
      </c>
      <c r="AV62" s="302">
        <f t="shared" si="167"/>
        <v>0</v>
      </c>
      <c r="AW62" s="302">
        <f t="shared" si="167"/>
        <v>0</v>
      </c>
      <c r="AX62" s="236">
        <f t="shared" si="168"/>
        <v>98</v>
      </c>
      <c r="AY62" s="2">
        <f t="shared" si="29"/>
        <v>0.61250000000000004</v>
      </c>
      <c r="AZ62" s="87" t="e">
        <f>VLOOKUP(I62,Listy!$A$1:$H$9,6,FALSE)</f>
        <v>#N/A</v>
      </c>
      <c r="BA62" s="378" t="e">
        <f t="shared" si="30"/>
        <v>#N/A</v>
      </c>
      <c r="BB62" s="2"/>
      <c r="BC62" s="2"/>
      <c r="BD62" s="2"/>
      <c r="BE62" s="2"/>
      <c r="BF62" s="2"/>
      <c r="BG62" s="2"/>
      <c r="BI62" s="2"/>
      <c r="BJ62" s="2"/>
      <c r="BL62" s="2"/>
      <c r="BM62" s="2"/>
      <c r="BO62" s="2"/>
      <c r="BP62" s="2"/>
      <c r="BS62" s="2"/>
      <c r="BT62" s="2"/>
      <c r="BU62" s="2"/>
      <c r="BW62" s="2"/>
      <c r="BX62" s="2"/>
      <c r="BY62" s="2"/>
      <c r="CA62" s="2"/>
      <c r="CB62" s="2"/>
      <c r="CC62" s="2"/>
    </row>
    <row r="63" spans="1:84" ht="15.75" customHeight="1" x14ac:dyDescent="0.3">
      <c r="A63" s="57">
        <v>5</v>
      </c>
      <c r="B63" s="57" t="s">
        <v>379</v>
      </c>
      <c r="C63" s="52">
        <v>3</v>
      </c>
      <c r="D63" s="160" t="str">
        <f t="shared" si="159"/>
        <v>.z05_5_a_3</v>
      </c>
      <c r="E63" s="222" t="s">
        <v>214</v>
      </c>
      <c r="F63" s="230"/>
      <c r="G63" s="231" t="s">
        <v>165</v>
      </c>
      <c r="H63" s="2">
        <v>28</v>
      </c>
      <c r="I63" s="230" t="s">
        <v>48</v>
      </c>
      <c r="J63" s="91">
        <f t="shared" si="88"/>
        <v>69</v>
      </c>
      <c r="K63" s="94">
        <f>VLOOKUP(J63,Kalendarz!B:E,4,FALSE)</f>
        <v>46864</v>
      </c>
      <c r="L63" s="94">
        <f t="shared" si="47"/>
        <v>46865</v>
      </c>
      <c r="M63" s="37">
        <f t="shared" si="121"/>
        <v>69</v>
      </c>
      <c r="N63" s="474">
        <f>ROUND(MAX(AG63:AO63)/Listy!$U$2,0)</f>
        <v>1</v>
      </c>
      <c r="O63" s="295">
        <v>160</v>
      </c>
      <c r="P63" s="242"/>
      <c r="Q63" s="242"/>
      <c r="R63" s="242"/>
      <c r="S63" s="242"/>
      <c r="T63" s="242">
        <v>0</v>
      </c>
      <c r="U63" s="242">
        <v>0</v>
      </c>
      <c r="V63" s="242">
        <v>0.13</v>
      </c>
      <c r="W63" s="242">
        <v>0.12</v>
      </c>
      <c r="X63" s="242">
        <v>0</v>
      </c>
      <c r="Y63" s="243">
        <v>0.5</v>
      </c>
      <c r="Z63" s="243">
        <v>0.25</v>
      </c>
      <c r="AA63" s="243">
        <v>0</v>
      </c>
      <c r="AB63" s="243"/>
      <c r="AC63" s="300">
        <v>0</v>
      </c>
      <c r="AD63" s="300">
        <v>0</v>
      </c>
      <c r="AE63" s="300">
        <v>0</v>
      </c>
      <c r="AF63" s="300">
        <v>0</v>
      </c>
      <c r="AG63" s="297">
        <f t="shared" si="160"/>
        <v>0</v>
      </c>
      <c r="AH63" s="297">
        <f t="shared" si="160"/>
        <v>0</v>
      </c>
      <c r="AI63" s="297">
        <f t="shared" si="160"/>
        <v>0</v>
      </c>
      <c r="AJ63" s="297">
        <f t="shared" si="160"/>
        <v>0</v>
      </c>
      <c r="AK63" s="297">
        <f t="shared" si="161"/>
        <v>0</v>
      </c>
      <c r="AL63" s="297">
        <f t="shared" si="162"/>
        <v>0</v>
      </c>
      <c r="AM63" s="297">
        <f t="shared" si="163"/>
        <v>21</v>
      </c>
      <c r="AN63" s="297">
        <f t="shared" si="164"/>
        <v>19</v>
      </c>
      <c r="AO63" s="297">
        <f t="shared" si="165"/>
        <v>0</v>
      </c>
      <c r="AP63" s="298">
        <f t="shared" si="166"/>
        <v>80</v>
      </c>
      <c r="AQ63" s="298">
        <f t="shared" si="166"/>
        <v>40</v>
      </c>
      <c r="AR63" s="298">
        <f t="shared" si="166"/>
        <v>0</v>
      </c>
      <c r="AS63" s="299"/>
      <c r="AT63" s="302">
        <f t="shared" si="167"/>
        <v>0</v>
      </c>
      <c r="AU63" s="302">
        <f t="shared" si="167"/>
        <v>0</v>
      </c>
      <c r="AV63" s="302">
        <f t="shared" si="167"/>
        <v>0</v>
      </c>
      <c r="AW63" s="302">
        <f t="shared" si="167"/>
        <v>0</v>
      </c>
      <c r="AX63" s="236">
        <f t="shared" si="168"/>
        <v>40</v>
      </c>
      <c r="AY63" s="2">
        <f t="shared" si="29"/>
        <v>0.25</v>
      </c>
      <c r="AZ63" s="87" t="e">
        <f>VLOOKUP(I63,Listy!$A$1:$H$9,6,FALSE)</f>
        <v>#N/A</v>
      </c>
      <c r="BA63" s="378" t="e">
        <f t="shared" si="30"/>
        <v>#N/A</v>
      </c>
      <c r="BB63" s="2"/>
      <c r="BC63" s="2"/>
      <c r="BD63" s="2"/>
      <c r="BE63" s="2"/>
      <c r="BF63" s="2"/>
      <c r="BG63" s="2"/>
      <c r="BI63" s="2"/>
      <c r="BJ63" s="2"/>
      <c r="BL63" s="2"/>
      <c r="BM63" s="2"/>
      <c r="BO63" s="2"/>
      <c r="BP63" s="2"/>
      <c r="BS63" s="2"/>
      <c r="BT63" s="2"/>
      <c r="BU63" s="2"/>
      <c r="BW63" s="2"/>
      <c r="BX63" s="2"/>
      <c r="BY63" s="2"/>
      <c r="CA63" s="2"/>
      <c r="CB63" s="2"/>
      <c r="CC63" s="2"/>
    </row>
    <row r="64" spans="1:84" ht="15.75" customHeight="1" x14ac:dyDescent="0.3">
      <c r="A64" s="57">
        <v>5</v>
      </c>
      <c r="B64" s="57" t="s">
        <v>379</v>
      </c>
      <c r="C64" s="52">
        <v>4</v>
      </c>
      <c r="D64" s="160" t="str">
        <f t="shared" si="159"/>
        <v>.z05_5_a_4</v>
      </c>
      <c r="E64" s="222" t="s">
        <v>215</v>
      </c>
      <c r="F64" s="230"/>
      <c r="G64" s="231" t="s">
        <v>165</v>
      </c>
      <c r="H64" s="2">
        <v>28</v>
      </c>
      <c r="I64" s="230" t="s">
        <v>48</v>
      </c>
      <c r="J64" s="91">
        <f t="shared" si="88"/>
        <v>70</v>
      </c>
      <c r="K64" s="94">
        <f>VLOOKUP(J64,Kalendarz!B:E,4,FALSE)</f>
        <v>46871</v>
      </c>
      <c r="L64" s="94">
        <f t="shared" si="47"/>
        <v>46871</v>
      </c>
      <c r="M64" s="37">
        <f t="shared" si="121"/>
        <v>69</v>
      </c>
      <c r="N64" s="476">
        <v>0</v>
      </c>
      <c r="O64" s="295">
        <v>160</v>
      </c>
      <c r="P64" s="242"/>
      <c r="Q64" s="242"/>
      <c r="R64" s="242"/>
      <c r="S64" s="242"/>
      <c r="T64" s="242">
        <v>0.13</v>
      </c>
      <c r="U64" s="242">
        <v>0.12</v>
      </c>
      <c r="V64" s="242">
        <v>0</v>
      </c>
      <c r="W64" s="242">
        <v>0</v>
      </c>
      <c r="X64" s="242">
        <v>0</v>
      </c>
      <c r="Y64" s="243">
        <v>0.25</v>
      </c>
      <c r="Z64" s="243">
        <v>0.5</v>
      </c>
      <c r="AA64" s="243">
        <v>0</v>
      </c>
      <c r="AB64" s="243"/>
      <c r="AC64" s="300">
        <v>0</v>
      </c>
      <c r="AD64" s="300">
        <v>0</v>
      </c>
      <c r="AE64" s="300">
        <v>0</v>
      </c>
      <c r="AF64" s="300">
        <v>0</v>
      </c>
      <c r="AG64" s="297">
        <f t="shared" si="160"/>
        <v>0</v>
      </c>
      <c r="AH64" s="297">
        <f t="shared" si="160"/>
        <v>0</v>
      </c>
      <c r="AI64" s="297">
        <f t="shared" si="160"/>
        <v>0</v>
      </c>
      <c r="AJ64" s="297">
        <f t="shared" si="160"/>
        <v>0</v>
      </c>
      <c r="AK64" s="297">
        <f t="shared" si="161"/>
        <v>21</v>
      </c>
      <c r="AL64" s="297">
        <f t="shared" si="162"/>
        <v>19</v>
      </c>
      <c r="AM64" s="297">
        <f t="shared" si="163"/>
        <v>0</v>
      </c>
      <c r="AN64" s="297">
        <f t="shared" si="164"/>
        <v>0</v>
      </c>
      <c r="AO64" s="297">
        <f t="shared" si="165"/>
        <v>0</v>
      </c>
      <c r="AP64" s="298">
        <f t="shared" si="166"/>
        <v>40</v>
      </c>
      <c r="AQ64" s="298">
        <f t="shared" si="166"/>
        <v>80</v>
      </c>
      <c r="AR64" s="298">
        <f t="shared" si="166"/>
        <v>0</v>
      </c>
      <c r="AS64" s="299"/>
      <c r="AT64" s="302">
        <f t="shared" si="167"/>
        <v>0</v>
      </c>
      <c r="AU64" s="302">
        <f t="shared" si="167"/>
        <v>0</v>
      </c>
      <c r="AV64" s="302">
        <f t="shared" si="167"/>
        <v>0</v>
      </c>
      <c r="AW64" s="302">
        <f t="shared" si="167"/>
        <v>0</v>
      </c>
      <c r="AX64" s="236">
        <f t="shared" si="168"/>
        <v>40</v>
      </c>
      <c r="AY64" s="2">
        <f t="shared" si="29"/>
        <v>0.25</v>
      </c>
      <c r="AZ64" s="87" t="e">
        <f>VLOOKUP(I64,Listy!$A$1:$H$9,6,FALSE)</f>
        <v>#N/A</v>
      </c>
      <c r="BA64" s="378" t="e">
        <f t="shared" si="30"/>
        <v>#N/A</v>
      </c>
      <c r="BB64" s="2"/>
      <c r="BC64" s="2"/>
      <c r="BD64" s="2"/>
      <c r="BE64" s="2"/>
      <c r="BF64" s="2"/>
      <c r="BG64" s="2"/>
      <c r="BI64" s="2"/>
      <c r="BJ64" s="2"/>
      <c r="BL64" s="2"/>
      <c r="BM64" s="2"/>
      <c r="BO64" s="2"/>
      <c r="BP64" s="2"/>
      <c r="BS64" s="2"/>
      <c r="BT64" s="2"/>
      <c r="BU64" s="2"/>
      <c r="BW64" s="2"/>
      <c r="BX64" s="2"/>
      <c r="BY64" s="2"/>
      <c r="CA64" s="2"/>
      <c r="CB64" s="2"/>
      <c r="CC64" s="2"/>
    </row>
    <row r="65" spans="1:84" ht="15.75" customHeight="1" x14ac:dyDescent="0.3">
      <c r="A65" s="2">
        <v>5</v>
      </c>
      <c r="B65" s="2" t="s">
        <v>380</v>
      </c>
      <c r="C65" s="52">
        <v>1</v>
      </c>
      <c r="D65" s="160" t="str">
        <f t="shared" ref="D65" si="169">CONCATENATE(A$3,"_",A65,"_",B65,"_",C65)</f>
        <v>.z05_5_b_1</v>
      </c>
      <c r="E65" s="221" t="s">
        <v>216</v>
      </c>
      <c r="F65" s="232"/>
      <c r="G65" s="231" t="s">
        <v>158</v>
      </c>
      <c r="H65" s="2">
        <v>29</v>
      </c>
      <c r="I65" s="231" t="s">
        <v>42</v>
      </c>
      <c r="J65" s="91">
        <f t="shared" si="88"/>
        <v>70</v>
      </c>
      <c r="K65" s="94">
        <f>VLOOKUP(J65,Kalendarz!B:E,4,FALSE)</f>
        <v>46871</v>
      </c>
      <c r="L65" s="94">
        <f t="shared" si="47"/>
        <v>46873</v>
      </c>
      <c r="M65" s="37">
        <f t="shared" si="121"/>
        <v>71</v>
      </c>
      <c r="N65" s="474">
        <f>ROUND(MAX(AG65:AO65)/Listy!$U$2,0)</f>
        <v>2</v>
      </c>
      <c r="O65" s="296">
        <v>160</v>
      </c>
      <c r="P65" s="242"/>
      <c r="Q65" s="242"/>
      <c r="R65" s="242"/>
      <c r="S65" s="242"/>
      <c r="T65" s="242">
        <v>0.2</v>
      </c>
      <c r="U65" s="242">
        <v>0.2</v>
      </c>
      <c r="V65" s="242">
        <v>0.2</v>
      </c>
      <c r="W65" s="242">
        <v>0.2</v>
      </c>
      <c r="X65" s="242">
        <v>0.2</v>
      </c>
      <c r="Y65" s="243">
        <v>0</v>
      </c>
      <c r="Z65" s="243">
        <v>0</v>
      </c>
      <c r="AA65" s="243">
        <v>0</v>
      </c>
      <c r="AB65" s="243"/>
      <c r="AC65" s="300">
        <v>0</v>
      </c>
      <c r="AD65" s="300">
        <v>0</v>
      </c>
      <c r="AE65" s="300">
        <v>0</v>
      </c>
      <c r="AF65" s="300">
        <v>0</v>
      </c>
      <c r="AG65" s="297">
        <f t="shared" si="160"/>
        <v>0</v>
      </c>
      <c r="AH65" s="297">
        <f t="shared" si="160"/>
        <v>0</v>
      </c>
      <c r="AI65" s="297">
        <f t="shared" si="160"/>
        <v>0</v>
      </c>
      <c r="AJ65" s="297">
        <f t="shared" si="160"/>
        <v>0</v>
      </c>
      <c r="AK65" s="297">
        <f t="shared" si="161"/>
        <v>32</v>
      </c>
      <c r="AL65" s="297">
        <f t="shared" si="162"/>
        <v>32</v>
      </c>
      <c r="AM65" s="297">
        <f t="shared" si="163"/>
        <v>32</v>
      </c>
      <c r="AN65" s="297">
        <f t="shared" si="164"/>
        <v>32</v>
      </c>
      <c r="AO65" s="297">
        <f t="shared" si="165"/>
        <v>32</v>
      </c>
      <c r="AP65" s="298">
        <f t="shared" si="166"/>
        <v>0</v>
      </c>
      <c r="AQ65" s="298">
        <f t="shared" si="166"/>
        <v>0</v>
      </c>
      <c r="AR65" s="298">
        <f t="shared" si="166"/>
        <v>0</v>
      </c>
      <c r="AS65" s="299"/>
      <c r="AT65" s="302">
        <f t="shared" si="167"/>
        <v>0</v>
      </c>
      <c r="AU65" s="302">
        <f t="shared" si="167"/>
        <v>0</v>
      </c>
      <c r="AV65" s="302">
        <f t="shared" si="167"/>
        <v>0</v>
      </c>
      <c r="AW65" s="302">
        <f t="shared" si="167"/>
        <v>0</v>
      </c>
      <c r="AX65" s="236">
        <f t="shared" si="168"/>
        <v>160</v>
      </c>
      <c r="AY65" s="2">
        <f t="shared" si="29"/>
        <v>1</v>
      </c>
      <c r="AZ65" s="87" t="e">
        <f>VLOOKUP(I65,Listy!$A$1:$H$9,6,FALSE)</f>
        <v>#N/A</v>
      </c>
      <c r="BA65" s="378" t="e">
        <f t="shared" si="30"/>
        <v>#N/A</v>
      </c>
      <c r="BB65" s="2"/>
      <c r="BC65" s="2"/>
      <c r="BD65" s="2"/>
      <c r="BE65" s="2"/>
      <c r="BF65" s="2"/>
      <c r="BG65" s="2"/>
      <c r="BH65" s="23">
        <f t="shared" ref="BH65:BH66" si="170">BF65*BG65</f>
        <v>0</v>
      </c>
      <c r="BI65" s="2"/>
      <c r="BJ65" s="15"/>
      <c r="BK65" s="2"/>
      <c r="BL65" s="16"/>
      <c r="BM65" s="2"/>
      <c r="BN65" s="2"/>
      <c r="BO65" s="2"/>
      <c r="BP65" s="2"/>
      <c r="BQ65" s="2"/>
      <c r="BR65" s="2"/>
      <c r="BS65" s="2"/>
      <c r="BT65" s="2"/>
      <c r="BU65" s="2"/>
      <c r="BV65" s="23">
        <f t="shared" ref="BV65:BV66" si="171">BT65*BU65</f>
        <v>0</v>
      </c>
      <c r="BW65" s="2"/>
      <c r="BX65" s="2"/>
      <c r="BY65" s="2"/>
      <c r="BZ65" s="23">
        <f t="shared" ref="BZ65:BZ66" si="172">BX65*BY65</f>
        <v>0</v>
      </c>
      <c r="CA65" s="2"/>
      <c r="CB65" s="2"/>
      <c r="CC65" s="2"/>
      <c r="CD65" s="23">
        <f t="shared" ref="CD65:CD66" si="173">CB65*CC65</f>
        <v>0</v>
      </c>
    </row>
    <row r="66" spans="1:84" ht="15.75" customHeight="1" x14ac:dyDescent="0.3">
      <c r="A66" s="2">
        <v>5</v>
      </c>
      <c r="B66" s="2" t="s">
        <v>381</v>
      </c>
      <c r="C66" s="52">
        <v>1</v>
      </c>
      <c r="D66" s="160" t="str">
        <f t="shared" ref="D66:D67" si="174">CONCATENATE(A$3,"_",A66,"_",B66,"_",C66)</f>
        <v>.z05_5_c_1</v>
      </c>
      <c r="E66" s="221" t="s">
        <v>217</v>
      </c>
      <c r="F66" s="232"/>
      <c r="G66" s="231" t="s">
        <v>158</v>
      </c>
      <c r="H66" s="2">
        <v>30</v>
      </c>
      <c r="I66" s="231" t="s">
        <v>42</v>
      </c>
      <c r="J66" s="91">
        <f t="shared" si="88"/>
        <v>72</v>
      </c>
      <c r="K66" s="94">
        <f>VLOOKUP(J66,Kalendarz!B:E,4,FALSE)</f>
        <v>46885</v>
      </c>
      <c r="L66" s="94">
        <f t="shared" si="47"/>
        <v>46886</v>
      </c>
      <c r="M66" s="37">
        <f t="shared" si="121"/>
        <v>72</v>
      </c>
      <c r="N66" s="474">
        <f>ROUND(MAX(AG66:AO66)/Listy!$U$2,0)</f>
        <v>1</v>
      </c>
      <c r="O66" s="296">
        <v>160</v>
      </c>
      <c r="P66" s="242"/>
      <c r="Q66" s="242"/>
      <c r="R66" s="242"/>
      <c r="S66" s="242"/>
      <c r="T66" s="242">
        <v>0.15</v>
      </c>
      <c r="U66" s="242">
        <v>0.15</v>
      </c>
      <c r="V66" s="242">
        <v>0.15</v>
      </c>
      <c r="W66" s="242">
        <v>0.15</v>
      </c>
      <c r="X66" s="242">
        <v>0.15</v>
      </c>
      <c r="Y66" s="243">
        <v>0</v>
      </c>
      <c r="Z66" s="243">
        <v>0</v>
      </c>
      <c r="AA66" s="243">
        <v>0.25</v>
      </c>
      <c r="AB66" s="243"/>
      <c r="AC66" s="300">
        <v>0</v>
      </c>
      <c r="AD66" s="300">
        <v>0</v>
      </c>
      <c r="AE66" s="300">
        <v>0</v>
      </c>
      <c r="AF66" s="300">
        <v>0</v>
      </c>
      <c r="AG66" s="297">
        <f>ROUND($O66*R66,0)</f>
        <v>0</v>
      </c>
      <c r="AH66" s="297">
        <f>ROUND($O66*Q66,0)</f>
        <v>0</v>
      </c>
      <c r="AI66" s="297">
        <f>ROUND($O66*R66,0)</f>
        <v>0</v>
      </c>
      <c r="AJ66" s="297">
        <f>ROUND($O66*S66,0)</f>
        <v>0</v>
      </c>
      <c r="AK66" s="297">
        <f t="shared" si="161"/>
        <v>24</v>
      </c>
      <c r="AL66" s="297">
        <f t="shared" si="162"/>
        <v>24</v>
      </c>
      <c r="AM66" s="297">
        <f t="shared" si="163"/>
        <v>24</v>
      </c>
      <c r="AN66" s="297">
        <f t="shared" si="164"/>
        <v>24</v>
      </c>
      <c r="AO66" s="297">
        <f t="shared" si="165"/>
        <v>24</v>
      </c>
      <c r="AP66" s="298">
        <f t="shared" si="166"/>
        <v>0</v>
      </c>
      <c r="AQ66" s="298">
        <f t="shared" si="166"/>
        <v>0</v>
      </c>
      <c r="AR66" s="298">
        <f t="shared" si="166"/>
        <v>40</v>
      </c>
      <c r="AS66" s="299"/>
      <c r="AT66" s="302">
        <f t="shared" si="167"/>
        <v>0</v>
      </c>
      <c r="AU66" s="302">
        <f t="shared" si="167"/>
        <v>0</v>
      </c>
      <c r="AV66" s="302">
        <f t="shared" si="167"/>
        <v>0</v>
      </c>
      <c r="AW66" s="302">
        <f t="shared" si="167"/>
        <v>0</v>
      </c>
      <c r="AX66" s="236">
        <f t="shared" si="168"/>
        <v>120</v>
      </c>
      <c r="AY66" s="2">
        <f t="shared" si="29"/>
        <v>0.75</v>
      </c>
      <c r="AZ66" s="87" t="e">
        <f>VLOOKUP(I66,Listy!$A$1:$H$9,6,FALSE)</f>
        <v>#N/A</v>
      </c>
      <c r="BA66" s="378" t="e">
        <f t="shared" si="30"/>
        <v>#N/A</v>
      </c>
      <c r="BB66" s="2"/>
      <c r="BC66" s="2"/>
      <c r="BD66" s="2"/>
      <c r="BE66" s="2"/>
      <c r="BF66" s="2"/>
      <c r="BG66" s="2"/>
      <c r="BH66" s="23">
        <f t="shared" si="170"/>
        <v>0</v>
      </c>
      <c r="BI66" s="2"/>
      <c r="BJ66" s="15"/>
      <c r="BK66" s="2"/>
      <c r="BL66" s="16"/>
      <c r="BM66" s="2"/>
      <c r="BN66" s="2"/>
      <c r="BO66" s="2"/>
      <c r="BP66" s="2"/>
      <c r="BQ66" s="2"/>
      <c r="BR66" s="2"/>
      <c r="BS66" s="2"/>
      <c r="BT66" s="2"/>
      <c r="BU66" s="2"/>
      <c r="BV66" s="23">
        <f t="shared" si="171"/>
        <v>0</v>
      </c>
      <c r="BW66" s="2"/>
      <c r="BX66" s="2"/>
      <c r="BY66" s="2"/>
      <c r="BZ66" s="23">
        <f t="shared" si="172"/>
        <v>0</v>
      </c>
      <c r="CA66" s="2"/>
      <c r="CB66" s="2"/>
      <c r="CC66" s="2"/>
      <c r="CD66" s="23">
        <f t="shared" si="173"/>
        <v>0</v>
      </c>
    </row>
    <row r="67" spans="1:84" ht="15.75" customHeight="1" x14ac:dyDescent="0.35">
      <c r="A67" s="7">
        <v>6</v>
      </c>
      <c r="B67" s="2" t="s">
        <v>379</v>
      </c>
      <c r="C67" s="52">
        <v>-1</v>
      </c>
      <c r="D67" s="160" t="str">
        <f t="shared" si="174"/>
        <v>.z05_6_a_-1</v>
      </c>
      <c r="E67" s="146" t="s">
        <v>732</v>
      </c>
      <c r="F67" s="148"/>
      <c r="G67" s="148"/>
      <c r="H67" s="131"/>
      <c r="I67" s="148"/>
      <c r="J67" s="91">
        <f t="shared" si="88"/>
        <v>73</v>
      </c>
      <c r="K67" s="94">
        <f>VLOOKUP(J67,Kalendarz!B:E,4,FALSE)</f>
        <v>46892</v>
      </c>
      <c r="L67" s="94">
        <f t="shared" si="47"/>
        <v>46892</v>
      </c>
      <c r="M67" s="37">
        <f t="shared" si="121"/>
        <v>72</v>
      </c>
      <c r="N67" s="474">
        <f>ROUND(MAX(AG67:AO67)/Listy!$U$2,0)</f>
        <v>0</v>
      </c>
      <c r="O67" s="148"/>
      <c r="P67" s="148"/>
      <c r="Q67" s="148"/>
      <c r="R67" s="148"/>
      <c r="S67" s="148"/>
      <c r="T67" s="148"/>
      <c r="U67" s="148"/>
      <c r="V67" s="131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31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</row>
    <row r="68" spans="1:84" ht="15.75" customHeight="1" x14ac:dyDescent="0.3">
      <c r="A68" s="2">
        <v>6</v>
      </c>
      <c r="B68" s="2" t="s">
        <v>379</v>
      </c>
      <c r="C68" s="52">
        <v>0</v>
      </c>
      <c r="D68" s="160" t="str">
        <f t="shared" ref="D68:D70" si="175">CONCATENATE(A$3,"_",A68,"_",B68,"_",C68)</f>
        <v>.z05_6_a_0</v>
      </c>
      <c r="E68" s="221" t="s">
        <v>218</v>
      </c>
      <c r="F68" s="148"/>
      <c r="G68" s="148"/>
      <c r="H68" s="2"/>
      <c r="I68" s="148"/>
      <c r="J68" s="91">
        <f t="shared" si="88"/>
        <v>73</v>
      </c>
      <c r="K68" s="94">
        <f>VLOOKUP(J68,Kalendarz!B:E,4,FALSE)</f>
        <v>46892</v>
      </c>
      <c r="L68" s="94">
        <f t="shared" si="47"/>
        <v>46892</v>
      </c>
      <c r="M68" s="37">
        <f t="shared" si="121"/>
        <v>72</v>
      </c>
      <c r="N68" s="474">
        <f>ROUND(MAX(AG68:AO68)/Listy!$U$2,0)</f>
        <v>0</v>
      </c>
      <c r="O68" s="148"/>
      <c r="P68" s="148"/>
      <c r="Q68" s="148"/>
      <c r="R68" s="148"/>
      <c r="S68" s="148"/>
      <c r="T68" s="148"/>
      <c r="U68" s="148"/>
      <c r="V68" s="131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31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</row>
    <row r="69" spans="1:84" ht="15.75" customHeight="1" x14ac:dyDescent="0.3">
      <c r="A69" s="57">
        <v>6</v>
      </c>
      <c r="B69" s="57" t="s">
        <v>379</v>
      </c>
      <c r="C69" s="52">
        <v>1</v>
      </c>
      <c r="D69" s="160" t="str">
        <f t="shared" si="175"/>
        <v>.z05_6_a_1</v>
      </c>
      <c r="E69" s="222" t="s">
        <v>219</v>
      </c>
      <c r="F69" s="230"/>
      <c r="G69" s="231" t="s">
        <v>158</v>
      </c>
      <c r="H69" s="2">
        <v>31</v>
      </c>
      <c r="I69" s="230" t="s">
        <v>48</v>
      </c>
      <c r="J69" s="91">
        <f t="shared" si="88"/>
        <v>73</v>
      </c>
      <c r="K69" s="94">
        <f>VLOOKUP(J69,Kalendarz!B:E,4,FALSE)</f>
        <v>46892</v>
      </c>
      <c r="L69" s="94">
        <f t="shared" si="47"/>
        <v>46893</v>
      </c>
      <c r="M69" s="37">
        <f t="shared" si="121"/>
        <v>73</v>
      </c>
      <c r="N69" s="474">
        <f>ROUND(MAX(AG69:AO69)/Listy!$U$2,0)</f>
        <v>1</v>
      </c>
      <c r="O69" s="293">
        <v>80</v>
      </c>
      <c r="P69" s="242"/>
      <c r="Q69" s="242"/>
      <c r="R69" s="242"/>
      <c r="S69" s="242"/>
      <c r="T69" s="242">
        <v>0</v>
      </c>
      <c r="U69" s="242">
        <v>0.13</v>
      </c>
      <c r="V69" s="242">
        <v>0.12</v>
      </c>
      <c r="W69" s="242">
        <v>0.13</v>
      </c>
      <c r="X69" s="242">
        <v>0.12</v>
      </c>
      <c r="Y69" s="243">
        <v>0</v>
      </c>
      <c r="Z69" s="243">
        <v>0</v>
      </c>
      <c r="AA69" s="243">
        <v>0.5</v>
      </c>
      <c r="AB69" s="243"/>
      <c r="AC69" s="300">
        <v>0</v>
      </c>
      <c r="AD69" s="300">
        <v>0</v>
      </c>
      <c r="AE69" s="300">
        <v>0</v>
      </c>
      <c r="AF69" s="300">
        <v>0</v>
      </c>
      <c r="AG69" s="297">
        <f t="shared" ref="AG69:AJ74" si="176">ROUND($O69*P69,0)</f>
        <v>0</v>
      </c>
      <c r="AH69" s="297">
        <f t="shared" si="176"/>
        <v>0</v>
      </c>
      <c r="AI69" s="297">
        <f t="shared" si="176"/>
        <v>0</v>
      </c>
      <c r="AJ69" s="297">
        <f t="shared" si="176"/>
        <v>0</v>
      </c>
      <c r="AK69" s="297">
        <f t="shared" ref="AK69:AK74" si="177">ROUND($O69*T69,0)</f>
        <v>0</v>
      </c>
      <c r="AL69" s="297">
        <f t="shared" ref="AL69:AL74" si="178">ROUND($O69*U69,0)</f>
        <v>10</v>
      </c>
      <c r="AM69" s="297">
        <f t="shared" ref="AM69:AM74" si="179">ROUND($O69*V69,0)</f>
        <v>10</v>
      </c>
      <c r="AN69" s="297">
        <f t="shared" ref="AN69:AN74" si="180">ROUND($O69*W69,0)</f>
        <v>10</v>
      </c>
      <c r="AO69" s="297">
        <f t="shared" ref="AO69:AO74" si="181">ROUND($O69*X69,0)</f>
        <v>10</v>
      </c>
      <c r="AP69" s="298">
        <f t="shared" ref="AP69:AR74" si="182">ROUND($O69*Y69,0)</f>
        <v>0</v>
      </c>
      <c r="AQ69" s="298">
        <f t="shared" si="182"/>
        <v>0</v>
      </c>
      <c r="AR69" s="298">
        <f t="shared" si="182"/>
        <v>40</v>
      </c>
      <c r="AS69" s="299"/>
      <c r="AT69" s="302">
        <f t="shared" ref="AT69:AW74" si="183">ROUND($O69*AC69,0)</f>
        <v>0</v>
      </c>
      <c r="AU69" s="302">
        <f t="shared" si="183"/>
        <v>0</v>
      </c>
      <c r="AV69" s="302">
        <f t="shared" si="183"/>
        <v>0</v>
      </c>
      <c r="AW69" s="302">
        <f t="shared" si="183"/>
        <v>0</v>
      </c>
      <c r="AX69" s="236">
        <f t="shared" ref="AX69:AX74" si="184">SUM(AG69:AO69)</f>
        <v>40</v>
      </c>
      <c r="AY69" s="2">
        <f t="shared" si="29"/>
        <v>0.25</v>
      </c>
      <c r="AZ69" s="87" t="e">
        <f>VLOOKUP(I69,Listy!$A$1:$H$9,6,FALSE)</f>
        <v>#N/A</v>
      </c>
      <c r="BA69" s="378" t="e">
        <f t="shared" si="30"/>
        <v>#N/A</v>
      </c>
      <c r="BB69" s="2"/>
      <c r="BC69" s="2"/>
      <c r="BD69" s="2"/>
      <c r="BE69" s="2"/>
      <c r="BF69" s="2"/>
      <c r="BG69" s="2"/>
      <c r="BI69" s="2"/>
      <c r="BJ69" s="2"/>
      <c r="BL69" s="2"/>
      <c r="BM69" s="2"/>
      <c r="BO69" s="2"/>
      <c r="BP69" s="2"/>
      <c r="BS69" s="2"/>
      <c r="BT69" s="2"/>
      <c r="BU69" s="2"/>
      <c r="BW69" s="2"/>
      <c r="BX69" s="2"/>
      <c r="BY69" s="2"/>
      <c r="CA69" s="2"/>
      <c r="CB69" s="2"/>
      <c r="CC69" s="2"/>
    </row>
    <row r="70" spans="1:84" ht="15.75" customHeight="1" x14ac:dyDescent="0.3">
      <c r="A70" s="57">
        <v>6</v>
      </c>
      <c r="B70" s="57" t="s">
        <v>379</v>
      </c>
      <c r="C70" s="52">
        <v>2</v>
      </c>
      <c r="D70" s="160" t="str">
        <f t="shared" si="175"/>
        <v>.z05_6_a_2</v>
      </c>
      <c r="E70" s="222" t="s">
        <v>219</v>
      </c>
      <c r="F70" s="230"/>
      <c r="G70" s="231" t="s">
        <v>158</v>
      </c>
      <c r="H70" s="2">
        <v>31</v>
      </c>
      <c r="I70" s="230" t="s">
        <v>48</v>
      </c>
      <c r="J70" s="91">
        <f t="shared" si="88"/>
        <v>74</v>
      </c>
      <c r="K70" s="94">
        <f>VLOOKUP(J70,Kalendarz!B:E,4,FALSE)</f>
        <v>46899</v>
      </c>
      <c r="L70" s="94">
        <f t="shared" si="47"/>
        <v>46900</v>
      </c>
      <c r="M70" s="37">
        <f t="shared" si="121"/>
        <v>74</v>
      </c>
      <c r="N70" s="474">
        <f>ROUND(MAX(AG70:AO70)/Listy!$U$2,0)</f>
        <v>1</v>
      </c>
      <c r="O70" s="293">
        <v>80</v>
      </c>
      <c r="P70" s="242"/>
      <c r="Q70" s="242"/>
      <c r="R70" s="242"/>
      <c r="S70" s="242"/>
      <c r="T70" s="242">
        <v>0</v>
      </c>
      <c r="U70" s="242">
        <v>0.13</v>
      </c>
      <c r="V70" s="242">
        <v>0.12</v>
      </c>
      <c r="W70" s="242">
        <v>0.13</v>
      </c>
      <c r="X70" s="242">
        <v>0.12</v>
      </c>
      <c r="Y70" s="243">
        <v>0</v>
      </c>
      <c r="Z70" s="243">
        <v>0</v>
      </c>
      <c r="AA70" s="243">
        <v>0.5</v>
      </c>
      <c r="AB70" s="243"/>
      <c r="AC70" s="300">
        <v>0</v>
      </c>
      <c r="AD70" s="300">
        <v>0</v>
      </c>
      <c r="AE70" s="300">
        <v>0</v>
      </c>
      <c r="AF70" s="300">
        <v>0</v>
      </c>
      <c r="AG70" s="297">
        <f t="shared" si="176"/>
        <v>0</v>
      </c>
      <c r="AH70" s="297">
        <f t="shared" si="176"/>
        <v>0</v>
      </c>
      <c r="AI70" s="297">
        <f t="shared" si="176"/>
        <v>0</v>
      </c>
      <c r="AJ70" s="297">
        <f t="shared" si="176"/>
        <v>0</v>
      </c>
      <c r="AK70" s="297">
        <f t="shared" si="177"/>
        <v>0</v>
      </c>
      <c r="AL70" s="297">
        <f t="shared" si="178"/>
        <v>10</v>
      </c>
      <c r="AM70" s="297">
        <f t="shared" si="179"/>
        <v>10</v>
      </c>
      <c r="AN70" s="297">
        <f t="shared" si="180"/>
        <v>10</v>
      </c>
      <c r="AO70" s="297">
        <f t="shared" si="181"/>
        <v>10</v>
      </c>
      <c r="AP70" s="298">
        <f t="shared" si="182"/>
        <v>0</v>
      </c>
      <c r="AQ70" s="298">
        <f t="shared" si="182"/>
        <v>0</v>
      </c>
      <c r="AR70" s="298">
        <f t="shared" si="182"/>
        <v>40</v>
      </c>
      <c r="AS70" s="299"/>
      <c r="AT70" s="302">
        <f t="shared" si="183"/>
        <v>0</v>
      </c>
      <c r="AU70" s="302">
        <f t="shared" si="183"/>
        <v>0</v>
      </c>
      <c r="AV70" s="302">
        <f t="shared" si="183"/>
        <v>0</v>
      </c>
      <c r="AW70" s="302">
        <f t="shared" si="183"/>
        <v>0</v>
      </c>
      <c r="AX70" s="236">
        <f t="shared" si="184"/>
        <v>40</v>
      </c>
      <c r="AY70" s="2">
        <f t="shared" si="29"/>
        <v>0.25</v>
      </c>
      <c r="AZ70" s="87" t="e">
        <f>VLOOKUP(I70,Listy!$A$1:$H$9,6,FALSE)</f>
        <v>#N/A</v>
      </c>
      <c r="BA70" s="378" t="e">
        <f t="shared" si="30"/>
        <v>#N/A</v>
      </c>
      <c r="BB70" s="2"/>
      <c r="BC70" s="2"/>
      <c r="BD70" s="2"/>
      <c r="BE70" s="2"/>
      <c r="BF70" s="2"/>
      <c r="BG70" s="2"/>
      <c r="BI70" s="2"/>
      <c r="BJ70" s="2"/>
      <c r="BL70" s="2"/>
      <c r="BM70" s="2"/>
      <c r="BO70" s="2"/>
      <c r="BP70" s="2"/>
      <c r="BS70" s="2"/>
      <c r="BT70" s="2"/>
      <c r="BU70" s="2"/>
      <c r="BW70" s="2"/>
      <c r="BX70" s="2"/>
      <c r="BY70" s="2"/>
      <c r="CA70" s="2"/>
      <c r="CB70" s="2"/>
      <c r="CC70" s="2"/>
    </row>
    <row r="71" spans="1:84" ht="15.75" customHeight="1" x14ac:dyDescent="0.3">
      <c r="A71" s="57">
        <v>6</v>
      </c>
      <c r="B71" s="2" t="s">
        <v>379</v>
      </c>
      <c r="C71" s="52">
        <v>3</v>
      </c>
      <c r="D71" s="160" t="str">
        <f t="shared" ref="D71:D72" si="185">CONCATENATE(A$3,"_",A71,"_",B71,"_",C71)</f>
        <v>.z05_6_a_3</v>
      </c>
      <c r="E71" s="222" t="s">
        <v>220</v>
      </c>
      <c r="F71" s="230"/>
      <c r="G71" s="231" t="s">
        <v>207</v>
      </c>
      <c r="H71" s="2">
        <v>32</v>
      </c>
      <c r="I71" s="230" t="s">
        <v>48</v>
      </c>
      <c r="J71" s="91">
        <f t="shared" si="88"/>
        <v>75</v>
      </c>
      <c r="K71" s="94">
        <f>VLOOKUP(J71,Kalendarz!B:E,4,FALSE)</f>
        <v>46906</v>
      </c>
      <c r="L71" s="94">
        <f t="shared" si="47"/>
        <v>46907</v>
      </c>
      <c r="M71" s="37">
        <f t="shared" si="121"/>
        <v>75</v>
      </c>
      <c r="N71" s="474">
        <f>ROUND(MAX(AG71:AO71)/Listy!$U$2,0)</f>
        <v>1</v>
      </c>
      <c r="O71" s="293">
        <v>80</v>
      </c>
      <c r="P71" s="242"/>
      <c r="Q71" s="242"/>
      <c r="R71" s="242"/>
      <c r="S71" s="242"/>
      <c r="T71" s="242">
        <v>0</v>
      </c>
      <c r="U71" s="242">
        <v>0.13</v>
      </c>
      <c r="V71" s="242">
        <v>0.12</v>
      </c>
      <c r="W71" s="242">
        <v>0.13</v>
      </c>
      <c r="X71" s="242">
        <v>0.12</v>
      </c>
      <c r="Y71" s="243">
        <v>0</v>
      </c>
      <c r="Z71" s="243">
        <v>0</v>
      </c>
      <c r="AA71" s="243">
        <v>0.5</v>
      </c>
      <c r="AB71" s="243"/>
      <c r="AC71" s="300">
        <v>0</v>
      </c>
      <c r="AD71" s="300">
        <v>0</v>
      </c>
      <c r="AE71" s="300">
        <v>0</v>
      </c>
      <c r="AF71" s="300">
        <v>0</v>
      </c>
      <c r="AG71" s="297">
        <f t="shared" si="176"/>
        <v>0</v>
      </c>
      <c r="AH71" s="297">
        <f t="shared" si="176"/>
        <v>0</v>
      </c>
      <c r="AI71" s="297">
        <f t="shared" si="176"/>
        <v>0</v>
      </c>
      <c r="AJ71" s="297">
        <f t="shared" si="176"/>
        <v>0</v>
      </c>
      <c r="AK71" s="297">
        <f t="shared" si="177"/>
        <v>0</v>
      </c>
      <c r="AL71" s="297">
        <f t="shared" si="178"/>
        <v>10</v>
      </c>
      <c r="AM71" s="297">
        <f t="shared" si="179"/>
        <v>10</v>
      </c>
      <c r="AN71" s="297">
        <f t="shared" si="180"/>
        <v>10</v>
      </c>
      <c r="AO71" s="297">
        <f t="shared" si="181"/>
        <v>10</v>
      </c>
      <c r="AP71" s="298">
        <f t="shared" si="182"/>
        <v>0</v>
      </c>
      <c r="AQ71" s="298">
        <f t="shared" si="182"/>
        <v>0</v>
      </c>
      <c r="AR71" s="298">
        <f t="shared" si="182"/>
        <v>40</v>
      </c>
      <c r="AS71" s="299"/>
      <c r="AT71" s="302">
        <f t="shared" si="183"/>
        <v>0</v>
      </c>
      <c r="AU71" s="302">
        <f t="shared" si="183"/>
        <v>0</v>
      </c>
      <c r="AV71" s="302">
        <f t="shared" si="183"/>
        <v>0</v>
      </c>
      <c r="AW71" s="302">
        <f t="shared" si="183"/>
        <v>0</v>
      </c>
      <c r="AX71" s="236">
        <f t="shared" si="184"/>
        <v>40</v>
      </c>
      <c r="AY71" s="2">
        <f t="shared" ref="AY71:AY89" si="186">AX71/160</f>
        <v>0.25</v>
      </c>
      <c r="AZ71" s="87" t="e">
        <f>VLOOKUP(I71,Listy!$A$1:$H$9,6,FALSE)</f>
        <v>#N/A</v>
      </c>
      <c r="BA71" s="378" t="e">
        <f t="shared" ref="BA71:BA89" si="187">AY71*AZ71</f>
        <v>#N/A</v>
      </c>
      <c r="BB71" s="2"/>
      <c r="BC71" s="2"/>
      <c r="BD71" s="2"/>
      <c r="BE71" s="2"/>
      <c r="BF71" s="2"/>
      <c r="BG71" s="2"/>
      <c r="BI71" s="2"/>
      <c r="BJ71" s="2"/>
      <c r="BL71" s="2"/>
      <c r="BM71" s="2"/>
      <c r="BO71" s="2"/>
      <c r="BP71" s="2"/>
      <c r="BS71" s="2"/>
      <c r="BT71" s="2"/>
      <c r="BU71" s="2"/>
      <c r="BW71" s="2"/>
      <c r="BX71" s="2"/>
      <c r="BY71" s="2"/>
      <c r="CA71" s="2"/>
      <c r="CB71" s="2"/>
      <c r="CC71" s="2"/>
    </row>
    <row r="72" spans="1:84" ht="15.75" customHeight="1" x14ac:dyDescent="0.3">
      <c r="A72" s="2">
        <v>6</v>
      </c>
      <c r="B72" s="2" t="s">
        <v>380</v>
      </c>
      <c r="C72" s="52">
        <v>1</v>
      </c>
      <c r="D72" s="160" t="str">
        <f t="shared" si="185"/>
        <v>.z05_6_b_1</v>
      </c>
      <c r="E72" s="221" t="s">
        <v>221</v>
      </c>
      <c r="F72" s="232"/>
      <c r="G72" s="231" t="s">
        <v>158</v>
      </c>
      <c r="H72" s="18">
        <v>33</v>
      </c>
      <c r="I72" s="232"/>
      <c r="J72" s="91">
        <f t="shared" si="88"/>
        <v>76</v>
      </c>
      <c r="K72" s="94">
        <f>VLOOKUP(J72,Kalendarz!B:E,4,FALSE)</f>
        <v>46913</v>
      </c>
      <c r="L72" s="94">
        <f t="shared" si="47"/>
        <v>46913</v>
      </c>
      <c r="M72" s="37">
        <f t="shared" si="121"/>
        <v>75</v>
      </c>
      <c r="N72" s="476">
        <v>0</v>
      </c>
      <c r="O72" s="294">
        <v>120</v>
      </c>
      <c r="P72" s="242"/>
      <c r="Q72" s="242"/>
      <c r="R72" s="242"/>
      <c r="S72" s="242"/>
      <c r="T72" s="242">
        <v>0.17299999999999999</v>
      </c>
      <c r="U72" s="242">
        <v>0.16600000000000001</v>
      </c>
      <c r="V72" s="242">
        <v>0.17</v>
      </c>
      <c r="W72" s="242">
        <v>0.16</v>
      </c>
      <c r="X72" s="242">
        <v>0</v>
      </c>
      <c r="Y72" s="243">
        <v>0</v>
      </c>
      <c r="Z72" s="243">
        <v>0.33300000000000002</v>
      </c>
      <c r="AA72" s="243">
        <v>0</v>
      </c>
      <c r="AB72" s="243"/>
      <c r="AC72" s="300">
        <v>0</v>
      </c>
      <c r="AD72" s="300">
        <v>0</v>
      </c>
      <c r="AE72" s="300">
        <v>0</v>
      </c>
      <c r="AF72" s="300">
        <v>0</v>
      </c>
      <c r="AG72" s="297">
        <f t="shared" si="176"/>
        <v>0</v>
      </c>
      <c r="AH72" s="297">
        <f t="shared" si="176"/>
        <v>0</v>
      </c>
      <c r="AI72" s="297">
        <f t="shared" si="176"/>
        <v>0</v>
      </c>
      <c r="AJ72" s="297">
        <f t="shared" si="176"/>
        <v>0</v>
      </c>
      <c r="AK72" s="297">
        <f t="shared" si="177"/>
        <v>21</v>
      </c>
      <c r="AL72" s="297">
        <f t="shared" si="178"/>
        <v>20</v>
      </c>
      <c r="AM72" s="297">
        <f t="shared" si="179"/>
        <v>20</v>
      </c>
      <c r="AN72" s="297">
        <f t="shared" si="180"/>
        <v>19</v>
      </c>
      <c r="AO72" s="297">
        <f t="shared" si="181"/>
        <v>0</v>
      </c>
      <c r="AP72" s="298">
        <f t="shared" si="182"/>
        <v>0</v>
      </c>
      <c r="AQ72" s="298">
        <f t="shared" si="182"/>
        <v>40</v>
      </c>
      <c r="AR72" s="298">
        <f t="shared" si="182"/>
        <v>0</v>
      </c>
      <c r="AS72" s="299"/>
      <c r="AT72" s="302">
        <f t="shared" si="183"/>
        <v>0</v>
      </c>
      <c r="AU72" s="302">
        <f t="shared" si="183"/>
        <v>0</v>
      </c>
      <c r="AV72" s="302">
        <f t="shared" si="183"/>
        <v>0</v>
      </c>
      <c r="AW72" s="302">
        <f t="shared" si="183"/>
        <v>0</v>
      </c>
      <c r="AX72" s="236">
        <f t="shared" si="184"/>
        <v>80</v>
      </c>
      <c r="AY72" s="2">
        <f t="shared" si="186"/>
        <v>0.5</v>
      </c>
      <c r="AZ72" s="87" t="e">
        <f>VLOOKUP(I72,Listy!$A$1:$H$9,6,FALSE)</f>
        <v>#N/A</v>
      </c>
      <c r="BA72" s="378" t="e">
        <f t="shared" si="187"/>
        <v>#N/A</v>
      </c>
      <c r="BB72" s="2"/>
      <c r="BC72" s="2"/>
      <c r="BD72" s="2"/>
      <c r="BE72" s="2"/>
      <c r="BF72" s="2"/>
      <c r="BG72" s="2"/>
      <c r="BH72" s="23">
        <f t="shared" ref="BH72:BH74" si="188">BF72*BG72</f>
        <v>0</v>
      </c>
      <c r="BI72" s="2"/>
      <c r="BJ72" s="15"/>
      <c r="BK72" s="2"/>
      <c r="BL72" s="16"/>
      <c r="BM72" s="2"/>
      <c r="BN72" s="2"/>
      <c r="BO72" s="2"/>
      <c r="BP72" s="2"/>
      <c r="BQ72" s="2"/>
      <c r="BR72" s="2"/>
      <c r="BS72" s="2"/>
      <c r="BT72" s="2"/>
      <c r="BU72" s="2"/>
      <c r="BV72" s="23">
        <f t="shared" ref="BV72:BV74" si="189">BT72*BU72</f>
        <v>0</v>
      </c>
      <c r="BW72" s="2"/>
      <c r="BX72" s="2"/>
      <c r="BY72" s="2"/>
      <c r="BZ72" s="23">
        <f t="shared" ref="BZ72:BZ74" si="190">BX72*BY72</f>
        <v>0</v>
      </c>
      <c r="CA72" s="2"/>
      <c r="CB72" s="2"/>
      <c r="CC72" s="2"/>
      <c r="CD72" s="23">
        <f t="shared" ref="CD72:CD74" si="191">CB72*CC72</f>
        <v>0</v>
      </c>
    </row>
    <row r="73" spans="1:84" ht="15.75" customHeight="1" x14ac:dyDescent="0.3">
      <c r="A73" s="2">
        <v>6</v>
      </c>
      <c r="B73" s="2" t="s">
        <v>381</v>
      </c>
      <c r="C73" s="52">
        <v>1</v>
      </c>
      <c r="D73" s="160" t="str">
        <f t="shared" ref="D73:D75" si="192">CONCATENATE(A$3,"_",A73,"_",B73,"_",C73)</f>
        <v>.z05_6_c_1</v>
      </c>
      <c r="E73" s="221" t="s">
        <v>222</v>
      </c>
      <c r="F73" s="232"/>
      <c r="G73" s="231" t="s">
        <v>158</v>
      </c>
      <c r="H73" s="18">
        <v>34</v>
      </c>
      <c r="I73" s="232"/>
      <c r="J73" s="91">
        <f t="shared" si="88"/>
        <v>76</v>
      </c>
      <c r="K73" s="94">
        <f>VLOOKUP(J73,Kalendarz!B:E,4,FALSE)</f>
        <v>46913</v>
      </c>
      <c r="L73" s="94">
        <f t="shared" si="47"/>
        <v>46913</v>
      </c>
      <c r="M73" s="37">
        <f t="shared" si="121"/>
        <v>75</v>
      </c>
      <c r="N73" s="476">
        <v>0</v>
      </c>
      <c r="O73" s="294">
        <v>120</v>
      </c>
      <c r="P73" s="242"/>
      <c r="Q73" s="242"/>
      <c r="R73" s="242"/>
      <c r="S73" s="242"/>
      <c r="T73" s="242">
        <v>0</v>
      </c>
      <c r="U73" s="242">
        <v>0.17299999999999999</v>
      </c>
      <c r="V73" s="242">
        <v>0.16300000000000001</v>
      </c>
      <c r="W73" s="242">
        <v>0.17</v>
      </c>
      <c r="X73" s="242">
        <v>0.16</v>
      </c>
      <c r="Y73" s="243">
        <v>0</v>
      </c>
      <c r="Z73" s="243">
        <v>0.33300000000000002</v>
      </c>
      <c r="AA73" s="243">
        <v>0</v>
      </c>
      <c r="AB73" s="243"/>
      <c r="AC73" s="300">
        <v>0</v>
      </c>
      <c r="AD73" s="300">
        <v>0</v>
      </c>
      <c r="AE73" s="300">
        <v>0</v>
      </c>
      <c r="AF73" s="300">
        <v>0</v>
      </c>
      <c r="AG73" s="297">
        <f t="shared" si="176"/>
        <v>0</v>
      </c>
      <c r="AH73" s="297">
        <f t="shared" si="176"/>
        <v>0</v>
      </c>
      <c r="AI73" s="297">
        <f t="shared" si="176"/>
        <v>0</v>
      </c>
      <c r="AJ73" s="297">
        <f t="shared" si="176"/>
        <v>0</v>
      </c>
      <c r="AK73" s="297">
        <f t="shared" si="177"/>
        <v>0</v>
      </c>
      <c r="AL73" s="297">
        <f t="shared" si="178"/>
        <v>21</v>
      </c>
      <c r="AM73" s="297">
        <f t="shared" si="179"/>
        <v>20</v>
      </c>
      <c r="AN73" s="297">
        <f t="shared" si="180"/>
        <v>20</v>
      </c>
      <c r="AO73" s="297">
        <f t="shared" si="181"/>
        <v>19</v>
      </c>
      <c r="AP73" s="298">
        <f t="shared" si="182"/>
        <v>0</v>
      </c>
      <c r="AQ73" s="298">
        <f t="shared" si="182"/>
        <v>40</v>
      </c>
      <c r="AR73" s="298">
        <f t="shared" si="182"/>
        <v>0</v>
      </c>
      <c r="AS73" s="299"/>
      <c r="AT73" s="302">
        <f t="shared" si="183"/>
        <v>0</v>
      </c>
      <c r="AU73" s="302">
        <f t="shared" si="183"/>
        <v>0</v>
      </c>
      <c r="AV73" s="302">
        <f t="shared" si="183"/>
        <v>0</v>
      </c>
      <c r="AW73" s="302">
        <f t="shared" si="183"/>
        <v>0</v>
      </c>
      <c r="AX73" s="236">
        <f t="shared" si="184"/>
        <v>80</v>
      </c>
      <c r="AY73" s="2">
        <f t="shared" si="186"/>
        <v>0.5</v>
      </c>
      <c r="AZ73" s="87" t="e">
        <f>VLOOKUP(I73,Listy!$A$1:$H$9,6,FALSE)</f>
        <v>#N/A</v>
      </c>
      <c r="BA73" s="378" t="e">
        <f t="shared" si="187"/>
        <v>#N/A</v>
      </c>
      <c r="BB73" s="2"/>
      <c r="BC73" s="2"/>
      <c r="BD73" s="2"/>
      <c r="BE73" s="2"/>
      <c r="BF73" s="2"/>
      <c r="BG73" s="2"/>
      <c r="BH73" s="23">
        <f t="shared" si="188"/>
        <v>0</v>
      </c>
      <c r="BI73" s="2"/>
      <c r="BJ73" s="15"/>
      <c r="BK73" s="23"/>
      <c r="BL73" s="16"/>
      <c r="BM73" s="2"/>
      <c r="BN73" s="23"/>
      <c r="BO73" s="2"/>
      <c r="BP73" s="2"/>
      <c r="BQ73" s="23"/>
      <c r="BR73" s="23"/>
      <c r="BS73" s="2"/>
      <c r="BT73" s="2"/>
      <c r="BU73" s="2"/>
      <c r="BV73" s="23">
        <f t="shared" si="189"/>
        <v>0</v>
      </c>
      <c r="BW73" s="2"/>
      <c r="BX73" s="2"/>
      <c r="BY73" s="2"/>
      <c r="BZ73" s="23">
        <f t="shared" si="190"/>
        <v>0</v>
      </c>
      <c r="CA73" s="2"/>
      <c r="CB73" s="2"/>
      <c r="CC73" s="2"/>
      <c r="CD73" s="23">
        <f t="shared" si="191"/>
        <v>0</v>
      </c>
    </row>
    <row r="74" spans="1:84" ht="15.75" customHeight="1" x14ac:dyDescent="0.3">
      <c r="A74" s="2">
        <v>6</v>
      </c>
      <c r="B74" s="2" t="s">
        <v>382</v>
      </c>
      <c r="C74" s="52">
        <v>1</v>
      </c>
      <c r="D74" s="160" t="str">
        <f t="shared" si="192"/>
        <v>.z05_6_d_1</v>
      </c>
      <c r="E74" s="223" t="s">
        <v>223</v>
      </c>
      <c r="F74" s="232"/>
      <c r="G74" s="231" t="s">
        <v>158</v>
      </c>
      <c r="H74" s="18">
        <v>35</v>
      </c>
      <c r="I74" s="232"/>
      <c r="J74" s="91">
        <f t="shared" si="88"/>
        <v>76</v>
      </c>
      <c r="K74" s="94">
        <f>VLOOKUP(J74,Kalendarz!B:E,4,FALSE)</f>
        <v>46913</v>
      </c>
      <c r="L74" s="94">
        <f t="shared" si="47"/>
        <v>46914</v>
      </c>
      <c r="M74" s="37">
        <f t="shared" si="121"/>
        <v>76</v>
      </c>
      <c r="N74" s="474">
        <f>ROUND(MAX(AG74:AO74)/Listy!$U$2,0)</f>
        <v>1</v>
      </c>
      <c r="O74" s="294">
        <v>120</v>
      </c>
      <c r="P74" s="242"/>
      <c r="Q74" s="242"/>
      <c r="R74" s="242"/>
      <c r="S74" s="242"/>
      <c r="T74" s="242">
        <v>0.17299999999999999</v>
      </c>
      <c r="U74" s="242">
        <v>0.16300000000000001</v>
      </c>
      <c r="V74" s="242">
        <v>0</v>
      </c>
      <c r="W74" s="242">
        <v>0</v>
      </c>
      <c r="X74" s="242">
        <v>0</v>
      </c>
      <c r="Y74" s="243">
        <v>0</v>
      </c>
      <c r="Z74" s="243">
        <v>0</v>
      </c>
      <c r="AA74" s="243">
        <v>0.66600000000000004</v>
      </c>
      <c r="AB74" s="243"/>
      <c r="AC74" s="300">
        <v>0</v>
      </c>
      <c r="AD74" s="300">
        <v>0</v>
      </c>
      <c r="AE74" s="300">
        <v>0</v>
      </c>
      <c r="AF74" s="300">
        <v>0</v>
      </c>
      <c r="AG74" s="297">
        <f t="shared" si="176"/>
        <v>0</v>
      </c>
      <c r="AH74" s="297">
        <f t="shared" si="176"/>
        <v>0</v>
      </c>
      <c r="AI74" s="297">
        <f t="shared" si="176"/>
        <v>0</v>
      </c>
      <c r="AJ74" s="297">
        <f t="shared" si="176"/>
        <v>0</v>
      </c>
      <c r="AK74" s="297">
        <f t="shared" si="177"/>
        <v>21</v>
      </c>
      <c r="AL74" s="297">
        <f t="shared" si="178"/>
        <v>20</v>
      </c>
      <c r="AM74" s="297">
        <f t="shared" si="179"/>
        <v>0</v>
      </c>
      <c r="AN74" s="297">
        <f t="shared" si="180"/>
        <v>0</v>
      </c>
      <c r="AO74" s="297">
        <f t="shared" si="181"/>
        <v>0</v>
      </c>
      <c r="AP74" s="298">
        <f t="shared" si="182"/>
        <v>0</v>
      </c>
      <c r="AQ74" s="298">
        <f t="shared" si="182"/>
        <v>0</v>
      </c>
      <c r="AR74" s="298">
        <f t="shared" si="182"/>
        <v>80</v>
      </c>
      <c r="AS74" s="299"/>
      <c r="AT74" s="302">
        <f t="shared" si="183"/>
        <v>0</v>
      </c>
      <c r="AU74" s="302">
        <f t="shared" si="183"/>
        <v>0</v>
      </c>
      <c r="AV74" s="302">
        <f t="shared" si="183"/>
        <v>0</v>
      </c>
      <c r="AW74" s="302">
        <f t="shared" si="183"/>
        <v>0</v>
      </c>
      <c r="AX74" s="236">
        <f t="shared" si="184"/>
        <v>41</v>
      </c>
      <c r="AY74" s="2">
        <f t="shared" si="186"/>
        <v>0.25624999999999998</v>
      </c>
      <c r="AZ74" s="87" t="e">
        <f>VLOOKUP(I74,Listy!$A$1:$H$9,6,FALSE)</f>
        <v>#N/A</v>
      </c>
      <c r="BA74" s="378" t="e">
        <f t="shared" si="187"/>
        <v>#N/A</v>
      </c>
      <c r="BB74" s="2"/>
      <c r="BC74" s="2"/>
      <c r="BD74" s="2"/>
      <c r="BE74" s="2"/>
      <c r="BF74" s="2"/>
      <c r="BG74" s="2"/>
      <c r="BH74" s="23">
        <f t="shared" si="188"/>
        <v>0</v>
      </c>
      <c r="BI74" s="2"/>
      <c r="BJ74" s="15"/>
      <c r="BK74" s="23"/>
      <c r="BL74" s="16"/>
      <c r="BM74" s="2"/>
      <c r="BN74" s="23"/>
      <c r="BO74" s="2"/>
      <c r="BP74" s="2"/>
      <c r="BQ74" s="23"/>
      <c r="BR74" s="23"/>
      <c r="BS74" s="2"/>
      <c r="BT74" s="2"/>
      <c r="BU74" s="2"/>
      <c r="BV74" s="23">
        <f t="shared" si="189"/>
        <v>0</v>
      </c>
      <c r="BW74" s="2"/>
      <c r="BX74" s="2"/>
      <c r="BY74" s="2"/>
      <c r="BZ74" s="23">
        <f t="shared" si="190"/>
        <v>0</v>
      </c>
      <c r="CA74" s="2"/>
      <c r="CB74" s="2"/>
      <c r="CC74" s="2"/>
      <c r="CD74" s="23">
        <f t="shared" si="191"/>
        <v>0</v>
      </c>
    </row>
    <row r="75" spans="1:84" ht="15.75" customHeight="1" x14ac:dyDescent="0.35">
      <c r="A75" s="7">
        <v>7</v>
      </c>
      <c r="B75" s="2" t="s">
        <v>379</v>
      </c>
      <c r="C75" s="52">
        <v>-1</v>
      </c>
      <c r="D75" s="160" t="str">
        <f t="shared" si="192"/>
        <v>.z05_7_a_-1</v>
      </c>
      <c r="E75" s="146" t="s">
        <v>733</v>
      </c>
      <c r="F75" s="148"/>
      <c r="G75" s="148"/>
      <c r="H75" s="131"/>
      <c r="I75" s="148"/>
      <c r="J75" s="91">
        <f t="shared" si="88"/>
        <v>77</v>
      </c>
      <c r="K75" s="94">
        <f>VLOOKUP(J75,Kalendarz!B:E,4,FALSE)</f>
        <v>46920</v>
      </c>
      <c r="L75" s="94">
        <f t="shared" si="47"/>
        <v>46920</v>
      </c>
      <c r="M75" s="37">
        <f t="shared" si="121"/>
        <v>76</v>
      </c>
      <c r="N75" s="474">
        <f>ROUND(MAX(AG75:AO75)/Listy!$U$2,0)</f>
        <v>0</v>
      </c>
      <c r="O75" s="148"/>
      <c r="P75" s="148"/>
      <c r="Q75" s="148"/>
      <c r="R75" s="148"/>
      <c r="S75" s="148"/>
      <c r="T75" s="148"/>
      <c r="U75" s="148"/>
      <c r="V75" s="131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31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</row>
    <row r="76" spans="1:84" ht="15.75" customHeight="1" x14ac:dyDescent="0.3">
      <c r="A76" s="2">
        <v>7</v>
      </c>
      <c r="B76" s="2" t="s">
        <v>379</v>
      </c>
      <c r="C76" s="52">
        <v>0</v>
      </c>
      <c r="D76" s="160" t="str">
        <f t="shared" ref="D76:D79" si="193">CONCATENATE(A$3,"_",A76,"_",B76,"_",C76)</f>
        <v>.z05_7_a_0</v>
      </c>
      <c r="E76" s="221" t="s">
        <v>224</v>
      </c>
      <c r="F76" s="148"/>
      <c r="G76" s="148"/>
      <c r="H76" s="62"/>
      <c r="I76" s="148"/>
      <c r="J76" s="91">
        <f t="shared" si="88"/>
        <v>77</v>
      </c>
      <c r="K76" s="94">
        <f>VLOOKUP(J76,Kalendarz!B:E,4,FALSE)</f>
        <v>46920</v>
      </c>
      <c r="L76" s="94">
        <f t="shared" si="47"/>
        <v>46920</v>
      </c>
      <c r="M76" s="37">
        <f t="shared" si="121"/>
        <v>76</v>
      </c>
      <c r="N76" s="474">
        <f>ROUND(MAX(AG76:AO76)/Listy!$U$2,0)</f>
        <v>0</v>
      </c>
      <c r="O76" s="148"/>
      <c r="P76" s="148"/>
      <c r="Q76" s="148"/>
      <c r="R76" s="148"/>
      <c r="S76" s="148"/>
      <c r="T76" s="148"/>
      <c r="U76" s="148"/>
      <c r="V76" s="131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31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</row>
    <row r="77" spans="1:84" ht="15.75" customHeight="1" x14ac:dyDescent="0.3">
      <c r="A77" s="57">
        <v>7</v>
      </c>
      <c r="B77" s="57" t="s">
        <v>379</v>
      </c>
      <c r="C77" s="52">
        <v>1</v>
      </c>
      <c r="D77" s="160" t="str">
        <f t="shared" si="193"/>
        <v>.z05_7_a_1</v>
      </c>
      <c r="E77" s="222" t="s">
        <v>225</v>
      </c>
      <c r="F77" s="230"/>
      <c r="G77" s="231" t="s">
        <v>155</v>
      </c>
      <c r="H77" s="18">
        <v>36</v>
      </c>
      <c r="I77" s="230" t="s">
        <v>29</v>
      </c>
      <c r="J77" s="91">
        <f t="shared" si="88"/>
        <v>77</v>
      </c>
      <c r="K77" s="94">
        <f>VLOOKUP(J77,Kalendarz!B:E,4,FALSE)</f>
        <v>46920</v>
      </c>
      <c r="L77" s="94">
        <f t="shared" si="47"/>
        <v>46921</v>
      </c>
      <c r="M77" s="37">
        <f t="shared" si="121"/>
        <v>77</v>
      </c>
      <c r="N77" s="474">
        <f>ROUND(MAX(AG77:AO77)/Listy!$U$2,0)</f>
        <v>1</v>
      </c>
      <c r="O77" s="294">
        <v>160</v>
      </c>
      <c r="P77" s="242"/>
      <c r="Q77" s="242"/>
      <c r="R77" s="242"/>
      <c r="S77" s="242"/>
      <c r="T77" s="242">
        <v>0.13</v>
      </c>
      <c r="U77" s="242">
        <v>0.12</v>
      </c>
      <c r="V77" s="242">
        <v>0.13</v>
      </c>
      <c r="W77" s="242">
        <v>0.12</v>
      </c>
      <c r="X77" s="242">
        <v>0</v>
      </c>
      <c r="Y77" s="243">
        <v>0</v>
      </c>
      <c r="Z77" s="243">
        <v>0.25</v>
      </c>
      <c r="AA77" s="243">
        <v>0</v>
      </c>
      <c r="AB77" s="243"/>
      <c r="AC77" s="300">
        <v>0.25</v>
      </c>
      <c r="AD77" s="300">
        <v>0</v>
      </c>
      <c r="AE77" s="300">
        <v>0</v>
      </c>
      <c r="AF77" s="300">
        <v>0</v>
      </c>
      <c r="AG77" s="297">
        <f t="shared" ref="AG77:AJ79" si="194">ROUND($O77*P77,0)</f>
        <v>0</v>
      </c>
      <c r="AH77" s="297">
        <f t="shared" si="194"/>
        <v>0</v>
      </c>
      <c r="AI77" s="297">
        <f t="shared" si="194"/>
        <v>0</v>
      </c>
      <c r="AJ77" s="297">
        <f t="shared" si="194"/>
        <v>0</v>
      </c>
      <c r="AK77" s="297">
        <f t="shared" ref="AK77:AK79" si="195">ROUND($O77*T77,0)</f>
        <v>21</v>
      </c>
      <c r="AL77" s="297">
        <f t="shared" ref="AL77:AL79" si="196">ROUND($O77*U77,0)</f>
        <v>19</v>
      </c>
      <c r="AM77" s="297">
        <f t="shared" ref="AM77:AM79" si="197">ROUND($O77*V77,0)</f>
        <v>21</v>
      </c>
      <c r="AN77" s="297">
        <f t="shared" ref="AN77:AN79" si="198">ROUND($O77*W77,0)</f>
        <v>19</v>
      </c>
      <c r="AO77" s="297">
        <f t="shared" ref="AO77:AO79" si="199">ROUND($O77*X77,0)</f>
        <v>0</v>
      </c>
      <c r="AP77" s="298">
        <f t="shared" ref="AP77:AR79" si="200">ROUND($O77*Y77,0)</f>
        <v>0</v>
      </c>
      <c r="AQ77" s="298">
        <f t="shared" si="200"/>
        <v>40</v>
      </c>
      <c r="AR77" s="298">
        <f t="shared" si="200"/>
        <v>0</v>
      </c>
      <c r="AS77" s="299"/>
      <c r="AT77" s="302">
        <f t="shared" ref="AT77:AW79" si="201">ROUND($O77*AC77,0)</f>
        <v>40</v>
      </c>
      <c r="AU77" s="302">
        <f t="shared" si="201"/>
        <v>0</v>
      </c>
      <c r="AV77" s="302">
        <f t="shared" si="201"/>
        <v>0</v>
      </c>
      <c r="AW77" s="302">
        <f t="shared" si="201"/>
        <v>0</v>
      </c>
      <c r="AX77" s="236">
        <f>SUM(AG77:AO77)</f>
        <v>80</v>
      </c>
      <c r="AY77" s="2">
        <f t="shared" si="186"/>
        <v>0.5</v>
      </c>
      <c r="AZ77" s="87" t="e">
        <f>VLOOKUP(I77,Listy!$A$1:$H$9,6,FALSE)</f>
        <v>#N/A</v>
      </c>
      <c r="BA77" s="378" t="e">
        <f t="shared" si="187"/>
        <v>#N/A</v>
      </c>
      <c r="BB77" s="2"/>
      <c r="BC77" s="2"/>
      <c r="BD77" s="2"/>
      <c r="BE77" s="2"/>
      <c r="BF77" s="2"/>
      <c r="BG77" s="2"/>
      <c r="BI77" s="2"/>
      <c r="BJ77" s="2"/>
      <c r="BL77" s="2"/>
      <c r="BM77" s="2"/>
      <c r="BO77" s="2"/>
      <c r="BP77" s="2"/>
      <c r="BS77" s="2"/>
      <c r="BT77" s="2"/>
      <c r="BU77" s="2"/>
      <c r="BW77" s="2"/>
      <c r="BX77" s="2"/>
      <c r="BY77" s="2"/>
      <c r="CA77" s="2"/>
      <c r="CB77" s="2"/>
      <c r="CC77" s="2"/>
    </row>
    <row r="78" spans="1:84" ht="15.75" customHeight="1" x14ac:dyDescent="0.3">
      <c r="A78" s="47">
        <v>7</v>
      </c>
      <c r="B78" s="47" t="s">
        <v>380</v>
      </c>
      <c r="C78" s="52">
        <v>0</v>
      </c>
      <c r="D78" s="160" t="str">
        <f t="shared" si="193"/>
        <v>.z05_7_b_0</v>
      </c>
      <c r="E78" s="225" t="s">
        <v>226</v>
      </c>
      <c r="F78" s="230"/>
      <c r="G78" s="231"/>
      <c r="H78" s="2"/>
      <c r="I78" s="230"/>
      <c r="J78" s="91">
        <f t="shared" si="88"/>
        <v>78</v>
      </c>
      <c r="K78" s="94">
        <f>VLOOKUP(J78,Kalendarz!B:E,4,FALSE)</f>
        <v>46927</v>
      </c>
      <c r="L78" s="94">
        <f t="shared" si="47"/>
        <v>46927</v>
      </c>
      <c r="M78" s="37">
        <f t="shared" si="121"/>
        <v>77</v>
      </c>
      <c r="N78" s="474">
        <f>ROUND(MAX(AG78:AO78)/Listy!$U$2,0)</f>
        <v>0</v>
      </c>
      <c r="O78" s="294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300"/>
      <c r="AD78" s="300"/>
      <c r="AE78" s="300"/>
      <c r="AF78" s="300"/>
      <c r="AG78" s="297">
        <f t="shared" si="194"/>
        <v>0</v>
      </c>
      <c r="AH78" s="297">
        <f t="shared" si="194"/>
        <v>0</v>
      </c>
      <c r="AI78" s="297">
        <f t="shared" si="194"/>
        <v>0</v>
      </c>
      <c r="AJ78" s="297">
        <f t="shared" si="194"/>
        <v>0</v>
      </c>
      <c r="AK78" s="297">
        <f t="shared" si="195"/>
        <v>0</v>
      </c>
      <c r="AL78" s="297">
        <f t="shared" si="196"/>
        <v>0</v>
      </c>
      <c r="AM78" s="297">
        <f t="shared" si="197"/>
        <v>0</v>
      </c>
      <c r="AN78" s="297">
        <f t="shared" si="198"/>
        <v>0</v>
      </c>
      <c r="AO78" s="297">
        <f t="shared" si="199"/>
        <v>0</v>
      </c>
      <c r="AP78" s="298">
        <f t="shared" si="200"/>
        <v>0</v>
      </c>
      <c r="AQ78" s="298">
        <f t="shared" si="200"/>
        <v>0</v>
      </c>
      <c r="AR78" s="298">
        <f t="shared" si="200"/>
        <v>0</v>
      </c>
      <c r="AS78" s="299"/>
      <c r="AT78" s="302">
        <f t="shared" si="201"/>
        <v>0</v>
      </c>
      <c r="AU78" s="302">
        <f t="shared" si="201"/>
        <v>0</v>
      </c>
      <c r="AV78" s="302">
        <f t="shared" si="201"/>
        <v>0</v>
      </c>
      <c r="AW78" s="302">
        <f t="shared" si="201"/>
        <v>0</v>
      </c>
      <c r="AX78" s="236">
        <f>SUM(AG78:AO78)</f>
        <v>0</v>
      </c>
      <c r="AY78" s="2">
        <f t="shared" si="186"/>
        <v>0</v>
      </c>
      <c r="AZ78" s="87" t="e">
        <f>VLOOKUP(I78,Listy!$A$1:$H$9,6,FALSE)</f>
        <v>#N/A</v>
      </c>
      <c r="BA78" s="378" t="e">
        <f t="shared" si="187"/>
        <v>#N/A</v>
      </c>
      <c r="BB78" s="2"/>
      <c r="BC78" s="2"/>
      <c r="BD78" s="2"/>
      <c r="BE78" s="2"/>
      <c r="BF78" s="2"/>
      <c r="BG78" s="2"/>
      <c r="BH78" s="23">
        <f t="shared" ref="BH78:BH79" si="202">BF78*BG78</f>
        <v>0</v>
      </c>
      <c r="BI78" s="2"/>
      <c r="BJ78" s="15"/>
      <c r="BK78" s="2"/>
      <c r="BL78" s="16"/>
      <c r="BM78" s="2"/>
      <c r="BN78" s="2"/>
      <c r="BO78" s="2"/>
      <c r="BP78" s="2"/>
      <c r="BQ78" s="2"/>
      <c r="BR78" s="2"/>
      <c r="BS78" s="2"/>
      <c r="BT78" s="2"/>
      <c r="BU78" s="2"/>
      <c r="BV78" s="23">
        <f t="shared" ref="BV78:BV79" si="203">BT78*BU78</f>
        <v>0</v>
      </c>
      <c r="BW78" s="2"/>
      <c r="BX78" s="2"/>
      <c r="BY78" s="2"/>
      <c r="BZ78" s="23">
        <f t="shared" ref="BZ78:BZ79" si="204">BX78*BY78</f>
        <v>0</v>
      </c>
      <c r="CA78" s="2"/>
      <c r="CB78" s="2"/>
      <c r="CC78" s="2"/>
      <c r="CD78" s="23">
        <f t="shared" ref="CD78:CD79" si="205">CB78*CC78</f>
        <v>0</v>
      </c>
    </row>
    <row r="79" spans="1:84" ht="15.75" customHeight="1" x14ac:dyDescent="0.3">
      <c r="A79" s="47">
        <v>7</v>
      </c>
      <c r="B79" s="47" t="s">
        <v>380</v>
      </c>
      <c r="C79" s="52">
        <v>0</v>
      </c>
      <c r="D79" s="160" t="str">
        <f t="shared" si="193"/>
        <v>.z05_7_b_0</v>
      </c>
      <c r="E79" s="225" t="s">
        <v>227</v>
      </c>
      <c r="F79" s="230"/>
      <c r="G79" s="231"/>
      <c r="H79" s="2"/>
      <c r="I79" s="230"/>
      <c r="J79" s="91">
        <f t="shared" si="88"/>
        <v>78</v>
      </c>
      <c r="K79" s="94">
        <f>VLOOKUP(J79,Kalendarz!B:E,4,FALSE)</f>
        <v>46927</v>
      </c>
      <c r="L79" s="94">
        <f t="shared" ref="L79:L89" si="206">K79+N79</f>
        <v>46927</v>
      </c>
      <c r="M79" s="37">
        <f t="shared" si="121"/>
        <v>77</v>
      </c>
      <c r="N79" s="474">
        <f>ROUND(MAX(AG79:AO79)/Listy!$U$2,0)</f>
        <v>0</v>
      </c>
      <c r="O79" s="29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300"/>
      <c r="AD79" s="300"/>
      <c r="AE79" s="300"/>
      <c r="AF79" s="300"/>
      <c r="AG79" s="297">
        <f t="shared" si="194"/>
        <v>0</v>
      </c>
      <c r="AH79" s="297">
        <f t="shared" si="194"/>
        <v>0</v>
      </c>
      <c r="AI79" s="297">
        <f t="shared" si="194"/>
        <v>0</v>
      </c>
      <c r="AJ79" s="297">
        <f t="shared" si="194"/>
        <v>0</v>
      </c>
      <c r="AK79" s="297">
        <f t="shared" si="195"/>
        <v>0</v>
      </c>
      <c r="AL79" s="297">
        <f t="shared" si="196"/>
        <v>0</v>
      </c>
      <c r="AM79" s="297">
        <f t="shared" si="197"/>
        <v>0</v>
      </c>
      <c r="AN79" s="297">
        <f t="shared" si="198"/>
        <v>0</v>
      </c>
      <c r="AO79" s="297">
        <f t="shared" si="199"/>
        <v>0</v>
      </c>
      <c r="AP79" s="298">
        <f t="shared" si="200"/>
        <v>0</v>
      </c>
      <c r="AQ79" s="298">
        <f t="shared" si="200"/>
        <v>0</v>
      </c>
      <c r="AR79" s="298">
        <f t="shared" si="200"/>
        <v>0</v>
      </c>
      <c r="AS79" s="299"/>
      <c r="AT79" s="302">
        <f t="shared" si="201"/>
        <v>0</v>
      </c>
      <c r="AU79" s="302">
        <f t="shared" si="201"/>
        <v>0</v>
      </c>
      <c r="AV79" s="302">
        <f t="shared" si="201"/>
        <v>0</v>
      </c>
      <c r="AW79" s="302">
        <f t="shared" si="201"/>
        <v>0</v>
      </c>
      <c r="AX79" s="236">
        <f>SUM(AG79:AO79)</f>
        <v>0</v>
      </c>
      <c r="AY79" s="2">
        <f t="shared" si="186"/>
        <v>0</v>
      </c>
      <c r="AZ79" s="87" t="e">
        <f>VLOOKUP(I79,Listy!$A$1:$H$9,6,FALSE)</f>
        <v>#N/A</v>
      </c>
      <c r="BA79" s="378" t="e">
        <f t="shared" si="187"/>
        <v>#N/A</v>
      </c>
      <c r="BB79" s="2"/>
      <c r="BC79" s="2"/>
      <c r="BD79" s="2"/>
      <c r="BE79" s="2"/>
      <c r="BF79" s="2"/>
      <c r="BG79" s="2"/>
      <c r="BH79" s="23">
        <f t="shared" si="202"/>
        <v>0</v>
      </c>
      <c r="BI79" s="2"/>
      <c r="BJ79" s="15"/>
      <c r="BK79" s="2"/>
      <c r="BL79" s="16"/>
      <c r="BM79" s="2"/>
      <c r="BN79" s="2"/>
      <c r="BO79" s="2"/>
      <c r="BP79" s="2"/>
      <c r="BQ79" s="2"/>
      <c r="BR79" s="2"/>
      <c r="BS79" s="2"/>
      <c r="BT79" s="2"/>
      <c r="BU79" s="2"/>
      <c r="BV79" s="23">
        <f t="shared" si="203"/>
        <v>0</v>
      </c>
      <c r="BW79" s="2"/>
      <c r="BX79" s="2"/>
      <c r="BY79" s="2"/>
      <c r="BZ79" s="23">
        <f t="shared" si="204"/>
        <v>0</v>
      </c>
      <c r="CA79" s="2"/>
      <c r="CB79" s="2"/>
      <c r="CC79" s="2"/>
      <c r="CD79" s="23">
        <f t="shared" si="205"/>
        <v>0</v>
      </c>
    </row>
    <row r="80" spans="1:84" ht="15.75" customHeight="1" x14ac:dyDescent="0.35">
      <c r="A80" s="7">
        <v>8</v>
      </c>
      <c r="B80" s="2" t="s">
        <v>379</v>
      </c>
      <c r="C80" s="52">
        <v>-1</v>
      </c>
      <c r="D80" s="160" t="str">
        <f t="shared" ref="D80:D89" si="207">CONCATENATE(A$3,"_",A80,"_",B80,"_",C80)</f>
        <v>.z05_8_a_-1</v>
      </c>
      <c r="E80" s="146" t="s">
        <v>734</v>
      </c>
      <c r="F80" s="148"/>
      <c r="G80" s="148"/>
      <c r="H80" s="131"/>
      <c r="I80" s="148"/>
      <c r="J80" s="91">
        <f t="shared" si="88"/>
        <v>78</v>
      </c>
      <c r="K80" s="94">
        <f>VLOOKUP(J80,Kalendarz!B:E,4,FALSE)</f>
        <v>46927</v>
      </c>
      <c r="L80" s="94">
        <f t="shared" si="206"/>
        <v>46927</v>
      </c>
      <c r="M80" s="37">
        <f t="shared" si="121"/>
        <v>77</v>
      </c>
      <c r="N80" s="474">
        <f>ROUND(MAX(AG80:AO80)/Listy!$U$2,0)</f>
        <v>0</v>
      </c>
      <c r="O80" s="148"/>
      <c r="P80" s="148"/>
      <c r="Q80" s="148"/>
      <c r="R80" s="148"/>
      <c r="S80" s="148"/>
      <c r="T80" s="148"/>
      <c r="U80" s="148"/>
      <c r="V80" s="131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</row>
    <row r="81" spans="1:84" ht="15.75" customHeight="1" x14ac:dyDescent="0.3">
      <c r="A81" s="2">
        <v>8</v>
      </c>
      <c r="B81" s="2" t="s">
        <v>379</v>
      </c>
      <c r="C81" s="52">
        <v>0</v>
      </c>
      <c r="D81" s="160" t="str">
        <f t="shared" si="207"/>
        <v>.z05_8_a_0</v>
      </c>
      <c r="E81" s="221" t="s">
        <v>228</v>
      </c>
      <c r="F81" s="148"/>
      <c r="G81" s="148"/>
      <c r="H81" s="18"/>
      <c r="I81" s="148"/>
      <c r="J81" s="91">
        <f t="shared" si="88"/>
        <v>78</v>
      </c>
      <c r="K81" s="94">
        <f>VLOOKUP(J81,Kalendarz!B:E,4,FALSE)</f>
        <v>46927</v>
      </c>
      <c r="L81" s="94">
        <f t="shared" si="206"/>
        <v>46927</v>
      </c>
      <c r="M81" s="37">
        <f t="shared" si="121"/>
        <v>77</v>
      </c>
      <c r="N81" s="474">
        <f>ROUND(MAX(AG81:AO81)/Listy!$U$2,0)</f>
        <v>0</v>
      </c>
      <c r="O81" s="148"/>
      <c r="P81" s="148"/>
      <c r="Q81" s="148"/>
      <c r="R81" s="148"/>
      <c r="S81" s="148"/>
      <c r="T81" s="148"/>
      <c r="U81" s="148"/>
      <c r="V81" s="131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</row>
    <row r="82" spans="1:84" ht="15.75" customHeight="1" x14ac:dyDescent="0.3">
      <c r="A82" s="57">
        <v>8</v>
      </c>
      <c r="B82" s="57" t="s">
        <v>379</v>
      </c>
      <c r="C82" s="52">
        <v>1</v>
      </c>
      <c r="D82" s="160" t="str">
        <f t="shared" si="207"/>
        <v>.z05_8_a_1</v>
      </c>
      <c r="E82" s="222" t="s">
        <v>229</v>
      </c>
      <c r="F82" s="230"/>
      <c r="G82" s="231" t="s">
        <v>207</v>
      </c>
      <c r="H82" s="2">
        <v>37</v>
      </c>
      <c r="I82" s="230" t="s">
        <v>48</v>
      </c>
      <c r="J82" s="91">
        <f t="shared" si="88"/>
        <v>78</v>
      </c>
      <c r="K82" s="94">
        <f>VLOOKUP(J82,Kalendarz!B:E,4,FALSE)</f>
        <v>46927</v>
      </c>
      <c r="L82" s="94">
        <f t="shared" si="206"/>
        <v>46927</v>
      </c>
      <c r="M82" s="37">
        <f t="shared" si="121"/>
        <v>77</v>
      </c>
      <c r="N82" s="474">
        <f>ROUND(MAX(AG82:AO82)/Listy!$U$2,0)</f>
        <v>0</v>
      </c>
      <c r="O82" s="293">
        <v>40</v>
      </c>
      <c r="P82" s="242"/>
      <c r="Q82" s="242"/>
      <c r="R82" s="242"/>
      <c r="S82" s="242"/>
      <c r="T82" s="242">
        <v>0.13</v>
      </c>
      <c r="U82" s="242">
        <v>0.12</v>
      </c>
      <c r="V82" s="242">
        <v>0.13</v>
      </c>
      <c r="W82" s="242">
        <v>0.12</v>
      </c>
      <c r="X82" s="242">
        <v>0</v>
      </c>
      <c r="Y82" s="243">
        <v>0.5</v>
      </c>
      <c r="Z82" s="243">
        <v>0</v>
      </c>
      <c r="AA82" s="243">
        <v>0</v>
      </c>
      <c r="AB82" s="243"/>
      <c r="AC82" s="300">
        <v>0</v>
      </c>
      <c r="AD82" s="300">
        <v>0</v>
      </c>
      <c r="AE82" s="300">
        <v>0</v>
      </c>
      <c r="AF82" s="300">
        <v>0</v>
      </c>
      <c r="AG82" s="297">
        <f t="shared" ref="AG82:AJ84" si="208">ROUND($O82*P82,0)</f>
        <v>0</v>
      </c>
      <c r="AH82" s="297">
        <f t="shared" si="208"/>
        <v>0</v>
      </c>
      <c r="AI82" s="297">
        <f t="shared" si="208"/>
        <v>0</v>
      </c>
      <c r="AJ82" s="297">
        <f t="shared" si="208"/>
        <v>0</v>
      </c>
      <c r="AK82" s="297">
        <f t="shared" ref="AK82:AK84" si="209">ROUND($O82*T82,0)</f>
        <v>5</v>
      </c>
      <c r="AL82" s="297">
        <f t="shared" ref="AL82:AL84" si="210">ROUND($O82*U82,0)</f>
        <v>5</v>
      </c>
      <c r="AM82" s="297">
        <f t="shared" ref="AM82:AM84" si="211">ROUND($O82*V82,0)</f>
        <v>5</v>
      </c>
      <c r="AN82" s="297">
        <f t="shared" ref="AN82:AN84" si="212">ROUND($O82*W82,0)</f>
        <v>5</v>
      </c>
      <c r="AO82" s="297">
        <f t="shared" ref="AO82:AO84" si="213">ROUND($O82*X82,0)</f>
        <v>0</v>
      </c>
      <c r="AP82" s="298">
        <f t="shared" ref="AP82:AR84" si="214">ROUND($O82*Y82,0)</f>
        <v>20</v>
      </c>
      <c r="AQ82" s="298">
        <f t="shared" si="214"/>
        <v>0</v>
      </c>
      <c r="AR82" s="298">
        <f t="shared" si="214"/>
        <v>0</v>
      </c>
      <c r="AS82" s="299"/>
      <c r="AT82" s="302">
        <f t="shared" ref="AT82:AW84" si="215">ROUND($O82*AC82,0)</f>
        <v>0</v>
      </c>
      <c r="AU82" s="302">
        <f t="shared" si="215"/>
        <v>0</v>
      </c>
      <c r="AV82" s="302">
        <f t="shared" si="215"/>
        <v>0</v>
      </c>
      <c r="AW82" s="302">
        <f t="shared" si="215"/>
        <v>0</v>
      </c>
      <c r="AX82" s="236">
        <f>SUM(AG82:AO82)</f>
        <v>20</v>
      </c>
      <c r="AY82" s="2">
        <f t="shared" si="186"/>
        <v>0.125</v>
      </c>
      <c r="AZ82" s="87" t="e">
        <f>VLOOKUP(I82,Listy!$A$1:$H$9,6,FALSE)</f>
        <v>#N/A</v>
      </c>
      <c r="BA82" s="378" t="e">
        <f t="shared" si="187"/>
        <v>#N/A</v>
      </c>
      <c r="BB82" s="2"/>
      <c r="BC82" s="2"/>
      <c r="BD82" s="2"/>
      <c r="BE82" s="2"/>
      <c r="BF82" s="2"/>
      <c r="BG82" s="2"/>
      <c r="BI82" s="2"/>
      <c r="BJ82" s="2"/>
      <c r="BL82" s="2"/>
      <c r="BM82" s="2"/>
      <c r="BO82" s="2"/>
      <c r="BP82" s="2"/>
      <c r="BS82" s="2"/>
      <c r="BT82" s="2"/>
      <c r="BU82" s="2"/>
      <c r="BW82" s="2"/>
      <c r="BX82" s="2"/>
      <c r="BY82" s="2"/>
      <c r="CA82" s="2"/>
      <c r="CB82" s="2"/>
      <c r="CC82" s="2"/>
    </row>
    <row r="83" spans="1:84" ht="15.75" customHeight="1" x14ac:dyDescent="0.3">
      <c r="A83" s="57">
        <v>8</v>
      </c>
      <c r="B83" s="57" t="s">
        <v>379</v>
      </c>
      <c r="C83" s="52">
        <v>2</v>
      </c>
      <c r="D83" s="160" t="str">
        <f t="shared" si="207"/>
        <v>.z05_8_a_2</v>
      </c>
      <c r="E83" s="222" t="s">
        <v>230</v>
      </c>
      <c r="F83" s="230"/>
      <c r="G83" s="231" t="s">
        <v>207</v>
      </c>
      <c r="H83" s="2">
        <v>37</v>
      </c>
      <c r="I83" s="230" t="s">
        <v>48</v>
      </c>
      <c r="J83" s="91">
        <f t="shared" si="88"/>
        <v>78</v>
      </c>
      <c r="K83" s="94">
        <f>VLOOKUP(J83,Kalendarz!B:E,4,FALSE)</f>
        <v>46927</v>
      </c>
      <c r="L83" s="94">
        <f t="shared" si="206"/>
        <v>46927</v>
      </c>
      <c r="M83" s="37">
        <f t="shared" si="121"/>
        <v>77</v>
      </c>
      <c r="N83" s="474">
        <f>ROUND(MAX(AG83:AO83)/Listy!$U$2,0)</f>
        <v>0</v>
      </c>
      <c r="O83" s="293">
        <v>40</v>
      </c>
      <c r="P83" s="242"/>
      <c r="Q83" s="242"/>
      <c r="R83" s="242"/>
      <c r="S83" s="242"/>
      <c r="T83" s="242">
        <v>0</v>
      </c>
      <c r="U83" s="242">
        <v>0.13</v>
      </c>
      <c r="V83" s="242">
        <v>0.12</v>
      </c>
      <c r="W83" s="242">
        <v>0.13</v>
      </c>
      <c r="X83" s="242">
        <v>0.12</v>
      </c>
      <c r="Y83" s="243">
        <v>0.5</v>
      </c>
      <c r="Z83" s="243">
        <v>0</v>
      </c>
      <c r="AA83" s="243">
        <v>0</v>
      </c>
      <c r="AB83" s="243"/>
      <c r="AC83" s="300">
        <v>0</v>
      </c>
      <c r="AD83" s="300">
        <v>0</v>
      </c>
      <c r="AE83" s="300">
        <v>0</v>
      </c>
      <c r="AF83" s="300">
        <v>0</v>
      </c>
      <c r="AG83" s="297">
        <f t="shared" si="208"/>
        <v>0</v>
      </c>
      <c r="AH83" s="297">
        <f t="shared" si="208"/>
        <v>0</v>
      </c>
      <c r="AI83" s="297">
        <f t="shared" si="208"/>
        <v>0</v>
      </c>
      <c r="AJ83" s="297">
        <f t="shared" si="208"/>
        <v>0</v>
      </c>
      <c r="AK83" s="297">
        <f t="shared" si="209"/>
        <v>0</v>
      </c>
      <c r="AL83" s="297">
        <f t="shared" si="210"/>
        <v>5</v>
      </c>
      <c r="AM83" s="297">
        <f t="shared" si="211"/>
        <v>5</v>
      </c>
      <c r="AN83" s="297">
        <f t="shared" si="212"/>
        <v>5</v>
      </c>
      <c r="AO83" s="297">
        <f t="shared" si="213"/>
        <v>5</v>
      </c>
      <c r="AP83" s="298">
        <f t="shared" si="214"/>
        <v>20</v>
      </c>
      <c r="AQ83" s="298">
        <f t="shared" si="214"/>
        <v>0</v>
      </c>
      <c r="AR83" s="298">
        <f t="shared" si="214"/>
        <v>0</v>
      </c>
      <c r="AS83" s="299"/>
      <c r="AT83" s="302">
        <f t="shared" si="215"/>
        <v>0</v>
      </c>
      <c r="AU83" s="302">
        <f t="shared" si="215"/>
        <v>0</v>
      </c>
      <c r="AV83" s="302">
        <f t="shared" si="215"/>
        <v>0</v>
      </c>
      <c r="AW83" s="302">
        <f t="shared" si="215"/>
        <v>0</v>
      </c>
      <c r="AX83" s="236">
        <f>SUM(AG83:AO83)</f>
        <v>20</v>
      </c>
      <c r="AY83" s="2">
        <f t="shared" si="186"/>
        <v>0.125</v>
      </c>
      <c r="AZ83" s="87" t="e">
        <f>VLOOKUP(I83,Listy!$A$1:$H$9,6,FALSE)</f>
        <v>#N/A</v>
      </c>
      <c r="BA83" s="378" t="e">
        <f t="shared" si="187"/>
        <v>#N/A</v>
      </c>
      <c r="BB83" s="2"/>
      <c r="BC83" s="2"/>
      <c r="BD83" s="2"/>
      <c r="BE83" s="2"/>
      <c r="BF83" s="2"/>
      <c r="BG83" s="2"/>
      <c r="BI83" s="2"/>
      <c r="BJ83" s="2"/>
      <c r="BL83" s="2"/>
      <c r="BM83" s="2"/>
      <c r="BO83" s="2"/>
      <c r="BP83" s="2"/>
      <c r="BS83" s="2"/>
      <c r="BT83" s="2"/>
      <c r="BU83" s="2"/>
      <c r="BW83" s="2"/>
      <c r="BX83" s="2"/>
      <c r="BY83" s="2"/>
      <c r="CA83" s="2"/>
      <c r="CB83" s="2"/>
      <c r="CC83" s="2"/>
    </row>
    <row r="84" spans="1:84" ht="15.75" customHeight="1" x14ac:dyDescent="0.3">
      <c r="A84" s="57">
        <v>8</v>
      </c>
      <c r="B84" s="57" t="s">
        <v>379</v>
      </c>
      <c r="C84" s="52">
        <v>3</v>
      </c>
      <c r="D84" s="160" t="str">
        <f t="shared" si="207"/>
        <v>.z05_8_a_3</v>
      </c>
      <c r="E84" s="222" t="s">
        <v>208</v>
      </c>
      <c r="F84" s="230"/>
      <c r="G84" s="231" t="s">
        <v>207</v>
      </c>
      <c r="H84" s="2">
        <v>37</v>
      </c>
      <c r="I84" s="230" t="s">
        <v>48</v>
      </c>
      <c r="J84" s="91">
        <f t="shared" si="88"/>
        <v>78</v>
      </c>
      <c r="K84" s="94">
        <f>VLOOKUP(J84,Kalendarz!B:E,4,FALSE)</f>
        <v>46927</v>
      </c>
      <c r="L84" s="94">
        <f t="shared" si="206"/>
        <v>46927</v>
      </c>
      <c r="M84" s="37">
        <f t="shared" si="121"/>
        <v>77</v>
      </c>
      <c r="N84" s="474">
        <f>ROUND(MAX(AG84:AO84)/Listy!$U$2,0)</f>
        <v>0</v>
      </c>
      <c r="O84" s="293">
        <v>40</v>
      </c>
      <c r="P84" s="242"/>
      <c r="Q84" s="242"/>
      <c r="R84" s="242"/>
      <c r="S84" s="242"/>
      <c r="T84" s="242">
        <v>0</v>
      </c>
      <c r="U84" s="242">
        <v>0.13</v>
      </c>
      <c r="V84" s="242">
        <v>0.12</v>
      </c>
      <c r="W84" s="242">
        <v>0.13</v>
      </c>
      <c r="X84" s="242">
        <v>0.12</v>
      </c>
      <c r="Y84" s="243">
        <v>0.5</v>
      </c>
      <c r="Z84" s="243">
        <v>0</v>
      </c>
      <c r="AA84" s="243">
        <v>0</v>
      </c>
      <c r="AB84" s="243"/>
      <c r="AC84" s="300">
        <v>0</v>
      </c>
      <c r="AD84" s="300">
        <v>0</v>
      </c>
      <c r="AE84" s="300">
        <v>0</v>
      </c>
      <c r="AF84" s="300">
        <v>0</v>
      </c>
      <c r="AG84" s="297">
        <f t="shared" si="208"/>
        <v>0</v>
      </c>
      <c r="AH84" s="297">
        <f t="shared" si="208"/>
        <v>0</v>
      </c>
      <c r="AI84" s="297">
        <f t="shared" si="208"/>
        <v>0</v>
      </c>
      <c r="AJ84" s="297">
        <f t="shared" si="208"/>
        <v>0</v>
      </c>
      <c r="AK84" s="297">
        <f t="shared" si="209"/>
        <v>0</v>
      </c>
      <c r="AL84" s="297">
        <f t="shared" si="210"/>
        <v>5</v>
      </c>
      <c r="AM84" s="297">
        <f t="shared" si="211"/>
        <v>5</v>
      </c>
      <c r="AN84" s="297">
        <f t="shared" si="212"/>
        <v>5</v>
      </c>
      <c r="AO84" s="297">
        <f t="shared" si="213"/>
        <v>5</v>
      </c>
      <c r="AP84" s="298">
        <f t="shared" si="214"/>
        <v>20</v>
      </c>
      <c r="AQ84" s="298">
        <f t="shared" si="214"/>
        <v>0</v>
      </c>
      <c r="AR84" s="298">
        <f t="shared" si="214"/>
        <v>0</v>
      </c>
      <c r="AS84" s="299"/>
      <c r="AT84" s="302">
        <f t="shared" si="215"/>
        <v>0</v>
      </c>
      <c r="AU84" s="302">
        <f t="shared" si="215"/>
        <v>0</v>
      </c>
      <c r="AV84" s="302">
        <f t="shared" si="215"/>
        <v>0</v>
      </c>
      <c r="AW84" s="302">
        <f t="shared" si="215"/>
        <v>0</v>
      </c>
      <c r="AX84" s="236">
        <f>SUM(AG84:AO84)</f>
        <v>20</v>
      </c>
      <c r="AY84" s="2">
        <f t="shared" si="186"/>
        <v>0.125</v>
      </c>
      <c r="AZ84" s="87" t="e">
        <f>VLOOKUP(I84,Listy!$A$1:$H$9,6,FALSE)</f>
        <v>#N/A</v>
      </c>
      <c r="BA84" s="378" t="e">
        <f t="shared" si="187"/>
        <v>#N/A</v>
      </c>
      <c r="BB84" s="2"/>
      <c r="BC84" s="2"/>
      <c r="BD84" s="2"/>
      <c r="BE84" s="2"/>
      <c r="BF84" s="2"/>
      <c r="BG84" s="2"/>
      <c r="BI84" s="2"/>
      <c r="BJ84" s="2"/>
      <c r="BL84" s="2"/>
      <c r="BM84" s="2"/>
      <c r="BO84" s="2"/>
      <c r="BP84" s="2"/>
      <c r="BS84" s="2"/>
      <c r="BT84" s="2"/>
      <c r="BU84" s="2"/>
      <c r="BW84" s="2"/>
      <c r="BX84" s="2"/>
      <c r="BY84" s="2"/>
      <c r="CA84" s="2"/>
      <c r="CB84" s="2"/>
      <c r="CC84" s="2"/>
    </row>
    <row r="85" spans="1:84" ht="15.75" customHeight="1" x14ac:dyDescent="0.3">
      <c r="A85" s="2">
        <v>8</v>
      </c>
      <c r="B85" s="2" t="s">
        <v>380</v>
      </c>
      <c r="C85" s="52">
        <v>1</v>
      </c>
      <c r="D85" s="160" t="str">
        <f t="shared" si="207"/>
        <v>.z05_8_b_1</v>
      </c>
      <c r="E85" s="225" t="s">
        <v>231</v>
      </c>
      <c r="F85" s="148"/>
      <c r="G85" s="148"/>
      <c r="H85" s="2"/>
      <c r="I85" s="148"/>
      <c r="J85" s="91">
        <f t="shared" si="88"/>
        <v>78</v>
      </c>
      <c r="K85" s="94">
        <f>VLOOKUP(J85,Kalendarz!B:E,4,FALSE)</f>
        <v>46927</v>
      </c>
      <c r="L85" s="94">
        <f t="shared" si="206"/>
        <v>46927</v>
      </c>
      <c r="M85" s="37">
        <f t="shared" si="121"/>
        <v>77</v>
      </c>
      <c r="N85" s="474">
        <f>ROUND(MAX(AG85:AO85)/Listy!$U$2,0)</f>
        <v>0</v>
      </c>
      <c r="O85" s="148"/>
      <c r="P85" s="148"/>
      <c r="Q85" s="148"/>
      <c r="R85" s="148"/>
      <c r="S85" s="148"/>
      <c r="T85" s="148"/>
      <c r="U85" s="148"/>
      <c r="V85" s="131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48"/>
      <c r="CE85" s="148"/>
      <c r="CF85" s="148"/>
    </row>
    <row r="86" spans="1:84" ht="15.75" customHeight="1" x14ac:dyDescent="0.35">
      <c r="A86" s="7">
        <v>9</v>
      </c>
      <c r="B86" s="2" t="s">
        <v>379</v>
      </c>
      <c r="C86" s="52">
        <v>0</v>
      </c>
      <c r="D86" s="160" t="str">
        <f t="shared" si="207"/>
        <v>.z05_9_a_0</v>
      </c>
      <c r="E86" s="146" t="s">
        <v>735</v>
      </c>
      <c r="F86" s="148"/>
      <c r="G86" s="148"/>
      <c r="H86" s="552"/>
      <c r="I86" s="148"/>
      <c r="J86" s="91">
        <f t="shared" si="88"/>
        <v>78</v>
      </c>
      <c r="K86" s="94">
        <f>VLOOKUP(J86,Kalendarz!B:E,4,FALSE)</f>
        <v>46927</v>
      </c>
      <c r="L86" s="94">
        <f t="shared" si="206"/>
        <v>46927</v>
      </c>
      <c r="M86" s="37">
        <f t="shared" si="121"/>
        <v>77</v>
      </c>
      <c r="N86" s="474">
        <f>ROUND(MAX(AG86:AO86)/Listy!$U$2,0)</f>
        <v>0</v>
      </c>
      <c r="O86" s="148"/>
      <c r="P86" s="148"/>
      <c r="Q86" s="148"/>
      <c r="R86" s="148"/>
      <c r="S86" s="148"/>
      <c r="T86" s="148"/>
      <c r="U86" s="148"/>
      <c r="V86" s="131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</row>
    <row r="87" spans="1:84" ht="15.75" customHeight="1" x14ac:dyDescent="0.3">
      <c r="A87" s="2">
        <v>9</v>
      </c>
      <c r="B87" s="2" t="s">
        <v>379</v>
      </c>
      <c r="C87" s="52">
        <v>1</v>
      </c>
      <c r="D87" s="160" t="str">
        <f t="shared" si="207"/>
        <v>.z05_9_a_1</v>
      </c>
      <c r="E87" s="226" t="s">
        <v>232</v>
      </c>
      <c r="F87" s="230"/>
      <c r="G87" s="231" t="s">
        <v>158</v>
      </c>
      <c r="H87" s="2">
        <v>38</v>
      </c>
      <c r="I87" s="231" t="s">
        <v>29</v>
      </c>
      <c r="J87" s="91">
        <f t="shared" si="88"/>
        <v>78</v>
      </c>
      <c r="K87" s="94">
        <f>VLOOKUP(J87,Kalendarz!B:E,4,FALSE)</f>
        <v>46927</v>
      </c>
      <c r="L87" s="94">
        <f t="shared" si="206"/>
        <v>46928</v>
      </c>
      <c r="M87" s="37">
        <f t="shared" si="121"/>
        <v>78</v>
      </c>
      <c r="N87" s="474">
        <f>ROUND(MAX(AG87:AO87)/Listy!$U$2,0)</f>
        <v>1</v>
      </c>
      <c r="O87" s="295">
        <v>120</v>
      </c>
      <c r="P87" s="242"/>
      <c r="Q87" s="242"/>
      <c r="R87" s="242"/>
      <c r="S87" s="242"/>
      <c r="T87" s="242">
        <v>0.17299999999999999</v>
      </c>
      <c r="U87" s="242">
        <v>0.16300000000000001</v>
      </c>
      <c r="V87" s="242">
        <v>0.17</v>
      </c>
      <c r="W87" s="242">
        <v>0.16</v>
      </c>
      <c r="X87" s="242">
        <v>0</v>
      </c>
      <c r="Y87" s="243">
        <v>0</v>
      </c>
      <c r="Z87" s="243">
        <v>0</v>
      </c>
      <c r="AA87" s="243">
        <v>0.33300000000000002</v>
      </c>
      <c r="AB87" s="243"/>
      <c r="AC87" s="300">
        <v>0</v>
      </c>
      <c r="AD87" s="300">
        <v>0</v>
      </c>
      <c r="AE87" s="300">
        <v>0</v>
      </c>
      <c r="AF87" s="300">
        <v>0</v>
      </c>
      <c r="AG87" s="297">
        <f t="shared" ref="AG87:AJ89" si="216">ROUND($O87*P87,0)</f>
        <v>0</v>
      </c>
      <c r="AH87" s="297">
        <f t="shared" si="216"/>
        <v>0</v>
      </c>
      <c r="AI87" s="297">
        <f t="shared" si="216"/>
        <v>0</v>
      </c>
      <c r="AJ87" s="297">
        <f t="shared" si="216"/>
        <v>0</v>
      </c>
      <c r="AK87" s="297">
        <f t="shared" ref="AK87:AK89" si="217">ROUND($O87*T87,0)</f>
        <v>21</v>
      </c>
      <c r="AL87" s="297">
        <f t="shared" ref="AL87:AL89" si="218">ROUND($O87*U87,0)</f>
        <v>20</v>
      </c>
      <c r="AM87" s="297">
        <f t="shared" ref="AM87:AM89" si="219">ROUND($O87*V87,0)</f>
        <v>20</v>
      </c>
      <c r="AN87" s="297">
        <f t="shared" ref="AN87:AN89" si="220">ROUND($O87*W87,0)</f>
        <v>19</v>
      </c>
      <c r="AO87" s="297">
        <f t="shared" ref="AO87:AO89" si="221">ROUND($O87*X87,0)</f>
        <v>0</v>
      </c>
      <c r="AP87" s="298">
        <f t="shared" ref="AP87:AR89" si="222">ROUND($O87*Y87,0)</f>
        <v>0</v>
      </c>
      <c r="AQ87" s="298">
        <f t="shared" si="222"/>
        <v>0</v>
      </c>
      <c r="AR87" s="298">
        <f t="shared" si="222"/>
        <v>40</v>
      </c>
      <c r="AS87" s="299"/>
      <c r="AT87" s="302">
        <f t="shared" ref="AT87:AW89" si="223">ROUND($O87*AC87,0)</f>
        <v>0</v>
      </c>
      <c r="AU87" s="302">
        <f t="shared" si="223"/>
        <v>0</v>
      </c>
      <c r="AV87" s="302">
        <f t="shared" si="223"/>
        <v>0</v>
      </c>
      <c r="AW87" s="302">
        <f t="shared" si="223"/>
        <v>0</v>
      </c>
      <c r="AX87" s="236">
        <f>SUM(AG87:AO87)</f>
        <v>80</v>
      </c>
      <c r="AY87" s="2">
        <f t="shared" si="186"/>
        <v>0.5</v>
      </c>
      <c r="AZ87" s="87" t="e">
        <f>VLOOKUP(I87,Listy!$A$1:$H$9,6,FALSE)</f>
        <v>#N/A</v>
      </c>
      <c r="BA87" s="378" t="e">
        <f t="shared" si="187"/>
        <v>#N/A</v>
      </c>
      <c r="BB87" s="2"/>
      <c r="BC87" s="2"/>
      <c r="BD87" s="2"/>
      <c r="BE87" s="2"/>
      <c r="BF87" s="2"/>
      <c r="BG87" s="2"/>
      <c r="BH87" s="23">
        <f t="shared" ref="BH87:BH89" si="224">BF87*BG87</f>
        <v>0</v>
      </c>
      <c r="BI87" s="2"/>
      <c r="BJ87" s="15"/>
      <c r="BK87" s="21"/>
      <c r="BL87" s="16"/>
      <c r="BM87" s="2"/>
      <c r="BN87" s="21"/>
      <c r="BO87" s="2"/>
      <c r="BP87" s="2"/>
      <c r="BQ87" s="21"/>
      <c r="BR87" s="21"/>
      <c r="BS87" s="2"/>
      <c r="BT87" s="2"/>
      <c r="BU87" s="2"/>
      <c r="BV87" s="23">
        <f t="shared" ref="BV87:BV89" si="225">BT87*BU87</f>
        <v>0</v>
      </c>
      <c r="BW87" s="2"/>
      <c r="BX87" s="2"/>
      <c r="BY87" s="2"/>
      <c r="BZ87" s="23">
        <f t="shared" ref="BZ87:BZ89" si="226">BX87*BY87</f>
        <v>0</v>
      </c>
      <c r="CA87" s="2"/>
      <c r="CB87" s="2"/>
      <c r="CC87" s="2"/>
      <c r="CD87" s="23">
        <f t="shared" ref="CD87:CD89" si="227">CB87*CC87</f>
        <v>0</v>
      </c>
    </row>
    <row r="88" spans="1:84" ht="15.75" customHeight="1" x14ac:dyDescent="0.3">
      <c r="A88" s="2">
        <v>9</v>
      </c>
      <c r="B88" s="2" t="s">
        <v>379</v>
      </c>
      <c r="C88" s="52">
        <v>2</v>
      </c>
      <c r="D88" s="160" t="str">
        <f t="shared" si="207"/>
        <v>.z05_9_a_2</v>
      </c>
      <c r="E88" s="226" t="s">
        <v>233</v>
      </c>
      <c r="F88" s="230"/>
      <c r="G88" s="231" t="s">
        <v>158</v>
      </c>
      <c r="H88" s="2">
        <v>39</v>
      </c>
      <c r="I88" s="230" t="s">
        <v>48</v>
      </c>
      <c r="J88" s="91">
        <f t="shared" si="88"/>
        <v>79</v>
      </c>
      <c r="K88" s="94">
        <f>VLOOKUP(J88,Kalendarz!B:E,4,FALSE)</f>
        <v>46934</v>
      </c>
      <c r="L88" s="94">
        <f t="shared" si="206"/>
        <v>46936</v>
      </c>
      <c r="M88" s="37">
        <f t="shared" si="121"/>
        <v>80</v>
      </c>
      <c r="N88" s="474">
        <f>ROUND(MAX(AG88:AO88)/Listy!$U$2,0)</f>
        <v>2</v>
      </c>
      <c r="O88" s="295">
        <v>200</v>
      </c>
      <c r="P88" s="242"/>
      <c r="Q88" s="242"/>
      <c r="R88" s="242"/>
      <c r="S88" s="242"/>
      <c r="T88" s="242">
        <v>0.2</v>
      </c>
      <c r="U88" s="242">
        <v>0.2</v>
      </c>
      <c r="V88" s="242">
        <v>0.2</v>
      </c>
      <c r="W88" s="242">
        <v>0.2</v>
      </c>
      <c r="X88" s="242">
        <v>0</v>
      </c>
      <c r="Y88" s="243">
        <v>0</v>
      </c>
      <c r="Z88" s="243">
        <v>0</v>
      </c>
      <c r="AA88" s="243">
        <v>0.2</v>
      </c>
      <c r="AB88" s="243"/>
      <c r="AC88" s="300">
        <v>0</v>
      </c>
      <c r="AD88" s="300">
        <v>0</v>
      </c>
      <c r="AE88" s="300">
        <v>0</v>
      </c>
      <c r="AF88" s="300">
        <v>0</v>
      </c>
      <c r="AG88" s="297">
        <f t="shared" si="216"/>
        <v>0</v>
      </c>
      <c r="AH88" s="297">
        <f t="shared" si="216"/>
        <v>0</v>
      </c>
      <c r="AI88" s="297">
        <f t="shared" si="216"/>
        <v>0</v>
      </c>
      <c r="AJ88" s="297">
        <f t="shared" si="216"/>
        <v>0</v>
      </c>
      <c r="AK88" s="297">
        <f t="shared" si="217"/>
        <v>40</v>
      </c>
      <c r="AL88" s="297">
        <f t="shared" si="218"/>
        <v>40</v>
      </c>
      <c r="AM88" s="297">
        <f t="shared" si="219"/>
        <v>40</v>
      </c>
      <c r="AN88" s="297">
        <f t="shared" si="220"/>
        <v>40</v>
      </c>
      <c r="AO88" s="297">
        <f t="shared" si="221"/>
        <v>0</v>
      </c>
      <c r="AP88" s="298">
        <f t="shared" si="222"/>
        <v>0</v>
      </c>
      <c r="AQ88" s="298">
        <f t="shared" si="222"/>
        <v>0</v>
      </c>
      <c r="AR88" s="298">
        <f t="shared" si="222"/>
        <v>40</v>
      </c>
      <c r="AS88" s="299"/>
      <c r="AT88" s="302">
        <f t="shared" si="223"/>
        <v>0</v>
      </c>
      <c r="AU88" s="302">
        <f t="shared" si="223"/>
        <v>0</v>
      </c>
      <c r="AV88" s="302">
        <f t="shared" si="223"/>
        <v>0</v>
      </c>
      <c r="AW88" s="302">
        <f t="shared" si="223"/>
        <v>0</v>
      </c>
      <c r="AX88" s="236">
        <f>SUM(AG88:AO88)</f>
        <v>160</v>
      </c>
      <c r="AY88" s="2">
        <f t="shared" si="186"/>
        <v>1</v>
      </c>
      <c r="AZ88" s="87" t="e">
        <f>VLOOKUP(I88,Listy!$A$1:$H$9,6,FALSE)</f>
        <v>#N/A</v>
      </c>
      <c r="BA88" s="378" t="e">
        <f t="shared" si="187"/>
        <v>#N/A</v>
      </c>
      <c r="BB88" s="2"/>
      <c r="BC88" s="2"/>
      <c r="BD88" s="2"/>
      <c r="BE88" s="2"/>
      <c r="BF88" s="2"/>
      <c r="BG88" s="2"/>
      <c r="BH88" s="23">
        <f t="shared" si="224"/>
        <v>0</v>
      </c>
      <c r="BI88" s="2"/>
      <c r="BJ88" s="15"/>
      <c r="BK88" s="21"/>
      <c r="BL88" s="16"/>
      <c r="BM88" s="2"/>
      <c r="BN88" s="21"/>
      <c r="BO88" s="2"/>
      <c r="BP88" s="2"/>
      <c r="BQ88" s="21"/>
      <c r="BR88" s="21"/>
      <c r="BS88" s="2"/>
      <c r="BT88" s="2"/>
      <c r="BU88" s="2"/>
      <c r="BV88" s="23">
        <f t="shared" si="225"/>
        <v>0</v>
      </c>
      <c r="BW88" s="2"/>
      <c r="BX88" s="2"/>
      <c r="BY88" s="2"/>
      <c r="BZ88" s="23">
        <f t="shared" si="226"/>
        <v>0</v>
      </c>
      <c r="CA88" s="2"/>
      <c r="CB88" s="2"/>
      <c r="CC88" s="2"/>
      <c r="CD88" s="23">
        <f t="shared" si="227"/>
        <v>0</v>
      </c>
    </row>
    <row r="89" spans="1:84" ht="15.75" customHeight="1" x14ac:dyDescent="0.3">
      <c r="A89" s="2">
        <v>9</v>
      </c>
      <c r="B89" s="2" t="s">
        <v>379</v>
      </c>
      <c r="C89" s="52">
        <v>3</v>
      </c>
      <c r="D89" s="160" t="str">
        <f t="shared" si="207"/>
        <v>.z05_9_a_3</v>
      </c>
      <c r="E89" s="226" t="s">
        <v>234</v>
      </c>
      <c r="F89" s="230"/>
      <c r="G89" s="231" t="s">
        <v>158</v>
      </c>
      <c r="H89" s="2">
        <v>39</v>
      </c>
      <c r="I89" s="230" t="s">
        <v>48</v>
      </c>
      <c r="J89" s="91">
        <f t="shared" si="88"/>
        <v>81</v>
      </c>
      <c r="K89" s="94">
        <f>VLOOKUP(J89,Kalendarz!B:E,4,FALSE)</f>
        <v>46948</v>
      </c>
      <c r="L89" s="94">
        <f t="shared" si="206"/>
        <v>46950</v>
      </c>
      <c r="M89" s="37">
        <f t="shared" si="121"/>
        <v>82</v>
      </c>
      <c r="N89" s="474">
        <f>ROUND(MAX(AG89:AO89)/Listy!$U$2,0)</f>
        <v>2</v>
      </c>
      <c r="O89" s="295">
        <v>200</v>
      </c>
      <c r="P89" s="242"/>
      <c r="Q89" s="242"/>
      <c r="R89" s="242"/>
      <c r="S89" s="242"/>
      <c r="T89" s="242">
        <v>0.2</v>
      </c>
      <c r="U89" s="242">
        <v>0.2</v>
      </c>
      <c r="V89" s="242">
        <v>0.2</v>
      </c>
      <c r="W89" s="242">
        <v>0.2</v>
      </c>
      <c r="X89" s="242">
        <v>0</v>
      </c>
      <c r="Y89" s="243">
        <v>0</v>
      </c>
      <c r="Z89" s="243">
        <v>0</v>
      </c>
      <c r="AA89" s="243">
        <v>0.2</v>
      </c>
      <c r="AB89" s="243"/>
      <c r="AC89" s="300">
        <v>0</v>
      </c>
      <c r="AD89" s="300">
        <v>0</v>
      </c>
      <c r="AE89" s="300">
        <v>0</v>
      </c>
      <c r="AF89" s="300">
        <v>0</v>
      </c>
      <c r="AG89" s="297">
        <f t="shared" si="216"/>
        <v>0</v>
      </c>
      <c r="AH89" s="297">
        <f t="shared" si="216"/>
        <v>0</v>
      </c>
      <c r="AI89" s="297">
        <f t="shared" si="216"/>
        <v>0</v>
      </c>
      <c r="AJ89" s="297">
        <f t="shared" si="216"/>
        <v>0</v>
      </c>
      <c r="AK89" s="297">
        <f t="shared" si="217"/>
        <v>40</v>
      </c>
      <c r="AL89" s="297">
        <f t="shared" si="218"/>
        <v>40</v>
      </c>
      <c r="AM89" s="297">
        <f t="shared" si="219"/>
        <v>40</v>
      </c>
      <c r="AN89" s="297">
        <f t="shared" si="220"/>
        <v>40</v>
      </c>
      <c r="AO89" s="297">
        <f t="shared" si="221"/>
        <v>0</v>
      </c>
      <c r="AP89" s="298">
        <f t="shared" si="222"/>
        <v>0</v>
      </c>
      <c r="AQ89" s="298">
        <f t="shared" si="222"/>
        <v>0</v>
      </c>
      <c r="AR89" s="298">
        <f t="shared" si="222"/>
        <v>40</v>
      </c>
      <c r="AS89" s="299"/>
      <c r="AT89" s="302">
        <f t="shared" si="223"/>
        <v>0</v>
      </c>
      <c r="AU89" s="302">
        <f t="shared" si="223"/>
        <v>0</v>
      </c>
      <c r="AV89" s="302">
        <f t="shared" si="223"/>
        <v>0</v>
      </c>
      <c r="AW89" s="302">
        <f t="shared" si="223"/>
        <v>0</v>
      </c>
      <c r="AX89" s="236">
        <f>SUM(AG89:AO89)</f>
        <v>160</v>
      </c>
      <c r="AY89" s="2">
        <f t="shared" si="186"/>
        <v>1</v>
      </c>
      <c r="AZ89" s="87" t="e">
        <f>VLOOKUP(I89,Listy!$A$1:$H$9,6,FALSE)</f>
        <v>#N/A</v>
      </c>
      <c r="BA89" s="378" t="e">
        <f t="shared" si="187"/>
        <v>#N/A</v>
      </c>
      <c r="BB89" s="2"/>
      <c r="BC89" s="2"/>
      <c r="BD89" s="2"/>
      <c r="BE89" s="2"/>
      <c r="BF89" s="2"/>
      <c r="BG89" s="2"/>
      <c r="BH89" s="23">
        <f t="shared" si="224"/>
        <v>0</v>
      </c>
      <c r="BI89" s="2"/>
      <c r="BJ89" s="15"/>
      <c r="BK89" s="21"/>
      <c r="BL89" s="16"/>
      <c r="BM89" s="2"/>
      <c r="BN89" s="21"/>
      <c r="BO89" s="2"/>
      <c r="BP89" s="2"/>
      <c r="BQ89" s="21"/>
      <c r="BR89" s="21"/>
      <c r="BS89" s="2"/>
      <c r="BT89" s="2"/>
      <c r="BU89" s="2"/>
      <c r="BV89" s="23">
        <f t="shared" si="225"/>
        <v>0</v>
      </c>
      <c r="BW89" s="2"/>
      <c r="BX89" s="2"/>
      <c r="BY89" s="2"/>
      <c r="BZ89" s="23">
        <f t="shared" si="226"/>
        <v>0</v>
      </c>
      <c r="CA89" s="2"/>
      <c r="CB89" s="2"/>
      <c r="CC89" s="2"/>
      <c r="CD89" s="23">
        <f t="shared" si="227"/>
        <v>0</v>
      </c>
    </row>
    <row r="90" spans="1:84" s="278" customFormat="1" ht="14.4" x14ac:dyDescent="0.3">
      <c r="A90" s="349"/>
      <c r="B90" s="350"/>
      <c r="C90" s="349"/>
      <c r="D90" s="333"/>
      <c r="E90" s="354"/>
      <c r="F90" s="334"/>
      <c r="G90" s="334"/>
      <c r="H90" s="335"/>
      <c r="I90" s="334"/>
      <c r="J90" s="334"/>
      <c r="K90" s="334"/>
      <c r="L90" s="334"/>
      <c r="M90" s="334"/>
      <c r="N90" s="334"/>
      <c r="O90" s="334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8"/>
      <c r="AD90" s="338"/>
      <c r="AE90" s="338"/>
      <c r="AF90" s="338"/>
      <c r="AG90" s="585">
        <f>SUM(AG$3:AG89)</f>
        <v>0</v>
      </c>
      <c r="AH90" s="586">
        <f>SUM(AH$3:AH89)</f>
        <v>0</v>
      </c>
      <c r="AI90" s="586">
        <f>SUM(AI$3:AI89)</f>
        <v>0</v>
      </c>
      <c r="AJ90" s="586">
        <f>SUM(AJ$3:AJ89)</f>
        <v>0</v>
      </c>
      <c r="AK90" s="586">
        <f>SUM(AK$3:AK89)</f>
        <v>734</v>
      </c>
      <c r="AL90" s="586">
        <f>SUM(AL$3:AL89)</f>
        <v>831</v>
      </c>
      <c r="AM90" s="586">
        <f>SUM(AM$3:AM89)</f>
        <v>670</v>
      </c>
      <c r="AN90" s="586">
        <f>SUM(AN$3:AN89)</f>
        <v>700</v>
      </c>
      <c r="AO90" s="587">
        <f>SUM(AO$3:AO89)</f>
        <v>432</v>
      </c>
      <c r="AP90" s="579">
        <f>SUM(AP$3:AP89)</f>
        <v>962</v>
      </c>
      <c r="AQ90" s="580">
        <f>SUM(AQ$3:AQ89)</f>
        <v>870</v>
      </c>
      <c r="AR90" s="580">
        <f>SUM(AR$3:AR89)</f>
        <v>776</v>
      </c>
      <c r="AS90" s="581">
        <f>SUM(AS$3:AS89)</f>
        <v>0</v>
      </c>
      <c r="AT90" s="572">
        <f>SUM(AT$3:AT89)</f>
        <v>306</v>
      </c>
      <c r="AU90" s="573">
        <f>SUM(AU$3:AU89)</f>
        <v>338</v>
      </c>
      <c r="AV90" s="573">
        <f>SUM(AV$3:AV89)</f>
        <v>328</v>
      </c>
      <c r="AW90" s="574">
        <f>SUM(AW$3:AW89)</f>
        <v>332</v>
      </c>
      <c r="AX90" s="592">
        <f>SUM(AX$3:AX89)</f>
        <v>3367</v>
      </c>
      <c r="AZ90" s="336"/>
      <c r="BA90" s="336"/>
      <c r="BC90" s="336"/>
      <c r="BD90" s="336"/>
      <c r="BE90" s="336"/>
      <c r="BF90" s="336"/>
      <c r="BG90" s="336"/>
      <c r="BH90" s="336"/>
      <c r="BJ90" s="336"/>
      <c r="BK90" s="336"/>
      <c r="BM90" s="336"/>
      <c r="BN90" s="336"/>
      <c r="BP90" s="336"/>
      <c r="BQ90" s="336"/>
      <c r="BT90" s="336"/>
      <c r="BU90" s="336"/>
      <c r="BV90" s="336"/>
      <c r="BX90" s="336"/>
      <c r="BY90" s="336"/>
      <c r="BZ90" s="336"/>
      <c r="CB90" s="336"/>
      <c r="CC90" s="336"/>
      <c r="CD90" s="336"/>
    </row>
    <row r="91" spans="1:84" s="278" customFormat="1" ht="14.4" x14ac:dyDescent="0.3">
      <c r="A91" s="349"/>
      <c r="B91" s="350"/>
      <c r="C91" s="349"/>
      <c r="D91" s="333"/>
      <c r="E91" s="333"/>
      <c r="F91" s="334"/>
      <c r="G91" s="334"/>
      <c r="H91" s="335"/>
      <c r="I91" s="334"/>
      <c r="J91" s="334"/>
      <c r="K91" s="334"/>
      <c r="L91" s="334"/>
      <c r="M91" s="334"/>
      <c r="N91" s="334"/>
      <c r="O91" s="336"/>
      <c r="P91" s="337"/>
      <c r="Q91" s="337"/>
      <c r="R91" s="337"/>
      <c r="S91" s="337"/>
      <c r="T91" s="337"/>
      <c r="U91" s="337"/>
      <c r="V91" s="337"/>
      <c r="W91" s="337"/>
      <c r="X91" s="337"/>
      <c r="Y91" s="357"/>
      <c r="Z91" s="357"/>
      <c r="AA91" s="357"/>
      <c r="AB91" s="337"/>
      <c r="AC91" s="338"/>
      <c r="AD91" s="338"/>
      <c r="AE91" s="338"/>
      <c r="AF91" s="338"/>
      <c r="AG91" s="588" t="str">
        <f>Listy!$AA$1&amp;AG90/20</f>
        <v>T=0</v>
      </c>
      <c r="AH91" s="589" t="str">
        <f>Listy!$AA$1&amp;AH90/20</f>
        <v>T=0</v>
      </c>
      <c r="AI91" s="589" t="str">
        <f>Listy!$AA$1&amp;AI90/20</f>
        <v>T=0</v>
      </c>
      <c r="AJ91" s="589" t="str">
        <f>Listy!$AA$1&amp;AJ90/20</f>
        <v>T=0</v>
      </c>
      <c r="AK91" s="589" t="str">
        <f>Listy!$AA$1&amp;AK90/20</f>
        <v>T=36,7</v>
      </c>
      <c r="AL91" s="589" t="str">
        <f>Listy!$AA$1&amp;AL90/20</f>
        <v>T=41,55</v>
      </c>
      <c r="AM91" s="589" t="str">
        <f>Listy!$AA$1&amp;AM90/20</f>
        <v>T=33,5</v>
      </c>
      <c r="AN91" s="589" t="str">
        <f>Listy!$AA$1&amp;AN90/20</f>
        <v>T=35</v>
      </c>
      <c r="AO91" s="590" t="str">
        <f>Listy!$AA$1&amp;AO90/20</f>
        <v>T=21,6</v>
      </c>
      <c r="AP91" s="582" t="str">
        <f>Listy!$AA$1&amp;AP90/20</f>
        <v>T=48,1</v>
      </c>
      <c r="AQ91" s="583" t="str">
        <f>Listy!$AA$1&amp;AQ90/20</f>
        <v>T=43,5</v>
      </c>
      <c r="AR91" s="583" t="str">
        <f>Listy!$AA$1&amp;AR90/20</f>
        <v>T=38,8</v>
      </c>
      <c r="AS91" s="584" t="str">
        <f>Listy!$AA$1&amp;AS90/20</f>
        <v>T=0</v>
      </c>
      <c r="AT91" s="575" t="str">
        <f>Listy!$AA$1&amp;AT90/20</f>
        <v>T=15,3</v>
      </c>
      <c r="AU91" s="576" t="str">
        <f>Listy!$AA$1&amp;AU90/20</f>
        <v>T=16,9</v>
      </c>
      <c r="AV91" s="576" t="str">
        <f>Listy!$AA$1&amp;AV90/20</f>
        <v>T=16,4</v>
      </c>
      <c r="AW91" s="577" t="str">
        <f>Listy!$AA$1&amp;AW90/20</f>
        <v>T=16,6</v>
      </c>
      <c r="AX91" s="591" t="str">
        <f>Listy!$AA$1&amp;AX90/20</f>
        <v>T=168,35</v>
      </c>
      <c r="AZ91" s="336"/>
      <c r="BA91" s="336"/>
      <c r="BC91" s="336"/>
      <c r="BD91" s="336"/>
      <c r="BE91" s="336"/>
      <c r="BF91" s="336"/>
      <c r="BG91" s="336"/>
      <c r="BH91" s="336"/>
      <c r="BJ91" s="336"/>
      <c r="BK91" s="336"/>
      <c r="BM91" s="336"/>
      <c r="BN91" s="336"/>
      <c r="BP91" s="336"/>
      <c r="BQ91" s="336"/>
      <c r="BT91" s="336"/>
      <c r="BU91" s="336"/>
      <c r="BV91" s="336"/>
      <c r="BX91" s="336"/>
      <c r="BY91" s="336"/>
      <c r="BZ91" s="336"/>
      <c r="CB91" s="336"/>
      <c r="CC91" s="336"/>
      <c r="CD91" s="336"/>
    </row>
    <row r="92" spans="1:84" ht="15.75" customHeight="1" x14ac:dyDescent="0.3">
      <c r="O92" s="60"/>
      <c r="AA92" s="61"/>
      <c r="AB92" s="40"/>
      <c r="AC92" s="40"/>
      <c r="AD92" s="40"/>
      <c r="AE92" s="40"/>
      <c r="AF92" s="40"/>
      <c r="AG92" s="61"/>
    </row>
    <row r="93" spans="1:84" ht="15.75" customHeight="1" x14ac:dyDescent="0.3">
      <c r="O93" s="60"/>
      <c r="AA93" s="61"/>
      <c r="AB93" s="40"/>
      <c r="AC93" s="40"/>
      <c r="AD93" s="40"/>
      <c r="AE93" s="40"/>
      <c r="AF93" s="40"/>
      <c r="AG93" s="61"/>
    </row>
    <row r="94" spans="1:84" ht="15.75" customHeight="1" x14ac:dyDescent="0.3">
      <c r="O94" s="60"/>
      <c r="AA94" s="61"/>
      <c r="AB94" s="40"/>
      <c r="AC94" s="40"/>
      <c r="AD94" s="40"/>
      <c r="AE94" s="40"/>
      <c r="AF94" s="40"/>
      <c r="AG94" s="61"/>
    </row>
    <row r="95" spans="1:84" ht="15.75" customHeight="1" x14ac:dyDescent="0.3">
      <c r="O95" s="60"/>
      <c r="AA95" s="61"/>
      <c r="AB95" s="40"/>
      <c r="AC95" s="40"/>
      <c r="AD95" s="40"/>
      <c r="AE95" s="40"/>
      <c r="AF95" s="40"/>
      <c r="AG95" s="61"/>
    </row>
    <row r="96" spans="1:84" ht="15.75" customHeight="1" x14ac:dyDescent="0.3">
      <c r="O96" s="60"/>
      <c r="AA96" s="61"/>
      <c r="AB96" s="40"/>
      <c r="AC96" s="40"/>
      <c r="AD96" s="40"/>
      <c r="AE96" s="40"/>
      <c r="AF96" s="40"/>
      <c r="AG96" s="61"/>
    </row>
    <row r="97" spans="15:33" ht="15.75" customHeight="1" x14ac:dyDescent="0.3">
      <c r="O97" s="60"/>
      <c r="AA97" s="61"/>
      <c r="AB97" s="40"/>
      <c r="AC97" s="40"/>
      <c r="AD97" s="40"/>
      <c r="AE97" s="40"/>
      <c r="AF97" s="40"/>
      <c r="AG97" s="61"/>
    </row>
    <row r="98" spans="15:33" ht="15.75" customHeight="1" x14ac:dyDescent="0.3">
      <c r="O98" s="60"/>
      <c r="AA98" s="61"/>
      <c r="AB98" s="40"/>
      <c r="AC98" s="40"/>
      <c r="AD98" s="40"/>
      <c r="AE98" s="40"/>
      <c r="AF98" s="40"/>
      <c r="AG98" s="61"/>
    </row>
    <row r="99" spans="15:33" ht="15.75" customHeight="1" x14ac:dyDescent="0.3">
      <c r="O99" s="60"/>
      <c r="AA99" s="61"/>
      <c r="AB99" s="40"/>
      <c r="AC99" s="40"/>
      <c r="AD99" s="40"/>
      <c r="AE99" s="40"/>
      <c r="AF99" s="40"/>
      <c r="AG99" s="61"/>
    </row>
    <row r="100" spans="15:33" ht="15.75" customHeight="1" x14ac:dyDescent="0.3">
      <c r="O100" s="60"/>
      <c r="AA100" s="61"/>
      <c r="AB100" s="40"/>
      <c r="AC100" s="40"/>
      <c r="AD100" s="40"/>
      <c r="AE100" s="40"/>
      <c r="AF100" s="40"/>
      <c r="AG100" s="61"/>
    </row>
    <row r="101" spans="15:33" ht="15.75" customHeight="1" x14ac:dyDescent="0.3">
      <c r="O101" s="60"/>
      <c r="AA101" s="61"/>
      <c r="AB101" s="40"/>
      <c r="AC101" s="40"/>
      <c r="AD101" s="40"/>
      <c r="AE101" s="40"/>
      <c r="AF101" s="40"/>
      <c r="AG101" s="61"/>
    </row>
    <row r="102" spans="15:33" ht="15.75" customHeight="1" x14ac:dyDescent="0.3">
      <c r="O102" s="60"/>
      <c r="AA102" s="61"/>
      <c r="AB102" s="40"/>
      <c r="AC102" s="40"/>
      <c r="AD102" s="40"/>
      <c r="AE102" s="40"/>
      <c r="AF102" s="40"/>
      <c r="AG102" s="61"/>
    </row>
    <row r="103" spans="15:33" ht="15.75" customHeight="1" x14ac:dyDescent="0.3">
      <c r="O103" s="60"/>
      <c r="AA103" s="61"/>
      <c r="AB103" s="40"/>
      <c r="AC103" s="40"/>
      <c r="AD103" s="40"/>
      <c r="AE103" s="40"/>
      <c r="AF103" s="40"/>
      <c r="AG103" s="61"/>
    </row>
    <row r="104" spans="15:33" ht="15.75" customHeight="1" x14ac:dyDescent="0.3">
      <c r="O104" s="60"/>
      <c r="AA104" s="61"/>
      <c r="AB104" s="40"/>
      <c r="AC104" s="40"/>
      <c r="AD104" s="40"/>
      <c r="AE104" s="40"/>
      <c r="AF104" s="40"/>
      <c r="AG104" s="61"/>
    </row>
    <row r="105" spans="15:33" ht="15.75" customHeight="1" x14ac:dyDescent="0.3">
      <c r="O105" s="60"/>
      <c r="AA105" s="61"/>
      <c r="AB105" s="40"/>
      <c r="AC105" s="40"/>
      <c r="AD105" s="40"/>
      <c r="AE105" s="40"/>
      <c r="AF105" s="40"/>
      <c r="AG105" s="61"/>
    </row>
    <row r="106" spans="15:33" ht="15.75" customHeight="1" x14ac:dyDescent="0.3">
      <c r="O106" s="60"/>
      <c r="AA106" s="61"/>
      <c r="AB106" s="40"/>
      <c r="AC106" s="40"/>
      <c r="AD106" s="40"/>
      <c r="AE106" s="40"/>
      <c r="AF106" s="40"/>
      <c r="AG106" s="61"/>
    </row>
    <row r="107" spans="15:33" ht="15.75" customHeight="1" x14ac:dyDescent="0.3">
      <c r="O107" s="60"/>
      <c r="AA107" s="61"/>
      <c r="AB107" s="40"/>
      <c r="AC107" s="40"/>
      <c r="AD107" s="40"/>
      <c r="AE107" s="40"/>
      <c r="AF107" s="40"/>
      <c r="AG107" s="61"/>
    </row>
    <row r="108" spans="15:33" ht="15.75" customHeight="1" x14ac:dyDescent="0.3">
      <c r="O108" s="60"/>
      <c r="AA108" s="61"/>
      <c r="AB108" s="40"/>
      <c r="AC108" s="40"/>
      <c r="AD108" s="40"/>
      <c r="AE108" s="40"/>
      <c r="AF108" s="40"/>
      <c r="AG108" s="61"/>
    </row>
    <row r="109" spans="15:33" ht="15.75" customHeight="1" x14ac:dyDescent="0.3">
      <c r="O109" s="60"/>
      <c r="AA109" s="61"/>
      <c r="AB109" s="40"/>
      <c r="AC109" s="40"/>
      <c r="AD109" s="40"/>
      <c r="AE109" s="40"/>
      <c r="AF109" s="40"/>
      <c r="AG109" s="61"/>
    </row>
    <row r="110" spans="15:33" ht="15.75" customHeight="1" x14ac:dyDescent="0.3">
      <c r="O110" s="60"/>
      <c r="AA110" s="61"/>
      <c r="AB110" s="40"/>
      <c r="AC110" s="40"/>
      <c r="AD110" s="40"/>
      <c r="AE110" s="40"/>
      <c r="AF110" s="40"/>
      <c r="AG110" s="61"/>
    </row>
    <row r="111" spans="15:33" ht="15.75" customHeight="1" x14ac:dyDescent="0.3">
      <c r="O111" s="60"/>
      <c r="AA111" s="61"/>
      <c r="AB111" s="40"/>
      <c r="AC111" s="40"/>
      <c r="AD111" s="40"/>
      <c r="AE111" s="40"/>
      <c r="AF111" s="40"/>
      <c r="AG111" s="61"/>
    </row>
    <row r="112" spans="15:33" ht="15.75" customHeight="1" x14ac:dyDescent="0.3">
      <c r="O112" s="60"/>
      <c r="AA112" s="61"/>
      <c r="AB112" s="40"/>
      <c r="AC112" s="40"/>
      <c r="AD112" s="40"/>
      <c r="AE112" s="40"/>
      <c r="AF112" s="40"/>
      <c r="AG112" s="61"/>
    </row>
    <row r="113" spans="15:33" ht="15.75" customHeight="1" x14ac:dyDescent="0.3">
      <c r="O113" s="60"/>
      <c r="AA113" s="61"/>
      <c r="AB113" s="40"/>
      <c r="AC113" s="40"/>
      <c r="AD113" s="40"/>
      <c r="AE113" s="40"/>
      <c r="AF113" s="40"/>
      <c r="AG113" s="61"/>
    </row>
    <row r="114" spans="15:33" ht="15.75" customHeight="1" x14ac:dyDescent="0.3">
      <c r="O114" s="60"/>
      <c r="AA114" s="61"/>
      <c r="AB114" s="40"/>
      <c r="AC114" s="40"/>
      <c r="AD114" s="40"/>
      <c r="AE114" s="40"/>
      <c r="AF114" s="40"/>
      <c r="AG114" s="61"/>
    </row>
    <row r="115" spans="15:33" ht="15.75" customHeight="1" x14ac:dyDescent="0.3">
      <c r="O115" s="60"/>
      <c r="AA115" s="61"/>
      <c r="AB115" s="40"/>
      <c r="AC115" s="40"/>
      <c r="AD115" s="40"/>
      <c r="AE115" s="40"/>
      <c r="AF115" s="40"/>
      <c r="AG115" s="61"/>
    </row>
    <row r="116" spans="15:33" ht="15.75" customHeight="1" x14ac:dyDescent="0.3">
      <c r="O116" s="60"/>
      <c r="AA116" s="61"/>
      <c r="AB116" s="40"/>
      <c r="AC116" s="40"/>
      <c r="AD116" s="40"/>
      <c r="AE116" s="40"/>
      <c r="AF116" s="40"/>
      <c r="AG116" s="61"/>
    </row>
    <row r="117" spans="15:33" ht="15.75" customHeight="1" x14ac:dyDescent="0.3">
      <c r="O117" s="60"/>
      <c r="AA117" s="61"/>
      <c r="AB117" s="40"/>
      <c r="AC117" s="40"/>
      <c r="AD117" s="40"/>
      <c r="AE117" s="40"/>
      <c r="AF117" s="40"/>
      <c r="AG117" s="61"/>
    </row>
    <row r="118" spans="15:33" ht="15.75" customHeight="1" x14ac:dyDescent="0.3">
      <c r="O118" s="60"/>
      <c r="AA118" s="61"/>
      <c r="AB118" s="40"/>
      <c r="AC118" s="40"/>
      <c r="AD118" s="40"/>
      <c r="AE118" s="40"/>
      <c r="AF118" s="40"/>
      <c r="AG118" s="61"/>
    </row>
    <row r="119" spans="15:33" ht="15.75" customHeight="1" x14ac:dyDescent="0.3">
      <c r="O119" s="60"/>
      <c r="AA119" s="61"/>
      <c r="AB119" s="40"/>
      <c r="AC119" s="40"/>
      <c r="AD119" s="40"/>
      <c r="AE119" s="40"/>
      <c r="AF119" s="40"/>
      <c r="AG119" s="61"/>
    </row>
    <row r="120" spans="15:33" ht="15.75" customHeight="1" x14ac:dyDescent="0.3">
      <c r="O120" s="60"/>
      <c r="AA120" s="61"/>
      <c r="AB120" s="40"/>
      <c r="AC120" s="40"/>
      <c r="AD120" s="40"/>
      <c r="AE120" s="40"/>
      <c r="AF120" s="40"/>
      <c r="AG120" s="61"/>
    </row>
    <row r="121" spans="15:33" ht="15.75" customHeight="1" x14ac:dyDescent="0.3">
      <c r="O121" s="60"/>
      <c r="AA121" s="61"/>
      <c r="AB121" s="40"/>
      <c r="AC121" s="40"/>
      <c r="AD121" s="40"/>
      <c r="AE121" s="40"/>
      <c r="AF121" s="40"/>
      <c r="AG121" s="61"/>
    </row>
    <row r="122" spans="15:33" ht="15.75" customHeight="1" x14ac:dyDescent="0.3">
      <c r="O122" s="60"/>
      <c r="AA122" s="61"/>
      <c r="AB122" s="40"/>
      <c r="AC122" s="40"/>
      <c r="AD122" s="40"/>
      <c r="AE122" s="40"/>
      <c r="AF122" s="40"/>
      <c r="AG122" s="61"/>
    </row>
    <row r="123" spans="15:33" ht="15.75" customHeight="1" x14ac:dyDescent="0.3">
      <c r="O123" s="60"/>
      <c r="AA123" s="61"/>
      <c r="AB123" s="40"/>
      <c r="AC123" s="40"/>
      <c r="AD123" s="40"/>
      <c r="AE123" s="40"/>
      <c r="AF123" s="40"/>
      <c r="AG123" s="61"/>
    </row>
    <row r="124" spans="15:33" ht="15.75" customHeight="1" x14ac:dyDescent="0.3">
      <c r="O124" s="60"/>
      <c r="AA124" s="61"/>
      <c r="AB124" s="40"/>
      <c r="AC124" s="40"/>
      <c r="AD124" s="40"/>
      <c r="AE124" s="40"/>
      <c r="AF124" s="40"/>
      <c r="AG124" s="61"/>
    </row>
    <row r="125" spans="15:33" ht="15.75" customHeight="1" x14ac:dyDescent="0.3">
      <c r="O125" s="60"/>
      <c r="AA125" s="61"/>
      <c r="AB125" s="40"/>
      <c r="AC125" s="40"/>
      <c r="AD125" s="40"/>
      <c r="AE125" s="40"/>
      <c r="AF125" s="40"/>
      <c r="AG125" s="61"/>
    </row>
    <row r="126" spans="15:33" ht="15.75" customHeight="1" x14ac:dyDescent="0.3">
      <c r="O126" s="60"/>
      <c r="AA126" s="61"/>
      <c r="AB126" s="40"/>
      <c r="AC126" s="40"/>
      <c r="AD126" s="40"/>
      <c r="AE126" s="40"/>
      <c r="AF126" s="40"/>
      <c r="AG126" s="61"/>
    </row>
    <row r="127" spans="15:33" ht="15.75" customHeight="1" x14ac:dyDescent="0.3">
      <c r="O127" s="60"/>
      <c r="AA127" s="61"/>
      <c r="AB127" s="40"/>
      <c r="AC127" s="40"/>
      <c r="AD127" s="40"/>
      <c r="AE127" s="40"/>
      <c r="AF127" s="40"/>
      <c r="AG127" s="61"/>
    </row>
    <row r="128" spans="15:33" ht="15.75" customHeight="1" x14ac:dyDescent="0.3">
      <c r="O128" s="60"/>
      <c r="AA128" s="61"/>
      <c r="AB128" s="40"/>
      <c r="AC128" s="40"/>
      <c r="AD128" s="40"/>
      <c r="AE128" s="40"/>
      <c r="AF128" s="40"/>
      <c r="AG128" s="61"/>
    </row>
    <row r="129" spans="15:33" ht="15.75" customHeight="1" x14ac:dyDescent="0.3">
      <c r="O129" s="60"/>
      <c r="AA129" s="61"/>
      <c r="AB129" s="40"/>
      <c r="AC129" s="40"/>
      <c r="AD129" s="40"/>
      <c r="AE129" s="40"/>
      <c r="AF129" s="40"/>
      <c r="AG129" s="61"/>
    </row>
    <row r="130" spans="15:33" ht="15.75" customHeight="1" x14ac:dyDescent="0.3">
      <c r="O130" s="60"/>
      <c r="AA130" s="61"/>
      <c r="AB130" s="40"/>
      <c r="AC130" s="40"/>
      <c r="AD130" s="40"/>
      <c r="AE130" s="40"/>
      <c r="AF130" s="40"/>
      <c r="AG130" s="61"/>
    </row>
    <row r="131" spans="15:33" ht="15.75" customHeight="1" x14ac:dyDescent="0.3">
      <c r="O131" s="60"/>
      <c r="AA131" s="61"/>
      <c r="AB131" s="40"/>
      <c r="AC131" s="40"/>
      <c r="AD131" s="40"/>
      <c r="AE131" s="40"/>
      <c r="AF131" s="40"/>
      <c r="AG131" s="61"/>
    </row>
    <row r="132" spans="15:33" ht="15.75" customHeight="1" x14ac:dyDescent="0.3">
      <c r="O132" s="60"/>
      <c r="AA132" s="61"/>
      <c r="AB132" s="40"/>
      <c r="AC132" s="40"/>
      <c r="AD132" s="40"/>
      <c r="AE132" s="40"/>
      <c r="AF132" s="40"/>
      <c r="AG132" s="61"/>
    </row>
    <row r="133" spans="15:33" ht="15.75" customHeight="1" x14ac:dyDescent="0.3">
      <c r="O133" s="60"/>
      <c r="AA133" s="61"/>
      <c r="AB133" s="40"/>
      <c r="AC133" s="40"/>
      <c r="AD133" s="40"/>
      <c r="AE133" s="40"/>
      <c r="AF133" s="40"/>
      <c r="AG133" s="61"/>
    </row>
    <row r="134" spans="15:33" ht="15.75" customHeight="1" x14ac:dyDescent="0.3">
      <c r="O134" s="60"/>
      <c r="AA134" s="61"/>
      <c r="AB134" s="40"/>
      <c r="AC134" s="40"/>
      <c r="AD134" s="40"/>
      <c r="AE134" s="40"/>
      <c r="AF134" s="40"/>
      <c r="AG134" s="61"/>
    </row>
    <row r="135" spans="15:33" ht="15.75" customHeight="1" x14ac:dyDescent="0.3">
      <c r="O135" s="60"/>
      <c r="AA135" s="61"/>
      <c r="AB135" s="40"/>
      <c r="AC135" s="40"/>
      <c r="AD135" s="40"/>
      <c r="AE135" s="40"/>
      <c r="AF135" s="40"/>
      <c r="AG135" s="61"/>
    </row>
    <row r="136" spans="15:33" ht="15.75" customHeight="1" x14ac:dyDescent="0.3">
      <c r="O136" s="60"/>
      <c r="AA136" s="61"/>
      <c r="AB136" s="40"/>
      <c r="AC136" s="40"/>
      <c r="AD136" s="40"/>
      <c r="AE136" s="40"/>
      <c r="AF136" s="40"/>
      <c r="AG136" s="61"/>
    </row>
    <row r="137" spans="15:33" ht="15.75" customHeight="1" x14ac:dyDescent="0.3">
      <c r="O137" s="60"/>
      <c r="AA137" s="61"/>
      <c r="AB137" s="40"/>
      <c r="AC137" s="40"/>
      <c r="AD137" s="40"/>
      <c r="AE137" s="40"/>
      <c r="AF137" s="40"/>
      <c r="AG137" s="61"/>
    </row>
    <row r="138" spans="15:33" ht="15.75" customHeight="1" x14ac:dyDescent="0.3">
      <c r="O138" s="60"/>
      <c r="AA138" s="61"/>
      <c r="AB138" s="40"/>
      <c r="AC138" s="40"/>
      <c r="AD138" s="40"/>
      <c r="AE138" s="40"/>
      <c r="AF138" s="40"/>
      <c r="AG138" s="61"/>
    </row>
    <row r="139" spans="15:33" ht="15.75" customHeight="1" x14ac:dyDescent="0.3">
      <c r="O139" s="60"/>
      <c r="AA139" s="61"/>
      <c r="AB139" s="40"/>
      <c r="AC139" s="40"/>
      <c r="AD139" s="40"/>
      <c r="AE139" s="40"/>
      <c r="AF139" s="40"/>
      <c r="AG139" s="61"/>
    </row>
    <row r="140" spans="15:33" ht="15.75" customHeight="1" x14ac:dyDescent="0.3">
      <c r="O140" s="60"/>
      <c r="AA140" s="61"/>
      <c r="AB140" s="40"/>
      <c r="AC140" s="40"/>
      <c r="AD140" s="40"/>
      <c r="AE140" s="40"/>
      <c r="AF140" s="40"/>
      <c r="AG140" s="61"/>
    </row>
    <row r="141" spans="15:33" ht="15.75" customHeight="1" x14ac:dyDescent="0.3">
      <c r="O141" s="60"/>
      <c r="AA141" s="61"/>
      <c r="AB141" s="40"/>
      <c r="AC141" s="40"/>
      <c r="AD141" s="40"/>
      <c r="AE141" s="40"/>
      <c r="AF141" s="40"/>
      <c r="AG141" s="61"/>
    </row>
    <row r="142" spans="15:33" ht="15.75" customHeight="1" x14ac:dyDescent="0.3">
      <c r="O142" s="60"/>
      <c r="AA142" s="61"/>
      <c r="AB142" s="40"/>
      <c r="AC142" s="40"/>
      <c r="AD142" s="40"/>
      <c r="AE142" s="40"/>
      <c r="AF142" s="40"/>
      <c r="AG142" s="61"/>
    </row>
    <row r="143" spans="15:33" ht="15.75" customHeight="1" x14ac:dyDescent="0.3">
      <c r="O143" s="60"/>
      <c r="AA143" s="61"/>
      <c r="AB143" s="40"/>
      <c r="AC143" s="40"/>
      <c r="AD143" s="40"/>
      <c r="AE143" s="40"/>
      <c r="AF143" s="40"/>
      <c r="AG143" s="61"/>
    </row>
    <row r="144" spans="15:33" ht="15.75" customHeight="1" x14ac:dyDescent="0.3">
      <c r="O144" s="60"/>
      <c r="AA144" s="61"/>
      <c r="AB144" s="40"/>
      <c r="AC144" s="40"/>
      <c r="AD144" s="40"/>
      <c r="AE144" s="40"/>
      <c r="AF144" s="40"/>
      <c r="AG144" s="61"/>
    </row>
    <row r="145" spans="15:33" ht="15.75" customHeight="1" x14ac:dyDescent="0.3">
      <c r="O145" s="60"/>
      <c r="AA145" s="61"/>
      <c r="AB145" s="40"/>
      <c r="AC145" s="40"/>
      <c r="AD145" s="40"/>
      <c r="AE145" s="40"/>
      <c r="AF145" s="40"/>
      <c r="AG145" s="61"/>
    </row>
    <row r="146" spans="15:33" ht="15.75" customHeight="1" x14ac:dyDescent="0.3">
      <c r="O146" s="60"/>
      <c r="AA146" s="61"/>
      <c r="AB146" s="40"/>
      <c r="AC146" s="40"/>
      <c r="AD146" s="40"/>
      <c r="AE146" s="40"/>
      <c r="AF146" s="40"/>
      <c r="AG146" s="61"/>
    </row>
    <row r="147" spans="15:33" ht="15.75" customHeight="1" x14ac:dyDescent="0.3">
      <c r="O147" s="60"/>
      <c r="AA147" s="61"/>
      <c r="AB147" s="40"/>
      <c r="AC147" s="40"/>
      <c r="AD147" s="40"/>
      <c r="AE147" s="40"/>
      <c r="AF147" s="40"/>
      <c r="AG147" s="61"/>
    </row>
    <row r="148" spans="15:33" ht="15.75" customHeight="1" x14ac:dyDescent="0.3">
      <c r="O148" s="60"/>
      <c r="AA148" s="61"/>
      <c r="AB148" s="40"/>
      <c r="AC148" s="40"/>
      <c r="AD148" s="40"/>
      <c r="AE148" s="40"/>
      <c r="AF148" s="40"/>
      <c r="AG148" s="61"/>
    </row>
    <row r="149" spans="15:33" ht="15.75" customHeight="1" x14ac:dyDescent="0.3">
      <c r="O149" s="60"/>
      <c r="AA149" s="61"/>
      <c r="AB149" s="40"/>
      <c r="AC149" s="40"/>
      <c r="AD149" s="40"/>
      <c r="AE149" s="40"/>
      <c r="AF149" s="40"/>
      <c r="AG149" s="61"/>
    </row>
    <row r="150" spans="15:33" ht="15.75" customHeight="1" x14ac:dyDescent="0.3">
      <c r="O150" s="60"/>
      <c r="AA150" s="61"/>
      <c r="AB150" s="40"/>
      <c r="AC150" s="40"/>
      <c r="AD150" s="40"/>
      <c r="AE150" s="40"/>
      <c r="AF150" s="40"/>
      <c r="AG150" s="61"/>
    </row>
    <row r="151" spans="15:33" ht="15.75" customHeight="1" x14ac:dyDescent="0.3">
      <c r="O151" s="60"/>
      <c r="AA151" s="61"/>
      <c r="AB151" s="40"/>
      <c r="AC151" s="40"/>
      <c r="AD151" s="40"/>
      <c r="AE151" s="40"/>
      <c r="AF151" s="40"/>
      <c r="AG151" s="61"/>
    </row>
    <row r="152" spans="15:33" ht="15.75" customHeight="1" x14ac:dyDescent="0.3">
      <c r="O152" s="60"/>
      <c r="AA152" s="61"/>
      <c r="AB152" s="40"/>
      <c r="AC152" s="40"/>
      <c r="AD152" s="40"/>
      <c r="AE152" s="40"/>
      <c r="AF152" s="40"/>
      <c r="AG152" s="61"/>
    </row>
    <row r="153" spans="15:33" ht="15.75" customHeight="1" x14ac:dyDescent="0.3">
      <c r="O153" s="60"/>
      <c r="AA153" s="61"/>
      <c r="AB153" s="40"/>
      <c r="AC153" s="40"/>
      <c r="AD153" s="40"/>
      <c r="AE153" s="40"/>
      <c r="AF153" s="40"/>
      <c r="AG153" s="61"/>
    </row>
    <row r="154" spans="15:33" ht="15.75" customHeight="1" x14ac:dyDescent="0.3">
      <c r="O154" s="60"/>
      <c r="AA154" s="61"/>
      <c r="AB154" s="40"/>
      <c r="AC154" s="40"/>
      <c r="AD154" s="40"/>
      <c r="AE154" s="40"/>
      <c r="AF154" s="40"/>
      <c r="AG154" s="61"/>
    </row>
    <row r="155" spans="15:33" ht="15.75" customHeight="1" x14ac:dyDescent="0.3">
      <c r="O155" s="60"/>
      <c r="AA155" s="61"/>
      <c r="AB155" s="40"/>
      <c r="AC155" s="40"/>
      <c r="AD155" s="40"/>
      <c r="AE155" s="40"/>
      <c r="AF155" s="40"/>
      <c r="AG155" s="61"/>
    </row>
    <row r="156" spans="15:33" ht="15.75" customHeight="1" x14ac:dyDescent="0.3">
      <c r="O156" s="60"/>
      <c r="AA156" s="61"/>
      <c r="AB156" s="40"/>
      <c r="AC156" s="40"/>
      <c r="AD156" s="40"/>
      <c r="AE156" s="40"/>
      <c r="AF156" s="40"/>
      <c r="AG156" s="61"/>
    </row>
    <row r="157" spans="15:33" ht="15.75" customHeight="1" x14ac:dyDescent="0.3">
      <c r="O157" s="60"/>
      <c r="AA157" s="61"/>
      <c r="AB157" s="40"/>
      <c r="AC157" s="40"/>
      <c r="AD157" s="40"/>
      <c r="AE157" s="40"/>
      <c r="AF157" s="40"/>
      <c r="AG157" s="61"/>
    </row>
    <row r="158" spans="15:33" ht="15.75" customHeight="1" x14ac:dyDescent="0.3">
      <c r="O158" s="60"/>
      <c r="AA158" s="61"/>
      <c r="AB158" s="40"/>
      <c r="AC158" s="40"/>
      <c r="AD158" s="40"/>
      <c r="AE158" s="40"/>
      <c r="AF158" s="40"/>
      <c r="AG158" s="61"/>
    </row>
    <row r="159" spans="15:33" ht="15.75" customHeight="1" x14ac:dyDescent="0.3">
      <c r="O159" s="60"/>
      <c r="AA159" s="61"/>
      <c r="AB159" s="40"/>
      <c r="AC159" s="40"/>
      <c r="AD159" s="40"/>
      <c r="AE159" s="40"/>
      <c r="AF159" s="40"/>
      <c r="AG159" s="61"/>
    </row>
    <row r="160" spans="15:33" ht="15.75" customHeight="1" x14ac:dyDescent="0.3">
      <c r="O160" s="60"/>
      <c r="AA160" s="61"/>
      <c r="AB160" s="40"/>
      <c r="AC160" s="40"/>
      <c r="AD160" s="40"/>
      <c r="AE160" s="40"/>
      <c r="AF160" s="40"/>
      <c r="AG160" s="61"/>
    </row>
    <row r="161" spans="15:33" ht="15.75" customHeight="1" x14ac:dyDescent="0.3">
      <c r="O161" s="60"/>
      <c r="AA161" s="61"/>
      <c r="AB161" s="40"/>
      <c r="AC161" s="40"/>
      <c r="AD161" s="40"/>
      <c r="AE161" s="40"/>
      <c r="AF161" s="40"/>
      <c r="AG161" s="61"/>
    </row>
    <row r="162" spans="15:33" ht="15.75" customHeight="1" x14ac:dyDescent="0.3">
      <c r="O162" s="60"/>
      <c r="AA162" s="61"/>
      <c r="AB162" s="40"/>
      <c r="AC162" s="40"/>
      <c r="AD162" s="40"/>
      <c r="AE162" s="40"/>
      <c r="AF162" s="40"/>
      <c r="AG162" s="61"/>
    </row>
    <row r="163" spans="15:33" ht="15.75" customHeight="1" x14ac:dyDescent="0.3">
      <c r="O163" s="60"/>
      <c r="AA163" s="61"/>
      <c r="AB163" s="40"/>
      <c r="AC163" s="40"/>
      <c r="AD163" s="40"/>
      <c r="AE163" s="40"/>
      <c r="AF163" s="40"/>
      <c r="AG163" s="61"/>
    </row>
    <row r="164" spans="15:33" ht="15.75" customHeight="1" x14ac:dyDescent="0.3">
      <c r="O164" s="60"/>
      <c r="AA164" s="61"/>
      <c r="AB164" s="40"/>
      <c r="AC164" s="40"/>
      <c r="AD164" s="40"/>
      <c r="AE164" s="40"/>
      <c r="AF164" s="40"/>
      <c r="AG164" s="61"/>
    </row>
    <row r="165" spans="15:33" ht="15.75" customHeight="1" x14ac:dyDescent="0.3">
      <c r="O165" s="60"/>
      <c r="AA165" s="61"/>
      <c r="AB165" s="40"/>
      <c r="AC165" s="40"/>
      <c r="AD165" s="40"/>
      <c r="AE165" s="40"/>
      <c r="AF165" s="40"/>
      <c r="AG165" s="61"/>
    </row>
    <row r="166" spans="15:33" ht="15.75" customHeight="1" x14ac:dyDescent="0.3">
      <c r="O166" s="60"/>
      <c r="AA166" s="61"/>
      <c r="AB166" s="40"/>
      <c r="AC166" s="40"/>
      <c r="AD166" s="40"/>
      <c r="AE166" s="40"/>
      <c r="AF166" s="40"/>
      <c r="AG166" s="61"/>
    </row>
    <row r="167" spans="15:33" ht="15.75" customHeight="1" x14ac:dyDescent="0.3">
      <c r="O167" s="60"/>
      <c r="AA167" s="61"/>
      <c r="AB167" s="40"/>
      <c r="AC167" s="40"/>
      <c r="AD167" s="40"/>
      <c r="AE167" s="40"/>
      <c r="AF167" s="40"/>
      <c r="AG167" s="61"/>
    </row>
    <row r="168" spans="15:33" ht="15.75" customHeight="1" x14ac:dyDescent="0.3">
      <c r="O168" s="60"/>
      <c r="AA168" s="61"/>
      <c r="AB168" s="40"/>
      <c r="AC168" s="40"/>
      <c r="AD168" s="40"/>
      <c r="AE168" s="40"/>
      <c r="AF168" s="40"/>
      <c r="AG168" s="61"/>
    </row>
    <row r="169" spans="15:33" ht="15.75" customHeight="1" x14ac:dyDescent="0.3">
      <c r="O169" s="60"/>
      <c r="AA169" s="61"/>
      <c r="AB169" s="40"/>
      <c r="AC169" s="40"/>
      <c r="AD169" s="40"/>
      <c r="AE169" s="40"/>
      <c r="AF169" s="40"/>
      <c r="AG169" s="61"/>
    </row>
    <row r="170" spans="15:33" ht="15.75" customHeight="1" x14ac:dyDescent="0.3">
      <c r="O170" s="60"/>
      <c r="AA170" s="61"/>
      <c r="AB170" s="40"/>
      <c r="AC170" s="40"/>
      <c r="AD170" s="40"/>
      <c r="AE170" s="40"/>
      <c r="AF170" s="40"/>
      <c r="AG170" s="61"/>
    </row>
    <row r="171" spans="15:33" ht="15.75" customHeight="1" x14ac:dyDescent="0.3">
      <c r="O171" s="60"/>
      <c r="AA171" s="61"/>
      <c r="AB171" s="40"/>
      <c r="AC171" s="40"/>
      <c r="AD171" s="40"/>
      <c r="AE171" s="40"/>
      <c r="AF171" s="40"/>
      <c r="AG171" s="61"/>
    </row>
    <row r="172" spans="15:33" ht="15.75" customHeight="1" x14ac:dyDescent="0.3">
      <c r="O172" s="60"/>
      <c r="AA172" s="61"/>
      <c r="AB172" s="40"/>
      <c r="AC172" s="40"/>
      <c r="AD172" s="40"/>
      <c r="AE172" s="40"/>
      <c r="AF172" s="40"/>
      <c r="AG172" s="61"/>
    </row>
    <row r="173" spans="15:33" ht="15.75" customHeight="1" x14ac:dyDescent="0.3">
      <c r="O173" s="60"/>
      <c r="AA173" s="61"/>
      <c r="AB173" s="40"/>
      <c r="AC173" s="40"/>
      <c r="AD173" s="40"/>
      <c r="AE173" s="40"/>
      <c r="AF173" s="40"/>
      <c r="AG173" s="61"/>
    </row>
    <row r="174" spans="15:33" ht="15.75" customHeight="1" x14ac:dyDescent="0.3">
      <c r="O174" s="60"/>
      <c r="AA174" s="61"/>
      <c r="AB174" s="40"/>
      <c r="AC174" s="40"/>
      <c r="AD174" s="40"/>
      <c r="AE174" s="40"/>
      <c r="AF174" s="40"/>
      <c r="AG174" s="61"/>
    </row>
    <row r="175" spans="15:33" ht="15.75" customHeight="1" x14ac:dyDescent="0.3">
      <c r="O175" s="60"/>
      <c r="AA175" s="61"/>
      <c r="AB175" s="40"/>
      <c r="AC175" s="40"/>
      <c r="AD175" s="40"/>
      <c r="AE175" s="40"/>
      <c r="AF175" s="40"/>
      <c r="AG175" s="61"/>
    </row>
    <row r="176" spans="15:33" ht="15.75" customHeight="1" x14ac:dyDescent="0.3">
      <c r="O176" s="60"/>
      <c r="AA176" s="61"/>
      <c r="AB176" s="40"/>
      <c r="AC176" s="40"/>
      <c r="AD176" s="40"/>
      <c r="AE176" s="40"/>
      <c r="AF176" s="40"/>
      <c r="AG176" s="61"/>
    </row>
    <row r="177" spans="15:33" ht="15.75" customHeight="1" x14ac:dyDescent="0.3">
      <c r="O177" s="60"/>
      <c r="AA177" s="61"/>
      <c r="AB177" s="40"/>
      <c r="AC177" s="40"/>
      <c r="AD177" s="40"/>
      <c r="AE177" s="40"/>
      <c r="AF177" s="40"/>
      <c r="AG177" s="61"/>
    </row>
    <row r="178" spans="15:33" ht="15.75" customHeight="1" x14ac:dyDescent="0.3">
      <c r="O178" s="60"/>
      <c r="AA178" s="61"/>
      <c r="AB178" s="40"/>
      <c r="AC178" s="40"/>
      <c r="AD178" s="40"/>
      <c r="AE178" s="40"/>
      <c r="AF178" s="40"/>
      <c r="AG178" s="61"/>
    </row>
    <row r="179" spans="15:33" ht="15.75" customHeight="1" x14ac:dyDescent="0.3">
      <c r="O179" s="60"/>
      <c r="AA179" s="61"/>
      <c r="AB179" s="40"/>
      <c r="AC179" s="40"/>
      <c r="AD179" s="40"/>
      <c r="AE179" s="40"/>
      <c r="AF179" s="40"/>
      <c r="AG179" s="61"/>
    </row>
    <row r="180" spans="15:33" ht="15.75" customHeight="1" x14ac:dyDescent="0.3">
      <c r="O180" s="60"/>
      <c r="AA180" s="61"/>
      <c r="AB180" s="40"/>
      <c r="AC180" s="40"/>
      <c r="AD180" s="40"/>
      <c r="AE180" s="40"/>
      <c r="AF180" s="40"/>
      <c r="AG180" s="61"/>
    </row>
    <row r="181" spans="15:33" ht="15.75" customHeight="1" x14ac:dyDescent="0.3">
      <c r="O181" s="60"/>
      <c r="AA181" s="61"/>
      <c r="AB181" s="40"/>
      <c r="AC181" s="40"/>
      <c r="AD181" s="40"/>
      <c r="AE181" s="40"/>
      <c r="AF181" s="40"/>
      <c r="AG181" s="61"/>
    </row>
    <row r="182" spans="15:33" ht="15.75" customHeight="1" x14ac:dyDescent="0.3">
      <c r="O182" s="60"/>
      <c r="AA182" s="61"/>
      <c r="AB182" s="40"/>
      <c r="AC182" s="40"/>
      <c r="AD182" s="40"/>
      <c r="AE182" s="40"/>
      <c r="AF182" s="40"/>
      <c r="AG182" s="61"/>
    </row>
    <row r="183" spans="15:33" ht="15.75" customHeight="1" x14ac:dyDescent="0.3">
      <c r="O183" s="60"/>
      <c r="AA183" s="61"/>
      <c r="AB183" s="40"/>
      <c r="AC183" s="40"/>
      <c r="AD183" s="40"/>
      <c r="AE183" s="40"/>
      <c r="AF183" s="40"/>
      <c r="AG183" s="61"/>
    </row>
    <row r="184" spans="15:33" ht="15.75" customHeight="1" x14ac:dyDescent="0.3">
      <c r="O184" s="60"/>
      <c r="AA184" s="61"/>
      <c r="AB184" s="40"/>
      <c r="AC184" s="40"/>
      <c r="AD184" s="40"/>
      <c r="AE184" s="40"/>
      <c r="AF184" s="40"/>
      <c r="AG184" s="61"/>
    </row>
    <row r="185" spans="15:33" ht="15.75" customHeight="1" x14ac:dyDescent="0.3">
      <c r="O185" s="60"/>
      <c r="AA185" s="61"/>
      <c r="AB185" s="40"/>
      <c r="AC185" s="40"/>
      <c r="AD185" s="40"/>
      <c r="AE185" s="40"/>
      <c r="AF185" s="40"/>
      <c r="AG185" s="61"/>
    </row>
    <row r="186" spans="15:33" ht="15.75" customHeight="1" x14ac:dyDescent="0.3">
      <c r="O186" s="60"/>
      <c r="AA186" s="61"/>
      <c r="AB186" s="40"/>
      <c r="AC186" s="40"/>
      <c r="AD186" s="40"/>
      <c r="AE186" s="40"/>
      <c r="AF186" s="40"/>
      <c r="AG186" s="61"/>
    </row>
    <row r="187" spans="15:33" ht="15.75" customHeight="1" x14ac:dyDescent="0.3">
      <c r="O187" s="60"/>
      <c r="AA187" s="61"/>
      <c r="AB187" s="40"/>
      <c r="AC187" s="40"/>
      <c r="AD187" s="40"/>
      <c r="AE187" s="40"/>
      <c r="AF187" s="40"/>
      <c r="AG187" s="61"/>
    </row>
    <row r="188" spans="15:33" ht="15.75" customHeight="1" x14ac:dyDescent="0.3">
      <c r="O188" s="60"/>
      <c r="AA188" s="61"/>
      <c r="AB188" s="40"/>
      <c r="AC188" s="40"/>
      <c r="AD188" s="40"/>
      <c r="AE188" s="40"/>
      <c r="AF188" s="40"/>
      <c r="AG188" s="61"/>
    </row>
    <row r="189" spans="15:33" ht="15.75" customHeight="1" x14ac:dyDescent="0.3">
      <c r="O189" s="60"/>
      <c r="AA189" s="61"/>
      <c r="AB189" s="40"/>
      <c r="AC189" s="40"/>
      <c r="AD189" s="40"/>
      <c r="AE189" s="40"/>
      <c r="AF189" s="40"/>
      <c r="AG189" s="61"/>
    </row>
    <row r="190" spans="15:33" ht="15.75" customHeight="1" x14ac:dyDescent="0.3">
      <c r="O190" s="60"/>
      <c r="AA190" s="61"/>
      <c r="AB190" s="40"/>
      <c r="AC190" s="40"/>
      <c r="AD190" s="40"/>
      <c r="AE190" s="40"/>
      <c r="AF190" s="40"/>
      <c r="AG190" s="61"/>
    </row>
    <row r="191" spans="15:33" ht="15.75" customHeight="1" x14ac:dyDescent="0.3">
      <c r="O191" s="60"/>
      <c r="AA191" s="61"/>
      <c r="AB191" s="40"/>
      <c r="AC191" s="40"/>
      <c r="AD191" s="40"/>
      <c r="AE191" s="40"/>
      <c r="AF191" s="40"/>
      <c r="AG191" s="61"/>
    </row>
    <row r="192" spans="15:33" ht="15.75" customHeight="1" x14ac:dyDescent="0.3">
      <c r="O192" s="60"/>
      <c r="AA192" s="61"/>
      <c r="AB192" s="40"/>
      <c r="AC192" s="40"/>
      <c r="AD192" s="40"/>
      <c r="AE192" s="40"/>
      <c r="AF192" s="40"/>
      <c r="AG192" s="61"/>
    </row>
    <row r="193" spans="15:33" ht="15.75" customHeight="1" x14ac:dyDescent="0.3">
      <c r="O193" s="60"/>
      <c r="AA193" s="61"/>
      <c r="AB193" s="40"/>
      <c r="AC193" s="40"/>
      <c r="AD193" s="40"/>
      <c r="AE193" s="40"/>
      <c r="AF193" s="40"/>
      <c r="AG193" s="61"/>
    </row>
    <row r="194" spans="15:33" ht="15.75" customHeight="1" x14ac:dyDescent="0.3">
      <c r="O194" s="60"/>
      <c r="AA194" s="61"/>
      <c r="AB194" s="40"/>
      <c r="AC194" s="40"/>
      <c r="AD194" s="40"/>
      <c r="AE194" s="40"/>
      <c r="AF194" s="40"/>
      <c r="AG194" s="61"/>
    </row>
    <row r="195" spans="15:33" ht="15.75" customHeight="1" x14ac:dyDescent="0.3">
      <c r="O195" s="60"/>
      <c r="AA195" s="61"/>
      <c r="AB195" s="40"/>
      <c r="AC195" s="40"/>
      <c r="AD195" s="40"/>
      <c r="AE195" s="40"/>
      <c r="AF195" s="40"/>
      <c r="AG195" s="61"/>
    </row>
    <row r="196" spans="15:33" ht="15.75" customHeight="1" x14ac:dyDescent="0.3">
      <c r="O196" s="60"/>
      <c r="AA196" s="61"/>
      <c r="AB196" s="40"/>
      <c r="AC196" s="40"/>
      <c r="AD196" s="40"/>
      <c r="AE196" s="40"/>
      <c r="AF196" s="40"/>
      <c r="AG196" s="61"/>
    </row>
    <row r="197" spans="15:33" ht="15.75" customHeight="1" x14ac:dyDescent="0.3">
      <c r="O197" s="60"/>
      <c r="AA197" s="61"/>
      <c r="AB197" s="40"/>
      <c r="AC197" s="40"/>
      <c r="AD197" s="40"/>
      <c r="AE197" s="40"/>
      <c r="AF197" s="40"/>
      <c r="AG197" s="61"/>
    </row>
    <row r="198" spans="15:33" ht="15.75" customHeight="1" x14ac:dyDescent="0.3">
      <c r="O198" s="60"/>
      <c r="AA198" s="61"/>
      <c r="AB198" s="40"/>
      <c r="AC198" s="40"/>
      <c r="AD198" s="40"/>
      <c r="AE198" s="40"/>
      <c r="AF198" s="40"/>
      <c r="AG198" s="61"/>
    </row>
    <row r="199" spans="15:33" ht="15.75" customHeight="1" x14ac:dyDescent="0.3">
      <c r="O199" s="60"/>
      <c r="AA199" s="61"/>
      <c r="AB199" s="40"/>
      <c r="AC199" s="40"/>
      <c r="AD199" s="40"/>
      <c r="AE199" s="40"/>
      <c r="AF199" s="40"/>
      <c r="AG199" s="61"/>
    </row>
    <row r="200" spans="15:33" ht="15.75" customHeight="1" x14ac:dyDescent="0.3">
      <c r="O200" s="60"/>
      <c r="AA200" s="61"/>
      <c r="AB200" s="40"/>
      <c r="AC200" s="40"/>
      <c r="AD200" s="40"/>
      <c r="AE200" s="40"/>
      <c r="AF200" s="40"/>
      <c r="AG200" s="61"/>
    </row>
    <row r="201" spans="15:33" ht="15.75" customHeight="1" x14ac:dyDescent="0.3">
      <c r="O201" s="60"/>
      <c r="AA201" s="61"/>
      <c r="AB201" s="40"/>
      <c r="AC201" s="40"/>
      <c r="AD201" s="40"/>
      <c r="AE201" s="40"/>
      <c r="AF201" s="40"/>
      <c r="AG201" s="61"/>
    </row>
    <row r="202" spans="15:33" ht="15.75" customHeight="1" x14ac:dyDescent="0.3">
      <c r="O202" s="60"/>
      <c r="AA202" s="61"/>
      <c r="AB202" s="40"/>
      <c r="AC202" s="40"/>
      <c r="AD202" s="40"/>
      <c r="AE202" s="40"/>
      <c r="AF202" s="40"/>
      <c r="AG202" s="61"/>
    </row>
    <row r="203" spans="15:33" ht="15.75" customHeight="1" x14ac:dyDescent="0.3">
      <c r="O203" s="60"/>
      <c r="AA203" s="61"/>
      <c r="AB203" s="40"/>
      <c r="AC203" s="40"/>
      <c r="AD203" s="40"/>
      <c r="AE203" s="40"/>
      <c r="AF203" s="40"/>
      <c r="AG203" s="61"/>
    </row>
    <row r="204" spans="15:33" ht="15.75" customHeight="1" x14ac:dyDescent="0.3">
      <c r="O204" s="60"/>
      <c r="AA204" s="61"/>
      <c r="AB204" s="40"/>
      <c r="AC204" s="40"/>
      <c r="AD204" s="40"/>
      <c r="AE204" s="40"/>
      <c r="AF204" s="40"/>
      <c r="AG204" s="61"/>
    </row>
    <row r="205" spans="15:33" ht="15.75" customHeight="1" x14ac:dyDescent="0.3">
      <c r="O205" s="60"/>
      <c r="AA205" s="61"/>
      <c r="AB205" s="40"/>
      <c r="AC205" s="40"/>
      <c r="AD205" s="40"/>
      <c r="AE205" s="40"/>
      <c r="AF205" s="40"/>
      <c r="AG205" s="61"/>
    </row>
    <row r="206" spans="15:33" ht="15.75" customHeight="1" x14ac:dyDescent="0.3">
      <c r="O206" s="60"/>
      <c r="AA206" s="61"/>
      <c r="AB206" s="40"/>
      <c r="AC206" s="40"/>
      <c r="AD206" s="40"/>
      <c r="AE206" s="40"/>
      <c r="AF206" s="40"/>
      <c r="AG206" s="61"/>
    </row>
    <row r="207" spans="15:33" ht="15.75" customHeight="1" x14ac:dyDescent="0.3">
      <c r="O207" s="60"/>
      <c r="AA207" s="61"/>
      <c r="AB207" s="40"/>
      <c r="AC207" s="40"/>
      <c r="AD207" s="40"/>
      <c r="AE207" s="40"/>
      <c r="AF207" s="40"/>
      <c r="AG207" s="61"/>
    </row>
    <row r="208" spans="15:33" ht="15.75" customHeight="1" x14ac:dyDescent="0.3">
      <c r="O208" s="60"/>
      <c r="AA208" s="61"/>
      <c r="AB208" s="40"/>
      <c r="AC208" s="40"/>
      <c r="AD208" s="40"/>
      <c r="AE208" s="40"/>
      <c r="AF208" s="40"/>
      <c r="AG208" s="61"/>
    </row>
    <row r="209" spans="15:33" ht="15.75" customHeight="1" x14ac:dyDescent="0.3">
      <c r="O209" s="60"/>
      <c r="AA209" s="61"/>
      <c r="AB209" s="40"/>
      <c r="AC209" s="40"/>
      <c r="AD209" s="40"/>
      <c r="AE209" s="40"/>
      <c r="AF209" s="40"/>
      <c r="AG209" s="61"/>
    </row>
    <row r="210" spans="15:33" ht="15.75" customHeight="1" x14ac:dyDescent="0.3">
      <c r="O210" s="60"/>
      <c r="AA210" s="61"/>
      <c r="AB210" s="40"/>
      <c r="AC210" s="40"/>
      <c r="AD210" s="40"/>
      <c r="AE210" s="40"/>
      <c r="AF210" s="40"/>
      <c r="AG210" s="61"/>
    </row>
    <row r="211" spans="15:33" ht="15.75" customHeight="1" x14ac:dyDescent="0.3">
      <c r="O211" s="60"/>
      <c r="AA211" s="61"/>
      <c r="AB211" s="40"/>
      <c r="AC211" s="40"/>
      <c r="AD211" s="40"/>
      <c r="AE211" s="40"/>
      <c r="AF211" s="40"/>
      <c r="AG211" s="61"/>
    </row>
    <row r="212" spans="15:33" ht="15.75" customHeight="1" x14ac:dyDescent="0.3">
      <c r="O212" s="60"/>
      <c r="AA212" s="61"/>
      <c r="AB212" s="40"/>
      <c r="AC212" s="40"/>
      <c r="AD212" s="40"/>
      <c r="AE212" s="40"/>
      <c r="AF212" s="40"/>
      <c r="AG212" s="61"/>
    </row>
    <row r="213" spans="15:33" ht="15.75" customHeight="1" x14ac:dyDescent="0.3">
      <c r="O213" s="60"/>
      <c r="AA213" s="61"/>
      <c r="AB213" s="40"/>
      <c r="AC213" s="40"/>
      <c r="AD213" s="40"/>
      <c r="AE213" s="40"/>
      <c r="AF213" s="40"/>
      <c r="AG213" s="61"/>
    </row>
    <row r="214" spans="15:33" ht="15.75" customHeight="1" x14ac:dyDescent="0.3">
      <c r="O214" s="60"/>
      <c r="AA214" s="61"/>
      <c r="AB214" s="40"/>
      <c r="AC214" s="40"/>
      <c r="AD214" s="40"/>
      <c r="AE214" s="40"/>
      <c r="AF214" s="40"/>
      <c r="AG214" s="61"/>
    </row>
    <row r="215" spans="15:33" ht="15.75" customHeight="1" x14ac:dyDescent="0.3">
      <c r="O215" s="60"/>
      <c r="AA215" s="61"/>
      <c r="AB215" s="40"/>
      <c r="AC215" s="40"/>
      <c r="AD215" s="40"/>
      <c r="AE215" s="40"/>
      <c r="AF215" s="40"/>
      <c r="AG215" s="61"/>
    </row>
    <row r="216" spans="15:33" ht="15.75" customHeight="1" x14ac:dyDescent="0.3">
      <c r="O216" s="60"/>
      <c r="AA216" s="61"/>
      <c r="AB216" s="40"/>
      <c r="AC216" s="40"/>
      <c r="AD216" s="40"/>
      <c r="AE216" s="40"/>
      <c r="AF216" s="40"/>
      <c r="AG216" s="61"/>
    </row>
    <row r="217" spans="15:33" ht="15.75" customHeight="1" x14ac:dyDescent="0.3">
      <c r="O217" s="60"/>
      <c r="AA217" s="61"/>
      <c r="AB217" s="40"/>
      <c r="AC217" s="40"/>
      <c r="AD217" s="40"/>
      <c r="AE217" s="40"/>
      <c r="AF217" s="40"/>
      <c r="AG217" s="61"/>
    </row>
    <row r="218" spans="15:33" ht="15.75" customHeight="1" x14ac:dyDescent="0.3">
      <c r="O218" s="60"/>
      <c r="AA218" s="61"/>
      <c r="AB218" s="40"/>
      <c r="AC218" s="40"/>
      <c r="AD218" s="40"/>
      <c r="AE218" s="40"/>
      <c r="AF218" s="40"/>
      <c r="AG218" s="61"/>
    </row>
    <row r="219" spans="15:33" ht="15.75" customHeight="1" x14ac:dyDescent="0.3">
      <c r="O219" s="60"/>
      <c r="AA219" s="61"/>
      <c r="AB219" s="40"/>
      <c r="AC219" s="40"/>
      <c r="AD219" s="40"/>
      <c r="AE219" s="40"/>
      <c r="AF219" s="40"/>
      <c r="AG219" s="61"/>
    </row>
    <row r="220" spans="15:33" ht="15.75" customHeight="1" x14ac:dyDescent="0.3">
      <c r="O220" s="60"/>
      <c r="AA220" s="61"/>
      <c r="AB220" s="40"/>
      <c r="AC220" s="40"/>
      <c r="AD220" s="40"/>
      <c r="AE220" s="40"/>
      <c r="AF220" s="40"/>
      <c r="AG220" s="61"/>
    </row>
    <row r="221" spans="15:33" ht="15.75" customHeight="1" x14ac:dyDescent="0.3">
      <c r="O221" s="60"/>
      <c r="AA221" s="61"/>
      <c r="AB221" s="40"/>
      <c r="AC221" s="40"/>
      <c r="AD221" s="40"/>
      <c r="AE221" s="40"/>
      <c r="AF221" s="40"/>
      <c r="AG221" s="61"/>
    </row>
    <row r="222" spans="15:33" ht="15.75" customHeight="1" x14ac:dyDescent="0.3">
      <c r="O222" s="60"/>
      <c r="AA222" s="61"/>
      <c r="AB222" s="40"/>
      <c r="AC222" s="40"/>
      <c r="AD222" s="40"/>
      <c r="AE222" s="40"/>
      <c r="AF222" s="40"/>
      <c r="AG222" s="61"/>
    </row>
    <row r="223" spans="15:33" ht="15.75" customHeight="1" x14ac:dyDescent="0.3">
      <c r="O223" s="60"/>
      <c r="AA223" s="61"/>
      <c r="AB223" s="40"/>
      <c r="AC223" s="40"/>
      <c r="AD223" s="40"/>
      <c r="AE223" s="40"/>
      <c r="AF223" s="40"/>
      <c r="AG223" s="61"/>
    </row>
    <row r="224" spans="15:33" ht="15.75" customHeight="1" x14ac:dyDescent="0.3">
      <c r="O224" s="60"/>
      <c r="AA224" s="61"/>
      <c r="AB224" s="40"/>
      <c r="AC224" s="40"/>
      <c r="AD224" s="40"/>
      <c r="AE224" s="40"/>
      <c r="AF224" s="40"/>
      <c r="AG224" s="61"/>
    </row>
    <row r="225" spans="15:33" ht="15.75" customHeight="1" x14ac:dyDescent="0.3">
      <c r="O225" s="60"/>
      <c r="AA225" s="61"/>
      <c r="AB225" s="40"/>
      <c r="AC225" s="40"/>
      <c r="AD225" s="40"/>
      <c r="AE225" s="40"/>
      <c r="AF225" s="40"/>
      <c r="AG225" s="61"/>
    </row>
    <row r="226" spans="15:33" ht="15.75" customHeight="1" x14ac:dyDescent="0.3">
      <c r="O226" s="60"/>
      <c r="AA226" s="61"/>
      <c r="AB226" s="40"/>
      <c r="AC226" s="40"/>
      <c r="AD226" s="40"/>
      <c r="AE226" s="40"/>
      <c r="AF226" s="40"/>
      <c r="AG226" s="61"/>
    </row>
    <row r="227" spans="15:33" ht="15.75" customHeight="1" x14ac:dyDescent="0.3">
      <c r="O227" s="60"/>
      <c r="AA227" s="61"/>
      <c r="AB227" s="40"/>
      <c r="AC227" s="40"/>
      <c r="AD227" s="40"/>
      <c r="AE227" s="40"/>
      <c r="AF227" s="40"/>
      <c r="AG227" s="61"/>
    </row>
    <row r="228" spans="15:33" ht="15.75" customHeight="1" x14ac:dyDescent="0.3">
      <c r="O228" s="60"/>
      <c r="AA228" s="61"/>
      <c r="AB228" s="40"/>
      <c r="AC228" s="40"/>
      <c r="AD228" s="40"/>
      <c r="AE228" s="40"/>
      <c r="AF228" s="40"/>
      <c r="AG228" s="61"/>
    </row>
    <row r="229" spans="15:33" ht="15.75" customHeight="1" x14ac:dyDescent="0.3">
      <c r="O229" s="60"/>
      <c r="AA229" s="61"/>
      <c r="AB229" s="40"/>
      <c r="AC229" s="40"/>
      <c r="AD229" s="40"/>
      <c r="AE229" s="40"/>
      <c r="AF229" s="40"/>
      <c r="AG229" s="61"/>
    </row>
    <row r="230" spans="15:33" ht="15.75" customHeight="1" x14ac:dyDescent="0.3">
      <c r="O230" s="60"/>
      <c r="AA230" s="61"/>
      <c r="AB230" s="40"/>
      <c r="AC230" s="40"/>
      <c r="AD230" s="40"/>
      <c r="AE230" s="40"/>
      <c r="AF230" s="40"/>
      <c r="AG230" s="61"/>
    </row>
    <row r="231" spans="15:33" ht="15.75" customHeight="1" x14ac:dyDescent="0.3">
      <c r="O231" s="60"/>
      <c r="AA231" s="61"/>
      <c r="AB231" s="40"/>
      <c r="AC231" s="40"/>
      <c r="AD231" s="40"/>
      <c r="AE231" s="40"/>
      <c r="AF231" s="40"/>
      <c r="AG231" s="61"/>
    </row>
    <row r="232" spans="15:33" ht="15.75" customHeight="1" x14ac:dyDescent="0.3">
      <c r="O232" s="60"/>
      <c r="AA232" s="61"/>
      <c r="AB232" s="40"/>
      <c r="AC232" s="40"/>
      <c r="AD232" s="40"/>
      <c r="AE232" s="40"/>
      <c r="AF232" s="40"/>
      <c r="AG232" s="61"/>
    </row>
    <row r="233" spans="15:33" ht="15.75" customHeight="1" x14ac:dyDescent="0.3">
      <c r="O233" s="60"/>
      <c r="AA233" s="61"/>
      <c r="AB233" s="40"/>
      <c r="AC233" s="40"/>
      <c r="AD233" s="40"/>
      <c r="AE233" s="40"/>
      <c r="AF233" s="40"/>
      <c r="AG233" s="61"/>
    </row>
    <row r="234" spans="15:33" ht="15.75" customHeight="1" x14ac:dyDescent="0.3">
      <c r="O234" s="60"/>
      <c r="AA234" s="61"/>
      <c r="AB234" s="40"/>
      <c r="AC234" s="40"/>
      <c r="AD234" s="40"/>
      <c r="AE234" s="40"/>
      <c r="AF234" s="40"/>
      <c r="AG234" s="61"/>
    </row>
    <row r="235" spans="15:33" ht="15.75" customHeight="1" x14ac:dyDescent="0.3">
      <c r="O235" s="60"/>
      <c r="AA235" s="61"/>
      <c r="AB235" s="40"/>
      <c r="AC235" s="40"/>
      <c r="AD235" s="40"/>
      <c r="AE235" s="40"/>
      <c r="AF235" s="40"/>
      <c r="AG235" s="61"/>
    </row>
    <row r="236" spans="15:33" ht="15.75" customHeight="1" x14ac:dyDescent="0.3">
      <c r="O236" s="60"/>
      <c r="AA236" s="61"/>
      <c r="AB236" s="40"/>
      <c r="AC236" s="40"/>
      <c r="AD236" s="40"/>
      <c r="AE236" s="40"/>
      <c r="AF236" s="40"/>
      <c r="AG236" s="61"/>
    </row>
    <row r="237" spans="15:33" ht="15.75" customHeight="1" x14ac:dyDescent="0.3">
      <c r="O237" s="60"/>
      <c r="AA237" s="61"/>
      <c r="AB237" s="40"/>
      <c r="AC237" s="40"/>
      <c r="AD237" s="40"/>
      <c r="AE237" s="40"/>
      <c r="AF237" s="40"/>
      <c r="AG237" s="61"/>
    </row>
    <row r="238" spans="15:33" ht="15.75" customHeight="1" x14ac:dyDescent="0.3">
      <c r="O238" s="60"/>
      <c r="AA238" s="61"/>
      <c r="AB238" s="40"/>
      <c r="AC238" s="40"/>
      <c r="AD238" s="40"/>
      <c r="AE238" s="40"/>
      <c r="AF238" s="40"/>
      <c r="AG238" s="61"/>
    </row>
    <row r="239" spans="15:33" ht="15.75" customHeight="1" x14ac:dyDescent="0.3">
      <c r="O239" s="60"/>
      <c r="AA239" s="61"/>
      <c r="AB239" s="40"/>
      <c r="AC239" s="40"/>
      <c r="AD239" s="40"/>
      <c r="AE239" s="40"/>
      <c r="AF239" s="40"/>
      <c r="AG239" s="61"/>
    </row>
    <row r="240" spans="15:33" ht="15.75" customHeight="1" x14ac:dyDescent="0.3">
      <c r="O240" s="60"/>
      <c r="AA240" s="61"/>
      <c r="AB240" s="40"/>
      <c r="AC240" s="40"/>
      <c r="AD240" s="40"/>
      <c r="AE240" s="40"/>
      <c r="AF240" s="40"/>
      <c r="AG240" s="61"/>
    </row>
    <row r="241" spans="15:33" ht="15.75" customHeight="1" x14ac:dyDescent="0.3">
      <c r="O241" s="60"/>
      <c r="AA241" s="61"/>
      <c r="AB241" s="40"/>
      <c r="AC241" s="40"/>
      <c r="AD241" s="40"/>
      <c r="AE241" s="40"/>
      <c r="AF241" s="40"/>
      <c r="AG241" s="61"/>
    </row>
    <row r="242" spans="15:33" ht="15.75" customHeight="1" x14ac:dyDescent="0.3">
      <c r="O242" s="60"/>
      <c r="AA242" s="61"/>
      <c r="AB242" s="40"/>
      <c r="AC242" s="40"/>
      <c r="AD242" s="40"/>
      <c r="AE242" s="40"/>
      <c r="AF242" s="40"/>
      <c r="AG242" s="61"/>
    </row>
    <row r="243" spans="15:33" ht="15.75" customHeight="1" x14ac:dyDescent="0.3">
      <c r="O243" s="60"/>
      <c r="AA243" s="61"/>
      <c r="AB243" s="40"/>
      <c r="AC243" s="40"/>
      <c r="AD243" s="40"/>
      <c r="AE243" s="40"/>
      <c r="AF243" s="40"/>
      <c r="AG243" s="61"/>
    </row>
    <row r="244" spans="15:33" ht="15.75" customHeight="1" x14ac:dyDescent="0.3">
      <c r="O244" s="60"/>
      <c r="AA244" s="61"/>
      <c r="AB244" s="40"/>
      <c r="AC244" s="40"/>
      <c r="AD244" s="40"/>
      <c r="AE244" s="40"/>
      <c r="AF244" s="40"/>
      <c r="AG244" s="61"/>
    </row>
    <row r="245" spans="15:33" ht="15.75" customHeight="1" x14ac:dyDescent="0.3">
      <c r="O245" s="60"/>
      <c r="AA245" s="61"/>
      <c r="AB245" s="40"/>
      <c r="AC245" s="40"/>
      <c r="AD245" s="40"/>
      <c r="AE245" s="40"/>
      <c r="AF245" s="40"/>
      <c r="AG245" s="61"/>
    </row>
    <row r="246" spans="15:33" ht="15.75" customHeight="1" x14ac:dyDescent="0.3">
      <c r="O246" s="60"/>
      <c r="AA246" s="61"/>
      <c r="AB246" s="40"/>
      <c r="AC246" s="40"/>
      <c r="AD246" s="40"/>
      <c r="AE246" s="40"/>
      <c r="AF246" s="40"/>
      <c r="AG246" s="61"/>
    </row>
    <row r="247" spans="15:33" ht="15.75" customHeight="1" x14ac:dyDescent="0.3">
      <c r="O247" s="60"/>
      <c r="AA247" s="61"/>
      <c r="AB247" s="40"/>
      <c r="AC247" s="40"/>
      <c r="AD247" s="40"/>
      <c r="AE247" s="40"/>
      <c r="AF247" s="40"/>
      <c r="AG247" s="61"/>
    </row>
    <row r="248" spans="15:33" ht="15.75" customHeight="1" x14ac:dyDescent="0.3">
      <c r="O248" s="60"/>
      <c r="AA248" s="61"/>
      <c r="AB248" s="40"/>
      <c r="AC248" s="40"/>
      <c r="AD248" s="40"/>
      <c r="AE248" s="40"/>
      <c r="AF248" s="40"/>
      <c r="AG248" s="61"/>
    </row>
    <row r="249" spans="15:33" ht="15.75" customHeight="1" x14ac:dyDescent="0.3">
      <c r="O249" s="60"/>
      <c r="AA249" s="61"/>
      <c r="AB249" s="40"/>
      <c r="AC249" s="40"/>
      <c r="AD249" s="40"/>
      <c r="AE249" s="40"/>
      <c r="AF249" s="40"/>
      <c r="AG249" s="61"/>
    </row>
    <row r="250" spans="15:33" ht="15.75" customHeight="1" x14ac:dyDescent="0.3">
      <c r="O250" s="60"/>
      <c r="AA250" s="61"/>
      <c r="AB250" s="40"/>
      <c r="AC250" s="40"/>
      <c r="AD250" s="40"/>
      <c r="AE250" s="40"/>
      <c r="AF250" s="40"/>
      <c r="AG250" s="61"/>
    </row>
    <row r="251" spans="15:33" ht="15.75" customHeight="1" x14ac:dyDescent="0.3">
      <c r="O251" s="60"/>
      <c r="AA251" s="61"/>
      <c r="AB251" s="40"/>
      <c r="AC251" s="40"/>
      <c r="AD251" s="40"/>
      <c r="AE251" s="40"/>
      <c r="AF251" s="40"/>
      <c r="AG251" s="61"/>
    </row>
    <row r="252" spans="15:33" ht="15.75" customHeight="1" x14ac:dyDescent="0.3">
      <c r="O252" s="60"/>
      <c r="AA252" s="61"/>
      <c r="AB252" s="40"/>
      <c r="AC252" s="40"/>
      <c r="AD252" s="40"/>
      <c r="AE252" s="40"/>
      <c r="AF252" s="40"/>
      <c r="AG252" s="61"/>
    </row>
    <row r="253" spans="15:33" ht="15.75" customHeight="1" x14ac:dyDescent="0.3">
      <c r="O253" s="60"/>
      <c r="AA253" s="61"/>
      <c r="AB253" s="40"/>
      <c r="AC253" s="40"/>
      <c r="AD253" s="40"/>
      <c r="AE253" s="40"/>
      <c r="AF253" s="40"/>
      <c r="AG253" s="61"/>
    </row>
    <row r="254" spans="15:33" ht="15.75" customHeight="1" x14ac:dyDescent="0.3">
      <c r="O254" s="60"/>
      <c r="AA254" s="61"/>
      <c r="AB254" s="40"/>
      <c r="AC254" s="40"/>
      <c r="AD254" s="40"/>
      <c r="AE254" s="40"/>
      <c r="AF254" s="40"/>
      <c r="AG254" s="61"/>
    </row>
    <row r="255" spans="15:33" ht="15.75" customHeight="1" x14ac:dyDescent="0.3">
      <c r="O255" s="60"/>
      <c r="AA255" s="61"/>
      <c r="AB255" s="40"/>
      <c r="AC255" s="40"/>
      <c r="AD255" s="40"/>
      <c r="AE255" s="40"/>
      <c r="AF255" s="40"/>
      <c r="AG255" s="61"/>
    </row>
    <row r="256" spans="15:33" ht="15.75" customHeight="1" x14ac:dyDescent="0.3">
      <c r="O256" s="60"/>
      <c r="AA256" s="61"/>
      <c r="AB256" s="40"/>
      <c r="AC256" s="40"/>
      <c r="AD256" s="40"/>
      <c r="AE256" s="40"/>
      <c r="AF256" s="40"/>
      <c r="AG256" s="61"/>
    </row>
    <row r="257" spans="15:33" ht="15.75" customHeight="1" x14ac:dyDescent="0.3">
      <c r="O257" s="60"/>
      <c r="AA257" s="61"/>
      <c r="AB257" s="40"/>
      <c r="AC257" s="40"/>
      <c r="AD257" s="40"/>
      <c r="AE257" s="40"/>
      <c r="AF257" s="40"/>
      <c r="AG257" s="61"/>
    </row>
    <row r="258" spans="15:33" ht="15.75" customHeight="1" x14ac:dyDescent="0.3">
      <c r="O258" s="60"/>
      <c r="AA258" s="61"/>
      <c r="AB258" s="40"/>
      <c r="AC258" s="40"/>
      <c r="AD258" s="40"/>
      <c r="AE258" s="40"/>
      <c r="AF258" s="40"/>
      <c r="AG258" s="61"/>
    </row>
    <row r="259" spans="15:33" ht="15.75" customHeight="1" x14ac:dyDescent="0.3">
      <c r="O259" s="60"/>
      <c r="AA259" s="61"/>
      <c r="AB259" s="40"/>
      <c r="AC259" s="40"/>
      <c r="AD259" s="40"/>
      <c r="AE259" s="40"/>
      <c r="AF259" s="40"/>
      <c r="AG259" s="61"/>
    </row>
    <row r="260" spans="15:33" ht="15.75" customHeight="1" x14ac:dyDescent="0.3">
      <c r="O260" s="60"/>
      <c r="AA260" s="61"/>
      <c r="AB260" s="40"/>
      <c r="AC260" s="40"/>
      <c r="AD260" s="40"/>
      <c r="AE260" s="40"/>
      <c r="AF260" s="40"/>
      <c r="AG260" s="61"/>
    </row>
    <row r="261" spans="15:33" ht="15.75" customHeight="1" x14ac:dyDescent="0.3">
      <c r="O261" s="60"/>
      <c r="AA261" s="61"/>
      <c r="AB261" s="40"/>
      <c r="AC261" s="40"/>
      <c r="AD261" s="40"/>
      <c r="AE261" s="40"/>
      <c r="AF261" s="40"/>
      <c r="AG261" s="61"/>
    </row>
    <row r="262" spans="15:33" ht="15.75" customHeight="1" x14ac:dyDescent="0.3">
      <c r="O262" s="60"/>
      <c r="AA262" s="61"/>
      <c r="AB262" s="40"/>
      <c r="AC262" s="40"/>
      <c r="AD262" s="40"/>
      <c r="AE262" s="40"/>
      <c r="AF262" s="40"/>
      <c r="AG262" s="61"/>
    </row>
    <row r="263" spans="15:33" ht="15.75" customHeight="1" x14ac:dyDescent="0.3">
      <c r="O263" s="60"/>
      <c r="AA263" s="61"/>
      <c r="AB263" s="40"/>
      <c r="AC263" s="40"/>
      <c r="AD263" s="40"/>
      <c r="AE263" s="40"/>
      <c r="AF263" s="40"/>
      <c r="AG263" s="61"/>
    </row>
    <row r="264" spans="15:33" ht="15.75" customHeight="1" x14ac:dyDescent="0.3">
      <c r="O264" s="60"/>
      <c r="AA264" s="61"/>
      <c r="AB264" s="40"/>
      <c r="AC264" s="40"/>
      <c r="AD264" s="40"/>
      <c r="AE264" s="40"/>
      <c r="AF264" s="40"/>
      <c r="AG264" s="61"/>
    </row>
    <row r="265" spans="15:33" ht="15.75" customHeight="1" x14ac:dyDescent="0.3">
      <c r="O265" s="60"/>
      <c r="AA265" s="61"/>
      <c r="AB265" s="40"/>
      <c r="AC265" s="40"/>
      <c r="AD265" s="40"/>
      <c r="AE265" s="40"/>
      <c r="AF265" s="40"/>
      <c r="AG265" s="61"/>
    </row>
    <row r="266" spans="15:33" ht="15.75" customHeight="1" x14ac:dyDescent="0.3">
      <c r="O266" s="60"/>
      <c r="AA266" s="61"/>
      <c r="AB266" s="40"/>
      <c r="AC266" s="40"/>
      <c r="AD266" s="40"/>
      <c r="AE266" s="40"/>
      <c r="AF266" s="40"/>
      <c r="AG266" s="61"/>
    </row>
    <row r="267" spans="15:33" ht="15.75" customHeight="1" x14ac:dyDescent="0.3">
      <c r="O267" s="60"/>
      <c r="AA267" s="61"/>
      <c r="AB267" s="40"/>
      <c r="AC267" s="40"/>
      <c r="AD267" s="40"/>
      <c r="AE267" s="40"/>
      <c r="AF267" s="40"/>
      <c r="AG267" s="61"/>
    </row>
    <row r="268" spans="15:33" ht="15.75" customHeight="1" x14ac:dyDescent="0.3">
      <c r="O268" s="60"/>
      <c r="AA268" s="61"/>
      <c r="AB268" s="40"/>
      <c r="AC268" s="40"/>
      <c r="AD268" s="40"/>
      <c r="AE268" s="40"/>
      <c r="AF268" s="40"/>
      <c r="AG268" s="61"/>
    </row>
    <row r="269" spans="15:33" ht="15.75" customHeight="1" x14ac:dyDescent="0.3">
      <c r="O269" s="60"/>
      <c r="AA269" s="61"/>
      <c r="AB269" s="40"/>
      <c r="AC269" s="40"/>
      <c r="AD269" s="40"/>
      <c r="AE269" s="40"/>
      <c r="AF269" s="40"/>
      <c r="AG269" s="61"/>
    </row>
    <row r="270" spans="15:33" ht="15.75" customHeight="1" x14ac:dyDescent="0.3">
      <c r="O270" s="60"/>
      <c r="AA270" s="61"/>
      <c r="AB270" s="40"/>
      <c r="AC270" s="40"/>
      <c r="AD270" s="40"/>
      <c r="AE270" s="40"/>
      <c r="AF270" s="40"/>
      <c r="AG270" s="61"/>
    </row>
    <row r="271" spans="15:33" ht="15.75" customHeight="1" x14ac:dyDescent="0.3">
      <c r="O271" s="60"/>
      <c r="AA271" s="61"/>
      <c r="AB271" s="40"/>
      <c r="AC271" s="40"/>
      <c r="AD271" s="40"/>
      <c r="AE271" s="40"/>
      <c r="AF271" s="40"/>
      <c r="AG271" s="61"/>
    </row>
    <row r="272" spans="15:33" ht="15.75" customHeight="1" x14ac:dyDescent="0.3">
      <c r="O272" s="60"/>
      <c r="AA272" s="61"/>
      <c r="AB272" s="40"/>
      <c r="AC272" s="40"/>
      <c r="AD272" s="40"/>
      <c r="AE272" s="40"/>
      <c r="AF272" s="40"/>
      <c r="AG272" s="61"/>
    </row>
    <row r="273" spans="15:33" ht="15.75" customHeight="1" x14ac:dyDescent="0.3">
      <c r="O273" s="60"/>
      <c r="AA273" s="61"/>
      <c r="AB273" s="40"/>
      <c r="AC273" s="40"/>
      <c r="AD273" s="40"/>
      <c r="AE273" s="40"/>
      <c r="AF273" s="40"/>
      <c r="AG273" s="61"/>
    </row>
    <row r="274" spans="15:33" ht="15.75" customHeight="1" x14ac:dyDescent="0.3">
      <c r="O274" s="60"/>
      <c r="AA274" s="61"/>
      <c r="AB274" s="40"/>
      <c r="AC274" s="40"/>
      <c r="AD274" s="40"/>
      <c r="AE274" s="40"/>
      <c r="AF274" s="40"/>
      <c r="AG274" s="61"/>
    </row>
    <row r="275" spans="15:33" ht="15.75" customHeight="1" x14ac:dyDescent="0.3">
      <c r="O275" s="60"/>
      <c r="AA275" s="61"/>
      <c r="AB275" s="40"/>
      <c r="AC275" s="40"/>
      <c r="AD275" s="40"/>
      <c r="AE275" s="40"/>
      <c r="AF275" s="40"/>
      <c r="AG275" s="61"/>
    </row>
    <row r="276" spans="15:33" ht="15.75" customHeight="1" x14ac:dyDescent="0.3">
      <c r="O276" s="60"/>
      <c r="AA276" s="61"/>
      <c r="AB276" s="40"/>
      <c r="AC276" s="40"/>
      <c r="AD276" s="40"/>
      <c r="AE276" s="40"/>
      <c r="AF276" s="40"/>
      <c r="AG276" s="61"/>
    </row>
    <row r="277" spans="15:33" ht="15.75" customHeight="1" x14ac:dyDescent="0.3">
      <c r="O277" s="60"/>
      <c r="AA277" s="61"/>
      <c r="AB277" s="40"/>
      <c r="AC277" s="40"/>
      <c r="AD277" s="40"/>
      <c r="AE277" s="40"/>
      <c r="AF277" s="40"/>
      <c r="AG277" s="61"/>
    </row>
    <row r="278" spans="15:33" ht="15.75" customHeight="1" x14ac:dyDescent="0.3">
      <c r="O278" s="60"/>
      <c r="AA278" s="61"/>
      <c r="AB278" s="40"/>
      <c r="AC278" s="40"/>
      <c r="AD278" s="40"/>
      <c r="AE278" s="40"/>
      <c r="AF278" s="40"/>
      <c r="AG278" s="61"/>
    </row>
    <row r="279" spans="15:33" ht="15.75" customHeight="1" x14ac:dyDescent="0.3">
      <c r="O279" s="60"/>
      <c r="AA279" s="61"/>
      <c r="AB279" s="40"/>
      <c r="AC279" s="40"/>
      <c r="AD279" s="40"/>
      <c r="AE279" s="40"/>
      <c r="AF279" s="40"/>
      <c r="AG279" s="61"/>
    </row>
    <row r="280" spans="15:33" ht="15.75" customHeight="1" x14ac:dyDescent="0.3">
      <c r="O280" s="60"/>
      <c r="AA280" s="61"/>
      <c r="AB280" s="40"/>
      <c r="AC280" s="40"/>
      <c r="AD280" s="40"/>
      <c r="AE280" s="40"/>
      <c r="AF280" s="40"/>
      <c r="AG280" s="61"/>
    </row>
    <row r="281" spans="15:33" ht="15.75" customHeight="1" x14ac:dyDescent="0.3">
      <c r="O281" s="60"/>
      <c r="AA281" s="61"/>
      <c r="AB281" s="40"/>
      <c r="AC281" s="40"/>
      <c r="AD281" s="40"/>
      <c r="AE281" s="40"/>
      <c r="AF281" s="40"/>
      <c r="AG281" s="61"/>
    </row>
    <row r="282" spans="15:33" ht="15.75" customHeight="1" x14ac:dyDescent="0.3">
      <c r="O282" s="60"/>
      <c r="AA282" s="61"/>
      <c r="AB282" s="40"/>
      <c r="AC282" s="40"/>
      <c r="AD282" s="40"/>
      <c r="AE282" s="40"/>
      <c r="AF282" s="40"/>
      <c r="AG282" s="61"/>
    </row>
    <row r="283" spans="15:33" ht="15.75" customHeight="1" x14ac:dyDescent="0.3">
      <c r="O283" s="60"/>
      <c r="AA283" s="61"/>
      <c r="AB283" s="40"/>
      <c r="AC283" s="40"/>
      <c r="AD283" s="40"/>
      <c r="AE283" s="40"/>
      <c r="AF283" s="40"/>
      <c r="AG283" s="61"/>
    </row>
    <row r="284" spans="15:33" ht="15.75" customHeight="1" x14ac:dyDescent="0.3">
      <c r="O284" s="60"/>
      <c r="AA284" s="61"/>
      <c r="AB284" s="40"/>
      <c r="AC284" s="40"/>
      <c r="AD284" s="40"/>
      <c r="AE284" s="40"/>
      <c r="AF284" s="40"/>
      <c r="AG284" s="61"/>
    </row>
    <row r="285" spans="15:33" ht="15.75" customHeight="1" x14ac:dyDescent="0.3">
      <c r="O285" s="60"/>
      <c r="AA285" s="61"/>
      <c r="AB285" s="40"/>
      <c r="AC285" s="40"/>
      <c r="AD285" s="40"/>
      <c r="AE285" s="40"/>
      <c r="AF285" s="40"/>
      <c r="AG285" s="61"/>
    </row>
    <row r="286" spans="15:33" ht="15.75" customHeight="1" x14ac:dyDescent="0.3">
      <c r="O286" s="60"/>
      <c r="AA286" s="61"/>
      <c r="AB286" s="40"/>
      <c r="AC286" s="40"/>
      <c r="AD286" s="40"/>
      <c r="AE286" s="40"/>
      <c r="AF286" s="40"/>
      <c r="AG286" s="61"/>
    </row>
    <row r="287" spans="15:33" ht="15.75" customHeight="1" x14ac:dyDescent="0.3">
      <c r="O287" s="60"/>
      <c r="AA287" s="61"/>
      <c r="AB287" s="40"/>
      <c r="AC287" s="40"/>
      <c r="AD287" s="40"/>
      <c r="AE287" s="40"/>
      <c r="AF287" s="40"/>
      <c r="AG287" s="61"/>
    </row>
    <row r="288" spans="15:33" ht="15.75" customHeight="1" x14ac:dyDescent="0.3">
      <c r="O288" s="60"/>
      <c r="AA288" s="61"/>
      <c r="AB288" s="40"/>
      <c r="AC288" s="40"/>
      <c r="AD288" s="40"/>
      <c r="AE288" s="40"/>
      <c r="AF288" s="40"/>
      <c r="AG288" s="61"/>
    </row>
    <row r="289" spans="15:33" ht="15.75" customHeight="1" x14ac:dyDescent="0.3">
      <c r="O289" s="60"/>
      <c r="AA289" s="61"/>
      <c r="AB289" s="40"/>
      <c r="AC289" s="40"/>
      <c r="AD289" s="40"/>
      <c r="AE289" s="40"/>
      <c r="AF289" s="40"/>
      <c r="AG289" s="61"/>
    </row>
    <row r="290" spans="15:33" ht="15.75" customHeight="1" x14ac:dyDescent="0.3">
      <c r="O290" s="60"/>
      <c r="AA290" s="61"/>
      <c r="AB290" s="40"/>
      <c r="AC290" s="40"/>
      <c r="AD290" s="40"/>
      <c r="AE290" s="40"/>
      <c r="AF290" s="40"/>
      <c r="AG290" s="61"/>
    </row>
    <row r="291" spans="15:33" ht="15.75" customHeight="1" x14ac:dyDescent="0.3">
      <c r="O291" s="60"/>
      <c r="AA291" s="61"/>
      <c r="AB291" s="40"/>
      <c r="AC291" s="40"/>
      <c r="AD291" s="40"/>
      <c r="AE291" s="40"/>
      <c r="AF291" s="40"/>
      <c r="AG291" s="61"/>
    </row>
    <row r="292" spans="15:33" ht="15.75" customHeight="1" x14ac:dyDescent="0.3">
      <c r="O292" s="60"/>
      <c r="AA292" s="61"/>
      <c r="AB292" s="40"/>
      <c r="AC292" s="40"/>
      <c r="AD292" s="40"/>
      <c r="AE292" s="40"/>
      <c r="AF292" s="40"/>
      <c r="AG292" s="61"/>
    </row>
    <row r="293" spans="15:33" ht="15.75" customHeight="1" x14ac:dyDescent="0.3">
      <c r="O293" s="60"/>
      <c r="AA293" s="61"/>
      <c r="AB293" s="40"/>
      <c r="AC293" s="40"/>
      <c r="AD293" s="40"/>
      <c r="AE293" s="40"/>
      <c r="AF293" s="40"/>
      <c r="AG293" s="61"/>
    </row>
    <row r="294" spans="15:33" ht="15.75" customHeight="1" x14ac:dyDescent="0.3">
      <c r="O294" s="60"/>
      <c r="AA294" s="61"/>
      <c r="AB294" s="40"/>
      <c r="AC294" s="40"/>
      <c r="AD294" s="40"/>
      <c r="AE294" s="40"/>
      <c r="AF294" s="40"/>
      <c r="AG294" s="61"/>
    </row>
    <row r="295" spans="15:33" ht="15.75" customHeight="1" x14ac:dyDescent="0.3">
      <c r="O295" s="60"/>
      <c r="AA295" s="61"/>
      <c r="AB295" s="40"/>
      <c r="AC295" s="40"/>
      <c r="AD295" s="40"/>
      <c r="AE295" s="40"/>
      <c r="AF295" s="40"/>
      <c r="AG295" s="61"/>
    </row>
    <row r="296" spans="15:33" ht="15.75" customHeight="1" x14ac:dyDescent="0.3">
      <c r="O296" s="60"/>
      <c r="AA296" s="61"/>
      <c r="AB296" s="40"/>
      <c r="AC296" s="40"/>
      <c r="AD296" s="40"/>
      <c r="AE296" s="40"/>
      <c r="AF296" s="40"/>
      <c r="AG296" s="61"/>
    </row>
    <row r="297" spans="15:33" ht="15.75" customHeight="1" x14ac:dyDescent="0.3">
      <c r="O297" s="60"/>
      <c r="AA297" s="61"/>
      <c r="AB297" s="40"/>
      <c r="AC297" s="40"/>
      <c r="AD297" s="40"/>
      <c r="AE297" s="40"/>
      <c r="AF297" s="40"/>
      <c r="AG297" s="61"/>
    </row>
    <row r="298" spans="15:33" ht="15.75" customHeight="1" x14ac:dyDescent="0.3">
      <c r="O298" s="60"/>
      <c r="AA298" s="61"/>
      <c r="AB298" s="40"/>
      <c r="AC298" s="40"/>
      <c r="AD298" s="40"/>
      <c r="AE298" s="40"/>
      <c r="AF298" s="40"/>
      <c r="AG298" s="61"/>
    </row>
    <row r="299" spans="15:33" ht="15.75" customHeight="1" x14ac:dyDescent="0.3">
      <c r="O299" s="60"/>
      <c r="AA299" s="61"/>
      <c r="AB299" s="40"/>
      <c r="AC299" s="40"/>
      <c r="AD299" s="40"/>
      <c r="AE299" s="40"/>
      <c r="AF299" s="40"/>
      <c r="AG299" s="61"/>
    </row>
    <row r="300" spans="15:33" ht="15.75" customHeight="1" x14ac:dyDescent="0.3">
      <c r="O300" s="60"/>
      <c r="AA300" s="61"/>
      <c r="AB300" s="40"/>
      <c r="AC300" s="40"/>
      <c r="AD300" s="40"/>
      <c r="AE300" s="40"/>
      <c r="AF300" s="40"/>
      <c r="AG300" s="61"/>
    </row>
    <row r="301" spans="15:33" ht="15.75" customHeight="1" x14ac:dyDescent="0.3">
      <c r="O301" s="60"/>
      <c r="AA301" s="61"/>
      <c r="AB301" s="40"/>
      <c r="AC301" s="40"/>
      <c r="AD301" s="40"/>
      <c r="AE301" s="40"/>
      <c r="AF301" s="40"/>
      <c r="AG301" s="61"/>
    </row>
    <row r="302" spans="15:33" ht="15.75" customHeight="1" x14ac:dyDescent="0.3">
      <c r="O302" s="60"/>
      <c r="AA302" s="61"/>
      <c r="AB302" s="40"/>
      <c r="AC302" s="40"/>
      <c r="AD302" s="40"/>
      <c r="AE302" s="40"/>
      <c r="AF302" s="40"/>
      <c r="AG302" s="61"/>
    </row>
    <row r="303" spans="15:33" ht="15.75" customHeight="1" x14ac:dyDescent="0.3">
      <c r="O303" s="60"/>
      <c r="AA303" s="61"/>
      <c r="AB303" s="40"/>
      <c r="AC303" s="40"/>
      <c r="AD303" s="40"/>
      <c r="AE303" s="40"/>
      <c r="AF303" s="40"/>
      <c r="AG303" s="61"/>
    </row>
    <row r="304" spans="15:33" ht="15.75" customHeight="1" x14ac:dyDescent="0.3">
      <c r="O304" s="60"/>
      <c r="AA304" s="61"/>
      <c r="AB304" s="40"/>
      <c r="AC304" s="40"/>
      <c r="AD304" s="40"/>
      <c r="AE304" s="40"/>
      <c r="AF304" s="40"/>
      <c r="AG304" s="61"/>
    </row>
    <row r="305" spans="15:33" ht="15.75" customHeight="1" x14ac:dyDescent="0.3">
      <c r="O305" s="60"/>
      <c r="AA305" s="61"/>
      <c r="AB305" s="40"/>
      <c r="AC305" s="40"/>
      <c r="AD305" s="40"/>
      <c r="AE305" s="40"/>
      <c r="AF305" s="40"/>
      <c r="AG305" s="61"/>
    </row>
    <row r="306" spans="15:33" ht="15.75" customHeight="1" x14ac:dyDescent="0.3">
      <c r="O306" s="60"/>
      <c r="AA306" s="61"/>
      <c r="AB306" s="40"/>
      <c r="AC306" s="40"/>
      <c r="AD306" s="40"/>
      <c r="AE306" s="40"/>
      <c r="AF306" s="40"/>
      <c r="AG306" s="61"/>
    </row>
    <row r="307" spans="15:33" ht="15.75" customHeight="1" x14ac:dyDescent="0.3">
      <c r="O307" s="60"/>
      <c r="AA307" s="61"/>
      <c r="AB307" s="40"/>
      <c r="AC307" s="40"/>
      <c r="AD307" s="40"/>
      <c r="AE307" s="40"/>
      <c r="AF307" s="40"/>
      <c r="AG307" s="61"/>
    </row>
    <row r="308" spans="15:33" ht="15.75" customHeight="1" x14ac:dyDescent="0.3">
      <c r="O308" s="60"/>
      <c r="AA308" s="61"/>
      <c r="AB308" s="40"/>
      <c r="AC308" s="40"/>
      <c r="AD308" s="40"/>
      <c r="AE308" s="40"/>
      <c r="AF308" s="40"/>
      <c r="AG308" s="61"/>
    </row>
    <row r="309" spans="15:33" ht="15.75" customHeight="1" x14ac:dyDescent="0.3">
      <c r="O309" s="60"/>
      <c r="AA309" s="61"/>
      <c r="AB309" s="40"/>
      <c r="AC309" s="40"/>
      <c r="AD309" s="40"/>
      <c r="AE309" s="40"/>
      <c r="AF309" s="40"/>
      <c r="AG309" s="61"/>
    </row>
    <row r="310" spans="15:33" ht="15.75" customHeight="1" x14ac:dyDescent="0.3">
      <c r="O310" s="60"/>
      <c r="AA310" s="61"/>
      <c r="AB310" s="40"/>
      <c r="AC310" s="40"/>
      <c r="AD310" s="40"/>
      <c r="AE310" s="40"/>
      <c r="AF310" s="40"/>
      <c r="AG310" s="61"/>
    </row>
    <row r="311" spans="15:33" ht="15.75" customHeight="1" x14ac:dyDescent="0.3">
      <c r="O311" s="60"/>
      <c r="AA311" s="61"/>
      <c r="AB311" s="40"/>
      <c r="AC311" s="40"/>
      <c r="AD311" s="40"/>
      <c r="AE311" s="40"/>
      <c r="AF311" s="40"/>
      <c r="AG311" s="61"/>
    </row>
    <row r="312" spans="15:33" ht="15.75" customHeight="1" x14ac:dyDescent="0.3">
      <c r="O312" s="60"/>
      <c r="AA312" s="61"/>
      <c r="AB312" s="40"/>
      <c r="AC312" s="40"/>
      <c r="AD312" s="40"/>
      <c r="AE312" s="40"/>
      <c r="AF312" s="40"/>
      <c r="AG312" s="61"/>
    </row>
    <row r="313" spans="15:33" ht="15.75" customHeight="1" x14ac:dyDescent="0.3">
      <c r="O313" s="60"/>
      <c r="AA313" s="61"/>
      <c r="AB313" s="40"/>
      <c r="AC313" s="40"/>
      <c r="AD313" s="40"/>
      <c r="AE313" s="40"/>
      <c r="AF313" s="40"/>
      <c r="AG313" s="61"/>
    </row>
    <row r="314" spans="15:33" ht="15.75" customHeight="1" x14ac:dyDescent="0.3">
      <c r="O314" s="60"/>
      <c r="AA314" s="61"/>
      <c r="AB314" s="40"/>
      <c r="AC314" s="40"/>
      <c r="AD314" s="40"/>
      <c r="AE314" s="40"/>
      <c r="AF314" s="40"/>
      <c r="AG314" s="61"/>
    </row>
    <row r="315" spans="15:33" ht="15.75" customHeight="1" x14ac:dyDescent="0.3">
      <c r="O315" s="60"/>
      <c r="AA315" s="61"/>
      <c r="AB315" s="40"/>
      <c r="AC315" s="40"/>
      <c r="AD315" s="40"/>
      <c r="AE315" s="40"/>
      <c r="AF315" s="40"/>
      <c r="AG315" s="61"/>
    </row>
    <row r="316" spans="15:33" ht="15.75" customHeight="1" x14ac:dyDescent="0.3">
      <c r="O316" s="60"/>
      <c r="AA316" s="61"/>
      <c r="AB316" s="40"/>
      <c r="AC316" s="40"/>
      <c r="AD316" s="40"/>
      <c r="AE316" s="40"/>
      <c r="AF316" s="40"/>
      <c r="AG316" s="61"/>
    </row>
    <row r="317" spans="15:33" ht="15.75" customHeight="1" x14ac:dyDescent="0.3">
      <c r="O317" s="60"/>
      <c r="AA317" s="61"/>
      <c r="AB317" s="40"/>
      <c r="AC317" s="40"/>
      <c r="AD317" s="40"/>
      <c r="AE317" s="40"/>
      <c r="AF317" s="40"/>
      <c r="AG317" s="61"/>
    </row>
    <row r="318" spans="15:33" ht="15.75" customHeight="1" x14ac:dyDescent="0.3">
      <c r="O318" s="60"/>
      <c r="AA318" s="61"/>
      <c r="AB318" s="40"/>
      <c r="AC318" s="40"/>
      <c r="AD318" s="40"/>
      <c r="AE318" s="40"/>
      <c r="AF318" s="40"/>
      <c r="AG318" s="61"/>
    </row>
    <row r="319" spans="15:33" ht="15.75" customHeight="1" x14ac:dyDescent="0.3">
      <c r="O319" s="60"/>
      <c r="AA319" s="61"/>
      <c r="AB319" s="40"/>
      <c r="AC319" s="40"/>
      <c r="AD319" s="40"/>
      <c r="AE319" s="40"/>
      <c r="AF319" s="40"/>
      <c r="AG319" s="61"/>
    </row>
    <row r="320" spans="15:33" ht="15.75" customHeight="1" x14ac:dyDescent="0.3">
      <c r="O320" s="60"/>
      <c r="AA320" s="61"/>
      <c r="AB320" s="40"/>
      <c r="AC320" s="40"/>
      <c r="AD320" s="40"/>
      <c r="AE320" s="40"/>
      <c r="AF320" s="40"/>
      <c r="AG320" s="61"/>
    </row>
    <row r="321" spans="15:33" ht="15.75" customHeight="1" x14ac:dyDescent="0.3">
      <c r="O321" s="60"/>
      <c r="AA321" s="61"/>
      <c r="AB321" s="40"/>
      <c r="AC321" s="40"/>
      <c r="AD321" s="40"/>
      <c r="AE321" s="40"/>
      <c r="AF321" s="40"/>
      <c r="AG321" s="61"/>
    </row>
    <row r="322" spans="15:33" ht="15.75" customHeight="1" x14ac:dyDescent="0.3">
      <c r="O322" s="60"/>
      <c r="AA322" s="61"/>
      <c r="AB322" s="40"/>
      <c r="AC322" s="40"/>
      <c r="AD322" s="40"/>
      <c r="AE322" s="40"/>
      <c r="AF322" s="40"/>
      <c r="AG322" s="61"/>
    </row>
    <row r="323" spans="15:33" ht="15.75" customHeight="1" x14ac:dyDescent="0.3">
      <c r="O323" s="60"/>
      <c r="AA323" s="61"/>
      <c r="AB323" s="40"/>
      <c r="AC323" s="40"/>
      <c r="AD323" s="40"/>
      <c r="AE323" s="40"/>
      <c r="AF323" s="40"/>
      <c r="AG323" s="61"/>
    </row>
    <row r="324" spans="15:33" ht="15.75" customHeight="1" x14ac:dyDescent="0.3">
      <c r="O324" s="60"/>
      <c r="AA324" s="61"/>
      <c r="AB324" s="40"/>
      <c r="AC324" s="40"/>
      <c r="AD324" s="40"/>
      <c r="AE324" s="40"/>
      <c r="AF324" s="40"/>
      <c r="AG324" s="61"/>
    </row>
    <row r="325" spans="15:33" ht="15.75" customHeight="1" x14ac:dyDescent="0.3">
      <c r="O325" s="60"/>
      <c r="AA325" s="61"/>
      <c r="AB325" s="40"/>
      <c r="AC325" s="40"/>
      <c r="AD325" s="40"/>
      <c r="AE325" s="40"/>
      <c r="AF325" s="40"/>
      <c r="AG325" s="61"/>
    </row>
    <row r="326" spans="15:33" ht="15.75" customHeight="1" x14ac:dyDescent="0.3">
      <c r="O326" s="60"/>
      <c r="AA326" s="61"/>
      <c r="AB326" s="40"/>
      <c r="AC326" s="40"/>
      <c r="AD326" s="40"/>
      <c r="AE326" s="40"/>
      <c r="AF326" s="40"/>
      <c r="AG326" s="61"/>
    </row>
    <row r="327" spans="15:33" ht="15.75" customHeight="1" x14ac:dyDescent="0.3">
      <c r="O327" s="60"/>
      <c r="AA327" s="61"/>
      <c r="AB327" s="40"/>
      <c r="AC327" s="40"/>
      <c r="AD327" s="40"/>
      <c r="AE327" s="40"/>
      <c r="AF327" s="40"/>
      <c r="AG327" s="61"/>
    </row>
    <row r="328" spans="15:33" ht="15.75" customHeight="1" x14ac:dyDescent="0.3">
      <c r="O328" s="60"/>
      <c r="AA328" s="61"/>
      <c r="AB328" s="40"/>
      <c r="AC328" s="40"/>
      <c r="AD328" s="40"/>
      <c r="AE328" s="40"/>
      <c r="AF328" s="40"/>
      <c r="AG328" s="61"/>
    </row>
    <row r="329" spans="15:33" ht="15.75" customHeight="1" x14ac:dyDescent="0.3">
      <c r="O329" s="60"/>
      <c r="AA329" s="61"/>
      <c r="AB329" s="40"/>
      <c r="AC329" s="40"/>
      <c r="AD329" s="40"/>
      <c r="AE329" s="40"/>
      <c r="AF329" s="40"/>
      <c r="AG329" s="61"/>
    </row>
    <row r="330" spans="15:33" ht="15.75" customHeight="1" x14ac:dyDescent="0.3">
      <c r="O330" s="60"/>
      <c r="AA330" s="61"/>
      <c r="AB330" s="40"/>
      <c r="AC330" s="40"/>
      <c r="AD330" s="40"/>
      <c r="AE330" s="40"/>
      <c r="AF330" s="40"/>
      <c r="AG330" s="61"/>
    </row>
    <row r="331" spans="15:33" ht="15.75" customHeight="1" x14ac:dyDescent="0.3">
      <c r="O331" s="60"/>
      <c r="AA331" s="61"/>
      <c r="AB331" s="40"/>
      <c r="AC331" s="40"/>
      <c r="AD331" s="40"/>
      <c r="AE331" s="40"/>
      <c r="AF331" s="40"/>
      <c r="AG331" s="61"/>
    </row>
    <row r="332" spans="15:33" ht="15.75" customHeight="1" x14ac:dyDescent="0.3">
      <c r="O332" s="60"/>
      <c r="AA332" s="61"/>
      <c r="AB332" s="40"/>
      <c r="AC332" s="40"/>
      <c r="AD332" s="40"/>
      <c r="AE332" s="40"/>
      <c r="AF332" s="40"/>
      <c r="AG332" s="61"/>
    </row>
    <row r="333" spans="15:33" ht="15.75" customHeight="1" x14ac:dyDescent="0.3">
      <c r="O333" s="60"/>
      <c r="AA333" s="61"/>
      <c r="AB333" s="40"/>
      <c r="AC333" s="40"/>
      <c r="AD333" s="40"/>
      <c r="AE333" s="40"/>
      <c r="AF333" s="40"/>
      <c r="AG333" s="61"/>
    </row>
    <row r="334" spans="15:33" ht="15.75" customHeight="1" x14ac:dyDescent="0.3">
      <c r="O334" s="60"/>
      <c r="AA334" s="61"/>
      <c r="AB334" s="40"/>
      <c r="AC334" s="40"/>
      <c r="AD334" s="40"/>
      <c r="AE334" s="40"/>
      <c r="AF334" s="40"/>
      <c r="AG334" s="61"/>
    </row>
    <row r="335" spans="15:33" ht="15.75" customHeight="1" x14ac:dyDescent="0.3">
      <c r="O335" s="60"/>
      <c r="AA335" s="61"/>
      <c r="AB335" s="40"/>
      <c r="AC335" s="40"/>
      <c r="AD335" s="40"/>
      <c r="AE335" s="40"/>
      <c r="AF335" s="40"/>
      <c r="AG335" s="61"/>
    </row>
    <row r="336" spans="15:33" ht="15.75" customHeight="1" x14ac:dyDescent="0.3">
      <c r="O336" s="60"/>
      <c r="AA336" s="61"/>
      <c r="AB336" s="40"/>
      <c r="AC336" s="40"/>
      <c r="AD336" s="40"/>
      <c r="AE336" s="40"/>
      <c r="AF336" s="40"/>
      <c r="AG336" s="61"/>
    </row>
    <row r="337" spans="15:33" ht="15.75" customHeight="1" x14ac:dyDescent="0.3">
      <c r="O337" s="60"/>
      <c r="AA337" s="61"/>
      <c r="AB337" s="40"/>
      <c r="AC337" s="40"/>
      <c r="AD337" s="40"/>
      <c r="AE337" s="40"/>
      <c r="AF337" s="40"/>
      <c r="AG337" s="61"/>
    </row>
    <row r="338" spans="15:33" ht="15.75" customHeight="1" x14ac:dyDescent="0.3">
      <c r="O338" s="60"/>
      <c r="AA338" s="61"/>
      <c r="AB338" s="40"/>
      <c r="AC338" s="40"/>
      <c r="AD338" s="40"/>
      <c r="AE338" s="40"/>
      <c r="AF338" s="40"/>
      <c r="AG338" s="61"/>
    </row>
    <row r="339" spans="15:33" ht="15.75" customHeight="1" x14ac:dyDescent="0.3">
      <c r="O339" s="60"/>
      <c r="AA339" s="61"/>
      <c r="AB339" s="40"/>
      <c r="AC339" s="40"/>
      <c r="AD339" s="40"/>
      <c r="AE339" s="40"/>
      <c r="AF339" s="40"/>
      <c r="AG339" s="61"/>
    </row>
    <row r="340" spans="15:33" ht="15.75" customHeight="1" x14ac:dyDescent="0.3">
      <c r="O340" s="60"/>
      <c r="AA340" s="61"/>
      <c r="AB340" s="40"/>
      <c r="AC340" s="40"/>
      <c r="AD340" s="40"/>
      <c r="AE340" s="40"/>
      <c r="AF340" s="40"/>
      <c r="AG340" s="61"/>
    </row>
    <row r="341" spans="15:33" ht="15.75" customHeight="1" x14ac:dyDescent="0.3">
      <c r="O341" s="60"/>
      <c r="AA341" s="61"/>
      <c r="AB341" s="40"/>
      <c r="AC341" s="40"/>
      <c r="AD341" s="40"/>
      <c r="AE341" s="40"/>
      <c r="AF341" s="40"/>
      <c r="AG341" s="61"/>
    </row>
    <row r="342" spans="15:33" ht="15.75" customHeight="1" x14ac:dyDescent="0.3">
      <c r="O342" s="60"/>
      <c r="AA342" s="61"/>
      <c r="AB342" s="40"/>
      <c r="AC342" s="40"/>
      <c r="AD342" s="40"/>
      <c r="AE342" s="40"/>
      <c r="AF342" s="40"/>
      <c r="AG342" s="61"/>
    </row>
    <row r="343" spans="15:33" ht="15.75" customHeight="1" x14ac:dyDescent="0.3">
      <c r="O343" s="60"/>
      <c r="AA343" s="61"/>
      <c r="AB343" s="40"/>
      <c r="AC343" s="40"/>
      <c r="AD343" s="40"/>
      <c r="AE343" s="40"/>
      <c r="AF343" s="40"/>
      <c r="AG343" s="61"/>
    </row>
    <row r="344" spans="15:33" ht="15.75" customHeight="1" x14ac:dyDescent="0.3">
      <c r="O344" s="60"/>
      <c r="AA344" s="61"/>
      <c r="AB344" s="40"/>
      <c r="AC344" s="40"/>
      <c r="AD344" s="40"/>
      <c r="AE344" s="40"/>
      <c r="AF344" s="40"/>
      <c r="AG344" s="61"/>
    </row>
    <row r="345" spans="15:33" ht="15.75" customHeight="1" x14ac:dyDescent="0.3">
      <c r="O345" s="60"/>
      <c r="AA345" s="61"/>
      <c r="AB345" s="40"/>
      <c r="AC345" s="40"/>
      <c r="AD345" s="40"/>
      <c r="AE345" s="40"/>
      <c r="AF345" s="40"/>
      <c r="AG345" s="61"/>
    </row>
    <row r="346" spans="15:33" ht="15.75" customHeight="1" x14ac:dyDescent="0.3">
      <c r="O346" s="60"/>
      <c r="AA346" s="61"/>
      <c r="AB346" s="40"/>
      <c r="AC346" s="40"/>
      <c r="AD346" s="40"/>
      <c r="AE346" s="40"/>
      <c r="AF346" s="40"/>
      <c r="AG346" s="61"/>
    </row>
    <row r="347" spans="15:33" ht="15.75" customHeight="1" x14ac:dyDescent="0.3">
      <c r="O347" s="60"/>
      <c r="AA347" s="61"/>
      <c r="AB347" s="40"/>
      <c r="AC347" s="40"/>
      <c r="AD347" s="40"/>
      <c r="AE347" s="40"/>
      <c r="AF347" s="40"/>
      <c r="AG347" s="61"/>
    </row>
    <row r="348" spans="15:33" ht="15.75" customHeight="1" x14ac:dyDescent="0.3">
      <c r="O348" s="60"/>
      <c r="AA348" s="61"/>
      <c r="AB348" s="40"/>
      <c r="AC348" s="40"/>
      <c r="AD348" s="40"/>
      <c r="AE348" s="40"/>
      <c r="AF348" s="40"/>
      <c r="AG348" s="61"/>
    </row>
    <row r="349" spans="15:33" ht="15.75" customHeight="1" x14ac:dyDescent="0.3">
      <c r="O349" s="60"/>
      <c r="AA349" s="61"/>
      <c r="AB349" s="40"/>
      <c r="AC349" s="40"/>
      <c r="AD349" s="40"/>
      <c r="AE349" s="40"/>
      <c r="AF349" s="40"/>
      <c r="AG349" s="61"/>
    </row>
    <row r="350" spans="15:33" ht="15.75" customHeight="1" x14ac:dyDescent="0.3">
      <c r="O350" s="60"/>
      <c r="AA350" s="61"/>
      <c r="AB350" s="40"/>
      <c r="AC350" s="40"/>
      <c r="AD350" s="40"/>
      <c r="AE350" s="40"/>
      <c r="AF350" s="40"/>
      <c r="AG350" s="61"/>
    </row>
    <row r="351" spans="15:33" ht="15.75" customHeight="1" x14ac:dyDescent="0.3">
      <c r="O351" s="60"/>
      <c r="AA351" s="61"/>
      <c r="AB351" s="40"/>
      <c r="AC351" s="40"/>
      <c r="AD351" s="40"/>
      <c r="AE351" s="40"/>
      <c r="AF351" s="40"/>
      <c r="AG351" s="61"/>
    </row>
    <row r="352" spans="15:33" ht="15.75" customHeight="1" x14ac:dyDescent="0.3">
      <c r="O352" s="60"/>
      <c r="AA352" s="61"/>
      <c r="AB352" s="40"/>
      <c r="AC352" s="40"/>
      <c r="AD352" s="40"/>
      <c r="AE352" s="40"/>
      <c r="AF352" s="40"/>
      <c r="AG352" s="61"/>
    </row>
    <row r="353" spans="15:33" ht="15.75" customHeight="1" x14ac:dyDescent="0.3">
      <c r="O353" s="60"/>
      <c r="AA353" s="61"/>
      <c r="AB353" s="40"/>
      <c r="AC353" s="40"/>
      <c r="AD353" s="40"/>
      <c r="AE353" s="40"/>
      <c r="AF353" s="40"/>
      <c r="AG353" s="61"/>
    </row>
    <row r="354" spans="15:33" ht="15.75" customHeight="1" x14ac:dyDescent="0.3">
      <c r="O354" s="60"/>
      <c r="AA354" s="61"/>
      <c r="AB354" s="40"/>
      <c r="AC354" s="40"/>
      <c r="AD354" s="40"/>
      <c r="AE354" s="40"/>
      <c r="AF354" s="40"/>
      <c r="AG354" s="61"/>
    </row>
    <row r="355" spans="15:33" ht="15.75" customHeight="1" x14ac:dyDescent="0.3">
      <c r="O355" s="60"/>
      <c r="AA355" s="61"/>
      <c r="AB355" s="40"/>
      <c r="AC355" s="40"/>
      <c r="AD355" s="40"/>
      <c r="AE355" s="40"/>
      <c r="AF355" s="40"/>
      <c r="AG355" s="61"/>
    </row>
    <row r="356" spans="15:33" ht="15.75" customHeight="1" x14ac:dyDescent="0.3">
      <c r="O356" s="60"/>
      <c r="AA356" s="61"/>
      <c r="AB356" s="40"/>
      <c r="AC356" s="40"/>
      <c r="AD356" s="40"/>
      <c r="AE356" s="40"/>
      <c r="AF356" s="40"/>
      <c r="AG356" s="61"/>
    </row>
    <row r="357" spans="15:33" ht="15.75" customHeight="1" x14ac:dyDescent="0.3">
      <c r="O357" s="60"/>
      <c r="AA357" s="61"/>
      <c r="AB357" s="40"/>
      <c r="AC357" s="40"/>
      <c r="AD357" s="40"/>
      <c r="AE357" s="40"/>
      <c r="AF357" s="40"/>
      <c r="AG357" s="61"/>
    </row>
    <row r="358" spans="15:33" ht="15.75" customHeight="1" x14ac:dyDescent="0.3">
      <c r="O358" s="60"/>
      <c r="AA358" s="61"/>
      <c r="AB358" s="40"/>
      <c r="AC358" s="40"/>
      <c r="AD358" s="40"/>
      <c r="AE358" s="40"/>
      <c r="AF358" s="40"/>
      <c r="AG358" s="61"/>
    </row>
    <row r="359" spans="15:33" ht="15.75" customHeight="1" x14ac:dyDescent="0.3">
      <c r="O359" s="60"/>
      <c r="AA359" s="61"/>
      <c r="AB359" s="40"/>
      <c r="AC359" s="40"/>
      <c r="AD359" s="40"/>
      <c r="AE359" s="40"/>
      <c r="AF359" s="40"/>
      <c r="AG359" s="61"/>
    </row>
    <row r="360" spans="15:33" ht="15.75" customHeight="1" x14ac:dyDescent="0.3">
      <c r="O360" s="60"/>
      <c r="AA360" s="61"/>
      <c r="AB360" s="40"/>
      <c r="AC360" s="40"/>
      <c r="AD360" s="40"/>
      <c r="AE360" s="40"/>
      <c r="AF360" s="40"/>
      <c r="AG360" s="61"/>
    </row>
    <row r="361" spans="15:33" ht="15.75" customHeight="1" x14ac:dyDescent="0.3">
      <c r="O361" s="60"/>
      <c r="AA361" s="61"/>
      <c r="AB361" s="40"/>
      <c r="AC361" s="40"/>
      <c r="AD361" s="40"/>
      <c r="AE361" s="40"/>
      <c r="AF361" s="40"/>
      <c r="AG361" s="61"/>
    </row>
    <row r="362" spans="15:33" ht="15.75" customHeight="1" x14ac:dyDescent="0.3">
      <c r="O362" s="60"/>
      <c r="AA362" s="61"/>
      <c r="AB362" s="40"/>
      <c r="AC362" s="40"/>
      <c r="AD362" s="40"/>
      <c r="AE362" s="40"/>
      <c r="AF362" s="40"/>
      <c r="AG362" s="61"/>
    </row>
    <row r="363" spans="15:33" ht="15.75" customHeight="1" x14ac:dyDescent="0.3">
      <c r="O363" s="60"/>
      <c r="AA363" s="61"/>
      <c r="AB363" s="40"/>
      <c r="AC363" s="40"/>
      <c r="AD363" s="40"/>
      <c r="AE363" s="40"/>
      <c r="AF363" s="40"/>
      <c r="AG363" s="61"/>
    </row>
    <row r="364" spans="15:33" ht="15.75" customHeight="1" x14ac:dyDescent="0.3">
      <c r="O364" s="60"/>
      <c r="AA364" s="61"/>
      <c r="AB364" s="40"/>
      <c r="AC364" s="40"/>
      <c r="AD364" s="40"/>
      <c r="AE364" s="40"/>
      <c r="AF364" s="40"/>
      <c r="AG364" s="61"/>
    </row>
    <row r="365" spans="15:33" ht="15.75" customHeight="1" x14ac:dyDescent="0.3">
      <c r="O365" s="60"/>
      <c r="AA365" s="61"/>
      <c r="AB365" s="40"/>
      <c r="AC365" s="40"/>
      <c r="AD365" s="40"/>
      <c r="AE365" s="40"/>
      <c r="AF365" s="40"/>
      <c r="AG365" s="61"/>
    </row>
    <row r="366" spans="15:33" ht="15.75" customHeight="1" x14ac:dyDescent="0.3">
      <c r="O366" s="60"/>
      <c r="AA366" s="61"/>
      <c r="AB366" s="40"/>
      <c r="AC366" s="40"/>
      <c r="AD366" s="40"/>
      <c r="AE366" s="40"/>
      <c r="AF366" s="40"/>
      <c r="AG366" s="61"/>
    </row>
    <row r="367" spans="15:33" ht="15.75" customHeight="1" x14ac:dyDescent="0.3">
      <c r="O367" s="60"/>
      <c r="AA367" s="61"/>
      <c r="AB367" s="40"/>
      <c r="AC367" s="40"/>
      <c r="AD367" s="40"/>
      <c r="AE367" s="40"/>
      <c r="AF367" s="40"/>
      <c r="AG367" s="61"/>
    </row>
    <row r="368" spans="15:33" ht="15.75" customHeight="1" x14ac:dyDescent="0.3">
      <c r="O368" s="60"/>
      <c r="AA368" s="61"/>
      <c r="AB368" s="40"/>
      <c r="AC368" s="40"/>
      <c r="AD368" s="40"/>
      <c r="AE368" s="40"/>
      <c r="AF368" s="40"/>
      <c r="AG368" s="61"/>
    </row>
    <row r="369" spans="15:33" ht="15.75" customHeight="1" x14ac:dyDescent="0.3">
      <c r="O369" s="60"/>
      <c r="AA369" s="61"/>
      <c r="AB369" s="40"/>
      <c r="AC369" s="40"/>
      <c r="AD369" s="40"/>
      <c r="AE369" s="40"/>
      <c r="AF369" s="40"/>
      <c r="AG369" s="61"/>
    </row>
    <row r="370" spans="15:33" ht="15.75" customHeight="1" x14ac:dyDescent="0.3">
      <c r="O370" s="60"/>
      <c r="AA370" s="61"/>
      <c r="AB370" s="40"/>
      <c r="AC370" s="40"/>
      <c r="AD370" s="40"/>
      <c r="AE370" s="40"/>
      <c r="AF370" s="40"/>
      <c r="AG370" s="61"/>
    </row>
    <row r="371" spans="15:33" ht="15.75" customHeight="1" x14ac:dyDescent="0.3">
      <c r="O371" s="60"/>
      <c r="AA371" s="61"/>
      <c r="AB371" s="40"/>
      <c r="AC371" s="40"/>
      <c r="AD371" s="40"/>
      <c r="AE371" s="40"/>
      <c r="AF371" s="40"/>
      <c r="AG371" s="61"/>
    </row>
    <row r="372" spans="15:33" ht="15.75" customHeight="1" x14ac:dyDescent="0.3">
      <c r="O372" s="60"/>
      <c r="AA372" s="61"/>
      <c r="AB372" s="40"/>
      <c r="AC372" s="40"/>
      <c r="AD372" s="40"/>
      <c r="AE372" s="40"/>
      <c r="AF372" s="40"/>
      <c r="AG372" s="61"/>
    </row>
    <row r="373" spans="15:33" ht="15.75" customHeight="1" x14ac:dyDescent="0.3">
      <c r="O373" s="60"/>
      <c r="AA373" s="61"/>
      <c r="AB373" s="40"/>
      <c r="AC373" s="40"/>
      <c r="AD373" s="40"/>
      <c r="AE373" s="40"/>
      <c r="AF373" s="40"/>
      <c r="AG373" s="61"/>
    </row>
    <row r="374" spans="15:33" ht="15.75" customHeight="1" x14ac:dyDescent="0.3">
      <c r="O374" s="60"/>
      <c r="AA374" s="61"/>
      <c r="AB374" s="40"/>
      <c r="AC374" s="40"/>
      <c r="AD374" s="40"/>
      <c r="AE374" s="40"/>
      <c r="AF374" s="40"/>
      <c r="AG374" s="61"/>
    </row>
    <row r="375" spans="15:33" ht="15.75" customHeight="1" x14ac:dyDescent="0.3">
      <c r="O375" s="60"/>
      <c r="AA375" s="61"/>
      <c r="AB375" s="40"/>
      <c r="AC375" s="40"/>
      <c r="AD375" s="40"/>
      <c r="AE375" s="40"/>
      <c r="AF375" s="40"/>
      <c r="AG375" s="61"/>
    </row>
    <row r="376" spans="15:33" ht="15.75" customHeight="1" x14ac:dyDescent="0.3">
      <c r="O376" s="60"/>
      <c r="AA376" s="61"/>
      <c r="AB376" s="40"/>
      <c r="AC376" s="40"/>
      <c r="AD376" s="40"/>
      <c r="AE376" s="40"/>
      <c r="AF376" s="40"/>
      <c r="AG376" s="61"/>
    </row>
    <row r="377" spans="15:33" ht="15.75" customHeight="1" x14ac:dyDescent="0.3">
      <c r="O377" s="60"/>
      <c r="AA377" s="61"/>
      <c r="AB377" s="40"/>
      <c r="AC377" s="40"/>
      <c r="AD377" s="40"/>
      <c r="AE377" s="40"/>
      <c r="AF377" s="40"/>
      <c r="AG377" s="61"/>
    </row>
    <row r="378" spans="15:33" ht="15.75" customHeight="1" x14ac:dyDescent="0.3">
      <c r="O378" s="60"/>
      <c r="AA378" s="61"/>
      <c r="AB378" s="40"/>
      <c r="AC378" s="40"/>
      <c r="AD378" s="40"/>
      <c r="AE378" s="40"/>
      <c r="AF378" s="40"/>
      <c r="AG378" s="61"/>
    </row>
    <row r="379" spans="15:33" ht="15.75" customHeight="1" x14ac:dyDescent="0.3">
      <c r="O379" s="60"/>
      <c r="AA379" s="61"/>
      <c r="AB379" s="40"/>
      <c r="AC379" s="40"/>
      <c r="AD379" s="40"/>
      <c r="AE379" s="40"/>
      <c r="AF379" s="40"/>
      <c r="AG379" s="61"/>
    </row>
    <row r="380" spans="15:33" ht="15.75" customHeight="1" x14ac:dyDescent="0.3">
      <c r="O380" s="60"/>
      <c r="AA380" s="61"/>
      <c r="AB380" s="40"/>
      <c r="AC380" s="40"/>
      <c r="AD380" s="40"/>
      <c r="AE380" s="40"/>
      <c r="AF380" s="40"/>
      <c r="AG380" s="61"/>
    </row>
    <row r="381" spans="15:33" ht="15.75" customHeight="1" x14ac:dyDescent="0.3">
      <c r="O381" s="60"/>
      <c r="AA381" s="61"/>
      <c r="AB381" s="40"/>
      <c r="AC381" s="40"/>
      <c r="AD381" s="40"/>
      <c r="AE381" s="40"/>
      <c r="AF381" s="40"/>
      <c r="AG381" s="61"/>
    </row>
    <row r="382" spans="15:33" ht="15.75" customHeight="1" x14ac:dyDescent="0.3">
      <c r="O382" s="60"/>
      <c r="AA382" s="61"/>
      <c r="AB382" s="40"/>
      <c r="AC382" s="40"/>
      <c r="AD382" s="40"/>
      <c r="AE382" s="40"/>
      <c r="AF382" s="40"/>
      <c r="AG382" s="61"/>
    </row>
    <row r="383" spans="15:33" ht="15.75" customHeight="1" x14ac:dyDescent="0.3">
      <c r="O383" s="60"/>
      <c r="AA383" s="61"/>
      <c r="AB383" s="40"/>
      <c r="AC383" s="40"/>
      <c r="AD383" s="40"/>
      <c r="AE383" s="40"/>
      <c r="AF383" s="40"/>
      <c r="AG383" s="61"/>
    </row>
    <row r="384" spans="15:33" ht="15.75" customHeight="1" x14ac:dyDescent="0.3">
      <c r="O384" s="60"/>
      <c r="AA384" s="61"/>
      <c r="AB384" s="40"/>
      <c r="AC384" s="40"/>
      <c r="AD384" s="40"/>
      <c r="AE384" s="40"/>
      <c r="AF384" s="40"/>
      <c r="AG384" s="61"/>
    </row>
    <row r="385" spans="15:33" ht="15.75" customHeight="1" x14ac:dyDescent="0.3">
      <c r="O385" s="60"/>
      <c r="AA385" s="61"/>
      <c r="AB385" s="40"/>
      <c r="AC385" s="40"/>
      <c r="AD385" s="40"/>
      <c r="AE385" s="40"/>
      <c r="AF385" s="40"/>
      <c r="AG385" s="61"/>
    </row>
    <row r="386" spans="15:33" ht="15.75" customHeight="1" x14ac:dyDescent="0.3">
      <c r="O386" s="60"/>
      <c r="AA386" s="61"/>
      <c r="AB386" s="40"/>
      <c r="AC386" s="40"/>
      <c r="AD386" s="40"/>
      <c r="AE386" s="40"/>
      <c r="AF386" s="40"/>
      <c r="AG386" s="61"/>
    </row>
    <row r="387" spans="15:33" ht="15.75" customHeight="1" x14ac:dyDescent="0.3">
      <c r="O387" s="60"/>
      <c r="AA387" s="61"/>
      <c r="AB387" s="40"/>
      <c r="AC387" s="40"/>
      <c r="AD387" s="40"/>
      <c r="AE387" s="40"/>
      <c r="AF387" s="40"/>
      <c r="AG387" s="61"/>
    </row>
    <row r="388" spans="15:33" ht="15.75" customHeight="1" x14ac:dyDescent="0.3">
      <c r="O388" s="60"/>
      <c r="AA388" s="61"/>
      <c r="AB388" s="40"/>
      <c r="AC388" s="40"/>
      <c r="AD388" s="40"/>
      <c r="AE388" s="40"/>
      <c r="AF388" s="40"/>
      <c r="AG388" s="61"/>
    </row>
    <row r="389" spans="15:33" ht="15.75" customHeight="1" x14ac:dyDescent="0.3">
      <c r="O389" s="60"/>
      <c r="AA389" s="61"/>
      <c r="AB389" s="40"/>
      <c r="AC389" s="40"/>
      <c r="AD389" s="40"/>
      <c r="AE389" s="40"/>
      <c r="AF389" s="40"/>
      <c r="AG389" s="61"/>
    </row>
    <row r="390" spans="15:33" ht="15.75" customHeight="1" x14ac:dyDescent="0.3">
      <c r="O390" s="60"/>
      <c r="AA390" s="61"/>
      <c r="AB390" s="40"/>
      <c r="AC390" s="40"/>
      <c r="AD390" s="40"/>
      <c r="AE390" s="40"/>
      <c r="AF390" s="40"/>
      <c r="AG390" s="61"/>
    </row>
    <row r="391" spans="15:33" ht="15.75" customHeight="1" x14ac:dyDescent="0.3">
      <c r="O391" s="60"/>
      <c r="AA391" s="61"/>
      <c r="AB391" s="40"/>
      <c r="AC391" s="40"/>
      <c r="AD391" s="40"/>
      <c r="AE391" s="40"/>
      <c r="AF391" s="40"/>
      <c r="AG391" s="61"/>
    </row>
    <row r="392" spans="15:33" ht="15.75" customHeight="1" x14ac:dyDescent="0.3">
      <c r="O392" s="60"/>
      <c r="AA392" s="61"/>
      <c r="AB392" s="40"/>
      <c r="AC392" s="40"/>
      <c r="AD392" s="40"/>
      <c r="AE392" s="40"/>
      <c r="AF392" s="40"/>
      <c r="AG392" s="61"/>
    </row>
    <row r="393" spans="15:33" ht="15.75" customHeight="1" x14ac:dyDescent="0.3">
      <c r="O393" s="60"/>
      <c r="AA393" s="61"/>
      <c r="AB393" s="40"/>
      <c r="AC393" s="40"/>
      <c r="AD393" s="40"/>
      <c r="AE393" s="40"/>
      <c r="AF393" s="40"/>
      <c r="AG393" s="61"/>
    </row>
    <row r="394" spans="15:33" ht="15.75" customHeight="1" x14ac:dyDescent="0.3">
      <c r="O394" s="60"/>
      <c r="AA394" s="61"/>
      <c r="AB394" s="40"/>
      <c r="AC394" s="40"/>
      <c r="AD394" s="40"/>
      <c r="AE394" s="40"/>
      <c r="AF394" s="40"/>
      <c r="AG394" s="61"/>
    </row>
    <row r="395" spans="15:33" ht="15.75" customHeight="1" x14ac:dyDescent="0.3">
      <c r="O395" s="60"/>
      <c r="AA395" s="61"/>
      <c r="AB395" s="40"/>
      <c r="AC395" s="40"/>
      <c r="AD395" s="40"/>
      <c r="AE395" s="40"/>
      <c r="AF395" s="40"/>
      <c r="AG395" s="61"/>
    </row>
    <row r="396" spans="15:33" ht="15.75" customHeight="1" x14ac:dyDescent="0.3">
      <c r="O396" s="60"/>
      <c r="AA396" s="61"/>
      <c r="AB396" s="40"/>
      <c r="AC396" s="40"/>
      <c r="AD396" s="40"/>
      <c r="AE396" s="40"/>
      <c r="AF396" s="40"/>
      <c r="AG396" s="61"/>
    </row>
    <row r="397" spans="15:33" ht="15.75" customHeight="1" x14ac:dyDescent="0.3">
      <c r="O397" s="60"/>
      <c r="AA397" s="61"/>
      <c r="AB397" s="40"/>
      <c r="AC397" s="40"/>
      <c r="AD397" s="40"/>
      <c r="AE397" s="40"/>
      <c r="AF397" s="40"/>
      <c r="AG397" s="61"/>
    </row>
    <row r="398" spans="15:33" ht="15.75" customHeight="1" x14ac:dyDescent="0.3">
      <c r="O398" s="60"/>
      <c r="AA398" s="61"/>
      <c r="AB398" s="40"/>
      <c r="AC398" s="40"/>
      <c r="AD398" s="40"/>
      <c r="AE398" s="40"/>
      <c r="AF398" s="40"/>
      <c r="AG398" s="61"/>
    </row>
    <row r="399" spans="15:33" ht="15.75" customHeight="1" x14ac:dyDescent="0.3">
      <c r="O399" s="60"/>
      <c r="AA399" s="61"/>
      <c r="AB399" s="40"/>
      <c r="AC399" s="40"/>
      <c r="AD399" s="40"/>
      <c r="AE399" s="40"/>
      <c r="AF399" s="40"/>
      <c r="AG399" s="61"/>
    </row>
    <row r="400" spans="15:33" ht="15.75" customHeight="1" x14ac:dyDescent="0.3">
      <c r="O400" s="60"/>
      <c r="AA400" s="61"/>
      <c r="AB400" s="40"/>
      <c r="AC400" s="40"/>
      <c r="AD400" s="40"/>
      <c r="AE400" s="40"/>
      <c r="AF400" s="40"/>
      <c r="AG400" s="61"/>
    </row>
    <row r="401" spans="15:33" ht="15.75" customHeight="1" x14ac:dyDescent="0.3">
      <c r="O401" s="60"/>
      <c r="AA401" s="61"/>
      <c r="AB401" s="40"/>
      <c r="AC401" s="40"/>
      <c r="AD401" s="40"/>
      <c r="AE401" s="40"/>
      <c r="AF401" s="40"/>
      <c r="AG401" s="61"/>
    </row>
    <row r="402" spans="15:33" ht="15.75" customHeight="1" x14ac:dyDescent="0.3">
      <c r="O402" s="60"/>
      <c r="AA402" s="61"/>
      <c r="AB402" s="40"/>
      <c r="AC402" s="40"/>
      <c r="AD402" s="40"/>
      <c r="AE402" s="40"/>
      <c r="AF402" s="40"/>
      <c r="AG402" s="61"/>
    </row>
    <row r="403" spans="15:33" ht="15.75" customHeight="1" x14ac:dyDescent="0.3">
      <c r="O403" s="60"/>
      <c r="AA403" s="61"/>
      <c r="AB403" s="40"/>
      <c r="AC403" s="40"/>
      <c r="AD403" s="40"/>
      <c r="AE403" s="40"/>
      <c r="AF403" s="40"/>
      <c r="AG403" s="61"/>
    </row>
    <row r="404" spans="15:33" ht="15.75" customHeight="1" x14ac:dyDescent="0.3">
      <c r="O404" s="60"/>
      <c r="AA404" s="61"/>
      <c r="AB404" s="40"/>
      <c r="AC404" s="40"/>
      <c r="AD404" s="40"/>
      <c r="AE404" s="40"/>
      <c r="AF404" s="40"/>
      <c r="AG404" s="61"/>
    </row>
    <row r="405" spans="15:33" ht="15.75" customHeight="1" x14ac:dyDescent="0.3">
      <c r="O405" s="60"/>
      <c r="AA405" s="61"/>
      <c r="AB405" s="40"/>
      <c r="AC405" s="40"/>
      <c r="AD405" s="40"/>
      <c r="AE405" s="40"/>
      <c r="AF405" s="40"/>
      <c r="AG405" s="61"/>
    </row>
    <row r="406" spans="15:33" ht="15.75" customHeight="1" x14ac:dyDescent="0.3">
      <c r="O406" s="60"/>
      <c r="AA406" s="61"/>
      <c r="AB406" s="40"/>
      <c r="AC406" s="40"/>
      <c r="AD406" s="40"/>
      <c r="AE406" s="40"/>
      <c r="AF406" s="40"/>
      <c r="AG406" s="61"/>
    </row>
    <row r="407" spans="15:33" ht="15.75" customHeight="1" x14ac:dyDescent="0.3">
      <c r="O407" s="60"/>
      <c r="AA407" s="61"/>
      <c r="AB407" s="40"/>
      <c r="AC407" s="40"/>
      <c r="AD407" s="40"/>
      <c r="AE407" s="40"/>
      <c r="AF407" s="40"/>
      <c r="AG407" s="61"/>
    </row>
    <row r="408" spans="15:33" ht="15.75" customHeight="1" x14ac:dyDescent="0.3">
      <c r="O408" s="60"/>
      <c r="AA408" s="61"/>
      <c r="AB408" s="40"/>
      <c r="AC408" s="40"/>
      <c r="AD408" s="40"/>
      <c r="AE408" s="40"/>
      <c r="AF408" s="40"/>
      <c r="AG408" s="61"/>
    </row>
    <row r="409" spans="15:33" ht="15.75" customHeight="1" x14ac:dyDescent="0.3">
      <c r="O409" s="60"/>
      <c r="AA409" s="61"/>
      <c r="AB409" s="40"/>
      <c r="AC409" s="40"/>
      <c r="AD409" s="40"/>
      <c r="AE409" s="40"/>
      <c r="AF409" s="40"/>
      <c r="AG409" s="61"/>
    </row>
    <row r="410" spans="15:33" ht="15.75" customHeight="1" x14ac:dyDescent="0.3">
      <c r="O410" s="60"/>
      <c r="AA410" s="61"/>
      <c r="AB410" s="40"/>
      <c r="AC410" s="40"/>
      <c r="AD410" s="40"/>
      <c r="AE410" s="40"/>
      <c r="AF410" s="40"/>
      <c r="AG410" s="61"/>
    </row>
    <row r="411" spans="15:33" ht="15.75" customHeight="1" x14ac:dyDescent="0.3">
      <c r="O411" s="60"/>
      <c r="AA411" s="61"/>
      <c r="AB411" s="40"/>
      <c r="AC411" s="40"/>
      <c r="AD411" s="40"/>
      <c r="AE411" s="40"/>
      <c r="AF411" s="40"/>
      <c r="AG411" s="61"/>
    </row>
    <row r="412" spans="15:33" ht="15.75" customHeight="1" x14ac:dyDescent="0.3">
      <c r="O412" s="60"/>
      <c r="AA412" s="61"/>
      <c r="AB412" s="40"/>
      <c r="AC412" s="40"/>
      <c r="AD412" s="40"/>
      <c r="AE412" s="40"/>
      <c r="AF412" s="40"/>
      <c r="AG412" s="61"/>
    </row>
    <row r="413" spans="15:33" ht="15.75" customHeight="1" x14ac:dyDescent="0.3">
      <c r="O413" s="60"/>
      <c r="AA413" s="61"/>
      <c r="AB413" s="40"/>
      <c r="AC413" s="40"/>
      <c r="AD413" s="40"/>
      <c r="AE413" s="40"/>
      <c r="AF413" s="40"/>
      <c r="AG413" s="61"/>
    </row>
    <row r="414" spans="15:33" ht="15.75" customHeight="1" x14ac:dyDescent="0.3">
      <c r="O414" s="60"/>
      <c r="AA414" s="61"/>
      <c r="AB414" s="40"/>
      <c r="AC414" s="40"/>
      <c r="AD414" s="40"/>
      <c r="AE414" s="40"/>
      <c r="AF414" s="40"/>
      <c r="AG414" s="61"/>
    </row>
    <row r="415" spans="15:33" ht="15.75" customHeight="1" x14ac:dyDescent="0.3">
      <c r="O415" s="60"/>
      <c r="AA415" s="61"/>
      <c r="AB415" s="40"/>
      <c r="AC415" s="40"/>
      <c r="AD415" s="40"/>
      <c r="AE415" s="40"/>
      <c r="AF415" s="40"/>
      <c r="AG415" s="61"/>
    </row>
    <row r="416" spans="15:33" ht="15.75" customHeight="1" x14ac:dyDescent="0.3">
      <c r="O416" s="60"/>
      <c r="AA416" s="61"/>
      <c r="AB416" s="40"/>
      <c r="AC416" s="40"/>
      <c r="AD416" s="40"/>
      <c r="AE416" s="40"/>
      <c r="AF416" s="40"/>
      <c r="AG416" s="61"/>
    </row>
    <row r="417" spans="15:33" ht="15.75" customHeight="1" x14ac:dyDescent="0.3">
      <c r="O417" s="60"/>
      <c r="AA417" s="61"/>
      <c r="AB417" s="40"/>
      <c r="AC417" s="40"/>
      <c r="AD417" s="40"/>
      <c r="AE417" s="40"/>
      <c r="AF417" s="40"/>
      <c r="AG417" s="61"/>
    </row>
    <row r="418" spans="15:33" ht="15.75" customHeight="1" x14ac:dyDescent="0.3">
      <c r="O418" s="60"/>
      <c r="AA418" s="61"/>
      <c r="AB418" s="40"/>
      <c r="AC418" s="40"/>
      <c r="AD418" s="40"/>
      <c r="AE418" s="40"/>
      <c r="AF418" s="40"/>
      <c r="AG418" s="61"/>
    </row>
    <row r="419" spans="15:33" ht="15.75" customHeight="1" x14ac:dyDescent="0.3">
      <c r="O419" s="60"/>
      <c r="AA419" s="61"/>
      <c r="AB419" s="40"/>
      <c r="AC419" s="40"/>
      <c r="AD419" s="40"/>
      <c r="AE419" s="40"/>
      <c r="AF419" s="40"/>
      <c r="AG419" s="61"/>
    </row>
    <row r="420" spans="15:33" ht="15.75" customHeight="1" x14ac:dyDescent="0.3">
      <c r="O420" s="60"/>
      <c r="AA420" s="61"/>
      <c r="AB420" s="40"/>
      <c r="AC420" s="40"/>
      <c r="AD420" s="40"/>
      <c r="AE420" s="40"/>
      <c r="AF420" s="40"/>
      <c r="AG420" s="61"/>
    </row>
    <row r="421" spans="15:33" ht="15.75" customHeight="1" x14ac:dyDescent="0.3">
      <c r="O421" s="60"/>
      <c r="AA421" s="61"/>
      <c r="AB421" s="40"/>
      <c r="AC421" s="40"/>
      <c r="AD421" s="40"/>
      <c r="AE421" s="40"/>
      <c r="AF421" s="40"/>
      <c r="AG421" s="61"/>
    </row>
    <row r="422" spans="15:33" ht="15.75" customHeight="1" x14ac:dyDescent="0.3">
      <c r="O422" s="60"/>
      <c r="AA422" s="61"/>
      <c r="AB422" s="40"/>
      <c r="AC422" s="40"/>
      <c r="AD422" s="40"/>
      <c r="AE422" s="40"/>
      <c r="AF422" s="40"/>
      <c r="AG422" s="61"/>
    </row>
    <row r="423" spans="15:33" ht="15.75" customHeight="1" x14ac:dyDescent="0.3">
      <c r="O423" s="60"/>
      <c r="AA423" s="61"/>
      <c r="AB423" s="40"/>
      <c r="AC423" s="40"/>
      <c r="AD423" s="40"/>
      <c r="AE423" s="40"/>
      <c r="AF423" s="40"/>
      <c r="AG423" s="61"/>
    </row>
    <row r="424" spans="15:33" ht="15.75" customHeight="1" x14ac:dyDescent="0.3">
      <c r="O424" s="60"/>
      <c r="AA424" s="61"/>
      <c r="AB424" s="40"/>
      <c r="AC424" s="40"/>
      <c r="AD424" s="40"/>
      <c r="AE424" s="40"/>
      <c r="AF424" s="40"/>
      <c r="AG424" s="61"/>
    </row>
    <row r="425" spans="15:33" ht="15.75" customHeight="1" x14ac:dyDescent="0.3">
      <c r="O425" s="60"/>
      <c r="AA425" s="61"/>
      <c r="AB425" s="40"/>
      <c r="AC425" s="40"/>
      <c r="AD425" s="40"/>
      <c r="AE425" s="40"/>
      <c r="AF425" s="40"/>
      <c r="AG425" s="61"/>
    </row>
    <row r="426" spans="15:33" ht="15.75" customHeight="1" x14ac:dyDescent="0.3">
      <c r="O426" s="60"/>
      <c r="AA426" s="61"/>
      <c r="AB426" s="40"/>
      <c r="AC426" s="40"/>
      <c r="AD426" s="40"/>
      <c r="AE426" s="40"/>
      <c r="AF426" s="40"/>
      <c r="AG426" s="61"/>
    </row>
    <row r="427" spans="15:33" ht="15.75" customHeight="1" x14ac:dyDescent="0.3">
      <c r="O427" s="60"/>
      <c r="AA427" s="61"/>
      <c r="AB427" s="40"/>
      <c r="AC427" s="40"/>
      <c r="AD427" s="40"/>
      <c r="AE427" s="40"/>
      <c r="AF427" s="40"/>
      <c r="AG427" s="61"/>
    </row>
    <row r="428" spans="15:33" ht="15.75" customHeight="1" x14ac:dyDescent="0.3">
      <c r="O428" s="60"/>
      <c r="AA428" s="61"/>
      <c r="AB428" s="40"/>
      <c r="AC428" s="40"/>
      <c r="AD428" s="40"/>
      <c r="AE428" s="40"/>
      <c r="AF428" s="40"/>
      <c r="AG428" s="61"/>
    </row>
    <row r="429" spans="15:33" ht="15.75" customHeight="1" x14ac:dyDescent="0.3">
      <c r="O429" s="60"/>
      <c r="AA429" s="61"/>
      <c r="AB429" s="40"/>
      <c r="AC429" s="40"/>
      <c r="AD429" s="40"/>
      <c r="AE429" s="40"/>
      <c r="AF429" s="40"/>
      <c r="AG429" s="61"/>
    </row>
    <row r="430" spans="15:33" ht="15.75" customHeight="1" x14ac:dyDescent="0.3">
      <c r="O430" s="60"/>
      <c r="AA430" s="61"/>
      <c r="AB430" s="40"/>
      <c r="AC430" s="40"/>
      <c r="AD430" s="40"/>
      <c r="AE430" s="40"/>
      <c r="AF430" s="40"/>
      <c r="AG430" s="61"/>
    </row>
    <row r="431" spans="15:33" ht="15.75" customHeight="1" x14ac:dyDescent="0.3">
      <c r="O431" s="60"/>
      <c r="AA431" s="61"/>
      <c r="AB431" s="40"/>
      <c r="AC431" s="40"/>
      <c r="AD431" s="40"/>
      <c r="AE431" s="40"/>
      <c r="AF431" s="40"/>
      <c r="AG431" s="61"/>
    </row>
    <row r="432" spans="15:33" ht="15.75" customHeight="1" x14ac:dyDescent="0.3">
      <c r="O432" s="60"/>
      <c r="AA432" s="61"/>
      <c r="AB432" s="40"/>
      <c r="AC432" s="40"/>
      <c r="AD432" s="40"/>
      <c r="AE432" s="40"/>
      <c r="AF432" s="40"/>
      <c r="AG432" s="61"/>
    </row>
    <row r="433" spans="15:33" ht="15.75" customHeight="1" x14ac:dyDescent="0.3">
      <c r="O433" s="60"/>
      <c r="AA433" s="61"/>
      <c r="AB433" s="40"/>
      <c r="AC433" s="40"/>
      <c r="AD433" s="40"/>
      <c r="AE433" s="40"/>
      <c r="AF433" s="40"/>
      <c r="AG433" s="61"/>
    </row>
    <row r="434" spans="15:33" ht="15.75" customHeight="1" x14ac:dyDescent="0.3">
      <c r="O434" s="60"/>
      <c r="AA434" s="61"/>
      <c r="AB434" s="40"/>
      <c r="AC434" s="40"/>
      <c r="AD434" s="40"/>
      <c r="AE434" s="40"/>
      <c r="AF434" s="40"/>
      <c r="AG434" s="61"/>
    </row>
    <row r="435" spans="15:33" ht="15.75" customHeight="1" x14ac:dyDescent="0.3">
      <c r="O435" s="60"/>
      <c r="AA435" s="61"/>
      <c r="AB435" s="40"/>
      <c r="AC435" s="40"/>
      <c r="AD435" s="40"/>
      <c r="AE435" s="40"/>
      <c r="AF435" s="40"/>
      <c r="AG435" s="61"/>
    </row>
    <row r="436" spans="15:33" ht="15.75" customHeight="1" x14ac:dyDescent="0.3">
      <c r="O436" s="60"/>
      <c r="AA436" s="61"/>
      <c r="AB436" s="40"/>
      <c r="AC436" s="40"/>
      <c r="AD436" s="40"/>
      <c r="AE436" s="40"/>
      <c r="AF436" s="40"/>
      <c r="AG436" s="61"/>
    </row>
    <row r="437" spans="15:33" ht="15.75" customHeight="1" x14ac:dyDescent="0.3">
      <c r="O437" s="60"/>
      <c r="AA437" s="61"/>
      <c r="AB437" s="40"/>
      <c r="AC437" s="40"/>
      <c r="AD437" s="40"/>
      <c r="AE437" s="40"/>
      <c r="AF437" s="40"/>
      <c r="AG437" s="61"/>
    </row>
    <row r="438" spans="15:33" ht="15.75" customHeight="1" x14ac:dyDescent="0.3">
      <c r="O438" s="60"/>
      <c r="AA438" s="61"/>
      <c r="AB438" s="40"/>
      <c r="AC438" s="40"/>
      <c r="AD438" s="40"/>
      <c r="AE438" s="40"/>
      <c r="AF438" s="40"/>
      <c r="AG438" s="61"/>
    </row>
    <row r="439" spans="15:33" ht="15.75" customHeight="1" x14ac:dyDescent="0.3">
      <c r="O439" s="60"/>
      <c r="AA439" s="61"/>
      <c r="AB439" s="40"/>
      <c r="AC439" s="40"/>
      <c r="AD439" s="40"/>
      <c r="AE439" s="40"/>
      <c r="AF439" s="40"/>
      <c r="AG439" s="61"/>
    </row>
    <row r="440" spans="15:33" ht="15.75" customHeight="1" x14ac:dyDescent="0.3">
      <c r="O440" s="60"/>
      <c r="AA440" s="61"/>
      <c r="AB440" s="40"/>
      <c r="AC440" s="40"/>
      <c r="AD440" s="40"/>
      <c r="AE440" s="40"/>
      <c r="AF440" s="40"/>
      <c r="AG440" s="61"/>
    </row>
    <row r="441" spans="15:33" ht="15.75" customHeight="1" x14ac:dyDescent="0.3">
      <c r="O441" s="60"/>
      <c r="AA441" s="61"/>
      <c r="AB441" s="40"/>
      <c r="AC441" s="40"/>
      <c r="AD441" s="40"/>
      <c r="AE441" s="40"/>
      <c r="AF441" s="40"/>
      <c r="AG441" s="61"/>
    </row>
    <row r="442" spans="15:33" ht="15.75" customHeight="1" x14ac:dyDescent="0.3">
      <c r="O442" s="60"/>
      <c r="AA442" s="61"/>
      <c r="AB442" s="40"/>
      <c r="AC442" s="40"/>
      <c r="AD442" s="40"/>
      <c r="AE442" s="40"/>
      <c r="AF442" s="40"/>
      <c r="AG442" s="61"/>
    </row>
    <row r="443" spans="15:33" ht="15.75" customHeight="1" x14ac:dyDescent="0.3">
      <c r="O443" s="60"/>
      <c r="AA443" s="61"/>
      <c r="AB443" s="40"/>
      <c r="AC443" s="40"/>
      <c r="AD443" s="40"/>
      <c r="AE443" s="40"/>
      <c r="AF443" s="40"/>
      <c r="AG443" s="61"/>
    </row>
    <row r="444" spans="15:33" ht="15.75" customHeight="1" x14ac:dyDescent="0.3">
      <c r="O444" s="60"/>
      <c r="AA444" s="61"/>
      <c r="AB444" s="40"/>
      <c r="AC444" s="40"/>
      <c r="AD444" s="40"/>
      <c r="AE444" s="40"/>
      <c r="AF444" s="40"/>
      <c r="AG444" s="61"/>
    </row>
    <row r="445" spans="15:33" ht="15.75" customHeight="1" x14ac:dyDescent="0.3">
      <c r="O445" s="60"/>
      <c r="AA445" s="61"/>
      <c r="AB445" s="40"/>
      <c r="AC445" s="40"/>
      <c r="AD445" s="40"/>
      <c r="AE445" s="40"/>
      <c r="AF445" s="40"/>
      <c r="AG445" s="61"/>
    </row>
    <row r="446" spans="15:33" ht="15.75" customHeight="1" x14ac:dyDescent="0.3">
      <c r="O446" s="60"/>
      <c r="AA446" s="61"/>
      <c r="AB446" s="40"/>
      <c r="AC446" s="40"/>
      <c r="AD446" s="40"/>
      <c r="AE446" s="40"/>
      <c r="AF446" s="40"/>
      <c r="AG446" s="61"/>
    </row>
    <row r="447" spans="15:33" ht="15.75" customHeight="1" x14ac:dyDescent="0.3">
      <c r="O447" s="60"/>
      <c r="AA447" s="61"/>
      <c r="AB447" s="40"/>
      <c r="AC447" s="40"/>
      <c r="AD447" s="40"/>
      <c r="AE447" s="40"/>
      <c r="AF447" s="40"/>
      <c r="AG447" s="61"/>
    </row>
    <row r="448" spans="15:33" ht="15.75" customHeight="1" x14ac:dyDescent="0.3">
      <c r="O448" s="60"/>
      <c r="AA448" s="61"/>
      <c r="AB448" s="40"/>
      <c r="AC448" s="40"/>
      <c r="AD448" s="40"/>
      <c r="AE448" s="40"/>
      <c r="AF448" s="40"/>
      <c r="AG448" s="61"/>
    </row>
    <row r="449" spans="15:33" ht="15.75" customHeight="1" x14ac:dyDescent="0.3">
      <c r="O449" s="60"/>
      <c r="AA449" s="61"/>
      <c r="AB449" s="40"/>
      <c r="AC449" s="40"/>
      <c r="AD449" s="40"/>
      <c r="AE449" s="40"/>
      <c r="AF449" s="40"/>
      <c r="AG449" s="61"/>
    </row>
    <row r="450" spans="15:33" ht="15.75" customHeight="1" x14ac:dyDescent="0.3">
      <c r="O450" s="60"/>
      <c r="AA450" s="61"/>
      <c r="AB450" s="40"/>
      <c r="AC450" s="40"/>
      <c r="AD450" s="40"/>
      <c r="AE450" s="40"/>
      <c r="AF450" s="40"/>
      <c r="AG450" s="61"/>
    </row>
    <row r="451" spans="15:33" ht="15.75" customHeight="1" x14ac:dyDescent="0.3">
      <c r="O451" s="60"/>
      <c r="AA451" s="61"/>
      <c r="AB451" s="40"/>
      <c r="AC451" s="40"/>
      <c r="AD451" s="40"/>
      <c r="AE451" s="40"/>
      <c r="AF451" s="40"/>
      <c r="AG451" s="61"/>
    </row>
    <row r="452" spans="15:33" ht="15.75" customHeight="1" x14ac:dyDescent="0.3">
      <c r="O452" s="60"/>
      <c r="AA452" s="61"/>
      <c r="AB452" s="40"/>
      <c r="AC452" s="40"/>
      <c r="AD452" s="40"/>
      <c r="AE452" s="40"/>
      <c r="AF452" s="40"/>
      <c r="AG452" s="61"/>
    </row>
    <row r="453" spans="15:33" ht="15.75" customHeight="1" x14ac:dyDescent="0.3">
      <c r="O453" s="60"/>
      <c r="AA453" s="61"/>
      <c r="AB453" s="40"/>
      <c r="AC453" s="40"/>
      <c r="AD453" s="40"/>
      <c r="AE453" s="40"/>
      <c r="AF453" s="40"/>
      <c r="AG453" s="61"/>
    </row>
    <row r="454" spans="15:33" ht="15.75" customHeight="1" x14ac:dyDescent="0.3">
      <c r="O454" s="60"/>
      <c r="AA454" s="61"/>
      <c r="AB454" s="40"/>
      <c r="AC454" s="40"/>
      <c r="AD454" s="40"/>
      <c r="AE454" s="40"/>
      <c r="AF454" s="40"/>
      <c r="AG454" s="61"/>
    </row>
    <row r="455" spans="15:33" ht="15.75" customHeight="1" x14ac:dyDescent="0.3">
      <c r="O455" s="60"/>
      <c r="AA455" s="61"/>
      <c r="AB455" s="40"/>
      <c r="AC455" s="40"/>
      <c r="AD455" s="40"/>
      <c r="AE455" s="40"/>
      <c r="AF455" s="40"/>
      <c r="AG455" s="61"/>
    </row>
    <row r="456" spans="15:33" ht="15.75" customHeight="1" x14ac:dyDescent="0.3">
      <c r="O456" s="60"/>
      <c r="AA456" s="61"/>
      <c r="AB456" s="40"/>
      <c r="AC456" s="40"/>
      <c r="AD456" s="40"/>
      <c r="AE456" s="40"/>
      <c r="AF456" s="40"/>
      <c r="AG456" s="61"/>
    </row>
    <row r="457" spans="15:33" ht="15.75" customHeight="1" x14ac:dyDescent="0.3">
      <c r="O457" s="60"/>
      <c r="AA457" s="61"/>
      <c r="AB457" s="40"/>
      <c r="AC457" s="40"/>
      <c r="AD457" s="40"/>
      <c r="AE457" s="40"/>
      <c r="AF457" s="40"/>
      <c r="AG457" s="61"/>
    </row>
    <row r="458" spans="15:33" ht="15.75" customHeight="1" x14ac:dyDescent="0.3">
      <c r="O458" s="60"/>
      <c r="AA458" s="61"/>
      <c r="AB458" s="40"/>
      <c r="AC458" s="40"/>
      <c r="AD458" s="40"/>
      <c r="AE458" s="40"/>
      <c r="AF458" s="40"/>
      <c r="AG458" s="61"/>
    </row>
    <row r="459" spans="15:33" ht="15.75" customHeight="1" x14ac:dyDescent="0.3">
      <c r="O459" s="60"/>
      <c r="AA459" s="61"/>
      <c r="AB459" s="40"/>
      <c r="AC459" s="40"/>
      <c r="AD459" s="40"/>
      <c r="AE459" s="40"/>
      <c r="AF459" s="40"/>
      <c r="AG459" s="61"/>
    </row>
    <row r="460" spans="15:33" ht="15.75" customHeight="1" x14ac:dyDescent="0.3">
      <c r="O460" s="60"/>
      <c r="AA460" s="61"/>
      <c r="AB460" s="40"/>
      <c r="AC460" s="40"/>
      <c r="AD460" s="40"/>
      <c r="AE460" s="40"/>
      <c r="AF460" s="40"/>
      <c r="AG460" s="61"/>
    </row>
    <row r="461" spans="15:33" ht="15.75" customHeight="1" x14ac:dyDescent="0.3">
      <c r="O461" s="60"/>
      <c r="AA461" s="61"/>
      <c r="AB461" s="40"/>
      <c r="AC461" s="40"/>
      <c r="AD461" s="40"/>
      <c r="AE461" s="40"/>
      <c r="AF461" s="40"/>
      <c r="AG461" s="61"/>
    </row>
    <row r="462" spans="15:33" ht="15.75" customHeight="1" x14ac:dyDescent="0.3">
      <c r="O462" s="60"/>
      <c r="AA462" s="61"/>
      <c r="AB462" s="40"/>
      <c r="AC462" s="40"/>
      <c r="AD462" s="40"/>
      <c r="AE462" s="40"/>
      <c r="AF462" s="40"/>
      <c r="AG462" s="61"/>
    </row>
    <row r="463" spans="15:33" ht="15.75" customHeight="1" x14ac:dyDescent="0.3">
      <c r="O463" s="60"/>
      <c r="AA463" s="61"/>
      <c r="AB463" s="40"/>
      <c r="AC463" s="40"/>
      <c r="AD463" s="40"/>
      <c r="AE463" s="40"/>
      <c r="AF463" s="40"/>
      <c r="AG463" s="61"/>
    </row>
    <row r="464" spans="15:33" ht="15.75" customHeight="1" x14ac:dyDescent="0.3">
      <c r="O464" s="60"/>
      <c r="AA464" s="61"/>
      <c r="AB464" s="40"/>
      <c r="AC464" s="40"/>
      <c r="AD464" s="40"/>
      <c r="AE464" s="40"/>
      <c r="AF464" s="40"/>
      <c r="AG464" s="61"/>
    </row>
    <row r="465" spans="15:33" ht="15.75" customHeight="1" x14ac:dyDescent="0.3">
      <c r="O465" s="60"/>
      <c r="AA465" s="61"/>
      <c r="AB465" s="40"/>
      <c r="AC465" s="40"/>
      <c r="AD465" s="40"/>
      <c r="AE465" s="40"/>
      <c r="AF465" s="40"/>
      <c r="AG465" s="61"/>
    </row>
    <row r="466" spans="15:33" ht="15.75" customHeight="1" x14ac:dyDescent="0.3">
      <c r="O466" s="60"/>
      <c r="AA466" s="61"/>
      <c r="AB466" s="40"/>
      <c r="AC466" s="40"/>
      <c r="AD466" s="40"/>
      <c r="AE466" s="40"/>
      <c r="AF466" s="40"/>
      <c r="AG466" s="61"/>
    </row>
    <row r="467" spans="15:33" ht="15.75" customHeight="1" x14ac:dyDescent="0.3">
      <c r="O467" s="60"/>
      <c r="AA467" s="61"/>
      <c r="AB467" s="40"/>
      <c r="AC467" s="40"/>
      <c r="AD467" s="40"/>
      <c r="AE467" s="40"/>
      <c r="AF467" s="40"/>
      <c r="AG467" s="61"/>
    </row>
    <row r="468" spans="15:33" ht="15.75" customHeight="1" x14ac:dyDescent="0.3">
      <c r="O468" s="60"/>
      <c r="AA468" s="61"/>
      <c r="AB468" s="40"/>
      <c r="AC468" s="40"/>
      <c r="AD468" s="40"/>
      <c r="AE468" s="40"/>
      <c r="AF468" s="40"/>
      <c r="AG468" s="61"/>
    </row>
    <row r="469" spans="15:33" ht="15.75" customHeight="1" x14ac:dyDescent="0.3">
      <c r="O469" s="60"/>
      <c r="AA469" s="61"/>
      <c r="AB469" s="40"/>
      <c r="AC469" s="40"/>
      <c r="AD469" s="40"/>
      <c r="AE469" s="40"/>
      <c r="AF469" s="40"/>
      <c r="AG469" s="61"/>
    </row>
    <row r="470" spans="15:33" ht="15.75" customHeight="1" x14ac:dyDescent="0.3">
      <c r="O470" s="60"/>
      <c r="AA470" s="61"/>
      <c r="AB470" s="40"/>
      <c r="AC470" s="40"/>
      <c r="AD470" s="40"/>
      <c r="AE470" s="40"/>
      <c r="AF470" s="40"/>
      <c r="AG470" s="61"/>
    </row>
    <row r="471" spans="15:33" ht="15.75" customHeight="1" x14ac:dyDescent="0.3">
      <c r="O471" s="60"/>
      <c r="AA471" s="61"/>
      <c r="AB471" s="40"/>
      <c r="AC471" s="40"/>
      <c r="AD471" s="40"/>
      <c r="AE471" s="40"/>
      <c r="AF471" s="40"/>
      <c r="AG471" s="61"/>
    </row>
    <row r="472" spans="15:33" ht="15.75" customHeight="1" x14ac:dyDescent="0.3">
      <c r="O472" s="60"/>
      <c r="AA472" s="61"/>
      <c r="AB472" s="40"/>
      <c r="AC472" s="40"/>
      <c r="AD472" s="40"/>
      <c r="AE472" s="40"/>
      <c r="AF472" s="40"/>
      <c r="AG472" s="61"/>
    </row>
    <row r="473" spans="15:33" ht="15.75" customHeight="1" x14ac:dyDescent="0.3">
      <c r="O473" s="60"/>
      <c r="AA473" s="61"/>
      <c r="AB473" s="40"/>
      <c r="AC473" s="40"/>
      <c r="AD473" s="40"/>
      <c r="AE473" s="40"/>
      <c r="AF473" s="40"/>
      <c r="AG473" s="61"/>
    </row>
    <row r="474" spans="15:33" ht="15.75" customHeight="1" x14ac:dyDescent="0.3">
      <c r="O474" s="60"/>
      <c r="AA474" s="61"/>
      <c r="AB474" s="40"/>
      <c r="AC474" s="40"/>
      <c r="AD474" s="40"/>
      <c r="AE474" s="40"/>
      <c r="AF474" s="40"/>
      <c r="AG474" s="61"/>
    </row>
    <row r="475" spans="15:33" ht="15.75" customHeight="1" x14ac:dyDescent="0.3">
      <c r="O475" s="60"/>
      <c r="AA475" s="61"/>
      <c r="AB475" s="40"/>
      <c r="AC475" s="40"/>
      <c r="AD475" s="40"/>
      <c r="AE475" s="40"/>
      <c r="AF475" s="40"/>
      <c r="AG475" s="61"/>
    </row>
    <row r="476" spans="15:33" ht="15.75" customHeight="1" x14ac:dyDescent="0.3">
      <c r="O476" s="60"/>
      <c r="AA476" s="61"/>
      <c r="AB476" s="40"/>
      <c r="AC476" s="40"/>
      <c r="AD476" s="40"/>
      <c r="AE476" s="40"/>
      <c r="AF476" s="40"/>
      <c r="AG476" s="61"/>
    </row>
    <row r="477" spans="15:33" ht="15.75" customHeight="1" x14ac:dyDescent="0.3">
      <c r="O477" s="60"/>
      <c r="AA477" s="61"/>
      <c r="AB477" s="40"/>
      <c r="AC477" s="40"/>
      <c r="AD477" s="40"/>
      <c r="AE477" s="40"/>
      <c r="AF477" s="40"/>
      <c r="AG477" s="61"/>
    </row>
    <row r="478" spans="15:33" ht="15.75" customHeight="1" x14ac:dyDescent="0.3">
      <c r="O478" s="60"/>
      <c r="AA478" s="61"/>
      <c r="AB478" s="40"/>
      <c r="AC478" s="40"/>
      <c r="AD478" s="40"/>
      <c r="AE478" s="40"/>
      <c r="AF478" s="40"/>
      <c r="AG478" s="61"/>
    </row>
    <row r="479" spans="15:33" ht="15.75" customHeight="1" x14ac:dyDescent="0.3">
      <c r="O479" s="60"/>
      <c r="AA479" s="61"/>
      <c r="AB479" s="40"/>
      <c r="AC479" s="40"/>
      <c r="AD479" s="40"/>
      <c r="AE479" s="40"/>
      <c r="AF479" s="40"/>
      <c r="AG479" s="61"/>
    </row>
    <row r="480" spans="15:33" ht="15.75" customHeight="1" x14ac:dyDescent="0.3">
      <c r="O480" s="60"/>
      <c r="AA480" s="61"/>
      <c r="AB480" s="40"/>
      <c r="AC480" s="40"/>
      <c r="AD480" s="40"/>
      <c r="AE480" s="40"/>
      <c r="AF480" s="40"/>
      <c r="AG480" s="61"/>
    </row>
    <row r="481" spans="15:33" ht="15.75" customHeight="1" x14ac:dyDescent="0.3">
      <c r="O481" s="60"/>
      <c r="AA481" s="61"/>
      <c r="AB481" s="40"/>
      <c r="AC481" s="40"/>
      <c r="AD481" s="40"/>
      <c r="AE481" s="40"/>
      <c r="AF481" s="40"/>
      <c r="AG481" s="61"/>
    </row>
    <row r="482" spans="15:33" ht="15.75" customHeight="1" x14ac:dyDescent="0.3">
      <c r="O482" s="60"/>
      <c r="AA482" s="61"/>
      <c r="AB482" s="40"/>
      <c r="AC482" s="40"/>
      <c r="AD482" s="40"/>
      <c r="AE482" s="40"/>
      <c r="AF482" s="40"/>
      <c r="AG482" s="61"/>
    </row>
    <row r="483" spans="15:33" ht="15.75" customHeight="1" x14ac:dyDescent="0.3">
      <c r="O483" s="60"/>
      <c r="AA483" s="61"/>
      <c r="AB483" s="40"/>
      <c r="AC483" s="40"/>
      <c r="AD483" s="40"/>
      <c r="AE483" s="40"/>
      <c r="AF483" s="40"/>
      <c r="AG483" s="61"/>
    </row>
    <row r="484" spans="15:33" ht="15.75" customHeight="1" x14ac:dyDescent="0.3">
      <c r="O484" s="60"/>
      <c r="AA484" s="61"/>
      <c r="AB484" s="40"/>
      <c r="AC484" s="40"/>
      <c r="AD484" s="40"/>
      <c r="AE484" s="40"/>
      <c r="AF484" s="40"/>
      <c r="AG484" s="61"/>
    </row>
    <row r="485" spans="15:33" ht="15.75" customHeight="1" x14ac:dyDescent="0.3">
      <c r="O485" s="60"/>
      <c r="AA485" s="61"/>
      <c r="AB485" s="40"/>
      <c r="AC485" s="40"/>
      <c r="AD485" s="40"/>
      <c r="AE485" s="40"/>
      <c r="AF485" s="40"/>
      <c r="AG485" s="61"/>
    </row>
    <row r="486" spans="15:33" ht="15.75" customHeight="1" x14ac:dyDescent="0.3">
      <c r="O486" s="60"/>
      <c r="AA486" s="61"/>
      <c r="AB486" s="40"/>
      <c r="AC486" s="40"/>
      <c r="AD486" s="40"/>
      <c r="AE486" s="40"/>
      <c r="AF486" s="40"/>
      <c r="AG486" s="61"/>
    </row>
    <row r="487" spans="15:33" ht="15.75" customHeight="1" x14ac:dyDescent="0.3">
      <c r="O487" s="60"/>
      <c r="AA487" s="61"/>
      <c r="AB487" s="40"/>
      <c r="AC487" s="40"/>
      <c r="AD487" s="40"/>
      <c r="AE487" s="40"/>
      <c r="AF487" s="40"/>
      <c r="AG487" s="61"/>
    </row>
    <row r="488" spans="15:33" ht="15.75" customHeight="1" x14ac:dyDescent="0.3">
      <c r="O488" s="60"/>
      <c r="AA488" s="61"/>
      <c r="AB488" s="40"/>
      <c r="AC488" s="40"/>
      <c r="AD488" s="40"/>
      <c r="AE488" s="40"/>
      <c r="AF488" s="40"/>
      <c r="AG488" s="61"/>
    </row>
    <row r="489" spans="15:33" ht="15.75" customHeight="1" x14ac:dyDescent="0.3">
      <c r="O489" s="60"/>
      <c r="AA489" s="61"/>
      <c r="AB489" s="40"/>
      <c r="AC489" s="40"/>
      <c r="AD489" s="40"/>
      <c r="AE489" s="40"/>
      <c r="AF489" s="40"/>
      <c r="AG489" s="61"/>
    </row>
    <row r="490" spans="15:33" ht="15.75" customHeight="1" x14ac:dyDescent="0.3">
      <c r="O490" s="60"/>
      <c r="AA490" s="61"/>
      <c r="AB490" s="40"/>
      <c r="AC490" s="40"/>
      <c r="AD490" s="40"/>
      <c r="AE490" s="40"/>
      <c r="AF490" s="40"/>
      <c r="AG490" s="61"/>
    </row>
    <row r="491" spans="15:33" ht="15.75" customHeight="1" x14ac:dyDescent="0.3">
      <c r="O491" s="60"/>
      <c r="AA491" s="61"/>
      <c r="AB491" s="40"/>
      <c r="AC491" s="40"/>
      <c r="AD491" s="40"/>
      <c r="AE491" s="40"/>
      <c r="AF491" s="40"/>
      <c r="AG491" s="61"/>
    </row>
    <row r="492" spans="15:33" ht="15.75" customHeight="1" x14ac:dyDescent="0.3">
      <c r="O492" s="60"/>
      <c r="AA492" s="61"/>
      <c r="AB492" s="40"/>
      <c r="AC492" s="40"/>
      <c r="AD492" s="40"/>
      <c r="AE492" s="40"/>
      <c r="AF492" s="40"/>
      <c r="AG492" s="61"/>
    </row>
    <row r="493" spans="15:33" ht="15.75" customHeight="1" x14ac:dyDescent="0.3">
      <c r="O493" s="60"/>
      <c r="AA493" s="61"/>
      <c r="AB493" s="40"/>
      <c r="AC493" s="40"/>
      <c r="AD493" s="40"/>
      <c r="AE493" s="40"/>
      <c r="AF493" s="40"/>
      <c r="AG493" s="61"/>
    </row>
    <row r="494" spans="15:33" ht="15.75" customHeight="1" x14ac:dyDescent="0.3">
      <c r="O494" s="60"/>
      <c r="AA494" s="61"/>
      <c r="AB494" s="40"/>
      <c r="AC494" s="40"/>
      <c r="AD494" s="40"/>
      <c r="AE494" s="40"/>
      <c r="AF494" s="40"/>
      <c r="AG494" s="61"/>
    </row>
    <row r="495" spans="15:33" ht="15.75" customHeight="1" x14ac:dyDescent="0.3">
      <c r="O495" s="60"/>
      <c r="AA495" s="61"/>
      <c r="AB495" s="40"/>
      <c r="AC495" s="40"/>
      <c r="AD495" s="40"/>
      <c r="AE495" s="40"/>
      <c r="AF495" s="40"/>
      <c r="AG495" s="61"/>
    </row>
    <row r="496" spans="15:33" ht="15.75" customHeight="1" x14ac:dyDescent="0.3">
      <c r="O496" s="60"/>
      <c r="AA496" s="61"/>
      <c r="AB496" s="40"/>
      <c r="AC496" s="40"/>
      <c r="AD496" s="40"/>
      <c r="AE496" s="40"/>
      <c r="AF496" s="40"/>
      <c r="AG496" s="61"/>
    </row>
    <row r="497" spans="15:33" ht="15.75" customHeight="1" x14ac:dyDescent="0.3">
      <c r="O497" s="60"/>
      <c r="AA497" s="61"/>
      <c r="AB497" s="40"/>
      <c r="AC497" s="40"/>
      <c r="AD497" s="40"/>
      <c r="AE497" s="40"/>
      <c r="AF497" s="40"/>
      <c r="AG497" s="61"/>
    </row>
    <row r="498" spans="15:33" ht="15.75" customHeight="1" x14ac:dyDescent="0.3">
      <c r="O498" s="60"/>
      <c r="AA498" s="61"/>
      <c r="AB498" s="40"/>
      <c r="AC498" s="40"/>
      <c r="AD498" s="40"/>
      <c r="AE498" s="40"/>
      <c r="AF498" s="40"/>
      <c r="AG498" s="61"/>
    </row>
    <row r="499" spans="15:33" ht="15.75" customHeight="1" x14ac:dyDescent="0.3">
      <c r="O499" s="60"/>
      <c r="AA499" s="61"/>
      <c r="AB499" s="40"/>
      <c r="AC499" s="40"/>
      <c r="AD499" s="40"/>
      <c r="AE499" s="40"/>
      <c r="AF499" s="40"/>
      <c r="AG499" s="61"/>
    </row>
    <row r="500" spans="15:33" ht="15.75" customHeight="1" x14ac:dyDescent="0.3">
      <c r="O500" s="60"/>
      <c r="AA500" s="61"/>
      <c r="AB500" s="40"/>
      <c r="AC500" s="40"/>
      <c r="AD500" s="40"/>
      <c r="AE500" s="40"/>
      <c r="AF500" s="40"/>
      <c r="AG500" s="61"/>
    </row>
    <row r="501" spans="15:33" ht="15.75" customHeight="1" x14ac:dyDescent="0.3">
      <c r="O501" s="60"/>
      <c r="AA501" s="61"/>
      <c r="AB501" s="40"/>
      <c r="AC501" s="40"/>
      <c r="AD501" s="40"/>
      <c r="AE501" s="40"/>
      <c r="AF501" s="40"/>
      <c r="AG501" s="61"/>
    </row>
    <row r="502" spans="15:33" ht="15.75" customHeight="1" x14ac:dyDescent="0.3">
      <c r="O502" s="60"/>
      <c r="AA502" s="61"/>
      <c r="AB502" s="40"/>
      <c r="AC502" s="40"/>
      <c r="AD502" s="40"/>
      <c r="AE502" s="40"/>
      <c r="AF502" s="40"/>
      <c r="AG502" s="61"/>
    </row>
    <row r="503" spans="15:33" ht="15.75" customHeight="1" x14ac:dyDescent="0.3">
      <c r="O503" s="60"/>
      <c r="AA503" s="61"/>
      <c r="AB503" s="40"/>
      <c r="AC503" s="40"/>
      <c r="AD503" s="40"/>
      <c r="AE503" s="40"/>
      <c r="AF503" s="40"/>
      <c r="AG503" s="61"/>
    </row>
    <row r="504" spans="15:33" ht="15.75" customHeight="1" x14ac:dyDescent="0.3">
      <c r="O504" s="60"/>
      <c r="AA504" s="61"/>
      <c r="AB504" s="40"/>
      <c r="AC504" s="40"/>
      <c r="AD504" s="40"/>
      <c r="AE504" s="40"/>
      <c r="AF504" s="40"/>
      <c r="AG504" s="61"/>
    </row>
    <row r="505" spans="15:33" ht="15.75" customHeight="1" x14ac:dyDescent="0.3">
      <c r="O505" s="60"/>
      <c r="AA505" s="61"/>
      <c r="AB505" s="40"/>
      <c r="AC505" s="40"/>
      <c r="AD505" s="40"/>
      <c r="AE505" s="40"/>
      <c r="AF505" s="40"/>
      <c r="AG505" s="61"/>
    </row>
    <row r="506" spans="15:33" ht="15.75" customHeight="1" x14ac:dyDescent="0.3">
      <c r="O506" s="60"/>
      <c r="AA506" s="61"/>
      <c r="AB506" s="40"/>
      <c r="AC506" s="40"/>
      <c r="AD506" s="40"/>
      <c r="AE506" s="40"/>
      <c r="AF506" s="40"/>
      <c r="AG506" s="61"/>
    </row>
    <row r="507" spans="15:33" ht="15.75" customHeight="1" x14ac:dyDescent="0.3">
      <c r="O507" s="60"/>
      <c r="AA507" s="61"/>
      <c r="AB507" s="40"/>
      <c r="AC507" s="40"/>
      <c r="AD507" s="40"/>
      <c r="AE507" s="40"/>
      <c r="AF507" s="40"/>
      <c r="AG507" s="61"/>
    </row>
    <row r="508" spans="15:33" ht="15.75" customHeight="1" x14ac:dyDescent="0.3">
      <c r="O508" s="60"/>
      <c r="AA508" s="61"/>
      <c r="AB508" s="40"/>
      <c r="AC508" s="40"/>
      <c r="AD508" s="40"/>
      <c r="AE508" s="40"/>
      <c r="AF508" s="40"/>
      <c r="AG508" s="61"/>
    </row>
    <row r="509" spans="15:33" ht="15.75" customHeight="1" x14ac:dyDescent="0.3">
      <c r="O509" s="60"/>
      <c r="AA509" s="61"/>
      <c r="AB509" s="40"/>
      <c r="AC509" s="40"/>
      <c r="AD509" s="40"/>
      <c r="AE509" s="40"/>
      <c r="AF509" s="40"/>
      <c r="AG509" s="61"/>
    </row>
    <row r="510" spans="15:33" ht="15.75" customHeight="1" x14ac:dyDescent="0.3">
      <c r="O510" s="60"/>
      <c r="AA510" s="61"/>
      <c r="AB510" s="40"/>
      <c r="AC510" s="40"/>
      <c r="AD510" s="40"/>
      <c r="AE510" s="40"/>
      <c r="AF510" s="40"/>
      <c r="AG510" s="61"/>
    </row>
    <row r="511" spans="15:33" ht="15.75" customHeight="1" x14ac:dyDescent="0.3">
      <c r="O511" s="60"/>
      <c r="AA511" s="61"/>
      <c r="AB511" s="40"/>
      <c r="AC511" s="40"/>
      <c r="AD511" s="40"/>
      <c r="AE511" s="40"/>
      <c r="AF511" s="40"/>
      <c r="AG511" s="61"/>
    </row>
    <row r="512" spans="15:33" ht="15.75" customHeight="1" x14ac:dyDescent="0.3">
      <c r="O512" s="60"/>
      <c r="AA512" s="61"/>
      <c r="AB512" s="40"/>
      <c r="AC512" s="40"/>
      <c r="AD512" s="40"/>
      <c r="AE512" s="40"/>
      <c r="AF512" s="40"/>
      <c r="AG512" s="61"/>
    </row>
    <row r="513" spans="15:33" ht="15.75" customHeight="1" x14ac:dyDescent="0.3">
      <c r="O513" s="60"/>
      <c r="AA513" s="61"/>
      <c r="AB513" s="40"/>
      <c r="AC513" s="40"/>
      <c r="AD513" s="40"/>
      <c r="AE513" s="40"/>
      <c r="AF513" s="40"/>
      <c r="AG513" s="61"/>
    </row>
    <row r="514" spans="15:33" ht="15.75" customHeight="1" x14ac:dyDescent="0.3">
      <c r="O514" s="60"/>
      <c r="AA514" s="61"/>
      <c r="AB514" s="40"/>
      <c r="AC514" s="40"/>
      <c r="AD514" s="40"/>
      <c r="AE514" s="40"/>
      <c r="AF514" s="40"/>
      <c r="AG514" s="61"/>
    </row>
    <row r="515" spans="15:33" ht="15.75" customHeight="1" x14ac:dyDescent="0.3">
      <c r="O515" s="60"/>
      <c r="AA515" s="61"/>
      <c r="AB515" s="40"/>
      <c r="AC515" s="40"/>
      <c r="AD515" s="40"/>
      <c r="AE515" s="40"/>
      <c r="AF515" s="40"/>
      <c r="AG515" s="61"/>
    </row>
    <row r="516" spans="15:33" ht="15.75" customHeight="1" x14ac:dyDescent="0.3">
      <c r="O516" s="60"/>
      <c r="AA516" s="61"/>
      <c r="AB516" s="40"/>
      <c r="AC516" s="40"/>
      <c r="AD516" s="40"/>
      <c r="AE516" s="40"/>
      <c r="AF516" s="40"/>
      <c r="AG516" s="61"/>
    </row>
    <row r="517" spans="15:33" ht="15.75" customHeight="1" x14ac:dyDescent="0.3">
      <c r="O517" s="60"/>
      <c r="AA517" s="61"/>
      <c r="AB517" s="40"/>
      <c r="AC517" s="40"/>
      <c r="AD517" s="40"/>
      <c r="AE517" s="40"/>
      <c r="AF517" s="40"/>
      <c r="AG517" s="61"/>
    </row>
    <row r="518" spans="15:33" ht="15.75" customHeight="1" x14ac:dyDescent="0.3">
      <c r="O518" s="60"/>
      <c r="AA518" s="61"/>
      <c r="AB518" s="40"/>
      <c r="AC518" s="40"/>
      <c r="AD518" s="40"/>
      <c r="AE518" s="40"/>
      <c r="AF518" s="40"/>
      <c r="AG518" s="61"/>
    </row>
    <row r="519" spans="15:33" ht="15.75" customHeight="1" x14ac:dyDescent="0.3">
      <c r="O519" s="60"/>
      <c r="AA519" s="61"/>
      <c r="AB519" s="40"/>
      <c r="AC519" s="40"/>
      <c r="AD519" s="40"/>
      <c r="AE519" s="40"/>
      <c r="AF519" s="40"/>
      <c r="AG519" s="61"/>
    </row>
    <row r="520" spans="15:33" ht="15.75" customHeight="1" x14ac:dyDescent="0.3">
      <c r="O520" s="60"/>
      <c r="AA520" s="61"/>
      <c r="AB520" s="40"/>
      <c r="AC520" s="40"/>
      <c r="AD520" s="40"/>
      <c r="AE520" s="40"/>
      <c r="AF520" s="40"/>
      <c r="AG520" s="61"/>
    </row>
    <row r="521" spans="15:33" ht="15.75" customHeight="1" x14ac:dyDescent="0.3">
      <c r="O521" s="60"/>
      <c r="AA521" s="61"/>
      <c r="AB521" s="40"/>
      <c r="AC521" s="40"/>
      <c r="AD521" s="40"/>
      <c r="AE521" s="40"/>
      <c r="AF521" s="40"/>
      <c r="AG521" s="61"/>
    </row>
    <row r="522" spans="15:33" ht="15.75" customHeight="1" x14ac:dyDescent="0.3">
      <c r="O522" s="60"/>
      <c r="AA522" s="61"/>
      <c r="AB522" s="40"/>
      <c r="AC522" s="40"/>
      <c r="AD522" s="40"/>
      <c r="AE522" s="40"/>
      <c r="AF522" s="40"/>
      <c r="AG522" s="61"/>
    </row>
    <row r="523" spans="15:33" ht="15.75" customHeight="1" x14ac:dyDescent="0.3">
      <c r="O523" s="60"/>
      <c r="AA523" s="61"/>
      <c r="AB523" s="40"/>
      <c r="AC523" s="40"/>
      <c r="AD523" s="40"/>
      <c r="AE523" s="40"/>
      <c r="AF523" s="40"/>
      <c r="AG523" s="61"/>
    </row>
    <row r="524" spans="15:33" ht="15.75" customHeight="1" x14ac:dyDescent="0.3">
      <c r="O524" s="60"/>
      <c r="AA524" s="61"/>
      <c r="AB524" s="40"/>
      <c r="AC524" s="40"/>
      <c r="AD524" s="40"/>
      <c r="AE524" s="40"/>
      <c r="AF524" s="40"/>
      <c r="AG524" s="61"/>
    </row>
    <row r="525" spans="15:33" ht="15.75" customHeight="1" x14ac:dyDescent="0.3">
      <c r="O525" s="60"/>
      <c r="AA525" s="61"/>
      <c r="AB525" s="40"/>
      <c r="AC525" s="40"/>
      <c r="AD525" s="40"/>
      <c r="AE525" s="40"/>
      <c r="AF525" s="40"/>
      <c r="AG525" s="61"/>
    </row>
    <row r="526" spans="15:33" ht="15.75" customHeight="1" x14ac:dyDescent="0.3">
      <c r="O526" s="60"/>
      <c r="AA526" s="61"/>
      <c r="AB526" s="40"/>
      <c r="AC526" s="40"/>
      <c r="AD526" s="40"/>
      <c r="AE526" s="40"/>
      <c r="AF526" s="40"/>
      <c r="AG526" s="61"/>
    </row>
    <row r="527" spans="15:33" ht="15.75" customHeight="1" x14ac:dyDescent="0.3">
      <c r="O527" s="60"/>
      <c r="AA527" s="61"/>
      <c r="AB527" s="40"/>
      <c r="AC527" s="40"/>
      <c r="AD527" s="40"/>
      <c r="AE527" s="40"/>
      <c r="AF527" s="40"/>
      <c r="AG527" s="61"/>
    </row>
    <row r="528" spans="15:33" ht="15.75" customHeight="1" x14ac:dyDescent="0.3">
      <c r="O528" s="60"/>
      <c r="AA528" s="61"/>
      <c r="AB528" s="40"/>
      <c r="AC528" s="40"/>
      <c r="AD528" s="40"/>
      <c r="AE528" s="40"/>
      <c r="AF528" s="40"/>
      <c r="AG528" s="61"/>
    </row>
    <row r="529" spans="15:33" ht="15.75" customHeight="1" x14ac:dyDescent="0.3">
      <c r="O529" s="60"/>
      <c r="AA529" s="61"/>
      <c r="AB529" s="40"/>
      <c r="AC529" s="40"/>
      <c r="AD529" s="40"/>
      <c r="AE529" s="40"/>
      <c r="AF529" s="40"/>
      <c r="AG529" s="61"/>
    </row>
    <row r="530" spans="15:33" ht="15.75" customHeight="1" x14ac:dyDescent="0.3">
      <c r="O530" s="60"/>
      <c r="AA530" s="61"/>
      <c r="AB530" s="40"/>
      <c r="AC530" s="40"/>
      <c r="AD530" s="40"/>
      <c r="AE530" s="40"/>
      <c r="AF530" s="40"/>
      <c r="AG530" s="61"/>
    </row>
    <row r="531" spans="15:33" ht="15.75" customHeight="1" x14ac:dyDescent="0.3">
      <c r="O531" s="60"/>
      <c r="AA531" s="61"/>
      <c r="AB531" s="40"/>
      <c r="AC531" s="40"/>
      <c r="AD531" s="40"/>
      <c r="AE531" s="40"/>
      <c r="AF531" s="40"/>
      <c r="AG531" s="61"/>
    </row>
    <row r="532" spans="15:33" ht="15.75" customHeight="1" x14ac:dyDescent="0.3">
      <c r="O532" s="60"/>
      <c r="AA532" s="61"/>
      <c r="AB532" s="40"/>
      <c r="AC532" s="40"/>
      <c r="AD532" s="40"/>
      <c r="AE532" s="40"/>
      <c r="AF532" s="40"/>
      <c r="AG532" s="61"/>
    </row>
    <row r="533" spans="15:33" ht="15.75" customHeight="1" x14ac:dyDescent="0.3">
      <c r="O533" s="60"/>
      <c r="AA533" s="61"/>
      <c r="AB533" s="40"/>
      <c r="AC533" s="40"/>
      <c r="AD533" s="40"/>
      <c r="AE533" s="40"/>
      <c r="AF533" s="40"/>
      <c r="AG533" s="61"/>
    </row>
    <row r="534" spans="15:33" ht="15.75" customHeight="1" x14ac:dyDescent="0.3">
      <c r="O534" s="60"/>
      <c r="AA534" s="61"/>
      <c r="AB534" s="40"/>
      <c r="AC534" s="40"/>
      <c r="AD534" s="40"/>
      <c r="AE534" s="40"/>
      <c r="AF534" s="40"/>
      <c r="AG534" s="61"/>
    </row>
    <row r="535" spans="15:33" ht="15.75" customHeight="1" x14ac:dyDescent="0.3">
      <c r="O535" s="60"/>
      <c r="AA535" s="61"/>
      <c r="AB535" s="40"/>
      <c r="AC535" s="40"/>
      <c r="AD535" s="40"/>
      <c r="AE535" s="40"/>
      <c r="AF535" s="40"/>
      <c r="AG535" s="61"/>
    </row>
    <row r="536" spans="15:33" ht="15.75" customHeight="1" x14ac:dyDescent="0.3">
      <c r="O536" s="60"/>
      <c r="AA536" s="61"/>
      <c r="AB536" s="40"/>
      <c r="AC536" s="40"/>
      <c r="AD536" s="40"/>
      <c r="AE536" s="40"/>
      <c r="AF536" s="40"/>
      <c r="AG536" s="61"/>
    </row>
    <row r="537" spans="15:33" ht="15.75" customHeight="1" x14ac:dyDescent="0.3">
      <c r="O537" s="60"/>
      <c r="AA537" s="61"/>
      <c r="AB537" s="40"/>
      <c r="AC537" s="40"/>
      <c r="AD537" s="40"/>
      <c r="AE537" s="40"/>
      <c r="AF537" s="40"/>
      <c r="AG537" s="61"/>
    </row>
    <row r="538" spans="15:33" ht="15.75" customHeight="1" x14ac:dyDescent="0.3">
      <c r="O538" s="60"/>
      <c r="AA538" s="61"/>
      <c r="AB538" s="40"/>
      <c r="AC538" s="40"/>
      <c r="AD538" s="40"/>
      <c r="AE538" s="40"/>
      <c r="AF538" s="40"/>
      <c r="AG538" s="61"/>
    </row>
    <row r="539" spans="15:33" ht="15.75" customHeight="1" x14ac:dyDescent="0.3">
      <c r="O539" s="60"/>
      <c r="AA539" s="61"/>
      <c r="AB539" s="40"/>
      <c r="AC539" s="40"/>
      <c r="AD539" s="40"/>
      <c r="AE539" s="40"/>
      <c r="AF539" s="40"/>
      <c r="AG539" s="61"/>
    </row>
    <row r="540" spans="15:33" ht="15.75" customHeight="1" x14ac:dyDescent="0.3">
      <c r="O540" s="60"/>
      <c r="AA540" s="61"/>
      <c r="AB540" s="40"/>
      <c r="AC540" s="40"/>
      <c r="AD540" s="40"/>
      <c r="AE540" s="40"/>
      <c r="AF540" s="40"/>
      <c r="AG540" s="61"/>
    </row>
    <row r="541" spans="15:33" ht="15.75" customHeight="1" x14ac:dyDescent="0.3">
      <c r="O541" s="60"/>
      <c r="AA541" s="61"/>
      <c r="AB541" s="40"/>
      <c r="AC541" s="40"/>
      <c r="AD541" s="40"/>
      <c r="AE541" s="40"/>
      <c r="AF541" s="40"/>
      <c r="AG541" s="61"/>
    </row>
    <row r="542" spans="15:33" ht="15.75" customHeight="1" x14ac:dyDescent="0.3">
      <c r="O542" s="60"/>
      <c r="AA542" s="61"/>
      <c r="AB542" s="40"/>
      <c r="AC542" s="40"/>
      <c r="AD542" s="40"/>
      <c r="AE542" s="40"/>
      <c r="AF542" s="40"/>
      <c r="AG542" s="61"/>
    </row>
    <row r="543" spans="15:33" ht="15.75" customHeight="1" x14ac:dyDescent="0.3">
      <c r="O543" s="60"/>
      <c r="AA543" s="61"/>
      <c r="AB543" s="40"/>
      <c r="AC543" s="40"/>
      <c r="AD543" s="40"/>
      <c r="AE543" s="40"/>
      <c r="AF543" s="40"/>
      <c r="AG543" s="61"/>
    </row>
    <row r="544" spans="15:33" ht="15.75" customHeight="1" x14ac:dyDescent="0.3">
      <c r="O544" s="60"/>
      <c r="AA544" s="61"/>
      <c r="AB544" s="40"/>
      <c r="AC544" s="40"/>
      <c r="AD544" s="40"/>
      <c r="AE544" s="40"/>
      <c r="AF544" s="40"/>
      <c r="AG544" s="61"/>
    </row>
    <row r="545" spans="15:33" ht="15.75" customHeight="1" x14ac:dyDescent="0.3">
      <c r="O545" s="60"/>
      <c r="AA545" s="61"/>
      <c r="AB545" s="40"/>
      <c r="AC545" s="40"/>
      <c r="AD545" s="40"/>
      <c r="AE545" s="40"/>
      <c r="AF545" s="40"/>
      <c r="AG545" s="61"/>
    </row>
    <row r="546" spans="15:33" ht="15.75" customHeight="1" x14ac:dyDescent="0.3">
      <c r="O546" s="60"/>
      <c r="AA546" s="61"/>
      <c r="AB546" s="40"/>
      <c r="AC546" s="40"/>
      <c r="AD546" s="40"/>
      <c r="AE546" s="40"/>
      <c r="AF546" s="40"/>
      <c r="AG546" s="61"/>
    </row>
    <row r="547" spans="15:33" ht="15.75" customHeight="1" x14ac:dyDescent="0.3">
      <c r="O547" s="60"/>
      <c r="AA547" s="61"/>
      <c r="AB547" s="40"/>
      <c r="AC547" s="40"/>
      <c r="AD547" s="40"/>
      <c r="AE547" s="40"/>
      <c r="AF547" s="40"/>
      <c r="AG547" s="61"/>
    </row>
    <row r="548" spans="15:33" ht="15.75" customHeight="1" x14ac:dyDescent="0.3">
      <c r="O548" s="60"/>
      <c r="AA548" s="61"/>
      <c r="AB548" s="40"/>
      <c r="AC548" s="40"/>
      <c r="AD548" s="40"/>
      <c r="AE548" s="40"/>
      <c r="AF548" s="40"/>
      <c r="AG548" s="61"/>
    </row>
    <row r="549" spans="15:33" ht="15.75" customHeight="1" x14ac:dyDescent="0.3">
      <c r="O549" s="60"/>
      <c r="AA549" s="61"/>
      <c r="AB549" s="40"/>
      <c r="AC549" s="40"/>
      <c r="AD549" s="40"/>
      <c r="AE549" s="40"/>
      <c r="AF549" s="40"/>
      <c r="AG549" s="61"/>
    </row>
    <row r="550" spans="15:33" ht="15.75" customHeight="1" x14ac:dyDescent="0.3">
      <c r="O550" s="60"/>
      <c r="AA550" s="61"/>
      <c r="AB550" s="40"/>
      <c r="AC550" s="40"/>
      <c r="AD550" s="40"/>
      <c r="AE550" s="40"/>
      <c r="AF550" s="40"/>
      <c r="AG550" s="61"/>
    </row>
    <row r="551" spans="15:33" ht="15.75" customHeight="1" x14ac:dyDescent="0.3">
      <c r="O551" s="60"/>
      <c r="AA551" s="61"/>
      <c r="AB551" s="40"/>
      <c r="AC551" s="40"/>
      <c r="AD551" s="40"/>
      <c r="AE551" s="40"/>
      <c r="AF551" s="40"/>
      <c r="AG551" s="61"/>
    </row>
    <row r="552" spans="15:33" ht="15.75" customHeight="1" x14ac:dyDescent="0.3">
      <c r="O552" s="60"/>
      <c r="AA552" s="61"/>
      <c r="AB552" s="40"/>
      <c r="AC552" s="40"/>
      <c r="AD552" s="40"/>
      <c r="AE552" s="40"/>
      <c r="AF552" s="40"/>
      <c r="AG552" s="61"/>
    </row>
    <row r="553" spans="15:33" ht="15.75" customHeight="1" x14ac:dyDescent="0.3">
      <c r="O553" s="60"/>
      <c r="AA553" s="61"/>
      <c r="AB553" s="40"/>
      <c r="AC553" s="40"/>
      <c r="AD553" s="40"/>
      <c r="AE553" s="40"/>
      <c r="AF553" s="40"/>
      <c r="AG553" s="61"/>
    </row>
    <row r="554" spans="15:33" ht="15.75" customHeight="1" x14ac:dyDescent="0.3">
      <c r="O554" s="60"/>
      <c r="AA554" s="61"/>
      <c r="AB554" s="40"/>
      <c r="AC554" s="40"/>
      <c r="AD554" s="40"/>
      <c r="AE554" s="40"/>
      <c r="AF554" s="40"/>
      <c r="AG554" s="61"/>
    </row>
    <row r="555" spans="15:33" ht="15.75" customHeight="1" x14ac:dyDescent="0.3">
      <c r="O555" s="60"/>
      <c r="AA555" s="61"/>
      <c r="AB555" s="40"/>
      <c r="AC555" s="40"/>
      <c r="AD555" s="40"/>
      <c r="AE555" s="40"/>
      <c r="AF555" s="40"/>
      <c r="AG555" s="61"/>
    </row>
    <row r="556" spans="15:33" ht="15.75" customHeight="1" x14ac:dyDescent="0.3">
      <c r="O556" s="60"/>
      <c r="AA556" s="61"/>
      <c r="AB556" s="40"/>
      <c r="AC556" s="40"/>
      <c r="AD556" s="40"/>
      <c r="AE556" s="40"/>
      <c r="AF556" s="40"/>
      <c r="AG556" s="61"/>
    </row>
    <row r="557" spans="15:33" ht="15.75" customHeight="1" x14ac:dyDescent="0.3">
      <c r="O557" s="60"/>
      <c r="AA557" s="61"/>
      <c r="AB557" s="40"/>
      <c r="AC557" s="40"/>
      <c r="AD557" s="40"/>
      <c r="AE557" s="40"/>
      <c r="AF557" s="40"/>
      <c r="AG557" s="61"/>
    </row>
    <row r="558" spans="15:33" ht="15.75" customHeight="1" x14ac:dyDescent="0.3">
      <c r="O558" s="60"/>
      <c r="AA558" s="61"/>
      <c r="AB558" s="40"/>
      <c r="AC558" s="40"/>
      <c r="AD558" s="40"/>
      <c r="AE558" s="40"/>
      <c r="AF558" s="40"/>
      <c r="AG558" s="61"/>
    </row>
    <row r="559" spans="15:33" ht="15.75" customHeight="1" x14ac:dyDescent="0.3">
      <c r="O559" s="60"/>
      <c r="AA559" s="61"/>
      <c r="AB559" s="40"/>
      <c r="AC559" s="40"/>
      <c r="AD559" s="40"/>
      <c r="AE559" s="40"/>
      <c r="AF559" s="40"/>
      <c r="AG559" s="61"/>
    </row>
    <row r="560" spans="15:33" ht="15.75" customHeight="1" x14ac:dyDescent="0.3">
      <c r="O560" s="60"/>
      <c r="AA560" s="61"/>
      <c r="AB560" s="40"/>
      <c r="AC560" s="40"/>
      <c r="AD560" s="40"/>
      <c r="AE560" s="40"/>
      <c r="AF560" s="40"/>
      <c r="AG560" s="61"/>
    </row>
    <row r="561" spans="15:33" ht="15.75" customHeight="1" x14ac:dyDescent="0.3">
      <c r="O561" s="60"/>
      <c r="AA561" s="61"/>
      <c r="AB561" s="40"/>
      <c r="AC561" s="40"/>
      <c r="AD561" s="40"/>
      <c r="AE561" s="40"/>
      <c r="AF561" s="40"/>
      <c r="AG561" s="61"/>
    </row>
    <row r="562" spans="15:33" ht="15.75" customHeight="1" x14ac:dyDescent="0.3">
      <c r="O562" s="60"/>
      <c r="AA562" s="61"/>
      <c r="AB562" s="40"/>
      <c r="AC562" s="40"/>
      <c r="AD562" s="40"/>
      <c r="AE562" s="40"/>
      <c r="AF562" s="40"/>
      <c r="AG562" s="61"/>
    </row>
    <row r="563" spans="15:33" ht="15.75" customHeight="1" x14ac:dyDescent="0.3">
      <c r="O563" s="60"/>
      <c r="AA563" s="61"/>
      <c r="AB563" s="40"/>
      <c r="AC563" s="40"/>
      <c r="AD563" s="40"/>
      <c r="AE563" s="40"/>
      <c r="AF563" s="40"/>
      <c r="AG563" s="61"/>
    </row>
    <row r="564" spans="15:33" ht="15.75" customHeight="1" x14ac:dyDescent="0.3">
      <c r="O564" s="60"/>
      <c r="AA564" s="61"/>
      <c r="AB564" s="40"/>
      <c r="AC564" s="40"/>
      <c r="AD564" s="40"/>
      <c r="AE564" s="40"/>
      <c r="AF564" s="40"/>
      <c r="AG564" s="61"/>
    </row>
    <row r="565" spans="15:33" ht="15.75" customHeight="1" x14ac:dyDescent="0.3">
      <c r="O565" s="60"/>
      <c r="AA565" s="61"/>
      <c r="AB565" s="40"/>
      <c r="AC565" s="40"/>
      <c r="AD565" s="40"/>
      <c r="AE565" s="40"/>
      <c r="AF565" s="40"/>
      <c r="AG565" s="61"/>
    </row>
    <row r="566" spans="15:33" ht="15.75" customHeight="1" x14ac:dyDescent="0.3">
      <c r="O566" s="60"/>
      <c r="AA566" s="61"/>
      <c r="AB566" s="40"/>
      <c r="AC566" s="40"/>
      <c r="AD566" s="40"/>
      <c r="AE566" s="40"/>
      <c r="AF566" s="40"/>
      <c r="AG566" s="61"/>
    </row>
    <row r="567" spans="15:33" ht="15.75" customHeight="1" x14ac:dyDescent="0.3">
      <c r="O567" s="60"/>
      <c r="AA567" s="61"/>
      <c r="AB567" s="40"/>
      <c r="AC567" s="40"/>
      <c r="AD567" s="40"/>
      <c r="AE567" s="40"/>
      <c r="AF567" s="40"/>
      <c r="AG567" s="61"/>
    </row>
    <row r="568" spans="15:33" ht="15.75" customHeight="1" x14ac:dyDescent="0.3">
      <c r="O568" s="60"/>
      <c r="AA568" s="61"/>
      <c r="AB568" s="40"/>
      <c r="AC568" s="40"/>
      <c r="AD568" s="40"/>
      <c r="AE568" s="40"/>
      <c r="AF568" s="40"/>
      <c r="AG568" s="61"/>
    </row>
    <row r="569" spans="15:33" ht="15.75" customHeight="1" x14ac:dyDescent="0.3">
      <c r="O569" s="60"/>
      <c r="AA569" s="61"/>
      <c r="AB569" s="40"/>
      <c r="AC569" s="40"/>
      <c r="AD569" s="40"/>
      <c r="AE569" s="40"/>
      <c r="AF569" s="40"/>
      <c r="AG569" s="61"/>
    </row>
    <row r="570" spans="15:33" ht="15.75" customHeight="1" x14ac:dyDescent="0.3">
      <c r="O570" s="60"/>
      <c r="AA570" s="61"/>
      <c r="AB570" s="40"/>
      <c r="AC570" s="40"/>
      <c r="AD570" s="40"/>
      <c r="AE570" s="40"/>
      <c r="AF570" s="40"/>
      <c r="AG570" s="61"/>
    </row>
    <row r="571" spans="15:33" ht="15.75" customHeight="1" x14ac:dyDescent="0.3">
      <c r="O571" s="60"/>
      <c r="AA571" s="61"/>
      <c r="AB571" s="40"/>
      <c r="AC571" s="40"/>
      <c r="AD571" s="40"/>
      <c r="AE571" s="40"/>
      <c r="AF571" s="40"/>
      <c r="AG571" s="61"/>
    </row>
    <row r="572" spans="15:33" ht="15.75" customHeight="1" x14ac:dyDescent="0.3">
      <c r="O572" s="60"/>
      <c r="AA572" s="61"/>
      <c r="AB572" s="40"/>
      <c r="AC572" s="40"/>
      <c r="AD572" s="40"/>
      <c r="AE572" s="40"/>
      <c r="AF572" s="40"/>
      <c r="AG572" s="61"/>
    </row>
    <row r="573" spans="15:33" ht="15.75" customHeight="1" x14ac:dyDescent="0.3">
      <c r="O573" s="60"/>
      <c r="AA573" s="61"/>
      <c r="AB573" s="40"/>
      <c r="AC573" s="40"/>
      <c r="AD573" s="40"/>
      <c r="AE573" s="40"/>
      <c r="AF573" s="40"/>
      <c r="AG573" s="61"/>
    </row>
    <row r="574" spans="15:33" ht="15.75" customHeight="1" x14ac:dyDescent="0.3">
      <c r="O574" s="60"/>
      <c r="AA574" s="61"/>
      <c r="AB574" s="40"/>
      <c r="AC574" s="40"/>
      <c r="AD574" s="40"/>
      <c r="AE574" s="40"/>
      <c r="AF574" s="40"/>
      <c r="AG574" s="61"/>
    </row>
    <row r="575" spans="15:33" ht="15.75" customHeight="1" x14ac:dyDescent="0.3">
      <c r="O575" s="60"/>
      <c r="AA575" s="61"/>
      <c r="AB575" s="40"/>
      <c r="AC575" s="40"/>
      <c r="AD575" s="40"/>
      <c r="AE575" s="40"/>
      <c r="AF575" s="40"/>
      <c r="AG575" s="61"/>
    </row>
    <row r="576" spans="15:33" ht="15.75" customHeight="1" x14ac:dyDescent="0.3">
      <c r="O576" s="60"/>
      <c r="AA576" s="61"/>
      <c r="AB576" s="40"/>
      <c r="AC576" s="40"/>
      <c r="AD576" s="40"/>
      <c r="AE576" s="40"/>
      <c r="AF576" s="40"/>
      <c r="AG576" s="61"/>
    </row>
    <row r="577" spans="15:33" ht="15.75" customHeight="1" x14ac:dyDescent="0.3">
      <c r="O577" s="60"/>
      <c r="AA577" s="61"/>
      <c r="AB577" s="40"/>
      <c r="AC577" s="40"/>
      <c r="AD577" s="40"/>
      <c r="AE577" s="40"/>
      <c r="AF577" s="40"/>
      <c r="AG577" s="61"/>
    </row>
    <row r="578" spans="15:33" ht="15.75" customHeight="1" x14ac:dyDescent="0.3">
      <c r="O578" s="60"/>
      <c r="AA578" s="61"/>
      <c r="AB578" s="40"/>
      <c r="AC578" s="40"/>
      <c r="AD578" s="40"/>
      <c r="AE578" s="40"/>
      <c r="AF578" s="40"/>
      <c r="AG578" s="61"/>
    </row>
    <row r="579" spans="15:33" ht="15.75" customHeight="1" x14ac:dyDescent="0.3">
      <c r="O579" s="60"/>
      <c r="AA579" s="61"/>
      <c r="AB579" s="40"/>
      <c r="AC579" s="40"/>
      <c r="AD579" s="40"/>
      <c r="AE579" s="40"/>
      <c r="AF579" s="40"/>
      <c r="AG579" s="61"/>
    </row>
    <row r="580" spans="15:33" ht="15.75" customHeight="1" x14ac:dyDescent="0.3">
      <c r="O580" s="60"/>
      <c r="AA580" s="61"/>
      <c r="AB580" s="40"/>
      <c r="AC580" s="40"/>
      <c r="AD580" s="40"/>
      <c r="AE580" s="40"/>
      <c r="AF580" s="40"/>
      <c r="AG580" s="61"/>
    </row>
    <row r="581" spans="15:33" ht="15.75" customHeight="1" x14ac:dyDescent="0.3">
      <c r="O581" s="60"/>
      <c r="AA581" s="61"/>
      <c r="AB581" s="40"/>
      <c r="AC581" s="40"/>
      <c r="AD581" s="40"/>
      <c r="AE581" s="40"/>
      <c r="AF581" s="40"/>
      <c r="AG581" s="61"/>
    </row>
    <row r="582" spans="15:33" ht="15.75" customHeight="1" x14ac:dyDescent="0.3">
      <c r="O582" s="60"/>
      <c r="AA582" s="61"/>
      <c r="AB582" s="40"/>
      <c r="AC582" s="40"/>
      <c r="AD582" s="40"/>
      <c r="AE582" s="40"/>
      <c r="AF582" s="40"/>
      <c r="AG582" s="61"/>
    </row>
    <row r="583" spans="15:33" ht="15.75" customHeight="1" x14ac:dyDescent="0.3">
      <c r="O583" s="60"/>
      <c r="AA583" s="61"/>
      <c r="AB583" s="40"/>
      <c r="AC583" s="40"/>
      <c r="AD583" s="40"/>
      <c r="AE583" s="40"/>
      <c r="AF583" s="40"/>
      <c r="AG583" s="61"/>
    </row>
    <row r="584" spans="15:33" ht="15.75" customHeight="1" x14ac:dyDescent="0.3">
      <c r="O584" s="60"/>
      <c r="AA584" s="61"/>
      <c r="AB584" s="40"/>
      <c r="AC584" s="40"/>
      <c r="AD584" s="40"/>
      <c r="AE584" s="40"/>
      <c r="AF584" s="40"/>
      <c r="AG584" s="61"/>
    </row>
    <row r="585" spans="15:33" ht="15.75" customHeight="1" x14ac:dyDescent="0.3">
      <c r="O585" s="60"/>
      <c r="AA585" s="61"/>
      <c r="AB585" s="40"/>
      <c r="AC585" s="40"/>
      <c r="AD585" s="40"/>
      <c r="AE585" s="40"/>
      <c r="AF585" s="40"/>
      <c r="AG585" s="61"/>
    </row>
    <row r="586" spans="15:33" ht="15.75" customHeight="1" x14ac:dyDescent="0.3">
      <c r="O586" s="60"/>
      <c r="AA586" s="61"/>
      <c r="AB586" s="40"/>
      <c r="AC586" s="40"/>
      <c r="AD586" s="40"/>
      <c r="AE586" s="40"/>
      <c r="AF586" s="40"/>
      <c r="AG586" s="61"/>
    </row>
    <row r="587" spans="15:33" ht="15.75" customHeight="1" x14ac:dyDescent="0.3">
      <c r="O587" s="60"/>
      <c r="AA587" s="61"/>
      <c r="AB587" s="40"/>
      <c r="AC587" s="40"/>
      <c r="AD587" s="40"/>
      <c r="AE587" s="40"/>
      <c r="AF587" s="40"/>
      <c r="AG587" s="61"/>
    </row>
    <row r="588" spans="15:33" ht="15.75" customHeight="1" x14ac:dyDescent="0.3">
      <c r="O588" s="60"/>
      <c r="AA588" s="61"/>
      <c r="AB588" s="40"/>
      <c r="AC588" s="40"/>
      <c r="AD588" s="40"/>
      <c r="AE588" s="40"/>
      <c r="AF588" s="40"/>
      <c r="AG588" s="61"/>
    </row>
    <row r="589" spans="15:33" ht="15.75" customHeight="1" x14ac:dyDescent="0.3">
      <c r="O589" s="60"/>
      <c r="AA589" s="61"/>
      <c r="AB589" s="40"/>
      <c r="AC589" s="40"/>
      <c r="AD589" s="40"/>
      <c r="AE589" s="40"/>
      <c r="AF589" s="40"/>
      <c r="AG589" s="61"/>
    </row>
    <row r="590" spans="15:33" ht="15.75" customHeight="1" x14ac:dyDescent="0.3">
      <c r="O590" s="60"/>
      <c r="AA590" s="61"/>
      <c r="AB590" s="40"/>
      <c r="AC590" s="40"/>
      <c r="AD590" s="40"/>
      <c r="AE590" s="40"/>
      <c r="AF590" s="40"/>
      <c r="AG590" s="61"/>
    </row>
    <row r="591" spans="15:33" ht="15.75" customHeight="1" x14ac:dyDescent="0.3">
      <c r="O591" s="60"/>
      <c r="AA591" s="61"/>
      <c r="AB591" s="40"/>
      <c r="AC591" s="40"/>
      <c r="AD591" s="40"/>
      <c r="AE591" s="40"/>
      <c r="AF591" s="40"/>
      <c r="AG591" s="61"/>
    </row>
    <row r="592" spans="15:33" ht="15.75" customHeight="1" x14ac:dyDescent="0.3">
      <c r="O592" s="60"/>
      <c r="AA592" s="61"/>
      <c r="AB592" s="40"/>
      <c r="AC592" s="40"/>
      <c r="AD592" s="40"/>
      <c r="AE592" s="40"/>
      <c r="AF592" s="40"/>
      <c r="AG592" s="61"/>
    </row>
    <row r="593" spans="15:33" ht="15.75" customHeight="1" x14ac:dyDescent="0.3">
      <c r="O593" s="60"/>
      <c r="AA593" s="61"/>
      <c r="AB593" s="40"/>
      <c r="AC593" s="40"/>
      <c r="AD593" s="40"/>
      <c r="AE593" s="40"/>
      <c r="AF593" s="40"/>
      <c r="AG593" s="61"/>
    </row>
    <row r="594" spans="15:33" ht="15.75" customHeight="1" x14ac:dyDescent="0.3">
      <c r="O594" s="60"/>
      <c r="AA594" s="61"/>
      <c r="AB594" s="40"/>
      <c r="AC594" s="40"/>
      <c r="AD594" s="40"/>
      <c r="AE594" s="40"/>
      <c r="AF594" s="40"/>
      <c r="AG594" s="61"/>
    </row>
    <row r="595" spans="15:33" ht="15.75" customHeight="1" x14ac:dyDescent="0.3">
      <c r="O595" s="60"/>
      <c r="AA595" s="61"/>
      <c r="AB595" s="40"/>
      <c r="AC595" s="40"/>
      <c r="AD595" s="40"/>
      <c r="AE595" s="40"/>
      <c r="AF595" s="40"/>
      <c r="AG595" s="61"/>
    </row>
    <row r="596" spans="15:33" ht="15.75" customHeight="1" x14ac:dyDescent="0.3">
      <c r="O596" s="60"/>
      <c r="AA596" s="61"/>
      <c r="AB596" s="40"/>
      <c r="AC596" s="40"/>
      <c r="AD596" s="40"/>
      <c r="AE596" s="40"/>
      <c r="AF596" s="40"/>
      <c r="AG596" s="61"/>
    </row>
    <row r="597" spans="15:33" ht="15.75" customHeight="1" x14ac:dyDescent="0.3">
      <c r="O597" s="60"/>
      <c r="AA597" s="61"/>
      <c r="AB597" s="40"/>
      <c r="AC597" s="40"/>
      <c r="AD597" s="40"/>
      <c r="AE597" s="40"/>
      <c r="AF597" s="40"/>
      <c r="AG597" s="61"/>
    </row>
    <row r="598" spans="15:33" ht="15.75" customHeight="1" x14ac:dyDescent="0.3">
      <c r="O598" s="60"/>
      <c r="AA598" s="61"/>
      <c r="AB598" s="40"/>
      <c r="AC598" s="40"/>
      <c r="AD598" s="40"/>
      <c r="AE598" s="40"/>
      <c r="AF598" s="40"/>
      <c r="AG598" s="61"/>
    </row>
    <row r="599" spans="15:33" ht="15.75" customHeight="1" x14ac:dyDescent="0.3">
      <c r="O599" s="60"/>
      <c r="AA599" s="61"/>
      <c r="AB599" s="40"/>
      <c r="AC599" s="40"/>
      <c r="AD599" s="40"/>
      <c r="AE599" s="40"/>
      <c r="AF599" s="40"/>
      <c r="AG599" s="61"/>
    </row>
    <row r="600" spans="15:33" ht="15.75" customHeight="1" x14ac:dyDescent="0.3">
      <c r="O600" s="60"/>
      <c r="AA600" s="61"/>
      <c r="AB600" s="40"/>
      <c r="AC600" s="40"/>
      <c r="AD600" s="40"/>
      <c r="AE600" s="40"/>
      <c r="AF600" s="40"/>
      <c r="AG600" s="61"/>
    </row>
    <row r="601" spans="15:33" ht="15.75" customHeight="1" x14ac:dyDescent="0.3">
      <c r="O601" s="60"/>
      <c r="AA601" s="61"/>
      <c r="AB601" s="40"/>
      <c r="AC601" s="40"/>
      <c r="AD601" s="40"/>
      <c r="AE601" s="40"/>
      <c r="AF601" s="40"/>
      <c r="AG601" s="61"/>
    </row>
    <row r="602" spans="15:33" ht="15.75" customHeight="1" x14ac:dyDescent="0.3">
      <c r="O602" s="60"/>
      <c r="AA602" s="61"/>
      <c r="AB602" s="40"/>
      <c r="AC602" s="40"/>
      <c r="AD602" s="40"/>
      <c r="AE602" s="40"/>
      <c r="AF602" s="40"/>
      <c r="AG602" s="61"/>
    </row>
    <row r="603" spans="15:33" ht="15.75" customHeight="1" x14ac:dyDescent="0.3">
      <c r="O603" s="60"/>
      <c r="AA603" s="61"/>
      <c r="AB603" s="40"/>
      <c r="AC603" s="40"/>
      <c r="AD603" s="40"/>
      <c r="AE603" s="40"/>
      <c r="AF603" s="40"/>
      <c r="AG603" s="61"/>
    </row>
    <row r="604" spans="15:33" ht="15.75" customHeight="1" x14ac:dyDescent="0.3">
      <c r="O604" s="60"/>
      <c r="AA604" s="61"/>
      <c r="AB604" s="40"/>
      <c r="AC604" s="40"/>
      <c r="AD604" s="40"/>
      <c r="AE604" s="40"/>
      <c r="AF604" s="40"/>
      <c r="AG604" s="61"/>
    </row>
    <row r="605" spans="15:33" ht="15.75" customHeight="1" x14ac:dyDescent="0.3">
      <c r="O605" s="60"/>
      <c r="AA605" s="61"/>
      <c r="AB605" s="40"/>
      <c r="AC605" s="40"/>
      <c r="AD605" s="40"/>
      <c r="AE605" s="40"/>
      <c r="AF605" s="40"/>
      <c r="AG605" s="61"/>
    </row>
    <row r="606" spans="15:33" ht="15.75" customHeight="1" x14ac:dyDescent="0.3">
      <c r="O606" s="60"/>
      <c r="AA606" s="61"/>
      <c r="AB606" s="40"/>
      <c r="AC606" s="40"/>
      <c r="AD606" s="40"/>
      <c r="AE606" s="40"/>
      <c r="AF606" s="40"/>
      <c r="AG606" s="61"/>
    </row>
    <row r="607" spans="15:33" ht="15.75" customHeight="1" x14ac:dyDescent="0.3">
      <c r="O607" s="60"/>
      <c r="AA607" s="61"/>
      <c r="AB607" s="40"/>
      <c r="AC607" s="40"/>
      <c r="AD607" s="40"/>
      <c r="AE607" s="40"/>
      <c r="AF607" s="40"/>
      <c r="AG607" s="61"/>
    </row>
    <row r="608" spans="15:33" ht="15.75" customHeight="1" x14ac:dyDescent="0.3">
      <c r="O608" s="60"/>
      <c r="AA608" s="61"/>
      <c r="AB608" s="40"/>
      <c r="AC608" s="40"/>
      <c r="AD608" s="40"/>
      <c r="AE608" s="40"/>
      <c r="AF608" s="40"/>
      <c r="AG608" s="61"/>
    </row>
    <row r="609" spans="15:33" ht="15.75" customHeight="1" x14ac:dyDescent="0.3">
      <c r="O609" s="60"/>
      <c r="AA609" s="61"/>
      <c r="AB609" s="40"/>
      <c r="AC609" s="40"/>
      <c r="AD609" s="40"/>
      <c r="AE609" s="40"/>
      <c r="AF609" s="40"/>
      <c r="AG609" s="61"/>
    </row>
    <row r="610" spans="15:33" ht="15.75" customHeight="1" x14ac:dyDescent="0.3">
      <c r="O610" s="60"/>
      <c r="AA610" s="61"/>
      <c r="AB610" s="40"/>
      <c r="AC610" s="40"/>
      <c r="AD610" s="40"/>
      <c r="AE610" s="40"/>
      <c r="AF610" s="40"/>
      <c r="AG610" s="61"/>
    </row>
    <row r="611" spans="15:33" ht="15.75" customHeight="1" x14ac:dyDescent="0.3">
      <c r="O611" s="60"/>
      <c r="AA611" s="61"/>
      <c r="AB611" s="40"/>
      <c r="AC611" s="40"/>
      <c r="AD611" s="40"/>
      <c r="AE611" s="40"/>
      <c r="AF611" s="40"/>
      <c r="AG611" s="61"/>
    </row>
    <row r="612" spans="15:33" ht="15.75" customHeight="1" x14ac:dyDescent="0.3">
      <c r="O612" s="60"/>
      <c r="AA612" s="61"/>
      <c r="AB612" s="40"/>
      <c r="AC612" s="40"/>
      <c r="AD612" s="40"/>
      <c r="AE612" s="40"/>
      <c r="AF612" s="40"/>
      <c r="AG612" s="61"/>
    </row>
    <row r="613" spans="15:33" ht="15.75" customHeight="1" x14ac:dyDescent="0.3">
      <c r="O613" s="60"/>
      <c r="AA613" s="61"/>
      <c r="AB613" s="40"/>
      <c r="AC613" s="40"/>
      <c r="AD613" s="40"/>
      <c r="AE613" s="40"/>
      <c r="AF613" s="40"/>
      <c r="AG613" s="61"/>
    </row>
    <row r="614" spans="15:33" ht="15.75" customHeight="1" x14ac:dyDescent="0.3">
      <c r="O614" s="60"/>
      <c r="AA614" s="61"/>
      <c r="AB614" s="40"/>
      <c r="AC614" s="40"/>
      <c r="AD614" s="40"/>
      <c r="AE614" s="40"/>
      <c r="AF614" s="40"/>
      <c r="AG614" s="61"/>
    </row>
    <row r="615" spans="15:33" ht="15.75" customHeight="1" x14ac:dyDescent="0.3">
      <c r="O615" s="60"/>
      <c r="AA615" s="61"/>
      <c r="AB615" s="40"/>
      <c r="AC615" s="40"/>
      <c r="AD615" s="40"/>
      <c r="AE615" s="40"/>
      <c r="AF615" s="40"/>
      <c r="AG615" s="61"/>
    </row>
    <row r="616" spans="15:33" ht="15.75" customHeight="1" x14ac:dyDescent="0.3">
      <c r="O616" s="60"/>
      <c r="AA616" s="61"/>
      <c r="AB616" s="40"/>
      <c r="AC616" s="40"/>
      <c r="AD616" s="40"/>
      <c r="AE616" s="40"/>
      <c r="AF616" s="40"/>
      <c r="AG616" s="61"/>
    </row>
    <row r="617" spans="15:33" ht="15.75" customHeight="1" x14ac:dyDescent="0.3">
      <c r="O617" s="60"/>
      <c r="AA617" s="61"/>
      <c r="AB617" s="40"/>
      <c r="AC617" s="40"/>
      <c r="AD617" s="40"/>
      <c r="AE617" s="40"/>
      <c r="AF617" s="40"/>
      <c r="AG617" s="61"/>
    </row>
    <row r="618" spans="15:33" ht="15.75" customHeight="1" x14ac:dyDescent="0.3">
      <c r="O618" s="60"/>
      <c r="AA618" s="61"/>
      <c r="AB618" s="40"/>
      <c r="AC618" s="40"/>
      <c r="AD618" s="40"/>
      <c r="AE618" s="40"/>
      <c r="AF618" s="40"/>
      <c r="AG618" s="61"/>
    </row>
    <row r="619" spans="15:33" ht="15.75" customHeight="1" x14ac:dyDescent="0.3">
      <c r="O619" s="60"/>
      <c r="AA619" s="61"/>
      <c r="AB619" s="40"/>
      <c r="AC619" s="40"/>
      <c r="AD619" s="40"/>
      <c r="AE619" s="40"/>
      <c r="AF619" s="40"/>
      <c r="AG619" s="61"/>
    </row>
    <row r="620" spans="15:33" ht="15.75" customHeight="1" x14ac:dyDescent="0.3">
      <c r="O620" s="60"/>
      <c r="AA620" s="61"/>
      <c r="AB620" s="40"/>
      <c r="AC620" s="40"/>
      <c r="AD620" s="40"/>
      <c r="AE620" s="40"/>
      <c r="AF620" s="40"/>
      <c r="AG620" s="61"/>
    </row>
    <row r="621" spans="15:33" ht="15.75" customHeight="1" x14ac:dyDescent="0.3">
      <c r="O621" s="60"/>
      <c r="AA621" s="61"/>
      <c r="AB621" s="40"/>
      <c r="AC621" s="40"/>
      <c r="AD621" s="40"/>
      <c r="AE621" s="40"/>
      <c r="AF621" s="40"/>
      <c r="AG621" s="61"/>
    </row>
    <row r="622" spans="15:33" ht="15.75" customHeight="1" x14ac:dyDescent="0.3">
      <c r="O622" s="60"/>
      <c r="AA622" s="61"/>
      <c r="AB622" s="40"/>
      <c r="AC622" s="40"/>
      <c r="AD622" s="40"/>
      <c r="AE622" s="40"/>
      <c r="AF622" s="40"/>
      <c r="AG622" s="61"/>
    </row>
    <row r="623" spans="15:33" ht="15.75" customHeight="1" x14ac:dyDescent="0.3">
      <c r="O623" s="60"/>
      <c r="AA623" s="61"/>
      <c r="AB623" s="40"/>
      <c r="AC623" s="40"/>
      <c r="AD623" s="40"/>
      <c r="AE623" s="40"/>
      <c r="AF623" s="40"/>
      <c r="AG623" s="61"/>
    </row>
    <row r="624" spans="15:33" ht="15.75" customHeight="1" x14ac:dyDescent="0.3">
      <c r="O624" s="60"/>
      <c r="AA624" s="61"/>
      <c r="AB624" s="40"/>
      <c r="AC624" s="40"/>
      <c r="AD624" s="40"/>
      <c r="AE624" s="40"/>
      <c r="AF624" s="40"/>
      <c r="AG624" s="61"/>
    </row>
    <row r="625" spans="15:33" ht="15.75" customHeight="1" x14ac:dyDescent="0.3">
      <c r="O625" s="60"/>
      <c r="AA625" s="61"/>
      <c r="AB625" s="40"/>
      <c r="AC625" s="40"/>
      <c r="AD625" s="40"/>
      <c r="AE625" s="40"/>
      <c r="AF625" s="40"/>
      <c r="AG625" s="61"/>
    </row>
    <row r="626" spans="15:33" ht="15.75" customHeight="1" x14ac:dyDescent="0.3">
      <c r="O626" s="60"/>
      <c r="AA626" s="61"/>
      <c r="AB626" s="40"/>
      <c r="AC626" s="40"/>
      <c r="AD626" s="40"/>
      <c r="AE626" s="40"/>
      <c r="AF626" s="40"/>
      <c r="AG626" s="61"/>
    </row>
    <row r="627" spans="15:33" ht="15.75" customHeight="1" x14ac:dyDescent="0.3">
      <c r="O627" s="60"/>
      <c r="AA627" s="61"/>
      <c r="AB627" s="40"/>
      <c r="AC627" s="40"/>
      <c r="AD627" s="40"/>
      <c r="AE627" s="40"/>
      <c r="AF627" s="40"/>
      <c r="AG627" s="61"/>
    </row>
    <row r="628" spans="15:33" ht="15.75" customHeight="1" x14ac:dyDescent="0.3">
      <c r="O628" s="60"/>
      <c r="AA628" s="61"/>
      <c r="AB628" s="40"/>
      <c r="AC628" s="40"/>
      <c r="AD628" s="40"/>
      <c r="AE628" s="40"/>
      <c r="AF628" s="40"/>
      <c r="AG628" s="61"/>
    </row>
    <row r="629" spans="15:33" ht="15.75" customHeight="1" x14ac:dyDescent="0.3">
      <c r="O629" s="60"/>
      <c r="AA629" s="61"/>
      <c r="AB629" s="40"/>
      <c r="AC629" s="40"/>
      <c r="AD629" s="40"/>
      <c r="AE629" s="40"/>
      <c r="AF629" s="40"/>
      <c r="AG629" s="61"/>
    </row>
    <row r="630" spans="15:33" ht="15.75" customHeight="1" x14ac:dyDescent="0.3">
      <c r="O630" s="60"/>
      <c r="AA630" s="61"/>
      <c r="AB630" s="40"/>
      <c r="AC630" s="40"/>
      <c r="AD630" s="40"/>
      <c r="AE630" s="40"/>
      <c r="AF630" s="40"/>
      <c r="AG630" s="61"/>
    </row>
    <row r="631" spans="15:33" ht="15.75" customHeight="1" x14ac:dyDescent="0.3">
      <c r="O631" s="60"/>
      <c r="AA631" s="61"/>
      <c r="AB631" s="40"/>
      <c r="AC631" s="40"/>
      <c r="AD631" s="40"/>
      <c r="AE631" s="40"/>
      <c r="AF631" s="40"/>
      <c r="AG631" s="61"/>
    </row>
    <row r="632" spans="15:33" ht="15.75" customHeight="1" x14ac:dyDescent="0.3">
      <c r="O632" s="60"/>
      <c r="AA632" s="61"/>
      <c r="AB632" s="40"/>
      <c r="AC632" s="40"/>
      <c r="AD632" s="40"/>
      <c r="AE632" s="40"/>
      <c r="AF632" s="40"/>
      <c r="AG632" s="61"/>
    </row>
    <row r="633" spans="15:33" ht="15.75" customHeight="1" x14ac:dyDescent="0.3">
      <c r="O633" s="60"/>
      <c r="AA633" s="61"/>
      <c r="AB633" s="40"/>
      <c r="AC633" s="40"/>
      <c r="AD633" s="40"/>
      <c r="AE633" s="40"/>
      <c r="AF633" s="40"/>
      <c r="AG633" s="61"/>
    </row>
    <row r="634" spans="15:33" ht="15.75" customHeight="1" x14ac:dyDescent="0.3">
      <c r="O634" s="60"/>
      <c r="AA634" s="61"/>
      <c r="AB634" s="40"/>
      <c r="AC634" s="40"/>
      <c r="AD634" s="40"/>
      <c r="AE634" s="40"/>
      <c r="AF634" s="40"/>
      <c r="AG634" s="61"/>
    </row>
    <row r="635" spans="15:33" ht="15.75" customHeight="1" x14ac:dyDescent="0.3">
      <c r="O635" s="60"/>
      <c r="AA635" s="61"/>
      <c r="AB635" s="40"/>
      <c r="AC635" s="40"/>
      <c r="AD635" s="40"/>
      <c r="AE635" s="40"/>
      <c r="AF635" s="40"/>
      <c r="AG635" s="61"/>
    </row>
    <row r="636" spans="15:33" ht="15.75" customHeight="1" x14ac:dyDescent="0.3">
      <c r="O636" s="60"/>
      <c r="AA636" s="61"/>
      <c r="AB636" s="40"/>
      <c r="AC636" s="40"/>
      <c r="AD636" s="40"/>
      <c r="AE636" s="40"/>
      <c r="AF636" s="40"/>
      <c r="AG636" s="61"/>
    </row>
    <row r="637" spans="15:33" ht="15.75" customHeight="1" x14ac:dyDescent="0.3">
      <c r="O637" s="60"/>
      <c r="AA637" s="61"/>
      <c r="AB637" s="40"/>
      <c r="AC637" s="40"/>
      <c r="AD637" s="40"/>
      <c r="AE637" s="40"/>
      <c r="AF637" s="40"/>
      <c r="AG637" s="61"/>
    </row>
    <row r="638" spans="15:33" ht="15.75" customHeight="1" x14ac:dyDescent="0.3">
      <c r="O638" s="60"/>
      <c r="AA638" s="61"/>
      <c r="AB638" s="40"/>
      <c r="AC638" s="40"/>
      <c r="AD638" s="40"/>
      <c r="AE638" s="40"/>
      <c r="AF638" s="40"/>
      <c r="AG638" s="61"/>
    </row>
    <row r="639" spans="15:33" ht="15.75" customHeight="1" x14ac:dyDescent="0.3">
      <c r="O639" s="60"/>
      <c r="AA639" s="61"/>
      <c r="AB639" s="40"/>
      <c r="AC639" s="40"/>
      <c r="AD639" s="40"/>
      <c r="AE639" s="40"/>
      <c r="AF639" s="40"/>
      <c r="AG639" s="61"/>
    </row>
    <row r="640" spans="15:33" ht="15.75" customHeight="1" x14ac:dyDescent="0.3">
      <c r="O640" s="60"/>
      <c r="AA640" s="61"/>
      <c r="AB640" s="40"/>
      <c r="AC640" s="40"/>
      <c r="AD640" s="40"/>
      <c r="AE640" s="40"/>
      <c r="AF640" s="40"/>
      <c r="AG640" s="61"/>
    </row>
    <row r="641" spans="15:33" ht="15.75" customHeight="1" x14ac:dyDescent="0.3">
      <c r="O641" s="60"/>
      <c r="AA641" s="61"/>
      <c r="AB641" s="40"/>
      <c r="AC641" s="40"/>
      <c r="AD641" s="40"/>
      <c r="AE641" s="40"/>
      <c r="AF641" s="40"/>
      <c r="AG641" s="61"/>
    </row>
    <row r="642" spans="15:33" ht="15.75" customHeight="1" x14ac:dyDescent="0.3">
      <c r="O642" s="60"/>
      <c r="AA642" s="61"/>
      <c r="AB642" s="40"/>
      <c r="AC642" s="40"/>
      <c r="AD642" s="40"/>
      <c r="AE642" s="40"/>
      <c r="AF642" s="40"/>
      <c r="AG642" s="61"/>
    </row>
    <row r="643" spans="15:33" ht="15.75" customHeight="1" x14ac:dyDescent="0.3">
      <c r="O643" s="60"/>
      <c r="AA643" s="61"/>
      <c r="AB643" s="40"/>
      <c r="AC643" s="40"/>
      <c r="AD643" s="40"/>
      <c r="AE643" s="40"/>
      <c r="AF643" s="40"/>
      <c r="AG643" s="61"/>
    </row>
    <row r="644" spans="15:33" ht="15.75" customHeight="1" x14ac:dyDescent="0.3">
      <c r="O644" s="60"/>
      <c r="AA644" s="61"/>
      <c r="AB644" s="40"/>
      <c r="AC644" s="40"/>
      <c r="AD644" s="40"/>
      <c r="AE644" s="40"/>
      <c r="AF644" s="40"/>
      <c r="AG644" s="61"/>
    </row>
    <row r="645" spans="15:33" ht="15.75" customHeight="1" x14ac:dyDescent="0.3">
      <c r="O645" s="60"/>
      <c r="AA645" s="61"/>
      <c r="AB645" s="40"/>
      <c r="AC645" s="40"/>
      <c r="AD645" s="40"/>
      <c r="AE645" s="40"/>
      <c r="AF645" s="40"/>
      <c r="AG645" s="61"/>
    </row>
    <row r="646" spans="15:33" ht="15.75" customHeight="1" x14ac:dyDescent="0.3">
      <c r="O646" s="60"/>
      <c r="AA646" s="61"/>
      <c r="AB646" s="40"/>
      <c r="AC646" s="40"/>
      <c r="AD646" s="40"/>
      <c r="AE646" s="40"/>
      <c r="AF646" s="40"/>
      <c r="AG646" s="61"/>
    </row>
    <row r="647" spans="15:33" ht="15.75" customHeight="1" x14ac:dyDescent="0.3">
      <c r="O647" s="60"/>
      <c r="AA647" s="61"/>
      <c r="AB647" s="40"/>
      <c r="AC647" s="40"/>
      <c r="AD647" s="40"/>
      <c r="AE647" s="40"/>
      <c r="AF647" s="40"/>
      <c r="AG647" s="61"/>
    </row>
    <row r="648" spans="15:33" ht="15.75" customHeight="1" x14ac:dyDescent="0.3">
      <c r="O648" s="60"/>
      <c r="AA648" s="61"/>
      <c r="AB648" s="40"/>
      <c r="AC648" s="40"/>
      <c r="AD648" s="40"/>
      <c r="AE648" s="40"/>
      <c r="AF648" s="40"/>
      <c r="AG648" s="61"/>
    </row>
    <row r="649" spans="15:33" ht="15.75" customHeight="1" x14ac:dyDescent="0.3">
      <c r="O649" s="60"/>
      <c r="AA649" s="61"/>
      <c r="AB649" s="40"/>
      <c r="AC649" s="40"/>
      <c r="AD649" s="40"/>
      <c r="AE649" s="40"/>
      <c r="AF649" s="40"/>
      <c r="AG649" s="61"/>
    </row>
    <row r="650" spans="15:33" ht="15.75" customHeight="1" x14ac:dyDescent="0.3">
      <c r="O650" s="60"/>
      <c r="AA650" s="61"/>
      <c r="AB650" s="40"/>
      <c r="AC650" s="40"/>
      <c r="AD650" s="40"/>
      <c r="AE650" s="40"/>
      <c r="AF650" s="40"/>
      <c r="AG650" s="61"/>
    </row>
    <row r="651" spans="15:33" ht="15.75" customHeight="1" x14ac:dyDescent="0.3">
      <c r="O651" s="60"/>
      <c r="AA651" s="61"/>
      <c r="AB651" s="40"/>
      <c r="AC651" s="40"/>
      <c r="AD651" s="40"/>
      <c r="AE651" s="40"/>
      <c r="AF651" s="40"/>
      <c r="AG651" s="61"/>
    </row>
    <row r="652" spans="15:33" ht="15.75" customHeight="1" x14ac:dyDescent="0.3">
      <c r="O652" s="60"/>
      <c r="AA652" s="61"/>
      <c r="AB652" s="40"/>
      <c r="AC652" s="40"/>
      <c r="AD652" s="40"/>
      <c r="AE652" s="40"/>
      <c r="AF652" s="40"/>
      <c r="AG652" s="61"/>
    </row>
    <row r="653" spans="15:33" ht="15.75" customHeight="1" x14ac:dyDescent="0.3">
      <c r="O653" s="60"/>
      <c r="AA653" s="61"/>
      <c r="AB653" s="40"/>
      <c r="AC653" s="40"/>
      <c r="AD653" s="40"/>
      <c r="AE653" s="40"/>
      <c r="AF653" s="40"/>
      <c r="AG653" s="61"/>
    </row>
    <row r="654" spans="15:33" ht="15.75" customHeight="1" x14ac:dyDescent="0.3">
      <c r="O654" s="60"/>
      <c r="AA654" s="61"/>
      <c r="AB654" s="40"/>
      <c r="AC654" s="40"/>
      <c r="AD654" s="40"/>
      <c r="AE654" s="40"/>
      <c r="AF654" s="40"/>
      <c r="AG654" s="61"/>
    </row>
    <row r="655" spans="15:33" ht="15.75" customHeight="1" x14ac:dyDescent="0.3">
      <c r="O655" s="60"/>
      <c r="AA655" s="61"/>
      <c r="AB655" s="40"/>
      <c r="AC655" s="40"/>
      <c r="AD655" s="40"/>
      <c r="AE655" s="40"/>
      <c r="AF655" s="40"/>
      <c r="AG655" s="61"/>
    </row>
    <row r="656" spans="15:33" ht="15.75" customHeight="1" x14ac:dyDescent="0.3">
      <c r="O656" s="60"/>
      <c r="AA656" s="61"/>
      <c r="AB656" s="40"/>
      <c r="AC656" s="40"/>
      <c r="AD656" s="40"/>
      <c r="AE656" s="40"/>
      <c r="AF656" s="40"/>
      <c r="AG656" s="61"/>
    </row>
    <row r="657" spans="15:33" ht="15.75" customHeight="1" x14ac:dyDescent="0.3">
      <c r="O657" s="60"/>
      <c r="AA657" s="61"/>
      <c r="AB657" s="40"/>
      <c r="AC657" s="40"/>
      <c r="AD657" s="40"/>
      <c r="AE657" s="40"/>
      <c r="AF657" s="40"/>
      <c r="AG657" s="61"/>
    </row>
    <row r="658" spans="15:33" ht="15.75" customHeight="1" x14ac:dyDescent="0.3">
      <c r="O658" s="60"/>
      <c r="AA658" s="61"/>
      <c r="AB658" s="40"/>
      <c r="AC658" s="40"/>
      <c r="AD658" s="40"/>
      <c r="AE658" s="40"/>
      <c r="AF658" s="40"/>
      <c r="AG658" s="61"/>
    </row>
    <row r="659" spans="15:33" ht="15.75" customHeight="1" x14ac:dyDescent="0.3">
      <c r="O659" s="60"/>
      <c r="AA659" s="61"/>
      <c r="AB659" s="40"/>
      <c r="AC659" s="40"/>
      <c r="AD659" s="40"/>
      <c r="AE659" s="40"/>
      <c r="AF659" s="40"/>
      <c r="AG659" s="61"/>
    </row>
    <row r="660" spans="15:33" ht="15.75" customHeight="1" x14ac:dyDescent="0.3">
      <c r="O660" s="60"/>
      <c r="AA660" s="61"/>
      <c r="AB660" s="40"/>
      <c r="AC660" s="40"/>
      <c r="AD660" s="40"/>
      <c r="AE660" s="40"/>
      <c r="AF660" s="40"/>
      <c r="AG660" s="61"/>
    </row>
    <row r="661" spans="15:33" ht="15.75" customHeight="1" x14ac:dyDescent="0.3">
      <c r="O661" s="60"/>
      <c r="AA661" s="61"/>
      <c r="AB661" s="40"/>
      <c r="AC661" s="40"/>
      <c r="AD661" s="40"/>
      <c r="AE661" s="40"/>
      <c r="AF661" s="40"/>
      <c r="AG661" s="61"/>
    </row>
    <row r="662" spans="15:33" ht="15.75" customHeight="1" x14ac:dyDescent="0.3">
      <c r="O662" s="60"/>
      <c r="AA662" s="61"/>
      <c r="AB662" s="40"/>
      <c r="AC662" s="40"/>
      <c r="AD662" s="40"/>
      <c r="AE662" s="40"/>
      <c r="AF662" s="40"/>
      <c r="AG662" s="61"/>
    </row>
    <row r="663" spans="15:33" ht="15.75" customHeight="1" x14ac:dyDescent="0.3">
      <c r="O663" s="60"/>
      <c r="AA663" s="61"/>
      <c r="AB663" s="40"/>
      <c r="AC663" s="40"/>
      <c r="AD663" s="40"/>
      <c r="AE663" s="40"/>
      <c r="AF663" s="40"/>
      <c r="AG663" s="61"/>
    </row>
    <row r="664" spans="15:33" ht="15.75" customHeight="1" x14ac:dyDescent="0.3">
      <c r="O664" s="60"/>
      <c r="AA664" s="61"/>
      <c r="AB664" s="40"/>
      <c r="AC664" s="40"/>
      <c r="AD664" s="40"/>
      <c r="AE664" s="40"/>
      <c r="AF664" s="40"/>
      <c r="AG664" s="61"/>
    </row>
    <row r="665" spans="15:33" ht="15.75" customHeight="1" x14ac:dyDescent="0.3">
      <c r="O665" s="60"/>
      <c r="AA665" s="61"/>
      <c r="AB665" s="40"/>
      <c r="AC665" s="40"/>
      <c r="AD665" s="40"/>
      <c r="AE665" s="40"/>
      <c r="AF665" s="40"/>
      <c r="AG665" s="61"/>
    </row>
    <row r="666" spans="15:33" ht="15.75" customHeight="1" x14ac:dyDescent="0.3">
      <c r="O666" s="60"/>
      <c r="AA666" s="61"/>
      <c r="AB666" s="40"/>
      <c r="AC666" s="40"/>
      <c r="AD666" s="40"/>
      <c r="AE666" s="40"/>
      <c r="AF666" s="40"/>
      <c r="AG666" s="61"/>
    </row>
    <row r="667" spans="15:33" ht="15.75" customHeight="1" x14ac:dyDescent="0.3">
      <c r="O667" s="60"/>
      <c r="AA667" s="61"/>
      <c r="AB667" s="40"/>
      <c r="AC667" s="40"/>
      <c r="AD667" s="40"/>
      <c r="AE667" s="40"/>
      <c r="AF667" s="40"/>
      <c r="AG667" s="61"/>
    </row>
    <row r="668" spans="15:33" ht="15.75" customHeight="1" x14ac:dyDescent="0.3">
      <c r="O668" s="60"/>
      <c r="AA668" s="61"/>
      <c r="AB668" s="40"/>
      <c r="AC668" s="40"/>
      <c r="AD668" s="40"/>
      <c r="AE668" s="40"/>
      <c r="AF668" s="40"/>
      <c r="AG668" s="61"/>
    </row>
    <row r="669" spans="15:33" ht="15.75" customHeight="1" x14ac:dyDescent="0.3">
      <c r="O669" s="60"/>
      <c r="AA669" s="61"/>
      <c r="AB669" s="40"/>
      <c r="AC669" s="40"/>
      <c r="AD669" s="40"/>
      <c r="AE669" s="40"/>
      <c r="AF669" s="40"/>
      <c r="AG669" s="61"/>
    </row>
    <row r="670" spans="15:33" ht="15.75" customHeight="1" x14ac:dyDescent="0.3">
      <c r="O670" s="60"/>
      <c r="AA670" s="61"/>
      <c r="AB670" s="40"/>
      <c r="AC670" s="40"/>
      <c r="AD670" s="40"/>
      <c r="AE670" s="40"/>
      <c r="AF670" s="40"/>
      <c r="AG670" s="61"/>
    </row>
    <row r="671" spans="15:33" ht="15.75" customHeight="1" x14ac:dyDescent="0.3">
      <c r="O671" s="60"/>
      <c r="AA671" s="61"/>
      <c r="AB671" s="40"/>
      <c r="AC671" s="40"/>
      <c r="AD671" s="40"/>
      <c r="AE671" s="40"/>
      <c r="AF671" s="40"/>
      <c r="AG671" s="61"/>
    </row>
    <row r="672" spans="15:33" ht="15.75" customHeight="1" x14ac:dyDescent="0.3">
      <c r="O672" s="60"/>
      <c r="AA672" s="61"/>
      <c r="AB672" s="40"/>
      <c r="AC672" s="40"/>
      <c r="AD672" s="40"/>
      <c r="AE672" s="40"/>
      <c r="AF672" s="40"/>
      <c r="AG672" s="61"/>
    </row>
    <row r="673" spans="15:33" ht="15.75" customHeight="1" x14ac:dyDescent="0.3">
      <c r="O673" s="60"/>
      <c r="AA673" s="61"/>
      <c r="AB673" s="40"/>
      <c r="AC673" s="40"/>
      <c r="AD673" s="40"/>
      <c r="AE673" s="40"/>
      <c r="AF673" s="40"/>
      <c r="AG673" s="61"/>
    </row>
    <row r="674" spans="15:33" ht="15.75" customHeight="1" x14ac:dyDescent="0.3">
      <c r="O674" s="60"/>
      <c r="AA674" s="61"/>
      <c r="AB674" s="40"/>
      <c r="AC674" s="40"/>
      <c r="AD674" s="40"/>
      <c r="AE674" s="40"/>
      <c r="AF674" s="40"/>
      <c r="AG674" s="61"/>
    </row>
    <row r="675" spans="15:33" ht="15.75" customHeight="1" x14ac:dyDescent="0.3">
      <c r="O675" s="60"/>
      <c r="AA675" s="61"/>
      <c r="AB675" s="40"/>
      <c r="AC675" s="40"/>
      <c r="AD675" s="40"/>
      <c r="AE675" s="40"/>
      <c r="AF675" s="40"/>
      <c r="AG675" s="61"/>
    </row>
    <row r="676" spans="15:33" ht="15.75" customHeight="1" x14ac:dyDescent="0.3">
      <c r="O676" s="60"/>
      <c r="AA676" s="61"/>
      <c r="AB676" s="40"/>
      <c r="AC676" s="40"/>
      <c r="AD676" s="40"/>
      <c r="AE676" s="40"/>
      <c r="AF676" s="40"/>
      <c r="AG676" s="61"/>
    </row>
    <row r="677" spans="15:33" ht="15.75" customHeight="1" x14ac:dyDescent="0.3">
      <c r="O677" s="60"/>
      <c r="AA677" s="61"/>
      <c r="AB677" s="40"/>
      <c r="AC677" s="40"/>
      <c r="AD677" s="40"/>
      <c r="AE677" s="40"/>
      <c r="AF677" s="40"/>
      <c r="AG677" s="61"/>
    </row>
    <row r="678" spans="15:33" ht="15.75" customHeight="1" x14ac:dyDescent="0.3">
      <c r="O678" s="60"/>
      <c r="AA678" s="61"/>
      <c r="AB678" s="40"/>
      <c r="AC678" s="40"/>
      <c r="AD678" s="40"/>
      <c r="AE678" s="40"/>
      <c r="AF678" s="40"/>
      <c r="AG678" s="61"/>
    </row>
    <row r="679" spans="15:33" ht="15.75" customHeight="1" x14ac:dyDescent="0.3">
      <c r="O679" s="60"/>
      <c r="AA679" s="61"/>
      <c r="AB679" s="40"/>
      <c r="AC679" s="40"/>
      <c r="AD679" s="40"/>
      <c r="AE679" s="40"/>
      <c r="AF679" s="40"/>
      <c r="AG679" s="61"/>
    </row>
    <row r="680" spans="15:33" ht="15.75" customHeight="1" x14ac:dyDescent="0.3">
      <c r="O680" s="60"/>
      <c r="AA680" s="61"/>
      <c r="AB680" s="40"/>
      <c r="AC680" s="40"/>
      <c r="AD680" s="40"/>
      <c r="AE680" s="40"/>
      <c r="AF680" s="40"/>
      <c r="AG680" s="61"/>
    </row>
    <row r="681" spans="15:33" ht="15.75" customHeight="1" x14ac:dyDescent="0.3">
      <c r="O681" s="60"/>
      <c r="AA681" s="61"/>
      <c r="AB681" s="40"/>
      <c r="AC681" s="40"/>
      <c r="AD681" s="40"/>
      <c r="AE681" s="40"/>
      <c r="AF681" s="40"/>
      <c r="AG681" s="61"/>
    </row>
    <row r="682" spans="15:33" ht="15.75" customHeight="1" x14ac:dyDescent="0.3">
      <c r="O682" s="60"/>
      <c r="AA682" s="61"/>
      <c r="AB682" s="40"/>
      <c r="AC682" s="40"/>
      <c r="AD682" s="40"/>
      <c r="AE682" s="40"/>
      <c r="AF682" s="40"/>
      <c r="AG682" s="61"/>
    </row>
    <row r="683" spans="15:33" ht="15.75" customHeight="1" x14ac:dyDescent="0.3">
      <c r="O683" s="60"/>
      <c r="AA683" s="61"/>
      <c r="AB683" s="40"/>
      <c r="AC683" s="40"/>
      <c r="AD683" s="40"/>
      <c r="AE683" s="40"/>
      <c r="AF683" s="40"/>
      <c r="AG683" s="61"/>
    </row>
    <row r="684" spans="15:33" ht="15.75" customHeight="1" x14ac:dyDescent="0.3">
      <c r="O684" s="60"/>
      <c r="AA684" s="61"/>
      <c r="AB684" s="40"/>
      <c r="AC684" s="40"/>
      <c r="AD684" s="40"/>
      <c r="AE684" s="40"/>
      <c r="AF684" s="40"/>
      <c r="AG684" s="61"/>
    </row>
    <row r="685" spans="15:33" ht="15.75" customHeight="1" x14ac:dyDescent="0.3">
      <c r="O685" s="60"/>
      <c r="AA685" s="61"/>
      <c r="AB685" s="40"/>
      <c r="AC685" s="40"/>
      <c r="AD685" s="40"/>
      <c r="AE685" s="40"/>
      <c r="AF685" s="40"/>
      <c r="AG685" s="61"/>
    </row>
    <row r="686" spans="15:33" ht="15.75" customHeight="1" x14ac:dyDescent="0.3">
      <c r="O686" s="60"/>
      <c r="AA686" s="61"/>
      <c r="AB686" s="40"/>
      <c r="AC686" s="40"/>
      <c r="AD686" s="40"/>
      <c r="AE686" s="40"/>
      <c r="AF686" s="40"/>
      <c r="AG686" s="61"/>
    </row>
    <row r="687" spans="15:33" ht="15.75" customHeight="1" x14ac:dyDescent="0.3">
      <c r="O687" s="60"/>
      <c r="AA687" s="61"/>
      <c r="AB687" s="40"/>
      <c r="AC687" s="40"/>
      <c r="AD687" s="40"/>
      <c r="AE687" s="40"/>
      <c r="AF687" s="40"/>
      <c r="AG687" s="61"/>
    </row>
    <row r="688" spans="15:33" ht="15.75" customHeight="1" x14ac:dyDescent="0.3">
      <c r="O688" s="60"/>
      <c r="AA688" s="61"/>
      <c r="AB688" s="40"/>
      <c r="AC688" s="40"/>
      <c r="AD688" s="40"/>
      <c r="AE688" s="40"/>
      <c r="AF688" s="40"/>
      <c r="AG688" s="61"/>
    </row>
    <row r="689" spans="15:33" ht="15.75" customHeight="1" x14ac:dyDescent="0.3">
      <c r="O689" s="60"/>
      <c r="AA689" s="61"/>
      <c r="AB689" s="40"/>
      <c r="AC689" s="40"/>
      <c r="AD689" s="40"/>
      <c r="AE689" s="40"/>
      <c r="AF689" s="40"/>
      <c r="AG689" s="61"/>
    </row>
    <row r="690" spans="15:33" ht="15.75" customHeight="1" x14ac:dyDescent="0.3">
      <c r="O690" s="60"/>
      <c r="AA690" s="61"/>
      <c r="AB690" s="40"/>
      <c r="AC690" s="40"/>
      <c r="AD690" s="40"/>
      <c r="AE690" s="40"/>
      <c r="AF690" s="40"/>
      <c r="AG690" s="61"/>
    </row>
    <row r="691" spans="15:33" ht="15.75" customHeight="1" x14ac:dyDescent="0.3">
      <c r="O691" s="60"/>
      <c r="AA691" s="61"/>
      <c r="AB691" s="40"/>
      <c r="AC691" s="40"/>
      <c r="AD691" s="40"/>
      <c r="AE691" s="40"/>
      <c r="AF691" s="40"/>
      <c r="AG691" s="61"/>
    </row>
    <row r="692" spans="15:33" ht="15.75" customHeight="1" x14ac:dyDescent="0.3">
      <c r="O692" s="60"/>
      <c r="AA692" s="61"/>
      <c r="AB692" s="40"/>
      <c r="AC692" s="40"/>
      <c r="AD692" s="40"/>
      <c r="AE692" s="40"/>
      <c r="AF692" s="40"/>
      <c r="AG692" s="61"/>
    </row>
    <row r="693" spans="15:33" ht="15.75" customHeight="1" x14ac:dyDescent="0.3">
      <c r="O693" s="60"/>
      <c r="AA693" s="61"/>
      <c r="AB693" s="40"/>
      <c r="AC693" s="40"/>
      <c r="AD693" s="40"/>
      <c r="AE693" s="40"/>
      <c r="AF693" s="40"/>
      <c r="AG693" s="61"/>
    </row>
    <row r="694" spans="15:33" ht="15.75" customHeight="1" x14ac:dyDescent="0.3">
      <c r="O694" s="60"/>
      <c r="AA694" s="61"/>
      <c r="AB694" s="40"/>
      <c r="AC694" s="40"/>
      <c r="AD694" s="40"/>
      <c r="AE694" s="40"/>
      <c r="AF694" s="40"/>
      <c r="AG694" s="61"/>
    </row>
    <row r="695" spans="15:33" ht="15.75" customHeight="1" x14ac:dyDescent="0.3">
      <c r="O695" s="60"/>
      <c r="AA695" s="61"/>
      <c r="AB695" s="40"/>
      <c r="AC695" s="40"/>
      <c r="AD695" s="40"/>
      <c r="AE695" s="40"/>
      <c r="AF695" s="40"/>
      <c r="AG695" s="61"/>
    </row>
    <row r="696" spans="15:33" ht="15.75" customHeight="1" x14ac:dyDescent="0.3">
      <c r="O696" s="60"/>
      <c r="AA696" s="61"/>
      <c r="AB696" s="40"/>
      <c r="AC696" s="40"/>
      <c r="AD696" s="40"/>
      <c r="AE696" s="40"/>
      <c r="AF696" s="40"/>
      <c r="AG696" s="61"/>
    </row>
    <row r="697" spans="15:33" ht="15.75" customHeight="1" x14ac:dyDescent="0.3">
      <c r="O697" s="60"/>
      <c r="AA697" s="61"/>
      <c r="AB697" s="40"/>
      <c r="AC697" s="40"/>
      <c r="AD697" s="40"/>
      <c r="AE697" s="40"/>
      <c r="AF697" s="40"/>
      <c r="AG697" s="61"/>
    </row>
    <row r="698" spans="15:33" ht="15.75" customHeight="1" x14ac:dyDescent="0.3">
      <c r="O698" s="60"/>
      <c r="AA698" s="61"/>
      <c r="AB698" s="40"/>
      <c r="AC698" s="40"/>
      <c r="AD698" s="40"/>
      <c r="AE698" s="40"/>
      <c r="AF698" s="40"/>
      <c r="AG698" s="61"/>
    </row>
    <row r="699" spans="15:33" ht="15.75" customHeight="1" x14ac:dyDescent="0.3">
      <c r="O699" s="60"/>
      <c r="AA699" s="61"/>
      <c r="AB699" s="40"/>
      <c r="AC699" s="40"/>
      <c r="AD699" s="40"/>
      <c r="AE699" s="40"/>
      <c r="AF699" s="40"/>
      <c r="AG699" s="61"/>
    </row>
    <row r="700" spans="15:33" ht="15.75" customHeight="1" x14ac:dyDescent="0.3">
      <c r="O700" s="60"/>
      <c r="AA700" s="61"/>
      <c r="AB700" s="40"/>
      <c r="AC700" s="40"/>
      <c r="AD700" s="40"/>
      <c r="AE700" s="40"/>
      <c r="AF700" s="40"/>
      <c r="AG700" s="61"/>
    </row>
    <row r="701" spans="15:33" ht="15.75" customHeight="1" x14ac:dyDescent="0.3">
      <c r="O701" s="60"/>
      <c r="AA701" s="61"/>
      <c r="AB701" s="40"/>
      <c r="AC701" s="40"/>
      <c r="AD701" s="40"/>
      <c r="AE701" s="40"/>
      <c r="AF701" s="40"/>
      <c r="AG701" s="61"/>
    </row>
    <row r="702" spans="15:33" ht="15.75" customHeight="1" x14ac:dyDescent="0.3">
      <c r="O702" s="60"/>
      <c r="AA702" s="61"/>
      <c r="AB702" s="40"/>
      <c r="AC702" s="40"/>
      <c r="AD702" s="40"/>
      <c r="AE702" s="40"/>
      <c r="AF702" s="40"/>
      <c r="AG702" s="61"/>
    </row>
    <row r="703" spans="15:33" ht="15.75" customHeight="1" x14ac:dyDescent="0.3">
      <c r="O703" s="60"/>
      <c r="AA703" s="61"/>
      <c r="AB703" s="40"/>
      <c r="AC703" s="40"/>
      <c r="AD703" s="40"/>
      <c r="AE703" s="40"/>
      <c r="AF703" s="40"/>
      <c r="AG703" s="61"/>
    </row>
    <row r="704" spans="15:33" ht="15.75" customHeight="1" x14ac:dyDescent="0.3">
      <c r="O704" s="60"/>
      <c r="AA704" s="61"/>
      <c r="AB704" s="40"/>
      <c r="AC704" s="40"/>
      <c r="AD704" s="40"/>
      <c r="AE704" s="40"/>
      <c r="AF704" s="40"/>
      <c r="AG704" s="61"/>
    </row>
    <row r="705" spans="15:33" ht="15.75" customHeight="1" x14ac:dyDescent="0.3">
      <c r="O705" s="60"/>
      <c r="AA705" s="61"/>
      <c r="AB705" s="40"/>
      <c r="AC705" s="40"/>
      <c r="AD705" s="40"/>
      <c r="AE705" s="40"/>
      <c r="AF705" s="40"/>
      <c r="AG705" s="61"/>
    </row>
    <row r="706" spans="15:33" ht="15.75" customHeight="1" x14ac:dyDescent="0.3">
      <c r="O706" s="60"/>
      <c r="AA706" s="61"/>
      <c r="AB706" s="40"/>
      <c r="AC706" s="40"/>
      <c r="AD706" s="40"/>
      <c r="AE706" s="40"/>
      <c r="AF706" s="40"/>
      <c r="AG706" s="61"/>
    </row>
    <row r="707" spans="15:33" ht="15.75" customHeight="1" x14ac:dyDescent="0.3">
      <c r="O707" s="60"/>
      <c r="AA707" s="61"/>
      <c r="AB707" s="40"/>
      <c r="AC707" s="40"/>
      <c r="AD707" s="40"/>
      <c r="AE707" s="40"/>
      <c r="AF707" s="40"/>
      <c r="AG707" s="61"/>
    </row>
    <row r="708" spans="15:33" ht="15.75" customHeight="1" x14ac:dyDescent="0.3">
      <c r="O708" s="60"/>
      <c r="AA708" s="61"/>
      <c r="AB708" s="40"/>
      <c r="AC708" s="40"/>
      <c r="AD708" s="40"/>
      <c r="AE708" s="40"/>
      <c r="AF708" s="40"/>
      <c r="AG708" s="61"/>
    </row>
    <row r="709" spans="15:33" ht="15.75" customHeight="1" x14ac:dyDescent="0.3">
      <c r="O709" s="60"/>
      <c r="AA709" s="61"/>
      <c r="AB709" s="40"/>
      <c r="AC709" s="40"/>
      <c r="AD709" s="40"/>
      <c r="AE709" s="40"/>
      <c r="AF709" s="40"/>
      <c r="AG709" s="61"/>
    </row>
    <row r="710" spans="15:33" ht="15.75" customHeight="1" x14ac:dyDescent="0.3">
      <c r="O710" s="60"/>
      <c r="AA710" s="61"/>
      <c r="AB710" s="40"/>
      <c r="AC710" s="40"/>
      <c r="AD710" s="40"/>
      <c r="AE710" s="40"/>
      <c r="AF710" s="40"/>
      <c r="AG710" s="61"/>
    </row>
    <row r="711" spans="15:33" ht="15.75" customHeight="1" x14ac:dyDescent="0.3">
      <c r="O711" s="60"/>
      <c r="AA711" s="61"/>
      <c r="AB711" s="40"/>
      <c r="AC711" s="40"/>
      <c r="AD711" s="40"/>
      <c r="AE711" s="40"/>
      <c r="AF711" s="40"/>
      <c r="AG711" s="61"/>
    </row>
    <row r="712" spans="15:33" ht="15.75" customHeight="1" x14ac:dyDescent="0.3">
      <c r="O712" s="60"/>
      <c r="AA712" s="61"/>
      <c r="AB712" s="40"/>
      <c r="AC712" s="40"/>
      <c r="AD712" s="40"/>
      <c r="AE712" s="40"/>
      <c r="AF712" s="40"/>
      <c r="AG712" s="61"/>
    </row>
    <row r="713" spans="15:33" ht="15.75" customHeight="1" x14ac:dyDescent="0.3">
      <c r="O713" s="60"/>
      <c r="AA713" s="61"/>
      <c r="AB713" s="40"/>
      <c r="AC713" s="40"/>
      <c r="AD713" s="40"/>
      <c r="AE713" s="40"/>
      <c r="AF713" s="40"/>
      <c r="AG713" s="61"/>
    </row>
    <row r="714" spans="15:33" ht="15.75" customHeight="1" x14ac:dyDescent="0.3">
      <c r="O714" s="60"/>
      <c r="AA714" s="61"/>
      <c r="AB714" s="40"/>
      <c r="AC714" s="40"/>
      <c r="AD714" s="40"/>
      <c r="AE714" s="40"/>
      <c r="AF714" s="40"/>
      <c r="AG714" s="61"/>
    </row>
    <row r="715" spans="15:33" ht="15.75" customHeight="1" x14ac:dyDescent="0.3">
      <c r="O715" s="60"/>
      <c r="AA715" s="61"/>
      <c r="AB715" s="40"/>
      <c r="AC715" s="40"/>
      <c r="AD715" s="40"/>
      <c r="AE715" s="40"/>
      <c r="AF715" s="40"/>
      <c r="AG715" s="61"/>
    </row>
    <row r="716" spans="15:33" ht="15.75" customHeight="1" x14ac:dyDescent="0.3">
      <c r="O716" s="60"/>
      <c r="AA716" s="61"/>
      <c r="AB716" s="40"/>
      <c r="AC716" s="40"/>
      <c r="AD716" s="40"/>
      <c r="AE716" s="40"/>
      <c r="AF716" s="40"/>
      <c r="AG716" s="61"/>
    </row>
    <row r="717" spans="15:33" ht="15.75" customHeight="1" x14ac:dyDescent="0.3">
      <c r="O717" s="60"/>
      <c r="AA717" s="61"/>
      <c r="AB717" s="40"/>
      <c r="AC717" s="40"/>
      <c r="AD717" s="40"/>
      <c r="AE717" s="40"/>
      <c r="AF717" s="40"/>
      <c r="AG717" s="61"/>
    </row>
    <row r="718" spans="15:33" ht="15.75" customHeight="1" x14ac:dyDescent="0.3">
      <c r="O718" s="60"/>
      <c r="AA718" s="61"/>
      <c r="AB718" s="40"/>
      <c r="AC718" s="40"/>
      <c r="AD718" s="40"/>
      <c r="AE718" s="40"/>
      <c r="AF718" s="40"/>
      <c r="AG718" s="61"/>
    </row>
    <row r="719" spans="15:33" ht="15.75" customHeight="1" x14ac:dyDescent="0.3">
      <c r="O719" s="60"/>
      <c r="AA719" s="61"/>
      <c r="AB719" s="40"/>
      <c r="AC719" s="40"/>
      <c r="AD719" s="40"/>
      <c r="AE719" s="40"/>
      <c r="AF719" s="40"/>
      <c r="AG719" s="61"/>
    </row>
    <row r="720" spans="15:33" ht="15.75" customHeight="1" x14ac:dyDescent="0.3">
      <c r="O720" s="60"/>
      <c r="AA720" s="61"/>
      <c r="AB720" s="40"/>
      <c r="AC720" s="40"/>
      <c r="AD720" s="40"/>
      <c r="AE720" s="40"/>
      <c r="AF720" s="40"/>
      <c r="AG720" s="61"/>
    </row>
    <row r="721" spans="15:33" ht="15.75" customHeight="1" x14ac:dyDescent="0.3">
      <c r="O721" s="60"/>
      <c r="AA721" s="61"/>
      <c r="AB721" s="40"/>
      <c r="AC721" s="40"/>
      <c r="AD721" s="40"/>
      <c r="AE721" s="40"/>
      <c r="AF721" s="40"/>
      <c r="AG721" s="61"/>
    </row>
    <row r="722" spans="15:33" ht="15.75" customHeight="1" x14ac:dyDescent="0.3">
      <c r="O722" s="60"/>
      <c r="AA722" s="61"/>
      <c r="AB722" s="40"/>
      <c r="AC722" s="40"/>
      <c r="AD722" s="40"/>
      <c r="AE722" s="40"/>
      <c r="AF722" s="40"/>
      <c r="AG722" s="61"/>
    </row>
    <row r="723" spans="15:33" ht="15.75" customHeight="1" x14ac:dyDescent="0.3">
      <c r="O723" s="60"/>
      <c r="AA723" s="61"/>
      <c r="AB723" s="40"/>
      <c r="AC723" s="40"/>
      <c r="AD723" s="40"/>
      <c r="AE723" s="40"/>
      <c r="AF723" s="40"/>
      <c r="AG723" s="61"/>
    </row>
    <row r="724" spans="15:33" ht="15.75" customHeight="1" x14ac:dyDescent="0.3">
      <c r="O724" s="60"/>
      <c r="AA724" s="61"/>
      <c r="AB724" s="40"/>
      <c r="AC724" s="40"/>
      <c r="AD724" s="40"/>
      <c r="AE724" s="40"/>
      <c r="AF724" s="40"/>
      <c r="AG724" s="61"/>
    </row>
    <row r="725" spans="15:33" ht="15.75" customHeight="1" x14ac:dyDescent="0.3">
      <c r="O725" s="60"/>
      <c r="AA725" s="61"/>
      <c r="AB725" s="40"/>
      <c r="AC725" s="40"/>
      <c r="AD725" s="40"/>
      <c r="AE725" s="40"/>
      <c r="AF725" s="40"/>
      <c r="AG725" s="61"/>
    </row>
    <row r="726" spans="15:33" ht="15.75" customHeight="1" x14ac:dyDescent="0.3">
      <c r="O726" s="60"/>
      <c r="AA726" s="61"/>
      <c r="AB726" s="40"/>
      <c r="AC726" s="40"/>
      <c r="AD726" s="40"/>
      <c r="AE726" s="40"/>
      <c r="AF726" s="40"/>
      <c r="AG726" s="61"/>
    </row>
    <row r="727" spans="15:33" ht="15.75" customHeight="1" x14ac:dyDescent="0.3">
      <c r="O727" s="60"/>
      <c r="AA727" s="61"/>
      <c r="AB727" s="40"/>
      <c r="AC727" s="40"/>
      <c r="AD727" s="40"/>
      <c r="AE727" s="40"/>
      <c r="AF727" s="40"/>
      <c r="AG727" s="61"/>
    </row>
    <row r="728" spans="15:33" ht="15.75" customHeight="1" x14ac:dyDescent="0.3">
      <c r="O728" s="60"/>
      <c r="AA728" s="61"/>
      <c r="AB728" s="40"/>
      <c r="AC728" s="40"/>
      <c r="AD728" s="40"/>
      <c r="AE728" s="40"/>
      <c r="AF728" s="40"/>
      <c r="AG728" s="61"/>
    </row>
    <row r="729" spans="15:33" ht="15.75" customHeight="1" x14ac:dyDescent="0.3">
      <c r="O729" s="60"/>
      <c r="AA729" s="61"/>
      <c r="AB729" s="40"/>
      <c r="AC729" s="40"/>
      <c r="AD729" s="40"/>
      <c r="AE729" s="40"/>
      <c r="AF729" s="40"/>
      <c r="AG729" s="61"/>
    </row>
    <row r="730" spans="15:33" ht="15.75" customHeight="1" x14ac:dyDescent="0.3">
      <c r="O730" s="60"/>
      <c r="AA730" s="61"/>
      <c r="AB730" s="40"/>
      <c r="AC730" s="40"/>
      <c r="AD730" s="40"/>
      <c r="AE730" s="40"/>
      <c r="AF730" s="40"/>
      <c r="AG730" s="61"/>
    </row>
    <row r="731" spans="15:33" ht="15.75" customHeight="1" x14ac:dyDescent="0.3">
      <c r="O731" s="60"/>
      <c r="AA731" s="61"/>
      <c r="AB731" s="40"/>
      <c r="AC731" s="40"/>
      <c r="AD731" s="40"/>
      <c r="AE731" s="40"/>
      <c r="AF731" s="40"/>
      <c r="AG731" s="61"/>
    </row>
    <row r="732" spans="15:33" ht="15.75" customHeight="1" x14ac:dyDescent="0.3">
      <c r="O732" s="60"/>
      <c r="AA732" s="61"/>
      <c r="AB732" s="40"/>
      <c r="AC732" s="40"/>
      <c r="AD732" s="40"/>
      <c r="AE732" s="40"/>
      <c r="AF732" s="40"/>
      <c r="AG732" s="61"/>
    </row>
    <row r="733" spans="15:33" ht="15.75" customHeight="1" x14ac:dyDescent="0.3">
      <c r="O733" s="60"/>
      <c r="AA733" s="61"/>
      <c r="AB733" s="40"/>
      <c r="AC733" s="40"/>
      <c r="AD733" s="40"/>
      <c r="AE733" s="40"/>
      <c r="AF733" s="40"/>
      <c r="AG733" s="61"/>
    </row>
    <row r="734" spans="15:33" ht="15.75" customHeight="1" x14ac:dyDescent="0.3">
      <c r="O734" s="60"/>
      <c r="AA734" s="61"/>
      <c r="AB734" s="40"/>
      <c r="AC734" s="40"/>
      <c r="AD734" s="40"/>
      <c r="AE734" s="40"/>
      <c r="AF734" s="40"/>
      <c r="AG734" s="61"/>
    </row>
    <row r="735" spans="15:33" ht="15.75" customHeight="1" x14ac:dyDescent="0.3">
      <c r="O735" s="60"/>
      <c r="AA735" s="61"/>
      <c r="AB735" s="40"/>
      <c r="AC735" s="40"/>
      <c r="AD735" s="40"/>
      <c r="AE735" s="40"/>
      <c r="AF735" s="40"/>
      <c r="AG735" s="61"/>
    </row>
    <row r="736" spans="15:33" ht="15.75" customHeight="1" x14ac:dyDescent="0.3">
      <c r="O736" s="60"/>
      <c r="AA736" s="61"/>
      <c r="AB736" s="40"/>
      <c r="AC736" s="40"/>
      <c r="AD736" s="40"/>
      <c r="AE736" s="40"/>
      <c r="AF736" s="40"/>
      <c r="AG736" s="61"/>
    </row>
    <row r="737" spans="15:33" ht="15.75" customHeight="1" x14ac:dyDescent="0.3">
      <c r="O737" s="60"/>
      <c r="AA737" s="61"/>
      <c r="AB737" s="40"/>
      <c r="AC737" s="40"/>
      <c r="AD737" s="40"/>
      <c r="AE737" s="40"/>
      <c r="AF737" s="40"/>
      <c r="AG737" s="61"/>
    </row>
    <row r="738" spans="15:33" ht="15.75" customHeight="1" x14ac:dyDescent="0.3">
      <c r="O738" s="60"/>
      <c r="AA738" s="61"/>
      <c r="AB738" s="40"/>
      <c r="AC738" s="40"/>
      <c r="AD738" s="40"/>
      <c r="AE738" s="40"/>
      <c r="AF738" s="40"/>
      <c r="AG738" s="61"/>
    </row>
    <row r="739" spans="15:33" ht="15.75" customHeight="1" x14ac:dyDescent="0.3">
      <c r="O739" s="60"/>
      <c r="AA739" s="61"/>
      <c r="AB739" s="40"/>
      <c r="AC739" s="40"/>
      <c r="AD739" s="40"/>
      <c r="AE739" s="40"/>
      <c r="AF739" s="40"/>
      <c r="AG739" s="61"/>
    </row>
    <row r="740" spans="15:33" ht="15.75" customHeight="1" x14ac:dyDescent="0.3">
      <c r="O740" s="60"/>
      <c r="AA740" s="61"/>
      <c r="AB740" s="40"/>
      <c r="AC740" s="40"/>
      <c r="AD740" s="40"/>
      <c r="AE740" s="40"/>
      <c r="AF740" s="40"/>
      <c r="AG740" s="61"/>
    </row>
    <row r="741" spans="15:33" ht="15.75" customHeight="1" x14ac:dyDescent="0.3">
      <c r="O741" s="60"/>
      <c r="AA741" s="61"/>
      <c r="AB741" s="40"/>
      <c r="AC741" s="40"/>
      <c r="AD741" s="40"/>
      <c r="AE741" s="40"/>
      <c r="AF741" s="40"/>
      <c r="AG741" s="61"/>
    </row>
    <row r="742" spans="15:33" ht="15.75" customHeight="1" x14ac:dyDescent="0.3">
      <c r="O742" s="60"/>
      <c r="AA742" s="61"/>
      <c r="AB742" s="40"/>
      <c r="AC742" s="40"/>
      <c r="AD742" s="40"/>
      <c r="AE742" s="40"/>
      <c r="AF742" s="40"/>
      <c r="AG742" s="61"/>
    </row>
    <row r="743" spans="15:33" ht="15.75" customHeight="1" x14ac:dyDescent="0.3">
      <c r="O743" s="60"/>
      <c r="AA743" s="61"/>
      <c r="AB743" s="40"/>
      <c r="AC743" s="40"/>
      <c r="AD743" s="40"/>
      <c r="AE743" s="40"/>
      <c r="AF743" s="40"/>
      <c r="AG743" s="61"/>
    </row>
    <row r="744" spans="15:33" ht="15.75" customHeight="1" x14ac:dyDescent="0.3">
      <c r="O744" s="60"/>
      <c r="AA744" s="61"/>
      <c r="AB744" s="40"/>
      <c r="AC744" s="40"/>
      <c r="AD744" s="40"/>
      <c r="AE744" s="40"/>
      <c r="AF744" s="40"/>
      <c r="AG744" s="61"/>
    </row>
    <row r="745" spans="15:33" ht="15.75" customHeight="1" x14ac:dyDescent="0.3">
      <c r="O745" s="60"/>
      <c r="AA745" s="61"/>
      <c r="AB745" s="40"/>
      <c r="AC745" s="40"/>
      <c r="AD745" s="40"/>
      <c r="AE745" s="40"/>
      <c r="AF745" s="40"/>
      <c r="AG745" s="61"/>
    </row>
    <row r="746" spans="15:33" ht="15.75" customHeight="1" x14ac:dyDescent="0.3">
      <c r="O746" s="60"/>
      <c r="AA746" s="61"/>
      <c r="AB746" s="40"/>
      <c r="AC746" s="40"/>
      <c r="AD746" s="40"/>
      <c r="AE746" s="40"/>
      <c r="AF746" s="40"/>
      <c r="AG746" s="61"/>
    </row>
    <row r="747" spans="15:33" ht="15.75" customHeight="1" x14ac:dyDescent="0.3">
      <c r="O747" s="60"/>
      <c r="AA747" s="61"/>
      <c r="AB747" s="40"/>
      <c r="AC747" s="40"/>
      <c r="AD747" s="40"/>
      <c r="AE747" s="40"/>
      <c r="AF747" s="40"/>
      <c r="AG747" s="61"/>
    </row>
    <row r="748" spans="15:33" ht="15.75" customHeight="1" x14ac:dyDescent="0.3">
      <c r="O748" s="60"/>
      <c r="AA748" s="61"/>
      <c r="AB748" s="40"/>
      <c r="AC748" s="40"/>
      <c r="AD748" s="40"/>
      <c r="AE748" s="40"/>
      <c r="AF748" s="40"/>
      <c r="AG748" s="61"/>
    </row>
    <row r="749" spans="15:33" ht="15.75" customHeight="1" x14ac:dyDescent="0.3">
      <c r="O749" s="60"/>
      <c r="AA749" s="61"/>
      <c r="AB749" s="40"/>
      <c r="AC749" s="40"/>
      <c r="AD749" s="40"/>
      <c r="AE749" s="40"/>
      <c r="AF749" s="40"/>
      <c r="AG749" s="61"/>
    </row>
    <row r="750" spans="15:33" ht="15.75" customHeight="1" x14ac:dyDescent="0.3">
      <c r="O750" s="60"/>
      <c r="AA750" s="61"/>
      <c r="AB750" s="40"/>
      <c r="AC750" s="40"/>
      <c r="AD750" s="40"/>
      <c r="AE750" s="40"/>
      <c r="AF750" s="40"/>
      <c r="AG750" s="61"/>
    </row>
    <row r="751" spans="15:33" ht="15.75" customHeight="1" x14ac:dyDescent="0.3">
      <c r="O751" s="60"/>
      <c r="AA751" s="61"/>
      <c r="AB751" s="40"/>
      <c r="AC751" s="40"/>
      <c r="AD751" s="40"/>
      <c r="AE751" s="40"/>
      <c r="AF751" s="40"/>
      <c r="AG751" s="61"/>
    </row>
    <row r="752" spans="15:33" ht="15.75" customHeight="1" x14ac:dyDescent="0.3">
      <c r="O752" s="60"/>
      <c r="AA752" s="61"/>
      <c r="AB752" s="40"/>
      <c r="AC752" s="40"/>
      <c r="AD752" s="40"/>
      <c r="AE752" s="40"/>
      <c r="AF752" s="40"/>
      <c r="AG752" s="61"/>
    </row>
    <row r="753" spans="15:33" ht="15.75" customHeight="1" x14ac:dyDescent="0.3">
      <c r="O753" s="60"/>
      <c r="AA753" s="61"/>
      <c r="AB753" s="40"/>
      <c r="AC753" s="40"/>
      <c r="AD753" s="40"/>
      <c r="AE753" s="40"/>
      <c r="AF753" s="40"/>
      <c r="AG753" s="61"/>
    </row>
    <row r="754" spans="15:33" ht="15.75" customHeight="1" x14ac:dyDescent="0.3">
      <c r="O754" s="60"/>
      <c r="AA754" s="61"/>
      <c r="AB754" s="40"/>
      <c r="AC754" s="40"/>
      <c r="AD754" s="40"/>
      <c r="AE754" s="40"/>
      <c r="AF754" s="40"/>
      <c r="AG754" s="61"/>
    </row>
    <row r="755" spans="15:33" ht="15.75" customHeight="1" x14ac:dyDescent="0.3">
      <c r="O755" s="60"/>
      <c r="AA755" s="61"/>
      <c r="AB755" s="40"/>
      <c r="AC755" s="40"/>
      <c r="AD755" s="40"/>
      <c r="AE755" s="40"/>
      <c r="AF755" s="40"/>
      <c r="AG755" s="61"/>
    </row>
    <row r="756" spans="15:33" ht="15.75" customHeight="1" x14ac:dyDescent="0.3">
      <c r="O756" s="60"/>
      <c r="AA756" s="61"/>
      <c r="AB756" s="40"/>
      <c r="AC756" s="40"/>
      <c r="AD756" s="40"/>
      <c r="AE756" s="40"/>
      <c r="AF756" s="40"/>
      <c r="AG756" s="61"/>
    </row>
    <row r="757" spans="15:33" ht="15.75" customHeight="1" x14ac:dyDescent="0.3">
      <c r="O757" s="60"/>
      <c r="AA757" s="61"/>
      <c r="AB757" s="40"/>
      <c r="AC757" s="40"/>
      <c r="AD757" s="40"/>
      <c r="AE757" s="40"/>
      <c r="AF757" s="40"/>
      <c r="AG757" s="61"/>
    </row>
    <row r="758" spans="15:33" ht="15.75" customHeight="1" x14ac:dyDescent="0.3">
      <c r="O758" s="60"/>
      <c r="AA758" s="61"/>
      <c r="AB758" s="40"/>
      <c r="AC758" s="40"/>
      <c r="AD758" s="40"/>
      <c r="AE758" s="40"/>
      <c r="AF758" s="40"/>
      <c r="AG758" s="61"/>
    </row>
    <row r="759" spans="15:33" ht="15.75" customHeight="1" x14ac:dyDescent="0.3">
      <c r="O759" s="60"/>
      <c r="AA759" s="61"/>
      <c r="AB759" s="40"/>
      <c r="AC759" s="40"/>
      <c r="AD759" s="40"/>
      <c r="AE759" s="40"/>
      <c r="AF759" s="40"/>
      <c r="AG759" s="61"/>
    </row>
    <row r="760" spans="15:33" ht="15.75" customHeight="1" x14ac:dyDescent="0.3">
      <c r="O760" s="60"/>
      <c r="AA760" s="61"/>
      <c r="AB760" s="40"/>
      <c r="AC760" s="40"/>
      <c r="AD760" s="40"/>
      <c r="AE760" s="40"/>
      <c r="AF760" s="40"/>
      <c r="AG760" s="61"/>
    </row>
    <row r="761" spans="15:33" ht="15.75" customHeight="1" x14ac:dyDescent="0.3">
      <c r="O761" s="60"/>
      <c r="AA761" s="61"/>
      <c r="AB761" s="40"/>
      <c r="AC761" s="40"/>
      <c r="AD761" s="40"/>
      <c r="AE761" s="40"/>
      <c r="AF761" s="40"/>
      <c r="AG761" s="61"/>
    </row>
    <row r="762" spans="15:33" ht="15.75" customHeight="1" x14ac:dyDescent="0.3">
      <c r="O762" s="60"/>
      <c r="AA762" s="61"/>
      <c r="AB762" s="40"/>
      <c r="AC762" s="40"/>
      <c r="AD762" s="40"/>
      <c r="AE762" s="40"/>
      <c r="AF762" s="40"/>
      <c r="AG762" s="61"/>
    </row>
    <row r="763" spans="15:33" ht="15.75" customHeight="1" x14ac:dyDescent="0.3">
      <c r="O763" s="60"/>
      <c r="AA763" s="61"/>
      <c r="AB763" s="40"/>
      <c r="AC763" s="40"/>
      <c r="AD763" s="40"/>
      <c r="AE763" s="40"/>
      <c r="AF763" s="40"/>
      <c r="AG763" s="61"/>
    </row>
    <row r="764" spans="15:33" ht="15.75" customHeight="1" x14ac:dyDescent="0.3">
      <c r="O764" s="60"/>
      <c r="AA764" s="61"/>
      <c r="AB764" s="40"/>
      <c r="AC764" s="40"/>
      <c r="AD764" s="40"/>
      <c r="AE764" s="40"/>
      <c r="AF764" s="40"/>
      <c r="AG764" s="61"/>
    </row>
    <row r="765" spans="15:33" ht="15.75" customHeight="1" x14ac:dyDescent="0.3">
      <c r="O765" s="60"/>
      <c r="AA765" s="61"/>
      <c r="AB765" s="40"/>
      <c r="AC765" s="40"/>
      <c r="AD765" s="40"/>
      <c r="AE765" s="40"/>
      <c r="AF765" s="40"/>
      <c r="AG765" s="61"/>
    </row>
    <row r="766" spans="15:33" ht="15.75" customHeight="1" x14ac:dyDescent="0.3">
      <c r="O766" s="60"/>
      <c r="AA766" s="61"/>
      <c r="AB766" s="40"/>
      <c r="AC766" s="40"/>
      <c r="AD766" s="40"/>
      <c r="AE766" s="40"/>
      <c r="AF766" s="40"/>
      <c r="AG766" s="61"/>
    </row>
    <row r="767" spans="15:33" ht="15.75" customHeight="1" x14ac:dyDescent="0.3">
      <c r="O767" s="60"/>
      <c r="AA767" s="61"/>
      <c r="AB767" s="40"/>
      <c r="AC767" s="40"/>
      <c r="AD767" s="40"/>
      <c r="AE767" s="40"/>
      <c r="AF767" s="40"/>
      <c r="AG767" s="61"/>
    </row>
    <row r="768" spans="15:33" ht="15.75" customHeight="1" x14ac:dyDescent="0.3">
      <c r="O768" s="60"/>
      <c r="AA768" s="61"/>
      <c r="AB768" s="40"/>
      <c r="AC768" s="40"/>
      <c r="AD768" s="40"/>
      <c r="AE768" s="40"/>
      <c r="AF768" s="40"/>
      <c r="AG768" s="61"/>
    </row>
    <row r="769" spans="15:33" ht="15.75" customHeight="1" x14ac:dyDescent="0.3">
      <c r="O769" s="60"/>
      <c r="AA769" s="61"/>
      <c r="AB769" s="40"/>
      <c r="AC769" s="40"/>
      <c r="AD769" s="40"/>
      <c r="AE769" s="40"/>
      <c r="AF769" s="40"/>
      <c r="AG769" s="61"/>
    </row>
    <row r="770" spans="15:33" ht="15.75" customHeight="1" x14ac:dyDescent="0.3">
      <c r="O770" s="60"/>
      <c r="AA770" s="61"/>
      <c r="AB770" s="40"/>
      <c r="AC770" s="40"/>
      <c r="AD770" s="40"/>
      <c r="AE770" s="40"/>
      <c r="AF770" s="40"/>
      <c r="AG770" s="61"/>
    </row>
    <row r="771" spans="15:33" ht="15.75" customHeight="1" x14ac:dyDescent="0.3">
      <c r="O771" s="60"/>
      <c r="AA771" s="61"/>
      <c r="AB771" s="40"/>
      <c r="AC771" s="40"/>
      <c r="AD771" s="40"/>
      <c r="AE771" s="40"/>
      <c r="AF771" s="40"/>
      <c r="AG771" s="61"/>
    </row>
    <row r="772" spans="15:33" ht="15.75" customHeight="1" x14ac:dyDescent="0.3">
      <c r="O772" s="60"/>
      <c r="AA772" s="61"/>
      <c r="AB772" s="40"/>
      <c r="AC772" s="40"/>
      <c r="AD772" s="40"/>
      <c r="AE772" s="40"/>
      <c r="AF772" s="40"/>
      <c r="AG772" s="61"/>
    </row>
    <row r="773" spans="15:33" ht="15.75" customHeight="1" x14ac:dyDescent="0.3">
      <c r="O773" s="60"/>
      <c r="AA773" s="61"/>
      <c r="AB773" s="40"/>
      <c r="AC773" s="40"/>
      <c r="AD773" s="40"/>
      <c r="AE773" s="40"/>
      <c r="AF773" s="40"/>
      <c r="AG773" s="61"/>
    </row>
    <row r="774" spans="15:33" ht="15.75" customHeight="1" x14ac:dyDescent="0.3">
      <c r="O774" s="60"/>
      <c r="AA774" s="61"/>
      <c r="AB774" s="40"/>
      <c r="AC774" s="40"/>
      <c r="AD774" s="40"/>
      <c r="AE774" s="40"/>
      <c r="AF774" s="40"/>
      <c r="AG774" s="61"/>
    </row>
    <row r="775" spans="15:33" ht="15.75" customHeight="1" x14ac:dyDescent="0.3">
      <c r="O775" s="60"/>
      <c r="AA775" s="61"/>
      <c r="AB775" s="40"/>
      <c r="AC775" s="40"/>
      <c r="AD775" s="40"/>
      <c r="AE775" s="40"/>
      <c r="AF775" s="40"/>
      <c r="AG775" s="61"/>
    </row>
    <row r="776" spans="15:33" ht="15.75" customHeight="1" x14ac:dyDescent="0.3">
      <c r="O776" s="60"/>
      <c r="AA776" s="61"/>
      <c r="AB776" s="40"/>
      <c r="AC776" s="40"/>
      <c r="AD776" s="40"/>
      <c r="AE776" s="40"/>
      <c r="AF776" s="40"/>
      <c r="AG776" s="61"/>
    </row>
    <row r="777" spans="15:33" ht="15.75" customHeight="1" x14ac:dyDescent="0.3">
      <c r="O777" s="60"/>
      <c r="AA777" s="61"/>
      <c r="AB777" s="40"/>
      <c r="AC777" s="40"/>
      <c r="AD777" s="40"/>
      <c r="AE777" s="40"/>
      <c r="AF777" s="40"/>
      <c r="AG777" s="61"/>
    </row>
    <row r="778" spans="15:33" ht="15.75" customHeight="1" x14ac:dyDescent="0.3">
      <c r="O778" s="60"/>
      <c r="AA778" s="61"/>
      <c r="AB778" s="40"/>
      <c r="AC778" s="40"/>
      <c r="AD778" s="40"/>
      <c r="AE778" s="40"/>
      <c r="AF778" s="40"/>
      <c r="AG778" s="61"/>
    </row>
    <row r="779" spans="15:33" ht="15.75" customHeight="1" x14ac:dyDescent="0.3">
      <c r="O779" s="60"/>
      <c r="AA779" s="61"/>
      <c r="AB779" s="40"/>
      <c r="AC779" s="40"/>
      <c r="AD779" s="40"/>
      <c r="AE779" s="40"/>
      <c r="AF779" s="40"/>
      <c r="AG779" s="61"/>
    </row>
    <row r="780" spans="15:33" ht="15.75" customHeight="1" x14ac:dyDescent="0.3">
      <c r="O780" s="60"/>
      <c r="AA780" s="61"/>
      <c r="AB780" s="40"/>
      <c r="AC780" s="40"/>
      <c r="AD780" s="40"/>
      <c r="AE780" s="40"/>
      <c r="AF780" s="40"/>
      <c r="AG780" s="61"/>
    </row>
    <row r="781" spans="15:33" ht="15.75" customHeight="1" x14ac:dyDescent="0.3">
      <c r="O781" s="60"/>
      <c r="AA781" s="61"/>
      <c r="AB781" s="40"/>
      <c r="AC781" s="40"/>
      <c r="AD781" s="40"/>
      <c r="AE781" s="40"/>
      <c r="AF781" s="40"/>
      <c r="AG781" s="61"/>
    </row>
    <row r="782" spans="15:33" ht="15.75" customHeight="1" x14ac:dyDescent="0.3">
      <c r="O782" s="60"/>
      <c r="AA782" s="61"/>
      <c r="AB782" s="40"/>
      <c r="AC782" s="40"/>
      <c r="AD782" s="40"/>
      <c r="AE782" s="40"/>
      <c r="AF782" s="40"/>
      <c r="AG782" s="61"/>
    </row>
    <row r="783" spans="15:33" ht="15.75" customHeight="1" x14ac:dyDescent="0.3">
      <c r="O783" s="60"/>
      <c r="AA783" s="61"/>
      <c r="AB783" s="40"/>
      <c r="AC783" s="40"/>
      <c r="AD783" s="40"/>
      <c r="AE783" s="40"/>
      <c r="AF783" s="40"/>
      <c r="AG783" s="61"/>
    </row>
    <row r="784" spans="15:33" ht="15.75" customHeight="1" x14ac:dyDescent="0.3">
      <c r="O784" s="60"/>
      <c r="AA784" s="61"/>
      <c r="AB784" s="40"/>
      <c r="AC784" s="40"/>
      <c r="AD784" s="40"/>
      <c r="AE784" s="40"/>
      <c r="AF784" s="40"/>
      <c r="AG784" s="61"/>
    </row>
    <row r="785" spans="15:33" ht="15.75" customHeight="1" x14ac:dyDescent="0.3">
      <c r="O785" s="60"/>
      <c r="AA785" s="61"/>
      <c r="AB785" s="40"/>
      <c r="AC785" s="40"/>
      <c r="AD785" s="40"/>
      <c r="AE785" s="40"/>
      <c r="AF785" s="40"/>
      <c r="AG785" s="61"/>
    </row>
    <row r="786" spans="15:33" ht="15.75" customHeight="1" x14ac:dyDescent="0.3">
      <c r="O786" s="60"/>
      <c r="AA786" s="61"/>
      <c r="AB786" s="40"/>
      <c r="AC786" s="40"/>
      <c r="AD786" s="40"/>
      <c r="AE786" s="40"/>
      <c r="AF786" s="40"/>
      <c r="AG786" s="61"/>
    </row>
    <row r="787" spans="15:33" ht="15.75" customHeight="1" x14ac:dyDescent="0.3">
      <c r="O787" s="60"/>
      <c r="AA787" s="61"/>
      <c r="AB787" s="40"/>
      <c r="AC787" s="40"/>
      <c r="AD787" s="40"/>
      <c r="AE787" s="40"/>
      <c r="AF787" s="40"/>
      <c r="AG787" s="61"/>
    </row>
    <row r="788" spans="15:33" ht="15.75" customHeight="1" x14ac:dyDescent="0.3">
      <c r="O788" s="60"/>
      <c r="AA788" s="61"/>
      <c r="AB788" s="40"/>
      <c r="AC788" s="40"/>
      <c r="AD788" s="40"/>
      <c r="AE788" s="40"/>
      <c r="AF788" s="40"/>
      <c r="AG788" s="61"/>
    </row>
    <row r="789" spans="15:33" ht="15.75" customHeight="1" x14ac:dyDescent="0.3">
      <c r="O789" s="60"/>
      <c r="AA789" s="61"/>
      <c r="AB789" s="40"/>
      <c r="AC789" s="40"/>
      <c r="AD789" s="40"/>
      <c r="AE789" s="40"/>
      <c r="AF789" s="40"/>
      <c r="AG789" s="61"/>
    </row>
    <row r="790" spans="15:33" ht="15.75" customHeight="1" x14ac:dyDescent="0.3">
      <c r="O790" s="60"/>
      <c r="AA790" s="61"/>
      <c r="AB790" s="40"/>
      <c r="AC790" s="40"/>
      <c r="AD790" s="40"/>
      <c r="AE790" s="40"/>
      <c r="AF790" s="40"/>
      <c r="AG790" s="61"/>
    </row>
    <row r="791" spans="15:33" ht="15.75" customHeight="1" x14ac:dyDescent="0.3">
      <c r="O791" s="60"/>
      <c r="AA791" s="61"/>
      <c r="AB791" s="40"/>
      <c r="AC791" s="40"/>
      <c r="AD791" s="40"/>
      <c r="AE791" s="40"/>
      <c r="AF791" s="40"/>
      <c r="AG791" s="61"/>
    </row>
    <row r="792" spans="15:33" ht="15.75" customHeight="1" x14ac:dyDescent="0.3">
      <c r="O792" s="60"/>
      <c r="AA792" s="61"/>
      <c r="AB792" s="40"/>
      <c r="AC792" s="40"/>
      <c r="AD792" s="40"/>
      <c r="AE792" s="40"/>
      <c r="AF792" s="40"/>
      <c r="AG792" s="61"/>
    </row>
    <row r="793" spans="15:33" ht="15.75" customHeight="1" x14ac:dyDescent="0.3">
      <c r="O793" s="60"/>
      <c r="AA793" s="61"/>
      <c r="AB793" s="40"/>
      <c r="AC793" s="40"/>
      <c r="AD793" s="40"/>
      <c r="AE793" s="40"/>
      <c r="AF793" s="40"/>
      <c r="AG793" s="61"/>
    </row>
    <row r="794" spans="15:33" ht="15.75" customHeight="1" x14ac:dyDescent="0.3">
      <c r="O794" s="60"/>
      <c r="AA794" s="61"/>
      <c r="AB794" s="40"/>
      <c r="AC794" s="40"/>
      <c r="AD794" s="40"/>
      <c r="AE794" s="40"/>
      <c r="AF794" s="40"/>
      <c r="AG794" s="61"/>
    </row>
    <row r="795" spans="15:33" ht="15.75" customHeight="1" x14ac:dyDescent="0.3">
      <c r="O795" s="60"/>
      <c r="AA795" s="61"/>
      <c r="AB795" s="40"/>
      <c r="AC795" s="40"/>
      <c r="AD795" s="40"/>
      <c r="AE795" s="40"/>
      <c r="AF795" s="40"/>
      <c r="AG795" s="61"/>
    </row>
    <row r="796" spans="15:33" ht="15.75" customHeight="1" x14ac:dyDescent="0.3">
      <c r="O796" s="60"/>
      <c r="AA796" s="61"/>
      <c r="AB796" s="40"/>
      <c r="AC796" s="40"/>
      <c r="AD796" s="40"/>
      <c r="AE796" s="40"/>
      <c r="AF796" s="40"/>
      <c r="AG796" s="61"/>
    </row>
    <row r="797" spans="15:33" ht="15.75" customHeight="1" x14ac:dyDescent="0.3">
      <c r="O797" s="60"/>
      <c r="AA797" s="61"/>
      <c r="AB797" s="40"/>
      <c r="AC797" s="40"/>
      <c r="AD797" s="40"/>
      <c r="AE797" s="40"/>
      <c r="AF797" s="40"/>
      <c r="AG797" s="61"/>
    </row>
    <row r="798" spans="15:33" ht="15.75" customHeight="1" x14ac:dyDescent="0.3">
      <c r="O798" s="60"/>
      <c r="AA798" s="61"/>
      <c r="AB798" s="40"/>
      <c r="AC798" s="40"/>
      <c r="AD798" s="40"/>
      <c r="AE798" s="40"/>
      <c r="AF798" s="40"/>
      <c r="AG798" s="61"/>
    </row>
    <row r="799" spans="15:33" ht="15.75" customHeight="1" x14ac:dyDescent="0.3">
      <c r="O799" s="60"/>
      <c r="AA799" s="61"/>
      <c r="AB799" s="40"/>
      <c r="AC799" s="40"/>
      <c r="AD799" s="40"/>
      <c r="AE799" s="40"/>
      <c r="AF799" s="40"/>
      <c r="AG799" s="61"/>
    </row>
    <row r="800" spans="15:33" ht="15.75" customHeight="1" x14ac:dyDescent="0.3">
      <c r="O800" s="60"/>
      <c r="AA800" s="61"/>
      <c r="AB800" s="40"/>
      <c r="AC800" s="40"/>
      <c r="AD800" s="40"/>
      <c r="AE800" s="40"/>
      <c r="AF800" s="40"/>
      <c r="AG800" s="61"/>
    </row>
    <row r="801" spans="15:33" ht="15.75" customHeight="1" x14ac:dyDescent="0.3">
      <c r="O801" s="60"/>
      <c r="AA801" s="61"/>
      <c r="AB801" s="40"/>
      <c r="AC801" s="40"/>
      <c r="AD801" s="40"/>
      <c r="AE801" s="40"/>
      <c r="AF801" s="40"/>
      <c r="AG801" s="61"/>
    </row>
    <row r="802" spans="15:33" ht="15.75" customHeight="1" x14ac:dyDescent="0.3">
      <c r="O802" s="60"/>
      <c r="AA802" s="61"/>
      <c r="AB802" s="40"/>
      <c r="AC802" s="40"/>
      <c r="AD802" s="40"/>
      <c r="AE802" s="40"/>
      <c r="AF802" s="40"/>
      <c r="AG802" s="61"/>
    </row>
    <row r="803" spans="15:33" ht="15.75" customHeight="1" x14ac:dyDescent="0.3">
      <c r="O803" s="60"/>
      <c r="AA803" s="61"/>
      <c r="AB803" s="40"/>
      <c r="AC803" s="40"/>
      <c r="AD803" s="40"/>
      <c r="AE803" s="40"/>
      <c r="AF803" s="40"/>
      <c r="AG803" s="61"/>
    </row>
    <row r="804" spans="15:33" ht="15.75" customHeight="1" x14ac:dyDescent="0.3">
      <c r="O804" s="60"/>
      <c r="AA804" s="61"/>
      <c r="AB804" s="40"/>
      <c r="AC804" s="40"/>
      <c r="AD804" s="40"/>
      <c r="AE804" s="40"/>
      <c r="AF804" s="40"/>
      <c r="AG804" s="61"/>
    </row>
    <row r="805" spans="15:33" ht="15.75" customHeight="1" x14ac:dyDescent="0.3">
      <c r="O805" s="60"/>
      <c r="AA805" s="61"/>
      <c r="AB805" s="40"/>
      <c r="AC805" s="40"/>
      <c r="AD805" s="40"/>
      <c r="AE805" s="40"/>
      <c r="AF805" s="40"/>
      <c r="AG805" s="61"/>
    </row>
    <row r="806" spans="15:33" ht="15.75" customHeight="1" x14ac:dyDescent="0.3">
      <c r="O806" s="60"/>
      <c r="AA806" s="61"/>
      <c r="AB806" s="40"/>
      <c r="AC806" s="40"/>
      <c r="AD806" s="40"/>
      <c r="AE806" s="40"/>
      <c r="AF806" s="40"/>
      <c r="AG806" s="61"/>
    </row>
    <row r="807" spans="15:33" ht="15.75" customHeight="1" x14ac:dyDescent="0.3">
      <c r="O807" s="60"/>
      <c r="AA807" s="61"/>
      <c r="AB807" s="40"/>
      <c r="AC807" s="40"/>
      <c r="AD807" s="40"/>
      <c r="AE807" s="40"/>
      <c r="AF807" s="40"/>
      <c r="AG807" s="61"/>
    </row>
    <row r="808" spans="15:33" ht="15.75" customHeight="1" x14ac:dyDescent="0.3">
      <c r="O808" s="60"/>
      <c r="AA808" s="61"/>
      <c r="AB808" s="40"/>
      <c r="AC808" s="40"/>
      <c r="AD808" s="40"/>
      <c r="AE808" s="40"/>
      <c r="AF808" s="40"/>
      <c r="AG808" s="61"/>
    </row>
    <row r="809" spans="15:33" ht="15.75" customHeight="1" x14ac:dyDescent="0.3">
      <c r="O809" s="60"/>
      <c r="AA809" s="61"/>
      <c r="AB809" s="40"/>
      <c r="AC809" s="40"/>
      <c r="AD809" s="40"/>
      <c r="AE809" s="40"/>
      <c r="AF809" s="40"/>
      <c r="AG809" s="61"/>
    </row>
    <row r="810" spans="15:33" ht="15.75" customHeight="1" x14ac:dyDescent="0.3">
      <c r="O810" s="60"/>
      <c r="AA810" s="61"/>
      <c r="AB810" s="40"/>
      <c r="AC810" s="40"/>
      <c r="AD810" s="40"/>
      <c r="AE810" s="40"/>
      <c r="AF810" s="40"/>
      <c r="AG810" s="61"/>
    </row>
    <row r="811" spans="15:33" ht="15.75" customHeight="1" x14ac:dyDescent="0.3">
      <c r="O811" s="60"/>
      <c r="AA811" s="61"/>
      <c r="AB811" s="40"/>
      <c r="AC811" s="40"/>
      <c r="AD811" s="40"/>
      <c r="AE811" s="40"/>
      <c r="AF811" s="40"/>
      <c r="AG811" s="61"/>
    </row>
    <row r="812" spans="15:33" ht="15.75" customHeight="1" x14ac:dyDescent="0.3">
      <c r="O812" s="60"/>
      <c r="AA812" s="61"/>
      <c r="AB812" s="40"/>
      <c r="AC812" s="40"/>
      <c r="AD812" s="40"/>
      <c r="AE812" s="40"/>
      <c r="AF812" s="40"/>
      <c r="AG812" s="61"/>
    </row>
    <row r="813" spans="15:33" ht="15.75" customHeight="1" x14ac:dyDescent="0.3">
      <c r="O813" s="60"/>
      <c r="AA813" s="61"/>
      <c r="AB813" s="40"/>
      <c r="AC813" s="40"/>
      <c r="AD813" s="40"/>
      <c r="AE813" s="40"/>
      <c r="AF813" s="40"/>
      <c r="AG813" s="61"/>
    </row>
    <row r="814" spans="15:33" ht="15.75" customHeight="1" x14ac:dyDescent="0.3">
      <c r="O814" s="60"/>
      <c r="AA814" s="61"/>
      <c r="AB814" s="40"/>
      <c r="AC814" s="40"/>
      <c r="AD814" s="40"/>
      <c r="AE814" s="40"/>
      <c r="AF814" s="40"/>
      <c r="AG814" s="61"/>
    </row>
    <row r="815" spans="15:33" ht="15.75" customHeight="1" x14ac:dyDescent="0.3">
      <c r="O815" s="60"/>
      <c r="AA815" s="61"/>
      <c r="AB815" s="40"/>
      <c r="AC815" s="40"/>
      <c r="AD815" s="40"/>
      <c r="AE815" s="40"/>
      <c r="AF815" s="40"/>
      <c r="AG815" s="61"/>
    </row>
    <row r="816" spans="15:33" ht="15.75" customHeight="1" x14ac:dyDescent="0.3">
      <c r="O816" s="60"/>
      <c r="AA816" s="61"/>
      <c r="AB816" s="40"/>
      <c r="AC816" s="40"/>
      <c r="AD816" s="40"/>
      <c r="AE816" s="40"/>
      <c r="AF816" s="40"/>
      <c r="AG816" s="61"/>
    </row>
    <row r="817" spans="15:33" ht="15.75" customHeight="1" x14ac:dyDescent="0.3">
      <c r="O817" s="60"/>
      <c r="AA817" s="61"/>
      <c r="AB817" s="40"/>
      <c r="AC817" s="40"/>
      <c r="AD817" s="40"/>
      <c r="AE817" s="40"/>
      <c r="AF817" s="40"/>
      <c r="AG817" s="61"/>
    </row>
    <row r="818" spans="15:33" ht="15.75" customHeight="1" x14ac:dyDescent="0.3">
      <c r="O818" s="60"/>
      <c r="AA818" s="61"/>
      <c r="AB818" s="40"/>
      <c r="AC818" s="40"/>
      <c r="AD818" s="40"/>
      <c r="AE818" s="40"/>
      <c r="AF818" s="40"/>
      <c r="AG818" s="61"/>
    </row>
    <row r="819" spans="15:33" ht="15.75" customHeight="1" x14ac:dyDescent="0.3">
      <c r="O819" s="60"/>
      <c r="AA819" s="61"/>
      <c r="AB819" s="40"/>
      <c r="AC819" s="40"/>
      <c r="AD819" s="40"/>
      <c r="AE819" s="40"/>
      <c r="AF819" s="40"/>
      <c r="AG819" s="61"/>
    </row>
    <row r="820" spans="15:33" ht="15.75" customHeight="1" x14ac:dyDescent="0.3">
      <c r="O820" s="60"/>
      <c r="AA820" s="61"/>
      <c r="AB820" s="40"/>
      <c r="AC820" s="40"/>
      <c r="AD820" s="40"/>
      <c r="AE820" s="40"/>
      <c r="AF820" s="40"/>
      <c r="AG820" s="61"/>
    </row>
    <row r="821" spans="15:33" ht="15.75" customHeight="1" x14ac:dyDescent="0.3">
      <c r="O821" s="60"/>
      <c r="AA821" s="61"/>
      <c r="AB821" s="40"/>
      <c r="AC821" s="40"/>
      <c r="AD821" s="40"/>
      <c r="AE821" s="40"/>
      <c r="AF821" s="40"/>
      <c r="AG821" s="61"/>
    </row>
    <row r="822" spans="15:33" ht="15.75" customHeight="1" x14ac:dyDescent="0.3">
      <c r="O822" s="60"/>
      <c r="AA822" s="61"/>
      <c r="AB822" s="40"/>
      <c r="AC822" s="40"/>
      <c r="AD822" s="40"/>
      <c r="AE822" s="40"/>
      <c r="AF822" s="40"/>
      <c r="AG822" s="61"/>
    </row>
    <row r="823" spans="15:33" ht="15.75" customHeight="1" x14ac:dyDescent="0.3">
      <c r="O823" s="60"/>
      <c r="AA823" s="61"/>
      <c r="AB823" s="40"/>
      <c r="AC823" s="40"/>
      <c r="AD823" s="40"/>
      <c r="AE823" s="40"/>
      <c r="AF823" s="40"/>
      <c r="AG823" s="61"/>
    </row>
    <row r="824" spans="15:33" ht="15.75" customHeight="1" x14ac:dyDescent="0.3">
      <c r="O824" s="60"/>
      <c r="AA824" s="61"/>
      <c r="AB824" s="40"/>
      <c r="AC824" s="40"/>
      <c r="AD824" s="40"/>
      <c r="AE824" s="40"/>
      <c r="AF824" s="40"/>
      <c r="AG824" s="61"/>
    </row>
    <row r="825" spans="15:33" ht="15.75" customHeight="1" x14ac:dyDescent="0.3">
      <c r="O825" s="60"/>
      <c r="AA825" s="61"/>
      <c r="AB825" s="40"/>
      <c r="AC825" s="40"/>
      <c r="AD825" s="40"/>
      <c r="AE825" s="40"/>
      <c r="AF825" s="40"/>
      <c r="AG825" s="61"/>
    </row>
    <row r="826" spans="15:33" ht="15.75" customHeight="1" x14ac:dyDescent="0.3">
      <c r="O826" s="60"/>
      <c r="AA826" s="61"/>
      <c r="AB826" s="40"/>
      <c r="AC826" s="40"/>
      <c r="AD826" s="40"/>
      <c r="AE826" s="40"/>
      <c r="AF826" s="40"/>
      <c r="AG826" s="61"/>
    </row>
    <row r="827" spans="15:33" ht="15.75" customHeight="1" x14ac:dyDescent="0.3">
      <c r="O827" s="60"/>
      <c r="AA827" s="61"/>
      <c r="AB827" s="40"/>
      <c r="AC827" s="40"/>
      <c r="AD827" s="40"/>
      <c r="AE827" s="40"/>
      <c r="AF827" s="40"/>
      <c r="AG827" s="61"/>
    </row>
    <row r="828" spans="15:33" ht="15.75" customHeight="1" x14ac:dyDescent="0.3">
      <c r="O828" s="60"/>
      <c r="AA828" s="61"/>
      <c r="AB828" s="40"/>
      <c r="AC828" s="40"/>
      <c r="AD828" s="40"/>
      <c r="AE828" s="40"/>
      <c r="AF828" s="40"/>
      <c r="AG828" s="61"/>
    </row>
    <row r="829" spans="15:33" ht="15.75" customHeight="1" x14ac:dyDescent="0.3">
      <c r="O829" s="60"/>
      <c r="AA829" s="61"/>
      <c r="AB829" s="40"/>
      <c r="AC829" s="40"/>
      <c r="AD829" s="40"/>
      <c r="AE829" s="40"/>
      <c r="AF829" s="40"/>
      <c r="AG829" s="61"/>
    </row>
    <row r="830" spans="15:33" ht="15.75" customHeight="1" x14ac:dyDescent="0.3">
      <c r="O830" s="60"/>
      <c r="AA830" s="61"/>
      <c r="AB830" s="40"/>
      <c r="AC830" s="40"/>
      <c r="AD830" s="40"/>
      <c r="AE830" s="40"/>
      <c r="AF830" s="40"/>
      <c r="AG830" s="61"/>
    </row>
    <row r="831" spans="15:33" ht="15.75" customHeight="1" x14ac:dyDescent="0.3">
      <c r="O831" s="60"/>
      <c r="AA831" s="61"/>
      <c r="AB831" s="40"/>
      <c r="AC831" s="40"/>
      <c r="AD831" s="40"/>
      <c r="AE831" s="40"/>
      <c r="AF831" s="40"/>
      <c r="AG831" s="61"/>
    </row>
    <row r="832" spans="15:33" ht="15.75" customHeight="1" x14ac:dyDescent="0.3">
      <c r="O832" s="60"/>
      <c r="AA832" s="61"/>
      <c r="AB832" s="40"/>
      <c r="AC832" s="40"/>
      <c r="AD832" s="40"/>
      <c r="AE832" s="40"/>
      <c r="AF832" s="40"/>
      <c r="AG832" s="61"/>
    </row>
    <row r="833" spans="15:33" ht="15.75" customHeight="1" x14ac:dyDescent="0.3">
      <c r="O833" s="60"/>
      <c r="AA833" s="61"/>
      <c r="AB833" s="40"/>
      <c r="AC833" s="40"/>
      <c r="AD833" s="40"/>
      <c r="AE833" s="40"/>
      <c r="AF833" s="40"/>
      <c r="AG833" s="61"/>
    </row>
    <row r="834" spans="15:33" ht="15.75" customHeight="1" x14ac:dyDescent="0.3">
      <c r="O834" s="60"/>
      <c r="AA834" s="61"/>
      <c r="AB834" s="40"/>
      <c r="AC834" s="40"/>
      <c r="AD834" s="40"/>
      <c r="AE834" s="40"/>
      <c r="AF834" s="40"/>
      <c r="AG834" s="61"/>
    </row>
    <row r="835" spans="15:33" ht="15.75" customHeight="1" x14ac:dyDescent="0.3">
      <c r="O835" s="60"/>
      <c r="AA835" s="61"/>
      <c r="AB835" s="40"/>
      <c r="AC835" s="40"/>
      <c r="AD835" s="40"/>
      <c r="AE835" s="40"/>
      <c r="AF835" s="40"/>
      <c r="AG835" s="61"/>
    </row>
    <row r="836" spans="15:33" ht="15.75" customHeight="1" x14ac:dyDescent="0.3">
      <c r="O836" s="60"/>
      <c r="AA836" s="61"/>
      <c r="AB836" s="40"/>
      <c r="AC836" s="40"/>
      <c r="AD836" s="40"/>
      <c r="AE836" s="40"/>
      <c r="AF836" s="40"/>
      <c r="AG836" s="61"/>
    </row>
    <row r="837" spans="15:33" ht="15.75" customHeight="1" x14ac:dyDescent="0.3">
      <c r="O837" s="60"/>
      <c r="AA837" s="61"/>
      <c r="AB837" s="40"/>
      <c r="AC837" s="40"/>
      <c r="AD837" s="40"/>
      <c r="AE837" s="40"/>
      <c r="AF837" s="40"/>
      <c r="AG837" s="61"/>
    </row>
    <row r="838" spans="15:33" ht="15.75" customHeight="1" x14ac:dyDescent="0.3">
      <c r="O838" s="60"/>
      <c r="AA838" s="61"/>
      <c r="AB838" s="40"/>
      <c r="AC838" s="40"/>
      <c r="AD838" s="40"/>
      <c r="AE838" s="40"/>
      <c r="AF838" s="40"/>
      <c r="AG838" s="61"/>
    </row>
    <row r="839" spans="15:33" ht="15.75" customHeight="1" x14ac:dyDescent="0.3">
      <c r="O839" s="60"/>
      <c r="AA839" s="61"/>
      <c r="AB839" s="40"/>
      <c r="AC839" s="40"/>
      <c r="AD839" s="40"/>
      <c r="AE839" s="40"/>
      <c r="AF839" s="40"/>
      <c r="AG839" s="61"/>
    </row>
    <row r="840" spans="15:33" ht="15.75" customHeight="1" x14ac:dyDescent="0.3">
      <c r="O840" s="60"/>
      <c r="AA840" s="61"/>
      <c r="AB840" s="40"/>
      <c r="AC840" s="40"/>
      <c r="AD840" s="40"/>
      <c r="AE840" s="40"/>
      <c r="AF840" s="40"/>
      <c r="AG840" s="61"/>
    </row>
    <row r="841" spans="15:33" ht="15.75" customHeight="1" x14ac:dyDescent="0.3">
      <c r="O841" s="60"/>
      <c r="AA841" s="61"/>
      <c r="AB841" s="40"/>
      <c r="AC841" s="40"/>
      <c r="AD841" s="40"/>
      <c r="AE841" s="40"/>
      <c r="AF841" s="40"/>
      <c r="AG841" s="61"/>
    </row>
    <row r="842" spans="15:33" ht="15.75" customHeight="1" x14ac:dyDescent="0.3">
      <c r="O842" s="60"/>
      <c r="AA842" s="61"/>
      <c r="AB842" s="40"/>
      <c r="AC842" s="40"/>
      <c r="AD842" s="40"/>
      <c r="AE842" s="40"/>
      <c r="AF842" s="40"/>
      <c r="AG842" s="61"/>
    </row>
    <row r="843" spans="15:33" ht="15.75" customHeight="1" x14ac:dyDescent="0.3">
      <c r="O843" s="60"/>
      <c r="AA843" s="61"/>
      <c r="AB843" s="40"/>
      <c r="AC843" s="40"/>
      <c r="AD843" s="40"/>
      <c r="AE843" s="40"/>
      <c r="AF843" s="40"/>
      <c r="AG843" s="61"/>
    </row>
    <row r="844" spans="15:33" ht="15.75" customHeight="1" x14ac:dyDescent="0.3">
      <c r="O844" s="60"/>
      <c r="AA844" s="61"/>
      <c r="AB844" s="40"/>
      <c r="AC844" s="40"/>
      <c r="AD844" s="40"/>
      <c r="AE844" s="40"/>
      <c r="AF844" s="40"/>
      <c r="AG844" s="61"/>
    </row>
    <row r="845" spans="15:33" ht="15.75" customHeight="1" x14ac:dyDescent="0.3">
      <c r="O845" s="60"/>
      <c r="AA845" s="61"/>
      <c r="AB845" s="40"/>
      <c r="AC845" s="40"/>
      <c r="AD845" s="40"/>
      <c r="AE845" s="40"/>
      <c r="AF845" s="40"/>
      <c r="AG845" s="61"/>
    </row>
    <row r="846" spans="15:33" ht="15.75" customHeight="1" x14ac:dyDescent="0.3">
      <c r="O846" s="60"/>
      <c r="AA846" s="61"/>
      <c r="AB846" s="40"/>
      <c r="AC846" s="40"/>
      <c r="AD846" s="40"/>
      <c r="AE846" s="40"/>
      <c r="AF846" s="40"/>
      <c r="AG846" s="61"/>
    </row>
    <row r="847" spans="15:33" ht="15.75" customHeight="1" x14ac:dyDescent="0.3">
      <c r="O847" s="60"/>
      <c r="AA847" s="61"/>
      <c r="AB847" s="40"/>
      <c r="AC847" s="40"/>
      <c r="AD847" s="40"/>
      <c r="AE847" s="40"/>
      <c r="AF847" s="40"/>
      <c r="AG847" s="61"/>
    </row>
    <row r="848" spans="15:33" ht="15.75" customHeight="1" x14ac:dyDescent="0.3">
      <c r="O848" s="60"/>
      <c r="AA848" s="61"/>
      <c r="AB848" s="40"/>
      <c r="AC848" s="40"/>
      <c r="AD848" s="40"/>
      <c r="AE848" s="40"/>
      <c r="AF848" s="40"/>
      <c r="AG848" s="61"/>
    </row>
    <row r="849" spans="15:33" ht="15.75" customHeight="1" x14ac:dyDescent="0.3">
      <c r="O849" s="60"/>
      <c r="AA849" s="61"/>
      <c r="AB849" s="40"/>
      <c r="AC849" s="40"/>
      <c r="AD849" s="40"/>
      <c r="AE849" s="40"/>
      <c r="AF849" s="40"/>
      <c r="AG849" s="61"/>
    </row>
    <row r="850" spans="15:33" ht="15.75" customHeight="1" x14ac:dyDescent="0.3">
      <c r="O850" s="60"/>
      <c r="AA850" s="61"/>
      <c r="AB850" s="40"/>
      <c r="AC850" s="40"/>
      <c r="AD850" s="40"/>
      <c r="AE850" s="40"/>
      <c r="AF850" s="40"/>
      <c r="AG850" s="61"/>
    </row>
    <row r="851" spans="15:33" ht="15.75" customHeight="1" x14ac:dyDescent="0.3">
      <c r="O851" s="60"/>
      <c r="AA851" s="61"/>
      <c r="AB851" s="40"/>
      <c r="AC851" s="40"/>
      <c r="AD851" s="40"/>
      <c r="AE851" s="40"/>
      <c r="AF851" s="40"/>
      <c r="AG851" s="61"/>
    </row>
    <row r="852" spans="15:33" ht="15.75" customHeight="1" x14ac:dyDescent="0.3">
      <c r="O852" s="60"/>
      <c r="AA852" s="61"/>
      <c r="AB852" s="40"/>
      <c r="AC852" s="40"/>
      <c r="AD852" s="40"/>
      <c r="AE852" s="40"/>
      <c r="AF852" s="40"/>
      <c r="AG852" s="61"/>
    </row>
    <row r="853" spans="15:33" ht="15.75" customHeight="1" x14ac:dyDescent="0.3">
      <c r="O853" s="60"/>
      <c r="AA853" s="61"/>
      <c r="AB853" s="40"/>
      <c r="AC853" s="40"/>
      <c r="AD853" s="40"/>
      <c r="AE853" s="40"/>
      <c r="AF853" s="40"/>
      <c r="AG853" s="61"/>
    </row>
    <row r="854" spans="15:33" ht="15.75" customHeight="1" x14ac:dyDescent="0.3">
      <c r="O854" s="60"/>
      <c r="AA854" s="61"/>
      <c r="AB854" s="40"/>
      <c r="AC854" s="40"/>
      <c r="AD854" s="40"/>
      <c r="AE854" s="40"/>
      <c r="AF854" s="40"/>
      <c r="AG854" s="61"/>
    </row>
    <row r="855" spans="15:33" ht="15.75" customHeight="1" x14ac:dyDescent="0.3">
      <c r="O855" s="60"/>
      <c r="AA855" s="61"/>
      <c r="AB855" s="40"/>
      <c r="AC855" s="40"/>
      <c r="AD855" s="40"/>
      <c r="AE855" s="40"/>
      <c r="AF855" s="40"/>
      <c r="AG855" s="61"/>
    </row>
    <row r="856" spans="15:33" ht="15.75" customHeight="1" x14ac:dyDescent="0.3">
      <c r="O856" s="60"/>
      <c r="AA856" s="61"/>
      <c r="AB856" s="40"/>
      <c r="AC856" s="40"/>
      <c r="AD856" s="40"/>
      <c r="AE856" s="40"/>
      <c r="AF856" s="40"/>
      <c r="AG856" s="61"/>
    </row>
    <row r="857" spans="15:33" ht="15.75" customHeight="1" x14ac:dyDescent="0.3">
      <c r="O857" s="60"/>
      <c r="AA857" s="61"/>
      <c r="AB857" s="40"/>
      <c r="AC857" s="40"/>
      <c r="AD857" s="40"/>
      <c r="AE857" s="40"/>
      <c r="AF857" s="40"/>
      <c r="AG857" s="61"/>
    </row>
    <row r="858" spans="15:33" ht="15.75" customHeight="1" x14ac:dyDescent="0.3">
      <c r="O858" s="60"/>
      <c r="AA858" s="61"/>
      <c r="AB858" s="40"/>
      <c r="AC858" s="40"/>
      <c r="AD858" s="40"/>
      <c r="AE858" s="40"/>
      <c r="AF858" s="40"/>
      <c r="AG858" s="61"/>
    </row>
    <row r="859" spans="15:33" ht="15.75" customHeight="1" x14ac:dyDescent="0.3">
      <c r="O859" s="60"/>
      <c r="AA859" s="61"/>
      <c r="AB859" s="40"/>
      <c r="AC859" s="40"/>
      <c r="AD859" s="40"/>
      <c r="AE859" s="40"/>
      <c r="AF859" s="40"/>
      <c r="AG859" s="61"/>
    </row>
    <row r="860" spans="15:33" ht="15.75" customHeight="1" x14ac:dyDescent="0.3">
      <c r="O860" s="60"/>
      <c r="AA860" s="61"/>
      <c r="AB860" s="40"/>
      <c r="AC860" s="40"/>
      <c r="AD860" s="40"/>
      <c r="AE860" s="40"/>
      <c r="AF860" s="40"/>
      <c r="AG860" s="61"/>
    </row>
    <row r="861" spans="15:33" ht="15.75" customHeight="1" x14ac:dyDescent="0.3">
      <c r="O861" s="60"/>
      <c r="AA861" s="61"/>
      <c r="AB861" s="40"/>
      <c r="AC861" s="40"/>
      <c r="AD861" s="40"/>
      <c r="AE861" s="40"/>
      <c r="AF861" s="40"/>
      <c r="AG861" s="61"/>
    </row>
    <row r="862" spans="15:33" ht="15.75" customHeight="1" x14ac:dyDescent="0.3">
      <c r="O862" s="60"/>
      <c r="AA862" s="61"/>
      <c r="AB862" s="40"/>
      <c r="AC862" s="40"/>
      <c r="AD862" s="40"/>
      <c r="AE862" s="40"/>
      <c r="AF862" s="40"/>
      <c r="AG862" s="61"/>
    </row>
    <row r="863" spans="15:33" ht="15.75" customHeight="1" x14ac:dyDescent="0.3">
      <c r="O863" s="60"/>
      <c r="AA863" s="61"/>
      <c r="AB863" s="40"/>
      <c r="AC863" s="40"/>
      <c r="AD863" s="40"/>
      <c r="AE863" s="40"/>
      <c r="AF863" s="40"/>
      <c r="AG863" s="61"/>
    </row>
    <row r="864" spans="15:33" ht="15.75" customHeight="1" x14ac:dyDescent="0.3">
      <c r="O864" s="60"/>
      <c r="AA864" s="61"/>
      <c r="AB864" s="40"/>
      <c r="AC864" s="40"/>
      <c r="AD864" s="40"/>
      <c r="AE864" s="40"/>
      <c r="AF864" s="40"/>
      <c r="AG864" s="61"/>
    </row>
    <row r="865" spans="15:33" ht="15.75" customHeight="1" x14ac:dyDescent="0.3">
      <c r="O865" s="60"/>
      <c r="AA865" s="61"/>
      <c r="AB865" s="40"/>
      <c r="AC865" s="40"/>
      <c r="AD865" s="40"/>
      <c r="AE865" s="40"/>
      <c r="AF865" s="40"/>
      <c r="AG865" s="61"/>
    </row>
    <row r="866" spans="15:33" ht="15.75" customHeight="1" x14ac:dyDescent="0.3">
      <c r="O866" s="60"/>
      <c r="AA866" s="61"/>
      <c r="AB866" s="40"/>
      <c r="AC866" s="40"/>
      <c r="AD866" s="40"/>
      <c r="AE866" s="40"/>
      <c r="AF866" s="40"/>
      <c r="AG866" s="61"/>
    </row>
    <row r="867" spans="15:33" ht="15.75" customHeight="1" x14ac:dyDescent="0.3">
      <c r="O867" s="60"/>
      <c r="AA867" s="61"/>
      <c r="AB867" s="40"/>
      <c r="AC867" s="40"/>
      <c r="AD867" s="40"/>
      <c r="AE867" s="40"/>
      <c r="AF867" s="40"/>
      <c r="AG867" s="61"/>
    </row>
    <row r="868" spans="15:33" ht="15.75" customHeight="1" x14ac:dyDescent="0.3">
      <c r="O868" s="60"/>
      <c r="AA868" s="61"/>
      <c r="AB868" s="40"/>
      <c r="AC868" s="40"/>
      <c r="AD868" s="40"/>
      <c r="AE868" s="40"/>
      <c r="AF868" s="40"/>
      <c r="AG868" s="61"/>
    </row>
    <row r="869" spans="15:33" ht="15.75" customHeight="1" x14ac:dyDescent="0.3">
      <c r="O869" s="60"/>
      <c r="AA869" s="61"/>
      <c r="AB869" s="40"/>
      <c r="AC869" s="40"/>
      <c r="AD869" s="40"/>
      <c r="AE869" s="40"/>
      <c r="AF869" s="40"/>
      <c r="AG869" s="61"/>
    </row>
    <row r="870" spans="15:33" ht="15.75" customHeight="1" x14ac:dyDescent="0.3">
      <c r="O870" s="60"/>
      <c r="AA870" s="61"/>
      <c r="AB870" s="40"/>
      <c r="AC870" s="40"/>
      <c r="AD870" s="40"/>
      <c r="AE870" s="40"/>
      <c r="AF870" s="40"/>
      <c r="AG870" s="61"/>
    </row>
    <row r="871" spans="15:33" ht="15.75" customHeight="1" x14ac:dyDescent="0.3">
      <c r="O871" s="60"/>
      <c r="AA871" s="61"/>
      <c r="AB871" s="40"/>
      <c r="AC871" s="40"/>
      <c r="AD871" s="40"/>
      <c r="AE871" s="40"/>
      <c r="AF871" s="40"/>
      <c r="AG871" s="61"/>
    </row>
    <row r="872" spans="15:33" ht="15.75" customHeight="1" x14ac:dyDescent="0.3">
      <c r="O872" s="60"/>
      <c r="AA872" s="61"/>
      <c r="AB872" s="40"/>
      <c r="AC872" s="40"/>
      <c r="AD872" s="40"/>
      <c r="AE872" s="40"/>
      <c r="AF872" s="40"/>
      <c r="AG872" s="61"/>
    </row>
    <row r="873" spans="15:33" ht="15.75" customHeight="1" x14ac:dyDescent="0.3">
      <c r="O873" s="60"/>
      <c r="AA873" s="61"/>
      <c r="AB873" s="40"/>
      <c r="AC873" s="40"/>
      <c r="AD873" s="40"/>
      <c r="AE873" s="40"/>
      <c r="AF873" s="40"/>
      <c r="AG873" s="61"/>
    </row>
    <row r="874" spans="15:33" ht="15.75" customHeight="1" x14ac:dyDescent="0.3">
      <c r="O874" s="60"/>
      <c r="AA874" s="61"/>
      <c r="AB874" s="40"/>
      <c r="AC874" s="40"/>
      <c r="AD874" s="40"/>
      <c r="AE874" s="40"/>
      <c r="AF874" s="40"/>
      <c r="AG874" s="61"/>
    </row>
    <row r="875" spans="15:33" ht="15.75" customHeight="1" x14ac:dyDescent="0.3">
      <c r="O875" s="60"/>
      <c r="AA875" s="61"/>
      <c r="AB875" s="40"/>
      <c r="AC875" s="40"/>
      <c r="AD875" s="40"/>
      <c r="AE875" s="40"/>
      <c r="AF875" s="40"/>
      <c r="AG875" s="61"/>
    </row>
    <row r="876" spans="15:33" ht="15.75" customHeight="1" x14ac:dyDescent="0.3">
      <c r="O876" s="60"/>
      <c r="AA876" s="61"/>
      <c r="AB876" s="40"/>
      <c r="AC876" s="40"/>
      <c r="AD876" s="40"/>
      <c r="AE876" s="40"/>
      <c r="AF876" s="40"/>
      <c r="AG876" s="61"/>
    </row>
    <row r="877" spans="15:33" ht="15.75" customHeight="1" x14ac:dyDescent="0.3">
      <c r="O877" s="60"/>
      <c r="AA877" s="61"/>
      <c r="AB877" s="40"/>
      <c r="AC877" s="40"/>
      <c r="AD877" s="40"/>
      <c r="AE877" s="40"/>
      <c r="AF877" s="40"/>
      <c r="AG877" s="61"/>
    </row>
    <row r="878" spans="15:33" ht="15.75" customHeight="1" x14ac:dyDescent="0.3">
      <c r="O878" s="60"/>
      <c r="AA878" s="61"/>
      <c r="AB878" s="40"/>
      <c r="AC878" s="40"/>
      <c r="AD878" s="40"/>
      <c r="AE878" s="40"/>
      <c r="AF878" s="40"/>
      <c r="AG878" s="61"/>
    </row>
    <row r="879" spans="15:33" ht="15.75" customHeight="1" x14ac:dyDescent="0.3">
      <c r="O879" s="60"/>
      <c r="AA879" s="61"/>
      <c r="AB879" s="40"/>
      <c r="AC879" s="40"/>
      <c r="AD879" s="40"/>
      <c r="AE879" s="40"/>
      <c r="AF879" s="40"/>
      <c r="AG879" s="61"/>
    </row>
    <row r="880" spans="15:33" ht="15.75" customHeight="1" x14ac:dyDescent="0.3">
      <c r="O880" s="60"/>
      <c r="AA880" s="61"/>
      <c r="AB880" s="40"/>
      <c r="AC880" s="40"/>
      <c r="AD880" s="40"/>
      <c r="AE880" s="40"/>
      <c r="AF880" s="40"/>
      <c r="AG880" s="61"/>
    </row>
    <row r="881" spans="15:33" ht="15.75" customHeight="1" x14ac:dyDescent="0.3">
      <c r="O881" s="60"/>
      <c r="AA881" s="61"/>
      <c r="AB881" s="40"/>
      <c r="AC881" s="40"/>
      <c r="AD881" s="40"/>
      <c r="AE881" s="40"/>
      <c r="AF881" s="40"/>
      <c r="AG881" s="61"/>
    </row>
    <row r="882" spans="15:33" ht="15.75" customHeight="1" x14ac:dyDescent="0.3">
      <c r="O882" s="60"/>
      <c r="AA882" s="61"/>
      <c r="AB882" s="40"/>
      <c r="AC882" s="40"/>
      <c r="AD882" s="40"/>
      <c r="AE882" s="40"/>
      <c r="AF882" s="40"/>
      <c r="AG882" s="61"/>
    </row>
    <row r="883" spans="15:33" ht="15.75" customHeight="1" x14ac:dyDescent="0.3">
      <c r="O883" s="60"/>
      <c r="AA883" s="61"/>
      <c r="AB883" s="40"/>
      <c r="AC883" s="40"/>
      <c r="AD883" s="40"/>
      <c r="AE883" s="40"/>
      <c r="AF883" s="40"/>
      <c r="AG883" s="61"/>
    </row>
    <row r="884" spans="15:33" ht="15.75" customHeight="1" x14ac:dyDescent="0.3">
      <c r="O884" s="60"/>
      <c r="AA884" s="61"/>
      <c r="AB884" s="40"/>
      <c r="AC884" s="40"/>
      <c r="AD884" s="40"/>
      <c r="AE884" s="40"/>
      <c r="AF884" s="40"/>
      <c r="AG884" s="61"/>
    </row>
    <row r="885" spans="15:33" ht="15.75" customHeight="1" x14ac:dyDescent="0.3">
      <c r="O885" s="60"/>
      <c r="AA885" s="61"/>
      <c r="AB885" s="40"/>
      <c r="AC885" s="40"/>
      <c r="AD885" s="40"/>
      <c r="AE885" s="40"/>
      <c r="AF885" s="40"/>
      <c r="AG885" s="61"/>
    </row>
    <row r="886" spans="15:33" ht="15.75" customHeight="1" x14ac:dyDescent="0.3">
      <c r="O886" s="60"/>
      <c r="AA886" s="61"/>
      <c r="AB886" s="40"/>
      <c r="AC886" s="40"/>
      <c r="AD886" s="40"/>
      <c r="AE886" s="40"/>
      <c r="AF886" s="40"/>
      <c r="AG886" s="61"/>
    </row>
    <row r="887" spans="15:33" ht="15.75" customHeight="1" x14ac:dyDescent="0.3">
      <c r="O887" s="60"/>
      <c r="AA887" s="61"/>
      <c r="AB887" s="40"/>
      <c r="AC887" s="40"/>
      <c r="AD887" s="40"/>
      <c r="AE887" s="40"/>
      <c r="AF887" s="40"/>
      <c r="AG887" s="61"/>
    </row>
    <row r="888" spans="15:33" ht="15.75" customHeight="1" x14ac:dyDescent="0.3">
      <c r="O888" s="60"/>
      <c r="AA888" s="61"/>
      <c r="AB888" s="40"/>
      <c r="AC888" s="40"/>
      <c r="AD888" s="40"/>
      <c r="AE888" s="40"/>
      <c r="AF888" s="40"/>
      <c r="AG888" s="61"/>
    </row>
    <row r="889" spans="15:33" ht="15.75" customHeight="1" x14ac:dyDescent="0.3">
      <c r="O889" s="60"/>
      <c r="AA889" s="61"/>
      <c r="AB889" s="40"/>
      <c r="AC889" s="40"/>
      <c r="AD889" s="40"/>
      <c r="AE889" s="40"/>
      <c r="AF889" s="40"/>
      <c r="AG889" s="61"/>
    </row>
    <row r="890" spans="15:33" ht="15.75" customHeight="1" x14ac:dyDescent="0.3">
      <c r="O890" s="60"/>
      <c r="AA890" s="61"/>
      <c r="AB890" s="40"/>
      <c r="AC890" s="40"/>
      <c r="AD890" s="40"/>
      <c r="AE890" s="40"/>
      <c r="AF890" s="40"/>
      <c r="AG890" s="61"/>
    </row>
    <row r="891" spans="15:33" ht="15.75" customHeight="1" x14ac:dyDescent="0.3">
      <c r="O891" s="60"/>
      <c r="AA891" s="61"/>
      <c r="AB891" s="40"/>
      <c r="AC891" s="40"/>
      <c r="AD891" s="40"/>
      <c r="AE891" s="40"/>
      <c r="AF891" s="40"/>
      <c r="AG891" s="61"/>
    </row>
    <row r="892" spans="15:33" ht="15.75" customHeight="1" x14ac:dyDescent="0.3">
      <c r="O892" s="60"/>
      <c r="AA892" s="61"/>
      <c r="AB892" s="40"/>
      <c r="AC892" s="40"/>
      <c r="AD892" s="40"/>
      <c r="AE892" s="40"/>
      <c r="AF892" s="40"/>
      <c r="AG892" s="61"/>
    </row>
    <row r="893" spans="15:33" ht="15.75" customHeight="1" x14ac:dyDescent="0.3">
      <c r="O893" s="60"/>
      <c r="AA893" s="61"/>
      <c r="AB893" s="40"/>
      <c r="AC893" s="40"/>
      <c r="AD893" s="40"/>
      <c r="AE893" s="40"/>
      <c r="AF893" s="40"/>
      <c r="AG893" s="61"/>
    </row>
    <row r="894" spans="15:33" ht="15.75" customHeight="1" x14ac:dyDescent="0.3">
      <c r="O894" s="60"/>
      <c r="AA894" s="61"/>
      <c r="AB894" s="40"/>
      <c r="AC894" s="40"/>
      <c r="AD894" s="40"/>
      <c r="AE894" s="40"/>
      <c r="AF894" s="40"/>
      <c r="AG894" s="61"/>
    </row>
    <row r="895" spans="15:33" ht="15.75" customHeight="1" x14ac:dyDescent="0.3">
      <c r="O895" s="60"/>
      <c r="AA895" s="61"/>
      <c r="AB895" s="40"/>
      <c r="AC895" s="40"/>
      <c r="AD895" s="40"/>
      <c r="AE895" s="40"/>
      <c r="AF895" s="40"/>
      <c r="AG895" s="61"/>
    </row>
    <row r="896" spans="15:33" ht="15.75" customHeight="1" x14ac:dyDescent="0.3">
      <c r="O896" s="60"/>
      <c r="AA896" s="61"/>
      <c r="AB896" s="40"/>
      <c r="AC896" s="40"/>
      <c r="AD896" s="40"/>
      <c r="AE896" s="40"/>
      <c r="AF896" s="40"/>
      <c r="AG896" s="61"/>
    </row>
    <row r="897" spans="15:33" ht="15.75" customHeight="1" x14ac:dyDescent="0.3">
      <c r="O897" s="60"/>
      <c r="AA897" s="61"/>
      <c r="AB897" s="40"/>
      <c r="AC897" s="40"/>
      <c r="AD897" s="40"/>
      <c r="AE897" s="40"/>
      <c r="AF897" s="40"/>
      <c r="AG897" s="61"/>
    </row>
    <row r="898" spans="15:33" ht="15.75" customHeight="1" x14ac:dyDescent="0.3">
      <c r="O898" s="60"/>
      <c r="AA898" s="61"/>
      <c r="AB898" s="40"/>
      <c r="AC898" s="40"/>
      <c r="AD898" s="40"/>
      <c r="AE898" s="40"/>
      <c r="AF898" s="40"/>
      <c r="AG898" s="61"/>
    </row>
    <row r="899" spans="15:33" ht="15.75" customHeight="1" x14ac:dyDescent="0.3">
      <c r="O899" s="60"/>
      <c r="AA899" s="61"/>
      <c r="AB899" s="40"/>
      <c r="AC899" s="40"/>
      <c r="AD899" s="40"/>
      <c r="AE899" s="40"/>
      <c r="AF899" s="40"/>
      <c r="AG899" s="61"/>
    </row>
    <row r="900" spans="15:33" ht="15.75" customHeight="1" x14ac:dyDescent="0.3">
      <c r="O900" s="60"/>
      <c r="AA900" s="61"/>
      <c r="AB900" s="40"/>
      <c r="AC900" s="40"/>
      <c r="AD900" s="40"/>
      <c r="AE900" s="40"/>
      <c r="AF900" s="40"/>
      <c r="AG900" s="61"/>
    </row>
    <row r="901" spans="15:33" ht="15.75" customHeight="1" x14ac:dyDescent="0.3">
      <c r="O901" s="60"/>
      <c r="AA901" s="61"/>
      <c r="AB901" s="40"/>
      <c r="AC901" s="40"/>
      <c r="AD901" s="40"/>
      <c r="AE901" s="40"/>
      <c r="AF901" s="40"/>
      <c r="AG901" s="61"/>
    </row>
    <row r="902" spans="15:33" ht="15.75" customHeight="1" x14ac:dyDescent="0.3">
      <c r="O902" s="60"/>
      <c r="AA902" s="61"/>
      <c r="AB902" s="40"/>
      <c r="AC902" s="40"/>
      <c r="AD902" s="40"/>
      <c r="AE902" s="40"/>
      <c r="AF902" s="40"/>
      <c r="AG902" s="61"/>
    </row>
    <row r="903" spans="15:33" ht="15.75" customHeight="1" x14ac:dyDescent="0.3">
      <c r="O903" s="60"/>
      <c r="AA903" s="61"/>
      <c r="AB903" s="40"/>
      <c r="AC903" s="40"/>
      <c r="AD903" s="40"/>
      <c r="AE903" s="40"/>
      <c r="AF903" s="40"/>
      <c r="AG903" s="61"/>
    </row>
    <row r="904" spans="15:33" ht="15.75" customHeight="1" x14ac:dyDescent="0.3">
      <c r="O904" s="60"/>
      <c r="AA904" s="61"/>
      <c r="AB904" s="40"/>
      <c r="AC904" s="40"/>
      <c r="AD904" s="40"/>
      <c r="AE904" s="40"/>
      <c r="AF904" s="40"/>
      <c r="AG904" s="61"/>
    </row>
    <row r="905" spans="15:33" ht="15.75" customHeight="1" x14ac:dyDescent="0.3">
      <c r="O905" s="60"/>
      <c r="AA905" s="61"/>
      <c r="AB905" s="40"/>
      <c r="AC905" s="40"/>
      <c r="AD905" s="40"/>
      <c r="AE905" s="40"/>
      <c r="AF905" s="40"/>
      <c r="AG905" s="61"/>
    </row>
    <row r="906" spans="15:33" ht="15.75" customHeight="1" x14ac:dyDescent="0.3">
      <c r="O906" s="60"/>
      <c r="AA906" s="61"/>
      <c r="AB906" s="40"/>
      <c r="AC906" s="40"/>
      <c r="AD906" s="40"/>
      <c r="AE906" s="40"/>
      <c r="AF906" s="40"/>
      <c r="AG906" s="61"/>
    </row>
    <row r="907" spans="15:33" ht="15.75" customHeight="1" x14ac:dyDescent="0.3">
      <c r="O907" s="60"/>
      <c r="AA907" s="61"/>
      <c r="AB907" s="40"/>
      <c r="AC907" s="40"/>
      <c r="AD907" s="40"/>
      <c r="AE907" s="40"/>
      <c r="AF907" s="40"/>
      <c r="AG907" s="61"/>
    </row>
    <row r="908" spans="15:33" ht="15.75" customHeight="1" x14ac:dyDescent="0.3">
      <c r="O908" s="60"/>
      <c r="AA908" s="61"/>
      <c r="AB908" s="40"/>
      <c r="AC908" s="40"/>
      <c r="AD908" s="40"/>
      <c r="AE908" s="40"/>
      <c r="AF908" s="40"/>
      <c r="AG908" s="61"/>
    </row>
    <row r="909" spans="15:33" ht="15.75" customHeight="1" x14ac:dyDescent="0.3">
      <c r="O909" s="60"/>
      <c r="AA909" s="61"/>
      <c r="AB909" s="40"/>
      <c r="AC909" s="40"/>
      <c r="AD909" s="40"/>
      <c r="AE909" s="40"/>
      <c r="AF909" s="40"/>
      <c r="AG909" s="61"/>
    </row>
    <row r="910" spans="15:33" ht="15.75" customHeight="1" x14ac:dyDescent="0.3">
      <c r="O910" s="60"/>
      <c r="AA910" s="61"/>
      <c r="AB910" s="40"/>
      <c r="AC910" s="40"/>
      <c r="AD910" s="40"/>
      <c r="AE910" s="40"/>
      <c r="AF910" s="40"/>
      <c r="AG910" s="61"/>
    </row>
    <row r="911" spans="15:33" ht="15.75" customHeight="1" x14ac:dyDescent="0.3">
      <c r="O911" s="60"/>
      <c r="AA911" s="61"/>
      <c r="AB911" s="40"/>
      <c r="AC911" s="40"/>
      <c r="AD911" s="40"/>
      <c r="AE911" s="40"/>
      <c r="AF911" s="40"/>
      <c r="AG911" s="61"/>
    </row>
    <row r="912" spans="15:33" ht="15.75" customHeight="1" x14ac:dyDescent="0.3">
      <c r="O912" s="60"/>
      <c r="AA912" s="61"/>
      <c r="AB912" s="40"/>
      <c r="AC912" s="40"/>
      <c r="AD912" s="40"/>
      <c r="AE912" s="40"/>
      <c r="AF912" s="40"/>
      <c r="AG912" s="61"/>
    </row>
    <row r="913" spans="15:33" ht="15.75" customHeight="1" x14ac:dyDescent="0.3">
      <c r="O913" s="60"/>
      <c r="AA913" s="61"/>
      <c r="AB913" s="40"/>
      <c r="AC913" s="40"/>
      <c r="AD913" s="40"/>
      <c r="AE913" s="40"/>
      <c r="AF913" s="40"/>
      <c r="AG913" s="61"/>
    </row>
    <row r="914" spans="15:33" ht="15.75" customHeight="1" x14ac:dyDescent="0.3">
      <c r="O914" s="60"/>
      <c r="AA914" s="61"/>
      <c r="AB914" s="40"/>
      <c r="AC914" s="40"/>
      <c r="AD914" s="40"/>
      <c r="AE914" s="40"/>
      <c r="AF914" s="40"/>
      <c r="AG914" s="61"/>
    </row>
    <row r="915" spans="15:33" ht="15.75" customHeight="1" x14ac:dyDescent="0.3">
      <c r="O915" s="60"/>
      <c r="AA915" s="61"/>
      <c r="AB915" s="40"/>
      <c r="AC915" s="40"/>
      <c r="AD915" s="40"/>
      <c r="AE915" s="40"/>
      <c r="AF915" s="40"/>
      <c r="AG915" s="61"/>
    </row>
    <row r="916" spans="15:33" ht="15.75" customHeight="1" x14ac:dyDescent="0.3">
      <c r="O916" s="60"/>
      <c r="AA916" s="61"/>
      <c r="AB916" s="40"/>
      <c r="AC916" s="40"/>
      <c r="AD916" s="40"/>
      <c r="AE916" s="40"/>
      <c r="AF916" s="40"/>
      <c r="AG916" s="61"/>
    </row>
    <row r="917" spans="15:33" ht="15.75" customHeight="1" x14ac:dyDescent="0.3">
      <c r="O917" s="60"/>
      <c r="AA917" s="61"/>
      <c r="AB917" s="40"/>
      <c r="AC917" s="40"/>
      <c r="AD917" s="40"/>
      <c r="AE917" s="40"/>
      <c r="AF917" s="40"/>
      <c r="AG917" s="61"/>
    </row>
    <row r="918" spans="15:33" ht="15.75" customHeight="1" x14ac:dyDescent="0.3">
      <c r="O918" s="60"/>
      <c r="AA918" s="61"/>
      <c r="AB918" s="40"/>
      <c r="AC918" s="40"/>
      <c r="AD918" s="40"/>
      <c r="AE918" s="40"/>
      <c r="AF918" s="40"/>
      <c r="AG918" s="61"/>
    </row>
    <row r="919" spans="15:33" ht="15.75" customHeight="1" x14ac:dyDescent="0.3">
      <c r="O919" s="60"/>
      <c r="AA919" s="61"/>
      <c r="AB919" s="40"/>
      <c r="AC919" s="40"/>
      <c r="AD919" s="40"/>
      <c r="AE919" s="40"/>
      <c r="AF919" s="40"/>
      <c r="AG919" s="61"/>
    </row>
    <row r="920" spans="15:33" ht="15.75" customHeight="1" x14ac:dyDescent="0.3">
      <c r="O920" s="60"/>
      <c r="AA920" s="61"/>
      <c r="AB920" s="40"/>
      <c r="AC920" s="40"/>
      <c r="AD920" s="40"/>
      <c r="AE920" s="40"/>
      <c r="AF920" s="40"/>
      <c r="AG920" s="61"/>
    </row>
    <row r="921" spans="15:33" ht="15.75" customHeight="1" x14ac:dyDescent="0.3">
      <c r="O921" s="60"/>
      <c r="AA921" s="61"/>
      <c r="AB921" s="40"/>
      <c r="AC921" s="40"/>
      <c r="AD921" s="40"/>
      <c r="AE921" s="40"/>
      <c r="AF921" s="40"/>
      <c r="AG921" s="61"/>
    </row>
    <row r="922" spans="15:33" ht="15.75" customHeight="1" x14ac:dyDescent="0.3">
      <c r="O922" s="60"/>
      <c r="AA922" s="61"/>
      <c r="AB922" s="40"/>
      <c r="AC922" s="40"/>
      <c r="AD922" s="40"/>
      <c r="AE922" s="40"/>
      <c r="AF922" s="40"/>
      <c r="AG922" s="61"/>
    </row>
    <row r="923" spans="15:33" ht="15.75" customHeight="1" x14ac:dyDescent="0.3">
      <c r="O923" s="60"/>
      <c r="AA923" s="61"/>
      <c r="AB923" s="40"/>
      <c r="AC923" s="40"/>
      <c r="AD923" s="40"/>
      <c r="AE923" s="40"/>
      <c r="AF923" s="40"/>
      <c r="AG923" s="61"/>
    </row>
    <row r="924" spans="15:33" ht="15.75" customHeight="1" x14ac:dyDescent="0.3">
      <c r="O924" s="60"/>
      <c r="AA924" s="61"/>
      <c r="AB924" s="40"/>
      <c r="AC924" s="40"/>
      <c r="AD924" s="40"/>
      <c r="AE924" s="40"/>
      <c r="AF924" s="40"/>
      <c r="AG924" s="61"/>
    </row>
    <row r="925" spans="15:33" ht="15.75" customHeight="1" x14ac:dyDescent="0.3">
      <c r="O925" s="60"/>
      <c r="AA925" s="61"/>
      <c r="AB925" s="40"/>
      <c r="AC925" s="40"/>
      <c r="AD925" s="40"/>
      <c r="AE925" s="40"/>
      <c r="AF925" s="40"/>
      <c r="AG925" s="61"/>
    </row>
    <row r="926" spans="15:33" ht="15.75" customHeight="1" x14ac:dyDescent="0.3">
      <c r="O926" s="60"/>
      <c r="AA926" s="61"/>
      <c r="AB926" s="40"/>
      <c r="AC926" s="40"/>
      <c r="AD926" s="40"/>
      <c r="AE926" s="40"/>
      <c r="AF926" s="40"/>
      <c r="AG926" s="61"/>
    </row>
    <row r="927" spans="15:33" ht="15.75" customHeight="1" x14ac:dyDescent="0.3">
      <c r="O927" s="60"/>
      <c r="AA927" s="61"/>
      <c r="AB927" s="40"/>
      <c r="AC927" s="40"/>
      <c r="AD927" s="40"/>
      <c r="AE927" s="40"/>
      <c r="AF927" s="40"/>
      <c r="AG927" s="61"/>
    </row>
    <row r="928" spans="15:33" ht="15.75" customHeight="1" x14ac:dyDescent="0.3">
      <c r="O928" s="60"/>
      <c r="AA928" s="61"/>
      <c r="AB928" s="40"/>
      <c r="AC928" s="40"/>
      <c r="AD928" s="40"/>
      <c r="AE928" s="40"/>
      <c r="AF928" s="40"/>
      <c r="AG928" s="61"/>
    </row>
    <row r="929" spans="15:33" ht="15.75" customHeight="1" x14ac:dyDescent="0.3">
      <c r="O929" s="60"/>
      <c r="AA929" s="61"/>
      <c r="AB929" s="40"/>
      <c r="AC929" s="40"/>
      <c r="AD929" s="40"/>
      <c r="AE929" s="40"/>
      <c r="AF929" s="40"/>
      <c r="AG929" s="61"/>
    </row>
    <row r="930" spans="15:33" ht="15.75" customHeight="1" x14ac:dyDescent="0.3">
      <c r="O930" s="60"/>
      <c r="AA930" s="61"/>
      <c r="AB930" s="40"/>
      <c r="AC930" s="40"/>
      <c r="AD930" s="40"/>
      <c r="AE930" s="40"/>
      <c r="AF930" s="40"/>
      <c r="AG930" s="61"/>
    </row>
    <row r="931" spans="15:33" ht="15.75" customHeight="1" x14ac:dyDescent="0.3">
      <c r="O931" s="60"/>
      <c r="AA931" s="61"/>
      <c r="AB931" s="40"/>
      <c r="AC931" s="40"/>
      <c r="AD931" s="40"/>
      <c r="AE931" s="40"/>
      <c r="AF931" s="40"/>
      <c r="AG931" s="61"/>
    </row>
    <row r="932" spans="15:33" ht="15.75" customHeight="1" x14ac:dyDescent="0.3">
      <c r="O932" s="60"/>
      <c r="AA932" s="61"/>
      <c r="AB932" s="40"/>
      <c r="AC932" s="40"/>
      <c r="AD932" s="40"/>
      <c r="AE932" s="40"/>
      <c r="AF932" s="40"/>
      <c r="AG932" s="61"/>
    </row>
    <row r="933" spans="15:33" ht="15.75" customHeight="1" x14ac:dyDescent="0.3">
      <c r="O933" s="60"/>
      <c r="AA933" s="61"/>
      <c r="AB933" s="40"/>
      <c r="AC933" s="40"/>
      <c r="AD933" s="40"/>
      <c r="AE933" s="40"/>
      <c r="AF933" s="40"/>
      <c r="AG933" s="61"/>
    </row>
    <row r="934" spans="15:33" ht="15.75" customHeight="1" x14ac:dyDescent="0.3">
      <c r="O934" s="60"/>
      <c r="AA934" s="61"/>
      <c r="AB934" s="40"/>
      <c r="AC934" s="40"/>
      <c r="AD934" s="40"/>
      <c r="AE934" s="40"/>
      <c r="AF934" s="40"/>
      <c r="AG934" s="61"/>
    </row>
    <row r="935" spans="15:33" ht="15.75" customHeight="1" x14ac:dyDescent="0.3">
      <c r="O935" s="60"/>
      <c r="AA935" s="61"/>
      <c r="AB935" s="40"/>
      <c r="AC935" s="40"/>
      <c r="AD935" s="40"/>
      <c r="AE935" s="40"/>
      <c r="AF935" s="40"/>
      <c r="AG935" s="61"/>
    </row>
    <row r="936" spans="15:33" ht="15.75" customHeight="1" x14ac:dyDescent="0.3">
      <c r="O936" s="60"/>
      <c r="AA936" s="61"/>
      <c r="AB936" s="40"/>
      <c r="AC936" s="40"/>
      <c r="AD936" s="40"/>
      <c r="AE936" s="40"/>
      <c r="AF936" s="40"/>
      <c r="AG936" s="61"/>
    </row>
    <row r="937" spans="15:33" ht="15.75" customHeight="1" x14ac:dyDescent="0.3">
      <c r="O937" s="60"/>
      <c r="AA937" s="61"/>
      <c r="AB937" s="40"/>
      <c r="AC937" s="40"/>
      <c r="AD937" s="40"/>
      <c r="AE937" s="40"/>
      <c r="AF937" s="40"/>
      <c r="AG937" s="61"/>
    </row>
    <row r="938" spans="15:33" ht="15.75" customHeight="1" x14ac:dyDescent="0.3">
      <c r="O938" s="60"/>
      <c r="AA938" s="61"/>
      <c r="AB938" s="40"/>
      <c r="AC938" s="40"/>
      <c r="AD938" s="40"/>
      <c r="AE938" s="40"/>
      <c r="AF938" s="40"/>
      <c r="AG938" s="61"/>
    </row>
    <row r="939" spans="15:33" ht="15.75" customHeight="1" x14ac:dyDescent="0.3">
      <c r="O939" s="60"/>
      <c r="AA939" s="61"/>
      <c r="AB939" s="40"/>
      <c r="AC939" s="40"/>
      <c r="AD939" s="40"/>
      <c r="AE939" s="40"/>
      <c r="AF939" s="40"/>
      <c r="AG939" s="61"/>
    </row>
    <row r="940" spans="15:33" ht="15.75" customHeight="1" x14ac:dyDescent="0.3">
      <c r="O940" s="60"/>
      <c r="AA940" s="61"/>
      <c r="AB940" s="40"/>
      <c r="AC940" s="40"/>
      <c r="AD940" s="40"/>
      <c r="AE940" s="40"/>
      <c r="AF940" s="40"/>
      <c r="AG940" s="61"/>
    </row>
    <row r="941" spans="15:33" ht="15.75" customHeight="1" x14ac:dyDescent="0.3">
      <c r="O941" s="60"/>
      <c r="AA941" s="61"/>
      <c r="AB941" s="40"/>
      <c r="AC941" s="40"/>
      <c r="AD941" s="40"/>
      <c r="AE941" s="40"/>
      <c r="AF941" s="40"/>
      <c r="AG941" s="61"/>
    </row>
    <row r="942" spans="15:33" ht="15.75" customHeight="1" x14ac:dyDescent="0.3">
      <c r="O942" s="60"/>
      <c r="AA942" s="61"/>
      <c r="AB942" s="40"/>
      <c r="AC942" s="40"/>
      <c r="AD942" s="40"/>
      <c r="AE942" s="40"/>
      <c r="AF942" s="40"/>
      <c r="AG942" s="61"/>
    </row>
    <row r="943" spans="15:33" ht="15.75" customHeight="1" x14ac:dyDescent="0.3">
      <c r="O943" s="60"/>
      <c r="AA943" s="61"/>
      <c r="AB943" s="40"/>
      <c r="AC943" s="40"/>
      <c r="AD943" s="40"/>
      <c r="AE943" s="40"/>
      <c r="AF943" s="40"/>
      <c r="AG943" s="61"/>
    </row>
    <row r="944" spans="15:33" ht="15.75" customHeight="1" x14ac:dyDescent="0.3">
      <c r="O944" s="60"/>
      <c r="AA944" s="61"/>
      <c r="AB944" s="40"/>
      <c r="AC944" s="40"/>
      <c r="AD944" s="40"/>
      <c r="AE944" s="40"/>
      <c r="AF944" s="40"/>
      <c r="AG944" s="61"/>
    </row>
    <row r="945" spans="15:33" ht="15.75" customHeight="1" x14ac:dyDescent="0.3">
      <c r="O945" s="60"/>
      <c r="AA945" s="61"/>
      <c r="AB945" s="40"/>
      <c r="AC945" s="40"/>
      <c r="AD945" s="40"/>
      <c r="AE945" s="40"/>
      <c r="AF945" s="40"/>
      <c r="AG945" s="61"/>
    </row>
    <row r="946" spans="15:33" ht="15.75" customHeight="1" x14ac:dyDescent="0.3">
      <c r="O946" s="60"/>
      <c r="AA946" s="61"/>
      <c r="AB946" s="40"/>
      <c r="AC946" s="40"/>
      <c r="AD946" s="40"/>
      <c r="AE946" s="40"/>
      <c r="AF946" s="40"/>
      <c r="AG946" s="61"/>
    </row>
    <row r="947" spans="15:33" ht="15.75" customHeight="1" x14ac:dyDescent="0.3">
      <c r="O947" s="60"/>
      <c r="AA947" s="61"/>
      <c r="AB947" s="40"/>
      <c r="AC947" s="40"/>
      <c r="AD947" s="40"/>
      <c r="AE947" s="40"/>
      <c r="AF947" s="40"/>
      <c r="AG947" s="61"/>
    </row>
    <row r="948" spans="15:33" ht="15.75" customHeight="1" x14ac:dyDescent="0.3">
      <c r="O948" s="60"/>
      <c r="AA948" s="61"/>
      <c r="AB948" s="40"/>
      <c r="AC948" s="40"/>
      <c r="AD948" s="40"/>
      <c r="AE948" s="40"/>
      <c r="AF948" s="40"/>
      <c r="AG948" s="61"/>
    </row>
    <row r="949" spans="15:33" ht="15.75" customHeight="1" x14ac:dyDescent="0.3">
      <c r="O949" s="60"/>
      <c r="AA949" s="61"/>
      <c r="AB949" s="40"/>
      <c r="AC949" s="40"/>
      <c r="AD949" s="40"/>
      <c r="AE949" s="40"/>
      <c r="AF949" s="40"/>
      <c r="AG949" s="61"/>
    </row>
    <row r="950" spans="15:33" ht="15.75" customHeight="1" x14ac:dyDescent="0.3">
      <c r="O950" s="60"/>
      <c r="AA950" s="61"/>
      <c r="AB950" s="40"/>
      <c r="AC950" s="40"/>
      <c r="AD950" s="40"/>
      <c r="AE950" s="40"/>
      <c r="AF950" s="40"/>
      <c r="AG950" s="61"/>
    </row>
    <row r="951" spans="15:33" ht="15.75" customHeight="1" x14ac:dyDescent="0.3">
      <c r="O951" s="60"/>
      <c r="AA951" s="61"/>
      <c r="AB951" s="40"/>
      <c r="AC951" s="40"/>
      <c r="AD951" s="40"/>
      <c r="AE951" s="40"/>
      <c r="AF951" s="40"/>
      <c r="AG951" s="61"/>
    </row>
    <row r="952" spans="15:33" ht="15.75" customHeight="1" x14ac:dyDescent="0.3">
      <c r="O952" s="60"/>
      <c r="AA952" s="61"/>
      <c r="AB952" s="40"/>
      <c r="AC952" s="40"/>
      <c r="AD952" s="40"/>
      <c r="AE952" s="40"/>
      <c r="AF952" s="40"/>
      <c r="AG952" s="61"/>
    </row>
    <row r="953" spans="15:33" ht="15.75" customHeight="1" x14ac:dyDescent="0.3">
      <c r="O953" s="60"/>
      <c r="AA953" s="61"/>
      <c r="AB953" s="40"/>
      <c r="AC953" s="40"/>
      <c r="AD953" s="40"/>
      <c r="AE953" s="40"/>
      <c r="AF953" s="40"/>
      <c r="AG953" s="61"/>
    </row>
    <row r="954" spans="15:33" ht="15.75" customHeight="1" x14ac:dyDescent="0.3">
      <c r="O954" s="60"/>
      <c r="AA954" s="61"/>
      <c r="AB954" s="40"/>
      <c r="AC954" s="40"/>
      <c r="AD954" s="40"/>
      <c r="AE954" s="40"/>
      <c r="AF954" s="40"/>
      <c r="AG954" s="61"/>
    </row>
    <row r="955" spans="15:33" ht="15.75" customHeight="1" x14ac:dyDescent="0.3">
      <c r="O955" s="60"/>
      <c r="AA955" s="61"/>
      <c r="AB955" s="40"/>
      <c r="AC955" s="40"/>
      <c r="AD955" s="40"/>
      <c r="AE955" s="40"/>
      <c r="AF955" s="40"/>
      <c r="AG955" s="61"/>
    </row>
    <row r="956" spans="15:33" ht="15.75" customHeight="1" x14ac:dyDescent="0.3">
      <c r="O956" s="60"/>
      <c r="AA956" s="61"/>
      <c r="AB956" s="40"/>
      <c r="AC956" s="40"/>
      <c r="AD956" s="40"/>
      <c r="AE956" s="40"/>
      <c r="AF956" s="40"/>
      <c r="AG956" s="61"/>
    </row>
    <row r="957" spans="15:33" ht="15.75" customHeight="1" x14ac:dyDescent="0.3">
      <c r="O957" s="31"/>
      <c r="AA957" s="61"/>
      <c r="AB957" s="40"/>
      <c r="AC957" s="40"/>
      <c r="AD957" s="40"/>
      <c r="AE957" s="40"/>
      <c r="AF957" s="40"/>
      <c r="AG957" s="61"/>
    </row>
    <row r="958" spans="15:33" ht="15" customHeight="1" x14ac:dyDescent="0.3">
      <c r="AB958" s="40"/>
      <c r="AC958" s="40"/>
      <c r="AD958" s="40"/>
      <c r="AE958" s="40"/>
      <c r="AF958" s="40"/>
      <c r="AG958" s="61"/>
    </row>
    <row r="959" spans="15:33" ht="15" customHeight="1" x14ac:dyDescent="0.3">
      <c r="AB959" s="40"/>
      <c r="AC959" s="40"/>
      <c r="AD959" s="40"/>
      <c r="AE959" s="40"/>
      <c r="AF959" s="40"/>
      <c r="AG959" s="61"/>
    </row>
  </sheetData>
  <mergeCells count="2">
    <mergeCell ref="BX1:CA1"/>
    <mergeCell ref="CB1:CE1"/>
  </mergeCells>
  <phoneticPr fontId="23" type="noConversion"/>
  <conditionalFormatting sqref="P3:AW3 P5:AW6 P9:AW16 P18:AW21 P23:AW33 P37:AW40 P47:AW49 P54:AW57 P51:AW52 P61:AW66 P69:AW74 P77:AW79 P82:AW84 P87:AW89 P42:AW44">
    <cfRule type="cellIs" dxfId="68" priority="1" operator="greaterThan">
      <formula>0</formula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4AAD-C187-4CB0-9E07-E07C1F4B18FA}">
  <dimension ref="A1:CF78"/>
  <sheetViews>
    <sheetView workbookViewId="0">
      <pane xSplit="5" ySplit="2" topLeftCell="N21" activePane="bottomRight" state="frozen"/>
      <selection activeCell="J6" sqref="J6"/>
      <selection pane="topRight" activeCell="J6" sqref="J6"/>
      <selection pane="bottomLeft" activeCell="J6" sqref="J6"/>
      <selection pane="bottomRight" activeCell="H1" sqref="H1:H1048576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9.109375" customWidth="1"/>
    <col min="53" max="54" width="10.886718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4" ht="15" thickBot="1" x14ac:dyDescent="0.35">
      <c r="A1" s="115"/>
      <c r="B1" s="115"/>
      <c r="C1" s="115"/>
      <c r="D1" s="115"/>
      <c r="E1" s="281" t="s">
        <v>472</v>
      </c>
      <c r="F1" s="70"/>
      <c r="G1" s="70"/>
      <c r="H1" s="70"/>
      <c r="I1" s="70"/>
      <c r="J1" s="551">
        <f>III_Model_PT!M1+1</f>
        <v>69</v>
      </c>
      <c r="K1" s="475" t="s">
        <v>1326</v>
      </c>
      <c r="L1" s="475"/>
      <c r="M1" s="551">
        <f>MAX(M3:M9999)</f>
        <v>85</v>
      </c>
      <c r="N1" s="568">
        <f>SUM(N$4:N$999)</f>
        <v>16</v>
      </c>
      <c r="O1" s="569">
        <f>SUM(O$4:O$999)</f>
        <v>1266</v>
      </c>
      <c r="P1" s="596" t="str">
        <f>AG1</f>
        <v>h= 297</v>
      </c>
      <c r="Q1" s="597" t="str">
        <f t="shared" ref="Q1:AF1" si="0">AH1</f>
        <v>h= 297</v>
      </c>
      <c r="R1" s="597" t="str">
        <f t="shared" si="0"/>
        <v>h= 297</v>
      </c>
      <c r="S1" s="597" t="str">
        <f t="shared" si="0"/>
        <v>h= 297</v>
      </c>
      <c r="T1" s="597" t="str">
        <f t="shared" si="0"/>
        <v>h= 0</v>
      </c>
      <c r="U1" s="597" t="str">
        <f t="shared" si="0"/>
        <v>h= 0</v>
      </c>
      <c r="V1" s="597" t="str">
        <f t="shared" si="0"/>
        <v>h= 0</v>
      </c>
      <c r="W1" s="597" t="str">
        <f t="shared" si="0"/>
        <v>h= 0</v>
      </c>
      <c r="X1" s="598" t="str">
        <f t="shared" si="0"/>
        <v>h= 0</v>
      </c>
      <c r="Y1" s="593" t="str">
        <f t="shared" si="0"/>
        <v>h= 80</v>
      </c>
      <c r="Z1" s="594" t="str">
        <f t="shared" si="0"/>
        <v>h= 0</v>
      </c>
      <c r="AA1" s="594" t="str">
        <f t="shared" si="0"/>
        <v>h= 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297</v>
      </c>
      <c r="AH1" s="570" t="str">
        <f xml:space="preserve"> Listy!$AB$1 &amp; MAX(AH$3:AH99)</f>
        <v>h= 297</v>
      </c>
      <c r="AI1" s="570" t="str">
        <f xml:space="preserve"> Listy!$AB$1 &amp; MAX(AI$3:AI99)</f>
        <v>h= 297</v>
      </c>
      <c r="AJ1" s="570" t="str">
        <f xml:space="preserve"> Listy!$AB$1 &amp; MAX(AJ$3:AJ99)</f>
        <v>h= 297</v>
      </c>
      <c r="AK1" s="570" t="str">
        <f xml:space="preserve"> Listy!$AB$1 &amp; MAX(AK$3:AK99)</f>
        <v>h= 0</v>
      </c>
      <c r="AL1" s="570" t="str">
        <f xml:space="preserve"> Listy!$AB$1 &amp; MAX(AL$3:AL99)</f>
        <v>h= 0</v>
      </c>
      <c r="AM1" s="570" t="str">
        <f xml:space="preserve"> Listy!$AB$1 &amp; MAX(AM$3:AM99)</f>
        <v>h= 0</v>
      </c>
      <c r="AN1" s="570" t="str">
        <f xml:space="preserve"> Listy!$AB$1 &amp; MAX(AN$3:AN99)</f>
        <v>h= 0</v>
      </c>
      <c r="AO1" s="570" t="str">
        <f xml:space="preserve"> Listy!$AB$1 &amp; MAX(AO$3:AO99)</f>
        <v>h= 0</v>
      </c>
      <c r="AP1" s="237" t="str">
        <f xml:space="preserve"> Listy!$AB$1 &amp; MAX(AP$3:AP99)</f>
        <v>h= 80</v>
      </c>
      <c r="AQ1" s="237" t="str">
        <f xml:space="preserve"> Listy!$AB$1 &amp; MAX(AQ$3:AQ99)</f>
        <v>h= 0</v>
      </c>
      <c r="AR1" s="237" t="str">
        <f xml:space="preserve"> Listy!$AB$1 &amp; MAX(AR$3:AR99)</f>
        <v>h= 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 t="e">
        <f>#REF!</f>
        <v>#REF!</v>
      </c>
      <c r="AY1" s="374"/>
      <c r="AZ1" s="374"/>
      <c r="BA1" s="374"/>
      <c r="BB1" s="375"/>
      <c r="BC1" s="369" t="e">
        <f>#REF!</f>
        <v>#REF!</v>
      </c>
      <c r="BD1" s="370"/>
      <c r="BE1" s="369"/>
      <c r="BF1" s="370"/>
      <c r="BG1" s="369"/>
      <c r="BH1" s="370"/>
      <c r="BI1" s="371" t="e">
        <f>#REF!</f>
        <v>#REF!</v>
      </c>
      <c r="BJ1" s="371"/>
      <c r="BK1" s="371"/>
      <c r="BL1" s="371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661" t="e">
        <f>#REF!</f>
        <v>#REF!</v>
      </c>
      <c r="BY1" s="662"/>
      <c r="BZ1" s="662"/>
      <c r="CA1" s="663"/>
      <c r="CB1" s="661" t="e">
        <f>#REF!</f>
        <v>#REF!</v>
      </c>
      <c r="CC1" s="662"/>
      <c r="CD1" s="662"/>
      <c r="CE1" s="663"/>
    </row>
    <row r="2" spans="1:84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84" s="141" customFormat="1" ht="16.2" thickBot="1" x14ac:dyDescent="0.35">
      <c r="A3" s="110" t="s">
        <v>265</v>
      </c>
      <c r="B3" s="183"/>
      <c r="C3" s="184"/>
      <c r="D3" s="185"/>
      <c r="E3" s="186" t="str">
        <f>VLOOKUP(A3,Listy!A:C,2,FALSE) &amp; "   :  " &amp; VLOOKUP(A3,Listy!A:C,3,FALSE)</f>
        <v>Zadanie_VI   :  Opracowanie autorskiej bazy danych dla procesu kompletacji zamówień (BDKZ)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P3" s="204"/>
      <c r="Q3" s="204"/>
      <c r="R3" s="204"/>
      <c r="S3" s="204"/>
      <c r="T3" s="204"/>
      <c r="U3" s="204"/>
      <c r="V3" s="204"/>
      <c r="W3" s="204"/>
      <c r="X3" s="204"/>
      <c r="Y3" s="205"/>
      <c r="Z3" s="205"/>
      <c r="AA3" s="205"/>
      <c r="AB3" s="205"/>
      <c r="AC3" s="303"/>
      <c r="AD3" s="303"/>
      <c r="AE3" s="303"/>
      <c r="AF3" s="303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205"/>
      <c r="AR3" s="205"/>
      <c r="AS3" s="245"/>
      <c r="AT3" s="303"/>
      <c r="AU3" s="303"/>
      <c r="AV3" s="303"/>
      <c r="AW3" s="303"/>
      <c r="AX3" s="206"/>
      <c r="AY3" s="206"/>
      <c r="AZ3" s="207"/>
      <c r="BA3" s="208"/>
      <c r="BB3" s="175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4" ht="18.600000000000001" thickBot="1" x14ac:dyDescent="0.4">
      <c r="A4" s="410">
        <v>1</v>
      </c>
      <c r="B4" s="414" t="s">
        <v>379</v>
      </c>
      <c r="C4" s="105">
        <v>-1</v>
      </c>
      <c r="D4" s="116" t="str">
        <f>CONCATENATE(A$3,"_",A4,"_",B4,"_",C4)</f>
        <v>.z06_1_a_-1</v>
      </c>
      <c r="E4" s="410" t="s">
        <v>736</v>
      </c>
      <c r="F4" s="148"/>
      <c r="G4" s="148"/>
      <c r="H4" s="51"/>
      <c r="I4" s="85" t="s">
        <v>29</v>
      </c>
      <c r="J4" s="90"/>
      <c r="K4" s="90"/>
      <c r="L4" s="90"/>
      <c r="M4" s="90"/>
      <c r="N4" s="415"/>
      <c r="O4" s="415"/>
      <c r="P4" s="415"/>
      <c r="Q4" s="12"/>
      <c r="R4" s="12"/>
      <c r="S4" s="12"/>
      <c r="T4" s="82"/>
      <c r="U4" s="82"/>
      <c r="V4" s="82"/>
      <c r="W4" s="82"/>
      <c r="X4" s="82"/>
      <c r="Y4" s="12"/>
      <c r="Z4" s="12"/>
      <c r="AA4" s="12"/>
      <c r="AB4" s="148"/>
      <c r="AC4" s="173"/>
      <c r="AD4" s="173"/>
      <c r="AE4" s="173"/>
      <c r="AF4" s="173"/>
      <c r="AG4" s="148"/>
      <c r="AH4" s="148"/>
      <c r="AI4" s="148"/>
      <c r="AJ4" s="148"/>
      <c r="AK4" s="131"/>
      <c r="AL4" s="131"/>
      <c r="AM4" s="131"/>
      <c r="AN4" s="131"/>
      <c r="AO4" s="131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71"/>
      <c r="BB4" s="14">
        <f>BB5+BB6+BB7+BB8+BB9+BB10</f>
        <v>5236.46875</v>
      </c>
      <c r="BC4" s="2"/>
      <c r="BD4" s="2"/>
      <c r="BE4" s="2"/>
      <c r="BF4" s="2"/>
      <c r="BG4" s="2"/>
      <c r="BH4" s="2"/>
      <c r="BI4" s="14">
        <f>BI5+BI6+BI7+BI8+BI9+BI10</f>
        <v>0</v>
      </c>
      <c r="BJ4" s="2"/>
      <c r="BK4" s="15"/>
      <c r="BL4" s="14">
        <f>BL5+BL6+BL7+BL9+BL8+BL10</f>
        <v>0</v>
      </c>
      <c r="BM4" s="16"/>
      <c r="BN4" s="15"/>
      <c r="BO4" s="14">
        <f>BO5+BO6+BO7+BO9+BO8+BO10</f>
        <v>0</v>
      </c>
      <c r="BP4" s="16"/>
      <c r="BQ4" s="15"/>
      <c r="BR4" s="14">
        <f t="shared" ref="BR4:BS4" si="1">BR5+BR6+BR7+BR9+BR8+BR10</f>
        <v>0</v>
      </c>
      <c r="BS4" s="14">
        <f t="shared" si="1"/>
        <v>0</v>
      </c>
      <c r="BT4" s="16"/>
      <c r="BU4" s="2"/>
      <c r="BV4" s="2"/>
      <c r="BW4" s="14">
        <f>BW5+BW6+BW7+BW8+BW9+BW10</f>
        <v>0</v>
      </c>
      <c r="BX4" s="2"/>
      <c r="BY4" s="2"/>
      <c r="BZ4" s="2"/>
      <c r="CA4" s="14">
        <f>CA5+CA6+CA7+CA8+CA9+CA10</f>
        <v>0</v>
      </c>
      <c r="CB4" s="2"/>
      <c r="CC4" s="2"/>
      <c r="CD4" s="2"/>
      <c r="CE4" s="14">
        <f>CE5+CE6+CE7+CE8+CE9+CE10</f>
        <v>0</v>
      </c>
      <c r="CF4" s="17">
        <f>AY4+BB4+BI4+BL4+BO4+BR4+BS4+BW4+CA4+CE4</f>
        <v>5236.46875</v>
      </c>
    </row>
    <row r="5" spans="1:84" x14ac:dyDescent="0.3">
      <c r="A5" s="414">
        <v>1</v>
      </c>
      <c r="B5" s="414" t="s">
        <v>379</v>
      </c>
      <c r="C5" s="105">
        <v>0</v>
      </c>
      <c r="D5" s="116" t="str">
        <f>CONCATENATE(A$3,"_",A5,"_",B5,"_",C5)</f>
        <v>.z06_1_a_0</v>
      </c>
      <c r="E5" s="435" t="s">
        <v>432</v>
      </c>
      <c r="F5" s="148"/>
      <c r="G5" s="148"/>
      <c r="H5" s="148"/>
      <c r="I5" s="148"/>
      <c r="J5" s="148"/>
      <c r="K5" s="148"/>
      <c r="L5" s="148"/>
      <c r="M5" s="148"/>
      <c r="N5" s="211"/>
      <c r="O5" s="211"/>
      <c r="P5" s="211"/>
      <c r="Q5" s="12"/>
      <c r="R5" s="12"/>
      <c r="S5" s="12"/>
      <c r="T5" s="12"/>
      <c r="U5" s="82"/>
      <c r="V5" s="82"/>
      <c r="W5" s="8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82"/>
      <c r="AM5" s="82"/>
      <c r="AN5" s="8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21">
        <f t="shared" ref="BI5:BI8" si="2">BG5*BH5</f>
        <v>0</v>
      </c>
      <c r="BJ5" s="2"/>
      <c r="BK5" s="2"/>
      <c r="BL5" s="21"/>
      <c r="BM5" s="2"/>
      <c r="BN5" s="2"/>
      <c r="BO5" s="21"/>
      <c r="BP5" s="2"/>
      <c r="BQ5" s="2"/>
      <c r="BR5" s="21"/>
      <c r="BS5" s="21"/>
      <c r="BT5" s="2"/>
      <c r="BU5" s="2"/>
      <c r="BV5" s="2"/>
      <c r="BW5" s="21">
        <f t="shared" ref="BW5:BW8" si="3">BU5*BV5</f>
        <v>0</v>
      </c>
      <c r="BX5" s="2"/>
      <c r="BY5" s="2"/>
      <c r="BZ5" s="2"/>
      <c r="CA5" s="21">
        <f t="shared" ref="CA5:CA8" si="4">BY5*BZ5</f>
        <v>0</v>
      </c>
      <c r="CB5" s="2"/>
      <c r="CC5" s="2"/>
      <c r="CD5" s="2"/>
      <c r="CE5" s="21">
        <f t="shared" ref="CE5:CE8" si="5">CC5*CD5</f>
        <v>0</v>
      </c>
    </row>
    <row r="6" spans="1:84" ht="27.6" x14ac:dyDescent="0.3">
      <c r="A6" s="414">
        <v>1</v>
      </c>
      <c r="B6" s="414" t="s">
        <v>379</v>
      </c>
      <c r="C6" s="105">
        <v>1</v>
      </c>
      <c r="D6" s="116" t="str">
        <f t="shared" ref="D6:D17" si="6">CONCATENATE(A$3,"_",A6,"_",B6,"_",C6)</f>
        <v>.z06_1_a_1</v>
      </c>
      <c r="E6" s="422" t="s">
        <v>443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416">
        <v>1</v>
      </c>
      <c r="I6" s="89" t="s">
        <v>255</v>
      </c>
      <c r="J6" s="475">
        <f>J1</f>
        <v>69</v>
      </c>
      <c r="K6" s="94">
        <f>VLOOKUP(J6,Kalendarz!B:E,4,FALSE)</f>
        <v>46864</v>
      </c>
      <c r="L6" s="94">
        <f t="shared" ref="L6" si="7">K6+N6</f>
        <v>46866</v>
      </c>
      <c r="M6" s="37">
        <f t="shared" ref="M6" si="8">J6+N6-1</f>
        <v>70</v>
      </c>
      <c r="N6" s="474">
        <f>ROUND(MAX(AG6:AO6)/Listy!$U$2,0)</f>
        <v>2</v>
      </c>
      <c r="O6" s="211">
        <v>160</v>
      </c>
      <c r="P6" s="187">
        <v>0.25</v>
      </c>
      <c r="Q6" s="187">
        <v>0.25</v>
      </c>
      <c r="R6" s="187">
        <v>0.25</v>
      </c>
      <c r="S6" s="187">
        <v>0.25</v>
      </c>
      <c r="T6" s="187"/>
      <c r="U6" s="187"/>
      <c r="V6" s="187"/>
      <c r="W6" s="187"/>
      <c r="X6" s="187"/>
      <c r="Y6" s="292">
        <v>0</v>
      </c>
      <c r="Z6" s="292">
        <v>0</v>
      </c>
      <c r="AA6" s="292">
        <v>0</v>
      </c>
      <c r="AB6" s="292">
        <v>0</v>
      </c>
      <c r="AC6" s="305"/>
      <c r="AD6" s="305"/>
      <c r="AE6" s="305"/>
      <c r="AF6" s="305"/>
      <c r="AG6" s="192">
        <f t="shared" ref="AG6:AJ9" si="9">ROUND($O6*P6,0)</f>
        <v>40</v>
      </c>
      <c r="AH6" s="192">
        <f t="shared" si="9"/>
        <v>40</v>
      </c>
      <c r="AI6" s="192">
        <f t="shared" si="9"/>
        <v>40</v>
      </c>
      <c r="AJ6" s="192">
        <f t="shared" si="9"/>
        <v>40</v>
      </c>
      <c r="AK6" s="192">
        <f t="shared" ref="AK6:AO9" si="10">ROUND($O6*T6,0)</f>
        <v>0</v>
      </c>
      <c r="AL6" s="192">
        <f t="shared" si="10"/>
        <v>0</v>
      </c>
      <c r="AM6" s="192">
        <f t="shared" si="10"/>
        <v>0</v>
      </c>
      <c r="AN6" s="192">
        <f t="shared" si="10"/>
        <v>0</v>
      </c>
      <c r="AO6" s="192">
        <f t="shared" si="10"/>
        <v>0</v>
      </c>
      <c r="AP6" s="193">
        <f t="shared" ref="AP6:AW9" si="11">ROUND($O6*Y6,0)</f>
        <v>0</v>
      </c>
      <c r="AQ6" s="193">
        <f t="shared" si="11"/>
        <v>0</v>
      </c>
      <c r="AR6" s="193">
        <f t="shared" si="11"/>
        <v>0</v>
      </c>
      <c r="AS6" s="193">
        <f t="shared" si="11"/>
        <v>0</v>
      </c>
      <c r="AT6" s="306">
        <f t="shared" si="11"/>
        <v>0</v>
      </c>
      <c r="AU6" s="306">
        <f t="shared" si="11"/>
        <v>0</v>
      </c>
      <c r="AV6" s="306">
        <f t="shared" si="11"/>
        <v>0</v>
      </c>
      <c r="AW6" s="306">
        <f t="shared" si="11"/>
        <v>0</v>
      </c>
      <c r="AX6" s="236">
        <f t="shared" ref="AX6" si="12">SUM(AG6:AO6)</f>
        <v>160</v>
      </c>
      <c r="AY6" s="2">
        <f t="shared" ref="AY6" si="13">AX6/160</f>
        <v>1</v>
      </c>
      <c r="AZ6" s="87">
        <f>VLOOKUP(I6,Listy!$A$1:$H$9,6,FALSE)</f>
        <v>5002</v>
      </c>
      <c r="BA6" s="378">
        <f t="shared" ref="BA6" si="14">AY6*AZ6</f>
        <v>5002</v>
      </c>
      <c r="BB6" s="379">
        <f t="shared" ref="BB6" si="15">AY6*BA6</f>
        <v>5002</v>
      </c>
      <c r="BC6" s="2"/>
      <c r="BD6" s="2"/>
      <c r="BE6" s="2"/>
      <c r="BF6" s="2"/>
      <c r="BG6" s="2"/>
      <c r="BH6" s="2"/>
      <c r="BI6" s="21">
        <f t="shared" si="2"/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si="3"/>
        <v>0</v>
      </c>
      <c r="BX6" s="2"/>
      <c r="BY6" s="2"/>
      <c r="BZ6" s="2"/>
      <c r="CA6" s="21">
        <f t="shared" si="4"/>
        <v>0</v>
      </c>
      <c r="CB6" s="2"/>
      <c r="CC6" s="2"/>
      <c r="CD6" s="2"/>
      <c r="CE6" s="21">
        <f t="shared" si="5"/>
        <v>0</v>
      </c>
    </row>
    <row r="7" spans="1:84" ht="27.6" x14ac:dyDescent="0.3">
      <c r="A7" s="414">
        <v>1</v>
      </c>
      <c r="B7" s="414" t="s">
        <v>379</v>
      </c>
      <c r="C7" s="105">
        <v>2</v>
      </c>
      <c r="D7" s="116" t="str">
        <f t="shared" si="6"/>
        <v>.z06_1_a_2</v>
      </c>
      <c r="E7" s="422" t="s">
        <v>444</v>
      </c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211">
        <v>1</v>
      </c>
      <c r="I7" s="89" t="s">
        <v>256</v>
      </c>
      <c r="J7" s="91">
        <f t="shared" ref="J7" si="16">M6+1</f>
        <v>71</v>
      </c>
      <c r="K7" s="94">
        <f>VLOOKUP(J7,Kalendarz!B:E,4,FALSE)</f>
        <v>46878</v>
      </c>
      <c r="L7" s="94">
        <f t="shared" ref="L7" si="17">K7+N7</f>
        <v>46878</v>
      </c>
      <c r="M7" s="37">
        <f t="shared" ref="M7" si="18">J7+N7-1</f>
        <v>70</v>
      </c>
      <c r="N7" s="474">
        <f>ROUND(MAX(AG7:AO7)/Listy!$U$2,0)</f>
        <v>0</v>
      </c>
      <c r="O7" s="211">
        <v>20</v>
      </c>
      <c r="P7" s="187">
        <v>0.25</v>
      </c>
      <c r="Q7" s="187">
        <v>0.25</v>
      </c>
      <c r="R7" s="187">
        <v>0.25</v>
      </c>
      <c r="S7" s="187">
        <v>0.25</v>
      </c>
      <c r="T7" s="187"/>
      <c r="U7" s="187"/>
      <c r="V7" s="187"/>
      <c r="W7" s="187"/>
      <c r="X7" s="187"/>
      <c r="Y7" s="292">
        <v>0</v>
      </c>
      <c r="Z7" s="292">
        <v>0</v>
      </c>
      <c r="AA7" s="292">
        <v>0</v>
      </c>
      <c r="AB7" s="292">
        <v>0</v>
      </c>
      <c r="AC7" s="305"/>
      <c r="AD7" s="305"/>
      <c r="AE7" s="305"/>
      <c r="AF7" s="305"/>
      <c r="AG7" s="192">
        <f t="shared" si="9"/>
        <v>5</v>
      </c>
      <c r="AH7" s="192">
        <f t="shared" si="9"/>
        <v>5</v>
      </c>
      <c r="AI7" s="192">
        <f t="shared" si="9"/>
        <v>5</v>
      </c>
      <c r="AJ7" s="192">
        <f t="shared" si="9"/>
        <v>5</v>
      </c>
      <c r="AK7" s="192">
        <f t="shared" si="10"/>
        <v>0</v>
      </c>
      <c r="AL7" s="192">
        <f t="shared" si="10"/>
        <v>0</v>
      </c>
      <c r="AM7" s="192">
        <f t="shared" si="10"/>
        <v>0</v>
      </c>
      <c r="AN7" s="192">
        <f t="shared" si="10"/>
        <v>0</v>
      </c>
      <c r="AO7" s="192">
        <f t="shared" si="10"/>
        <v>0</v>
      </c>
      <c r="AP7" s="193">
        <f t="shared" si="11"/>
        <v>0</v>
      </c>
      <c r="AQ7" s="193">
        <f t="shared" si="11"/>
        <v>0</v>
      </c>
      <c r="AR7" s="193">
        <f t="shared" si="11"/>
        <v>0</v>
      </c>
      <c r="AS7" s="193">
        <f t="shared" si="11"/>
        <v>0</v>
      </c>
      <c r="AT7" s="306">
        <f t="shared" si="11"/>
        <v>0</v>
      </c>
      <c r="AU7" s="306">
        <f t="shared" si="11"/>
        <v>0</v>
      </c>
      <c r="AV7" s="306">
        <f t="shared" si="11"/>
        <v>0</v>
      </c>
      <c r="AW7" s="306">
        <f t="shared" si="11"/>
        <v>0</v>
      </c>
      <c r="AX7" s="236">
        <f t="shared" ref="AX7:AX9" si="19">SUM(AG7:AO7)</f>
        <v>20</v>
      </c>
      <c r="AY7" s="2">
        <f t="shared" ref="AY7:AY9" si="20">AX7/160</f>
        <v>0.125</v>
      </c>
      <c r="AZ7" s="87">
        <f>VLOOKUP(I7,Listy!$A$1:$H$9,6,FALSE)</f>
        <v>5003</v>
      </c>
      <c r="BA7" s="378">
        <f t="shared" ref="BA7:BA9" si="21">AY7*AZ7</f>
        <v>625.375</v>
      </c>
      <c r="BB7" s="379">
        <f t="shared" ref="BB7:BB9" si="22">AY7*BA7</f>
        <v>78.171875</v>
      </c>
      <c r="BC7" s="2"/>
      <c r="BD7" s="2"/>
      <c r="BE7" s="2"/>
      <c r="BF7" s="2"/>
      <c r="BG7" s="2"/>
      <c r="BH7" s="2"/>
      <c r="BI7" s="21">
        <f t="shared" si="2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3"/>
        <v>0</v>
      </c>
      <c r="BX7" s="2"/>
      <c r="BY7" s="2"/>
      <c r="BZ7" s="2"/>
      <c r="CA7" s="21">
        <f t="shared" si="4"/>
        <v>0</v>
      </c>
      <c r="CB7" s="2"/>
      <c r="CC7" s="2"/>
      <c r="CD7" s="2"/>
      <c r="CE7" s="21">
        <f t="shared" si="5"/>
        <v>0</v>
      </c>
    </row>
    <row r="8" spans="1:84" ht="27.6" x14ac:dyDescent="0.3">
      <c r="A8" s="414">
        <v>1</v>
      </c>
      <c r="B8" s="414" t="s">
        <v>379</v>
      </c>
      <c r="C8" s="105">
        <v>3</v>
      </c>
      <c r="D8" s="116" t="str">
        <f t="shared" si="6"/>
        <v>.z06_1_a_3</v>
      </c>
      <c r="E8" s="422" t="s">
        <v>445</v>
      </c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211">
        <v>1</v>
      </c>
      <c r="I8" s="89" t="s">
        <v>254</v>
      </c>
      <c r="J8" s="91">
        <f t="shared" ref="J8:J13" si="23">M7+1</f>
        <v>71</v>
      </c>
      <c r="K8" s="94">
        <f>VLOOKUP(J8,Kalendarz!B:E,4,FALSE)</f>
        <v>46878</v>
      </c>
      <c r="L8" s="94">
        <f t="shared" ref="L8:L13" si="24">K8+N8</f>
        <v>46878</v>
      </c>
      <c r="M8" s="37">
        <f t="shared" ref="M8:M13" si="25">J8+N8-1</f>
        <v>70</v>
      </c>
      <c r="N8" s="474">
        <f>ROUND(MAX(AG8:AO8)/Listy!$U$2,0)</f>
        <v>0</v>
      </c>
      <c r="O8" s="211">
        <v>20</v>
      </c>
      <c r="P8" s="187">
        <v>0.25</v>
      </c>
      <c r="Q8" s="187">
        <v>0.25</v>
      </c>
      <c r="R8" s="187">
        <v>0.25</v>
      </c>
      <c r="S8" s="187">
        <v>0.25</v>
      </c>
      <c r="T8" s="187"/>
      <c r="U8" s="187"/>
      <c r="V8" s="187"/>
      <c r="W8" s="187"/>
      <c r="X8" s="187"/>
      <c r="Y8" s="292">
        <v>0</v>
      </c>
      <c r="Z8" s="292">
        <v>0</v>
      </c>
      <c r="AA8" s="292">
        <v>0</v>
      </c>
      <c r="AB8" s="292">
        <v>0</v>
      </c>
      <c r="AC8" s="305"/>
      <c r="AD8" s="305"/>
      <c r="AE8" s="305"/>
      <c r="AF8" s="305"/>
      <c r="AG8" s="192">
        <f t="shared" si="9"/>
        <v>5</v>
      </c>
      <c r="AH8" s="192">
        <f t="shared" si="9"/>
        <v>5</v>
      </c>
      <c r="AI8" s="192">
        <f t="shared" si="9"/>
        <v>5</v>
      </c>
      <c r="AJ8" s="192">
        <f t="shared" si="9"/>
        <v>5</v>
      </c>
      <c r="AK8" s="192">
        <f t="shared" si="10"/>
        <v>0</v>
      </c>
      <c r="AL8" s="192">
        <f t="shared" si="10"/>
        <v>0</v>
      </c>
      <c r="AM8" s="192">
        <f t="shared" si="10"/>
        <v>0</v>
      </c>
      <c r="AN8" s="192">
        <f t="shared" si="10"/>
        <v>0</v>
      </c>
      <c r="AO8" s="192">
        <f t="shared" si="10"/>
        <v>0</v>
      </c>
      <c r="AP8" s="193">
        <f t="shared" si="11"/>
        <v>0</v>
      </c>
      <c r="AQ8" s="193">
        <f t="shared" si="11"/>
        <v>0</v>
      </c>
      <c r="AR8" s="193">
        <f t="shared" si="11"/>
        <v>0</v>
      </c>
      <c r="AS8" s="193">
        <f t="shared" si="11"/>
        <v>0</v>
      </c>
      <c r="AT8" s="306">
        <f t="shared" si="11"/>
        <v>0</v>
      </c>
      <c r="AU8" s="306">
        <f t="shared" si="11"/>
        <v>0</v>
      </c>
      <c r="AV8" s="306">
        <f t="shared" si="11"/>
        <v>0</v>
      </c>
      <c r="AW8" s="306">
        <f t="shared" si="11"/>
        <v>0</v>
      </c>
      <c r="AX8" s="236">
        <f t="shared" si="19"/>
        <v>20</v>
      </c>
      <c r="AY8" s="2">
        <f t="shared" si="20"/>
        <v>0.125</v>
      </c>
      <c r="AZ8" s="87">
        <f>VLOOKUP(I8,Listy!$A$1:$H$9,6,FALSE)</f>
        <v>5001</v>
      </c>
      <c r="BA8" s="378">
        <f t="shared" si="21"/>
        <v>625.125</v>
      </c>
      <c r="BB8" s="379">
        <f t="shared" si="22"/>
        <v>78.140625</v>
      </c>
      <c r="BC8" s="2"/>
      <c r="BD8" s="2"/>
      <c r="BE8" s="2"/>
      <c r="BF8" s="2"/>
      <c r="BG8" s="2"/>
      <c r="BH8" s="2"/>
      <c r="BI8" s="21">
        <f t="shared" si="2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3"/>
        <v>0</v>
      </c>
      <c r="BX8" s="2"/>
      <c r="BY8" s="2"/>
      <c r="BZ8" s="2"/>
      <c r="CA8" s="21">
        <f t="shared" si="4"/>
        <v>0</v>
      </c>
      <c r="CB8" s="2"/>
      <c r="CC8" s="2"/>
      <c r="CD8" s="2"/>
      <c r="CE8" s="21">
        <f t="shared" si="5"/>
        <v>0</v>
      </c>
    </row>
    <row r="9" spans="1:84" x14ac:dyDescent="0.3">
      <c r="A9" s="414">
        <v>1</v>
      </c>
      <c r="B9" s="414" t="s">
        <v>379</v>
      </c>
      <c r="C9" s="105">
        <v>4</v>
      </c>
      <c r="D9" s="116" t="str">
        <f t="shared" si="6"/>
        <v>.z06_1_a_4</v>
      </c>
      <c r="E9" s="422" t="s">
        <v>446</v>
      </c>
      <c r="F9" s="37" t="str">
        <f>IFERROR(VLOOKUP($I9,Listy!$A:$H,2,FALSE),"XXX")</f>
        <v>Imię02</v>
      </c>
      <c r="G9" s="37" t="str">
        <f>IFERROR(VLOOKUP($I9,Listy!$A:$H,3,FALSE),"XXX")</f>
        <v>Nazwisko02</v>
      </c>
      <c r="H9" s="211">
        <v>1</v>
      </c>
      <c r="I9" s="89" t="s">
        <v>255</v>
      </c>
      <c r="J9" s="91">
        <f t="shared" si="23"/>
        <v>71</v>
      </c>
      <c r="K9" s="94">
        <f>VLOOKUP(J9,Kalendarz!B:E,4,FALSE)</f>
        <v>46878</v>
      </c>
      <c r="L9" s="94">
        <f t="shared" si="24"/>
        <v>46878</v>
      </c>
      <c r="M9" s="553">
        <f>J9+N9-1+1</f>
        <v>71</v>
      </c>
      <c r="N9" s="474">
        <f>ROUND(MAX(AG9:AO9)/Listy!$U$2,0)</f>
        <v>0</v>
      </c>
      <c r="O9" s="211">
        <v>20</v>
      </c>
      <c r="P9" s="187">
        <v>0.25</v>
      </c>
      <c r="Q9" s="187">
        <v>0.25</v>
      </c>
      <c r="R9" s="187">
        <v>0.25</v>
      </c>
      <c r="S9" s="187">
        <v>0.25</v>
      </c>
      <c r="T9" s="187"/>
      <c r="U9" s="187"/>
      <c r="V9" s="187"/>
      <c r="W9" s="187"/>
      <c r="X9" s="187"/>
      <c r="Y9" s="292">
        <v>0</v>
      </c>
      <c r="Z9" s="292">
        <v>0</v>
      </c>
      <c r="AA9" s="292">
        <v>0</v>
      </c>
      <c r="AB9" s="292">
        <v>0</v>
      </c>
      <c r="AC9" s="305"/>
      <c r="AD9" s="305"/>
      <c r="AE9" s="305"/>
      <c r="AF9" s="305"/>
      <c r="AG9" s="192">
        <f t="shared" si="9"/>
        <v>5</v>
      </c>
      <c r="AH9" s="192">
        <f t="shared" si="9"/>
        <v>5</v>
      </c>
      <c r="AI9" s="192">
        <f t="shared" si="9"/>
        <v>5</v>
      </c>
      <c r="AJ9" s="192">
        <f t="shared" si="9"/>
        <v>5</v>
      </c>
      <c r="AK9" s="192">
        <f t="shared" si="10"/>
        <v>0</v>
      </c>
      <c r="AL9" s="192">
        <f t="shared" si="10"/>
        <v>0</v>
      </c>
      <c r="AM9" s="192">
        <f t="shared" si="10"/>
        <v>0</v>
      </c>
      <c r="AN9" s="192">
        <f t="shared" si="10"/>
        <v>0</v>
      </c>
      <c r="AO9" s="192">
        <f t="shared" si="10"/>
        <v>0</v>
      </c>
      <c r="AP9" s="193">
        <f t="shared" si="11"/>
        <v>0</v>
      </c>
      <c r="AQ9" s="193">
        <f t="shared" si="11"/>
        <v>0</v>
      </c>
      <c r="AR9" s="193">
        <f t="shared" si="11"/>
        <v>0</v>
      </c>
      <c r="AS9" s="193">
        <f t="shared" si="11"/>
        <v>0</v>
      </c>
      <c r="AT9" s="306">
        <f t="shared" si="11"/>
        <v>0</v>
      </c>
      <c r="AU9" s="306">
        <f t="shared" si="11"/>
        <v>0</v>
      </c>
      <c r="AV9" s="306">
        <f t="shared" si="11"/>
        <v>0</v>
      </c>
      <c r="AW9" s="306">
        <f t="shared" si="11"/>
        <v>0</v>
      </c>
      <c r="AX9" s="236">
        <f t="shared" si="19"/>
        <v>20</v>
      </c>
      <c r="AY9" s="2">
        <f t="shared" si="20"/>
        <v>0.125</v>
      </c>
      <c r="AZ9" s="87">
        <f>VLOOKUP(I9,Listy!$A$1:$H$9,6,FALSE)</f>
        <v>5002</v>
      </c>
      <c r="BA9" s="378">
        <f t="shared" si="21"/>
        <v>625.25</v>
      </c>
      <c r="BB9" s="379">
        <f t="shared" si="22"/>
        <v>78.15625</v>
      </c>
      <c r="BC9" s="2"/>
      <c r="BD9" s="2"/>
      <c r="BE9" s="2"/>
      <c r="BF9" s="2"/>
      <c r="BG9" s="2"/>
      <c r="BH9" s="2"/>
      <c r="BI9" s="21">
        <f t="shared" ref="BI9:BI29" si="26">BG9*BH9</f>
        <v>0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>
        <f t="shared" ref="BW9:BW29" si="27">BU9*BV9</f>
        <v>0</v>
      </c>
      <c r="BX9" s="2"/>
      <c r="BY9" s="2"/>
      <c r="BZ9" s="2"/>
      <c r="CA9" s="21">
        <f t="shared" ref="CA9:CA29" si="28">BY9*BZ9</f>
        <v>0</v>
      </c>
      <c r="CB9" s="2"/>
      <c r="CC9" s="2"/>
      <c r="CD9" s="2"/>
      <c r="CE9" s="21">
        <f t="shared" ref="CE9:CE29" si="29">CC9*CD9</f>
        <v>0</v>
      </c>
    </row>
    <row r="10" spans="1:84" ht="28.8" x14ac:dyDescent="0.3">
      <c r="A10" s="414">
        <v>1</v>
      </c>
      <c r="B10" s="414" t="s">
        <v>380</v>
      </c>
      <c r="C10" s="105">
        <v>0</v>
      </c>
      <c r="D10" s="116" t="str">
        <f t="shared" si="6"/>
        <v>.z06_1_b_0</v>
      </c>
      <c r="E10" s="436" t="s">
        <v>465</v>
      </c>
      <c r="F10" s="90"/>
      <c r="G10" s="90"/>
      <c r="H10" s="90"/>
      <c r="I10" s="90"/>
      <c r="J10" s="91">
        <f t="shared" si="23"/>
        <v>72</v>
      </c>
      <c r="K10" s="94">
        <f>VLOOKUP(J10,Kalendarz!B:E,4,FALSE)</f>
        <v>46885</v>
      </c>
      <c r="L10" s="94">
        <f t="shared" si="24"/>
        <v>46885</v>
      </c>
      <c r="M10" s="37">
        <f t="shared" si="25"/>
        <v>71</v>
      </c>
      <c r="N10" s="474">
        <f>ROUND(MAX(AG10:AO10)/Listy!$U$2,0)</f>
        <v>0</v>
      </c>
      <c r="O10" s="211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</row>
    <row r="11" spans="1:84" s="178" customFormat="1" x14ac:dyDescent="0.3">
      <c r="A11" s="414">
        <v>1</v>
      </c>
      <c r="B11" s="414" t="s">
        <v>380</v>
      </c>
      <c r="C11" s="105">
        <v>1</v>
      </c>
      <c r="D11" s="116" t="str">
        <f t="shared" si="6"/>
        <v>.z06_1_b_1</v>
      </c>
      <c r="E11" s="424" t="s">
        <v>447</v>
      </c>
      <c r="F11" s="37" t="str">
        <f>IFERROR(VLOOKUP($I11,Listy!$A:$H,2,FALSE),"XXX")</f>
        <v>Imię01</v>
      </c>
      <c r="G11" s="37" t="str">
        <f>IFERROR(VLOOKUP($I11,Listy!$A:$H,3,FALSE),"XXX")</f>
        <v>Nazwisko01</v>
      </c>
      <c r="H11" s="211">
        <v>2</v>
      </c>
      <c r="I11" s="89" t="s">
        <v>254</v>
      </c>
      <c r="J11" s="91">
        <f t="shared" si="23"/>
        <v>72</v>
      </c>
      <c r="K11" s="94">
        <f>VLOOKUP(J11,Kalendarz!B:E,4,FALSE)</f>
        <v>46885</v>
      </c>
      <c r="L11" s="94">
        <f t="shared" si="24"/>
        <v>46886</v>
      </c>
      <c r="M11" s="37">
        <f t="shared" si="25"/>
        <v>72</v>
      </c>
      <c r="N11" s="474">
        <f>ROUND(MAX(AG11:AO11)/Listy!$U$2,0)</f>
        <v>1</v>
      </c>
      <c r="O11" s="211">
        <v>40</v>
      </c>
      <c r="P11" s="187">
        <v>0.25</v>
      </c>
      <c r="Q11" s="187">
        <v>0.25</v>
      </c>
      <c r="R11" s="187">
        <v>0.25</v>
      </c>
      <c r="S11" s="187">
        <v>0.25</v>
      </c>
      <c r="T11" s="187"/>
      <c r="U11" s="187"/>
      <c r="V11" s="187"/>
      <c r="W11" s="187"/>
      <c r="X11" s="187"/>
      <c r="Y11" s="292">
        <v>0</v>
      </c>
      <c r="Z11" s="292">
        <v>0</v>
      </c>
      <c r="AA11" s="292">
        <v>0</v>
      </c>
      <c r="AB11" s="292">
        <v>0</v>
      </c>
      <c r="AC11" s="305"/>
      <c r="AD11" s="305"/>
      <c r="AE11" s="305"/>
      <c r="AF11" s="305"/>
      <c r="AG11" s="192">
        <f t="shared" ref="AG11:AG29" si="30">ROUND($O11*P11,0)</f>
        <v>10</v>
      </c>
      <c r="AH11" s="192">
        <f t="shared" ref="AH11:AH29" si="31">ROUND($O11*Q11,0)</f>
        <v>10</v>
      </c>
      <c r="AI11" s="192">
        <f t="shared" ref="AI11:AI29" si="32">ROUND($O11*R11,0)</f>
        <v>10</v>
      </c>
      <c r="AJ11" s="192">
        <f t="shared" ref="AJ11:AJ16" si="33">ROUND($O11*S11,0)</f>
        <v>10</v>
      </c>
      <c r="AK11" s="192">
        <f t="shared" ref="AK11:AK14" si="34">ROUND($O11*T11,0)</f>
        <v>0</v>
      </c>
      <c r="AL11" s="192">
        <f t="shared" ref="AL11:AL14" si="35">ROUND($O11*U11,0)</f>
        <v>0</v>
      </c>
      <c r="AM11" s="192">
        <f t="shared" ref="AM11:AM14" si="36">ROUND($O11*V11,0)</f>
        <v>0</v>
      </c>
      <c r="AN11" s="192">
        <f t="shared" ref="AN11:AN14" si="37">ROUND($O11*W11,0)</f>
        <v>0</v>
      </c>
      <c r="AO11" s="192">
        <f t="shared" ref="AO11:AO14" si="38">ROUND($O11*X11,0)</f>
        <v>0</v>
      </c>
      <c r="AP11" s="193">
        <f t="shared" ref="AP11:AP29" si="39">ROUND($O11*Y11,0)</f>
        <v>0</v>
      </c>
      <c r="AQ11" s="193">
        <f t="shared" ref="AQ11:AQ29" si="40">ROUND($O11*Z11,0)</f>
        <v>0</v>
      </c>
      <c r="AR11" s="193">
        <f t="shared" ref="AR11:AR29" si="41">ROUND($O11*AA11,0)</f>
        <v>0</v>
      </c>
      <c r="AS11" s="193">
        <f t="shared" ref="AS11:AS29" si="42">ROUND($O11*AB11,0)</f>
        <v>0</v>
      </c>
      <c r="AT11" s="306">
        <f t="shared" ref="AT11:AT29" si="43">ROUND($O11*AC11,0)</f>
        <v>0</v>
      </c>
      <c r="AU11" s="306">
        <f t="shared" ref="AU11:AU29" si="44">ROUND($O11*AD11,0)</f>
        <v>0</v>
      </c>
      <c r="AV11" s="306">
        <f t="shared" ref="AV11:AV29" si="45">ROUND($O11*AE11,0)</f>
        <v>0</v>
      </c>
      <c r="AW11" s="306">
        <f t="shared" ref="AW11:AW29" si="46">ROUND($O11*AF11,0)</f>
        <v>0</v>
      </c>
      <c r="AX11" s="236">
        <f t="shared" ref="AX11:AX29" si="47">SUM(AG11:AO11)</f>
        <v>40</v>
      </c>
      <c r="AY11" s="2">
        <f t="shared" ref="AY11:AY29" si="48">AX11/160</f>
        <v>0.25</v>
      </c>
      <c r="AZ11" s="87">
        <f>VLOOKUP(I11,Listy!$A$1:$H$9,6,FALSE)</f>
        <v>5001</v>
      </c>
      <c r="BA11" s="378">
        <f t="shared" ref="BA11:BA29" si="49">AY11*AZ11</f>
        <v>1250.25</v>
      </c>
      <c r="BB11" s="379">
        <f t="shared" ref="BB11:BB29" si="50">AY11*BA11</f>
        <v>312.5625</v>
      </c>
      <c r="BC11" s="2"/>
      <c r="BD11" s="2"/>
      <c r="BE11" s="2"/>
      <c r="BF11" s="2"/>
      <c r="BG11" s="2"/>
      <c r="BH11" s="2"/>
      <c r="BI11" s="21">
        <f t="shared" si="26"/>
        <v>0</v>
      </c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1">
        <f t="shared" si="27"/>
        <v>0</v>
      </c>
      <c r="BX11" s="2"/>
      <c r="BY11" s="2"/>
      <c r="BZ11" s="2"/>
      <c r="CA11" s="21">
        <f t="shared" si="28"/>
        <v>0</v>
      </c>
      <c r="CB11" s="2"/>
      <c r="CC11" s="2"/>
      <c r="CD11" s="2"/>
      <c r="CE11" s="21">
        <f t="shared" si="29"/>
        <v>0</v>
      </c>
      <c r="CF11"/>
    </row>
    <row r="12" spans="1:84" s="278" customFormat="1" x14ac:dyDescent="0.3">
      <c r="A12" s="414">
        <v>1</v>
      </c>
      <c r="B12" s="414" t="s">
        <v>380</v>
      </c>
      <c r="C12" s="105">
        <v>2</v>
      </c>
      <c r="D12" s="116" t="str">
        <f t="shared" si="6"/>
        <v>.z06_1_b_2</v>
      </c>
      <c r="E12" s="424" t="s">
        <v>448</v>
      </c>
      <c r="F12" s="37" t="str">
        <f>IFERROR(VLOOKUP($I12,Listy!$A:$H,2,FALSE),"XXX")</f>
        <v>Imię02</v>
      </c>
      <c r="G12" s="37" t="str">
        <f>IFERROR(VLOOKUP($I12,Listy!$A:$H,3,FALSE),"XXX")</f>
        <v>Nazwisko02</v>
      </c>
      <c r="H12" s="211">
        <v>2</v>
      </c>
      <c r="I12" s="89" t="s">
        <v>255</v>
      </c>
      <c r="J12" s="91">
        <f t="shared" si="23"/>
        <v>73</v>
      </c>
      <c r="K12" s="94">
        <f>VLOOKUP(J12,Kalendarz!B:E,4,FALSE)</f>
        <v>46892</v>
      </c>
      <c r="L12" s="94">
        <f t="shared" si="24"/>
        <v>46893</v>
      </c>
      <c r="M12" s="37">
        <f t="shared" si="25"/>
        <v>73</v>
      </c>
      <c r="N12" s="474">
        <f>ROUND(MAX(AG12:AO12)/Listy!$U$2,0)</f>
        <v>1</v>
      </c>
      <c r="O12" s="211">
        <v>80</v>
      </c>
      <c r="P12" s="187">
        <v>0.25</v>
      </c>
      <c r="Q12" s="187">
        <v>0.25</v>
      </c>
      <c r="R12" s="187">
        <v>0.25</v>
      </c>
      <c r="S12" s="187">
        <v>0.25</v>
      </c>
      <c r="T12" s="187"/>
      <c r="U12" s="187"/>
      <c r="V12" s="187"/>
      <c r="W12" s="187"/>
      <c r="X12" s="187"/>
      <c r="Y12" s="292">
        <v>0</v>
      </c>
      <c r="Z12" s="292">
        <v>0</v>
      </c>
      <c r="AA12" s="292">
        <v>0</v>
      </c>
      <c r="AB12" s="292">
        <v>0</v>
      </c>
      <c r="AC12" s="305"/>
      <c r="AD12" s="305"/>
      <c r="AE12" s="305"/>
      <c r="AF12" s="305"/>
      <c r="AG12" s="192">
        <f t="shared" si="30"/>
        <v>20</v>
      </c>
      <c r="AH12" s="192">
        <f t="shared" si="31"/>
        <v>20</v>
      </c>
      <c r="AI12" s="192">
        <f t="shared" si="32"/>
        <v>20</v>
      </c>
      <c r="AJ12" s="192">
        <f t="shared" si="33"/>
        <v>20</v>
      </c>
      <c r="AK12" s="192">
        <f t="shared" si="34"/>
        <v>0</v>
      </c>
      <c r="AL12" s="192">
        <f t="shared" si="35"/>
        <v>0</v>
      </c>
      <c r="AM12" s="192">
        <f t="shared" si="36"/>
        <v>0</v>
      </c>
      <c r="AN12" s="192">
        <f t="shared" si="37"/>
        <v>0</v>
      </c>
      <c r="AO12" s="192">
        <f t="shared" si="38"/>
        <v>0</v>
      </c>
      <c r="AP12" s="193">
        <f t="shared" si="39"/>
        <v>0</v>
      </c>
      <c r="AQ12" s="193">
        <f t="shared" si="40"/>
        <v>0</v>
      </c>
      <c r="AR12" s="193">
        <f t="shared" si="41"/>
        <v>0</v>
      </c>
      <c r="AS12" s="193">
        <f t="shared" si="42"/>
        <v>0</v>
      </c>
      <c r="AT12" s="306">
        <f t="shared" si="43"/>
        <v>0</v>
      </c>
      <c r="AU12" s="306">
        <f t="shared" si="44"/>
        <v>0</v>
      </c>
      <c r="AV12" s="306">
        <f t="shared" si="45"/>
        <v>0</v>
      </c>
      <c r="AW12" s="306">
        <f t="shared" si="46"/>
        <v>0</v>
      </c>
      <c r="AX12" s="236">
        <f t="shared" si="47"/>
        <v>80</v>
      </c>
      <c r="AY12" s="2">
        <f t="shared" si="48"/>
        <v>0.5</v>
      </c>
      <c r="AZ12" s="87">
        <f>VLOOKUP(I12,Listy!$A$1:$H$9,6,FALSE)</f>
        <v>5002</v>
      </c>
      <c r="BA12" s="378">
        <f t="shared" si="49"/>
        <v>2501</v>
      </c>
      <c r="BB12" s="379">
        <f t="shared" si="50"/>
        <v>1250.5</v>
      </c>
      <c r="BC12" s="2"/>
      <c r="BD12" s="2"/>
      <c r="BE12" s="2"/>
      <c r="BF12" s="2"/>
      <c r="BG12" s="2"/>
      <c r="BH12" s="2"/>
      <c r="BI12" s="21">
        <f t="shared" si="26"/>
        <v>0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1">
        <f t="shared" si="27"/>
        <v>0</v>
      </c>
      <c r="BX12" s="2"/>
      <c r="BY12" s="2"/>
      <c r="BZ12" s="2"/>
      <c r="CA12" s="21">
        <f t="shared" si="28"/>
        <v>0</v>
      </c>
      <c r="CB12" s="2"/>
      <c r="CC12" s="2"/>
      <c r="CD12" s="2"/>
      <c r="CE12" s="21">
        <f t="shared" si="29"/>
        <v>0</v>
      </c>
      <c r="CF12"/>
    </row>
    <row r="13" spans="1:84" s="278" customFormat="1" x14ac:dyDescent="0.3">
      <c r="A13" s="414">
        <v>1</v>
      </c>
      <c r="B13" s="414" t="s">
        <v>380</v>
      </c>
      <c r="C13" s="439">
        <v>3</v>
      </c>
      <c r="D13" s="116" t="str">
        <f t="shared" si="6"/>
        <v>.z06_1_b_3</v>
      </c>
      <c r="E13" s="424" t="s">
        <v>455</v>
      </c>
      <c r="F13" s="37" t="str">
        <f>IFERROR(VLOOKUP($I13,Listy!$A:$H,2,FALSE),"XXX")</f>
        <v>Imię03</v>
      </c>
      <c r="G13" s="37" t="str">
        <f>IFERROR(VLOOKUP($I13,Listy!$A:$H,3,FALSE),"XXX")</f>
        <v>Nazwisko03</v>
      </c>
      <c r="H13" s="211">
        <v>2</v>
      </c>
      <c r="I13" s="89" t="s">
        <v>256</v>
      </c>
      <c r="J13" s="91">
        <f t="shared" si="23"/>
        <v>74</v>
      </c>
      <c r="K13" s="94">
        <f>VLOOKUP(J13,Kalendarz!B:E,4,FALSE)</f>
        <v>46899</v>
      </c>
      <c r="L13" s="94">
        <f t="shared" si="24"/>
        <v>46900</v>
      </c>
      <c r="M13" s="37">
        <f t="shared" si="25"/>
        <v>74</v>
      </c>
      <c r="N13" s="474">
        <f>ROUND(MAX(AG13:AO13)/Listy!$U$2,0)</f>
        <v>1</v>
      </c>
      <c r="O13" s="211">
        <v>60</v>
      </c>
      <c r="P13" s="187">
        <v>0.25</v>
      </c>
      <c r="Q13" s="187">
        <v>0.25</v>
      </c>
      <c r="R13" s="187">
        <v>0.25</v>
      </c>
      <c r="S13" s="187">
        <v>0.25</v>
      </c>
      <c r="T13" s="187"/>
      <c r="U13" s="187"/>
      <c r="V13" s="187"/>
      <c r="W13" s="187"/>
      <c r="X13" s="187"/>
      <c r="Y13" s="292">
        <v>0</v>
      </c>
      <c r="Z13" s="292">
        <v>0</v>
      </c>
      <c r="AA13" s="292">
        <v>0</v>
      </c>
      <c r="AB13" s="292">
        <v>0</v>
      </c>
      <c r="AC13" s="305"/>
      <c r="AD13" s="305"/>
      <c r="AE13" s="305"/>
      <c r="AF13" s="305"/>
      <c r="AG13" s="192">
        <f t="shared" si="30"/>
        <v>15</v>
      </c>
      <c r="AH13" s="192">
        <f t="shared" si="31"/>
        <v>15</v>
      </c>
      <c r="AI13" s="192">
        <f t="shared" si="32"/>
        <v>15</v>
      </c>
      <c r="AJ13" s="192">
        <f t="shared" si="33"/>
        <v>15</v>
      </c>
      <c r="AK13" s="192">
        <f t="shared" si="34"/>
        <v>0</v>
      </c>
      <c r="AL13" s="192">
        <f t="shared" si="35"/>
        <v>0</v>
      </c>
      <c r="AM13" s="192">
        <f t="shared" si="36"/>
        <v>0</v>
      </c>
      <c r="AN13" s="192">
        <f t="shared" si="37"/>
        <v>0</v>
      </c>
      <c r="AO13" s="192">
        <f t="shared" si="38"/>
        <v>0</v>
      </c>
      <c r="AP13" s="193">
        <f t="shared" si="39"/>
        <v>0</v>
      </c>
      <c r="AQ13" s="193">
        <f t="shared" si="40"/>
        <v>0</v>
      </c>
      <c r="AR13" s="193">
        <f t="shared" si="41"/>
        <v>0</v>
      </c>
      <c r="AS13" s="193">
        <f t="shared" si="42"/>
        <v>0</v>
      </c>
      <c r="AT13" s="306">
        <f t="shared" si="43"/>
        <v>0</v>
      </c>
      <c r="AU13" s="306">
        <f t="shared" si="44"/>
        <v>0</v>
      </c>
      <c r="AV13" s="306">
        <f t="shared" si="45"/>
        <v>0</v>
      </c>
      <c r="AW13" s="306">
        <f t="shared" si="46"/>
        <v>0</v>
      </c>
      <c r="AX13" s="236">
        <f t="shared" si="47"/>
        <v>60</v>
      </c>
      <c r="AY13" s="2">
        <f t="shared" si="48"/>
        <v>0.375</v>
      </c>
      <c r="AZ13" s="87">
        <f>VLOOKUP(I13,Listy!$A$1:$H$9,6,FALSE)</f>
        <v>5003</v>
      </c>
      <c r="BA13" s="378">
        <f t="shared" si="49"/>
        <v>1876.125</v>
      </c>
      <c r="BB13" s="379">
        <f t="shared" si="50"/>
        <v>703.546875</v>
      </c>
      <c r="BC13" s="2"/>
      <c r="BD13" s="2"/>
      <c r="BE13" s="2"/>
      <c r="BF13" s="2"/>
      <c r="BG13" s="2"/>
      <c r="BH13" s="2"/>
      <c r="BI13" s="21">
        <f t="shared" si="26"/>
        <v>0</v>
      </c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1">
        <f t="shared" si="27"/>
        <v>0</v>
      </c>
      <c r="BX13" s="2"/>
      <c r="BY13" s="2"/>
      <c r="BZ13" s="2"/>
      <c r="CA13" s="21">
        <f t="shared" si="28"/>
        <v>0</v>
      </c>
      <c r="CB13" s="2"/>
      <c r="CC13" s="2"/>
      <c r="CD13" s="2"/>
      <c r="CE13" s="21">
        <f t="shared" si="29"/>
        <v>0</v>
      </c>
      <c r="CF13"/>
    </row>
    <row r="14" spans="1:84" s="278" customFormat="1" x14ac:dyDescent="0.3">
      <c r="A14" s="414">
        <v>1</v>
      </c>
      <c r="B14" s="414" t="s">
        <v>380</v>
      </c>
      <c r="C14" s="402">
        <v>4</v>
      </c>
      <c r="D14" s="438" t="str">
        <f t="shared" si="6"/>
        <v>.z06_1_b_4</v>
      </c>
      <c r="E14" s="424" t="s">
        <v>450</v>
      </c>
      <c r="F14" s="37" t="str">
        <f>IFERROR(VLOOKUP($I14,Listy!$A:$H,2,FALSE),"XXX")</f>
        <v>Imię01</v>
      </c>
      <c r="G14" s="37" t="str">
        <f>IFERROR(VLOOKUP($I14,Listy!$A:$H,3,FALSE),"XXX")</f>
        <v>Nazwisko01</v>
      </c>
      <c r="H14" s="211">
        <v>2</v>
      </c>
      <c r="I14" s="89" t="s">
        <v>254</v>
      </c>
      <c r="J14" s="91">
        <f t="shared" ref="J14:J26" si="51">M13+1</f>
        <v>75</v>
      </c>
      <c r="K14" s="94">
        <f>VLOOKUP(J14,Kalendarz!B:E,4,FALSE)</f>
        <v>46906</v>
      </c>
      <c r="L14" s="94">
        <f t="shared" ref="L14:L26" si="52">K14+N14</f>
        <v>46907</v>
      </c>
      <c r="M14" s="37">
        <f t="shared" ref="M14:M26" si="53">J14+N14-1</f>
        <v>75</v>
      </c>
      <c r="N14" s="474">
        <f>ROUND(MAX(AG14:AO14)/Listy!$U$2,0)</f>
        <v>1</v>
      </c>
      <c r="O14" s="211">
        <v>80</v>
      </c>
      <c r="P14" s="187">
        <v>0.25</v>
      </c>
      <c r="Q14" s="187">
        <v>0.25</v>
      </c>
      <c r="R14" s="187">
        <v>0.25</v>
      </c>
      <c r="S14" s="187">
        <v>0.25</v>
      </c>
      <c r="T14" s="187"/>
      <c r="U14" s="187"/>
      <c r="V14" s="187"/>
      <c r="W14" s="187"/>
      <c r="X14" s="187"/>
      <c r="Y14" s="292">
        <v>0</v>
      </c>
      <c r="Z14" s="292">
        <v>0</v>
      </c>
      <c r="AA14" s="292">
        <v>0</v>
      </c>
      <c r="AB14" s="292">
        <v>0</v>
      </c>
      <c r="AC14" s="305"/>
      <c r="AD14" s="305"/>
      <c r="AE14" s="305"/>
      <c r="AF14" s="305"/>
      <c r="AG14" s="192">
        <f t="shared" si="30"/>
        <v>20</v>
      </c>
      <c r="AH14" s="192">
        <f t="shared" si="31"/>
        <v>20</v>
      </c>
      <c r="AI14" s="192">
        <f t="shared" si="32"/>
        <v>20</v>
      </c>
      <c r="AJ14" s="192">
        <f t="shared" si="33"/>
        <v>20</v>
      </c>
      <c r="AK14" s="192">
        <f t="shared" si="34"/>
        <v>0</v>
      </c>
      <c r="AL14" s="192">
        <f t="shared" si="35"/>
        <v>0</v>
      </c>
      <c r="AM14" s="192">
        <f t="shared" si="36"/>
        <v>0</v>
      </c>
      <c r="AN14" s="192">
        <f t="shared" si="37"/>
        <v>0</v>
      </c>
      <c r="AO14" s="192">
        <f t="shared" si="38"/>
        <v>0</v>
      </c>
      <c r="AP14" s="193">
        <f t="shared" si="39"/>
        <v>0</v>
      </c>
      <c r="AQ14" s="193">
        <f t="shared" si="40"/>
        <v>0</v>
      </c>
      <c r="AR14" s="193">
        <f t="shared" si="41"/>
        <v>0</v>
      </c>
      <c r="AS14" s="193">
        <f t="shared" si="42"/>
        <v>0</v>
      </c>
      <c r="AT14" s="306">
        <f t="shared" si="43"/>
        <v>0</v>
      </c>
      <c r="AU14" s="306">
        <f t="shared" si="44"/>
        <v>0</v>
      </c>
      <c r="AV14" s="306">
        <f t="shared" si="45"/>
        <v>0</v>
      </c>
      <c r="AW14" s="306">
        <f t="shared" si="46"/>
        <v>0</v>
      </c>
      <c r="AX14" s="236">
        <f t="shared" si="47"/>
        <v>80</v>
      </c>
      <c r="AY14" s="2">
        <f t="shared" si="48"/>
        <v>0.5</v>
      </c>
      <c r="AZ14" s="87">
        <f>VLOOKUP(I14,Listy!$A$1:$H$9,6,FALSE)</f>
        <v>5001</v>
      </c>
      <c r="BA14" s="378">
        <f t="shared" si="49"/>
        <v>2500.5</v>
      </c>
      <c r="BB14" s="379">
        <f t="shared" si="50"/>
        <v>1250.25</v>
      </c>
      <c r="BC14" s="2"/>
      <c r="BD14" s="2"/>
      <c r="BE14" s="2"/>
      <c r="BF14" s="2"/>
      <c r="BG14" s="2"/>
      <c r="BH14" s="2"/>
      <c r="BI14" s="21">
        <f t="shared" si="26"/>
        <v>0</v>
      </c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>
        <f t="shared" si="27"/>
        <v>0</v>
      </c>
      <c r="BX14" s="2"/>
      <c r="BY14" s="2"/>
      <c r="BZ14" s="2"/>
      <c r="CA14" s="21">
        <f t="shared" si="28"/>
        <v>0</v>
      </c>
      <c r="CB14" s="2"/>
      <c r="CC14" s="2"/>
      <c r="CD14" s="2"/>
      <c r="CE14" s="21">
        <f t="shared" si="29"/>
        <v>0</v>
      </c>
      <c r="CF14"/>
    </row>
    <row r="15" spans="1:84" s="278" customFormat="1" ht="27.6" x14ac:dyDescent="0.3">
      <c r="A15" s="414">
        <v>1</v>
      </c>
      <c r="B15" s="414" t="s">
        <v>381</v>
      </c>
      <c r="C15" s="404">
        <v>1</v>
      </c>
      <c r="D15" s="438" t="str">
        <f t="shared" si="6"/>
        <v>.z06_1_c_1</v>
      </c>
      <c r="E15" s="424" t="s">
        <v>466</v>
      </c>
      <c r="F15" s="37" t="str">
        <f>IFERROR(VLOOKUP($I15,Listy!$A:$H,2,FALSE),"XXX")</f>
        <v>Imię02</v>
      </c>
      <c r="G15" s="37" t="str">
        <f>IFERROR(VLOOKUP($I15,Listy!$A:$H,3,FALSE),"XXX")</f>
        <v>Nazwisko02</v>
      </c>
      <c r="H15" s="211">
        <v>3</v>
      </c>
      <c r="I15" s="89" t="s">
        <v>255</v>
      </c>
      <c r="J15" s="91">
        <f t="shared" si="51"/>
        <v>76</v>
      </c>
      <c r="K15" s="94">
        <f>VLOOKUP(J15,Kalendarz!B:E,4,FALSE)</f>
        <v>46913</v>
      </c>
      <c r="L15" s="94">
        <f t="shared" si="52"/>
        <v>46914</v>
      </c>
      <c r="M15" s="37">
        <f t="shared" si="53"/>
        <v>76</v>
      </c>
      <c r="N15" s="474">
        <f>ROUND(MAX(AG15:AO15)/Listy!$U$2,0)</f>
        <v>1</v>
      </c>
      <c r="O15" s="211">
        <v>40</v>
      </c>
      <c r="P15" s="187">
        <v>0.25</v>
      </c>
      <c r="Q15" s="187">
        <v>0.25</v>
      </c>
      <c r="R15" s="187">
        <v>0.25</v>
      </c>
      <c r="S15" s="187">
        <v>0.25</v>
      </c>
      <c r="T15" s="187"/>
      <c r="U15" s="187"/>
      <c r="V15" s="187"/>
      <c r="W15" s="187"/>
      <c r="X15" s="187"/>
      <c r="Y15" s="292">
        <v>0</v>
      </c>
      <c r="Z15" s="292">
        <v>0</v>
      </c>
      <c r="AA15" s="292">
        <v>0</v>
      </c>
      <c r="AB15" s="292">
        <v>0</v>
      </c>
      <c r="AC15" s="305"/>
      <c r="AD15" s="305"/>
      <c r="AE15" s="305"/>
      <c r="AF15" s="305"/>
      <c r="AG15" s="192">
        <f t="shared" si="30"/>
        <v>10</v>
      </c>
      <c r="AH15" s="192">
        <f t="shared" si="31"/>
        <v>10</v>
      </c>
      <c r="AI15" s="192">
        <f t="shared" si="32"/>
        <v>10</v>
      </c>
      <c r="AJ15" s="192">
        <f t="shared" si="33"/>
        <v>10</v>
      </c>
      <c r="AK15" s="192">
        <f t="shared" ref="AK15:AK16" si="54">ROUND($O15*T15,0)</f>
        <v>0</v>
      </c>
      <c r="AL15" s="192">
        <f t="shared" ref="AL15:AL16" si="55">ROUND($O15*U15,0)</f>
        <v>0</v>
      </c>
      <c r="AM15" s="192">
        <f t="shared" ref="AM15:AM16" si="56">ROUND($O15*V15,0)</f>
        <v>0</v>
      </c>
      <c r="AN15" s="192">
        <f t="shared" ref="AN15:AN16" si="57">ROUND($O15*W15,0)</f>
        <v>0</v>
      </c>
      <c r="AO15" s="192">
        <f t="shared" ref="AO15:AO16" si="58">ROUND($O15*X15,0)</f>
        <v>0</v>
      </c>
      <c r="AP15" s="193">
        <f t="shared" si="39"/>
        <v>0</v>
      </c>
      <c r="AQ15" s="193">
        <f t="shared" si="40"/>
        <v>0</v>
      </c>
      <c r="AR15" s="193">
        <f t="shared" si="41"/>
        <v>0</v>
      </c>
      <c r="AS15" s="193">
        <f t="shared" si="42"/>
        <v>0</v>
      </c>
      <c r="AT15" s="306">
        <f t="shared" si="43"/>
        <v>0</v>
      </c>
      <c r="AU15" s="306">
        <f t="shared" si="44"/>
        <v>0</v>
      </c>
      <c r="AV15" s="306">
        <f t="shared" si="45"/>
        <v>0</v>
      </c>
      <c r="AW15" s="306">
        <f t="shared" si="46"/>
        <v>0</v>
      </c>
      <c r="AX15" s="236">
        <f t="shared" si="47"/>
        <v>40</v>
      </c>
      <c r="AY15" s="2">
        <f t="shared" si="48"/>
        <v>0.25</v>
      </c>
      <c r="AZ15" s="87">
        <f>VLOOKUP(I15,Listy!$A$1:$H$9,6,FALSE)</f>
        <v>5002</v>
      </c>
      <c r="BA15" s="378">
        <f t="shared" si="49"/>
        <v>1250.5</v>
      </c>
      <c r="BB15" s="379">
        <f t="shared" si="50"/>
        <v>312.625</v>
      </c>
      <c r="BC15" s="2"/>
      <c r="BD15" s="2"/>
      <c r="BE15" s="2"/>
      <c r="BF15" s="2"/>
      <c r="BG15" s="2"/>
      <c r="BH15" s="2"/>
      <c r="BI15" s="21">
        <f t="shared" si="26"/>
        <v>0</v>
      </c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1">
        <f t="shared" si="27"/>
        <v>0</v>
      </c>
      <c r="BX15" s="2"/>
      <c r="BY15" s="2"/>
      <c r="BZ15" s="2"/>
      <c r="CA15" s="21">
        <f t="shared" si="28"/>
        <v>0</v>
      </c>
      <c r="CB15" s="2"/>
      <c r="CC15" s="2"/>
      <c r="CD15" s="2"/>
      <c r="CE15" s="21">
        <f t="shared" si="29"/>
        <v>0</v>
      </c>
      <c r="CF15"/>
    </row>
    <row r="16" spans="1:84" s="278" customFormat="1" ht="41.4" x14ac:dyDescent="0.3">
      <c r="A16" s="414">
        <v>1</v>
      </c>
      <c r="B16" s="414" t="s">
        <v>382</v>
      </c>
      <c r="C16" s="404">
        <v>1</v>
      </c>
      <c r="D16" s="438" t="str">
        <f t="shared" si="6"/>
        <v>.z06_1_d_1</v>
      </c>
      <c r="E16" s="424" t="s">
        <v>467</v>
      </c>
      <c r="F16" s="37" t="str">
        <f>IFERROR(VLOOKUP($I16,Listy!$A:$H,2,FALSE),"XXX")</f>
        <v>Imię01</v>
      </c>
      <c r="G16" s="37" t="str">
        <f>IFERROR(VLOOKUP($I16,Listy!$A:$H,3,FALSE),"XXX")</f>
        <v>Nazwisko01</v>
      </c>
      <c r="H16" s="211">
        <v>4</v>
      </c>
      <c r="I16" s="89" t="s">
        <v>254</v>
      </c>
      <c r="J16" s="91">
        <f t="shared" si="51"/>
        <v>77</v>
      </c>
      <c r="K16" s="94">
        <f>VLOOKUP(J16,Kalendarz!B:E,4,FALSE)</f>
        <v>46920</v>
      </c>
      <c r="L16" s="94">
        <f t="shared" si="52"/>
        <v>46921</v>
      </c>
      <c r="M16" s="37">
        <f t="shared" si="53"/>
        <v>77</v>
      </c>
      <c r="N16" s="474">
        <f>ROUND(MAX(AG16:AO16)/Listy!$U$2,0)</f>
        <v>1</v>
      </c>
      <c r="O16" s="211">
        <v>80</v>
      </c>
      <c r="P16" s="187">
        <v>0.25</v>
      </c>
      <c r="Q16" s="187">
        <v>0.25</v>
      </c>
      <c r="R16" s="187">
        <v>0.25</v>
      </c>
      <c r="S16" s="187">
        <v>0.25</v>
      </c>
      <c r="T16" s="187"/>
      <c r="U16" s="187"/>
      <c r="V16" s="187"/>
      <c r="W16" s="187"/>
      <c r="X16" s="187"/>
      <c r="Y16" s="292">
        <v>0</v>
      </c>
      <c r="Z16" s="292">
        <v>0</v>
      </c>
      <c r="AA16" s="292">
        <v>0</v>
      </c>
      <c r="AB16" s="292">
        <v>0</v>
      </c>
      <c r="AC16" s="305"/>
      <c r="AD16" s="305"/>
      <c r="AE16" s="305"/>
      <c r="AF16" s="305"/>
      <c r="AG16" s="192">
        <f t="shared" si="30"/>
        <v>20</v>
      </c>
      <c r="AH16" s="192">
        <f t="shared" si="31"/>
        <v>20</v>
      </c>
      <c r="AI16" s="192">
        <f t="shared" si="32"/>
        <v>20</v>
      </c>
      <c r="AJ16" s="192">
        <f t="shared" si="33"/>
        <v>20</v>
      </c>
      <c r="AK16" s="192">
        <f t="shared" si="54"/>
        <v>0</v>
      </c>
      <c r="AL16" s="192">
        <f t="shared" si="55"/>
        <v>0</v>
      </c>
      <c r="AM16" s="192">
        <f t="shared" si="56"/>
        <v>0</v>
      </c>
      <c r="AN16" s="192">
        <f t="shared" si="57"/>
        <v>0</v>
      </c>
      <c r="AO16" s="192">
        <f t="shared" si="58"/>
        <v>0</v>
      </c>
      <c r="AP16" s="193">
        <f t="shared" si="39"/>
        <v>0</v>
      </c>
      <c r="AQ16" s="193">
        <f t="shared" si="40"/>
        <v>0</v>
      </c>
      <c r="AR16" s="193">
        <f t="shared" si="41"/>
        <v>0</v>
      </c>
      <c r="AS16" s="193">
        <f t="shared" si="42"/>
        <v>0</v>
      </c>
      <c r="AT16" s="306">
        <f t="shared" si="43"/>
        <v>0</v>
      </c>
      <c r="AU16" s="306">
        <f t="shared" si="44"/>
        <v>0</v>
      </c>
      <c r="AV16" s="306">
        <f t="shared" si="45"/>
        <v>0</v>
      </c>
      <c r="AW16" s="306">
        <f t="shared" si="46"/>
        <v>0</v>
      </c>
      <c r="AX16" s="236">
        <f t="shared" si="47"/>
        <v>80</v>
      </c>
      <c r="AY16" s="2">
        <f t="shared" si="48"/>
        <v>0.5</v>
      </c>
      <c r="AZ16" s="87">
        <f>VLOOKUP(I16,Listy!$A$1:$H$9,6,FALSE)</f>
        <v>5001</v>
      </c>
      <c r="BA16" s="378">
        <f t="shared" si="49"/>
        <v>2500.5</v>
      </c>
      <c r="BB16" s="379">
        <f t="shared" si="50"/>
        <v>1250.25</v>
      </c>
      <c r="BC16" s="2"/>
      <c r="BD16" s="2"/>
      <c r="BE16" s="2"/>
      <c r="BF16" s="2"/>
      <c r="BG16" s="2"/>
      <c r="BH16" s="2"/>
      <c r="BI16" s="21">
        <f t="shared" si="26"/>
        <v>0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1">
        <f t="shared" si="27"/>
        <v>0</v>
      </c>
      <c r="BX16" s="2"/>
      <c r="BY16" s="2"/>
      <c r="BZ16" s="2"/>
      <c r="CA16" s="21">
        <f t="shared" si="28"/>
        <v>0</v>
      </c>
      <c r="CB16" s="2"/>
      <c r="CC16" s="2"/>
      <c r="CD16" s="2"/>
      <c r="CE16" s="21">
        <f t="shared" si="29"/>
        <v>0</v>
      </c>
      <c r="CF16"/>
    </row>
    <row r="17" spans="1:84" s="278" customFormat="1" ht="18" x14ac:dyDescent="0.35">
      <c r="A17" s="410">
        <v>2</v>
      </c>
      <c r="B17" s="414" t="s">
        <v>379</v>
      </c>
      <c r="C17" s="404">
        <v>0</v>
      </c>
      <c r="D17" s="438" t="str">
        <f t="shared" si="6"/>
        <v>.z06_2_a_0</v>
      </c>
      <c r="E17" s="419" t="s">
        <v>737</v>
      </c>
      <c r="F17" s="37"/>
      <c r="G17" s="37"/>
      <c r="H17" s="37"/>
      <c r="I17" s="37"/>
      <c r="J17" s="91">
        <f t="shared" si="51"/>
        <v>78</v>
      </c>
      <c r="K17" s="94">
        <f>VLOOKUP(J17,Kalendarz!B:E,4,FALSE)</f>
        <v>46927</v>
      </c>
      <c r="L17" s="94">
        <f t="shared" si="52"/>
        <v>46927</v>
      </c>
      <c r="M17" s="37">
        <f t="shared" si="53"/>
        <v>77</v>
      </c>
      <c r="N17" s="474">
        <f>ROUND(MAX(AG17:AO17)/Listy!$U$2,0)</f>
        <v>0</v>
      </c>
      <c r="O17" s="211"/>
      <c r="P17" s="12"/>
      <c r="Q17" s="12"/>
      <c r="R17" s="12"/>
      <c r="S17" s="12"/>
      <c r="T17" s="12"/>
      <c r="U17" s="82"/>
      <c r="V17" s="82"/>
      <c r="W17" s="8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82"/>
      <c r="AM17" s="82"/>
      <c r="AN17" s="8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1">
        <f t="shared" si="27"/>
        <v>0</v>
      </c>
      <c r="BX17" s="2"/>
      <c r="BY17" s="2"/>
      <c r="BZ17" s="2"/>
      <c r="CA17" s="21">
        <f t="shared" si="28"/>
        <v>0</v>
      </c>
      <c r="CB17" s="2"/>
      <c r="CC17" s="2"/>
      <c r="CD17" s="2"/>
      <c r="CE17" s="21">
        <f t="shared" si="29"/>
        <v>0</v>
      </c>
      <c r="CF17"/>
    </row>
    <row r="18" spans="1:84" s="278" customFormat="1" x14ac:dyDescent="0.3">
      <c r="A18" s="211">
        <v>2</v>
      </c>
      <c r="B18" s="414" t="s">
        <v>379</v>
      </c>
      <c r="C18" s="404">
        <v>1</v>
      </c>
      <c r="D18" s="438" t="str">
        <f t="shared" ref="D18" si="59">CONCATENATE(A$3,"_",A18,"_",B18,"_",C18)</f>
        <v>.z06_2_a_1</v>
      </c>
      <c r="E18" s="437" t="s">
        <v>435</v>
      </c>
      <c r="F18" s="37" t="str">
        <f>IFERROR(VLOOKUP($I18,Listy!$A:$H,2,FALSE),"XXX")</f>
        <v>Imię03</v>
      </c>
      <c r="G18" s="37" t="str">
        <f>IFERROR(VLOOKUP($I18,Listy!$A:$H,3,FALSE),"XXX")</f>
        <v>Nazwisko03</v>
      </c>
      <c r="H18" s="211">
        <v>5</v>
      </c>
      <c r="I18" s="89" t="s">
        <v>256</v>
      </c>
      <c r="J18" s="91">
        <f t="shared" si="51"/>
        <v>78</v>
      </c>
      <c r="K18" s="94">
        <f>VLOOKUP(J18,Kalendarz!B:E,4,FALSE)</f>
        <v>46927</v>
      </c>
      <c r="L18" s="94">
        <f t="shared" si="52"/>
        <v>46928</v>
      </c>
      <c r="M18" s="37">
        <f t="shared" si="53"/>
        <v>78</v>
      </c>
      <c r="N18" s="474">
        <f>ROUND(MAX(AG18:AO18)/Listy!$U$2,0)</f>
        <v>1</v>
      </c>
      <c r="O18" s="211">
        <v>80</v>
      </c>
      <c r="P18" s="187">
        <v>0.25</v>
      </c>
      <c r="Q18" s="187">
        <v>0.25</v>
      </c>
      <c r="R18" s="187">
        <v>0.25</v>
      </c>
      <c r="S18" s="187">
        <v>0.25</v>
      </c>
      <c r="T18" s="187"/>
      <c r="U18" s="187"/>
      <c r="V18" s="187"/>
      <c r="W18" s="187"/>
      <c r="X18" s="187"/>
      <c r="Y18" s="292">
        <v>0</v>
      </c>
      <c r="Z18" s="292">
        <v>0</v>
      </c>
      <c r="AA18" s="292">
        <v>0</v>
      </c>
      <c r="AB18" s="292">
        <v>0</v>
      </c>
      <c r="AC18" s="305"/>
      <c r="AD18" s="305"/>
      <c r="AE18" s="305"/>
      <c r="AF18" s="305"/>
      <c r="AG18" s="192">
        <f t="shared" si="30"/>
        <v>20</v>
      </c>
      <c r="AH18" s="192">
        <f t="shared" si="31"/>
        <v>20</v>
      </c>
      <c r="AI18" s="192">
        <f t="shared" si="32"/>
        <v>20</v>
      </c>
      <c r="AJ18" s="192">
        <f t="shared" ref="AJ18:AJ29" si="60">ROUND($O18*S18,0)</f>
        <v>20</v>
      </c>
      <c r="AK18" s="192">
        <f t="shared" ref="AK18" si="61">ROUND($O18*T18,0)</f>
        <v>0</v>
      </c>
      <c r="AL18" s="192">
        <f t="shared" ref="AL18" si="62">ROUND($O18*U18,0)</f>
        <v>0</v>
      </c>
      <c r="AM18" s="192">
        <f t="shared" ref="AM18" si="63">ROUND($O18*V18,0)</f>
        <v>0</v>
      </c>
      <c r="AN18" s="192">
        <f t="shared" ref="AN18" si="64">ROUND($O18*W18,0)</f>
        <v>0</v>
      </c>
      <c r="AO18" s="192">
        <f t="shared" ref="AO18" si="65">ROUND($O18*X18,0)</f>
        <v>0</v>
      </c>
      <c r="AP18" s="193">
        <f t="shared" si="39"/>
        <v>0</v>
      </c>
      <c r="AQ18" s="193">
        <f t="shared" si="40"/>
        <v>0</v>
      </c>
      <c r="AR18" s="193">
        <f t="shared" si="41"/>
        <v>0</v>
      </c>
      <c r="AS18" s="193">
        <f t="shared" si="42"/>
        <v>0</v>
      </c>
      <c r="AT18" s="306">
        <f t="shared" si="43"/>
        <v>0</v>
      </c>
      <c r="AU18" s="306">
        <f t="shared" si="44"/>
        <v>0</v>
      </c>
      <c r="AV18" s="306">
        <f t="shared" si="45"/>
        <v>0</v>
      </c>
      <c r="AW18" s="306">
        <f t="shared" si="46"/>
        <v>0</v>
      </c>
      <c r="AX18" s="236">
        <f t="shared" si="47"/>
        <v>80</v>
      </c>
      <c r="AY18" s="2">
        <f t="shared" si="48"/>
        <v>0.5</v>
      </c>
      <c r="AZ18" s="87">
        <f>VLOOKUP(I18,Listy!$A$1:$H$9,6,FALSE)</f>
        <v>5003</v>
      </c>
      <c r="BA18" s="378">
        <f t="shared" si="49"/>
        <v>2501.5</v>
      </c>
      <c r="BB18" s="379">
        <f t="shared" si="50"/>
        <v>1250.75</v>
      </c>
      <c r="BC18" s="2"/>
      <c r="BD18" s="2"/>
      <c r="BE18" s="2"/>
      <c r="BF18" s="2"/>
      <c r="BG18" s="2"/>
      <c r="BH18" s="2"/>
      <c r="BI18" s="21">
        <f t="shared" si="26"/>
        <v>0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1">
        <f t="shared" si="27"/>
        <v>0</v>
      </c>
      <c r="BX18" s="2"/>
      <c r="BY18" s="2"/>
      <c r="BZ18" s="2"/>
      <c r="CA18" s="21">
        <f t="shared" si="28"/>
        <v>0</v>
      </c>
      <c r="CB18" s="2"/>
      <c r="CC18" s="2"/>
      <c r="CD18" s="2"/>
      <c r="CE18" s="21">
        <f t="shared" si="29"/>
        <v>0</v>
      </c>
      <c r="CF18"/>
    </row>
    <row r="19" spans="1:84" s="278" customFormat="1" x14ac:dyDescent="0.3">
      <c r="A19" s="211">
        <v>2</v>
      </c>
      <c r="B19" s="414" t="s">
        <v>380</v>
      </c>
      <c r="C19" s="404">
        <v>2</v>
      </c>
      <c r="D19" s="438" t="str">
        <f t="shared" ref="D19:D29" si="66">CONCATENATE(A$3,"_",A19,"_",B19,"_",C19)</f>
        <v>.z06_2_b_2</v>
      </c>
      <c r="E19" s="437" t="s">
        <v>468</v>
      </c>
      <c r="F19" s="37" t="str">
        <f>IFERROR(VLOOKUP($I19,Listy!$A:$H,2,FALSE),"XXX")</f>
        <v>Imię01</v>
      </c>
      <c r="G19" s="37" t="str">
        <f>IFERROR(VLOOKUP($I19,Listy!$A:$H,3,FALSE),"XXX")</f>
        <v>Nazwisko01</v>
      </c>
      <c r="H19" s="211">
        <v>5</v>
      </c>
      <c r="I19" s="89" t="s">
        <v>254</v>
      </c>
      <c r="J19" s="91">
        <f t="shared" si="51"/>
        <v>79</v>
      </c>
      <c r="K19" s="94">
        <f>VLOOKUP(J19,Kalendarz!B:E,4,FALSE)</f>
        <v>46934</v>
      </c>
      <c r="L19" s="94">
        <f t="shared" si="52"/>
        <v>46934</v>
      </c>
      <c r="M19" s="37">
        <f t="shared" si="53"/>
        <v>78</v>
      </c>
      <c r="N19" s="474">
        <f>ROUND(MAX(AG19:AO19)/Listy!$U$2,0)</f>
        <v>0</v>
      </c>
      <c r="O19" s="211">
        <v>8</v>
      </c>
      <c r="P19" s="187">
        <v>0.25</v>
      </c>
      <c r="Q19" s="187">
        <v>0.25</v>
      </c>
      <c r="R19" s="187">
        <v>0.25</v>
      </c>
      <c r="S19" s="187">
        <v>0.25</v>
      </c>
      <c r="T19" s="187"/>
      <c r="U19" s="187"/>
      <c r="V19" s="187"/>
      <c r="W19" s="187"/>
      <c r="X19" s="187"/>
      <c r="Y19" s="292">
        <v>0</v>
      </c>
      <c r="Z19" s="292">
        <v>0</v>
      </c>
      <c r="AA19" s="292">
        <v>0</v>
      </c>
      <c r="AB19" s="292">
        <v>0</v>
      </c>
      <c r="AC19" s="305"/>
      <c r="AD19" s="305"/>
      <c r="AE19" s="305"/>
      <c r="AF19" s="305"/>
      <c r="AG19" s="192">
        <f t="shared" si="30"/>
        <v>2</v>
      </c>
      <c r="AH19" s="192">
        <f t="shared" si="31"/>
        <v>2</v>
      </c>
      <c r="AI19" s="192">
        <f t="shared" si="32"/>
        <v>2</v>
      </c>
      <c r="AJ19" s="192">
        <f t="shared" si="60"/>
        <v>2</v>
      </c>
      <c r="AK19" s="192">
        <f t="shared" ref="AK19:AK23" si="67">ROUND($O19*T19,0)</f>
        <v>0</v>
      </c>
      <c r="AL19" s="192">
        <f t="shared" ref="AL19:AL23" si="68">ROUND($O19*U19,0)</f>
        <v>0</v>
      </c>
      <c r="AM19" s="192">
        <f t="shared" ref="AM19:AM23" si="69">ROUND($O19*V19,0)</f>
        <v>0</v>
      </c>
      <c r="AN19" s="192">
        <f t="shared" ref="AN19:AN23" si="70">ROUND($O19*W19,0)</f>
        <v>0</v>
      </c>
      <c r="AO19" s="192">
        <f t="shared" ref="AO19:AO23" si="71">ROUND($O19*X19,0)</f>
        <v>0</v>
      </c>
      <c r="AP19" s="193">
        <f t="shared" si="39"/>
        <v>0</v>
      </c>
      <c r="AQ19" s="193">
        <f t="shared" si="40"/>
        <v>0</v>
      </c>
      <c r="AR19" s="193">
        <f t="shared" si="41"/>
        <v>0</v>
      </c>
      <c r="AS19" s="193">
        <f t="shared" si="42"/>
        <v>0</v>
      </c>
      <c r="AT19" s="306">
        <f t="shared" si="43"/>
        <v>0</v>
      </c>
      <c r="AU19" s="306">
        <f t="shared" si="44"/>
        <v>0</v>
      </c>
      <c r="AV19" s="306">
        <f t="shared" si="45"/>
        <v>0</v>
      </c>
      <c r="AW19" s="306">
        <f t="shared" si="46"/>
        <v>0</v>
      </c>
      <c r="AX19" s="236">
        <f t="shared" si="47"/>
        <v>8</v>
      </c>
      <c r="AY19" s="2">
        <f t="shared" si="48"/>
        <v>0.05</v>
      </c>
      <c r="AZ19" s="87">
        <f>VLOOKUP(I19,Listy!$A$1:$H$9,6,FALSE)</f>
        <v>5001</v>
      </c>
      <c r="BA19" s="378">
        <f t="shared" si="49"/>
        <v>250.05</v>
      </c>
      <c r="BB19" s="379">
        <f t="shared" si="50"/>
        <v>12.502500000000001</v>
      </c>
      <c r="BC19" s="2"/>
      <c r="BD19" s="2"/>
      <c r="BE19" s="2"/>
      <c r="BF19" s="2"/>
      <c r="BG19" s="2"/>
      <c r="BH19" s="2"/>
      <c r="BI19" s="21">
        <f t="shared" si="26"/>
        <v>0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1">
        <f t="shared" si="27"/>
        <v>0</v>
      </c>
      <c r="BX19" s="2"/>
      <c r="BY19" s="2"/>
      <c r="BZ19" s="2"/>
      <c r="CA19" s="21">
        <f t="shared" si="28"/>
        <v>0</v>
      </c>
      <c r="CB19" s="2"/>
      <c r="CC19" s="2"/>
      <c r="CD19" s="2"/>
      <c r="CE19" s="21">
        <f t="shared" si="29"/>
        <v>0</v>
      </c>
      <c r="CF19"/>
    </row>
    <row r="20" spans="1:84" s="278" customFormat="1" x14ac:dyDescent="0.3">
      <c r="A20" s="211">
        <v>2</v>
      </c>
      <c r="B20" s="414" t="s">
        <v>381</v>
      </c>
      <c r="C20" s="404">
        <v>3</v>
      </c>
      <c r="D20" s="438" t="str">
        <f t="shared" si="66"/>
        <v>.z06_2_c_3</v>
      </c>
      <c r="E20" s="437" t="s">
        <v>437</v>
      </c>
      <c r="F20" s="37" t="str">
        <f>IFERROR(VLOOKUP($I20,Listy!$A:$H,2,FALSE),"XXX")</f>
        <v>Imię02</v>
      </c>
      <c r="G20" s="37" t="str">
        <f>IFERROR(VLOOKUP($I20,Listy!$A:$H,3,FALSE),"XXX")</f>
        <v>Nazwisko02</v>
      </c>
      <c r="H20" s="211">
        <v>5</v>
      </c>
      <c r="I20" s="89" t="s">
        <v>255</v>
      </c>
      <c r="J20" s="91">
        <f t="shared" si="51"/>
        <v>79</v>
      </c>
      <c r="K20" s="94">
        <f>VLOOKUP(J20,Kalendarz!B:E,4,FALSE)</f>
        <v>46934</v>
      </c>
      <c r="L20" s="94">
        <f t="shared" si="52"/>
        <v>46934</v>
      </c>
      <c r="M20" s="37">
        <f t="shared" si="53"/>
        <v>78</v>
      </c>
      <c r="N20" s="474">
        <f>ROUND(MAX(AG20:AO20)/Listy!$U$2,0)</f>
        <v>0</v>
      </c>
      <c r="O20" s="211">
        <v>8</v>
      </c>
      <c r="P20" s="187">
        <v>0.25</v>
      </c>
      <c r="Q20" s="187">
        <v>0.25</v>
      </c>
      <c r="R20" s="187">
        <v>0.25</v>
      </c>
      <c r="S20" s="187">
        <v>0.25</v>
      </c>
      <c r="T20" s="187"/>
      <c r="U20" s="187"/>
      <c r="V20" s="187"/>
      <c r="W20" s="187"/>
      <c r="X20" s="187"/>
      <c r="Y20" s="292">
        <v>0</v>
      </c>
      <c r="Z20" s="292">
        <v>0</v>
      </c>
      <c r="AA20" s="292">
        <v>0</v>
      </c>
      <c r="AB20" s="292">
        <v>0</v>
      </c>
      <c r="AC20" s="305"/>
      <c r="AD20" s="305"/>
      <c r="AE20" s="305"/>
      <c r="AF20" s="305"/>
      <c r="AG20" s="192">
        <f t="shared" si="30"/>
        <v>2</v>
      </c>
      <c r="AH20" s="192">
        <f t="shared" si="31"/>
        <v>2</v>
      </c>
      <c r="AI20" s="192">
        <f t="shared" si="32"/>
        <v>2</v>
      </c>
      <c r="AJ20" s="192">
        <f t="shared" si="60"/>
        <v>2</v>
      </c>
      <c r="AK20" s="192">
        <f t="shared" si="67"/>
        <v>0</v>
      </c>
      <c r="AL20" s="192">
        <f t="shared" si="68"/>
        <v>0</v>
      </c>
      <c r="AM20" s="192">
        <f t="shared" si="69"/>
        <v>0</v>
      </c>
      <c r="AN20" s="192">
        <f t="shared" si="70"/>
        <v>0</v>
      </c>
      <c r="AO20" s="192">
        <f t="shared" si="71"/>
        <v>0</v>
      </c>
      <c r="AP20" s="193">
        <f t="shared" si="39"/>
        <v>0</v>
      </c>
      <c r="AQ20" s="193">
        <f t="shared" si="40"/>
        <v>0</v>
      </c>
      <c r="AR20" s="193">
        <f t="shared" si="41"/>
        <v>0</v>
      </c>
      <c r="AS20" s="193">
        <f t="shared" si="42"/>
        <v>0</v>
      </c>
      <c r="AT20" s="306">
        <f t="shared" si="43"/>
        <v>0</v>
      </c>
      <c r="AU20" s="306">
        <f t="shared" si="44"/>
        <v>0</v>
      </c>
      <c r="AV20" s="306">
        <f t="shared" si="45"/>
        <v>0</v>
      </c>
      <c r="AW20" s="306">
        <f t="shared" si="46"/>
        <v>0</v>
      </c>
      <c r="AX20" s="236">
        <f t="shared" si="47"/>
        <v>8</v>
      </c>
      <c r="AY20" s="2">
        <f t="shared" si="48"/>
        <v>0.05</v>
      </c>
      <c r="AZ20" s="87">
        <f>VLOOKUP(I20,Listy!$A$1:$H$9,6,FALSE)</f>
        <v>5002</v>
      </c>
      <c r="BA20" s="378">
        <f t="shared" si="49"/>
        <v>250.10000000000002</v>
      </c>
      <c r="BB20" s="379">
        <f t="shared" si="50"/>
        <v>12.505000000000003</v>
      </c>
      <c r="BC20" s="2"/>
      <c r="BD20" s="2"/>
      <c r="BE20" s="2"/>
      <c r="BF20" s="2"/>
      <c r="BG20" s="2"/>
      <c r="BH20" s="2"/>
      <c r="BI20" s="21">
        <f t="shared" si="26"/>
        <v>0</v>
      </c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1">
        <f t="shared" si="27"/>
        <v>0</v>
      </c>
      <c r="BX20" s="2"/>
      <c r="BY20" s="2"/>
      <c r="BZ20" s="2"/>
      <c r="CA20" s="21">
        <f t="shared" si="28"/>
        <v>0</v>
      </c>
      <c r="CB20" s="2"/>
      <c r="CC20" s="2"/>
      <c r="CD20" s="2"/>
      <c r="CE20" s="21">
        <f t="shared" si="29"/>
        <v>0</v>
      </c>
      <c r="CF20"/>
    </row>
    <row r="21" spans="1:84" s="278" customFormat="1" x14ac:dyDescent="0.3">
      <c r="A21" s="211">
        <v>2</v>
      </c>
      <c r="B21" s="414" t="s">
        <v>382</v>
      </c>
      <c r="C21" s="404">
        <v>4</v>
      </c>
      <c r="D21" s="438" t="str">
        <f t="shared" si="66"/>
        <v>.z06_2_d_4</v>
      </c>
      <c r="E21" s="437" t="s">
        <v>469</v>
      </c>
      <c r="F21" s="37" t="str">
        <f>IFERROR(VLOOKUP($I21,Listy!$A:$H,2,FALSE),"XXX")</f>
        <v>Imię01</v>
      </c>
      <c r="G21" s="37" t="str">
        <f>IFERROR(VLOOKUP($I21,Listy!$A:$H,3,FALSE),"XXX")</f>
        <v>Nazwisko01</v>
      </c>
      <c r="H21" s="211">
        <v>6</v>
      </c>
      <c r="I21" s="89" t="s">
        <v>254</v>
      </c>
      <c r="J21" s="91">
        <f t="shared" si="51"/>
        <v>79</v>
      </c>
      <c r="K21" s="94">
        <f>VLOOKUP(J21,Kalendarz!B:E,4,FALSE)</f>
        <v>46934</v>
      </c>
      <c r="L21" s="94">
        <f t="shared" si="52"/>
        <v>46935</v>
      </c>
      <c r="M21" s="37">
        <f t="shared" si="53"/>
        <v>79</v>
      </c>
      <c r="N21" s="474">
        <f>ROUND(MAX(AG21:AO21)/Listy!$U$2,0)</f>
        <v>1</v>
      </c>
      <c r="O21" s="211">
        <v>100</v>
      </c>
      <c r="P21" s="187">
        <v>0.25</v>
      </c>
      <c r="Q21" s="187">
        <v>0.25</v>
      </c>
      <c r="R21" s="187">
        <v>0.25</v>
      </c>
      <c r="S21" s="187">
        <v>0.25</v>
      </c>
      <c r="T21" s="187"/>
      <c r="U21" s="187"/>
      <c r="V21" s="187"/>
      <c r="W21" s="187"/>
      <c r="X21" s="187"/>
      <c r="Y21" s="292">
        <v>0</v>
      </c>
      <c r="Z21" s="292">
        <v>0</v>
      </c>
      <c r="AA21" s="292">
        <v>0</v>
      </c>
      <c r="AB21" s="292">
        <v>0</v>
      </c>
      <c r="AC21" s="305"/>
      <c r="AD21" s="305"/>
      <c r="AE21" s="305"/>
      <c r="AF21" s="305"/>
      <c r="AG21" s="192">
        <f t="shared" si="30"/>
        <v>25</v>
      </c>
      <c r="AH21" s="192">
        <f t="shared" si="31"/>
        <v>25</v>
      </c>
      <c r="AI21" s="192">
        <f t="shared" si="32"/>
        <v>25</v>
      </c>
      <c r="AJ21" s="192">
        <f t="shared" si="60"/>
        <v>25</v>
      </c>
      <c r="AK21" s="192">
        <f t="shared" si="67"/>
        <v>0</v>
      </c>
      <c r="AL21" s="192">
        <f t="shared" si="68"/>
        <v>0</v>
      </c>
      <c r="AM21" s="192">
        <f t="shared" si="69"/>
        <v>0</v>
      </c>
      <c r="AN21" s="192">
        <f t="shared" si="70"/>
        <v>0</v>
      </c>
      <c r="AO21" s="192">
        <f t="shared" si="71"/>
        <v>0</v>
      </c>
      <c r="AP21" s="193">
        <f t="shared" si="39"/>
        <v>0</v>
      </c>
      <c r="AQ21" s="193">
        <f t="shared" si="40"/>
        <v>0</v>
      </c>
      <c r="AR21" s="193">
        <f t="shared" si="41"/>
        <v>0</v>
      </c>
      <c r="AS21" s="193">
        <f t="shared" si="42"/>
        <v>0</v>
      </c>
      <c r="AT21" s="306">
        <f t="shared" si="43"/>
        <v>0</v>
      </c>
      <c r="AU21" s="306">
        <f t="shared" si="44"/>
        <v>0</v>
      </c>
      <c r="AV21" s="306">
        <f t="shared" si="45"/>
        <v>0</v>
      </c>
      <c r="AW21" s="306">
        <f t="shared" si="46"/>
        <v>0</v>
      </c>
      <c r="AX21" s="236">
        <f t="shared" si="47"/>
        <v>100</v>
      </c>
      <c r="AY21" s="2">
        <f t="shared" si="48"/>
        <v>0.625</v>
      </c>
      <c r="AZ21" s="87">
        <f>VLOOKUP(I21,Listy!$A$1:$H$9,6,FALSE)</f>
        <v>5001</v>
      </c>
      <c r="BA21" s="378">
        <f t="shared" si="49"/>
        <v>3125.625</v>
      </c>
      <c r="BB21" s="379">
        <f t="shared" si="50"/>
        <v>1953.515625</v>
      </c>
      <c r="BC21" s="2"/>
      <c r="BD21" s="2"/>
      <c r="BE21" s="2"/>
      <c r="BF21" s="2"/>
      <c r="BG21" s="2"/>
      <c r="BH21" s="2"/>
      <c r="BI21" s="21">
        <f t="shared" si="26"/>
        <v>0</v>
      </c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1">
        <f t="shared" si="27"/>
        <v>0</v>
      </c>
      <c r="BX21" s="2"/>
      <c r="BY21" s="2"/>
      <c r="BZ21" s="2"/>
      <c r="CA21" s="21">
        <f t="shared" si="28"/>
        <v>0</v>
      </c>
      <c r="CB21" s="2"/>
      <c r="CC21" s="2"/>
      <c r="CD21" s="2"/>
      <c r="CE21" s="21">
        <f t="shared" si="29"/>
        <v>0</v>
      </c>
      <c r="CF21"/>
    </row>
    <row r="22" spans="1:84" s="278" customFormat="1" x14ac:dyDescent="0.3">
      <c r="A22" s="211">
        <v>2</v>
      </c>
      <c r="B22" s="429" t="s">
        <v>383</v>
      </c>
      <c r="C22" s="404">
        <v>5</v>
      </c>
      <c r="D22" s="438" t="str">
        <f t="shared" si="66"/>
        <v>.z06_2_e_5</v>
      </c>
      <c r="E22" s="437" t="s">
        <v>439</v>
      </c>
      <c r="F22" s="37" t="str">
        <f>IFERROR(VLOOKUP($I22,Listy!$A:$H,2,FALSE),"XXX")</f>
        <v>ENDAWA_02</v>
      </c>
      <c r="G22" s="37">
        <f>IFERROR(VLOOKUP($I22,Listy!$A:$H,3,FALSE),"XXX")</f>
        <v>0</v>
      </c>
      <c r="H22" s="211">
        <v>7</v>
      </c>
      <c r="I22" s="89" t="s">
        <v>279</v>
      </c>
      <c r="J22" s="91">
        <f t="shared" si="51"/>
        <v>80</v>
      </c>
      <c r="K22" s="94">
        <f>VLOOKUP(J22,Kalendarz!B:E,4,FALSE)</f>
        <v>46941</v>
      </c>
      <c r="L22" s="94">
        <f t="shared" si="52"/>
        <v>46943</v>
      </c>
      <c r="M22" s="37">
        <f t="shared" si="53"/>
        <v>81</v>
      </c>
      <c r="N22" s="474">
        <f>ROUND(MAX(AG22:AO22)/Listy!$U$2,0)</f>
        <v>2</v>
      </c>
      <c r="O22" s="211">
        <v>200</v>
      </c>
      <c r="P22" s="187">
        <v>0.15</v>
      </c>
      <c r="Q22" s="187">
        <v>0.15</v>
      </c>
      <c r="R22" s="187">
        <v>0.15</v>
      </c>
      <c r="S22" s="187">
        <v>0.15</v>
      </c>
      <c r="T22" s="187"/>
      <c r="U22" s="187"/>
      <c r="V22" s="187"/>
      <c r="W22" s="187"/>
      <c r="X22" s="187"/>
      <c r="Y22" s="292">
        <v>0.4</v>
      </c>
      <c r="Z22" s="292">
        <v>0</v>
      </c>
      <c r="AA22" s="292">
        <v>0</v>
      </c>
      <c r="AB22" s="292">
        <v>0</v>
      </c>
      <c r="AC22" s="305"/>
      <c r="AD22" s="305"/>
      <c r="AE22" s="305"/>
      <c r="AF22" s="305"/>
      <c r="AG22" s="192">
        <f t="shared" si="30"/>
        <v>30</v>
      </c>
      <c r="AH22" s="192">
        <f t="shared" si="31"/>
        <v>30</v>
      </c>
      <c r="AI22" s="192">
        <f t="shared" si="32"/>
        <v>30</v>
      </c>
      <c r="AJ22" s="192">
        <f t="shared" si="60"/>
        <v>30</v>
      </c>
      <c r="AK22" s="192">
        <f t="shared" si="67"/>
        <v>0</v>
      </c>
      <c r="AL22" s="192">
        <f t="shared" si="68"/>
        <v>0</v>
      </c>
      <c r="AM22" s="192">
        <f t="shared" si="69"/>
        <v>0</v>
      </c>
      <c r="AN22" s="192">
        <f t="shared" si="70"/>
        <v>0</v>
      </c>
      <c r="AO22" s="192">
        <f t="shared" si="71"/>
        <v>0</v>
      </c>
      <c r="AP22" s="193">
        <f t="shared" si="39"/>
        <v>80</v>
      </c>
      <c r="AQ22" s="193">
        <f t="shared" si="40"/>
        <v>0</v>
      </c>
      <c r="AR22" s="193">
        <f t="shared" si="41"/>
        <v>0</v>
      </c>
      <c r="AS22" s="193">
        <f t="shared" si="42"/>
        <v>0</v>
      </c>
      <c r="AT22" s="306">
        <f t="shared" si="43"/>
        <v>0</v>
      </c>
      <c r="AU22" s="306">
        <f t="shared" si="44"/>
        <v>0</v>
      </c>
      <c r="AV22" s="306">
        <f t="shared" si="45"/>
        <v>0</v>
      </c>
      <c r="AW22" s="306">
        <f t="shared" si="46"/>
        <v>0</v>
      </c>
      <c r="AX22" s="236">
        <f t="shared" si="47"/>
        <v>120</v>
      </c>
      <c r="AY22" s="2">
        <f t="shared" si="48"/>
        <v>0.75</v>
      </c>
      <c r="AZ22" s="87" t="e">
        <f>VLOOKUP(I22,Listy!$A$1:$H$9,6,FALSE)</f>
        <v>#N/A</v>
      </c>
      <c r="BA22" s="378" t="e">
        <f t="shared" si="49"/>
        <v>#N/A</v>
      </c>
      <c r="BB22" s="379" t="e">
        <f t="shared" si="50"/>
        <v>#N/A</v>
      </c>
      <c r="BC22" s="2"/>
      <c r="BD22" s="2"/>
      <c r="BE22" s="2"/>
      <c r="BF22" s="2"/>
      <c r="BG22" s="2"/>
      <c r="BH22" s="2"/>
      <c r="BI22" s="21">
        <f t="shared" si="26"/>
        <v>0</v>
      </c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1">
        <f t="shared" si="27"/>
        <v>0</v>
      </c>
      <c r="BX22" s="2"/>
      <c r="BY22" s="2"/>
      <c r="BZ22" s="2"/>
      <c r="CA22" s="21">
        <f t="shared" si="28"/>
        <v>0</v>
      </c>
      <c r="CB22" s="2"/>
      <c r="CC22" s="2"/>
      <c r="CD22" s="2"/>
      <c r="CE22" s="21">
        <f t="shared" si="29"/>
        <v>0</v>
      </c>
      <c r="CF22"/>
    </row>
    <row r="23" spans="1:84" s="278" customFormat="1" ht="18" x14ac:dyDescent="0.35">
      <c r="A23" s="410">
        <v>3</v>
      </c>
      <c r="B23" s="414" t="s">
        <v>379</v>
      </c>
      <c r="C23" s="404">
        <v>1</v>
      </c>
      <c r="D23" s="438" t="str">
        <f t="shared" si="66"/>
        <v>.z06_3_a_1</v>
      </c>
      <c r="E23" s="410" t="s">
        <v>706</v>
      </c>
      <c r="F23" s="37" t="str">
        <f>IFERROR(VLOOKUP($I23,Listy!$A:$H,2,FALSE),"XXX")</f>
        <v>Imię03</v>
      </c>
      <c r="G23" s="37" t="str">
        <f>IFERROR(VLOOKUP($I23,Listy!$A:$H,3,FALSE),"XXX")</f>
        <v>Nazwisko03</v>
      </c>
      <c r="H23" s="211">
        <v>8</v>
      </c>
      <c r="I23" s="89" t="s">
        <v>256</v>
      </c>
      <c r="J23" s="91">
        <f t="shared" si="51"/>
        <v>82</v>
      </c>
      <c r="K23" s="94">
        <f>VLOOKUP(J23,Kalendarz!B:E,4,FALSE)</f>
        <v>46955</v>
      </c>
      <c r="L23" s="94">
        <f t="shared" si="52"/>
        <v>46955</v>
      </c>
      <c r="M23" s="37">
        <f t="shared" si="53"/>
        <v>81</v>
      </c>
      <c r="N23" s="474">
        <f>ROUND(MAX(AG23:AO23)/Listy!$U$2,0)</f>
        <v>0</v>
      </c>
      <c r="O23" s="211">
        <v>30</v>
      </c>
      <c r="P23" s="187">
        <v>0.25</v>
      </c>
      <c r="Q23" s="187">
        <v>0.25</v>
      </c>
      <c r="R23" s="187">
        <v>0.25</v>
      </c>
      <c r="S23" s="187">
        <v>0.25</v>
      </c>
      <c r="T23" s="187"/>
      <c r="U23" s="187"/>
      <c r="V23" s="187"/>
      <c r="W23" s="187"/>
      <c r="X23" s="187"/>
      <c r="Y23" s="292">
        <v>0</v>
      </c>
      <c r="Z23" s="292">
        <v>0</v>
      </c>
      <c r="AA23" s="292">
        <v>0</v>
      </c>
      <c r="AB23" s="292">
        <v>0</v>
      </c>
      <c r="AC23" s="305"/>
      <c r="AD23" s="305"/>
      <c r="AE23" s="305"/>
      <c r="AF23" s="305"/>
      <c r="AG23" s="192">
        <f t="shared" si="30"/>
        <v>8</v>
      </c>
      <c r="AH23" s="192">
        <f t="shared" si="31"/>
        <v>8</v>
      </c>
      <c r="AI23" s="192">
        <f t="shared" si="32"/>
        <v>8</v>
      </c>
      <c r="AJ23" s="192">
        <f t="shared" si="60"/>
        <v>8</v>
      </c>
      <c r="AK23" s="192">
        <f t="shared" si="67"/>
        <v>0</v>
      </c>
      <c r="AL23" s="192">
        <f t="shared" si="68"/>
        <v>0</v>
      </c>
      <c r="AM23" s="192">
        <f t="shared" si="69"/>
        <v>0</v>
      </c>
      <c r="AN23" s="192">
        <f t="shared" si="70"/>
        <v>0</v>
      </c>
      <c r="AO23" s="192">
        <f t="shared" si="71"/>
        <v>0</v>
      </c>
      <c r="AP23" s="193">
        <f t="shared" si="39"/>
        <v>0</v>
      </c>
      <c r="AQ23" s="193">
        <f t="shared" si="40"/>
        <v>0</v>
      </c>
      <c r="AR23" s="193">
        <f t="shared" si="41"/>
        <v>0</v>
      </c>
      <c r="AS23" s="193">
        <f t="shared" si="42"/>
        <v>0</v>
      </c>
      <c r="AT23" s="306">
        <f t="shared" si="43"/>
        <v>0</v>
      </c>
      <c r="AU23" s="306">
        <f t="shared" si="44"/>
        <v>0</v>
      </c>
      <c r="AV23" s="306">
        <f t="shared" si="45"/>
        <v>0</v>
      </c>
      <c r="AW23" s="306">
        <f t="shared" si="46"/>
        <v>0</v>
      </c>
      <c r="AX23" s="236">
        <f t="shared" si="47"/>
        <v>32</v>
      </c>
      <c r="AY23" s="2">
        <f t="shared" si="48"/>
        <v>0.2</v>
      </c>
      <c r="AZ23" s="87">
        <f>VLOOKUP(I23,Listy!$A$1:$H$9,6,FALSE)</f>
        <v>5003</v>
      </c>
      <c r="BA23" s="378">
        <f t="shared" si="49"/>
        <v>1000.6</v>
      </c>
      <c r="BB23" s="379">
        <f t="shared" si="50"/>
        <v>200.12</v>
      </c>
      <c r="BC23" s="2"/>
      <c r="BD23" s="2"/>
      <c r="BE23" s="2"/>
      <c r="BF23" s="2"/>
      <c r="BG23" s="2"/>
      <c r="BH23" s="2"/>
      <c r="BI23" s="21">
        <f t="shared" si="26"/>
        <v>0</v>
      </c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1">
        <f t="shared" si="27"/>
        <v>0</v>
      </c>
      <c r="BX23" s="2"/>
      <c r="BY23" s="2"/>
      <c r="BZ23" s="2"/>
      <c r="CA23" s="21">
        <f t="shared" si="28"/>
        <v>0</v>
      </c>
      <c r="CB23" s="2"/>
      <c r="CC23" s="2"/>
      <c r="CD23" s="2"/>
      <c r="CE23" s="21">
        <f t="shared" si="29"/>
        <v>0</v>
      </c>
      <c r="CF23"/>
    </row>
    <row r="24" spans="1:84" s="278" customFormat="1" ht="18" x14ac:dyDescent="0.35">
      <c r="A24" s="410">
        <v>4</v>
      </c>
      <c r="B24" s="414" t="s">
        <v>379</v>
      </c>
      <c r="C24" s="407">
        <v>0</v>
      </c>
      <c r="D24" s="438" t="str">
        <f t="shared" ref="D24" si="72">CONCATENATE(A$3,"_",A24,"_",B24,"_",C24)</f>
        <v>.z06_4_a_0</v>
      </c>
      <c r="E24" s="440" t="s">
        <v>738</v>
      </c>
      <c r="F24" s="211"/>
      <c r="G24" s="211"/>
      <c r="H24" s="211"/>
      <c r="I24" s="211"/>
      <c r="J24" s="91">
        <f t="shared" si="51"/>
        <v>82</v>
      </c>
      <c r="K24" s="94">
        <f>VLOOKUP(J24,Kalendarz!B:E,4,FALSE)</f>
        <v>46955</v>
      </c>
      <c r="L24" s="94">
        <f t="shared" si="52"/>
        <v>46955</v>
      </c>
      <c r="M24" s="37">
        <f t="shared" si="53"/>
        <v>81</v>
      </c>
      <c r="N24" s="474">
        <f>ROUND(MAX(AG24:AO24)/Listy!$U$2,0)</f>
        <v>0</v>
      </c>
      <c r="O24" s="211"/>
      <c r="P24" s="211"/>
      <c r="Q24" s="12"/>
      <c r="R24" s="12"/>
      <c r="S24" s="12"/>
      <c r="T24" s="12"/>
      <c r="U24" s="82"/>
      <c r="V24" s="82"/>
      <c r="W24" s="8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82"/>
      <c r="AM24" s="82"/>
      <c r="AN24" s="8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/>
    </row>
    <row r="25" spans="1:84" s="278" customFormat="1" x14ac:dyDescent="0.3">
      <c r="A25" s="414">
        <v>4</v>
      </c>
      <c r="B25" s="414" t="s">
        <v>379</v>
      </c>
      <c r="C25" s="407">
        <v>1</v>
      </c>
      <c r="D25" s="438" t="str">
        <f t="shared" si="66"/>
        <v>.z06_4_a_1</v>
      </c>
      <c r="E25" s="437" t="s">
        <v>470</v>
      </c>
      <c r="F25" s="37" t="str">
        <f>IFERROR(VLOOKUP($I25,Listy!$A:$H,2,FALSE),"XXX")</f>
        <v>Imię02</v>
      </c>
      <c r="G25" s="37" t="str">
        <f>IFERROR(VLOOKUP($I25,Listy!$A:$H,3,FALSE),"XXX")</f>
        <v>Nazwisko02</v>
      </c>
      <c r="H25" s="211">
        <v>8</v>
      </c>
      <c r="I25" s="89" t="s">
        <v>255</v>
      </c>
      <c r="J25" s="91">
        <f t="shared" si="51"/>
        <v>82</v>
      </c>
      <c r="K25" s="94">
        <f>VLOOKUP(J25,Kalendarz!B:E,4,FALSE)</f>
        <v>46955</v>
      </c>
      <c r="L25" s="94">
        <f t="shared" si="52"/>
        <v>46956</v>
      </c>
      <c r="M25" s="37">
        <f t="shared" si="53"/>
        <v>82</v>
      </c>
      <c r="N25" s="474">
        <f>ROUND(MAX(AG25:AO25)/Listy!$U$2,0)</f>
        <v>1</v>
      </c>
      <c r="O25" s="211">
        <v>40</v>
      </c>
      <c r="P25" s="187">
        <v>0.25</v>
      </c>
      <c r="Q25" s="187">
        <v>0.25</v>
      </c>
      <c r="R25" s="187">
        <v>0.25</v>
      </c>
      <c r="S25" s="187">
        <v>0.25</v>
      </c>
      <c r="T25" s="187"/>
      <c r="U25" s="187"/>
      <c r="V25" s="187"/>
      <c r="W25" s="187"/>
      <c r="X25" s="187"/>
      <c r="Y25" s="292">
        <v>0</v>
      </c>
      <c r="Z25" s="292">
        <v>0</v>
      </c>
      <c r="AA25" s="292">
        <v>0</v>
      </c>
      <c r="AB25" s="292">
        <v>0</v>
      </c>
      <c r="AC25" s="305"/>
      <c r="AD25" s="305"/>
      <c r="AE25" s="305"/>
      <c r="AF25" s="305"/>
      <c r="AG25" s="192">
        <f t="shared" si="30"/>
        <v>10</v>
      </c>
      <c r="AH25" s="192">
        <f t="shared" si="31"/>
        <v>10</v>
      </c>
      <c r="AI25" s="192">
        <f t="shared" si="32"/>
        <v>10</v>
      </c>
      <c r="AJ25" s="192">
        <f t="shared" si="60"/>
        <v>10</v>
      </c>
      <c r="AK25" s="192">
        <f t="shared" ref="AK25:AK28" si="73">ROUND($O25*T25,0)</f>
        <v>0</v>
      </c>
      <c r="AL25" s="192">
        <f t="shared" ref="AL25:AL28" si="74">ROUND($O25*U25,0)</f>
        <v>0</v>
      </c>
      <c r="AM25" s="192">
        <f t="shared" ref="AM25:AM28" si="75">ROUND($O25*V25,0)</f>
        <v>0</v>
      </c>
      <c r="AN25" s="192">
        <f t="shared" ref="AN25:AN28" si="76">ROUND($O25*W25,0)</f>
        <v>0</v>
      </c>
      <c r="AO25" s="192">
        <f t="shared" ref="AO25:AO28" si="77">ROUND($O25*X25,0)</f>
        <v>0</v>
      </c>
      <c r="AP25" s="193">
        <f t="shared" si="39"/>
        <v>0</v>
      </c>
      <c r="AQ25" s="193">
        <f t="shared" si="40"/>
        <v>0</v>
      </c>
      <c r="AR25" s="193">
        <f t="shared" si="41"/>
        <v>0</v>
      </c>
      <c r="AS25" s="193">
        <f t="shared" si="42"/>
        <v>0</v>
      </c>
      <c r="AT25" s="306">
        <f t="shared" si="43"/>
        <v>0</v>
      </c>
      <c r="AU25" s="306">
        <f t="shared" si="44"/>
        <v>0</v>
      </c>
      <c r="AV25" s="306">
        <f t="shared" si="45"/>
        <v>0</v>
      </c>
      <c r="AW25" s="306">
        <f t="shared" si="46"/>
        <v>0</v>
      </c>
      <c r="AX25" s="236">
        <f t="shared" si="47"/>
        <v>40</v>
      </c>
      <c r="AY25" s="2">
        <f t="shared" si="48"/>
        <v>0.25</v>
      </c>
      <c r="AZ25" s="87">
        <f>VLOOKUP(I25,Listy!$A$1:$H$9,6,FALSE)</f>
        <v>5002</v>
      </c>
      <c r="BA25" s="378">
        <f t="shared" si="49"/>
        <v>1250.5</v>
      </c>
      <c r="BB25" s="379">
        <f t="shared" si="50"/>
        <v>312.625</v>
      </c>
      <c r="BC25" s="2"/>
      <c r="BD25" s="2"/>
      <c r="BE25" s="2"/>
      <c r="BF25" s="2"/>
      <c r="BG25" s="2"/>
      <c r="BH25" s="2"/>
      <c r="BI25" s="21">
        <f t="shared" si="26"/>
        <v>0</v>
      </c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1">
        <f t="shared" si="27"/>
        <v>0</v>
      </c>
      <c r="BX25" s="2"/>
      <c r="BY25" s="2"/>
      <c r="BZ25" s="2"/>
      <c r="CA25" s="21">
        <f t="shared" si="28"/>
        <v>0</v>
      </c>
      <c r="CB25" s="2"/>
      <c r="CC25" s="2"/>
      <c r="CD25" s="2"/>
      <c r="CE25" s="21">
        <f t="shared" si="29"/>
        <v>0</v>
      </c>
      <c r="CF25"/>
    </row>
    <row r="26" spans="1:84" s="278" customFormat="1" x14ac:dyDescent="0.3">
      <c r="A26" s="414">
        <v>4</v>
      </c>
      <c r="B26" s="414" t="s">
        <v>380</v>
      </c>
      <c r="C26" s="407">
        <v>2</v>
      </c>
      <c r="D26" s="438" t="str">
        <f t="shared" si="66"/>
        <v>.z06_4_b_2</v>
      </c>
      <c r="E26" s="437" t="s">
        <v>441</v>
      </c>
      <c r="F26" s="37" t="str">
        <f>IFERROR(VLOOKUP($I26,Listy!$A:$H,2,FALSE),"XXX")</f>
        <v>Imię01</v>
      </c>
      <c r="G26" s="37" t="str">
        <f>IFERROR(VLOOKUP($I26,Listy!$A:$H,3,FALSE),"XXX")</f>
        <v>Nazwisko01</v>
      </c>
      <c r="H26" s="211">
        <v>8</v>
      </c>
      <c r="I26" s="89" t="s">
        <v>254</v>
      </c>
      <c r="J26" s="91">
        <f t="shared" si="51"/>
        <v>83</v>
      </c>
      <c r="K26" s="94">
        <f>VLOOKUP(J26,Kalendarz!B:E,4,FALSE)</f>
        <v>46962</v>
      </c>
      <c r="L26" s="94">
        <f t="shared" si="52"/>
        <v>46963</v>
      </c>
      <c r="M26" s="37">
        <f t="shared" si="53"/>
        <v>83</v>
      </c>
      <c r="N26" s="474">
        <f>ROUND(MAX(AG26:AO26)/Listy!$U$2,0)</f>
        <v>1</v>
      </c>
      <c r="O26" s="211">
        <v>40</v>
      </c>
      <c r="P26" s="187">
        <v>0.25</v>
      </c>
      <c r="Q26" s="187">
        <v>0.25</v>
      </c>
      <c r="R26" s="187">
        <v>0.25</v>
      </c>
      <c r="S26" s="187">
        <v>0.25</v>
      </c>
      <c r="T26" s="187"/>
      <c r="U26" s="187"/>
      <c r="V26" s="187"/>
      <c r="W26" s="187"/>
      <c r="X26" s="187"/>
      <c r="Y26" s="292">
        <v>0</v>
      </c>
      <c r="Z26" s="292">
        <v>0</v>
      </c>
      <c r="AA26" s="292">
        <v>0</v>
      </c>
      <c r="AB26" s="292">
        <v>0</v>
      </c>
      <c r="AC26" s="305"/>
      <c r="AD26" s="305"/>
      <c r="AE26" s="305"/>
      <c r="AF26" s="305"/>
      <c r="AG26" s="192">
        <f t="shared" si="30"/>
        <v>10</v>
      </c>
      <c r="AH26" s="192">
        <f t="shared" si="31"/>
        <v>10</v>
      </c>
      <c r="AI26" s="192">
        <f t="shared" si="32"/>
        <v>10</v>
      </c>
      <c r="AJ26" s="192">
        <f t="shared" si="60"/>
        <v>10</v>
      </c>
      <c r="AK26" s="192">
        <f t="shared" si="73"/>
        <v>0</v>
      </c>
      <c r="AL26" s="192">
        <f t="shared" si="74"/>
        <v>0</v>
      </c>
      <c r="AM26" s="192">
        <f t="shared" si="75"/>
        <v>0</v>
      </c>
      <c r="AN26" s="192">
        <f t="shared" si="76"/>
        <v>0</v>
      </c>
      <c r="AO26" s="192">
        <f t="shared" si="77"/>
        <v>0</v>
      </c>
      <c r="AP26" s="193">
        <f t="shared" si="39"/>
        <v>0</v>
      </c>
      <c r="AQ26" s="193">
        <f t="shared" si="40"/>
        <v>0</v>
      </c>
      <c r="AR26" s="193">
        <f t="shared" si="41"/>
        <v>0</v>
      </c>
      <c r="AS26" s="193">
        <f t="shared" si="42"/>
        <v>0</v>
      </c>
      <c r="AT26" s="306">
        <f t="shared" si="43"/>
        <v>0</v>
      </c>
      <c r="AU26" s="306">
        <f t="shared" si="44"/>
        <v>0</v>
      </c>
      <c r="AV26" s="306">
        <f t="shared" si="45"/>
        <v>0</v>
      </c>
      <c r="AW26" s="306">
        <f t="shared" si="46"/>
        <v>0</v>
      </c>
      <c r="AX26" s="236">
        <f t="shared" si="47"/>
        <v>40</v>
      </c>
      <c r="AY26" s="2">
        <f t="shared" si="48"/>
        <v>0.25</v>
      </c>
      <c r="AZ26" s="87">
        <f>VLOOKUP(I26,Listy!$A$1:$H$9,6,FALSE)</f>
        <v>5001</v>
      </c>
      <c r="BA26" s="378">
        <f t="shared" si="49"/>
        <v>1250.25</v>
      </c>
      <c r="BB26" s="379">
        <f t="shared" si="50"/>
        <v>312.5625</v>
      </c>
      <c r="BC26" s="2"/>
      <c r="BD26" s="2"/>
      <c r="BE26" s="2"/>
      <c r="BF26" s="2"/>
      <c r="BG26" s="2"/>
      <c r="BH26" s="2"/>
      <c r="BI26" s="21">
        <f t="shared" si="26"/>
        <v>0</v>
      </c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1">
        <f t="shared" si="27"/>
        <v>0</v>
      </c>
      <c r="BX26" s="2"/>
      <c r="BY26" s="2"/>
      <c r="BZ26" s="2"/>
      <c r="CA26" s="21">
        <f t="shared" si="28"/>
        <v>0</v>
      </c>
      <c r="CB26" s="2"/>
      <c r="CC26" s="2"/>
      <c r="CD26" s="2"/>
      <c r="CE26" s="21">
        <f t="shared" si="29"/>
        <v>0</v>
      </c>
      <c r="CF26"/>
    </row>
    <row r="27" spans="1:84" s="278" customFormat="1" x14ac:dyDescent="0.3">
      <c r="A27" s="414">
        <v>4</v>
      </c>
      <c r="B27" s="414" t="s">
        <v>381</v>
      </c>
      <c r="C27" s="407">
        <v>3</v>
      </c>
      <c r="D27" s="438" t="str">
        <f t="shared" si="66"/>
        <v>.z06_4_c_3</v>
      </c>
      <c r="E27" s="437" t="s">
        <v>471</v>
      </c>
      <c r="F27" s="37" t="str">
        <f>IFERROR(VLOOKUP($I27,Listy!$A:$H,2,FALSE),"XXX")</f>
        <v>Imię02</v>
      </c>
      <c r="G27" s="37" t="str">
        <f>IFERROR(VLOOKUP($I27,Listy!$A:$H,3,FALSE),"XXX")</f>
        <v>Nazwisko02</v>
      </c>
      <c r="H27" s="211">
        <v>8</v>
      </c>
      <c r="I27" s="89" t="s">
        <v>255</v>
      </c>
      <c r="J27" s="91">
        <f t="shared" ref="J27:J29" si="78">M26+1</f>
        <v>84</v>
      </c>
      <c r="K27" s="94">
        <f>VLOOKUP(J27,Kalendarz!B:E,4,FALSE)</f>
        <v>46969</v>
      </c>
      <c r="L27" s="94">
        <f t="shared" ref="L27:L29" si="79">K27+N27</f>
        <v>46970</v>
      </c>
      <c r="M27" s="37">
        <f t="shared" ref="M27:M29" si="80">J27+N27-1</f>
        <v>84</v>
      </c>
      <c r="N27" s="474">
        <f>ROUND(MAX(AG27:AO27)/Listy!$U$2,0)</f>
        <v>1</v>
      </c>
      <c r="O27" s="211">
        <v>80</v>
      </c>
      <c r="P27" s="187">
        <v>0.25</v>
      </c>
      <c r="Q27" s="187">
        <v>0.25</v>
      </c>
      <c r="R27" s="187">
        <v>0.25</v>
      </c>
      <c r="S27" s="187">
        <v>0.25</v>
      </c>
      <c r="T27" s="187"/>
      <c r="U27" s="187"/>
      <c r="V27" s="187"/>
      <c r="W27" s="187"/>
      <c r="X27" s="187"/>
      <c r="Y27" s="292">
        <v>0</v>
      </c>
      <c r="Z27" s="292">
        <v>0</v>
      </c>
      <c r="AA27" s="292">
        <v>0</v>
      </c>
      <c r="AB27" s="292">
        <v>0</v>
      </c>
      <c r="AC27" s="305"/>
      <c r="AD27" s="305"/>
      <c r="AE27" s="305"/>
      <c r="AF27" s="305"/>
      <c r="AG27" s="192">
        <f t="shared" si="30"/>
        <v>20</v>
      </c>
      <c r="AH27" s="192">
        <f t="shared" si="31"/>
        <v>20</v>
      </c>
      <c r="AI27" s="192">
        <f t="shared" si="32"/>
        <v>20</v>
      </c>
      <c r="AJ27" s="192">
        <f t="shared" si="60"/>
        <v>20</v>
      </c>
      <c r="AK27" s="192">
        <f t="shared" si="73"/>
        <v>0</v>
      </c>
      <c r="AL27" s="192">
        <f t="shared" si="74"/>
        <v>0</v>
      </c>
      <c r="AM27" s="192">
        <f t="shared" si="75"/>
        <v>0</v>
      </c>
      <c r="AN27" s="192">
        <f t="shared" si="76"/>
        <v>0</v>
      </c>
      <c r="AO27" s="192">
        <f t="shared" si="77"/>
        <v>0</v>
      </c>
      <c r="AP27" s="193">
        <f t="shared" si="39"/>
        <v>0</v>
      </c>
      <c r="AQ27" s="193">
        <f t="shared" si="40"/>
        <v>0</v>
      </c>
      <c r="AR27" s="193">
        <f t="shared" si="41"/>
        <v>0</v>
      </c>
      <c r="AS27" s="193">
        <f t="shared" si="42"/>
        <v>0</v>
      </c>
      <c r="AT27" s="306">
        <f t="shared" si="43"/>
        <v>0</v>
      </c>
      <c r="AU27" s="306">
        <f t="shared" si="44"/>
        <v>0</v>
      </c>
      <c r="AV27" s="306">
        <f t="shared" si="45"/>
        <v>0</v>
      </c>
      <c r="AW27" s="306">
        <f t="shared" si="46"/>
        <v>0</v>
      </c>
      <c r="AX27" s="236">
        <f t="shared" si="47"/>
        <v>80</v>
      </c>
      <c r="AY27" s="2">
        <f t="shared" si="48"/>
        <v>0.5</v>
      </c>
      <c r="AZ27" s="87">
        <f>VLOOKUP(I27,Listy!$A$1:$H$9,6,FALSE)</f>
        <v>5002</v>
      </c>
      <c r="BA27" s="378">
        <f t="shared" si="49"/>
        <v>2501</v>
      </c>
      <c r="BB27" s="379">
        <f t="shared" si="50"/>
        <v>1250.5</v>
      </c>
      <c r="BC27" s="2"/>
      <c r="BD27" s="2"/>
      <c r="BE27" s="2"/>
      <c r="BF27" s="2"/>
      <c r="BG27" s="2"/>
      <c r="BH27" s="2"/>
      <c r="BI27" s="21">
        <f t="shared" si="26"/>
        <v>0</v>
      </c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1">
        <f t="shared" si="27"/>
        <v>0</v>
      </c>
      <c r="BX27" s="2"/>
      <c r="BY27" s="2"/>
      <c r="BZ27" s="2"/>
      <c r="CA27" s="21">
        <f t="shared" si="28"/>
        <v>0</v>
      </c>
      <c r="CB27" s="2"/>
      <c r="CC27" s="2"/>
      <c r="CD27" s="2"/>
      <c r="CE27" s="21">
        <f t="shared" si="29"/>
        <v>0</v>
      </c>
      <c r="CF27"/>
    </row>
    <row r="28" spans="1:84" s="278" customFormat="1" ht="18" x14ac:dyDescent="0.35">
      <c r="A28" s="410">
        <v>5</v>
      </c>
      <c r="B28" s="441" t="s">
        <v>379</v>
      </c>
      <c r="C28" s="407">
        <v>1</v>
      </c>
      <c r="D28" s="438" t="str">
        <f t="shared" si="66"/>
        <v>.z06_5_a_1</v>
      </c>
      <c r="E28" s="410" t="s">
        <v>739</v>
      </c>
      <c r="F28" s="37" t="str">
        <f>IFERROR(VLOOKUP($I28,Listy!$A:$H,2,FALSE),"XXX")</f>
        <v>Imię03</v>
      </c>
      <c r="G28" s="37" t="str">
        <f>IFERROR(VLOOKUP($I28,Listy!$A:$H,3,FALSE),"XXX")</f>
        <v>Nazwisko03</v>
      </c>
      <c r="H28" s="211">
        <v>9</v>
      </c>
      <c r="I28" s="89" t="s">
        <v>256</v>
      </c>
      <c r="J28" s="91">
        <f t="shared" si="78"/>
        <v>85</v>
      </c>
      <c r="K28" s="94">
        <f>VLOOKUP(J28,Kalendarz!B:E,4,FALSE)</f>
        <v>46976</v>
      </c>
      <c r="L28" s="94">
        <f t="shared" si="79"/>
        <v>46976</v>
      </c>
      <c r="M28" s="37">
        <f t="shared" si="80"/>
        <v>84</v>
      </c>
      <c r="N28" s="474">
        <f>ROUND(MAX(AG28:AO28)/Listy!$U$2,0)</f>
        <v>0</v>
      </c>
      <c r="O28" s="211">
        <v>20</v>
      </c>
      <c r="P28" s="187">
        <v>0.25</v>
      </c>
      <c r="Q28" s="187">
        <v>0.25</v>
      </c>
      <c r="R28" s="187">
        <v>0.25</v>
      </c>
      <c r="S28" s="187">
        <v>0.25</v>
      </c>
      <c r="T28" s="187"/>
      <c r="U28" s="187"/>
      <c r="V28" s="187"/>
      <c r="W28" s="187"/>
      <c r="X28" s="187"/>
      <c r="Y28" s="292">
        <v>0</v>
      </c>
      <c r="Z28" s="292">
        <v>0</v>
      </c>
      <c r="AA28" s="292">
        <v>0</v>
      </c>
      <c r="AB28" s="292">
        <v>0</v>
      </c>
      <c r="AC28" s="305"/>
      <c r="AD28" s="305"/>
      <c r="AE28" s="305"/>
      <c r="AF28" s="305"/>
      <c r="AG28" s="192">
        <f t="shared" si="30"/>
        <v>5</v>
      </c>
      <c r="AH28" s="192">
        <f t="shared" si="31"/>
        <v>5</v>
      </c>
      <c r="AI28" s="192">
        <f t="shared" si="32"/>
        <v>5</v>
      </c>
      <c r="AJ28" s="192">
        <f t="shared" si="60"/>
        <v>5</v>
      </c>
      <c r="AK28" s="192">
        <f t="shared" si="73"/>
        <v>0</v>
      </c>
      <c r="AL28" s="192">
        <f t="shared" si="74"/>
        <v>0</v>
      </c>
      <c r="AM28" s="192">
        <f t="shared" si="75"/>
        <v>0</v>
      </c>
      <c r="AN28" s="192">
        <f t="shared" si="76"/>
        <v>0</v>
      </c>
      <c r="AO28" s="192">
        <f t="shared" si="77"/>
        <v>0</v>
      </c>
      <c r="AP28" s="193">
        <f t="shared" si="39"/>
        <v>0</v>
      </c>
      <c r="AQ28" s="193">
        <f t="shared" si="40"/>
        <v>0</v>
      </c>
      <c r="AR28" s="193">
        <f t="shared" si="41"/>
        <v>0</v>
      </c>
      <c r="AS28" s="193">
        <f t="shared" si="42"/>
        <v>0</v>
      </c>
      <c r="AT28" s="306">
        <f t="shared" si="43"/>
        <v>0</v>
      </c>
      <c r="AU28" s="306">
        <f t="shared" si="44"/>
        <v>0</v>
      </c>
      <c r="AV28" s="306">
        <f t="shared" si="45"/>
        <v>0</v>
      </c>
      <c r="AW28" s="306">
        <f t="shared" si="46"/>
        <v>0</v>
      </c>
      <c r="AX28" s="236">
        <f t="shared" si="47"/>
        <v>20</v>
      </c>
      <c r="AY28" s="2">
        <f t="shared" si="48"/>
        <v>0.125</v>
      </c>
      <c r="AZ28" s="87">
        <f>VLOOKUP(I28,Listy!$A$1:$H$9,6,FALSE)</f>
        <v>5003</v>
      </c>
      <c r="BA28" s="378">
        <f t="shared" si="49"/>
        <v>625.375</v>
      </c>
      <c r="BB28" s="379">
        <f t="shared" si="50"/>
        <v>78.171875</v>
      </c>
      <c r="BC28" s="2"/>
      <c r="BD28" s="2"/>
      <c r="BE28" s="2"/>
      <c r="BF28" s="2"/>
      <c r="BG28" s="2"/>
      <c r="BH28" s="2"/>
      <c r="BI28" s="21">
        <f t="shared" si="26"/>
        <v>0</v>
      </c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1">
        <f t="shared" si="27"/>
        <v>0</v>
      </c>
      <c r="BX28" s="2"/>
      <c r="BY28" s="2"/>
      <c r="BZ28" s="2"/>
      <c r="CA28" s="21">
        <f t="shared" si="28"/>
        <v>0</v>
      </c>
      <c r="CB28" s="2"/>
      <c r="CC28" s="2"/>
      <c r="CD28" s="2"/>
      <c r="CE28" s="21">
        <f t="shared" si="29"/>
        <v>0</v>
      </c>
      <c r="CF28"/>
    </row>
    <row r="29" spans="1:84" s="278" customFormat="1" ht="18" x14ac:dyDescent="0.35">
      <c r="A29" s="410">
        <v>6</v>
      </c>
      <c r="B29" s="441" t="s">
        <v>379</v>
      </c>
      <c r="C29" s="407">
        <v>1</v>
      </c>
      <c r="D29" s="438" t="str">
        <f t="shared" si="66"/>
        <v>.z06_6_a_1</v>
      </c>
      <c r="E29" s="410" t="s">
        <v>740</v>
      </c>
      <c r="F29" s="37" t="str">
        <f>IFERROR(VLOOKUP($I29,Listy!$A:$H,2,FALSE),"XXX")</f>
        <v>Imię01</v>
      </c>
      <c r="G29" s="37" t="str">
        <f>IFERROR(VLOOKUP($I29,Listy!$A:$H,3,FALSE),"XXX")</f>
        <v>Nazwisko01</v>
      </c>
      <c r="H29" s="211">
        <v>10</v>
      </c>
      <c r="I29" s="89" t="s">
        <v>254</v>
      </c>
      <c r="J29" s="91">
        <f t="shared" si="78"/>
        <v>85</v>
      </c>
      <c r="K29" s="94">
        <f>VLOOKUP(J29,Kalendarz!B:E,4,FALSE)</f>
        <v>46976</v>
      </c>
      <c r="L29" s="94">
        <f t="shared" si="79"/>
        <v>46977</v>
      </c>
      <c r="M29" s="37">
        <f t="shared" si="80"/>
        <v>85</v>
      </c>
      <c r="N29" s="474">
        <f>ROUND(MAX(AG29:AO29)/Listy!$U$2,0)</f>
        <v>1</v>
      </c>
      <c r="O29" s="211">
        <v>60</v>
      </c>
      <c r="P29" s="187">
        <v>0.25</v>
      </c>
      <c r="Q29" s="187">
        <v>0.25</v>
      </c>
      <c r="R29" s="187">
        <v>0.25</v>
      </c>
      <c r="S29" s="187">
        <v>0.25</v>
      </c>
      <c r="T29" s="187"/>
      <c r="U29" s="187"/>
      <c r="V29" s="187"/>
      <c r="W29" s="187"/>
      <c r="X29" s="187"/>
      <c r="Y29" s="292">
        <v>0</v>
      </c>
      <c r="Z29" s="292">
        <v>0</v>
      </c>
      <c r="AA29" s="292">
        <v>0</v>
      </c>
      <c r="AB29" s="292">
        <v>0</v>
      </c>
      <c r="AC29" s="305"/>
      <c r="AD29" s="305"/>
      <c r="AE29" s="305"/>
      <c r="AF29" s="305"/>
      <c r="AG29" s="192">
        <f t="shared" si="30"/>
        <v>15</v>
      </c>
      <c r="AH29" s="192">
        <f t="shared" si="31"/>
        <v>15</v>
      </c>
      <c r="AI29" s="192">
        <f t="shared" si="32"/>
        <v>15</v>
      </c>
      <c r="AJ29" s="192">
        <f t="shared" si="60"/>
        <v>15</v>
      </c>
      <c r="AK29" s="192">
        <f t="shared" ref="AK29" si="81">ROUND($O29*T29,0)</f>
        <v>0</v>
      </c>
      <c r="AL29" s="192">
        <f t="shared" ref="AL29" si="82">ROUND($O29*U29,0)</f>
        <v>0</v>
      </c>
      <c r="AM29" s="192">
        <f t="shared" ref="AM29" si="83">ROUND($O29*V29,0)</f>
        <v>0</v>
      </c>
      <c r="AN29" s="192">
        <f t="shared" ref="AN29" si="84">ROUND($O29*W29,0)</f>
        <v>0</v>
      </c>
      <c r="AO29" s="192">
        <f t="shared" ref="AO29" si="85">ROUND($O29*X29,0)</f>
        <v>0</v>
      </c>
      <c r="AP29" s="193">
        <f t="shared" si="39"/>
        <v>0</v>
      </c>
      <c r="AQ29" s="193">
        <f t="shared" si="40"/>
        <v>0</v>
      </c>
      <c r="AR29" s="193">
        <f t="shared" si="41"/>
        <v>0</v>
      </c>
      <c r="AS29" s="193">
        <f t="shared" si="42"/>
        <v>0</v>
      </c>
      <c r="AT29" s="306">
        <f t="shared" si="43"/>
        <v>0</v>
      </c>
      <c r="AU29" s="306">
        <f t="shared" si="44"/>
        <v>0</v>
      </c>
      <c r="AV29" s="306">
        <f t="shared" si="45"/>
        <v>0</v>
      </c>
      <c r="AW29" s="306">
        <f t="shared" si="46"/>
        <v>0</v>
      </c>
      <c r="AX29" s="236">
        <f t="shared" si="47"/>
        <v>60</v>
      </c>
      <c r="AY29" s="2">
        <f t="shared" si="48"/>
        <v>0.375</v>
      </c>
      <c r="AZ29" s="87">
        <f>VLOOKUP(I29,Listy!$A$1:$H$9,6,FALSE)</f>
        <v>5001</v>
      </c>
      <c r="BA29" s="378">
        <f t="shared" si="49"/>
        <v>1875.375</v>
      </c>
      <c r="BB29" s="379">
        <f t="shared" si="50"/>
        <v>703.265625</v>
      </c>
      <c r="BC29" s="2"/>
      <c r="BD29" s="2"/>
      <c r="BE29" s="2"/>
      <c r="BF29" s="2"/>
      <c r="BG29" s="2"/>
      <c r="BH29" s="2"/>
      <c r="BI29" s="21">
        <f t="shared" si="26"/>
        <v>0</v>
      </c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1">
        <f t="shared" si="27"/>
        <v>0</v>
      </c>
      <c r="BX29" s="2"/>
      <c r="BY29" s="2"/>
      <c r="BZ29" s="2"/>
      <c r="CA29" s="21">
        <f t="shared" si="28"/>
        <v>0</v>
      </c>
      <c r="CB29" s="2"/>
      <c r="CC29" s="2"/>
      <c r="CD29" s="2"/>
      <c r="CE29" s="21">
        <f t="shared" si="29"/>
        <v>0</v>
      </c>
      <c r="CF29"/>
    </row>
    <row r="30" spans="1:84" s="278" customFormat="1" x14ac:dyDescent="0.3">
      <c r="A30" s="349"/>
      <c r="B30" s="350"/>
      <c r="C30" s="349"/>
      <c r="D30" s="333"/>
      <c r="E30" s="354"/>
      <c r="F30" s="334"/>
      <c r="G30" s="334"/>
      <c r="H30" s="335"/>
      <c r="I30" s="334"/>
      <c r="J30" s="334"/>
      <c r="K30" s="334"/>
      <c r="L30" s="334"/>
      <c r="M30" s="334"/>
      <c r="N30" s="334"/>
      <c r="O30" s="334"/>
      <c r="P30" s="334"/>
      <c r="Q30" s="334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8"/>
      <c r="AD30" s="338"/>
      <c r="AE30" s="338"/>
      <c r="AF30" s="338"/>
      <c r="AG30" s="585">
        <f>SUM(AG$3:AG29)</f>
        <v>297</v>
      </c>
      <c r="AH30" s="586">
        <f>SUM(AH$3:AH29)</f>
        <v>297</v>
      </c>
      <c r="AI30" s="586">
        <f>SUM(AI$3:AI29)</f>
        <v>297</v>
      </c>
      <c r="AJ30" s="586">
        <f>SUM(AJ$3:AJ29)</f>
        <v>297</v>
      </c>
      <c r="AK30" s="586">
        <f>SUM(AK$3:AK29)</f>
        <v>0</v>
      </c>
      <c r="AL30" s="586">
        <f>SUM(AL$3:AL29)</f>
        <v>0</v>
      </c>
      <c r="AM30" s="586">
        <f>SUM(AM$3:AM29)</f>
        <v>0</v>
      </c>
      <c r="AN30" s="586">
        <f>SUM(AN$3:AN29)</f>
        <v>0</v>
      </c>
      <c r="AO30" s="587">
        <f>SUM(AO$3:AO29)</f>
        <v>0</v>
      </c>
      <c r="AP30" s="579">
        <f>SUM(AP$3:AP29)</f>
        <v>80</v>
      </c>
      <c r="AQ30" s="580">
        <f>SUM(AQ$3:AQ29)</f>
        <v>0</v>
      </c>
      <c r="AR30" s="580">
        <f>SUM(AR$3:AR29)</f>
        <v>0</v>
      </c>
      <c r="AS30" s="581">
        <f>SUM(AS$3:AS29)</f>
        <v>0</v>
      </c>
      <c r="AT30" s="572">
        <f>SUM(AT$3:AT29)</f>
        <v>0</v>
      </c>
      <c r="AU30" s="573">
        <f>SUM(AU$3:AU29)</f>
        <v>0</v>
      </c>
      <c r="AV30" s="573">
        <f>SUM(AV$3:AV29)</f>
        <v>0</v>
      </c>
      <c r="AW30" s="574">
        <f>SUM(AW$3:AW29)</f>
        <v>0</v>
      </c>
      <c r="AX30" s="592">
        <f>SUM(AX$3:AX29)</f>
        <v>1188</v>
      </c>
      <c r="AZ30" s="336"/>
      <c r="BA30" s="336"/>
      <c r="BC30" s="336"/>
      <c r="BD30" s="336"/>
      <c r="BE30" s="336"/>
      <c r="BF30" s="336"/>
      <c r="BG30" s="336"/>
      <c r="BH30" s="336"/>
      <c r="BJ30" s="336"/>
      <c r="BK30" s="336"/>
      <c r="BM30" s="336"/>
      <c r="BN30" s="336"/>
      <c r="BP30" s="336"/>
      <c r="BQ30" s="336"/>
      <c r="BT30" s="336"/>
      <c r="BU30" s="336"/>
      <c r="BV30" s="336"/>
      <c r="BX30" s="336"/>
      <c r="BY30" s="336"/>
      <c r="BZ30" s="336"/>
      <c r="CB30" s="336"/>
      <c r="CC30" s="336"/>
      <c r="CD30" s="336"/>
    </row>
    <row r="31" spans="1:84" s="278" customFormat="1" x14ac:dyDescent="0.3">
      <c r="A31" s="349"/>
      <c r="B31" s="350"/>
      <c r="C31" s="349"/>
      <c r="D31" s="333"/>
      <c r="E31" s="333"/>
      <c r="F31" s="334"/>
      <c r="G31" s="334"/>
      <c r="H31" s="335"/>
      <c r="I31" s="334"/>
      <c r="J31" s="334"/>
      <c r="K31" s="334"/>
      <c r="L31" s="334"/>
      <c r="M31" s="334"/>
      <c r="N31" s="334"/>
      <c r="O31" s="336"/>
      <c r="P31" s="337"/>
      <c r="Q31" s="337"/>
      <c r="R31" s="337"/>
      <c r="S31" s="337"/>
      <c r="T31" s="337"/>
      <c r="U31" s="337"/>
      <c r="V31" s="337"/>
      <c r="W31" s="337"/>
      <c r="X31" s="337"/>
      <c r="Y31" s="357"/>
      <c r="Z31" s="357"/>
      <c r="AA31" s="357"/>
      <c r="AB31" s="337"/>
      <c r="AC31" s="338"/>
      <c r="AD31" s="338"/>
      <c r="AE31" s="338"/>
      <c r="AF31" s="338"/>
      <c r="AG31" s="588" t="str">
        <f>Listy!$AA$1&amp;AG30/20</f>
        <v>T=14,85</v>
      </c>
      <c r="AH31" s="589" t="str">
        <f>Listy!$AA$1&amp;AH30/20</f>
        <v>T=14,85</v>
      </c>
      <c r="AI31" s="589" t="str">
        <f>Listy!$AA$1&amp;AI30/20</f>
        <v>T=14,85</v>
      </c>
      <c r="AJ31" s="589" t="str">
        <f>Listy!$AA$1&amp;AJ30/20</f>
        <v>T=14,85</v>
      </c>
      <c r="AK31" s="589" t="str">
        <f>Listy!$AA$1&amp;AK30/20</f>
        <v>T=0</v>
      </c>
      <c r="AL31" s="589" t="str">
        <f>Listy!$AA$1&amp;AL30/20</f>
        <v>T=0</v>
      </c>
      <c r="AM31" s="589" t="str">
        <f>Listy!$AA$1&amp;AM30/20</f>
        <v>T=0</v>
      </c>
      <c r="AN31" s="589" t="str">
        <f>Listy!$AA$1&amp;AN30/20</f>
        <v>T=0</v>
      </c>
      <c r="AO31" s="590" t="str">
        <f>Listy!$AA$1&amp;AO30/20</f>
        <v>T=0</v>
      </c>
      <c r="AP31" s="582" t="str">
        <f>Listy!$AA$1&amp;AP30/20</f>
        <v>T=4</v>
      </c>
      <c r="AQ31" s="583" t="str">
        <f>Listy!$AA$1&amp;AQ30/20</f>
        <v>T=0</v>
      </c>
      <c r="AR31" s="583" t="str">
        <f>Listy!$AA$1&amp;AR30/20</f>
        <v>T=0</v>
      </c>
      <c r="AS31" s="584" t="str">
        <f>Listy!$AA$1&amp;AS30/20</f>
        <v>T=0</v>
      </c>
      <c r="AT31" s="575" t="str">
        <f>Listy!$AA$1&amp;AT30/20</f>
        <v>T=0</v>
      </c>
      <c r="AU31" s="576" t="str">
        <f>Listy!$AA$1&amp;AU30/20</f>
        <v>T=0</v>
      </c>
      <c r="AV31" s="576" t="str">
        <f>Listy!$AA$1&amp;AV30/20</f>
        <v>T=0</v>
      </c>
      <c r="AW31" s="577" t="str">
        <f>Listy!$AA$1&amp;AW30/20</f>
        <v>T=0</v>
      </c>
      <c r="AX31" s="591" t="str">
        <f>Listy!$AA$1&amp;AX30/20</f>
        <v>T=59,4</v>
      </c>
      <c r="AZ31" s="336"/>
      <c r="BA31" s="336"/>
      <c r="BC31" s="336"/>
      <c r="BD31" s="336"/>
      <c r="BE31" s="336"/>
      <c r="BF31" s="336"/>
      <c r="BG31" s="336"/>
      <c r="BH31" s="336"/>
      <c r="BJ31" s="336"/>
      <c r="BK31" s="336"/>
      <c r="BM31" s="336"/>
      <c r="BN31" s="336"/>
      <c r="BP31" s="336"/>
      <c r="BQ31" s="336"/>
      <c r="BT31" s="336"/>
      <c r="BU31" s="336"/>
      <c r="BV31" s="336"/>
      <c r="BX31" s="336"/>
      <c r="BY31" s="336"/>
      <c r="BZ31" s="336"/>
      <c r="CB31" s="336"/>
      <c r="CC31" s="336"/>
      <c r="CD31" s="336"/>
    </row>
    <row r="32" spans="1:84" s="278" customFormat="1" x14ac:dyDescent="0.3">
      <c r="A32" s="349"/>
      <c r="B32" s="350"/>
      <c r="C32" s="349"/>
      <c r="D32" s="333"/>
      <c r="E32" s="354"/>
      <c r="F32" s="334"/>
      <c r="G32" s="334"/>
      <c r="H32" s="335"/>
      <c r="I32" s="334"/>
      <c r="J32" s="334"/>
      <c r="K32" s="334"/>
      <c r="L32" s="334"/>
      <c r="M32" s="334"/>
      <c r="N32" s="334"/>
      <c r="O32" s="62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4"/>
      <c r="AD32" s="334"/>
      <c r="AE32" s="334"/>
      <c r="AF32" s="334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4"/>
      <c r="AU32" s="334"/>
      <c r="AV32" s="334"/>
      <c r="AW32" s="334"/>
      <c r="AX32" s="340"/>
      <c r="AZ32" s="336"/>
      <c r="BA32" s="336"/>
      <c r="BC32" s="336"/>
      <c r="BD32" s="336"/>
      <c r="BE32" s="336"/>
      <c r="BF32" s="336"/>
      <c r="BG32" s="336"/>
      <c r="BH32" s="336"/>
      <c r="BJ32" s="336"/>
      <c r="BK32" s="336"/>
      <c r="BM32" s="336"/>
      <c r="BN32" s="336"/>
      <c r="BP32" s="336"/>
      <c r="BQ32" s="336"/>
      <c r="BT32" s="336"/>
      <c r="BU32" s="336"/>
      <c r="BV32" s="336"/>
      <c r="BX32" s="336"/>
      <c r="BY32" s="336"/>
      <c r="BZ32" s="336"/>
      <c r="CB32" s="336"/>
      <c r="CC32" s="336"/>
      <c r="CD32" s="336"/>
    </row>
    <row r="33" spans="1:84" s="278" customFormat="1" x14ac:dyDescent="0.3">
      <c r="A33" s="349"/>
      <c r="B33" s="350"/>
      <c r="C33" s="349"/>
      <c r="D33" s="333"/>
      <c r="E33" s="354"/>
      <c r="F33" s="334"/>
      <c r="G33" s="334"/>
      <c r="H33" s="335"/>
      <c r="I33" s="334"/>
      <c r="J33" s="334"/>
      <c r="K33" s="334"/>
      <c r="L33" s="334"/>
      <c r="M33" s="334"/>
      <c r="N33" s="334"/>
      <c r="O33" s="62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8"/>
      <c r="AD33" s="338"/>
      <c r="AE33" s="338"/>
      <c r="AF33" s="338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40"/>
      <c r="AZ33" s="336"/>
      <c r="BA33" s="336"/>
      <c r="BC33" s="336"/>
      <c r="BD33" s="336"/>
      <c r="BE33" s="336"/>
      <c r="BF33" s="336"/>
      <c r="BG33" s="336"/>
      <c r="BH33" s="336"/>
      <c r="BJ33" s="336"/>
      <c r="BK33" s="336"/>
      <c r="BM33" s="336"/>
      <c r="BN33" s="336"/>
      <c r="BP33" s="336"/>
      <c r="BQ33" s="336"/>
      <c r="BT33" s="336"/>
      <c r="BU33" s="336"/>
      <c r="BV33" s="336"/>
      <c r="BX33" s="336"/>
      <c r="BY33" s="336"/>
      <c r="BZ33" s="336"/>
      <c r="CB33" s="336"/>
      <c r="CC33" s="336"/>
      <c r="CD33" s="336"/>
    </row>
    <row r="34" spans="1:84" s="278" customFormat="1" x14ac:dyDescent="0.3">
      <c r="A34" s="349"/>
      <c r="B34" s="350"/>
      <c r="C34" s="349"/>
      <c r="D34" s="333"/>
      <c r="E34" s="354"/>
      <c r="F34" s="334"/>
      <c r="G34" s="334"/>
      <c r="H34" s="335"/>
      <c r="I34" s="334"/>
      <c r="J34" s="334"/>
      <c r="K34" s="334"/>
      <c r="L34" s="334"/>
      <c r="M34" s="334"/>
      <c r="N34" s="334"/>
      <c r="O34" s="62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8"/>
      <c r="AD34" s="338"/>
      <c r="AE34" s="338"/>
      <c r="AF34" s="338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40"/>
      <c r="AZ34" s="336"/>
      <c r="BA34" s="336"/>
      <c r="BC34" s="336"/>
      <c r="BD34" s="336"/>
      <c r="BE34" s="336"/>
      <c r="BF34" s="336"/>
      <c r="BG34" s="336"/>
      <c r="BH34" s="336"/>
      <c r="BJ34" s="336"/>
      <c r="BK34" s="336"/>
      <c r="BM34" s="336"/>
      <c r="BN34" s="336"/>
      <c r="BP34" s="336"/>
      <c r="BQ34" s="336"/>
      <c r="BT34" s="336"/>
      <c r="BU34" s="336"/>
      <c r="BV34" s="336"/>
      <c r="BX34" s="336"/>
      <c r="BY34" s="336"/>
      <c r="BZ34" s="336"/>
      <c r="CB34" s="336"/>
      <c r="CC34" s="336"/>
      <c r="CD34" s="336"/>
    </row>
    <row r="35" spans="1:84" s="278" customFormat="1" x14ac:dyDescent="0.3">
      <c r="A35" s="349"/>
      <c r="B35" s="350"/>
      <c r="C35" s="349"/>
      <c r="D35" s="333"/>
      <c r="E35" s="354"/>
      <c r="F35" s="334"/>
      <c r="G35" s="334"/>
      <c r="H35" s="335"/>
      <c r="I35" s="334"/>
      <c r="J35" s="334"/>
      <c r="K35" s="334"/>
      <c r="L35" s="334"/>
      <c r="M35" s="334"/>
      <c r="N35" s="334"/>
      <c r="O35" s="62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8"/>
      <c r="AD35" s="338"/>
      <c r="AE35" s="338"/>
      <c r="AF35" s="338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40"/>
      <c r="AZ35" s="336"/>
      <c r="BA35" s="336"/>
      <c r="BC35" s="336"/>
      <c r="BD35" s="336"/>
      <c r="BE35" s="336"/>
      <c r="BF35" s="336"/>
      <c r="BG35" s="336"/>
      <c r="BH35" s="336"/>
      <c r="BJ35" s="336"/>
      <c r="BK35" s="336"/>
      <c r="BM35" s="336"/>
      <c r="BN35" s="336"/>
      <c r="BP35" s="336"/>
      <c r="BQ35" s="336"/>
      <c r="BT35" s="336"/>
      <c r="BU35" s="336"/>
      <c r="BV35" s="336"/>
      <c r="BX35" s="336"/>
      <c r="BY35" s="336"/>
      <c r="BZ35" s="336"/>
      <c r="CB35" s="336"/>
      <c r="CC35" s="336"/>
      <c r="CD35" s="336"/>
    </row>
    <row r="36" spans="1:84" s="278" customFormat="1" x14ac:dyDescent="0.3">
      <c r="A36" s="349"/>
      <c r="B36" s="350"/>
      <c r="C36" s="353"/>
      <c r="D36" s="333"/>
      <c r="E36" s="332"/>
      <c r="F36" s="336"/>
      <c r="G36" s="336"/>
      <c r="H36" s="335"/>
      <c r="I36" s="334"/>
      <c r="J36" s="334"/>
      <c r="K36" s="334"/>
      <c r="L36" s="334"/>
      <c r="M36" s="334"/>
      <c r="N36" s="334"/>
      <c r="O36" s="336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8"/>
      <c r="AD36" s="338"/>
      <c r="AE36" s="338"/>
      <c r="AF36" s="338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  <c r="BZ36" s="336"/>
      <c r="CA36" s="336"/>
      <c r="CB36" s="336"/>
      <c r="CC36" s="336"/>
      <c r="CD36" s="336"/>
      <c r="CE36" s="336"/>
    </row>
    <row r="37" spans="1:84" s="278" customFormat="1" x14ac:dyDescent="0.3">
      <c r="A37" s="358"/>
      <c r="B37" s="343"/>
      <c r="C37" s="344"/>
      <c r="D37" s="345"/>
      <c r="E37" s="346"/>
      <c r="F37" s="336"/>
      <c r="G37" s="336"/>
      <c r="H37" s="334"/>
      <c r="I37" s="334"/>
      <c r="J37" s="334"/>
      <c r="K37" s="334"/>
      <c r="L37" s="334"/>
      <c r="M37" s="334"/>
      <c r="N37" s="334"/>
      <c r="O37" s="336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36"/>
      <c r="AC37" s="338"/>
      <c r="AD37" s="338"/>
      <c r="AE37" s="338"/>
      <c r="AF37" s="338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47"/>
      <c r="AY37" s="359"/>
      <c r="AZ37" s="336"/>
      <c r="BA37" s="336"/>
      <c r="BB37" s="359"/>
      <c r="BC37" s="336"/>
      <c r="BD37" s="336"/>
      <c r="BE37" s="336"/>
      <c r="BF37" s="336"/>
      <c r="BG37" s="336"/>
      <c r="BH37" s="336"/>
      <c r="BI37" s="359"/>
      <c r="BJ37" s="336"/>
      <c r="BK37" s="336"/>
      <c r="BL37" s="359"/>
      <c r="BM37" s="336"/>
      <c r="BN37" s="336"/>
      <c r="BO37" s="359"/>
      <c r="BP37" s="336"/>
      <c r="BQ37" s="336"/>
      <c r="BR37" s="359"/>
      <c r="BS37" s="359"/>
      <c r="BT37" s="336"/>
      <c r="BU37" s="336"/>
      <c r="BV37" s="336"/>
      <c r="BW37" s="359"/>
      <c r="BX37" s="336"/>
      <c r="BY37" s="336"/>
      <c r="BZ37" s="336"/>
      <c r="CA37" s="359"/>
      <c r="CB37" s="336"/>
      <c r="CC37" s="336"/>
      <c r="CD37" s="336"/>
      <c r="CE37" s="359"/>
      <c r="CF37" s="348"/>
    </row>
    <row r="38" spans="1:84" s="278" customFormat="1" x14ac:dyDescent="0.3">
      <c r="A38" s="330"/>
      <c r="B38" s="350"/>
      <c r="C38" s="353"/>
      <c r="D38" s="333"/>
      <c r="E38" s="332"/>
      <c r="F38" s="334"/>
      <c r="G38" s="334"/>
      <c r="H38" s="335"/>
      <c r="I38" s="334"/>
      <c r="J38" s="334"/>
      <c r="K38" s="334"/>
      <c r="L38" s="334"/>
      <c r="M38" s="334"/>
      <c r="N38" s="334"/>
      <c r="O38" s="336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8"/>
      <c r="AD38" s="338"/>
      <c r="AE38" s="338"/>
      <c r="AF38" s="338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40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36"/>
      <c r="CE38" s="336"/>
    </row>
    <row r="39" spans="1:84" s="278" customFormat="1" x14ac:dyDescent="0.3">
      <c r="A39" s="330"/>
      <c r="B39" s="350"/>
      <c r="C39" s="353"/>
      <c r="D39" s="333"/>
      <c r="E39" s="332"/>
      <c r="F39" s="334"/>
      <c r="G39" s="334"/>
      <c r="H39" s="335"/>
      <c r="I39" s="334"/>
      <c r="J39" s="334"/>
      <c r="K39" s="334"/>
      <c r="L39" s="334"/>
      <c r="M39" s="334"/>
      <c r="N39" s="334"/>
      <c r="O39" s="336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4"/>
      <c r="AD39" s="334"/>
      <c r="AE39" s="334"/>
      <c r="AF39" s="334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4"/>
      <c r="AU39" s="334"/>
      <c r="AV39" s="334"/>
      <c r="AW39" s="334"/>
      <c r="AX39" s="340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  <c r="BI39" s="336"/>
      <c r="BJ39" s="336"/>
      <c r="BK39" s="336"/>
      <c r="BL39" s="336"/>
      <c r="BM39" s="336"/>
      <c r="BN39" s="336"/>
      <c r="BO39" s="336"/>
      <c r="BP39" s="336"/>
      <c r="BQ39" s="336"/>
      <c r="BR39" s="336"/>
      <c r="BS39" s="336"/>
      <c r="BT39" s="336"/>
      <c r="BU39" s="336"/>
      <c r="BV39" s="336"/>
      <c r="BW39" s="336"/>
      <c r="BX39" s="336"/>
      <c r="BY39" s="336"/>
      <c r="BZ39" s="336"/>
      <c r="CA39" s="336"/>
      <c r="CB39" s="336"/>
      <c r="CC39" s="336"/>
      <c r="CD39" s="336"/>
      <c r="CE39" s="336"/>
    </row>
    <row r="40" spans="1:84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8"/>
      <c r="AD40" s="338"/>
      <c r="AE40" s="338"/>
      <c r="AF40" s="338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  <c r="BZ40" s="336"/>
      <c r="CA40" s="336"/>
      <c r="CB40" s="336"/>
      <c r="CC40" s="336"/>
      <c r="CD40" s="336"/>
      <c r="CE40" s="336"/>
    </row>
    <row r="41" spans="1:84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8"/>
      <c r="AD41" s="338"/>
      <c r="AE41" s="338"/>
      <c r="AF41" s="338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40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  <c r="BZ41" s="336"/>
      <c r="CA41" s="336"/>
      <c r="CB41" s="336"/>
      <c r="CC41" s="336"/>
      <c r="CD41" s="336"/>
      <c r="CE41" s="336"/>
    </row>
    <row r="42" spans="1:84" s="278" customFormat="1" x14ac:dyDescent="0.3">
      <c r="A42" s="342"/>
      <c r="B42" s="343"/>
      <c r="C42" s="344"/>
      <c r="D42" s="345"/>
      <c r="E42" s="346"/>
      <c r="F42" s="336"/>
      <c r="G42" s="336"/>
      <c r="H42" s="334"/>
      <c r="I42" s="334"/>
      <c r="J42" s="334"/>
      <c r="K42" s="334"/>
      <c r="L42" s="334"/>
      <c r="M42" s="334"/>
      <c r="N42" s="334"/>
      <c r="O42" s="336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36"/>
      <c r="AC42" s="338"/>
      <c r="AD42" s="338"/>
      <c r="AE42" s="338"/>
      <c r="AF42" s="338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47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36"/>
      <c r="CA42" s="336"/>
      <c r="CB42" s="336"/>
      <c r="CC42" s="336"/>
      <c r="CD42" s="336"/>
      <c r="CE42" s="336"/>
      <c r="CF42" s="348"/>
    </row>
    <row r="43" spans="1:84" s="278" customFormat="1" x14ac:dyDescent="0.3">
      <c r="A43" s="349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6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8"/>
      <c r="AD43" s="338"/>
      <c r="AE43" s="338"/>
      <c r="AF43" s="338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40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  <c r="BZ43" s="336"/>
      <c r="CA43" s="336"/>
      <c r="CB43" s="336"/>
      <c r="CC43" s="336"/>
      <c r="CD43" s="336"/>
      <c r="CE43" s="336"/>
    </row>
    <row r="44" spans="1:84" s="278" customFormat="1" x14ac:dyDescent="0.3">
      <c r="A44" s="349"/>
      <c r="B44" s="350"/>
      <c r="C44" s="353"/>
      <c r="D44" s="333"/>
      <c r="E44" s="332"/>
      <c r="F44" s="334"/>
      <c r="G44" s="334"/>
      <c r="H44" s="335"/>
      <c r="I44" s="334"/>
      <c r="J44" s="334"/>
      <c r="K44" s="334"/>
      <c r="L44" s="334"/>
      <c r="M44" s="334"/>
      <c r="N44" s="336"/>
      <c r="O44" s="336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57"/>
      <c r="AD44" s="357"/>
      <c r="AE44" s="357"/>
      <c r="AF44" s="357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57"/>
      <c r="AU44" s="357"/>
      <c r="AV44" s="357"/>
      <c r="AW44" s="357"/>
      <c r="AX44" s="340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  <c r="BZ44" s="336"/>
      <c r="CA44" s="336"/>
      <c r="CB44" s="336"/>
      <c r="CC44" s="336"/>
      <c r="CD44" s="336"/>
      <c r="CE44" s="336"/>
    </row>
    <row r="45" spans="1:84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8"/>
      <c r="AD45" s="338"/>
      <c r="AE45" s="338"/>
      <c r="AF45" s="338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40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  <c r="BZ45" s="336"/>
      <c r="CA45" s="336"/>
      <c r="CB45" s="336"/>
      <c r="CC45" s="336"/>
      <c r="CD45" s="336"/>
      <c r="CE45" s="336"/>
    </row>
    <row r="46" spans="1:84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8"/>
      <c r="AD46" s="338"/>
      <c r="AE46" s="338"/>
      <c r="AF46" s="338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40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  <c r="BZ46" s="336"/>
      <c r="CA46" s="336"/>
      <c r="CB46" s="336"/>
      <c r="CC46" s="336"/>
      <c r="CD46" s="336"/>
      <c r="CE46" s="336"/>
    </row>
    <row r="47" spans="1:84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8"/>
      <c r="AD47" s="338"/>
      <c r="AE47" s="338"/>
      <c r="AF47" s="338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40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  <c r="BZ47" s="336"/>
      <c r="CA47" s="336"/>
      <c r="CB47" s="336"/>
      <c r="CC47" s="336"/>
      <c r="CD47" s="336"/>
      <c r="CE47" s="336"/>
    </row>
    <row r="48" spans="1:84" s="278" customFormat="1" x14ac:dyDescent="0.3">
      <c r="A48" s="358"/>
      <c r="B48" s="343"/>
      <c r="C48" s="344"/>
      <c r="D48" s="345"/>
      <c r="E48" s="346"/>
      <c r="F48" s="336"/>
      <c r="G48" s="336"/>
      <c r="H48" s="334"/>
      <c r="I48" s="334"/>
      <c r="J48" s="334"/>
      <c r="K48" s="334"/>
      <c r="L48" s="334"/>
      <c r="M48" s="334"/>
      <c r="N48" s="334"/>
      <c r="O48" s="336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36"/>
      <c r="AC48" s="357"/>
      <c r="AD48" s="357"/>
      <c r="AE48" s="357"/>
      <c r="AF48" s="357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57"/>
      <c r="AU48" s="357"/>
      <c r="AV48" s="357"/>
      <c r="AW48" s="357"/>
      <c r="AX48" s="347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36"/>
      <c r="CA48" s="336"/>
      <c r="CB48" s="336"/>
      <c r="CC48" s="336"/>
      <c r="CD48" s="336"/>
      <c r="CE48" s="336"/>
      <c r="CF48" s="348"/>
    </row>
    <row r="49" spans="1:84" s="278" customFormat="1" x14ac:dyDescent="0.3">
      <c r="A49" s="330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4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8"/>
      <c r="AD49" s="338"/>
      <c r="AE49" s="338"/>
      <c r="AF49" s="338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40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  <c r="BZ49" s="336"/>
      <c r="CA49" s="336"/>
      <c r="CB49" s="336"/>
      <c r="CC49" s="336"/>
      <c r="CD49" s="336"/>
      <c r="CE49" s="336"/>
    </row>
    <row r="50" spans="1:84" s="278" customFormat="1" x14ac:dyDescent="0.3">
      <c r="A50" s="330"/>
      <c r="B50" s="350"/>
      <c r="C50" s="353"/>
      <c r="D50" s="333"/>
      <c r="E50" s="332"/>
      <c r="F50" s="334"/>
      <c r="G50" s="334"/>
      <c r="H50" s="335"/>
      <c r="I50" s="334"/>
      <c r="J50" s="334"/>
      <c r="K50" s="334"/>
      <c r="L50" s="334"/>
      <c r="M50" s="334"/>
      <c r="N50" s="336"/>
      <c r="O50" s="336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8"/>
      <c r="AD50" s="338"/>
      <c r="AE50" s="338"/>
      <c r="AF50" s="338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40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  <c r="BZ50" s="336"/>
      <c r="CA50" s="336"/>
      <c r="CB50" s="336"/>
      <c r="CC50" s="336"/>
      <c r="CD50" s="336"/>
      <c r="CE50" s="336"/>
    </row>
    <row r="51" spans="1:84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6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8"/>
      <c r="AD51" s="338"/>
      <c r="AE51" s="338"/>
      <c r="AF51" s="338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40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</row>
    <row r="52" spans="1:84" s="278" customFormat="1" x14ac:dyDescent="0.3">
      <c r="A52" s="342"/>
      <c r="B52" s="343"/>
      <c r="C52" s="344"/>
      <c r="D52" s="345"/>
      <c r="E52" s="346"/>
      <c r="F52" s="336"/>
      <c r="G52" s="336"/>
      <c r="H52" s="334"/>
      <c r="I52" s="334"/>
      <c r="J52" s="334"/>
      <c r="K52" s="334"/>
      <c r="L52" s="334"/>
      <c r="M52" s="334"/>
      <c r="N52" s="334"/>
      <c r="O52" s="336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36"/>
      <c r="AC52" s="338"/>
      <c r="AD52" s="338"/>
      <c r="AE52" s="338"/>
      <c r="AF52" s="338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47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  <c r="CF52" s="348"/>
    </row>
    <row r="53" spans="1:84" s="278" customFormat="1" x14ac:dyDescent="0.3">
      <c r="A53" s="349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4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8"/>
      <c r="AD53" s="338"/>
      <c r="AE53" s="338"/>
      <c r="AF53" s="338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40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  <c r="BZ53" s="336"/>
      <c r="CA53" s="336"/>
      <c r="CB53" s="336"/>
      <c r="CC53" s="336"/>
      <c r="CD53" s="336"/>
      <c r="CE53" s="336"/>
    </row>
    <row r="54" spans="1:84" s="278" customFormat="1" x14ac:dyDescent="0.3">
      <c r="A54" s="349"/>
      <c r="B54" s="350"/>
      <c r="C54" s="353"/>
      <c r="D54" s="333"/>
      <c r="E54" s="332"/>
      <c r="F54" s="334"/>
      <c r="G54" s="334"/>
      <c r="H54" s="335"/>
      <c r="I54" s="334"/>
      <c r="J54" s="334"/>
      <c r="K54" s="334"/>
      <c r="L54" s="334"/>
      <c r="M54" s="334"/>
      <c r="N54" s="334"/>
      <c r="O54" s="336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57"/>
      <c r="AD54" s="357"/>
      <c r="AE54" s="357"/>
      <c r="AF54" s="357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57"/>
      <c r="AU54" s="357"/>
      <c r="AV54" s="357"/>
      <c r="AW54" s="357"/>
      <c r="AX54" s="340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  <c r="BZ54" s="336"/>
      <c r="CA54" s="336"/>
      <c r="CB54" s="336"/>
      <c r="CC54" s="336"/>
      <c r="CD54" s="336"/>
      <c r="CE54" s="336"/>
    </row>
    <row r="55" spans="1:84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8"/>
      <c r="AD55" s="338"/>
      <c r="AE55" s="338"/>
      <c r="AF55" s="338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40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  <c r="BZ55" s="336"/>
      <c r="CA55" s="336"/>
      <c r="CB55" s="336"/>
      <c r="CC55" s="336"/>
      <c r="CD55" s="336"/>
      <c r="CE55" s="336"/>
    </row>
    <row r="56" spans="1:84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8"/>
      <c r="AD56" s="338"/>
      <c r="AE56" s="338"/>
      <c r="AF56" s="338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40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  <c r="BZ56" s="336"/>
      <c r="CA56" s="336"/>
      <c r="CB56" s="336"/>
      <c r="CC56" s="336"/>
      <c r="CD56" s="336"/>
      <c r="CE56" s="336"/>
    </row>
    <row r="57" spans="1:84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8"/>
      <c r="AD57" s="338"/>
      <c r="AE57" s="338"/>
      <c r="AF57" s="338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40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</row>
    <row r="58" spans="1:84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36"/>
      <c r="AC58" s="357"/>
      <c r="AD58" s="357"/>
      <c r="AE58" s="357"/>
      <c r="AF58" s="357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47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  <c r="CF58" s="348"/>
    </row>
    <row r="59" spans="1:84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4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8"/>
      <c r="AD60" s="338"/>
      <c r="AE60" s="338"/>
      <c r="AF60" s="338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0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</row>
    <row r="61" spans="1:84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60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4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4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36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7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  <c r="CF63" s="348"/>
    </row>
    <row r="64" spans="1:84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57"/>
      <c r="AD65" s="357"/>
      <c r="AE65" s="357"/>
      <c r="AF65" s="357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57"/>
      <c r="AU65" s="357"/>
      <c r="AV65" s="357"/>
      <c r="AW65" s="357"/>
      <c r="AX65" s="340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</row>
    <row r="66" spans="1:84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36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7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  <c r="CF66" s="348"/>
    </row>
    <row r="67" spans="1:84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8"/>
      <c r="AD67" s="338"/>
      <c r="AE67" s="338"/>
      <c r="AF67" s="338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0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</row>
    <row r="69" spans="1:84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  <c r="CF69" s="348"/>
    </row>
    <row r="70" spans="1:84" s="278" customFormat="1" ht="18" x14ac:dyDescent="0.35">
      <c r="A70" s="660"/>
      <c r="B70" s="659"/>
      <c r="C70" s="659"/>
      <c r="D70" s="659"/>
      <c r="E70" s="659"/>
      <c r="G70" s="361"/>
      <c r="H70" s="361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358"/>
      <c r="AY70" s="362"/>
      <c r="AZ70" s="358"/>
      <c r="BA70" s="363"/>
      <c r="BB70" s="362"/>
      <c r="BI70" s="364"/>
      <c r="BL70" s="364"/>
      <c r="BO70" s="364"/>
      <c r="BR70" s="364"/>
      <c r="BS70" s="364"/>
      <c r="BW70" s="364"/>
      <c r="CA70" s="364"/>
      <c r="CE70" s="364"/>
    </row>
    <row r="71" spans="1:84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CF71" s="348"/>
    </row>
    <row r="72" spans="1:84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84" s="278" customFormat="1" x14ac:dyDescent="0.3">
      <c r="A73" s="351"/>
      <c r="B73" s="351"/>
      <c r="C73" s="351"/>
      <c r="D73" s="352"/>
      <c r="E73" s="365"/>
    </row>
    <row r="74" spans="1:84" s="278" customFormat="1" x14ac:dyDescent="0.3">
      <c r="A74" s="351"/>
      <c r="B74" s="351"/>
      <c r="C74" s="351"/>
      <c r="D74" s="352"/>
      <c r="E74" s="365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mergeCells count="3">
    <mergeCell ref="A70:E70"/>
    <mergeCell ref="BX1:CA1"/>
    <mergeCell ref="CB1:CE1"/>
  </mergeCells>
  <phoneticPr fontId="23" type="noConversion"/>
  <conditionalFormatting sqref="AG79:AS1048576 P79:AB1048576 P75:BC77 P78:AQ78 AS78:BC78">
    <cfRule type="cellIs" dxfId="67" priority="6" operator="greaterThan">
      <formula>0</formula>
    </cfRule>
  </conditionalFormatting>
  <conditionalFormatting sqref="AG4:AZ4 Q4:AB4 P25:AB29 P18:AB23 P11:AB16 Q24:CE24 P6:AB9 AG6:AW9 AG11:AW16 AG18:AW23 AG25:AW29">
    <cfRule type="cellIs" dxfId="66" priority="5" operator="greaterThan">
      <formula>0</formula>
    </cfRule>
  </conditionalFormatting>
  <conditionalFormatting sqref="AC6:AF9 AC25:AF29 AC18:AF23 AC11:AF16">
    <cfRule type="cellIs" dxfId="65" priority="4" operator="greaterThan">
      <formula>0</formula>
    </cfRule>
  </conditionalFormatting>
  <conditionalFormatting sqref="P17:BI17">
    <cfRule type="cellIs" dxfId="64" priority="3" operator="greaterThan">
      <formula>0</formula>
    </cfRule>
  </conditionalFormatting>
  <conditionalFormatting sqref="Q5:BH5">
    <cfRule type="cellIs" dxfId="63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1355-10D6-4CD4-8DDC-447B4D1FDABB}">
  <dimension ref="A1:CH78"/>
  <sheetViews>
    <sheetView zoomScale="85" zoomScaleNormal="85" workbookViewId="0">
      <pane xSplit="5" ySplit="2" topLeftCell="R21" activePane="bottomRight" state="frozen"/>
      <selection pane="topRight" activeCell="F1" sqref="F1"/>
      <selection pane="bottomLeft" activeCell="A3" sqref="A3"/>
      <selection pane="bottomRight" activeCell="T26" sqref="T26:Y26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0" width="6.77734375" customWidth="1"/>
    <col min="51" max="51" width="6.88671875" customWidth="1"/>
    <col min="52" max="52" width="9.109375" customWidth="1"/>
    <col min="53" max="54" width="10.886718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6" ht="15" thickBot="1" x14ac:dyDescent="0.35">
      <c r="A1" s="115"/>
      <c r="B1" s="115"/>
      <c r="C1" s="115"/>
      <c r="D1" s="115"/>
      <c r="E1" s="281" t="s">
        <v>431</v>
      </c>
      <c r="F1" s="70"/>
      <c r="G1" s="70"/>
      <c r="H1" s="70"/>
      <c r="I1" s="85" t="s">
        <v>29</v>
      </c>
      <c r="J1" s="551">
        <f>V_Model_CB!M1+1</f>
        <v>83</v>
      </c>
      <c r="K1" s="475" t="s">
        <v>1331</v>
      </c>
      <c r="L1" s="475"/>
      <c r="M1" s="551">
        <f>MAX(M3:M9999)</f>
        <v>95</v>
      </c>
      <c r="N1" s="568">
        <f>SUM(N$4:N$999)</f>
        <v>13</v>
      </c>
      <c r="O1" s="569">
        <f>SUM(O$4:O$999)</f>
        <v>1466</v>
      </c>
      <c r="P1" s="596" t="str">
        <f>AG1</f>
        <v>h= 0</v>
      </c>
      <c r="Q1" s="597" t="str">
        <f t="shared" ref="Q1:AF1" si="0">AH1</f>
        <v>h= 0</v>
      </c>
      <c r="R1" s="597" t="str">
        <f t="shared" si="0"/>
        <v>h= 0</v>
      </c>
      <c r="S1" s="597" t="str">
        <f t="shared" si="0"/>
        <v>h= 0</v>
      </c>
      <c r="T1" s="597" t="str">
        <f t="shared" si="0"/>
        <v>h= 278</v>
      </c>
      <c r="U1" s="597" t="str">
        <f t="shared" si="0"/>
        <v>h= 278</v>
      </c>
      <c r="V1" s="597" t="str">
        <f t="shared" si="0"/>
        <v>h= 278</v>
      </c>
      <c r="W1" s="597" t="str">
        <f t="shared" si="0"/>
        <v>h= 278</v>
      </c>
      <c r="X1" s="598" t="str">
        <f t="shared" si="0"/>
        <v>h= 278</v>
      </c>
      <c r="Y1" s="593" t="str">
        <f t="shared" si="0"/>
        <v>h= 80</v>
      </c>
      <c r="Z1" s="594" t="str">
        <f t="shared" si="0"/>
        <v>h= 0</v>
      </c>
      <c r="AA1" s="594" t="str">
        <f t="shared" si="0"/>
        <v>h= 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0</v>
      </c>
      <c r="AH1" s="570" t="str">
        <f xml:space="preserve"> Listy!$AB$1 &amp; MAX(AH$3:AH99)</f>
        <v>h= 0</v>
      </c>
      <c r="AI1" s="570" t="str">
        <f xml:space="preserve"> Listy!$AB$1 &amp; MAX(AI$3:AI99)</f>
        <v>h= 0</v>
      </c>
      <c r="AJ1" s="570" t="str">
        <f xml:space="preserve"> Listy!$AB$1 &amp; MAX(AJ$3:AJ99)</f>
        <v>h= 0</v>
      </c>
      <c r="AK1" s="570" t="str">
        <f xml:space="preserve"> Listy!$AB$1 &amp; MAX(AK$3:AK99)</f>
        <v>h= 278</v>
      </c>
      <c r="AL1" s="570" t="str">
        <f xml:space="preserve"> Listy!$AB$1 &amp; MAX(AL$3:AL99)</f>
        <v>h= 278</v>
      </c>
      <c r="AM1" s="570" t="str">
        <f xml:space="preserve"> Listy!$AB$1 &amp; MAX(AM$3:AM99)</f>
        <v>h= 278</v>
      </c>
      <c r="AN1" s="570" t="str">
        <f xml:space="preserve"> Listy!$AB$1 &amp; MAX(AN$3:AN99)</f>
        <v>h= 278</v>
      </c>
      <c r="AO1" s="570" t="str">
        <f xml:space="preserve"> Listy!$AB$1 &amp; MAX(AO$3:AO99)</f>
        <v>h= 278</v>
      </c>
      <c r="AP1" s="237" t="str">
        <f xml:space="preserve"> Listy!$AB$1 &amp; MAX(AP$3:AP99)</f>
        <v>h= 80</v>
      </c>
      <c r="AQ1" s="237" t="str">
        <f xml:space="preserve"> Listy!$AB$1 &amp; MAX(AQ$3:AQ99)</f>
        <v>h= 0</v>
      </c>
      <c r="AR1" s="237" t="str">
        <f xml:space="preserve"> Listy!$AB$1 &amp; MAX(AR$3:AR99)</f>
        <v>h= 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 t="e">
        <f>#REF!</f>
        <v>#REF!</v>
      </c>
      <c r="AY1" s="374"/>
      <c r="AZ1" s="374"/>
      <c r="BA1" s="374"/>
      <c r="BB1" s="375"/>
      <c r="BC1" s="369" t="e">
        <f>#REF!</f>
        <v>#REF!</v>
      </c>
      <c r="BD1" s="370"/>
      <c r="BE1" s="369"/>
      <c r="BF1" s="370"/>
      <c r="BG1" s="369"/>
      <c r="BH1" s="370"/>
      <c r="BI1" s="371" t="e">
        <f>#REF!</f>
        <v>#REF!</v>
      </c>
      <c r="BJ1" s="371"/>
      <c r="BK1" s="371"/>
      <c r="BL1" s="371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661" t="e">
        <f>#REF!</f>
        <v>#REF!</v>
      </c>
      <c r="BY1" s="662"/>
      <c r="BZ1" s="662"/>
      <c r="CA1" s="663"/>
      <c r="CB1" s="661" t="e">
        <f>#REF!</f>
        <v>#REF!</v>
      </c>
      <c r="CC1" s="662"/>
      <c r="CD1" s="662"/>
      <c r="CE1" s="663"/>
    </row>
    <row r="2" spans="1:86" ht="72" customHeight="1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86" s="141" customFormat="1" ht="15.6" x14ac:dyDescent="0.3">
      <c r="A3" s="110" t="s">
        <v>267</v>
      </c>
      <c r="B3" s="183"/>
      <c r="C3" s="184"/>
      <c r="D3" s="185"/>
      <c r="E3" s="186" t="str">
        <f>VLOOKUP(A3,Listy!A:C,2,FALSE) &amp; "   :  " &amp; VLOOKUP(A3,Listy!A:C,3,FALSE)</f>
        <v>Zadanie_VIII   :  Opracowanie autorskiej bazy danych dla magazynu wysokiego składowania (BDMWS)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P3" s="204"/>
      <c r="Q3" s="204"/>
      <c r="R3" s="204"/>
      <c r="S3" s="204"/>
      <c r="T3" s="204"/>
      <c r="U3" s="204"/>
      <c r="V3" s="204"/>
      <c r="W3" s="204"/>
      <c r="X3" s="204"/>
      <c r="Y3" s="205"/>
      <c r="Z3" s="205"/>
      <c r="AA3" s="205"/>
      <c r="AB3" s="205"/>
      <c r="AC3" s="303"/>
      <c r="AD3" s="303"/>
      <c r="AE3" s="303"/>
      <c r="AF3" s="303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205"/>
      <c r="AR3" s="205"/>
      <c r="AS3" s="245"/>
      <c r="AT3" s="303"/>
      <c r="AU3" s="303"/>
      <c r="AV3" s="303"/>
      <c r="AW3" s="303"/>
      <c r="AX3" s="431"/>
      <c r="AY3" s="431"/>
      <c r="AZ3" s="432"/>
      <c r="BA3" s="433"/>
      <c r="BB3" s="434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6" ht="18" x14ac:dyDescent="0.35">
      <c r="A4" s="414">
        <v>1</v>
      </c>
      <c r="B4" s="414" t="s">
        <v>379</v>
      </c>
      <c r="C4" s="105">
        <v>-1</v>
      </c>
      <c r="D4" s="116" t="str">
        <f>CONCATENATE(A$3,"_",A4,"_",B4,"_",C4)</f>
        <v>.z08_1_a_-1</v>
      </c>
      <c r="E4" s="410" t="s">
        <v>752</v>
      </c>
      <c r="F4" s="148"/>
      <c r="G4" s="148"/>
      <c r="H4" s="148"/>
      <c r="I4" s="148"/>
      <c r="J4" s="475">
        <f>J1</f>
        <v>83</v>
      </c>
      <c r="K4" s="94">
        <f>VLOOKUP(J4,Kalendarz!B:E,4,FALSE)</f>
        <v>46962</v>
      </c>
      <c r="L4" s="94">
        <f t="shared" ref="L4:L8" si="1">K4+N4</f>
        <v>46962</v>
      </c>
      <c r="M4" s="37">
        <f t="shared" ref="M4:M8" si="2">J4+N4-1</f>
        <v>82</v>
      </c>
      <c r="N4" s="474">
        <f>ROUND(MAX(AG4:AO4)/Listy!$U$2,0)</f>
        <v>0</v>
      </c>
      <c r="O4" s="148"/>
      <c r="P4" s="148"/>
      <c r="Q4" s="148"/>
      <c r="R4" s="148"/>
      <c r="S4" s="148"/>
      <c r="T4" s="148"/>
      <c r="U4" s="148"/>
      <c r="V4" s="131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31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</row>
    <row r="5" spans="1:86" ht="15.6" x14ac:dyDescent="0.3">
      <c r="A5" s="414">
        <v>1</v>
      </c>
      <c r="B5" s="414" t="s">
        <v>379</v>
      </c>
      <c r="C5" s="105">
        <v>0</v>
      </c>
      <c r="D5" s="116" t="str">
        <f>CONCATENATE(A$3,"_",A5,"_",B5,"_",C5)</f>
        <v>.z08_1_a_0</v>
      </c>
      <c r="E5" s="412" t="s">
        <v>432</v>
      </c>
      <c r="F5" s="37"/>
      <c r="G5" s="37"/>
      <c r="H5" s="37"/>
      <c r="I5" s="37"/>
      <c r="J5" s="91">
        <f t="shared" ref="J5:J8" si="3">M4+1</f>
        <v>83</v>
      </c>
      <c r="K5" s="94">
        <f>VLOOKUP(J5,Kalendarz!B:E,4,FALSE)</f>
        <v>46962</v>
      </c>
      <c r="L5" s="94">
        <f t="shared" si="1"/>
        <v>46962</v>
      </c>
      <c r="M5" s="37">
        <f t="shared" si="2"/>
        <v>82</v>
      </c>
      <c r="N5" s="474">
        <f>ROUND(MAX(AG5:AO5)/Listy!$U$2,0)</f>
        <v>0</v>
      </c>
      <c r="O5" s="211"/>
      <c r="P5" s="211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</row>
    <row r="6" spans="1:86" ht="27.6" x14ac:dyDescent="0.3">
      <c r="A6" s="414">
        <v>1</v>
      </c>
      <c r="B6" s="414" t="s">
        <v>379</v>
      </c>
      <c r="C6" s="105">
        <v>1</v>
      </c>
      <c r="D6" s="116" t="str">
        <f t="shared" ref="D6:D33" si="4">CONCATENATE(A$3,"_",A6,"_",B6,"_",C6)</f>
        <v>.z08_1_a_1</v>
      </c>
      <c r="E6" s="422" t="s">
        <v>452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416">
        <v>1</v>
      </c>
      <c r="I6" s="89" t="s">
        <v>255</v>
      </c>
      <c r="J6" s="91">
        <f t="shared" si="3"/>
        <v>83</v>
      </c>
      <c r="K6" s="94">
        <f>VLOOKUP(J6,Kalendarz!B:E,4,FALSE)</f>
        <v>46962</v>
      </c>
      <c r="L6" s="94">
        <f t="shared" si="1"/>
        <v>46964</v>
      </c>
      <c r="M6" s="37">
        <f t="shared" si="2"/>
        <v>84</v>
      </c>
      <c r="N6" s="474">
        <f>ROUND(MAX(AG6:AO6)/Listy!$U$2,0)</f>
        <v>2</v>
      </c>
      <c r="O6" s="479">
        <v>160</v>
      </c>
      <c r="P6" s="187">
        <v>0</v>
      </c>
      <c r="Q6" s="187">
        <v>0</v>
      </c>
      <c r="R6" s="187">
        <v>0</v>
      </c>
      <c r="S6" s="187">
        <v>0</v>
      </c>
      <c r="T6" s="187">
        <v>0.2</v>
      </c>
      <c r="U6" s="187">
        <v>0.2</v>
      </c>
      <c r="V6" s="187">
        <v>0.2</v>
      </c>
      <c r="W6" s="187">
        <v>0.2</v>
      </c>
      <c r="X6" s="187">
        <v>0.2</v>
      </c>
      <c r="Y6" s="292">
        <v>0</v>
      </c>
      <c r="Z6" s="292">
        <v>0</v>
      </c>
      <c r="AA6" s="292">
        <v>0</v>
      </c>
      <c r="AB6" s="292">
        <v>0</v>
      </c>
      <c r="AC6" s="305"/>
      <c r="AD6" s="305"/>
      <c r="AE6" s="305"/>
      <c r="AF6" s="305"/>
      <c r="AG6" s="192">
        <f>ROUND($O6*P6,0)</f>
        <v>0</v>
      </c>
      <c r="AH6" s="192">
        <f t="shared" ref="AH6:AO6" si="5">ROUND($O6*Q6,0)</f>
        <v>0</v>
      </c>
      <c r="AI6" s="192">
        <f t="shared" si="5"/>
        <v>0</v>
      </c>
      <c r="AJ6" s="192">
        <f t="shared" si="5"/>
        <v>0</v>
      </c>
      <c r="AK6" s="192">
        <f t="shared" si="5"/>
        <v>32</v>
      </c>
      <c r="AL6" s="192">
        <f t="shared" si="5"/>
        <v>32</v>
      </c>
      <c r="AM6" s="192">
        <f t="shared" si="5"/>
        <v>32</v>
      </c>
      <c r="AN6" s="192">
        <f t="shared" si="5"/>
        <v>32</v>
      </c>
      <c r="AO6" s="192">
        <f t="shared" si="5"/>
        <v>32</v>
      </c>
      <c r="AP6" s="193">
        <f t="shared" ref="AP6:AW9" si="6">ROUND($O6*Y6,0)</f>
        <v>0</v>
      </c>
      <c r="AQ6" s="193">
        <f t="shared" si="6"/>
        <v>0</v>
      </c>
      <c r="AR6" s="193">
        <f t="shared" si="6"/>
        <v>0</v>
      </c>
      <c r="AS6" s="193">
        <f t="shared" si="6"/>
        <v>0</v>
      </c>
      <c r="AT6" s="306">
        <f t="shared" si="6"/>
        <v>0</v>
      </c>
      <c r="AU6" s="306">
        <f t="shared" si="6"/>
        <v>0</v>
      </c>
      <c r="AV6" s="306">
        <f t="shared" si="6"/>
        <v>0</v>
      </c>
      <c r="AW6" s="306">
        <f t="shared" si="6"/>
        <v>0</v>
      </c>
      <c r="AX6" s="236">
        <f t="shared" ref="AX6" si="7">SUM(AG6:AO6)</f>
        <v>160</v>
      </c>
      <c r="AY6" s="2">
        <f t="shared" ref="AY6" si="8">AX6/160</f>
        <v>1</v>
      </c>
      <c r="AZ6" s="87">
        <f>VLOOKUP(I6,Listy!$A$1:$H$9,6,FALSE)</f>
        <v>5002</v>
      </c>
      <c r="BA6" s="378">
        <f t="shared" ref="BA6" si="9">AY6*AZ6</f>
        <v>5002</v>
      </c>
      <c r="BB6" s="379">
        <f t="shared" ref="BB6" si="10">AY6*BA6</f>
        <v>5002</v>
      </c>
      <c r="BC6" s="2"/>
      <c r="BD6" s="2"/>
      <c r="BE6" s="2"/>
      <c r="BF6" s="2"/>
      <c r="BG6" s="2"/>
      <c r="BI6" s="2"/>
      <c r="BJ6" s="2"/>
      <c r="BL6" s="2"/>
      <c r="BM6" s="2"/>
      <c r="BO6" s="2"/>
      <c r="BP6" s="2"/>
      <c r="BS6" s="2"/>
      <c r="BT6" s="2"/>
      <c r="BU6" s="2"/>
      <c r="BW6" s="2"/>
      <c r="BX6" s="2"/>
      <c r="BY6" s="2"/>
      <c r="CA6" s="2"/>
      <c r="CB6" s="2"/>
      <c r="CC6" s="2"/>
    </row>
    <row r="7" spans="1:86" ht="27.6" x14ac:dyDescent="0.3">
      <c r="A7" s="414">
        <v>1</v>
      </c>
      <c r="B7" s="414" t="s">
        <v>379</v>
      </c>
      <c r="C7" s="105">
        <v>1</v>
      </c>
      <c r="D7" s="116" t="str">
        <f t="shared" si="4"/>
        <v>.z08_1_a_1</v>
      </c>
      <c r="E7" s="422" t="s">
        <v>444</v>
      </c>
      <c r="F7" s="37" t="str">
        <f>IFERROR(VLOOKUP($I7,Listy!$A:$H,2,FALSE),"XXX")</f>
        <v>B2B_Dariusz</v>
      </c>
      <c r="G7" s="37">
        <f>IFERROR(VLOOKUP($I7,Listy!$A:$H,3,FALSE),"XXX")</f>
        <v>0</v>
      </c>
      <c r="H7" s="211">
        <v>1</v>
      </c>
      <c r="I7" s="89" t="s">
        <v>289</v>
      </c>
      <c r="J7" s="91">
        <f t="shared" si="3"/>
        <v>85</v>
      </c>
      <c r="K7" s="94">
        <f>VLOOKUP(J7,Kalendarz!B:E,4,FALSE)</f>
        <v>46976</v>
      </c>
      <c r="L7" s="94">
        <f t="shared" si="1"/>
        <v>46976</v>
      </c>
      <c r="M7" s="37">
        <f t="shared" si="2"/>
        <v>84</v>
      </c>
      <c r="N7" s="474">
        <f>ROUND(MAX(AG7:AO7)/Listy!$U$2,0)</f>
        <v>0</v>
      </c>
      <c r="O7" s="479">
        <v>20</v>
      </c>
      <c r="P7" s="187">
        <v>0</v>
      </c>
      <c r="Q7" s="187">
        <v>0</v>
      </c>
      <c r="R7" s="187">
        <v>0</v>
      </c>
      <c r="S7" s="187">
        <v>0</v>
      </c>
      <c r="T7" s="187">
        <v>0.2</v>
      </c>
      <c r="U7" s="187">
        <v>0.2</v>
      </c>
      <c r="V7" s="187">
        <v>0.2</v>
      </c>
      <c r="W7" s="187">
        <v>0.2</v>
      </c>
      <c r="X7" s="187">
        <v>0.2</v>
      </c>
      <c r="Y7" s="292">
        <v>0</v>
      </c>
      <c r="Z7" s="292">
        <v>0</v>
      </c>
      <c r="AA7" s="292">
        <v>0</v>
      </c>
      <c r="AB7" s="292">
        <v>0</v>
      </c>
      <c r="AC7" s="305"/>
      <c r="AD7" s="305"/>
      <c r="AE7" s="305"/>
      <c r="AF7" s="305"/>
      <c r="AG7" s="192">
        <f t="shared" ref="AG7:AG33" si="11">ROUND($O7*P7,0)</f>
        <v>0</v>
      </c>
      <c r="AH7" s="192">
        <f t="shared" ref="AH7:AH33" si="12">ROUND($O7*Q7,0)</f>
        <v>0</v>
      </c>
      <c r="AI7" s="192">
        <f t="shared" ref="AI7:AI33" si="13">ROUND($O7*R7,0)</f>
        <v>0</v>
      </c>
      <c r="AJ7" s="192">
        <f t="shared" ref="AJ7:AJ33" si="14">ROUND($O7*S7,0)</f>
        <v>0</v>
      </c>
      <c r="AK7" s="192">
        <f t="shared" ref="AK7:AK33" si="15">ROUND($O7*T7,0)</f>
        <v>4</v>
      </c>
      <c r="AL7" s="192">
        <f t="shared" ref="AL7:AL33" si="16">ROUND($O7*U7,0)</f>
        <v>4</v>
      </c>
      <c r="AM7" s="192">
        <f t="shared" ref="AM7:AM33" si="17">ROUND($O7*V7,0)</f>
        <v>4</v>
      </c>
      <c r="AN7" s="192">
        <f t="shared" ref="AN7:AN33" si="18">ROUND($O7*W7,0)</f>
        <v>4</v>
      </c>
      <c r="AO7" s="192">
        <f t="shared" ref="AO7:AO33" si="19">ROUND($O7*X7,0)</f>
        <v>4</v>
      </c>
      <c r="AP7" s="193">
        <f t="shared" si="6"/>
        <v>0</v>
      </c>
      <c r="AQ7" s="193">
        <f t="shared" si="6"/>
        <v>0</v>
      </c>
      <c r="AR7" s="193">
        <f t="shared" si="6"/>
        <v>0</v>
      </c>
      <c r="AS7" s="193">
        <f t="shared" si="6"/>
        <v>0</v>
      </c>
      <c r="AT7" s="306">
        <f t="shared" si="6"/>
        <v>0</v>
      </c>
      <c r="AU7" s="306">
        <f t="shared" si="6"/>
        <v>0</v>
      </c>
      <c r="AV7" s="306">
        <f t="shared" si="6"/>
        <v>0</v>
      </c>
      <c r="AW7" s="306">
        <f t="shared" si="6"/>
        <v>0</v>
      </c>
      <c r="AX7" s="236">
        <f t="shared" ref="AX7:AX9" si="20">SUM(AG7:AO7)</f>
        <v>20</v>
      </c>
      <c r="AY7" s="2">
        <f t="shared" ref="AY7:AY9" si="21">AX7/160</f>
        <v>0.125</v>
      </c>
      <c r="AZ7" s="87" t="e">
        <f>VLOOKUP(I7,Listy!$A$1:$H$9,6,FALSE)</f>
        <v>#N/A</v>
      </c>
      <c r="BA7" s="378" t="e">
        <f t="shared" ref="BA7:BA9" si="22">AY7*AZ7</f>
        <v>#N/A</v>
      </c>
      <c r="BB7" s="379" t="e">
        <f t="shared" ref="BB7:BB9" si="23">AY7*BA7</f>
        <v>#N/A</v>
      </c>
      <c r="BC7" s="2"/>
      <c r="BD7" s="2"/>
      <c r="BE7" s="2"/>
      <c r="BF7" s="2"/>
      <c r="BG7" s="2"/>
      <c r="BH7" s="2"/>
      <c r="BI7" s="21">
        <f t="shared" ref="BI7:BI10" si="24">BG7*BH7</f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ref="BW7:BW10" si="25">BU7*BV7</f>
        <v>0</v>
      </c>
      <c r="BX7" s="2"/>
      <c r="BY7" s="2"/>
      <c r="BZ7" s="2"/>
      <c r="CA7" s="21">
        <f t="shared" ref="CA7:CA10" si="26">BY7*BZ7</f>
        <v>0</v>
      </c>
      <c r="CB7" s="2"/>
      <c r="CC7" s="2"/>
      <c r="CD7" s="2"/>
      <c r="CE7" s="21">
        <f t="shared" ref="CE7:CE10" si="27">CC7*CD7</f>
        <v>0</v>
      </c>
    </row>
    <row r="8" spans="1:86" ht="27.6" x14ac:dyDescent="0.3">
      <c r="A8" s="414">
        <v>1</v>
      </c>
      <c r="B8" s="414" t="s">
        <v>379</v>
      </c>
      <c r="C8" s="105">
        <v>1</v>
      </c>
      <c r="D8" s="116" t="str">
        <f t="shared" si="4"/>
        <v>.z08_1_a_1</v>
      </c>
      <c r="E8" s="422" t="s">
        <v>453</v>
      </c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211">
        <v>1</v>
      </c>
      <c r="I8" s="89" t="s">
        <v>254</v>
      </c>
      <c r="J8" s="91">
        <f t="shared" si="3"/>
        <v>85</v>
      </c>
      <c r="K8" s="94">
        <f>VLOOKUP(J8,Kalendarz!B:E,4,FALSE)</f>
        <v>46976</v>
      </c>
      <c r="L8" s="94">
        <f t="shared" si="1"/>
        <v>46976</v>
      </c>
      <c r="M8" s="37">
        <f t="shared" si="2"/>
        <v>84</v>
      </c>
      <c r="N8" s="474">
        <f>ROUND(MAX(AG8:AO8)/Listy!$U$2,0)</f>
        <v>0</v>
      </c>
      <c r="O8" s="479">
        <v>20</v>
      </c>
      <c r="P8" s="187">
        <v>0</v>
      </c>
      <c r="Q8" s="187">
        <v>0</v>
      </c>
      <c r="R8" s="187">
        <v>0</v>
      </c>
      <c r="S8" s="187">
        <v>0</v>
      </c>
      <c r="T8" s="187">
        <v>0.2</v>
      </c>
      <c r="U8" s="187">
        <v>0.2</v>
      </c>
      <c r="V8" s="187">
        <v>0.2</v>
      </c>
      <c r="W8" s="187">
        <v>0.2</v>
      </c>
      <c r="X8" s="187">
        <v>0.2</v>
      </c>
      <c r="Y8" s="292">
        <v>0</v>
      </c>
      <c r="Z8" s="292">
        <v>0</v>
      </c>
      <c r="AA8" s="292">
        <v>0</v>
      </c>
      <c r="AB8" s="292">
        <v>0</v>
      </c>
      <c r="AC8" s="305"/>
      <c r="AD8" s="305"/>
      <c r="AE8" s="305"/>
      <c r="AF8" s="305"/>
      <c r="AG8" s="192">
        <f t="shared" si="11"/>
        <v>0</v>
      </c>
      <c r="AH8" s="192">
        <f t="shared" si="12"/>
        <v>0</v>
      </c>
      <c r="AI8" s="192">
        <f t="shared" si="13"/>
        <v>0</v>
      </c>
      <c r="AJ8" s="192">
        <f t="shared" si="14"/>
        <v>0</v>
      </c>
      <c r="AK8" s="192">
        <f t="shared" si="15"/>
        <v>4</v>
      </c>
      <c r="AL8" s="192">
        <f t="shared" si="16"/>
        <v>4</v>
      </c>
      <c r="AM8" s="192">
        <f t="shared" si="17"/>
        <v>4</v>
      </c>
      <c r="AN8" s="192">
        <f t="shared" si="18"/>
        <v>4</v>
      </c>
      <c r="AO8" s="192">
        <f t="shared" si="19"/>
        <v>4</v>
      </c>
      <c r="AP8" s="193">
        <f t="shared" si="6"/>
        <v>0</v>
      </c>
      <c r="AQ8" s="193">
        <f t="shared" si="6"/>
        <v>0</v>
      </c>
      <c r="AR8" s="193">
        <f t="shared" si="6"/>
        <v>0</v>
      </c>
      <c r="AS8" s="193">
        <f t="shared" si="6"/>
        <v>0</v>
      </c>
      <c r="AT8" s="306">
        <f t="shared" si="6"/>
        <v>0</v>
      </c>
      <c r="AU8" s="306">
        <f t="shared" si="6"/>
        <v>0</v>
      </c>
      <c r="AV8" s="306">
        <f t="shared" si="6"/>
        <v>0</v>
      </c>
      <c r="AW8" s="306">
        <f t="shared" si="6"/>
        <v>0</v>
      </c>
      <c r="AX8" s="236">
        <f t="shared" si="20"/>
        <v>20</v>
      </c>
      <c r="AY8" s="2">
        <f t="shared" si="21"/>
        <v>0.125</v>
      </c>
      <c r="AZ8" s="87">
        <f>VLOOKUP(I8,Listy!$A$1:$H$9,6,FALSE)</f>
        <v>5001</v>
      </c>
      <c r="BA8" s="378">
        <f t="shared" si="22"/>
        <v>625.125</v>
      </c>
      <c r="BB8" s="379">
        <f t="shared" si="23"/>
        <v>78.140625</v>
      </c>
      <c r="BC8" s="2"/>
      <c r="BD8" s="2"/>
      <c r="BE8" s="2"/>
      <c r="BF8" s="2"/>
      <c r="BG8" s="2"/>
      <c r="BH8" s="2"/>
      <c r="BI8" s="21">
        <f t="shared" si="24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25"/>
        <v>0</v>
      </c>
      <c r="BX8" s="2"/>
      <c r="BY8" s="2"/>
      <c r="BZ8" s="2"/>
      <c r="CA8" s="21">
        <f t="shared" si="26"/>
        <v>0</v>
      </c>
      <c r="CB8" s="2"/>
      <c r="CC8" s="2"/>
      <c r="CD8" s="2"/>
      <c r="CE8" s="21">
        <f t="shared" si="27"/>
        <v>0</v>
      </c>
    </row>
    <row r="9" spans="1:86" x14ac:dyDescent="0.3">
      <c r="A9" s="414">
        <v>1</v>
      </c>
      <c r="B9" s="414" t="s">
        <v>379</v>
      </c>
      <c r="C9" s="105">
        <v>1</v>
      </c>
      <c r="D9" s="116" t="str">
        <f t="shared" si="4"/>
        <v>.z08_1_a_1</v>
      </c>
      <c r="E9" s="422" t="s">
        <v>446</v>
      </c>
      <c r="F9" s="37" t="str">
        <f>IFERROR(VLOOKUP($I9,Listy!$A:$H,2,FALSE),"XXX")</f>
        <v>Imię03</v>
      </c>
      <c r="G9" s="37" t="str">
        <f>IFERROR(VLOOKUP($I9,Listy!$A:$H,3,FALSE),"XXX")</f>
        <v>Nazwisko03</v>
      </c>
      <c r="H9" s="211">
        <v>1</v>
      </c>
      <c r="I9" s="89" t="s">
        <v>256</v>
      </c>
      <c r="J9" s="91">
        <f t="shared" ref="J9:J16" si="28">M8+1</f>
        <v>85</v>
      </c>
      <c r="K9" s="94">
        <f>VLOOKUP(J9,Kalendarz!B:E,4,FALSE)</f>
        <v>46976</v>
      </c>
      <c r="L9" s="94">
        <f t="shared" ref="L9:L16" si="29">K9+N9</f>
        <v>46976</v>
      </c>
      <c r="M9" s="37">
        <f t="shared" ref="M9:M16" si="30">J9+N9-1</f>
        <v>84</v>
      </c>
      <c r="N9" s="474">
        <f>ROUND(MAX(AG9:AO9)/Listy!$U$2,0)</f>
        <v>0</v>
      </c>
      <c r="O9" s="479">
        <v>20</v>
      </c>
      <c r="P9" s="187">
        <v>0</v>
      </c>
      <c r="Q9" s="187">
        <v>0</v>
      </c>
      <c r="R9" s="187">
        <v>0</v>
      </c>
      <c r="S9" s="187">
        <v>0</v>
      </c>
      <c r="T9" s="187">
        <v>0.2</v>
      </c>
      <c r="U9" s="187">
        <v>0.2</v>
      </c>
      <c r="V9" s="187">
        <v>0.2</v>
      </c>
      <c r="W9" s="187">
        <v>0.2</v>
      </c>
      <c r="X9" s="187">
        <v>0.2</v>
      </c>
      <c r="Y9" s="292">
        <v>0</v>
      </c>
      <c r="Z9" s="292">
        <v>0</v>
      </c>
      <c r="AA9" s="292">
        <v>0</v>
      </c>
      <c r="AB9" s="292">
        <v>0</v>
      </c>
      <c r="AC9" s="305"/>
      <c r="AD9" s="305"/>
      <c r="AE9" s="305"/>
      <c r="AF9" s="305"/>
      <c r="AG9" s="192">
        <f t="shared" si="11"/>
        <v>0</v>
      </c>
      <c r="AH9" s="192">
        <f t="shared" si="12"/>
        <v>0</v>
      </c>
      <c r="AI9" s="192">
        <f t="shared" si="13"/>
        <v>0</v>
      </c>
      <c r="AJ9" s="192">
        <f t="shared" si="14"/>
        <v>0</v>
      </c>
      <c r="AK9" s="192">
        <f t="shared" si="15"/>
        <v>4</v>
      </c>
      <c r="AL9" s="192">
        <f t="shared" si="16"/>
        <v>4</v>
      </c>
      <c r="AM9" s="192">
        <f t="shared" si="17"/>
        <v>4</v>
      </c>
      <c r="AN9" s="192">
        <f t="shared" si="18"/>
        <v>4</v>
      </c>
      <c r="AO9" s="192">
        <f t="shared" si="19"/>
        <v>4</v>
      </c>
      <c r="AP9" s="193">
        <f t="shared" si="6"/>
        <v>0</v>
      </c>
      <c r="AQ9" s="193">
        <f t="shared" si="6"/>
        <v>0</v>
      </c>
      <c r="AR9" s="193">
        <f t="shared" si="6"/>
        <v>0</v>
      </c>
      <c r="AS9" s="193">
        <f t="shared" si="6"/>
        <v>0</v>
      </c>
      <c r="AT9" s="306">
        <f t="shared" si="6"/>
        <v>0</v>
      </c>
      <c r="AU9" s="306">
        <f t="shared" si="6"/>
        <v>0</v>
      </c>
      <c r="AV9" s="306">
        <f t="shared" si="6"/>
        <v>0</v>
      </c>
      <c r="AW9" s="306">
        <f t="shared" si="6"/>
        <v>0</v>
      </c>
      <c r="AX9" s="236">
        <f t="shared" si="20"/>
        <v>20</v>
      </c>
      <c r="AY9" s="2">
        <f t="shared" si="21"/>
        <v>0.125</v>
      </c>
      <c r="AZ9" s="87">
        <f>VLOOKUP(I9,Listy!$A$1:$H$9,6,FALSE)</f>
        <v>5003</v>
      </c>
      <c r="BA9" s="378">
        <f t="shared" si="22"/>
        <v>625.375</v>
      </c>
      <c r="BB9" s="379">
        <f t="shared" si="23"/>
        <v>78.171875</v>
      </c>
      <c r="BC9" s="2"/>
      <c r="BD9" s="2"/>
      <c r="BE9" s="2"/>
      <c r="BF9" s="2"/>
      <c r="BG9" s="2"/>
      <c r="BH9" s="2"/>
      <c r="BI9" s="21">
        <f t="shared" si="24"/>
        <v>0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>
        <f t="shared" si="25"/>
        <v>0</v>
      </c>
      <c r="BX9" s="2"/>
      <c r="BY9" s="2"/>
      <c r="BZ9" s="2"/>
      <c r="CA9" s="21">
        <f t="shared" si="26"/>
        <v>0</v>
      </c>
      <c r="CB9" s="2"/>
      <c r="CC9" s="2"/>
      <c r="CD9" s="2"/>
      <c r="CE9" s="21">
        <f t="shared" si="27"/>
        <v>0</v>
      </c>
    </row>
    <row r="10" spans="1:86" ht="31.8" thickBot="1" x14ac:dyDescent="0.35">
      <c r="A10" s="414">
        <v>1</v>
      </c>
      <c r="B10" s="414" t="s">
        <v>380</v>
      </c>
      <c r="C10" s="105">
        <v>0</v>
      </c>
      <c r="D10" s="116" t="str">
        <f t="shared" si="4"/>
        <v>.z08_1_b_0</v>
      </c>
      <c r="E10" s="423" t="s">
        <v>454</v>
      </c>
      <c r="F10" s="37"/>
      <c r="G10" s="37"/>
      <c r="H10" s="37"/>
      <c r="I10" s="37"/>
      <c r="J10" s="91">
        <f t="shared" si="28"/>
        <v>85</v>
      </c>
      <c r="K10" s="94">
        <f>VLOOKUP(J10,Kalendarz!B:E,4,FALSE)</f>
        <v>46976</v>
      </c>
      <c r="L10" s="94">
        <f t="shared" si="29"/>
        <v>46976</v>
      </c>
      <c r="M10" s="37">
        <f t="shared" si="30"/>
        <v>84</v>
      </c>
      <c r="N10" s="474">
        <f>ROUND(MAX(AG10:AO10)/Listy!$U$2,0)</f>
        <v>0</v>
      </c>
      <c r="O10" s="480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192">
        <f t="shared" si="11"/>
        <v>0</v>
      </c>
      <c r="AH10" s="192">
        <f t="shared" si="12"/>
        <v>0</v>
      </c>
      <c r="AI10" s="192">
        <f t="shared" si="13"/>
        <v>0</v>
      </c>
      <c r="AJ10" s="192">
        <f t="shared" si="14"/>
        <v>0</v>
      </c>
      <c r="AK10" s="192">
        <f t="shared" si="15"/>
        <v>0</v>
      </c>
      <c r="AL10" s="192">
        <f t="shared" si="16"/>
        <v>0</v>
      </c>
      <c r="AM10" s="192">
        <f t="shared" si="17"/>
        <v>0</v>
      </c>
      <c r="AN10" s="192">
        <f t="shared" si="18"/>
        <v>0</v>
      </c>
      <c r="AO10" s="192">
        <f t="shared" si="19"/>
        <v>0</v>
      </c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2"/>
      <c r="BE10" s="2"/>
      <c r="BF10" s="2"/>
      <c r="BG10" s="2"/>
      <c r="BH10" s="2"/>
      <c r="BI10" s="22">
        <f t="shared" si="24"/>
        <v>0</v>
      </c>
      <c r="BJ10" s="2"/>
      <c r="BK10" s="2"/>
      <c r="BL10" s="23"/>
      <c r="BM10" s="2"/>
      <c r="BN10" s="2"/>
      <c r="BO10" s="23"/>
      <c r="BP10" s="2"/>
      <c r="BQ10" s="2"/>
      <c r="BR10" s="23"/>
      <c r="BS10" s="23"/>
      <c r="BT10" s="2"/>
      <c r="BU10" s="2"/>
      <c r="BV10" s="2"/>
      <c r="BW10" s="22">
        <f t="shared" si="25"/>
        <v>0</v>
      </c>
      <c r="BX10" s="2"/>
      <c r="BY10" s="2"/>
      <c r="BZ10" s="2"/>
      <c r="CA10" s="22">
        <f t="shared" si="26"/>
        <v>0</v>
      </c>
      <c r="CB10" s="2"/>
      <c r="CC10" s="2"/>
      <c r="CD10" s="2"/>
      <c r="CE10" s="22">
        <f t="shared" si="27"/>
        <v>0</v>
      </c>
    </row>
    <row r="11" spans="1:86" s="178" customFormat="1" x14ac:dyDescent="0.3">
      <c r="A11" s="414">
        <v>1</v>
      </c>
      <c r="B11" s="414" t="s">
        <v>380</v>
      </c>
      <c r="C11" s="310">
        <v>1</v>
      </c>
      <c r="D11" s="311" t="str">
        <f t="shared" si="4"/>
        <v>.z08_1_b_1</v>
      </c>
      <c r="E11" s="424" t="s">
        <v>447</v>
      </c>
      <c r="F11" s="37" t="str">
        <f>IFERROR(VLOOKUP($I11,Listy!$A:$H,2,FALSE),"XXX")</f>
        <v>Imię05</v>
      </c>
      <c r="G11" s="37" t="str">
        <f>IFERROR(VLOOKUP($I11,Listy!$A:$H,3,FALSE),"XXX")</f>
        <v>Nazwisko05</v>
      </c>
      <c r="H11" s="211">
        <v>2</v>
      </c>
      <c r="I11" s="89" t="s">
        <v>249</v>
      </c>
      <c r="J11" s="91">
        <f t="shared" si="28"/>
        <v>85</v>
      </c>
      <c r="K11" s="94">
        <f>VLOOKUP(J11,Kalendarz!B:E,4,FALSE)</f>
        <v>46976</v>
      </c>
      <c r="L11" s="94">
        <f t="shared" si="29"/>
        <v>46976</v>
      </c>
      <c r="M11" s="37">
        <f t="shared" si="30"/>
        <v>84</v>
      </c>
      <c r="N11" s="474">
        <f>ROUND(MAX(AG11:AO11)/Listy!$U$2,0)</f>
        <v>0</v>
      </c>
      <c r="O11" s="479">
        <v>40</v>
      </c>
      <c r="P11" s="187">
        <v>0</v>
      </c>
      <c r="Q11" s="187">
        <v>0</v>
      </c>
      <c r="R11" s="187">
        <v>0</v>
      </c>
      <c r="S11" s="187">
        <v>0</v>
      </c>
      <c r="T11" s="187">
        <v>0.2</v>
      </c>
      <c r="U11" s="187">
        <v>0.2</v>
      </c>
      <c r="V11" s="187">
        <v>0.2</v>
      </c>
      <c r="W11" s="187">
        <v>0.2</v>
      </c>
      <c r="X11" s="187">
        <v>0.2</v>
      </c>
      <c r="Y11" s="292">
        <v>0</v>
      </c>
      <c r="Z11" s="292">
        <v>0</v>
      </c>
      <c r="AA11" s="292">
        <v>0</v>
      </c>
      <c r="AB11" s="292">
        <v>0</v>
      </c>
      <c r="AC11" s="305"/>
      <c r="AD11" s="305"/>
      <c r="AE11" s="305"/>
      <c r="AF11" s="305"/>
      <c r="AG11" s="192">
        <f t="shared" si="11"/>
        <v>0</v>
      </c>
      <c r="AH11" s="192">
        <f t="shared" si="12"/>
        <v>0</v>
      </c>
      <c r="AI11" s="192">
        <f t="shared" si="13"/>
        <v>0</v>
      </c>
      <c r="AJ11" s="192">
        <f t="shared" si="14"/>
        <v>0</v>
      </c>
      <c r="AK11" s="192">
        <f t="shared" si="15"/>
        <v>8</v>
      </c>
      <c r="AL11" s="192">
        <f t="shared" si="16"/>
        <v>8</v>
      </c>
      <c r="AM11" s="192">
        <f t="shared" si="17"/>
        <v>8</v>
      </c>
      <c r="AN11" s="192">
        <f t="shared" si="18"/>
        <v>8</v>
      </c>
      <c r="AO11" s="192">
        <f t="shared" si="19"/>
        <v>8</v>
      </c>
      <c r="AP11" s="193">
        <f t="shared" ref="AP11:AP33" si="31">ROUND($O11*Y11,0)</f>
        <v>0</v>
      </c>
      <c r="AQ11" s="193">
        <f t="shared" ref="AQ11:AQ33" si="32">ROUND($O11*Z11,0)</f>
        <v>0</v>
      </c>
      <c r="AR11" s="193">
        <f t="shared" ref="AR11:AR33" si="33">ROUND($O11*AA11,0)</f>
        <v>0</v>
      </c>
      <c r="AS11" s="193">
        <f t="shared" ref="AS11:AS33" si="34">ROUND($O11*AB11,0)</f>
        <v>0</v>
      </c>
      <c r="AT11" s="306">
        <f t="shared" ref="AT11:AT33" si="35">ROUND($O11*AC11,0)</f>
        <v>0</v>
      </c>
      <c r="AU11" s="306">
        <f t="shared" ref="AU11:AU33" si="36">ROUND($O11*AD11,0)</f>
        <v>0</v>
      </c>
      <c r="AV11" s="306">
        <f t="shared" ref="AV11:AV33" si="37">ROUND($O11*AE11,0)</f>
        <v>0</v>
      </c>
      <c r="AW11" s="306">
        <f t="shared" ref="AW11:AW33" si="38">ROUND($O11*AF11,0)</f>
        <v>0</v>
      </c>
      <c r="AX11" s="236">
        <f t="shared" ref="AX11:AX33" si="39">SUM(AG11:AO11)</f>
        <v>40</v>
      </c>
      <c r="AY11" s="2">
        <f t="shared" ref="AY11:AY33" si="40">AX11/160</f>
        <v>0.25</v>
      </c>
      <c r="AZ11" s="87">
        <f>VLOOKUP(I11,Listy!$A$1:$H$9,6,FALSE)</f>
        <v>5005</v>
      </c>
      <c r="BA11" s="378">
        <f t="shared" ref="BA11:BA33" si="41">AY11*AZ11</f>
        <v>1251.25</v>
      </c>
      <c r="BB11" s="379">
        <f t="shared" ref="BB11:BB33" si="42">AY11*BA11</f>
        <v>312.8125</v>
      </c>
      <c r="BC11" s="2"/>
      <c r="BD11" s="23"/>
      <c r="BE11" s="23"/>
      <c r="BF11" s="23"/>
      <c r="BG11" s="23"/>
      <c r="BH11" s="23"/>
      <c r="BI11" s="327"/>
      <c r="BJ11" s="23"/>
      <c r="BK11" s="23"/>
      <c r="BL11" s="328"/>
      <c r="BM11" s="23"/>
      <c r="BN11" s="23"/>
      <c r="BO11" s="327"/>
      <c r="BP11" s="23"/>
      <c r="BQ11" s="23"/>
      <c r="BR11" s="327"/>
      <c r="BS11" s="327"/>
      <c r="BT11" s="23"/>
      <c r="BU11" s="23"/>
      <c r="BV11" s="23"/>
      <c r="BW11" s="327"/>
      <c r="BX11" s="23"/>
      <c r="BY11" s="23"/>
      <c r="BZ11" s="23"/>
      <c r="CA11" s="327"/>
      <c r="CB11" s="23"/>
      <c r="CC11" s="23"/>
      <c r="CD11" s="23"/>
      <c r="CE11" s="327"/>
      <c r="CF11" s="329"/>
    </row>
    <row r="12" spans="1:86" s="278" customFormat="1" x14ac:dyDescent="0.3">
      <c r="A12" s="414">
        <v>1</v>
      </c>
      <c r="B12" s="414" t="s">
        <v>380</v>
      </c>
      <c r="C12" s="332">
        <v>2</v>
      </c>
      <c r="D12" s="311" t="str">
        <f t="shared" si="4"/>
        <v>.z08_1_b_2</v>
      </c>
      <c r="E12" s="424" t="s">
        <v>448</v>
      </c>
      <c r="F12" s="37" t="str">
        <f>IFERROR(VLOOKUP($I12,Listy!$A:$H,2,FALSE),"XXX")</f>
        <v>Imię04</v>
      </c>
      <c r="G12" s="37" t="str">
        <f>IFERROR(VLOOKUP($I12,Listy!$A:$H,3,FALSE),"XXX")</f>
        <v>Nazwisko04</v>
      </c>
      <c r="H12" s="211">
        <v>2</v>
      </c>
      <c r="I12" s="89" t="s">
        <v>257</v>
      </c>
      <c r="J12" s="91">
        <f t="shared" si="28"/>
        <v>85</v>
      </c>
      <c r="K12" s="94">
        <f>VLOOKUP(J12,Kalendarz!B:E,4,FALSE)</f>
        <v>46976</v>
      </c>
      <c r="L12" s="94">
        <f t="shared" si="29"/>
        <v>46977</v>
      </c>
      <c r="M12" s="37">
        <f t="shared" si="30"/>
        <v>85</v>
      </c>
      <c r="N12" s="474">
        <f>ROUND(MAX(AG12:AO12)/Listy!$U$2,0)</f>
        <v>1</v>
      </c>
      <c r="O12" s="479">
        <v>80</v>
      </c>
      <c r="P12" s="187">
        <v>0</v>
      </c>
      <c r="Q12" s="187">
        <v>0</v>
      </c>
      <c r="R12" s="187">
        <v>0</v>
      </c>
      <c r="S12" s="187">
        <v>0</v>
      </c>
      <c r="T12" s="187">
        <v>0.2</v>
      </c>
      <c r="U12" s="187">
        <v>0.2</v>
      </c>
      <c r="V12" s="187">
        <v>0.2</v>
      </c>
      <c r="W12" s="187">
        <v>0.2</v>
      </c>
      <c r="X12" s="187">
        <v>0.2</v>
      </c>
      <c r="Y12" s="292">
        <v>0</v>
      </c>
      <c r="Z12" s="292">
        <v>0</v>
      </c>
      <c r="AA12" s="292">
        <v>0</v>
      </c>
      <c r="AB12" s="292">
        <v>0</v>
      </c>
      <c r="AC12" s="305"/>
      <c r="AD12" s="305"/>
      <c r="AE12" s="305"/>
      <c r="AF12" s="305"/>
      <c r="AG12" s="192">
        <f t="shared" si="11"/>
        <v>0</v>
      </c>
      <c r="AH12" s="192">
        <f t="shared" si="12"/>
        <v>0</v>
      </c>
      <c r="AI12" s="192">
        <f t="shared" si="13"/>
        <v>0</v>
      </c>
      <c r="AJ12" s="192">
        <f t="shared" si="14"/>
        <v>0</v>
      </c>
      <c r="AK12" s="192">
        <f t="shared" si="15"/>
        <v>16</v>
      </c>
      <c r="AL12" s="192">
        <f t="shared" si="16"/>
        <v>16</v>
      </c>
      <c r="AM12" s="192">
        <f t="shared" si="17"/>
        <v>16</v>
      </c>
      <c r="AN12" s="192">
        <f t="shared" si="18"/>
        <v>16</v>
      </c>
      <c r="AO12" s="192">
        <f t="shared" si="19"/>
        <v>16</v>
      </c>
      <c r="AP12" s="193">
        <f t="shared" si="31"/>
        <v>0</v>
      </c>
      <c r="AQ12" s="193">
        <f t="shared" si="32"/>
        <v>0</v>
      </c>
      <c r="AR12" s="193">
        <f t="shared" si="33"/>
        <v>0</v>
      </c>
      <c r="AS12" s="193">
        <f t="shared" si="34"/>
        <v>0</v>
      </c>
      <c r="AT12" s="306">
        <f t="shared" si="35"/>
        <v>0</v>
      </c>
      <c r="AU12" s="306">
        <f t="shared" si="36"/>
        <v>0</v>
      </c>
      <c r="AV12" s="306">
        <f t="shared" si="37"/>
        <v>0</v>
      </c>
      <c r="AW12" s="306">
        <f t="shared" si="38"/>
        <v>0</v>
      </c>
      <c r="AX12" s="236">
        <f t="shared" si="39"/>
        <v>80</v>
      </c>
      <c r="AY12" s="2">
        <f t="shared" si="40"/>
        <v>0.5</v>
      </c>
      <c r="AZ12" s="87">
        <f>VLOOKUP(I12,Listy!$A$1:$H$9,6,FALSE)</f>
        <v>5004</v>
      </c>
      <c r="BA12" s="378">
        <f t="shared" si="41"/>
        <v>2502</v>
      </c>
      <c r="BB12" s="379">
        <f t="shared" si="42"/>
        <v>1251</v>
      </c>
      <c r="BC12" s="2"/>
      <c r="BD12" s="336"/>
      <c r="BE12" s="336"/>
      <c r="BF12" s="336"/>
      <c r="BG12" s="336"/>
      <c r="BH12" s="336"/>
      <c r="BI12" s="336"/>
      <c r="BJ12" s="336"/>
      <c r="BK12" s="336"/>
      <c r="BL12" s="336"/>
      <c r="BM12" s="336"/>
      <c r="BN12" s="336"/>
      <c r="BO12" s="336"/>
      <c r="BP12" s="336"/>
      <c r="BQ12" s="336"/>
      <c r="BR12" s="336"/>
      <c r="BS12" s="336"/>
      <c r="BT12" s="336"/>
      <c r="BU12" s="336"/>
      <c r="BV12" s="336"/>
      <c r="BW12" s="336"/>
      <c r="BX12" s="336"/>
      <c r="BY12" s="336"/>
      <c r="BZ12" s="336"/>
      <c r="CA12" s="336"/>
      <c r="CB12" s="336"/>
      <c r="CC12" s="336"/>
      <c r="CD12" s="336"/>
      <c r="CE12" s="336"/>
    </row>
    <row r="13" spans="1:86" s="278" customFormat="1" x14ac:dyDescent="0.3">
      <c r="A13" s="414">
        <v>1</v>
      </c>
      <c r="B13" s="414" t="s">
        <v>380</v>
      </c>
      <c r="C13" s="310">
        <v>3</v>
      </c>
      <c r="D13" s="311" t="str">
        <f t="shared" si="4"/>
        <v>.z08_1_b_3</v>
      </c>
      <c r="E13" s="424" t="s">
        <v>455</v>
      </c>
      <c r="F13" s="37" t="str">
        <f>IFERROR(VLOOKUP($I13,Listy!$A:$H,2,FALSE),"XXX")</f>
        <v>Imię05</v>
      </c>
      <c r="G13" s="37" t="str">
        <f>IFERROR(VLOOKUP($I13,Listy!$A:$H,3,FALSE),"XXX")</f>
        <v>Nazwisko05</v>
      </c>
      <c r="H13" s="211">
        <v>2</v>
      </c>
      <c r="I13" s="89" t="s">
        <v>249</v>
      </c>
      <c r="J13" s="91">
        <f t="shared" si="28"/>
        <v>86</v>
      </c>
      <c r="K13" s="94">
        <f>VLOOKUP(J13,Kalendarz!B:E,4,FALSE)</f>
        <v>46983</v>
      </c>
      <c r="L13" s="94">
        <f t="shared" si="29"/>
        <v>46984</v>
      </c>
      <c r="M13" s="37">
        <f t="shared" si="30"/>
        <v>86</v>
      </c>
      <c r="N13" s="474">
        <f>ROUND(MAX(AG13:AO13)/Listy!$U$2,0)</f>
        <v>1</v>
      </c>
      <c r="O13" s="479">
        <v>60</v>
      </c>
      <c r="P13" s="187">
        <v>0</v>
      </c>
      <c r="Q13" s="187">
        <v>0</v>
      </c>
      <c r="R13" s="187">
        <v>0</v>
      </c>
      <c r="S13" s="187">
        <v>0</v>
      </c>
      <c r="T13" s="187">
        <v>0.2</v>
      </c>
      <c r="U13" s="187">
        <v>0.2</v>
      </c>
      <c r="V13" s="187">
        <v>0.2</v>
      </c>
      <c r="W13" s="187">
        <v>0.2</v>
      </c>
      <c r="X13" s="187">
        <v>0.2</v>
      </c>
      <c r="Y13" s="292">
        <v>0</v>
      </c>
      <c r="Z13" s="292">
        <v>0</v>
      </c>
      <c r="AA13" s="292">
        <v>0</v>
      </c>
      <c r="AB13" s="292">
        <v>0</v>
      </c>
      <c r="AC13" s="305"/>
      <c r="AD13" s="305"/>
      <c r="AE13" s="305"/>
      <c r="AF13" s="305"/>
      <c r="AG13" s="192">
        <f t="shared" si="11"/>
        <v>0</v>
      </c>
      <c r="AH13" s="192">
        <f t="shared" si="12"/>
        <v>0</v>
      </c>
      <c r="AI13" s="192">
        <f t="shared" si="13"/>
        <v>0</v>
      </c>
      <c r="AJ13" s="192">
        <f t="shared" si="14"/>
        <v>0</v>
      </c>
      <c r="AK13" s="192">
        <f t="shared" si="15"/>
        <v>12</v>
      </c>
      <c r="AL13" s="192">
        <f t="shared" si="16"/>
        <v>12</v>
      </c>
      <c r="AM13" s="192">
        <f t="shared" si="17"/>
        <v>12</v>
      </c>
      <c r="AN13" s="192">
        <f t="shared" si="18"/>
        <v>12</v>
      </c>
      <c r="AO13" s="192">
        <f t="shared" si="19"/>
        <v>12</v>
      </c>
      <c r="AP13" s="193">
        <f t="shared" si="31"/>
        <v>0</v>
      </c>
      <c r="AQ13" s="193">
        <f t="shared" si="32"/>
        <v>0</v>
      </c>
      <c r="AR13" s="193">
        <f t="shared" si="33"/>
        <v>0</v>
      </c>
      <c r="AS13" s="193">
        <f t="shared" si="34"/>
        <v>0</v>
      </c>
      <c r="AT13" s="306">
        <f t="shared" si="35"/>
        <v>0</v>
      </c>
      <c r="AU13" s="306">
        <f t="shared" si="36"/>
        <v>0</v>
      </c>
      <c r="AV13" s="306">
        <f t="shared" si="37"/>
        <v>0</v>
      </c>
      <c r="AW13" s="306">
        <f t="shared" si="38"/>
        <v>0</v>
      </c>
      <c r="AX13" s="236">
        <f t="shared" si="39"/>
        <v>60</v>
      </c>
      <c r="AY13" s="2">
        <f t="shared" si="40"/>
        <v>0.375</v>
      </c>
      <c r="AZ13" s="87">
        <f>VLOOKUP(I13,Listy!$A$1:$H$9,6,FALSE)</f>
        <v>5005</v>
      </c>
      <c r="BA13" s="378">
        <f t="shared" si="41"/>
        <v>1876.875</v>
      </c>
      <c r="BB13" s="379">
        <f t="shared" si="42"/>
        <v>703.828125</v>
      </c>
      <c r="BC13" s="2"/>
      <c r="BD13" s="336"/>
      <c r="BE13" s="336"/>
      <c r="BF13" s="336"/>
      <c r="BG13" s="336"/>
      <c r="BH13" s="336"/>
      <c r="BI13" s="336"/>
      <c r="BJ13" s="336"/>
      <c r="BK13" s="336"/>
      <c r="BL13" s="336"/>
      <c r="BM13" s="336"/>
      <c r="BN13" s="336"/>
      <c r="BO13" s="336"/>
      <c r="BP13" s="336"/>
      <c r="BQ13" s="336"/>
      <c r="BR13" s="336"/>
      <c r="BS13" s="336"/>
      <c r="BT13" s="336"/>
      <c r="BU13" s="336"/>
      <c r="BV13" s="336"/>
      <c r="BW13" s="336"/>
      <c r="BX13" s="336"/>
      <c r="BY13" s="336"/>
      <c r="BZ13" s="336"/>
      <c r="CA13" s="336"/>
      <c r="CB13" s="336"/>
      <c r="CC13" s="336"/>
      <c r="CD13" s="336"/>
      <c r="CE13" s="336"/>
    </row>
    <row r="14" spans="1:86" s="278" customFormat="1" x14ac:dyDescent="0.3">
      <c r="A14" s="414">
        <v>1</v>
      </c>
      <c r="B14" s="414" t="s">
        <v>380</v>
      </c>
      <c r="C14" s="332">
        <v>4</v>
      </c>
      <c r="D14" s="311" t="str">
        <f t="shared" si="4"/>
        <v>.z08_1_b_4</v>
      </c>
      <c r="E14" s="424" t="s">
        <v>450</v>
      </c>
      <c r="F14" s="37" t="str">
        <f>IFERROR(VLOOKUP($I14,Listy!$A:$H,2,FALSE),"XXX")</f>
        <v>Imię04</v>
      </c>
      <c r="G14" s="37" t="str">
        <f>IFERROR(VLOOKUP($I14,Listy!$A:$H,3,FALSE),"XXX")</f>
        <v>Nazwisko04</v>
      </c>
      <c r="H14" s="211">
        <v>2</v>
      </c>
      <c r="I14" s="89" t="s">
        <v>257</v>
      </c>
      <c r="J14" s="91">
        <f t="shared" si="28"/>
        <v>87</v>
      </c>
      <c r="K14" s="94">
        <f>VLOOKUP(J14,Kalendarz!B:E,4,FALSE)</f>
        <v>46990</v>
      </c>
      <c r="L14" s="94">
        <f t="shared" si="29"/>
        <v>46991</v>
      </c>
      <c r="M14" s="37">
        <f t="shared" si="30"/>
        <v>87</v>
      </c>
      <c r="N14" s="474">
        <f>ROUND(MAX(AG14:AO14)/Listy!$U$2,0)</f>
        <v>1</v>
      </c>
      <c r="O14" s="479">
        <v>80</v>
      </c>
      <c r="P14" s="187">
        <v>0</v>
      </c>
      <c r="Q14" s="187">
        <v>0</v>
      </c>
      <c r="R14" s="187">
        <v>0</v>
      </c>
      <c r="S14" s="187">
        <v>0</v>
      </c>
      <c r="T14" s="187">
        <v>0.2</v>
      </c>
      <c r="U14" s="187">
        <v>0.2</v>
      </c>
      <c r="V14" s="187">
        <v>0.2</v>
      </c>
      <c r="W14" s="187">
        <v>0.2</v>
      </c>
      <c r="X14" s="187">
        <v>0.2</v>
      </c>
      <c r="Y14" s="292">
        <v>0</v>
      </c>
      <c r="Z14" s="292">
        <v>0</v>
      </c>
      <c r="AA14" s="292">
        <v>0</v>
      </c>
      <c r="AB14" s="292">
        <v>0</v>
      </c>
      <c r="AC14" s="305"/>
      <c r="AD14" s="305"/>
      <c r="AE14" s="305"/>
      <c r="AF14" s="305"/>
      <c r="AG14" s="192">
        <f t="shared" si="11"/>
        <v>0</v>
      </c>
      <c r="AH14" s="192">
        <f t="shared" si="12"/>
        <v>0</v>
      </c>
      <c r="AI14" s="192">
        <f t="shared" si="13"/>
        <v>0</v>
      </c>
      <c r="AJ14" s="192">
        <f t="shared" si="14"/>
        <v>0</v>
      </c>
      <c r="AK14" s="192">
        <f t="shared" si="15"/>
        <v>16</v>
      </c>
      <c r="AL14" s="192">
        <f t="shared" si="16"/>
        <v>16</v>
      </c>
      <c r="AM14" s="192">
        <f t="shared" si="17"/>
        <v>16</v>
      </c>
      <c r="AN14" s="192">
        <f t="shared" si="18"/>
        <v>16</v>
      </c>
      <c r="AO14" s="192">
        <f t="shared" si="19"/>
        <v>16</v>
      </c>
      <c r="AP14" s="193">
        <f t="shared" si="31"/>
        <v>0</v>
      </c>
      <c r="AQ14" s="193">
        <f t="shared" si="32"/>
        <v>0</v>
      </c>
      <c r="AR14" s="193">
        <f t="shared" si="33"/>
        <v>0</v>
      </c>
      <c r="AS14" s="193">
        <f t="shared" si="34"/>
        <v>0</v>
      </c>
      <c r="AT14" s="306">
        <f t="shared" si="35"/>
        <v>0</v>
      </c>
      <c r="AU14" s="306">
        <f t="shared" si="36"/>
        <v>0</v>
      </c>
      <c r="AV14" s="306">
        <f t="shared" si="37"/>
        <v>0</v>
      </c>
      <c r="AW14" s="306">
        <f t="shared" si="38"/>
        <v>0</v>
      </c>
      <c r="AX14" s="236">
        <f t="shared" si="39"/>
        <v>80</v>
      </c>
      <c r="AY14" s="2">
        <f t="shared" si="40"/>
        <v>0.5</v>
      </c>
      <c r="AZ14" s="87">
        <f>VLOOKUP(I14,Listy!$A$1:$H$9,6,FALSE)</f>
        <v>5004</v>
      </c>
      <c r="BA14" s="378">
        <f t="shared" si="41"/>
        <v>2502</v>
      </c>
      <c r="BB14" s="379">
        <f t="shared" si="42"/>
        <v>1251</v>
      </c>
      <c r="BC14" s="2"/>
      <c r="BD14" s="336"/>
      <c r="BE14" s="336"/>
      <c r="BF14" s="336"/>
      <c r="BG14" s="336"/>
      <c r="BH14" s="336"/>
      <c r="BI14" s="336"/>
      <c r="BJ14" s="336"/>
      <c r="BK14" s="336"/>
      <c r="BL14" s="341"/>
      <c r="BM14" s="336"/>
      <c r="BN14" s="336"/>
      <c r="BO14" s="336"/>
      <c r="BP14" s="336"/>
      <c r="BQ14" s="336"/>
      <c r="BR14" s="336"/>
      <c r="BS14" s="336"/>
      <c r="BT14" s="336"/>
      <c r="BU14" s="336"/>
      <c r="BV14" s="336"/>
      <c r="BW14" s="336"/>
      <c r="BX14" s="336"/>
      <c r="BY14" s="336"/>
      <c r="BZ14" s="336"/>
      <c r="CA14" s="336"/>
      <c r="CB14" s="336"/>
      <c r="CC14" s="336"/>
      <c r="CD14" s="336"/>
      <c r="CE14" s="336"/>
    </row>
    <row r="15" spans="1:86" s="278" customFormat="1" ht="15.6" x14ac:dyDescent="0.3">
      <c r="A15" s="414">
        <v>1</v>
      </c>
      <c r="B15" s="414" t="s">
        <v>381</v>
      </c>
      <c r="C15" s="332">
        <v>0</v>
      </c>
      <c r="D15" s="311" t="str">
        <f t="shared" si="4"/>
        <v>.z08_1_c_0</v>
      </c>
      <c r="E15" s="423" t="s">
        <v>456</v>
      </c>
      <c r="F15" s="37"/>
      <c r="G15" s="37"/>
      <c r="H15" s="37"/>
      <c r="I15" s="37"/>
      <c r="J15" s="91">
        <f t="shared" si="28"/>
        <v>88</v>
      </c>
      <c r="K15" s="94">
        <f>VLOOKUP(J15,Kalendarz!B:E,4,FALSE)</f>
        <v>46997</v>
      </c>
      <c r="L15" s="94">
        <f t="shared" si="29"/>
        <v>46997</v>
      </c>
      <c r="M15" s="37">
        <f t="shared" si="30"/>
        <v>87</v>
      </c>
      <c r="N15" s="474">
        <f>ROUND(MAX(AG15:AO15)/Listy!$U$2,0)</f>
        <v>0</v>
      </c>
      <c r="O15" s="480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192">
        <f t="shared" si="11"/>
        <v>0</v>
      </c>
      <c r="AH15" s="192">
        <f t="shared" si="12"/>
        <v>0</v>
      </c>
      <c r="AI15" s="192">
        <f t="shared" si="13"/>
        <v>0</v>
      </c>
      <c r="AJ15" s="192">
        <f t="shared" si="14"/>
        <v>0</v>
      </c>
      <c r="AK15" s="192">
        <f t="shared" si="15"/>
        <v>0</v>
      </c>
      <c r="AL15" s="192">
        <f t="shared" si="16"/>
        <v>0</v>
      </c>
      <c r="AM15" s="192">
        <f t="shared" si="17"/>
        <v>0</v>
      </c>
      <c r="AN15" s="192">
        <f t="shared" si="18"/>
        <v>0</v>
      </c>
      <c r="AO15" s="192">
        <f t="shared" si="19"/>
        <v>0</v>
      </c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2"/>
      <c r="BD15" s="336"/>
      <c r="BE15" s="336"/>
      <c r="BF15" s="336"/>
      <c r="BG15" s="336"/>
      <c r="BH15" s="336"/>
      <c r="BI15" s="336"/>
      <c r="BJ15" s="336"/>
      <c r="BK15" s="336"/>
      <c r="BL15" s="336"/>
      <c r="BM15" s="336"/>
      <c r="BN15" s="336"/>
      <c r="BO15" s="336"/>
      <c r="BP15" s="336"/>
      <c r="BQ15" s="336"/>
      <c r="BR15" s="336"/>
      <c r="BS15" s="336"/>
      <c r="BT15" s="336"/>
      <c r="BU15" s="336"/>
      <c r="BV15" s="336"/>
      <c r="BW15" s="336"/>
      <c r="BX15" s="336"/>
      <c r="BY15" s="336"/>
      <c r="BZ15" s="336"/>
      <c r="CA15" s="336"/>
      <c r="CB15" s="336"/>
      <c r="CC15" s="336"/>
      <c r="CD15" s="336"/>
      <c r="CE15" s="336"/>
    </row>
    <row r="16" spans="1:86" s="278" customFormat="1" x14ac:dyDescent="0.3">
      <c r="A16" s="414">
        <v>1</v>
      </c>
      <c r="B16" s="414" t="s">
        <v>381</v>
      </c>
      <c r="C16" s="332">
        <v>1</v>
      </c>
      <c r="D16" s="311" t="str">
        <f t="shared" si="4"/>
        <v>.z08_1_c_1</v>
      </c>
      <c r="E16" s="211" t="s">
        <v>457</v>
      </c>
      <c r="F16" s="37" t="str">
        <f>IFERROR(VLOOKUP($I16,Listy!$A:$H,2,FALSE),"XXX")</f>
        <v>Imię04</v>
      </c>
      <c r="G16" s="37" t="str">
        <f>IFERROR(VLOOKUP($I16,Listy!$A:$H,3,FALSE),"XXX")</f>
        <v>Nazwisko04</v>
      </c>
      <c r="H16" s="211">
        <v>3</v>
      </c>
      <c r="I16" s="89" t="s">
        <v>257</v>
      </c>
      <c r="J16" s="91">
        <f t="shared" si="28"/>
        <v>88</v>
      </c>
      <c r="K16" s="94">
        <f>VLOOKUP(J16,Kalendarz!B:E,4,FALSE)</f>
        <v>46997</v>
      </c>
      <c r="L16" s="94">
        <f t="shared" si="29"/>
        <v>46997</v>
      </c>
      <c r="M16" s="37">
        <f t="shared" si="30"/>
        <v>87</v>
      </c>
      <c r="N16" s="474">
        <f>ROUND(MAX(AG16:AO16)/Listy!$U$2,0)</f>
        <v>0</v>
      </c>
      <c r="O16" s="479">
        <v>30</v>
      </c>
      <c r="P16" s="187">
        <v>0</v>
      </c>
      <c r="Q16" s="187">
        <v>0</v>
      </c>
      <c r="R16" s="187">
        <v>0</v>
      </c>
      <c r="S16" s="187">
        <v>0</v>
      </c>
      <c r="T16" s="187">
        <v>0.2</v>
      </c>
      <c r="U16" s="187">
        <v>0.2</v>
      </c>
      <c r="V16" s="187">
        <v>0.2</v>
      </c>
      <c r="W16" s="187">
        <v>0.2</v>
      </c>
      <c r="X16" s="187">
        <v>0.2</v>
      </c>
      <c r="Y16" s="292">
        <v>0</v>
      </c>
      <c r="Z16" s="292">
        <v>0</v>
      </c>
      <c r="AA16" s="292">
        <v>0</v>
      </c>
      <c r="AB16" s="292">
        <v>0</v>
      </c>
      <c r="AC16" s="305"/>
      <c r="AD16" s="305"/>
      <c r="AE16" s="305"/>
      <c r="AF16" s="305"/>
      <c r="AG16" s="192">
        <f t="shared" si="11"/>
        <v>0</v>
      </c>
      <c r="AH16" s="192">
        <f t="shared" si="12"/>
        <v>0</v>
      </c>
      <c r="AI16" s="192">
        <f t="shared" si="13"/>
        <v>0</v>
      </c>
      <c r="AJ16" s="192">
        <f t="shared" si="14"/>
        <v>0</v>
      </c>
      <c r="AK16" s="192">
        <f t="shared" si="15"/>
        <v>6</v>
      </c>
      <c r="AL16" s="192">
        <f t="shared" si="16"/>
        <v>6</v>
      </c>
      <c r="AM16" s="192">
        <f t="shared" si="17"/>
        <v>6</v>
      </c>
      <c r="AN16" s="192">
        <f t="shared" si="18"/>
        <v>6</v>
      </c>
      <c r="AO16" s="192">
        <f t="shared" si="19"/>
        <v>6</v>
      </c>
      <c r="AP16" s="193">
        <f t="shared" si="31"/>
        <v>0</v>
      </c>
      <c r="AQ16" s="193">
        <f t="shared" si="32"/>
        <v>0</v>
      </c>
      <c r="AR16" s="193">
        <f t="shared" si="33"/>
        <v>0</v>
      </c>
      <c r="AS16" s="193">
        <f t="shared" si="34"/>
        <v>0</v>
      </c>
      <c r="AT16" s="306">
        <f t="shared" si="35"/>
        <v>0</v>
      </c>
      <c r="AU16" s="306">
        <f t="shared" si="36"/>
        <v>0</v>
      </c>
      <c r="AV16" s="306">
        <f t="shared" si="37"/>
        <v>0</v>
      </c>
      <c r="AW16" s="306">
        <f t="shared" si="38"/>
        <v>0</v>
      </c>
      <c r="AX16" s="236">
        <f t="shared" si="39"/>
        <v>30</v>
      </c>
      <c r="AY16" s="2">
        <f t="shared" si="40"/>
        <v>0.1875</v>
      </c>
      <c r="AZ16" s="87">
        <f>VLOOKUP(I16,Listy!$A$1:$H$9,6,FALSE)</f>
        <v>5004</v>
      </c>
      <c r="BA16" s="378">
        <f t="shared" si="41"/>
        <v>938.25</v>
      </c>
      <c r="BB16" s="379">
        <f t="shared" si="42"/>
        <v>175.921875</v>
      </c>
      <c r="BC16" s="2"/>
      <c r="BD16" s="336"/>
      <c r="BE16" s="336"/>
      <c r="BF16" s="336"/>
      <c r="BG16" s="336"/>
      <c r="BH16" s="336"/>
      <c r="BI16" s="336"/>
      <c r="BJ16" s="336"/>
      <c r="BK16" s="336"/>
      <c r="BL16" s="336"/>
      <c r="BM16" s="336"/>
      <c r="BN16" s="336"/>
      <c r="BO16" s="336"/>
      <c r="BP16" s="336"/>
      <c r="BQ16" s="336"/>
      <c r="BR16" s="336"/>
      <c r="BS16" s="336"/>
      <c r="BT16" s="336"/>
      <c r="BU16" s="336"/>
      <c r="BV16" s="336"/>
      <c r="BW16" s="336"/>
      <c r="BX16" s="336"/>
      <c r="BY16" s="336"/>
      <c r="BZ16" s="336"/>
      <c r="CA16" s="336"/>
      <c r="CB16" s="336"/>
      <c r="CC16" s="336"/>
      <c r="CD16" s="336"/>
      <c r="CE16" s="336"/>
    </row>
    <row r="17" spans="1:84" s="278" customFormat="1" x14ac:dyDescent="0.3">
      <c r="A17" s="414">
        <v>1</v>
      </c>
      <c r="B17" s="414" t="s">
        <v>381</v>
      </c>
      <c r="C17" s="344">
        <v>2</v>
      </c>
      <c r="D17" s="311" t="str">
        <f t="shared" si="4"/>
        <v>.z08_1_c_2</v>
      </c>
      <c r="E17" s="424" t="s">
        <v>458</v>
      </c>
      <c r="F17" s="37" t="str">
        <f>IFERROR(VLOOKUP($I17,Listy!$A:$H,2,FALSE),"XXX")</f>
        <v>Imię05</v>
      </c>
      <c r="G17" s="37" t="str">
        <f>IFERROR(VLOOKUP($I17,Listy!$A:$H,3,FALSE),"XXX")</f>
        <v>Nazwisko05</v>
      </c>
      <c r="H17" s="211">
        <v>3</v>
      </c>
      <c r="I17" s="89" t="s">
        <v>249</v>
      </c>
      <c r="J17" s="91">
        <f t="shared" ref="J17:J33" si="43">M16+1</f>
        <v>88</v>
      </c>
      <c r="K17" s="94">
        <f>VLOOKUP(J17,Kalendarz!B:E,4,FALSE)</f>
        <v>46997</v>
      </c>
      <c r="L17" s="94">
        <f t="shared" ref="L17:L33" si="44">K17+N17</f>
        <v>46997</v>
      </c>
      <c r="M17" s="37">
        <f t="shared" ref="M17:M33" si="45">J17+N17-1</f>
        <v>87</v>
      </c>
      <c r="N17" s="474">
        <f>ROUND(MAX(AG17:AO17)/Listy!$U$2,0)</f>
        <v>0</v>
      </c>
      <c r="O17" s="479">
        <v>25</v>
      </c>
      <c r="P17" s="187">
        <v>0</v>
      </c>
      <c r="Q17" s="187">
        <v>0</v>
      </c>
      <c r="R17" s="187">
        <v>0</v>
      </c>
      <c r="S17" s="187">
        <v>0</v>
      </c>
      <c r="T17" s="187">
        <v>0.2</v>
      </c>
      <c r="U17" s="187">
        <v>0.2</v>
      </c>
      <c r="V17" s="187">
        <v>0.2</v>
      </c>
      <c r="W17" s="187">
        <v>0.2</v>
      </c>
      <c r="X17" s="187">
        <v>0.2</v>
      </c>
      <c r="Y17" s="292">
        <v>0</v>
      </c>
      <c r="Z17" s="292">
        <v>0</v>
      </c>
      <c r="AA17" s="292">
        <v>0</v>
      </c>
      <c r="AB17" s="292">
        <v>0</v>
      </c>
      <c r="AC17" s="305"/>
      <c r="AD17" s="305"/>
      <c r="AE17" s="305"/>
      <c r="AF17" s="305"/>
      <c r="AG17" s="192">
        <f t="shared" si="11"/>
        <v>0</v>
      </c>
      <c r="AH17" s="192">
        <f t="shared" si="12"/>
        <v>0</v>
      </c>
      <c r="AI17" s="192">
        <f t="shared" si="13"/>
        <v>0</v>
      </c>
      <c r="AJ17" s="192">
        <f t="shared" si="14"/>
        <v>0</v>
      </c>
      <c r="AK17" s="192">
        <f t="shared" si="15"/>
        <v>5</v>
      </c>
      <c r="AL17" s="192">
        <f t="shared" si="16"/>
        <v>5</v>
      </c>
      <c r="AM17" s="192">
        <f t="shared" si="17"/>
        <v>5</v>
      </c>
      <c r="AN17" s="192">
        <f t="shared" si="18"/>
        <v>5</v>
      </c>
      <c r="AO17" s="192">
        <f t="shared" si="19"/>
        <v>5</v>
      </c>
      <c r="AP17" s="193">
        <f t="shared" si="31"/>
        <v>0</v>
      </c>
      <c r="AQ17" s="193">
        <f t="shared" si="32"/>
        <v>0</v>
      </c>
      <c r="AR17" s="193">
        <f t="shared" si="33"/>
        <v>0</v>
      </c>
      <c r="AS17" s="193">
        <f t="shared" si="34"/>
        <v>0</v>
      </c>
      <c r="AT17" s="306">
        <f t="shared" si="35"/>
        <v>0</v>
      </c>
      <c r="AU17" s="306">
        <f t="shared" si="36"/>
        <v>0</v>
      </c>
      <c r="AV17" s="306">
        <f t="shared" si="37"/>
        <v>0</v>
      </c>
      <c r="AW17" s="306">
        <f t="shared" si="38"/>
        <v>0</v>
      </c>
      <c r="AX17" s="236">
        <f t="shared" si="39"/>
        <v>25</v>
      </c>
      <c r="AY17" s="2">
        <f t="shared" si="40"/>
        <v>0.15625</v>
      </c>
      <c r="AZ17" s="87">
        <f>VLOOKUP(I17,Listy!$A$1:$H$9,6,FALSE)</f>
        <v>5005</v>
      </c>
      <c r="BA17" s="378">
        <f t="shared" si="41"/>
        <v>782.03125</v>
      </c>
      <c r="BB17" s="379">
        <f t="shared" si="42"/>
        <v>122.1923828125</v>
      </c>
      <c r="BC17" s="2"/>
      <c r="BD17" s="336"/>
      <c r="BE17" s="336"/>
      <c r="BF17" s="336"/>
      <c r="BG17" s="336"/>
      <c r="BH17" s="336"/>
      <c r="BI17" s="336"/>
      <c r="BJ17" s="336"/>
      <c r="BK17" s="336"/>
      <c r="BL17" s="336"/>
      <c r="BM17" s="336"/>
      <c r="BN17" s="336"/>
      <c r="BO17" s="336"/>
      <c r="BP17" s="336"/>
      <c r="BQ17" s="336"/>
      <c r="BR17" s="336"/>
      <c r="BS17" s="336"/>
      <c r="BT17" s="336"/>
      <c r="BU17" s="336"/>
      <c r="BV17" s="336"/>
      <c r="BW17" s="336"/>
      <c r="BX17" s="336"/>
      <c r="BY17" s="336"/>
      <c r="BZ17" s="336"/>
      <c r="CA17" s="336"/>
      <c r="CB17" s="336"/>
      <c r="CC17" s="336"/>
      <c r="CD17" s="336"/>
      <c r="CE17" s="336"/>
      <c r="CF17" s="348"/>
    </row>
    <row r="18" spans="1:84" s="278" customFormat="1" ht="27.6" x14ac:dyDescent="0.3">
      <c r="A18" s="414">
        <v>1</v>
      </c>
      <c r="B18" s="414" t="s">
        <v>381</v>
      </c>
      <c r="C18" s="351">
        <v>3</v>
      </c>
      <c r="D18" s="311" t="str">
        <f t="shared" si="4"/>
        <v>.z08_1_c_3</v>
      </c>
      <c r="E18" s="424" t="s">
        <v>459</v>
      </c>
      <c r="F18" s="37" t="str">
        <f>IFERROR(VLOOKUP($I18,Listy!$A:$H,2,FALSE),"XXX")</f>
        <v>Imię04</v>
      </c>
      <c r="G18" s="37" t="str">
        <f>IFERROR(VLOOKUP($I18,Listy!$A:$H,3,FALSE),"XXX")</f>
        <v>Nazwisko04</v>
      </c>
      <c r="H18" s="211">
        <v>3</v>
      </c>
      <c r="I18" s="89" t="s">
        <v>257</v>
      </c>
      <c r="J18" s="91">
        <f t="shared" si="43"/>
        <v>88</v>
      </c>
      <c r="K18" s="94">
        <f>VLOOKUP(J18,Kalendarz!B:E,4,FALSE)</f>
        <v>46997</v>
      </c>
      <c r="L18" s="94">
        <f t="shared" si="44"/>
        <v>46997</v>
      </c>
      <c r="M18" s="37">
        <f t="shared" si="45"/>
        <v>87</v>
      </c>
      <c r="N18" s="474">
        <f>ROUND(MAX(AG18:AO18)/Listy!$U$2,0)</f>
        <v>0</v>
      </c>
      <c r="O18" s="479">
        <v>25</v>
      </c>
      <c r="P18" s="187">
        <v>0</v>
      </c>
      <c r="Q18" s="187">
        <v>0</v>
      </c>
      <c r="R18" s="187">
        <v>0</v>
      </c>
      <c r="S18" s="187">
        <v>0</v>
      </c>
      <c r="T18" s="187">
        <v>0.2</v>
      </c>
      <c r="U18" s="187">
        <v>0.2</v>
      </c>
      <c r="V18" s="187">
        <v>0.2</v>
      </c>
      <c r="W18" s="187">
        <v>0.2</v>
      </c>
      <c r="X18" s="187">
        <v>0.2</v>
      </c>
      <c r="Y18" s="292">
        <v>0</v>
      </c>
      <c r="Z18" s="292">
        <v>0</v>
      </c>
      <c r="AA18" s="292">
        <v>0</v>
      </c>
      <c r="AB18" s="292">
        <v>0</v>
      </c>
      <c r="AC18" s="305"/>
      <c r="AD18" s="305"/>
      <c r="AE18" s="305"/>
      <c r="AF18" s="305"/>
      <c r="AG18" s="192">
        <f t="shared" si="11"/>
        <v>0</v>
      </c>
      <c r="AH18" s="192">
        <f t="shared" si="12"/>
        <v>0</v>
      </c>
      <c r="AI18" s="192">
        <f t="shared" si="13"/>
        <v>0</v>
      </c>
      <c r="AJ18" s="192">
        <f t="shared" si="14"/>
        <v>0</v>
      </c>
      <c r="AK18" s="192">
        <f t="shared" si="15"/>
        <v>5</v>
      </c>
      <c r="AL18" s="192">
        <f t="shared" si="16"/>
        <v>5</v>
      </c>
      <c r="AM18" s="192">
        <f t="shared" si="17"/>
        <v>5</v>
      </c>
      <c r="AN18" s="192">
        <f t="shared" si="18"/>
        <v>5</v>
      </c>
      <c r="AO18" s="192">
        <f t="shared" si="19"/>
        <v>5</v>
      </c>
      <c r="AP18" s="193">
        <f t="shared" si="31"/>
        <v>0</v>
      </c>
      <c r="AQ18" s="193">
        <f t="shared" si="32"/>
        <v>0</v>
      </c>
      <c r="AR18" s="193">
        <f t="shared" si="33"/>
        <v>0</v>
      </c>
      <c r="AS18" s="193">
        <f t="shared" si="34"/>
        <v>0</v>
      </c>
      <c r="AT18" s="306">
        <f t="shared" si="35"/>
        <v>0</v>
      </c>
      <c r="AU18" s="306">
        <f t="shared" si="36"/>
        <v>0</v>
      </c>
      <c r="AV18" s="306">
        <f t="shared" si="37"/>
        <v>0</v>
      </c>
      <c r="AW18" s="306">
        <f t="shared" si="38"/>
        <v>0</v>
      </c>
      <c r="AX18" s="236">
        <f t="shared" si="39"/>
        <v>25</v>
      </c>
      <c r="AY18" s="2">
        <f t="shared" si="40"/>
        <v>0.15625</v>
      </c>
      <c r="AZ18" s="87">
        <f>VLOOKUP(I18,Listy!$A$1:$H$9,6,FALSE)</f>
        <v>5004</v>
      </c>
      <c r="BA18" s="378">
        <f t="shared" si="41"/>
        <v>781.875</v>
      </c>
      <c r="BB18" s="379">
        <f t="shared" si="42"/>
        <v>122.16796875</v>
      </c>
      <c r="BC18" s="2"/>
      <c r="BD18" s="336"/>
      <c r="BE18" s="336"/>
      <c r="BF18" s="336"/>
      <c r="BG18" s="336"/>
      <c r="BH18" s="336"/>
      <c r="BI18" s="336"/>
      <c r="BJ18" s="336"/>
      <c r="BK18" s="336"/>
      <c r="BL18" s="336"/>
      <c r="BM18" s="336"/>
      <c r="BN18" s="336"/>
      <c r="BO18" s="336"/>
      <c r="BP18" s="336"/>
      <c r="BQ18" s="336"/>
      <c r="BR18" s="336"/>
      <c r="BS18" s="336"/>
      <c r="BT18" s="336"/>
      <c r="BU18" s="336"/>
      <c r="BV18" s="336"/>
      <c r="BW18" s="336"/>
      <c r="BX18" s="336"/>
      <c r="BY18" s="336"/>
      <c r="BZ18" s="336"/>
      <c r="CA18" s="336"/>
      <c r="CB18" s="336"/>
      <c r="CC18" s="336"/>
      <c r="CD18" s="336"/>
      <c r="CE18" s="336"/>
    </row>
    <row r="19" spans="1:84" s="278" customFormat="1" ht="46.8" x14ac:dyDescent="0.3">
      <c r="A19" s="414">
        <v>1</v>
      </c>
      <c r="B19" s="414" t="s">
        <v>382</v>
      </c>
      <c r="C19" s="353">
        <v>1</v>
      </c>
      <c r="D19" s="311" t="str">
        <f t="shared" si="4"/>
        <v>.z08_1_d_1</v>
      </c>
      <c r="E19" s="428" t="s">
        <v>460</v>
      </c>
      <c r="F19" s="37" t="str">
        <f>IFERROR(VLOOKUP($I19,Listy!$A:$H,2,FALSE),"XXX")</f>
        <v>Imię05</v>
      </c>
      <c r="G19" s="37" t="str">
        <f>IFERROR(VLOOKUP($I19,Listy!$A:$H,3,FALSE),"XXX")</f>
        <v>Nazwisko05</v>
      </c>
      <c r="H19" s="211">
        <v>4</v>
      </c>
      <c r="I19" s="89" t="s">
        <v>249</v>
      </c>
      <c r="J19" s="91">
        <f t="shared" si="43"/>
        <v>88</v>
      </c>
      <c r="K19" s="94">
        <f>VLOOKUP(J19,Kalendarz!B:E,4,FALSE)</f>
        <v>46997</v>
      </c>
      <c r="L19" s="94">
        <f t="shared" si="44"/>
        <v>46998</v>
      </c>
      <c r="M19" s="37">
        <f t="shared" si="45"/>
        <v>88</v>
      </c>
      <c r="N19" s="474">
        <f>ROUND(MAX(AG19:AO19)/Listy!$U$2,0)</f>
        <v>1</v>
      </c>
      <c r="O19" s="479">
        <v>80</v>
      </c>
      <c r="P19" s="187">
        <v>0</v>
      </c>
      <c r="Q19" s="187">
        <v>0</v>
      </c>
      <c r="R19" s="187">
        <v>0</v>
      </c>
      <c r="S19" s="187">
        <v>0</v>
      </c>
      <c r="T19" s="187">
        <v>0.2</v>
      </c>
      <c r="U19" s="187">
        <v>0.2</v>
      </c>
      <c r="V19" s="187">
        <v>0.2</v>
      </c>
      <c r="W19" s="187">
        <v>0.2</v>
      </c>
      <c r="X19" s="187">
        <v>0.2</v>
      </c>
      <c r="Y19" s="292">
        <v>0</v>
      </c>
      <c r="Z19" s="292">
        <v>0</v>
      </c>
      <c r="AA19" s="292">
        <v>0</v>
      </c>
      <c r="AB19" s="292">
        <v>0</v>
      </c>
      <c r="AC19" s="305"/>
      <c r="AD19" s="305"/>
      <c r="AE19" s="305"/>
      <c r="AF19" s="305"/>
      <c r="AG19" s="192">
        <f t="shared" si="11"/>
        <v>0</v>
      </c>
      <c r="AH19" s="192">
        <f t="shared" si="12"/>
        <v>0</v>
      </c>
      <c r="AI19" s="192">
        <f t="shared" si="13"/>
        <v>0</v>
      </c>
      <c r="AJ19" s="192">
        <f t="shared" si="14"/>
        <v>0</v>
      </c>
      <c r="AK19" s="192">
        <f t="shared" si="15"/>
        <v>16</v>
      </c>
      <c r="AL19" s="192">
        <f t="shared" si="16"/>
        <v>16</v>
      </c>
      <c r="AM19" s="192">
        <f t="shared" si="17"/>
        <v>16</v>
      </c>
      <c r="AN19" s="192">
        <f t="shared" si="18"/>
        <v>16</v>
      </c>
      <c r="AO19" s="192">
        <f t="shared" si="19"/>
        <v>16</v>
      </c>
      <c r="AP19" s="193">
        <f t="shared" si="31"/>
        <v>0</v>
      </c>
      <c r="AQ19" s="193">
        <f t="shared" si="32"/>
        <v>0</v>
      </c>
      <c r="AR19" s="193">
        <f t="shared" si="33"/>
        <v>0</v>
      </c>
      <c r="AS19" s="193">
        <f t="shared" si="34"/>
        <v>0</v>
      </c>
      <c r="AT19" s="306">
        <f t="shared" si="35"/>
        <v>0</v>
      </c>
      <c r="AU19" s="306">
        <f t="shared" si="36"/>
        <v>0</v>
      </c>
      <c r="AV19" s="306">
        <f t="shared" si="37"/>
        <v>0</v>
      </c>
      <c r="AW19" s="306">
        <f t="shared" si="38"/>
        <v>0</v>
      </c>
      <c r="AX19" s="236">
        <f t="shared" si="39"/>
        <v>80</v>
      </c>
      <c r="AY19" s="2">
        <f t="shared" si="40"/>
        <v>0.5</v>
      </c>
      <c r="AZ19" s="87">
        <f>VLOOKUP(I19,Listy!$A$1:$H$9,6,FALSE)</f>
        <v>5005</v>
      </c>
      <c r="BA19" s="378">
        <f t="shared" si="41"/>
        <v>2502.5</v>
      </c>
      <c r="BB19" s="379">
        <f t="shared" si="42"/>
        <v>1251.25</v>
      </c>
      <c r="BC19" s="2"/>
      <c r="BD19" s="336"/>
      <c r="BE19" s="336"/>
      <c r="BF19" s="336"/>
      <c r="BG19" s="336"/>
      <c r="BH19" s="336"/>
      <c r="BI19" s="336"/>
      <c r="BJ19" s="336"/>
      <c r="BK19" s="336"/>
      <c r="BL19" s="336"/>
      <c r="BM19" s="336"/>
      <c r="BN19" s="336"/>
      <c r="BO19" s="336"/>
      <c r="BP19" s="336"/>
      <c r="BQ19" s="336"/>
      <c r="BR19" s="336"/>
      <c r="BS19" s="336"/>
      <c r="BT19" s="336"/>
      <c r="BU19" s="336"/>
      <c r="BV19" s="336"/>
      <c r="BW19" s="336"/>
      <c r="BX19" s="336"/>
      <c r="BY19" s="336"/>
      <c r="BZ19" s="336"/>
      <c r="CA19" s="336"/>
      <c r="CB19" s="336"/>
      <c r="CC19" s="336"/>
      <c r="CD19" s="336"/>
      <c r="CE19" s="336"/>
    </row>
    <row r="20" spans="1:84" s="278" customFormat="1" ht="72" x14ac:dyDescent="0.35">
      <c r="A20" s="410">
        <v>2</v>
      </c>
      <c r="B20" s="410" t="s">
        <v>379</v>
      </c>
      <c r="C20" s="353">
        <v>1</v>
      </c>
      <c r="D20" s="311" t="str">
        <f t="shared" si="4"/>
        <v>.z08_2_a_1</v>
      </c>
      <c r="E20" s="427" t="s">
        <v>753</v>
      </c>
      <c r="F20" s="37" t="str">
        <f>IFERROR(VLOOKUP($I20,Listy!$A:$H,2,FALSE),"XXX")</f>
        <v>Imię04</v>
      </c>
      <c r="G20" s="37" t="str">
        <f>IFERROR(VLOOKUP($I20,Listy!$A:$H,3,FALSE),"XXX")</f>
        <v>Nazwisko04</v>
      </c>
      <c r="H20" s="211">
        <v>5</v>
      </c>
      <c r="I20" s="89" t="s">
        <v>257</v>
      </c>
      <c r="J20" s="91">
        <f t="shared" si="43"/>
        <v>89</v>
      </c>
      <c r="K20" s="94">
        <f>VLOOKUP(J20,Kalendarz!B:E,4,FALSE)</f>
        <v>47004</v>
      </c>
      <c r="L20" s="94">
        <f t="shared" si="44"/>
        <v>47006</v>
      </c>
      <c r="M20" s="37">
        <f t="shared" si="45"/>
        <v>90</v>
      </c>
      <c r="N20" s="474">
        <f>ROUND(MAX(AG20:AO20)/Listy!$U$2,0)</f>
        <v>2</v>
      </c>
      <c r="O20" s="479">
        <v>160</v>
      </c>
      <c r="P20" s="187">
        <v>0</v>
      </c>
      <c r="Q20" s="187">
        <v>0</v>
      </c>
      <c r="R20" s="187">
        <v>0</v>
      </c>
      <c r="S20" s="187">
        <v>0</v>
      </c>
      <c r="T20" s="187">
        <v>0.2</v>
      </c>
      <c r="U20" s="187">
        <v>0.2</v>
      </c>
      <c r="V20" s="187">
        <v>0.2</v>
      </c>
      <c r="W20" s="187">
        <v>0.2</v>
      </c>
      <c r="X20" s="187">
        <v>0.2</v>
      </c>
      <c r="Y20" s="292">
        <v>0</v>
      </c>
      <c r="Z20" s="292">
        <v>0</v>
      </c>
      <c r="AA20" s="292">
        <v>0</v>
      </c>
      <c r="AB20" s="292">
        <v>0</v>
      </c>
      <c r="AC20" s="305"/>
      <c r="AD20" s="305"/>
      <c r="AE20" s="305"/>
      <c r="AF20" s="305"/>
      <c r="AG20" s="192">
        <f t="shared" si="11"/>
        <v>0</v>
      </c>
      <c r="AH20" s="192">
        <f t="shared" si="12"/>
        <v>0</v>
      </c>
      <c r="AI20" s="192">
        <f t="shared" si="13"/>
        <v>0</v>
      </c>
      <c r="AJ20" s="192">
        <f t="shared" si="14"/>
        <v>0</v>
      </c>
      <c r="AK20" s="192">
        <f t="shared" si="15"/>
        <v>32</v>
      </c>
      <c r="AL20" s="192">
        <f t="shared" si="16"/>
        <v>32</v>
      </c>
      <c r="AM20" s="192">
        <f t="shared" si="17"/>
        <v>32</v>
      </c>
      <c r="AN20" s="192">
        <f t="shared" si="18"/>
        <v>32</v>
      </c>
      <c r="AO20" s="192">
        <f t="shared" si="19"/>
        <v>32</v>
      </c>
      <c r="AP20" s="193">
        <f t="shared" si="31"/>
        <v>0</v>
      </c>
      <c r="AQ20" s="193">
        <f t="shared" si="32"/>
        <v>0</v>
      </c>
      <c r="AR20" s="193">
        <f t="shared" si="33"/>
        <v>0</v>
      </c>
      <c r="AS20" s="193">
        <f t="shared" si="34"/>
        <v>0</v>
      </c>
      <c r="AT20" s="306">
        <f t="shared" si="35"/>
        <v>0</v>
      </c>
      <c r="AU20" s="306">
        <f t="shared" si="36"/>
        <v>0</v>
      </c>
      <c r="AV20" s="306">
        <f t="shared" si="37"/>
        <v>0</v>
      </c>
      <c r="AW20" s="306">
        <f t="shared" si="38"/>
        <v>0</v>
      </c>
      <c r="AX20" s="236">
        <f t="shared" si="39"/>
        <v>160</v>
      </c>
      <c r="AY20" s="2">
        <f t="shared" si="40"/>
        <v>1</v>
      </c>
      <c r="AZ20" s="87">
        <f>VLOOKUP(I20,Listy!$A$1:$H$9,6,FALSE)</f>
        <v>5004</v>
      </c>
      <c r="BA20" s="378">
        <f t="shared" si="41"/>
        <v>5004</v>
      </c>
      <c r="BB20" s="379">
        <f t="shared" si="42"/>
        <v>5004</v>
      </c>
      <c r="BC20" s="2"/>
      <c r="BD20" s="336"/>
      <c r="BE20" s="336"/>
      <c r="BF20" s="336"/>
      <c r="BG20" s="336"/>
      <c r="BH20" s="336"/>
      <c r="BI20" s="336"/>
      <c r="BJ20" s="336"/>
      <c r="BK20" s="336"/>
      <c r="BL20" s="336"/>
      <c r="BM20" s="336"/>
      <c r="BN20" s="336"/>
      <c r="BO20" s="336"/>
      <c r="BP20" s="336"/>
      <c r="BQ20" s="336"/>
      <c r="BR20" s="336"/>
      <c r="BS20" s="336"/>
      <c r="BT20" s="336"/>
      <c r="BU20" s="336"/>
      <c r="BV20" s="336"/>
      <c r="BW20" s="336"/>
      <c r="BX20" s="336"/>
      <c r="BY20" s="336"/>
      <c r="BZ20" s="336"/>
      <c r="CA20" s="336"/>
      <c r="CB20" s="336"/>
      <c r="CC20" s="336"/>
      <c r="CD20" s="336"/>
      <c r="CE20" s="336"/>
    </row>
    <row r="21" spans="1:84" s="278" customFormat="1" ht="18" x14ac:dyDescent="0.35">
      <c r="A21" s="410">
        <v>3</v>
      </c>
      <c r="B21" s="414" t="s">
        <v>379</v>
      </c>
      <c r="C21" s="353">
        <v>0</v>
      </c>
      <c r="D21" s="311" t="str">
        <f t="shared" ref="D21" si="46">CONCATENATE(A$3,"_",A21,"_",B21,"_",C21)</f>
        <v>.z08_3_a_0</v>
      </c>
      <c r="E21" s="419" t="s">
        <v>754</v>
      </c>
      <c r="F21" s="37"/>
      <c r="G21" s="37"/>
      <c r="H21" s="37"/>
      <c r="I21" s="37"/>
      <c r="J21" s="91">
        <f t="shared" si="43"/>
        <v>91</v>
      </c>
      <c r="K21" s="94">
        <f>VLOOKUP(J21,Kalendarz!B:E,4,FALSE)</f>
        <v>47018</v>
      </c>
      <c r="L21" s="94">
        <f t="shared" si="44"/>
        <v>47018</v>
      </c>
      <c r="M21" s="37">
        <f t="shared" si="45"/>
        <v>90</v>
      </c>
      <c r="N21" s="474">
        <f>ROUND(MAX(AG21:AO21)/Listy!$U$2,0)</f>
        <v>0</v>
      </c>
      <c r="O21" s="480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192">
        <f t="shared" si="11"/>
        <v>0</v>
      </c>
      <c r="AH21" s="192">
        <f t="shared" si="12"/>
        <v>0</v>
      </c>
      <c r="AI21" s="192">
        <f t="shared" si="13"/>
        <v>0</v>
      </c>
      <c r="AJ21" s="192">
        <f t="shared" si="14"/>
        <v>0</v>
      </c>
      <c r="AK21" s="192">
        <f t="shared" si="15"/>
        <v>0</v>
      </c>
      <c r="AL21" s="192">
        <f t="shared" si="16"/>
        <v>0</v>
      </c>
      <c r="AM21" s="192">
        <f t="shared" si="17"/>
        <v>0</v>
      </c>
      <c r="AN21" s="192">
        <f t="shared" si="18"/>
        <v>0</v>
      </c>
      <c r="AO21" s="192">
        <f t="shared" si="19"/>
        <v>0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36"/>
      <c r="BE21" s="336"/>
      <c r="BF21" s="336"/>
      <c r="BG21" s="336"/>
      <c r="BH21" s="336"/>
      <c r="BI21" s="336"/>
      <c r="BJ21" s="336"/>
      <c r="BK21" s="336"/>
      <c r="BL21" s="336"/>
      <c r="BM21" s="336"/>
      <c r="BN21" s="336"/>
      <c r="BO21" s="336"/>
      <c r="BP21" s="336"/>
      <c r="BQ21" s="336"/>
      <c r="BR21" s="336"/>
      <c r="BS21" s="336"/>
      <c r="BT21" s="336"/>
      <c r="BU21" s="336"/>
      <c r="BV21" s="336"/>
      <c r="BW21" s="336"/>
      <c r="BX21" s="336"/>
      <c r="BY21" s="336"/>
      <c r="BZ21" s="336"/>
      <c r="CA21" s="336"/>
      <c r="CB21" s="336"/>
      <c r="CC21" s="336"/>
      <c r="CD21" s="336"/>
      <c r="CE21" s="336"/>
    </row>
    <row r="22" spans="1:84" s="278" customFormat="1" ht="15.6" x14ac:dyDescent="0.3">
      <c r="A22" s="414">
        <v>3</v>
      </c>
      <c r="B22" s="414" t="s">
        <v>379</v>
      </c>
      <c r="C22" s="353">
        <v>1</v>
      </c>
      <c r="D22" s="311" t="str">
        <f t="shared" si="4"/>
        <v>.z08_3_a_1</v>
      </c>
      <c r="E22" s="425" t="s">
        <v>435</v>
      </c>
      <c r="F22" s="37" t="str">
        <f>IFERROR(VLOOKUP($I22,Listy!$A:$H,2,FALSE),"XXX")</f>
        <v>Imię04</v>
      </c>
      <c r="G22" s="37" t="str">
        <f>IFERROR(VLOOKUP($I22,Listy!$A:$H,3,FALSE),"XXX")</f>
        <v>Nazwisko04</v>
      </c>
      <c r="H22" s="211">
        <v>6</v>
      </c>
      <c r="I22" s="89" t="s">
        <v>257</v>
      </c>
      <c r="J22" s="91">
        <f t="shared" si="43"/>
        <v>91</v>
      </c>
      <c r="K22" s="94">
        <f>VLOOKUP(J22,Kalendarz!B:E,4,FALSE)</f>
        <v>47018</v>
      </c>
      <c r="L22" s="94">
        <f t="shared" si="44"/>
        <v>47019</v>
      </c>
      <c r="M22" s="37">
        <f t="shared" si="45"/>
        <v>91</v>
      </c>
      <c r="N22" s="474">
        <f>ROUND(MAX(AG22:AO22)/Listy!$U$2,0)</f>
        <v>1</v>
      </c>
      <c r="O22" s="479">
        <v>80</v>
      </c>
      <c r="P22" s="187">
        <v>0</v>
      </c>
      <c r="Q22" s="187">
        <v>0</v>
      </c>
      <c r="R22" s="187">
        <v>0</v>
      </c>
      <c r="S22" s="187">
        <v>0</v>
      </c>
      <c r="T22" s="187">
        <v>0.2</v>
      </c>
      <c r="U22" s="187">
        <v>0.2</v>
      </c>
      <c r="V22" s="187">
        <v>0.2</v>
      </c>
      <c r="W22" s="187">
        <v>0.2</v>
      </c>
      <c r="X22" s="187">
        <v>0.2</v>
      </c>
      <c r="Y22" s="292">
        <v>0</v>
      </c>
      <c r="Z22" s="292">
        <v>0</v>
      </c>
      <c r="AA22" s="292">
        <v>0</v>
      </c>
      <c r="AB22" s="292">
        <v>0</v>
      </c>
      <c r="AC22" s="305"/>
      <c r="AD22" s="305"/>
      <c r="AE22" s="305"/>
      <c r="AF22" s="305"/>
      <c r="AG22" s="192">
        <f t="shared" si="11"/>
        <v>0</v>
      </c>
      <c r="AH22" s="192">
        <f t="shared" si="12"/>
        <v>0</v>
      </c>
      <c r="AI22" s="192">
        <f t="shared" si="13"/>
        <v>0</v>
      </c>
      <c r="AJ22" s="192">
        <f t="shared" si="14"/>
        <v>0</v>
      </c>
      <c r="AK22" s="192">
        <f t="shared" si="15"/>
        <v>16</v>
      </c>
      <c r="AL22" s="192">
        <f t="shared" si="16"/>
        <v>16</v>
      </c>
      <c r="AM22" s="192">
        <f t="shared" si="17"/>
        <v>16</v>
      </c>
      <c r="AN22" s="192">
        <f t="shared" si="18"/>
        <v>16</v>
      </c>
      <c r="AO22" s="192">
        <f t="shared" si="19"/>
        <v>16</v>
      </c>
      <c r="AP22" s="193">
        <f t="shared" si="31"/>
        <v>0</v>
      </c>
      <c r="AQ22" s="193">
        <f t="shared" si="32"/>
        <v>0</v>
      </c>
      <c r="AR22" s="193">
        <f t="shared" si="33"/>
        <v>0</v>
      </c>
      <c r="AS22" s="193">
        <f t="shared" si="34"/>
        <v>0</v>
      </c>
      <c r="AT22" s="306">
        <f t="shared" si="35"/>
        <v>0</v>
      </c>
      <c r="AU22" s="306">
        <f t="shared" si="36"/>
        <v>0</v>
      </c>
      <c r="AV22" s="306">
        <f t="shared" si="37"/>
        <v>0</v>
      </c>
      <c r="AW22" s="306">
        <f t="shared" si="38"/>
        <v>0</v>
      </c>
      <c r="AX22" s="236">
        <f t="shared" si="39"/>
        <v>80</v>
      </c>
      <c r="AY22" s="2">
        <f t="shared" si="40"/>
        <v>0.5</v>
      </c>
      <c r="AZ22" s="87">
        <f>VLOOKUP(I22,Listy!$A$1:$H$9,6,FALSE)</f>
        <v>5004</v>
      </c>
      <c r="BA22" s="378">
        <f t="shared" si="41"/>
        <v>2502</v>
      </c>
      <c r="BB22" s="379">
        <f t="shared" si="42"/>
        <v>1251</v>
      </c>
      <c r="BC22" s="2"/>
      <c r="BD22" s="336"/>
      <c r="BE22" s="336"/>
      <c r="BF22" s="336"/>
      <c r="BG22" s="336"/>
      <c r="BH22" s="336"/>
      <c r="BI22" s="336"/>
      <c r="BJ22" s="336"/>
      <c r="BK22" s="336"/>
      <c r="BL22" s="336"/>
      <c r="BM22" s="336"/>
      <c r="BN22" s="336"/>
      <c r="BO22" s="336"/>
      <c r="BP22" s="336"/>
      <c r="BQ22" s="336"/>
      <c r="BR22" s="336"/>
      <c r="BS22" s="336"/>
      <c r="BT22" s="336"/>
      <c r="BU22" s="336"/>
      <c r="BV22" s="336"/>
      <c r="BW22" s="336"/>
      <c r="BX22" s="336"/>
      <c r="BY22" s="336"/>
      <c r="BZ22" s="336"/>
      <c r="CA22" s="336"/>
      <c r="CB22" s="336"/>
      <c r="CC22" s="336"/>
      <c r="CD22" s="336"/>
      <c r="CE22" s="336"/>
    </row>
    <row r="23" spans="1:84" s="278" customFormat="1" ht="15.6" x14ac:dyDescent="0.3">
      <c r="A23" s="414">
        <v>3</v>
      </c>
      <c r="B23" s="414" t="s">
        <v>380</v>
      </c>
      <c r="C23" s="353">
        <v>1</v>
      </c>
      <c r="D23" s="311" t="str">
        <f t="shared" si="4"/>
        <v>.z08_3_b_1</v>
      </c>
      <c r="E23" s="425" t="s">
        <v>461</v>
      </c>
      <c r="F23" s="37" t="str">
        <f>IFERROR(VLOOKUP($I23,Listy!$A:$H,2,FALSE),"XXX")</f>
        <v>Imię05</v>
      </c>
      <c r="G23" s="37" t="str">
        <f>IFERROR(VLOOKUP($I23,Listy!$A:$H,3,FALSE),"XXX")</f>
        <v>Nazwisko05</v>
      </c>
      <c r="H23" s="211">
        <v>6</v>
      </c>
      <c r="I23" s="89" t="s">
        <v>249</v>
      </c>
      <c r="J23" s="91">
        <f t="shared" si="43"/>
        <v>92</v>
      </c>
      <c r="K23" s="94">
        <f>VLOOKUP(J23,Kalendarz!B:E,4,FALSE)</f>
        <v>47025</v>
      </c>
      <c r="L23" s="94">
        <f t="shared" si="44"/>
        <v>47025</v>
      </c>
      <c r="M23" s="37">
        <f t="shared" si="45"/>
        <v>91</v>
      </c>
      <c r="N23" s="474">
        <f>ROUND(MAX(AG23:AO23)/Listy!$U$2,0)</f>
        <v>0</v>
      </c>
      <c r="O23" s="479">
        <v>8</v>
      </c>
      <c r="P23" s="187">
        <v>0</v>
      </c>
      <c r="Q23" s="187">
        <v>0</v>
      </c>
      <c r="R23" s="187">
        <v>0</v>
      </c>
      <c r="S23" s="187">
        <v>0</v>
      </c>
      <c r="T23" s="187">
        <v>0.2</v>
      </c>
      <c r="U23" s="187">
        <v>0.2</v>
      </c>
      <c r="V23" s="187">
        <v>0.2</v>
      </c>
      <c r="W23" s="187">
        <v>0.2</v>
      </c>
      <c r="X23" s="187">
        <v>0.2</v>
      </c>
      <c r="Y23" s="292">
        <v>0</v>
      </c>
      <c r="Z23" s="292">
        <v>0</v>
      </c>
      <c r="AA23" s="292">
        <v>0</v>
      </c>
      <c r="AB23" s="292">
        <v>0</v>
      </c>
      <c r="AC23" s="305"/>
      <c r="AD23" s="305"/>
      <c r="AE23" s="305"/>
      <c r="AF23" s="305"/>
      <c r="AG23" s="192">
        <f t="shared" si="11"/>
        <v>0</v>
      </c>
      <c r="AH23" s="192">
        <f t="shared" si="12"/>
        <v>0</v>
      </c>
      <c r="AI23" s="192">
        <f t="shared" si="13"/>
        <v>0</v>
      </c>
      <c r="AJ23" s="192">
        <f t="shared" si="14"/>
        <v>0</v>
      </c>
      <c r="AK23" s="192">
        <f t="shared" si="15"/>
        <v>2</v>
      </c>
      <c r="AL23" s="192">
        <f t="shared" si="16"/>
        <v>2</v>
      </c>
      <c r="AM23" s="192">
        <f t="shared" si="17"/>
        <v>2</v>
      </c>
      <c r="AN23" s="192">
        <f t="shared" si="18"/>
        <v>2</v>
      </c>
      <c r="AO23" s="192">
        <f t="shared" si="19"/>
        <v>2</v>
      </c>
      <c r="AP23" s="193">
        <f t="shared" si="31"/>
        <v>0</v>
      </c>
      <c r="AQ23" s="193">
        <f t="shared" si="32"/>
        <v>0</v>
      </c>
      <c r="AR23" s="193">
        <f t="shared" si="33"/>
        <v>0</v>
      </c>
      <c r="AS23" s="193">
        <f t="shared" si="34"/>
        <v>0</v>
      </c>
      <c r="AT23" s="306">
        <f t="shared" si="35"/>
        <v>0</v>
      </c>
      <c r="AU23" s="306">
        <f t="shared" si="36"/>
        <v>0</v>
      </c>
      <c r="AV23" s="306">
        <f t="shared" si="37"/>
        <v>0</v>
      </c>
      <c r="AW23" s="306">
        <f t="shared" si="38"/>
        <v>0</v>
      </c>
      <c r="AX23" s="236">
        <f t="shared" si="39"/>
        <v>10</v>
      </c>
      <c r="AY23" s="2">
        <f t="shared" si="40"/>
        <v>6.25E-2</v>
      </c>
      <c r="AZ23" s="87">
        <f>VLOOKUP(I23,Listy!$A$1:$H$9,6,FALSE)</f>
        <v>5005</v>
      </c>
      <c r="BA23" s="378">
        <f t="shared" si="41"/>
        <v>312.8125</v>
      </c>
      <c r="BB23" s="379">
        <f t="shared" si="42"/>
        <v>19.55078125</v>
      </c>
      <c r="BC23" s="2"/>
      <c r="BD23" s="336"/>
      <c r="BE23" s="336"/>
      <c r="BF23" s="336"/>
      <c r="BG23" s="336"/>
      <c r="BH23" s="336"/>
      <c r="BI23" s="336"/>
      <c r="BJ23" s="336"/>
      <c r="BK23" s="336"/>
      <c r="BL23" s="336"/>
      <c r="BM23" s="336"/>
      <c r="BN23" s="336"/>
      <c r="BO23" s="336"/>
      <c r="BP23" s="336"/>
      <c r="BQ23" s="336"/>
      <c r="BR23" s="336"/>
      <c r="BS23" s="336"/>
      <c r="BT23" s="336"/>
      <c r="BU23" s="336"/>
      <c r="BV23" s="336"/>
      <c r="BW23" s="336"/>
      <c r="BX23" s="336"/>
      <c r="BY23" s="336"/>
      <c r="BZ23" s="336"/>
      <c r="CA23" s="336"/>
      <c r="CB23" s="336"/>
      <c r="CC23" s="336"/>
      <c r="CD23" s="336"/>
      <c r="CE23" s="336"/>
    </row>
    <row r="24" spans="1:84" s="278" customFormat="1" ht="15.6" x14ac:dyDescent="0.3">
      <c r="A24" s="414">
        <v>3</v>
      </c>
      <c r="B24" s="414" t="s">
        <v>381</v>
      </c>
      <c r="C24" s="353">
        <v>1</v>
      </c>
      <c r="D24" s="311" t="str">
        <f t="shared" si="4"/>
        <v>.z08_3_c_1</v>
      </c>
      <c r="E24" s="425" t="s">
        <v>437</v>
      </c>
      <c r="F24" s="37" t="str">
        <f>IFERROR(VLOOKUP($I24,Listy!$A:$H,2,FALSE),"XXX")</f>
        <v>Imię04</v>
      </c>
      <c r="G24" s="37" t="str">
        <f>IFERROR(VLOOKUP($I24,Listy!$A:$H,3,FALSE),"XXX")</f>
        <v>Nazwisko04</v>
      </c>
      <c r="H24" s="211">
        <v>6</v>
      </c>
      <c r="I24" s="89" t="s">
        <v>257</v>
      </c>
      <c r="J24" s="91">
        <f t="shared" si="43"/>
        <v>92</v>
      </c>
      <c r="K24" s="94">
        <f>VLOOKUP(J24,Kalendarz!B:E,4,FALSE)</f>
        <v>47025</v>
      </c>
      <c r="L24" s="94">
        <f t="shared" si="44"/>
        <v>47025</v>
      </c>
      <c r="M24" s="37">
        <f t="shared" si="45"/>
        <v>91</v>
      </c>
      <c r="N24" s="474">
        <f>ROUND(MAX(AG24:AO24)/Listy!$U$2,0)</f>
        <v>0</v>
      </c>
      <c r="O24" s="479">
        <v>8</v>
      </c>
      <c r="P24" s="187">
        <v>0</v>
      </c>
      <c r="Q24" s="187">
        <v>0</v>
      </c>
      <c r="R24" s="187">
        <v>0</v>
      </c>
      <c r="S24" s="187">
        <v>0</v>
      </c>
      <c r="T24" s="187">
        <v>0.2</v>
      </c>
      <c r="U24" s="187">
        <v>0.2</v>
      </c>
      <c r="V24" s="187">
        <v>0.2</v>
      </c>
      <c r="W24" s="187">
        <v>0.2</v>
      </c>
      <c r="X24" s="187">
        <v>0.2</v>
      </c>
      <c r="Y24" s="292">
        <v>0</v>
      </c>
      <c r="Z24" s="292">
        <v>0</v>
      </c>
      <c r="AA24" s="292">
        <v>0</v>
      </c>
      <c r="AB24" s="292">
        <v>0</v>
      </c>
      <c r="AC24" s="305"/>
      <c r="AD24" s="305"/>
      <c r="AE24" s="305"/>
      <c r="AF24" s="305"/>
      <c r="AG24" s="192">
        <f t="shared" si="11"/>
        <v>0</v>
      </c>
      <c r="AH24" s="192">
        <f t="shared" si="12"/>
        <v>0</v>
      </c>
      <c r="AI24" s="192">
        <f t="shared" si="13"/>
        <v>0</v>
      </c>
      <c r="AJ24" s="192">
        <f t="shared" si="14"/>
        <v>0</v>
      </c>
      <c r="AK24" s="192">
        <f t="shared" si="15"/>
        <v>2</v>
      </c>
      <c r="AL24" s="192">
        <f t="shared" si="16"/>
        <v>2</v>
      </c>
      <c r="AM24" s="192">
        <f t="shared" si="17"/>
        <v>2</v>
      </c>
      <c r="AN24" s="192">
        <f t="shared" si="18"/>
        <v>2</v>
      </c>
      <c r="AO24" s="192">
        <f t="shared" si="19"/>
        <v>2</v>
      </c>
      <c r="AP24" s="193">
        <f t="shared" si="31"/>
        <v>0</v>
      </c>
      <c r="AQ24" s="193">
        <f t="shared" si="32"/>
        <v>0</v>
      </c>
      <c r="AR24" s="193">
        <f t="shared" si="33"/>
        <v>0</v>
      </c>
      <c r="AS24" s="193">
        <f t="shared" si="34"/>
        <v>0</v>
      </c>
      <c r="AT24" s="306">
        <f t="shared" si="35"/>
        <v>0</v>
      </c>
      <c r="AU24" s="306">
        <f t="shared" si="36"/>
        <v>0</v>
      </c>
      <c r="AV24" s="306">
        <f t="shared" si="37"/>
        <v>0</v>
      </c>
      <c r="AW24" s="306">
        <f t="shared" si="38"/>
        <v>0</v>
      </c>
      <c r="AX24" s="236">
        <f t="shared" si="39"/>
        <v>10</v>
      </c>
      <c r="AY24" s="2">
        <f t="shared" si="40"/>
        <v>6.25E-2</v>
      </c>
      <c r="AZ24" s="87">
        <f>VLOOKUP(I24,Listy!$A$1:$H$9,6,FALSE)</f>
        <v>5004</v>
      </c>
      <c r="BA24" s="378">
        <f t="shared" si="41"/>
        <v>312.75</v>
      </c>
      <c r="BB24" s="379">
        <f t="shared" si="42"/>
        <v>19.546875</v>
      </c>
      <c r="BC24" s="2"/>
      <c r="BD24" s="336"/>
      <c r="BE24" s="336"/>
      <c r="BF24" s="336"/>
      <c r="BG24" s="336"/>
      <c r="BH24" s="336"/>
      <c r="BJ24" s="336"/>
      <c r="BK24" s="336"/>
      <c r="BM24" s="336"/>
      <c r="BN24" s="336"/>
      <c r="BP24" s="336"/>
      <c r="BQ24" s="336"/>
      <c r="BT24" s="336"/>
      <c r="BU24" s="336"/>
      <c r="BV24" s="336"/>
      <c r="BX24" s="336"/>
      <c r="BY24" s="336"/>
      <c r="BZ24" s="336"/>
      <c r="CB24" s="336"/>
      <c r="CC24" s="336"/>
      <c r="CD24" s="336"/>
    </row>
    <row r="25" spans="1:84" s="278" customFormat="1" ht="15.6" x14ac:dyDescent="0.3">
      <c r="A25" s="414">
        <v>3</v>
      </c>
      <c r="B25" s="414" t="s">
        <v>382</v>
      </c>
      <c r="C25" s="353">
        <v>1</v>
      </c>
      <c r="D25" s="311" t="str">
        <f t="shared" si="4"/>
        <v>.z08_3_d_1</v>
      </c>
      <c r="E25" s="425" t="s">
        <v>462</v>
      </c>
      <c r="F25" s="37" t="str">
        <f>IFERROR(VLOOKUP($I25,Listy!$A:$H,2,FALSE),"XXX")</f>
        <v>Imię05</v>
      </c>
      <c r="G25" s="37" t="str">
        <f>IFERROR(VLOOKUP($I25,Listy!$A:$H,3,FALSE),"XXX")</f>
        <v>Nazwisko05</v>
      </c>
      <c r="H25" s="211">
        <v>7</v>
      </c>
      <c r="I25" s="89" t="s">
        <v>249</v>
      </c>
      <c r="J25" s="91">
        <f t="shared" si="43"/>
        <v>92</v>
      </c>
      <c r="K25" s="94">
        <f>VLOOKUP(J25,Kalendarz!B:E,4,FALSE)</f>
        <v>47025</v>
      </c>
      <c r="L25" s="94">
        <f t="shared" si="44"/>
        <v>47026</v>
      </c>
      <c r="M25" s="37">
        <f t="shared" si="45"/>
        <v>92</v>
      </c>
      <c r="N25" s="474">
        <f>ROUND(MAX(AG25:AO25)/Listy!$U$2,0)</f>
        <v>1</v>
      </c>
      <c r="O25" s="479">
        <v>100</v>
      </c>
      <c r="P25" s="187">
        <v>0</v>
      </c>
      <c r="Q25" s="187">
        <v>0</v>
      </c>
      <c r="R25" s="187">
        <v>0</v>
      </c>
      <c r="S25" s="187">
        <v>0</v>
      </c>
      <c r="T25" s="187">
        <v>0.2</v>
      </c>
      <c r="U25" s="187">
        <v>0.2</v>
      </c>
      <c r="V25" s="187">
        <v>0.2</v>
      </c>
      <c r="W25" s="187">
        <v>0.2</v>
      </c>
      <c r="X25" s="187">
        <v>0.2</v>
      </c>
      <c r="Y25" s="292">
        <v>0</v>
      </c>
      <c r="Z25" s="292">
        <v>0</v>
      </c>
      <c r="AA25" s="292">
        <v>0</v>
      </c>
      <c r="AB25" s="292">
        <v>0</v>
      </c>
      <c r="AC25" s="305"/>
      <c r="AD25" s="305"/>
      <c r="AE25" s="305"/>
      <c r="AF25" s="305"/>
      <c r="AG25" s="192">
        <f t="shared" si="11"/>
        <v>0</v>
      </c>
      <c r="AH25" s="192">
        <f t="shared" si="12"/>
        <v>0</v>
      </c>
      <c r="AI25" s="192">
        <f t="shared" si="13"/>
        <v>0</v>
      </c>
      <c r="AJ25" s="192">
        <f t="shared" si="14"/>
        <v>0</v>
      </c>
      <c r="AK25" s="192">
        <f t="shared" si="15"/>
        <v>20</v>
      </c>
      <c r="AL25" s="192">
        <f t="shared" si="16"/>
        <v>20</v>
      </c>
      <c r="AM25" s="192">
        <f t="shared" si="17"/>
        <v>20</v>
      </c>
      <c r="AN25" s="192">
        <f t="shared" si="18"/>
        <v>20</v>
      </c>
      <c r="AO25" s="192">
        <f t="shared" si="19"/>
        <v>20</v>
      </c>
      <c r="AP25" s="193">
        <f t="shared" si="31"/>
        <v>0</v>
      </c>
      <c r="AQ25" s="193">
        <f t="shared" si="32"/>
        <v>0</v>
      </c>
      <c r="AR25" s="193">
        <f t="shared" si="33"/>
        <v>0</v>
      </c>
      <c r="AS25" s="193">
        <f t="shared" si="34"/>
        <v>0</v>
      </c>
      <c r="AT25" s="306">
        <f t="shared" si="35"/>
        <v>0</v>
      </c>
      <c r="AU25" s="306">
        <f t="shared" si="36"/>
        <v>0</v>
      </c>
      <c r="AV25" s="306">
        <f t="shared" si="37"/>
        <v>0</v>
      </c>
      <c r="AW25" s="306">
        <f t="shared" si="38"/>
        <v>0</v>
      </c>
      <c r="AX25" s="236">
        <f t="shared" si="39"/>
        <v>100</v>
      </c>
      <c r="AY25" s="2">
        <f t="shared" si="40"/>
        <v>0.625</v>
      </c>
      <c r="AZ25" s="87">
        <f>VLOOKUP(I25,Listy!$A$1:$H$9,6,FALSE)</f>
        <v>5005</v>
      </c>
      <c r="BA25" s="378">
        <f t="shared" si="41"/>
        <v>3128.125</v>
      </c>
      <c r="BB25" s="379">
        <f t="shared" si="42"/>
        <v>1955.078125</v>
      </c>
      <c r="BC25" s="2"/>
      <c r="BD25" s="336"/>
      <c r="BE25" s="336"/>
      <c r="BF25" s="336"/>
      <c r="BG25" s="336"/>
      <c r="BH25" s="336"/>
      <c r="BJ25" s="336"/>
      <c r="BK25" s="336"/>
      <c r="BM25" s="336"/>
      <c r="BN25" s="336"/>
      <c r="BP25" s="336"/>
      <c r="BQ25" s="336"/>
      <c r="BT25" s="336"/>
      <c r="BU25" s="336"/>
      <c r="BV25" s="336"/>
      <c r="BX25" s="336"/>
      <c r="BY25" s="336"/>
      <c r="BZ25" s="336"/>
      <c r="CB25" s="336"/>
      <c r="CC25" s="336"/>
      <c r="CD25" s="336"/>
    </row>
    <row r="26" spans="1:84" s="278" customFormat="1" ht="15.6" x14ac:dyDescent="0.3">
      <c r="A26" s="414">
        <v>3</v>
      </c>
      <c r="B26" s="429" t="s">
        <v>383</v>
      </c>
      <c r="C26" s="353">
        <v>1</v>
      </c>
      <c r="D26" s="311" t="str">
        <f t="shared" si="4"/>
        <v>.z08_3_e_1</v>
      </c>
      <c r="E26" s="426" t="s">
        <v>439</v>
      </c>
      <c r="F26" s="37" t="str">
        <f>IFERROR(VLOOKUP($I26,Listy!$A:$H,2,FALSE),"XXX")</f>
        <v>ENDAWA_01</v>
      </c>
      <c r="G26" s="37">
        <f>IFERROR(VLOOKUP($I26,Listy!$A:$H,3,FALSE),"XXX")</f>
        <v>0</v>
      </c>
      <c r="H26" s="211">
        <v>8</v>
      </c>
      <c r="I26" s="89" t="s">
        <v>278</v>
      </c>
      <c r="J26" s="91">
        <f t="shared" si="43"/>
        <v>93</v>
      </c>
      <c r="K26" s="94">
        <f>VLOOKUP(J26,Kalendarz!B:E,4,FALSE)</f>
        <v>47032</v>
      </c>
      <c r="L26" s="94">
        <f t="shared" si="44"/>
        <v>47033</v>
      </c>
      <c r="M26" s="37">
        <f t="shared" si="45"/>
        <v>93</v>
      </c>
      <c r="N26" s="474">
        <f>ROUND(MAX(AG26:AO26)/Listy!$U$2,0)</f>
        <v>1</v>
      </c>
      <c r="O26" s="479">
        <v>200</v>
      </c>
      <c r="P26" s="187">
        <v>0</v>
      </c>
      <c r="Q26" s="187">
        <v>0</v>
      </c>
      <c r="R26" s="187">
        <v>0</v>
      </c>
      <c r="S26" s="187">
        <v>0</v>
      </c>
      <c r="T26" s="187">
        <v>0.12</v>
      </c>
      <c r="U26" s="187">
        <v>0.12</v>
      </c>
      <c r="V26" s="187">
        <v>0.12</v>
      </c>
      <c r="W26" s="187">
        <v>0.12</v>
      </c>
      <c r="X26" s="187">
        <v>0.12</v>
      </c>
      <c r="Y26" s="292">
        <v>0.4</v>
      </c>
      <c r="Z26" s="292">
        <v>0</v>
      </c>
      <c r="AA26" s="292">
        <v>0</v>
      </c>
      <c r="AB26" s="292">
        <v>0</v>
      </c>
      <c r="AC26" s="305"/>
      <c r="AD26" s="305"/>
      <c r="AE26" s="305"/>
      <c r="AF26" s="305"/>
      <c r="AG26" s="192">
        <f t="shared" si="11"/>
        <v>0</v>
      </c>
      <c r="AH26" s="192">
        <f t="shared" si="12"/>
        <v>0</v>
      </c>
      <c r="AI26" s="192">
        <f t="shared" si="13"/>
        <v>0</v>
      </c>
      <c r="AJ26" s="192">
        <f t="shared" si="14"/>
        <v>0</v>
      </c>
      <c r="AK26" s="192">
        <f t="shared" si="15"/>
        <v>24</v>
      </c>
      <c r="AL26" s="192">
        <f t="shared" si="16"/>
        <v>24</v>
      </c>
      <c r="AM26" s="192">
        <f t="shared" si="17"/>
        <v>24</v>
      </c>
      <c r="AN26" s="192">
        <f t="shared" si="18"/>
        <v>24</v>
      </c>
      <c r="AO26" s="192">
        <f t="shared" si="19"/>
        <v>24</v>
      </c>
      <c r="AP26" s="193">
        <f t="shared" si="31"/>
        <v>80</v>
      </c>
      <c r="AQ26" s="193">
        <f t="shared" si="32"/>
        <v>0</v>
      </c>
      <c r="AR26" s="193">
        <f t="shared" si="33"/>
        <v>0</v>
      </c>
      <c r="AS26" s="193">
        <f t="shared" si="34"/>
        <v>0</v>
      </c>
      <c r="AT26" s="306">
        <f t="shared" si="35"/>
        <v>0</v>
      </c>
      <c r="AU26" s="306">
        <f t="shared" si="36"/>
        <v>0</v>
      </c>
      <c r="AV26" s="306">
        <f t="shared" si="37"/>
        <v>0</v>
      </c>
      <c r="AW26" s="306">
        <f t="shared" si="38"/>
        <v>0</v>
      </c>
      <c r="AX26" s="236">
        <f t="shared" si="39"/>
        <v>120</v>
      </c>
      <c r="AY26" s="2">
        <f t="shared" si="40"/>
        <v>0.75</v>
      </c>
      <c r="AZ26" s="87" t="e">
        <f>VLOOKUP(I26,Listy!$A$1:$H$9,6,FALSE)</f>
        <v>#N/A</v>
      </c>
      <c r="BA26" s="378" t="e">
        <f t="shared" si="41"/>
        <v>#N/A</v>
      </c>
      <c r="BB26" s="379" t="e">
        <f t="shared" si="42"/>
        <v>#N/A</v>
      </c>
      <c r="BC26" s="2"/>
      <c r="BD26" s="336"/>
      <c r="BE26" s="336"/>
      <c r="BF26" s="336"/>
      <c r="BG26" s="336"/>
      <c r="BH26" s="336"/>
      <c r="BJ26" s="336"/>
      <c r="BK26" s="336"/>
      <c r="BM26" s="336"/>
      <c r="BN26" s="336"/>
      <c r="BP26" s="336"/>
      <c r="BQ26" s="336"/>
      <c r="BT26" s="336"/>
      <c r="BU26" s="336"/>
      <c r="BV26" s="336"/>
      <c r="BX26" s="336"/>
      <c r="BY26" s="336"/>
      <c r="BZ26" s="336"/>
      <c r="CB26" s="336"/>
      <c r="CC26" s="336"/>
      <c r="CD26" s="336"/>
    </row>
    <row r="27" spans="1:84" s="278" customFormat="1" ht="18" x14ac:dyDescent="0.35">
      <c r="A27" s="410">
        <v>4</v>
      </c>
      <c r="B27" s="278" t="s">
        <v>379</v>
      </c>
      <c r="C27" s="353">
        <v>1</v>
      </c>
      <c r="D27" s="311" t="str">
        <f t="shared" si="4"/>
        <v>.z08_4_a_1</v>
      </c>
      <c r="E27" s="410" t="s">
        <v>755</v>
      </c>
      <c r="F27" s="37"/>
      <c r="G27" s="37" t="str">
        <f>IFERROR(VLOOKUP($I27,Listy!$A:$H,3,FALSE),"XXX")</f>
        <v>Nazwisko05</v>
      </c>
      <c r="H27" s="211">
        <v>9</v>
      </c>
      <c r="I27" s="89" t="s">
        <v>249</v>
      </c>
      <c r="J27" s="91">
        <f t="shared" si="43"/>
        <v>94</v>
      </c>
      <c r="K27" s="94">
        <f>VLOOKUP(J27,Kalendarz!B:E,4,FALSE)</f>
        <v>47039</v>
      </c>
      <c r="L27" s="94">
        <f t="shared" si="44"/>
        <v>47039</v>
      </c>
      <c r="M27" s="37">
        <f t="shared" si="45"/>
        <v>93</v>
      </c>
      <c r="N27" s="474">
        <f>ROUND(MAX(AG27:AO27)/Listy!$U$2,0)</f>
        <v>0</v>
      </c>
      <c r="O27" s="479">
        <v>30</v>
      </c>
      <c r="P27" s="187">
        <v>0</v>
      </c>
      <c r="Q27" s="187">
        <v>0</v>
      </c>
      <c r="R27" s="187">
        <v>0</v>
      </c>
      <c r="S27" s="187">
        <v>0</v>
      </c>
      <c r="T27" s="187">
        <v>0.2</v>
      </c>
      <c r="U27" s="187">
        <v>0.2</v>
      </c>
      <c r="V27" s="187">
        <v>0.2</v>
      </c>
      <c r="W27" s="187">
        <v>0.2</v>
      </c>
      <c r="X27" s="187">
        <v>0.2</v>
      </c>
      <c r="Y27" s="292">
        <v>0</v>
      </c>
      <c r="Z27" s="292">
        <v>0</v>
      </c>
      <c r="AA27" s="292">
        <v>0</v>
      </c>
      <c r="AB27" s="292">
        <v>0</v>
      </c>
      <c r="AC27" s="305"/>
      <c r="AD27" s="305"/>
      <c r="AE27" s="305"/>
      <c r="AF27" s="305"/>
      <c r="AG27" s="192">
        <f t="shared" si="11"/>
        <v>0</v>
      </c>
      <c r="AH27" s="192">
        <f t="shared" si="12"/>
        <v>0</v>
      </c>
      <c r="AI27" s="192">
        <f t="shared" si="13"/>
        <v>0</v>
      </c>
      <c r="AJ27" s="192">
        <f t="shared" si="14"/>
        <v>0</v>
      </c>
      <c r="AK27" s="192">
        <f t="shared" si="15"/>
        <v>6</v>
      </c>
      <c r="AL27" s="192">
        <f t="shared" si="16"/>
        <v>6</v>
      </c>
      <c r="AM27" s="192">
        <f t="shared" si="17"/>
        <v>6</v>
      </c>
      <c r="AN27" s="192">
        <f t="shared" si="18"/>
        <v>6</v>
      </c>
      <c r="AO27" s="192">
        <f t="shared" si="19"/>
        <v>6</v>
      </c>
      <c r="AP27" s="193">
        <f t="shared" si="31"/>
        <v>0</v>
      </c>
      <c r="AQ27" s="193">
        <f t="shared" si="32"/>
        <v>0</v>
      </c>
      <c r="AR27" s="193">
        <f t="shared" si="33"/>
        <v>0</v>
      </c>
      <c r="AS27" s="193">
        <f t="shared" si="34"/>
        <v>0</v>
      </c>
      <c r="AT27" s="306">
        <f t="shared" si="35"/>
        <v>0</v>
      </c>
      <c r="AU27" s="306">
        <f t="shared" si="36"/>
        <v>0</v>
      </c>
      <c r="AV27" s="306">
        <f t="shared" si="37"/>
        <v>0</v>
      </c>
      <c r="AW27" s="306">
        <f t="shared" si="38"/>
        <v>0</v>
      </c>
      <c r="AX27" s="236">
        <f t="shared" si="39"/>
        <v>30</v>
      </c>
      <c r="AY27" s="2">
        <f t="shared" si="40"/>
        <v>0.1875</v>
      </c>
      <c r="AZ27" s="87">
        <f>VLOOKUP(I27,Listy!$A$1:$H$9,6,FALSE)</f>
        <v>5005</v>
      </c>
      <c r="BA27" s="378">
        <f t="shared" si="41"/>
        <v>938.4375</v>
      </c>
      <c r="BB27" s="379">
        <f t="shared" si="42"/>
        <v>175.95703125</v>
      </c>
      <c r="BC27" s="2"/>
      <c r="BD27" s="336"/>
      <c r="BE27" s="336"/>
      <c r="BF27" s="336"/>
      <c r="BG27" s="336"/>
      <c r="BH27" s="336"/>
      <c r="BI27" s="336"/>
      <c r="BJ27" s="336"/>
      <c r="BK27" s="336"/>
      <c r="BL27" s="336"/>
      <c r="BM27" s="336"/>
      <c r="BN27" s="336"/>
      <c r="BO27" s="336"/>
      <c r="BP27" s="336"/>
      <c r="BQ27" s="336"/>
      <c r="BR27" s="336"/>
      <c r="BS27" s="336"/>
      <c r="BT27" s="336"/>
      <c r="BU27" s="336"/>
      <c r="BV27" s="336"/>
      <c r="BW27" s="336"/>
      <c r="BX27" s="336"/>
      <c r="BY27" s="336"/>
      <c r="BZ27" s="336"/>
      <c r="CA27" s="336"/>
      <c r="CB27" s="336"/>
      <c r="CC27" s="336"/>
      <c r="CD27" s="336"/>
      <c r="CE27" s="336"/>
    </row>
    <row r="28" spans="1:84" s="278" customFormat="1" ht="18" x14ac:dyDescent="0.35">
      <c r="A28" s="410">
        <v>5</v>
      </c>
      <c r="B28" s="414" t="s">
        <v>379</v>
      </c>
      <c r="C28" s="353">
        <v>0</v>
      </c>
      <c r="D28" s="311" t="str">
        <f t="shared" ref="D28" si="47">CONCATENATE(A$3,"_",A28,"_",B28,"_",C28)</f>
        <v>.z08_5_a_0</v>
      </c>
      <c r="E28" s="410" t="s">
        <v>756</v>
      </c>
      <c r="F28" s="37"/>
      <c r="G28" s="37"/>
      <c r="H28" s="37"/>
      <c r="I28" s="37"/>
      <c r="J28" s="91">
        <f t="shared" si="43"/>
        <v>94</v>
      </c>
      <c r="K28" s="37"/>
      <c r="L28" s="37"/>
      <c r="M28" s="37">
        <f t="shared" ref="M28:M29" si="48">J28+N28-1</f>
        <v>93</v>
      </c>
      <c r="N28" s="474">
        <f>ROUND(MAX(AG28:AO28)/Listy!$U$2,0)</f>
        <v>0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192">
        <f t="shared" si="11"/>
        <v>0</v>
      </c>
      <c r="AH28" s="192">
        <f t="shared" si="12"/>
        <v>0</v>
      </c>
      <c r="AI28" s="192">
        <f t="shared" si="13"/>
        <v>0</v>
      </c>
      <c r="AJ28" s="192">
        <f t="shared" si="14"/>
        <v>0</v>
      </c>
      <c r="AK28" s="192">
        <f t="shared" si="15"/>
        <v>0</v>
      </c>
      <c r="AL28" s="192">
        <f t="shared" si="16"/>
        <v>0</v>
      </c>
      <c r="AM28" s="192">
        <f t="shared" si="17"/>
        <v>0</v>
      </c>
      <c r="AN28" s="192">
        <f t="shared" si="18"/>
        <v>0</v>
      </c>
      <c r="AO28" s="192">
        <f t="shared" si="19"/>
        <v>0</v>
      </c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36"/>
      <c r="BE28" s="336"/>
      <c r="BF28" s="336"/>
      <c r="BG28" s="336"/>
      <c r="BH28" s="336"/>
      <c r="BI28" s="336"/>
      <c r="BJ28" s="336"/>
      <c r="BK28" s="336"/>
      <c r="BL28" s="336"/>
      <c r="BM28" s="336"/>
      <c r="BN28" s="336"/>
      <c r="BO28" s="336"/>
      <c r="BP28" s="336"/>
      <c r="BQ28" s="336"/>
      <c r="BR28" s="336"/>
      <c r="BS28" s="336"/>
      <c r="BT28" s="336"/>
      <c r="BU28" s="336"/>
      <c r="BV28" s="336"/>
      <c r="BW28" s="336"/>
      <c r="BX28" s="336"/>
      <c r="BY28" s="336"/>
      <c r="BZ28" s="336"/>
      <c r="CA28" s="336"/>
      <c r="CB28" s="336"/>
      <c r="CC28" s="336"/>
      <c r="CD28" s="336"/>
      <c r="CE28" s="336"/>
    </row>
    <row r="29" spans="1:84" s="278" customFormat="1" ht="15.6" x14ac:dyDescent="0.3">
      <c r="A29" s="211">
        <v>5</v>
      </c>
      <c r="B29" s="414" t="s">
        <v>379</v>
      </c>
      <c r="C29" s="353">
        <v>1</v>
      </c>
      <c r="D29" s="311" t="str">
        <f t="shared" si="4"/>
        <v>.z08_5_a_1</v>
      </c>
      <c r="E29" s="425" t="s">
        <v>463</v>
      </c>
      <c r="F29" s="37" t="str">
        <f>IFERROR(VLOOKUP($I29,Listy!$A:$H,2,FALSE),"XXX")</f>
        <v>Imię05</v>
      </c>
      <c r="G29" s="37" t="str">
        <f>IFERROR(VLOOKUP($I29,Listy!$A:$H,3,FALSE),"XXX")</f>
        <v>Nazwisko05</v>
      </c>
      <c r="H29" s="211">
        <v>9</v>
      </c>
      <c r="I29" s="89" t="s">
        <v>249</v>
      </c>
      <c r="J29" s="91">
        <f t="shared" si="43"/>
        <v>94</v>
      </c>
      <c r="K29" s="94">
        <f>VLOOKUP(J29,Kalendarz!B:E,4,FALSE)</f>
        <v>47039</v>
      </c>
      <c r="L29" s="94">
        <f t="shared" si="44"/>
        <v>47039</v>
      </c>
      <c r="M29" s="37">
        <f t="shared" si="48"/>
        <v>93</v>
      </c>
      <c r="N29" s="474">
        <f>ROUND(MAX(AG29:AO29)/Listy!$U$2,0)</f>
        <v>0</v>
      </c>
      <c r="O29" s="479">
        <v>40</v>
      </c>
      <c r="P29" s="187">
        <v>0</v>
      </c>
      <c r="Q29" s="187">
        <v>0</v>
      </c>
      <c r="R29" s="187">
        <v>0</v>
      </c>
      <c r="S29" s="187">
        <v>0</v>
      </c>
      <c r="T29" s="187">
        <v>0.2</v>
      </c>
      <c r="U29" s="187">
        <v>0.2</v>
      </c>
      <c r="V29" s="187">
        <v>0.2</v>
      </c>
      <c r="W29" s="187">
        <v>0.2</v>
      </c>
      <c r="X29" s="187">
        <v>0.2</v>
      </c>
      <c r="Y29" s="292">
        <v>0</v>
      </c>
      <c r="Z29" s="292">
        <v>0</v>
      </c>
      <c r="AA29" s="292">
        <v>0</v>
      </c>
      <c r="AB29" s="292">
        <v>0</v>
      </c>
      <c r="AC29" s="305"/>
      <c r="AD29" s="305"/>
      <c r="AE29" s="305"/>
      <c r="AF29" s="305"/>
      <c r="AG29" s="192">
        <f t="shared" si="11"/>
        <v>0</v>
      </c>
      <c r="AH29" s="192">
        <f t="shared" si="12"/>
        <v>0</v>
      </c>
      <c r="AI29" s="192">
        <f t="shared" si="13"/>
        <v>0</v>
      </c>
      <c r="AJ29" s="192">
        <f t="shared" si="14"/>
        <v>0</v>
      </c>
      <c r="AK29" s="192">
        <f t="shared" si="15"/>
        <v>8</v>
      </c>
      <c r="AL29" s="192">
        <f t="shared" si="16"/>
        <v>8</v>
      </c>
      <c r="AM29" s="192">
        <f t="shared" si="17"/>
        <v>8</v>
      </c>
      <c r="AN29" s="192">
        <f t="shared" si="18"/>
        <v>8</v>
      </c>
      <c r="AO29" s="192">
        <f t="shared" si="19"/>
        <v>8</v>
      </c>
      <c r="AP29" s="193">
        <f t="shared" si="31"/>
        <v>0</v>
      </c>
      <c r="AQ29" s="193">
        <f t="shared" si="32"/>
        <v>0</v>
      </c>
      <c r="AR29" s="193">
        <f t="shared" si="33"/>
        <v>0</v>
      </c>
      <c r="AS29" s="193">
        <f t="shared" si="34"/>
        <v>0</v>
      </c>
      <c r="AT29" s="306">
        <f t="shared" si="35"/>
        <v>0</v>
      </c>
      <c r="AU29" s="306">
        <f t="shared" si="36"/>
        <v>0</v>
      </c>
      <c r="AV29" s="306">
        <f t="shared" si="37"/>
        <v>0</v>
      </c>
      <c r="AW29" s="306">
        <f t="shared" si="38"/>
        <v>0</v>
      </c>
      <c r="AX29" s="236">
        <f t="shared" si="39"/>
        <v>40</v>
      </c>
      <c r="AY29" s="2">
        <f t="shared" si="40"/>
        <v>0.25</v>
      </c>
      <c r="AZ29" s="87">
        <f>VLOOKUP(I29,Listy!$A$1:$H$9,6,FALSE)</f>
        <v>5005</v>
      </c>
      <c r="BA29" s="378">
        <f t="shared" si="41"/>
        <v>1251.25</v>
      </c>
      <c r="BB29" s="379">
        <f t="shared" si="42"/>
        <v>312.8125</v>
      </c>
      <c r="BC29" s="2"/>
      <c r="BD29" s="336"/>
      <c r="BE29" s="336"/>
      <c r="BF29" s="336"/>
      <c r="BG29" s="336"/>
      <c r="BH29" s="336"/>
      <c r="BI29" s="336"/>
      <c r="BJ29" s="336"/>
      <c r="BK29" s="336"/>
      <c r="BL29" s="336"/>
      <c r="BM29" s="336"/>
      <c r="BN29" s="336"/>
      <c r="BO29" s="336"/>
      <c r="BP29" s="336"/>
      <c r="BQ29" s="336"/>
      <c r="BR29" s="336"/>
      <c r="BS29" s="336"/>
      <c r="BT29" s="336"/>
      <c r="BU29" s="336"/>
      <c r="BV29" s="336"/>
      <c r="BW29" s="336"/>
      <c r="BX29" s="336"/>
      <c r="BY29" s="336"/>
      <c r="BZ29" s="336"/>
      <c r="CA29" s="336"/>
      <c r="CB29" s="336"/>
      <c r="CC29" s="336"/>
      <c r="CD29" s="336"/>
      <c r="CE29" s="336"/>
    </row>
    <row r="30" spans="1:84" s="278" customFormat="1" ht="15.6" x14ac:dyDescent="0.3">
      <c r="A30" s="211">
        <v>5</v>
      </c>
      <c r="B30" s="414" t="s">
        <v>380</v>
      </c>
      <c r="C30" s="353">
        <v>1</v>
      </c>
      <c r="D30" s="311" t="str">
        <f t="shared" si="4"/>
        <v>.z08_5_b_1</v>
      </c>
      <c r="E30" s="425" t="s">
        <v>441</v>
      </c>
      <c r="F30" s="37" t="str">
        <f>IFERROR(VLOOKUP($I30,Listy!$A:$H,2,FALSE),"XXX")</f>
        <v>Imię04</v>
      </c>
      <c r="G30" s="37" t="str">
        <f>IFERROR(VLOOKUP($I30,Listy!$A:$H,3,FALSE),"XXX")</f>
        <v>Nazwisko04</v>
      </c>
      <c r="H30" s="211">
        <v>9</v>
      </c>
      <c r="I30" s="89" t="s">
        <v>257</v>
      </c>
      <c r="J30" s="91">
        <f t="shared" si="43"/>
        <v>94</v>
      </c>
      <c r="K30" s="94">
        <f>VLOOKUP(J30,Kalendarz!B:E,4,FALSE)</f>
        <v>47039</v>
      </c>
      <c r="L30" s="94">
        <f t="shared" si="44"/>
        <v>47039</v>
      </c>
      <c r="M30" s="37">
        <f t="shared" si="45"/>
        <v>93</v>
      </c>
      <c r="N30" s="474">
        <f>ROUND(MAX(AG30:AO30)/Listy!$U$2,0)</f>
        <v>0</v>
      </c>
      <c r="O30" s="479">
        <v>40</v>
      </c>
      <c r="P30" s="187">
        <v>0</v>
      </c>
      <c r="Q30" s="187">
        <v>0</v>
      </c>
      <c r="R30" s="187">
        <v>0</v>
      </c>
      <c r="S30" s="187">
        <v>0</v>
      </c>
      <c r="T30" s="187">
        <v>0.2</v>
      </c>
      <c r="U30" s="187">
        <v>0.2</v>
      </c>
      <c r="V30" s="187">
        <v>0.2</v>
      </c>
      <c r="W30" s="187">
        <v>0.2</v>
      </c>
      <c r="X30" s="187">
        <v>0.2</v>
      </c>
      <c r="Y30" s="292">
        <v>0</v>
      </c>
      <c r="Z30" s="292">
        <v>0</v>
      </c>
      <c r="AA30" s="292">
        <v>0</v>
      </c>
      <c r="AB30" s="292">
        <v>0</v>
      </c>
      <c r="AC30" s="305"/>
      <c r="AD30" s="305"/>
      <c r="AE30" s="305"/>
      <c r="AF30" s="305"/>
      <c r="AG30" s="192">
        <f t="shared" si="11"/>
        <v>0</v>
      </c>
      <c r="AH30" s="192">
        <f t="shared" si="12"/>
        <v>0</v>
      </c>
      <c r="AI30" s="192">
        <f t="shared" si="13"/>
        <v>0</v>
      </c>
      <c r="AJ30" s="192">
        <f t="shared" si="14"/>
        <v>0</v>
      </c>
      <c r="AK30" s="192">
        <f t="shared" si="15"/>
        <v>8</v>
      </c>
      <c r="AL30" s="192">
        <f t="shared" si="16"/>
        <v>8</v>
      </c>
      <c r="AM30" s="192">
        <f t="shared" si="17"/>
        <v>8</v>
      </c>
      <c r="AN30" s="192">
        <f t="shared" si="18"/>
        <v>8</v>
      </c>
      <c r="AO30" s="192">
        <f t="shared" si="19"/>
        <v>8</v>
      </c>
      <c r="AP30" s="193">
        <f t="shared" si="31"/>
        <v>0</v>
      </c>
      <c r="AQ30" s="193">
        <f t="shared" si="32"/>
        <v>0</v>
      </c>
      <c r="AR30" s="193">
        <f t="shared" si="33"/>
        <v>0</v>
      </c>
      <c r="AS30" s="193">
        <f t="shared" si="34"/>
        <v>0</v>
      </c>
      <c r="AT30" s="306">
        <f t="shared" si="35"/>
        <v>0</v>
      </c>
      <c r="AU30" s="306">
        <f t="shared" si="36"/>
        <v>0</v>
      </c>
      <c r="AV30" s="306">
        <f t="shared" si="37"/>
        <v>0</v>
      </c>
      <c r="AW30" s="306">
        <f t="shared" si="38"/>
        <v>0</v>
      </c>
      <c r="AX30" s="236">
        <f t="shared" si="39"/>
        <v>40</v>
      </c>
      <c r="AY30" s="2">
        <f t="shared" si="40"/>
        <v>0.25</v>
      </c>
      <c r="AZ30" s="87">
        <f>VLOOKUP(I30,Listy!$A$1:$H$9,6,FALSE)</f>
        <v>5004</v>
      </c>
      <c r="BA30" s="378">
        <f t="shared" si="41"/>
        <v>1251</v>
      </c>
      <c r="BB30" s="379">
        <f t="shared" si="42"/>
        <v>312.75</v>
      </c>
      <c r="BC30" s="2"/>
      <c r="BD30" s="336"/>
      <c r="BE30" s="336"/>
      <c r="BF30" s="336"/>
      <c r="BG30" s="336"/>
      <c r="BH30" s="336"/>
      <c r="BJ30" s="336"/>
      <c r="BK30" s="336"/>
      <c r="BM30" s="336"/>
      <c r="BN30" s="336"/>
      <c r="BP30" s="336"/>
      <c r="BQ30" s="336"/>
      <c r="BT30" s="336"/>
      <c r="BU30" s="336"/>
      <c r="BV30" s="336"/>
      <c r="BX30" s="336"/>
      <c r="BY30" s="336"/>
      <c r="BZ30" s="336"/>
      <c r="CB30" s="336"/>
      <c r="CC30" s="336"/>
      <c r="CD30" s="336"/>
    </row>
    <row r="31" spans="1:84" s="278" customFormat="1" ht="15.6" x14ac:dyDescent="0.3">
      <c r="A31" s="211">
        <v>5</v>
      </c>
      <c r="B31" s="414" t="s">
        <v>381</v>
      </c>
      <c r="C31" s="353">
        <v>1</v>
      </c>
      <c r="D31" s="311" t="str">
        <f t="shared" si="4"/>
        <v>.z08_5_c_1</v>
      </c>
      <c r="E31" s="425" t="s">
        <v>464</v>
      </c>
      <c r="F31" s="37" t="str">
        <f>IFERROR(VLOOKUP($I31,Listy!$A:$H,2,FALSE),"XXX")</f>
        <v>Imię05</v>
      </c>
      <c r="G31" s="37" t="str">
        <f>IFERROR(VLOOKUP($I31,Listy!$A:$H,3,FALSE),"XXX")</f>
        <v>Nazwisko05</v>
      </c>
      <c r="H31" s="211">
        <v>9</v>
      </c>
      <c r="I31" s="89" t="s">
        <v>249</v>
      </c>
      <c r="J31" s="91">
        <f t="shared" si="43"/>
        <v>94</v>
      </c>
      <c r="K31" s="94">
        <f>VLOOKUP(J31,Kalendarz!B:E,4,FALSE)</f>
        <v>47039</v>
      </c>
      <c r="L31" s="94">
        <f t="shared" si="44"/>
        <v>47040</v>
      </c>
      <c r="M31" s="37">
        <f t="shared" si="45"/>
        <v>94</v>
      </c>
      <c r="N31" s="474">
        <f>ROUND(MAX(AG31:AO31)/Listy!$U$2,0)</f>
        <v>1</v>
      </c>
      <c r="O31" s="479">
        <v>80</v>
      </c>
      <c r="P31" s="187">
        <v>0</v>
      </c>
      <c r="Q31" s="187">
        <v>0</v>
      </c>
      <c r="R31" s="187">
        <v>0</v>
      </c>
      <c r="S31" s="187">
        <v>0</v>
      </c>
      <c r="T31" s="187">
        <v>0.2</v>
      </c>
      <c r="U31" s="187">
        <v>0.2</v>
      </c>
      <c r="V31" s="187">
        <v>0.2</v>
      </c>
      <c r="W31" s="187">
        <v>0.2</v>
      </c>
      <c r="X31" s="187">
        <v>0.2</v>
      </c>
      <c r="Y31" s="292">
        <v>0</v>
      </c>
      <c r="Z31" s="292">
        <v>0</v>
      </c>
      <c r="AA31" s="292">
        <v>0</v>
      </c>
      <c r="AB31" s="292">
        <v>0</v>
      </c>
      <c r="AC31" s="305"/>
      <c r="AD31" s="305"/>
      <c r="AE31" s="305"/>
      <c r="AF31" s="305"/>
      <c r="AG31" s="192">
        <f t="shared" si="11"/>
        <v>0</v>
      </c>
      <c r="AH31" s="192">
        <f t="shared" si="12"/>
        <v>0</v>
      </c>
      <c r="AI31" s="192">
        <f t="shared" si="13"/>
        <v>0</v>
      </c>
      <c r="AJ31" s="192">
        <f t="shared" si="14"/>
        <v>0</v>
      </c>
      <c r="AK31" s="192">
        <f t="shared" si="15"/>
        <v>16</v>
      </c>
      <c r="AL31" s="192">
        <f t="shared" si="16"/>
        <v>16</v>
      </c>
      <c r="AM31" s="192">
        <f t="shared" si="17"/>
        <v>16</v>
      </c>
      <c r="AN31" s="192">
        <f t="shared" si="18"/>
        <v>16</v>
      </c>
      <c r="AO31" s="192">
        <f t="shared" si="19"/>
        <v>16</v>
      </c>
      <c r="AP31" s="193">
        <f t="shared" si="31"/>
        <v>0</v>
      </c>
      <c r="AQ31" s="193">
        <f t="shared" si="32"/>
        <v>0</v>
      </c>
      <c r="AR31" s="193">
        <f t="shared" si="33"/>
        <v>0</v>
      </c>
      <c r="AS31" s="193">
        <f t="shared" si="34"/>
        <v>0</v>
      </c>
      <c r="AT31" s="306">
        <f t="shared" si="35"/>
        <v>0</v>
      </c>
      <c r="AU31" s="306">
        <f t="shared" si="36"/>
        <v>0</v>
      </c>
      <c r="AV31" s="306">
        <f t="shared" si="37"/>
        <v>0</v>
      </c>
      <c r="AW31" s="306">
        <f t="shared" si="38"/>
        <v>0</v>
      </c>
      <c r="AX31" s="236">
        <f t="shared" si="39"/>
        <v>80</v>
      </c>
      <c r="AY31" s="2">
        <f t="shared" si="40"/>
        <v>0.5</v>
      </c>
      <c r="AZ31" s="87">
        <f>VLOOKUP(I31,Listy!$A$1:$H$9,6,FALSE)</f>
        <v>5005</v>
      </c>
      <c r="BA31" s="378">
        <f t="shared" si="41"/>
        <v>2502.5</v>
      </c>
      <c r="BB31" s="379">
        <f t="shared" si="42"/>
        <v>1251.25</v>
      </c>
      <c r="BC31" s="2"/>
      <c r="BD31" s="336"/>
      <c r="BE31" s="336"/>
      <c r="BF31" s="336"/>
      <c r="BG31" s="336"/>
      <c r="BH31" s="336"/>
      <c r="BJ31" s="336"/>
      <c r="BK31" s="336"/>
      <c r="BM31" s="336"/>
      <c r="BN31" s="336"/>
      <c r="BP31" s="336"/>
      <c r="BQ31" s="336"/>
      <c r="BT31" s="336"/>
      <c r="BU31" s="336"/>
      <c r="BV31" s="336"/>
      <c r="BX31" s="336"/>
      <c r="BY31" s="336"/>
      <c r="BZ31" s="336"/>
      <c r="CB31" s="336"/>
      <c r="CC31" s="336"/>
      <c r="CD31" s="336"/>
    </row>
    <row r="32" spans="1:84" s="278" customFormat="1" ht="18" x14ac:dyDescent="0.35">
      <c r="A32" s="410">
        <v>6</v>
      </c>
      <c r="B32" s="410" t="s">
        <v>379</v>
      </c>
      <c r="C32" s="353">
        <v>1</v>
      </c>
      <c r="D32" s="311" t="str">
        <f t="shared" si="4"/>
        <v>.z08_6_a_1</v>
      </c>
      <c r="E32" s="410" t="s">
        <v>757</v>
      </c>
      <c r="F32" s="37" t="str">
        <f>IFERROR(VLOOKUP($I32,Listy!$A:$H,2,FALSE),"XXX")</f>
        <v>Imię04</v>
      </c>
      <c r="G32" s="37" t="str">
        <f>IFERROR(VLOOKUP($I32,Listy!$A:$H,3,FALSE),"XXX")</f>
        <v>Nazwisko04</v>
      </c>
      <c r="H32" s="211">
        <v>10</v>
      </c>
      <c r="I32" s="89" t="s">
        <v>257</v>
      </c>
      <c r="J32" s="91">
        <f t="shared" si="43"/>
        <v>95</v>
      </c>
      <c r="K32" s="94">
        <f>VLOOKUP(J32,Kalendarz!B:E,4,FALSE)</f>
        <v>47046</v>
      </c>
      <c r="L32" s="94">
        <f t="shared" si="44"/>
        <v>47046</v>
      </c>
      <c r="M32" s="37">
        <f t="shared" si="45"/>
        <v>94</v>
      </c>
      <c r="N32" s="474">
        <f>ROUND(MAX(AG32:AO32)/Listy!$U$2,0)</f>
        <v>0</v>
      </c>
      <c r="O32" s="479">
        <v>20</v>
      </c>
      <c r="P32" s="187">
        <v>0</v>
      </c>
      <c r="Q32" s="187">
        <v>0</v>
      </c>
      <c r="R32" s="187">
        <v>0</v>
      </c>
      <c r="S32" s="187">
        <v>0</v>
      </c>
      <c r="T32" s="187">
        <v>0.2</v>
      </c>
      <c r="U32" s="187">
        <v>0.2</v>
      </c>
      <c r="V32" s="187">
        <v>0.2</v>
      </c>
      <c r="W32" s="187">
        <v>0.2</v>
      </c>
      <c r="X32" s="187">
        <v>0.2</v>
      </c>
      <c r="Y32" s="292">
        <v>0</v>
      </c>
      <c r="Z32" s="292">
        <v>0</v>
      </c>
      <c r="AA32" s="292">
        <v>0</v>
      </c>
      <c r="AB32" s="292">
        <v>0</v>
      </c>
      <c r="AC32" s="305"/>
      <c r="AD32" s="305"/>
      <c r="AE32" s="305"/>
      <c r="AF32" s="305"/>
      <c r="AG32" s="192">
        <f t="shared" si="11"/>
        <v>0</v>
      </c>
      <c r="AH32" s="192">
        <f t="shared" si="12"/>
        <v>0</v>
      </c>
      <c r="AI32" s="192">
        <f t="shared" si="13"/>
        <v>0</v>
      </c>
      <c r="AJ32" s="192">
        <f t="shared" si="14"/>
        <v>0</v>
      </c>
      <c r="AK32" s="192">
        <f t="shared" si="15"/>
        <v>4</v>
      </c>
      <c r="AL32" s="192">
        <f t="shared" si="16"/>
        <v>4</v>
      </c>
      <c r="AM32" s="192">
        <f t="shared" si="17"/>
        <v>4</v>
      </c>
      <c r="AN32" s="192">
        <f t="shared" si="18"/>
        <v>4</v>
      </c>
      <c r="AO32" s="192">
        <f t="shared" si="19"/>
        <v>4</v>
      </c>
      <c r="AP32" s="193">
        <f t="shared" si="31"/>
        <v>0</v>
      </c>
      <c r="AQ32" s="193">
        <f t="shared" si="32"/>
        <v>0</v>
      </c>
      <c r="AR32" s="193">
        <f t="shared" si="33"/>
        <v>0</v>
      </c>
      <c r="AS32" s="193">
        <f t="shared" si="34"/>
        <v>0</v>
      </c>
      <c r="AT32" s="306">
        <f t="shared" si="35"/>
        <v>0</v>
      </c>
      <c r="AU32" s="306">
        <f t="shared" si="36"/>
        <v>0</v>
      </c>
      <c r="AV32" s="306">
        <f t="shared" si="37"/>
        <v>0</v>
      </c>
      <c r="AW32" s="306">
        <f t="shared" si="38"/>
        <v>0</v>
      </c>
      <c r="AX32" s="236">
        <f t="shared" si="39"/>
        <v>20</v>
      </c>
      <c r="AY32" s="2">
        <f t="shared" si="40"/>
        <v>0.125</v>
      </c>
      <c r="AZ32" s="87">
        <f>VLOOKUP(I32,Listy!$A$1:$H$9,6,FALSE)</f>
        <v>5004</v>
      </c>
      <c r="BA32" s="378">
        <f t="shared" si="41"/>
        <v>625.5</v>
      </c>
      <c r="BB32" s="379">
        <f t="shared" si="42"/>
        <v>78.1875</v>
      </c>
      <c r="BC32" s="2"/>
      <c r="BD32" s="336"/>
      <c r="BE32" s="336"/>
      <c r="BF32" s="336"/>
      <c r="BG32" s="336"/>
      <c r="BH32" s="336"/>
      <c r="BJ32" s="336"/>
      <c r="BK32" s="336"/>
      <c r="BM32" s="336"/>
      <c r="BN32" s="336"/>
      <c r="BP32" s="336"/>
      <c r="BQ32" s="336"/>
      <c r="BT32" s="336"/>
      <c r="BU32" s="336"/>
      <c r="BV32" s="336"/>
      <c r="BX32" s="336"/>
      <c r="BY32" s="336"/>
      <c r="BZ32" s="336"/>
      <c r="CB32" s="336"/>
      <c r="CC32" s="336"/>
      <c r="CD32" s="336"/>
    </row>
    <row r="33" spans="1:84" s="278" customFormat="1" ht="18" x14ac:dyDescent="0.35">
      <c r="A33" s="410">
        <v>7</v>
      </c>
      <c r="B33" s="410" t="s">
        <v>379</v>
      </c>
      <c r="C33" s="353">
        <v>1</v>
      </c>
      <c r="D33" s="311" t="str">
        <f t="shared" si="4"/>
        <v>.z08_7_a_1</v>
      </c>
      <c r="E33" s="410" t="s">
        <v>758</v>
      </c>
      <c r="F33" s="37" t="str">
        <f>IFERROR(VLOOKUP($I33,Listy!$A:$H,2,FALSE),"XXX")</f>
        <v>Imię05</v>
      </c>
      <c r="G33" s="37" t="str">
        <f>IFERROR(VLOOKUP($I33,Listy!$A:$H,3,FALSE),"XXX")</f>
        <v>Nazwisko05</v>
      </c>
      <c r="H33" s="211">
        <v>11</v>
      </c>
      <c r="I33" s="89" t="s">
        <v>249</v>
      </c>
      <c r="J33" s="91">
        <f t="shared" si="43"/>
        <v>95</v>
      </c>
      <c r="K33" s="94">
        <f>VLOOKUP(J33,Kalendarz!B:E,4,FALSE)</f>
        <v>47046</v>
      </c>
      <c r="L33" s="94">
        <f t="shared" si="44"/>
        <v>47047</v>
      </c>
      <c r="M33" s="37">
        <f t="shared" si="45"/>
        <v>95</v>
      </c>
      <c r="N33" s="474">
        <f>ROUND(MAX(AG33:AO33)/Listy!$U$2,0)</f>
        <v>1</v>
      </c>
      <c r="O33" s="479">
        <v>60</v>
      </c>
      <c r="P33" s="187">
        <v>0</v>
      </c>
      <c r="Q33" s="187">
        <v>0</v>
      </c>
      <c r="R33" s="187">
        <v>0</v>
      </c>
      <c r="S33" s="187">
        <v>0</v>
      </c>
      <c r="T33" s="187">
        <v>0.2</v>
      </c>
      <c r="U33" s="187">
        <v>0.2</v>
      </c>
      <c r="V33" s="187">
        <v>0.2</v>
      </c>
      <c r="W33" s="187">
        <v>0.2</v>
      </c>
      <c r="X33" s="187">
        <v>0.2</v>
      </c>
      <c r="Y33" s="292">
        <v>0</v>
      </c>
      <c r="Z33" s="292">
        <v>0</v>
      </c>
      <c r="AA33" s="292">
        <v>0</v>
      </c>
      <c r="AB33" s="292">
        <v>0</v>
      </c>
      <c r="AC33" s="305"/>
      <c r="AD33" s="305"/>
      <c r="AE33" s="305"/>
      <c r="AF33" s="305"/>
      <c r="AG33" s="192">
        <f t="shared" si="11"/>
        <v>0</v>
      </c>
      <c r="AH33" s="192">
        <f t="shared" si="12"/>
        <v>0</v>
      </c>
      <c r="AI33" s="192">
        <f t="shared" si="13"/>
        <v>0</v>
      </c>
      <c r="AJ33" s="192">
        <f t="shared" si="14"/>
        <v>0</v>
      </c>
      <c r="AK33" s="192">
        <f t="shared" si="15"/>
        <v>12</v>
      </c>
      <c r="AL33" s="192">
        <f t="shared" si="16"/>
        <v>12</v>
      </c>
      <c r="AM33" s="192">
        <f t="shared" si="17"/>
        <v>12</v>
      </c>
      <c r="AN33" s="192">
        <f t="shared" si="18"/>
        <v>12</v>
      </c>
      <c r="AO33" s="192">
        <f t="shared" si="19"/>
        <v>12</v>
      </c>
      <c r="AP33" s="193">
        <f t="shared" si="31"/>
        <v>0</v>
      </c>
      <c r="AQ33" s="193">
        <f t="shared" si="32"/>
        <v>0</v>
      </c>
      <c r="AR33" s="193">
        <f t="shared" si="33"/>
        <v>0</v>
      </c>
      <c r="AS33" s="193">
        <f t="shared" si="34"/>
        <v>0</v>
      </c>
      <c r="AT33" s="306">
        <f t="shared" si="35"/>
        <v>0</v>
      </c>
      <c r="AU33" s="306">
        <f t="shared" si="36"/>
        <v>0</v>
      </c>
      <c r="AV33" s="306">
        <f t="shared" si="37"/>
        <v>0</v>
      </c>
      <c r="AW33" s="306">
        <f t="shared" si="38"/>
        <v>0</v>
      </c>
      <c r="AX33" s="236">
        <f t="shared" si="39"/>
        <v>60</v>
      </c>
      <c r="AY33" s="2">
        <f t="shared" si="40"/>
        <v>0.375</v>
      </c>
      <c r="AZ33" s="87">
        <f>VLOOKUP(I33,Listy!$A$1:$H$9,6,FALSE)</f>
        <v>5005</v>
      </c>
      <c r="BA33" s="378">
        <f t="shared" si="41"/>
        <v>1876.875</v>
      </c>
      <c r="BB33" s="379">
        <f t="shared" si="42"/>
        <v>703.828125</v>
      </c>
      <c r="BC33" s="2"/>
      <c r="BD33" s="336"/>
      <c r="BE33" s="336"/>
      <c r="BF33" s="336"/>
      <c r="BG33" s="336"/>
      <c r="BH33" s="336"/>
      <c r="BJ33" s="336"/>
      <c r="BK33" s="336"/>
      <c r="BM33" s="336"/>
      <c r="BN33" s="336"/>
      <c r="BP33" s="336"/>
      <c r="BQ33" s="336"/>
      <c r="BT33" s="336"/>
      <c r="BU33" s="336"/>
      <c r="BV33" s="336"/>
      <c r="BX33" s="336"/>
      <c r="BY33" s="336"/>
      <c r="BZ33" s="336"/>
      <c r="CB33" s="336"/>
      <c r="CC33" s="336"/>
      <c r="CD33" s="336"/>
    </row>
    <row r="34" spans="1:84" s="278" customFormat="1" ht="18" x14ac:dyDescent="0.35">
      <c r="A34" s="421" t="s">
        <v>90</v>
      </c>
      <c r="B34" s="421"/>
      <c r="C34" s="349"/>
      <c r="D34" s="333"/>
      <c r="E34" s="35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585">
        <f>SUM(AG$3:AG33)</f>
        <v>0</v>
      </c>
      <c r="AH34" s="586">
        <f>SUM(AH$3:AH33)</f>
        <v>0</v>
      </c>
      <c r="AI34" s="586">
        <f>SUM(AI$3:AI33)</f>
        <v>0</v>
      </c>
      <c r="AJ34" s="586">
        <f>SUM(AJ$3:AJ33)</f>
        <v>0</v>
      </c>
      <c r="AK34" s="586">
        <f>SUM(AK$3:AK33)</f>
        <v>278</v>
      </c>
      <c r="AL34" s="586">
        <f>SUM(AL$3:AL33)</f>
        <v>278</v>
      </c>
      <c r="AM34" s="586">
        <f>SUM(AM$3:AM33)</f>
        <v>278</v>
      </c>
      <c r="AN34" s="586">
        <f>SUM(AN$3:AN33)</f>
        <v>278</v>
      </c>
      <c r="AO34" s="587">
        <f>SUM(AO$3:AO33)</f>
        <v>278</v>
      </c>
      <c r="AP34" s="579">
        <f>SUM(AP$3:AP33)</f>
        <v>80</v>
      </c>
      <c r="AQ34" s="580">
        <f>SUM(AQ$3:AQ33)</f>
        <v>0</v>
      </c>
      <c r="AR34" s="580">
        <f>SUM(AR$3:AR33)</f>
        <v>0</v>
      </c>
      <c r="AS34" s="581">
        <f>SUM(AS$3:AS33)</f>
        <v>0</v>
      </c>
      <c r="AT34" s="572">
        <f>SUM(AT$3:AT33)</f>
        <v>0</v>
      </c>
      <c r="AU34" s="573">
        <f>SUM(AU$3:AU33)</f>
        <v>0</v>
      </c>
      <c r="AV34" s="573">
        <f>SUM(AV$3:AV33)</f>
        <v>0</v>
      </c>
      <c r="AW34" s="574">
        <f>SUM(AW$3:AW33)</f>
        <v>0</v>
      </c>
      <c r="AX34" s="592">
        <f>SUM(AX$3:AX33)</f>
        <v>1390</v>
      </c>
      <c r="AY34" s="334"/>
      <c r="AZ34" s="334"/>
      <c r="BA34" s="334"/>
      <c r="BB34" s="334"/>
      <c r="BC34" s="334"/>
      <c r="BD34" s="334"/>
      <c r="BE34" s="334"/>
      <c r="BF34" s="334"/>
      <c r="BG34" s="334"/>
      <c r="BH34" s="334"/>
      <c r="BI34" s="334"/>
      <c r="BJ34" s="334"/>
      <c r="BK34" s="336"/>
      <c r="BM34" s="336"/>
      <c r="BN34" s="336"/>
      <c r="BP34" s="336"/>
      <c r="BQ34" s="336"/>
      <c r="BT34" s="336"/>
      <c r="BU34" s="336"/>
      <c r="BV34" s="336"/>
      <c r="BX34" s="336"/>
      <c r="BY34" s="336"/>
      <c r="BZ34" s="336"/>
      <c r="CB34" s="336"/>
      <c r="CC34" s="336"/>
      <c r="CD34" s="336"/>
    </row>
    <row r="35" spans="1:84" s="278" customFormat="1" x14ac:dyDescent="0.3">
      <c r="A35" s="349"/>
      <c r="B35" s="350"/>
      <c r="C35" s="349"/>
      <c r="D35" s="333"/>
      <c r="E35" s="354"/>
      <c r="F35" s="334"/>
      <c r="G35" s="334"/>
      <c r="H35" s="334"/>
      <c r="I35" s="334"/>
      <c r="J35" s="334"/>
      <c r="K35" s="334"/>
      <c r="L35" s="334"/>
      <c r="M35" s="334"/>
      <c r="N35" s="430"/>
      <c r="O35" s="430"/>
      <c r="P35" s="334"/>
      <c r="Q35" s="334"/>
      <c r="R35" s="334"/>
      <c r="S35" s="334"/>
      <c r="T35" s="334"/>
      <c r="U35" s="334"/>
      <c r="V35" s="334"/>
      <c r="W35" s="334"/>
      <c r="X35" s="334"/>
      <c r="Y35" s="334"/>
      <c r="Z35" s="334"/>
      <c r="AA35" s="334"/>
      <c r="AB35" s="334"/>
      <c r="AC35" s="334"/>
      <c r="AD35" s="334"/>
      <c r="AE35" s="334"/>
      <c r="AF35" s="334"/>
      <c r="AG35" s="588" t="str">
        <f>Listy!$AA$1&amp;AG34/20</f>
        <v>T=0</v>
      </c>
      <c r="AH35" s="589" t="str">
        <f>Listy!$AA$1&amp;AH34/20</f>
        <v>T=0</v>
      </c>
      <c r="AI35" s="589" t="str">
        <f>Listy!$AA$1&amp;AI34/20</f>
        <v>T=0</v>
      </c>
      <c r="AJ35" s="589" t="str">
        <f>Listy!$AA$1&amp;AJ34/20</f>
        <v>T=0</v>
      </c>
      <c r="AK35" s="589" t="str">
        <f>Listy!$AA$1&amp;AK34/20</f>
        <v>T=13,9</v>
      </c>
      <c r="AL35" s="589" t="str">
        <f>Listy!$AA$1&amp;AL34/20</f>
        <v>T=13,9</v>
      </c>
      <c r="AM35" s="589" t="str">
        <f>Listy!$AA$1&amp;AM34/20</f>
        <v>T=13,9</v>
      </c>
      <c r="AN35" s="589" t="str">
        <f>Listy!$AA$1&amp;AN34/20</f>
        <v>T=13,9</v>
      </c>
      <c r="AO35" s="590" t="str">
        <f>Listy!$AA$1&amp;AO34/20</f>
        <v>T=13,9</v>
      </c>
      <c r="AP35" s="582" t="str">
        <f>Listy!$AA$1&amp;AP34/20</f>
        <v>T=4</v>
      </c>
      <c r="AQ35" s="583" t="str">
        <f>Listy!$AA$1&amp;AQ34/20</f>
        <v>T=0</v>
      </c>
      <c r="AR35" s="583" t="str">
        <f>Listy!$AA$1&amp;AR34/20</f>
        <v>T=0</v>
      </c>
      <c r="AS35" s="584" t="str">
        <f>Listy!$AA$1&amp;AS34/20</f>
        <v>T=0</v>
      </c>
      <c r="AT35" s="575" t="str">
        <f>Listy!$AA$1&amp;AT34/20</f>
        <v>T=0</v>
      </c>
      <c r="AU35" s="576" t="str">
        <f>Listy!$AA$1&amp;AU34/20</f>
        <v>T=0</v>
      </c>
      <c r="AV35" s="576" t="str">
        <f>Listy!$AA$1&amp;AV34/20</f>
        <v>T=0</v>
      </c>
      <c r="AW35" s="577" t="str">
        <f>Listy!$AA$1&amp;AW34/20</f>
        <v>T=0</v>
      </c>
      <c r="AX35" s="591" t="str">
        <f>Listy!$AA$1&amp;AX34/20</f>
        <v>T=69,5</v>
      </c>
      <c r="AY35" s="334"/>
      <c r="AZ35" s="334"/>
      <c r="BA35" s="334"/>
      <c r="BB35" s="334"/>
      <c r="BC35" s="334"/>
      <c r="BD35" s="334"/>
      <c r="BE35" s="334"/>
      <c r="BF35" s="334"/>
      <c r="BG35" s="334"/>
      <c r="BH35" s="334"/>
      <c r="BI35" s="334"/>
      <c r="BJ35" s="334"/>
      <c r="BK35" s="336"/>
      <c r="BM35" s="336"/>
      <c r="BN35" s="336"/>
      <c r="BP35" s="336"/>
      <c r="BQ35" s="336"/>
      <c r="BT35" s="336"/>
      <c r="BU35" s="336"/>
      <c r="BV35" s="336"/>
      <c r="BX35" s="336"/>
      <c r="BY35" s="336"/>
      <c r="BZ35" s="336"/>
      <c r="CB35" s="336"/>
      <c r="CC35" s="336"/>
      <c r="CD35" s="336"/>
    </row>
    <row r="36" spans="1:84" s="278" customFormat="1" x14ac:dyDescent="0.3">
      <c r="A36" s="349"/>
      <c r="B36" s="350"/>
      <c r="C36" s="353"/>
      <c r="D36" s="333"/>
      <c r="E36" s="332"/>
      <c r="F36" s="336"/>
      <c r="G36" s="336"/>
      <c r="H36" s="335"/>
      <c r="I36" s="334"/>
      <c r="J36" s="334"/>
      <c r="K36" s="334"/>
      <c r="L36" s="334"/>
      <c r="M36" s="334"/>
      <c r="N36" s="334"/>
      <c r="O36" s="336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8"/>
      <c r="AD36" s="338"/>
      <c r="AE36" s="338"/>
      <c r="AF36" s="338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40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  <c r="BZ36" s="336"/>
      <c r="CA36" s="336"/>
      <c r="CB36" s="336"/>
      <c r="CC36" s="336"/>
      <c r="CD36" s="336"/>
      <c r="CE36" s="336"/>
    </row>
    <row r="37" spans="1:84" s="278" customFormat="1" x14ac:dyDescent="0.3">
      <c r="A37" s="358"/>
      <c r="B37" s="343"/>
      <c r="C37" s="344"/>
      <c r="D37" s="345"/>
      <c r="E37" s="346"/>
      <c r="F37" s="336"/>
      <c r="G37" s="336"/>
      <c r="H37" s="334"/>
      <c r="I37" s="334"/>
      <c r="J37" s="334"/>
      <c r="K37" s="334"/>
      <c r="L37" s="334"/>
      <c r="M37" s="334"/>
      <c r="N37" s="334"/>
      <c r="O37" s="336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36"/>
      <c r="AC37" s="338"/>
      <c r="AD37" s="338"/>
      <c r="AE37" s="338"/>
      <c r="AF37" s="338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47"/>
      <c r="AY37" s="359"/>
      <c r="AZ37" s="336"/>
      <c r="BA37" s="336"/>
      <c r="BB37" s="359"/>
      <c r="BC37" s="336"/>
      <c r="BD37" s="336"/>
      <c r="BE37" s="336"/>
      <c r="BF37" s="336"/>
      <c r="BG37" s="336"/>
      <c r="BH37" s="336"/>
      <c r="BI37" s="359"/>
      <c r="BJ37" s="336"/>
      <c r="BK37" s="336"/>
      <c r="BL37" s="359"/>
      <c r="BM37" s="336"/>
      <c r="BN37" s="336"/>
      <c r="BO37" s="359"/>
      <c r="BP37" s="336"/>
      <c r="BQ37" s="336"/>
      <c r="BR37" s="359"/>
      <c r="BS37" s="359"/>
      <c r="BT37" s="336"/>
      <c r="BU37" s="336"/>
      <c r="BV37" s="336"/>
      <c r="BW37" s="359"/>
      <c r="BX37" s="336"/>
      <c r="BY37" s="336"/>
      <c r="BZ37" s="336"/>
      <c r="CA37" s="359"/>
      <c r="CB37" s="336"/>
      <c r="CC37" s="336"/>
      <c r="CD37" s="336"/>
      <c r="CE37" s="359"/>
      <c r="CF37" s="348"/>
    </row>
    <row r="38" spans="1:84" s="278" customFormat="1" x14ac:dyDescent="0.3">
      <c r="A38" s="330"/>
      <c r="B38" s="350"/>
      <c r="C38" s="353"/>
      <c r="D38" s="333"/>
      <c r="E38" s="332"/>
      <c r="F38" s="334"/>
      <c r="G38" s="334"/>
      <c r="H38" s="335"/>
      <c r="I38" s="334"/>
      <c r="J38" s="334"/>
      <c r="K38" s="334"/>
      <c r="L38" s="334"/>
      <c r="M38" s="334"/>
      <c r="N38" s="334"/>
      <c r="O38" s="336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8"/>
      <c r="AD38" s="338"/>
      <c r="AE38" s="338"/>
      <c r="AF38" s="338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40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36"/>
      <c r="CE38" s="336"/>
    </row>
    <row r="39" spans="1:84" s="278" customFormat="1" x14ac:dyDescent="0.3">
      <c r="A39" s="330"/>
      <c r="B39" s="350"/>
      <c r="C39" s="353"/>
      <c r="D39" s="333"/>
      <c r="E39" s="332"/>
      <c r="F39" s="334"/>
      <c r="G39" s="334"/>
      <c r="H39" s="335"/>
      <c r="I39" s="334"/>
      <c r="J39" s="334"/>
      <c r="K39" s="334"/>
      <c r="L39" s="334"/>
      <c r="M39" s="334"/>
      <c r="N39" s="334"/>
      <c r="O39" s="336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4"/>
      <c r="AD39" s="334"/>
      <c r="AE39" s="334"/>
      <c r="AF39" s="334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4"/>
      <c r="AU39" s="334"/>
      <c r="AV39" s="334"/>
      <c r="AW39" s="334"/>
      <c r="AX39" s="340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  <c r="BI39" s="336"/>
      <c r="BJ39" s="336"/>
      <c r="BK39" s="336"/>
      <c r="BL39" s="336"/>
      <c r="BM39" s="336"/>
      <c r="BN39" s="336"/>
      <c r="BO39" s="336"/>
      <c r="BP39" s="336"/>
      <c r="BQ39" s="336"/>
      <c r="BR39" s="336"/>
      <c r="BS39" s="336"/>
      <c r="BT39" s="336"/>
      <c r="BU39" s="336"/>
      <c r="BV39" s="336"/>
      <c r="BW39" s="336"/>
      <c r="BX39" s="336"/>
      <c r="BY39" s="336"/>
      <c r="BZ39" s="336"/>
      <c r="CA39" s="336"/>
      <c r="CB39" s="336"/>
      <c r="CC39" s="336"/>
      <c r="CD39" s="336"/>
      <c r="CE39" s="336"/>
    </row>
    <row r="40" spans="1:84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8"/>
      <c r="AD40" s="338"/>
      <c r="AE40" s="338"/>
      <c r="AF40" s="338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  <c r="BZ40" s="336"/>
      <c r="CA40" s="336"/>
      <c r="CB40" s="336"/>
      <c r="CC40" s="336"/>
      <c r="CD40" s="336"/>
      <c r="CE40" s="336"/>
    </row>
    <row r="41" spans="1:84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8"/>
      <c r="AD41" s="338"/>
      <c r="AE41" s="338"/>
      <c r="AF41" s="338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40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  <c r="BZ41" s="336"/>
      <c r="CA41" s="336"/>
      <c r="CB41" s="336"/>
      <c r="CC41" s="336"/>
      <c r="CD41" s="336"/>
      <c r="CE41" s="336"/>
    </row>
    <row r="42" spans="1:84" s="278" customFormat="1" x14ac:dyDescent="0.3">
      <c r="A42" s="342"/>
      <c r="B42" s="343"/>
      <c r="C42" s="344"/>
      <c r="D42" s="345"/>
      <c r="E42" s="346"/>
      <c r="F42" s="336"/>
      <c r="G42" s="336"/>
      <c r="H42" s="334"/>
      <c r="I42" s="334"/>
      <c r="J42" s="334"/>
      <c r="K42" s="334"/>
      <c r="L42" s="334"/>
      <c r="M42" s="334"/>
      <c r="N42" s="334"/>
      <c r="O42" s="336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36"/>
      <c r="AC42" s="338"/>
      <c r="AD42" s="338"/>
      <c r="AE42" s="338"/>
      <c r="AF42" s="338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47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36"/>
      <c r="CA42" s="336"/>
      <c r="CB42" s="336"/>
      <c r="CC42" s="336"/>
      <c r="CD42" s="336"/>
      <c r="CE42" s="336"/>
      <c r="CF42" s="348"/>
    </row>
    <row r="43" spans="1:84" s="278" customFormat="1" x14ac:dyDescent="0.3">
      <c r="A43" s="349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6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8"/>
      <c r="AD43" s="338"/>
      <c r="AE43" s="338"/>
      <c r="AF43" s="338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40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  <c r="BZ43" s="336"/>
      <c r="CA43" s="336"/>
      <c r="CB43" s="336"/>
      <c r="CC43" s="336"/>
      <c r="CD43" s="336"/>
      <c r="CE43" s="336"/>
    </row>
    <row r="44" spans="1:84" s="278" customFormat="1" x14ac:dyDescent="0.3">
      <c r="A44" s="349"/>
      <c r="B44" s="350"/>
      <c r="C44" s="353"/>
      <c r="D44" s="333"/>
      <c r="E44" s="332"/>
      <c r="F44" s="334"/>
      <c r="G44" s="334"/>
      <c r="H44" s="335"/>
      <c r="I44" s="334"/>
      <c r="J44" s="334"/>
      <c r="K44" s="334"/>
      <c r="L44" s="334"/>
      <c r="M44" s="334"/>
      <c r="N44" s="336"/>
      <c r="O44" s="336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57"/>
      <c r="AD44" s="357"/>
      <c r="AE44" s="357"/>
      <c r="AF44" s="357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57"/>
      <c r="AU44" s="357"/>
      <c r="AV44" s="357"/>
      <c r="AW44" s="357"/>
      <c r="AX44" s="340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  <c r="BZ44" s="336"/>
      <c r="CA44" s="336"/>
      <c r="CB44" s="336"/>
      <c r="CC44" s="336"/>
      <c r="CD44" s="336"/>
      <c r="CE44" s="336"/>
    </row>
    <row r="45" spans="1:84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8"/>
      <c r="AD45" s="338"/>
      <c r="AE45" s="338"/>
      <c r="AF45" s="338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40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  <c r="BZ45" s="336"/>
      <c r="CA45" s="336"/>
      <c r="CB45" s="336"/>
      <c r="CC45" s="336"/>
      <c r="CD45" s="336"/>
      <c r="CE45" s="336"/>
    </row>
    <row r="46" spans="1:84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8"/>
      <c r="AD46" s="338"/>
      <c r="AE46" s="338"/>
      <c r="AF46" s="338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40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  <c r="BZ46" s="336"/>
      <c r="CA46" s="336"/>
      <c r="CB46" s="336"/>
      <c r="CC46" s="336"/>
      <c r="CD46" s="336"/>
      <c r="CE46" s="336"/>
    </row>
    <row r="47" spans="1:84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8"/>
      <c r="AD47" s="338"/>
      <c r="AE47" s="338"/>
      <c r="AF47" s="338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40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  <c r="BZ47" s="336"/>
      <c r="CA47" s="336"/>
      <c r="CB47" s="336"/>
      <c r="CC47" s="336"/>
      <c r="CD47" s="336"/>
      <c r="CE47" s="336"/>
    </row>
    <row r="48" spans="1:84" s="278" customFormat="1" x14ac:dyDescent="0.3">
      <c r="A48" s="358"/>
      <c r="B48" s="343"/>
      <c r="C48" s="344"/>
      <c r="D48" s="345"/>
      <c r="E48" s="346"/>
      <c r="F48" s="336"/>
      <c r="G48" s="336"/>
      <c r="H48" s="334"/>
      <c r="I48" s="334"/>
      <c r="J48" s="334"/>
      <c r="K48" s="334"/>
      <c r="L48" s="334"/>
      <c r="M48" s="334"/>
      <c r="N48" s="334"/>
      <c r="O48" s="336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36"/>
      <c r="AC48" s="357"/>
      <c r="AD48" s="357"/>
      <c r="AE48" s="357"/>
      <c r="AF48" s="357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57"/>
      <c r="AU48" s="357"/>
      <c r="AV48" s="357"/>
      <c r="AW48" s="357"/>
      <c r="AX48" s="347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36"/>
      <c r="CA48" s="336"/>
      <c r="CB48" s="336"/>
      <c r="CC48" s="336"/>
      <c r="CD48" s="336"/>
      <c r="CE48" s="336"/>
      <c r="CF48" s="348"/>
    </row>
    <row r="49" spans="1:84" s="278" customFormat="1" x14ac:dyDescent="0.3">
      <c r="A49" s="330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4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8"/>
      <c r="AD49" s="338"/>
      <c r="AE49" s="338"/>
      <c r="AF49" s="338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40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  <c r="BZ49" s="336"/>
      <c r="CA49" s="336"/>
      <c r="CB49" s="336"/>
      <c r="CC49" s="336"/>
      <c r="CD49" s="336"/>
      <c r="CE49" s="336"/>
    </row>
    <row r="50" spans="1:84" s="278" customFormat="1" x14ac:dyDescent="0.3">
      <c r="A50" s="330"/>
      <c r="B50" s="350"/>
      <c r="C50" s="353"/>
      <c r="D50" s="333"/>
      <c r="E50" s="332"/>
      <c r="F50" s="334"/>
      <c r="G50" s="334"/>
      <c r="H50" s="335"/>
      <c r="I50" s="334"/>
      <c r="J50" s="334"/>
      <c r="K50" s="334"/>
      <c r="L50" s="334"/>
      <c r="M50" s="334"/>
      <c r="N50" s="336"/>
      <c r="O50" s="336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8"/>
      <c r="AD50" s="338"/>
      <c r="AE50" s="338"/>
      <c r="AF50" s="338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40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  <c r="BZ50" s="336"/>
      <c r="CA50" s="336"/>
      <c r="CB50" s="336"/>
      <c r="CC50" s="336"/>
      <c r="CD50" s="336"/>
      <c r="CE50" s="336"/>
    </row>
    <row r="51" spans="1:84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6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8"/>
      <c r="AD51" s="338"/>
      <c r="AE51" s="338"/>
      <c r="AF51" s="338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40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</row>
    <row r="52" spans="1:84" s="278" customFormat="1" x14ac:dyDescent="0.3">
      <c r="A52" s="342"/>
      <c r="B52" s="343"/>
      <c r="C52" s="344"/>
      <c r="D52" s="345"/>
      <c r="E52" s="346"/>
      <c r="F52" s="336"/>
      <c r="G52" s="336"/>
      <c r="H52" s="334"/>
      <c r="I52" s="334"/>
      <c r="J52" s="334"/>
      <c r="K52" s="334"/>
      <c r="L52" s="334"/>
      <c r="M52" s="334"/>
      <c r="N52" s="334"/>
      <c r="O52" s="336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36"/>
      <c r="AC52" s="338"/>
      <c r="AD52" s="338"/>
      <c r="AE52" s="338"/>
      <c r="AF52" s="338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47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  <c r="CF52" s="348"/>
    </row>
    <row r="53" spans="1:84" s="278" customFormat="1" x14ac:dyDescent="0.3">
      <c r="A53" s="349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4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8"/>
      <c r="AD53" s="338"/>
      <c r="AE53" s="338"/>
      <c r="AF53" s="338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40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  <c r="BZ53" s="336"/>
      <c r="CA53" s="336"/>
      <c r="CB53" s="336"/>
      <c r="CC53" s="336"/>
      <c r="CD53" s="336"/>
      <c r="CE53" s="336"/>
    </row>
    <row r="54" spans="1:84" s="278" customFormat="1" x14ac:dyDescent="0.3">
      <c r="A54" s="349"/>
      <c r="B54" s="350"/>
      <c r="C54" s="353"/>
      <c r="D54" s="333"/>
      <c r="E54" s="332"/>
      <c r="F54" s="334"/>
      <c r="G54" s="334"/>
      <c r="H54" s="335"/>
      <c r="I54" s="334"/>
      <c r="J54" s="334"/>
      <c r="K54" s="334"/>
      <c r="L54" s="334"/>
      <c r="M54" s="334"/>
      <c r="N54" s="334"/>
      <c r="O54" s="336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57"/>
      <c r="AD54" s="357"/>
      <c r="AE54" s="357"/>
      <c r="AF54" s="357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57"/>
      <c r="AU54" s="357"/>
      <c r="AV54" s="357"/>
      <c r="AW54" s="357"/>
      <c r="AX54" s="340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  <c r="BZ54" s="336"/>
      <c r="CA54" s="336"/>
      <c r="CB54" s="336"/>
      <c r="CC54" s="336"/>
      <c r="CD54" s="336"/>
      <c r="CE54" s="336"/>
    </row>
    <row r="55" spans="1:84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8"/>
      <c r="AD55" s="338"/>
      <c r="AE55" s="338"/>
      <c r="AF55" s="338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40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  <c r="BZ55" s="336"/>
      <c r="CA55" s="336"/>
      <c r="CB55" s="336"/>
      <c r="CC55" s="336"/>
      <c r="CD55" s="336"/>
      <c r="CE55" s="336"/>
    </row>
    <row r="56" spans="1:84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8"/>
      <c r="AD56" s="338"/>
      <c r="AE56" s="338"/>
      <c r="AF56" s="338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40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  <c r="BZ56" s="336"/>
      <c r="CA56" s="336"/>
      <c r="CB56" s="336"/>
      <c r="CC56" s="336"/>
      <c r="CD56" s="336"/>
      <c r="CE56" s="336"/>
    </row>
    <row r="57" spans="1:84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8"/>
      <c r="AD57" s="338"/>
      <c r="AE57" s="338"/>
      <c r="AF57" s="338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40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</row>
    <row r="58" spans="1:84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36"/>
      <c r="AC58" s="357"/>
      <c r="AD58" s="357"/>
      <c r="AE58" s="357"/>
      <c r="AF58" s="357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47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  <c r="CF58" s="348"/>
    </row>
    <row r="59" spans="1:84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4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8"/>
      <c r="AD60" s="338"/>
      <c r="AE60" s="338"/>
      <c r="AF60" s="338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0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</row>
    <row r="61" spans="1:84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60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4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4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36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7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  <c r="CF63" s="348"/>
    </row>
    <row r="64" spans="1:84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57"/>
      <c r="AD65" s="357"/>
      <c r="AE65" s="357"/>
      <c r="AF65" s="357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57"/>
      <c r="AU65" s="357"/>
      <c r="AV65" s="357"/>
      <c r="AW65" s="357"/>
      <c r="AX65" s="340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</row>
    <row r="66" spans="1:84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36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7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  <c r="CF66" s="348"/>
    </row>
    <row r="67" spans="1:84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8"/>
      <c r="AD67" s="338"/>
      <c r="AE67" s="338"/>
      <c r="AF67" s="338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0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</row>
    <row r="69" spans="1:84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  <c r="CF69" s="348"/>
    </row>
    <row r="70" spans="1:84" s="278" customFormat="1" ht="18" x14ac:dyDescent="0.35">
      <c r="A70" s="660"/>
      <c r="B70" s="659"/>
      <c r="C70" s="659"/>
      <c r="D70" s="659"/>
      <c r="E70" s="659"/>
      <c r="G70" s="361"/>
      <c r="H70" s="361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358"/>
      <c r="AY70" s="362"/>
      <c r="AZ70" s="358"/>
      <c r="BA70" s="363"/>
      <c r="BB70" s="362"/>
      <c r="BI70" s="364"/>
      <c r="BL70" s="364"/>
      <c r="BO70" s="364"/>
      <c r="BR70" s="364"/>
      <c r="BS70" s="364"/>
      <c r="BW70" s="364"/>
      <c r="CA70" s="364"/>
      <c r="CE70" s="364"/>
    </row>
    <row r="71" spans="1:84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CF71" s="348"/>
    </row>
    <row r="72" spans="1:84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84" s="278" customFormat="1" x14ac:dyDescent="0.3">
      <c r="A73" s="351"/>
      <c r="B73" s="351"/>
      <c r="C73" s="351"/>
      <c r="D73" s="352"/>
      <c r="E73" s="365"/>
    </row>
    <row r="74" spans="1:84" s="278" customFormat="1" x14ac:dyDescent="0.3">
      <c r="A74" s="351"/>
      <c r="B74" s="351"/>
      <c r="C74" s="351"/>
      <c r="D74" s="352"/>
      <c r="E74" s="365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mergeCells count="3">
    <mergeCell ref="A70:E70"/>
    <mergeCell ref="BX1:CA1"/>
    <mergeCell ref="CB1:CE1"/>
  </mergeCells>
  <phoneticPr fontId="61" type="noConversion"/>
  <conditionalFormatting sqref="AG79:AS1048576 P79:AB1048576 P75:BC77 P78:AQ78 AS78:BC78">
    <cfRule type="cellIs" dxfId="62" priority="4" operator="greaterThan">
      <formula>0</formula>
    </cfRule>
  </conditionalFormatting>
  <conditionalFormatting sqref="P11:AB14 AP11:AW14 P22:AB27 P29:AB33 P16:AB20 AP16:AW20 AP22:AW27 AP29:AW33 P6:AB9 AG6:AW6 AP7:AW9 AG7:AO33">
    <cfRule type="cellIs" dxfId="61" priority="3" operator="greaterThan">
      <formula>0</formula>
    </cfRule>
  </conditionalFormatting>
  <conditionalFormatting sqref="AC11:AF14 AC22:AF27 AC29:AF33 AC16:AF20 AC6:AF9">
    <cfRule type="cellIs" dxfId="60" priority="2" operator="greaterThan">
      <formula>0</formula>
    </cfRule>
  </conditionalFormatting>
  <conditionalFormatting sqref="N35:O35">
    <cfRule type="colorScale" priority="1">
      <colorScale>
        <cfvo type="percent" val="0"/>
        <cfvo type="percentile" val="50"/>
        <cfvo type="percent" val="100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016"/>
  <sheetViews>
    <sheetView zoomScale="70" zoomScaleNormal="70" workbookViewId="0">
      <pane xSplit="5" ySplit="2" topLeftCell="F72" activePane="bottomRight" state="frozen"/>
      <selection activeCell="E33" sqref="E33"/>
      <selection pane="topRight" activeCell="E33" sqref="E33"/>
      <selection pane="bottomLeft" activeCell="E33" sqref="E33"/>
      <selection pane="bottomRight" activeCell="E75" sqref="E75"/>
    </sheetView>
  </sheetViews>
  <sheetFormatPr defaultColWidth="14.44140625" defaultRowHeight="15" customHeight="1" x14ac:dyDescent="0.3"/>
  <cols>
    <col min="1" max="1" width="5" customWidth="1"/>
    <col min="2" max="2" width="2.44140625" customWidth="1"/>
    <col min="3" max="3" width="3" style="117" customWidth="1"/>
    <col min="4" max="4" width="10.33203125" style="163" customWidth="1"/>
    <col min="5" max="5" width="63" style="170" customWidth="1"/>
    <col min="6" max="10" width="9.109375" customWidth="1"/>
    <col min="11" max="11" width="10.5546875" customWidth="1"/>
    <col min="12" max="12" width="10.6640625" customWidth="1"/>
    <col min="13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8.6640625" customWidth="1"/>
    <col min="53" max="53" width="10.88671875" bestFit="1" customWidth="1"/>
    <col min="54" max="54" width="14.88671875" customWidth="1"/>
    <col min="55" max="60" width="8.6640625" customWidth="1"/>
    <col min="61" max="61" width="11.5546875" customWidth="1"/>
    <col min="62" max="69" width="8.6640625" customWidth="1"/>
    <col min="70" max="70" width="10.33203125" customWidth="1"/>
    <col min="71" max="71" width="7.44140625" customWidth="1"/>
    <col min="72" max="74" width="8.6640625" customWidth="1"/>
    <col min="75" max="75" width="8.44140625" customWidth="1"/>
    <col min="76" max="83" width="8.6640625" customWidth="1"/>
  </cols>
  <sheetData>
    <row r="1" spans="1:84" ht="18" customHeight="1" x14ac:dyDescent="0.35">
      <c r="A1" s="68"/>
      <c r="B1" s="158"/>
      <c r="C1" s="134"/>
      <c r="D1" s="132"/>
      <c r="E1" s="164"/>
      <c r="F1" s="98" t="e">
        <f>#REF!</f>
        <v>#REF!</v>
      </c>
      <c r="G1" s="95"/>
      <c r="H1" s="95"/>
      <c r="I1" s="95" t="s">
        <v>29</v>
      </c>
      <c r="J1" s="551">
        <f>VI_Baza_BDKZ!M1+1</f>
        <v>86</v>
      </c>
      <c r="K1" s="475" t="s">
        <v>1325</v>
      </c>
      <c r="L1" s="475"/>
      <c r="M1" s="551">
        <f>MAX(M3:M9999)</f>
        <v>148</v>
      </c>
      <c r="N1" s="568">
        <f>SUM(N$5:N$1000)</f>
        <v>63</v>
      </c>
      <c r="O1" s="569">
        <f>SUM(O$5:O$1000)</f>
        <v>7600</v>
      </c>
      <c r="P1" s="596" t="str">
        <f>AG1</f>
        <v>h= 1292</v>
      </c>
      <c r="Q1" s="597" t="str">
        <f t="shared" ref="Q1:AF1" si="0">AH1</f>
        <v>h= 1348</v>
      </c>
      <c r="R1" s="597" t="str">
        <f t="shared" si="0"/>
        <v>h= 988</v>
      </c>
      <c r="S1" s="597" t="str">
        <f t="shared" si="0"/>
        <v>h= 904</v>
      </c>
      <c r="T1" s="597" t="str">
        <f t="shared" si="0"/>
        <v>h= 0</v>
      </c>
      <c r="U1" s="597" t="str">
        <f t="shared" si="0"/>
        <v>h= 0</v>
      </c>
      <c r="V1" s="597" t="str">
        <f t="shared" si="0"/>
        <v>h= 0</v>
      </c>
      <c r="W1" s="597" t="str">
        <f t="shared" si="0"/>
        <v>h= 0</v>
      </c>
      <c r="X1" s="598" t="str">
        <f t="shared" si="0"/>
        <v>h= 0</v>
      </c>
      <c r="Y1" s="593" t="str">
        <f t="shared" si="0"/>
        <v>h= 779</v>
      </c>
      <c r="Z1" s="594" t="str">
        <f t="shared" si="0"/>
        <v>h= 799</v>
      </c>
      <c r="AA1" s="594" t="str">
        <f t="shared" si="0"/>
        <v>h= 799</v>
      </c>
      <c r="AB1" s="595" t="str">
        <f t="shared" si="0"/>
        <v>h= 685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1292</v>
      </c>
      <c r="AH1" s="570" t="str">
        <f xml:space="preserve"> Listy!$AB$1 &amp; MAX(AH$3:AH99)</f>
        <v>h= 1348</v>
      </c>
      <c r="AI1" s="570" t="str">
        <f xml:space="preserve"> Listy!$AB$1 &amp; MAX(AI$3:AI99)</f>
        <v>h= 988</v>
      </c>
      <c r="AJ1" s="570" t="str">
        <f xml:space="preserve"> Listy!$AB$1 &amp; MAX(AJ$3:AJ99)</f>
        <v>h= 904</v>
      </c>
      <c r="AK1" s="570" t="str">
        <f xml:space="preserve"> Listy!$AB$1 &amp; MAX(AK$3:AK99)</f>
        <v>h= 0</v>
      </c>
      <c r="AL1" s="570" t="str">
        <f xml:space="preserve"> Listy!$AB$1 &amp; MAX(AL$3:AL99)</f>
        <v>h= 0</v>
      </c>
      <c r="AM1" s="570" t="str">
        <f xml:space="preserve"> Listy!$AB$1 &amp; MAX(AM$3:AM99)</f>
        <v>h= 0</v>
      </c>
      <c r="AN1" s="570" t="str">
        <f xml:space="preserve"> Listy!$AB$1 &amp; MAX(AN$3:AN99)</f>
        <v>h= 0</v>
      </c>
      <c r="AO1" s="570" t="str">
        <f xml:space="preserve"> Listy!$AB$1 &amp; MAX(AO$3:AO99)</f>
        <v>h= 0</v>
      </c>
      <c r="AP1" s="237" t="str">
        <f xml:space="preserve"> Listy!$AB$1 &amp; MAX(AP$3:AP99)</f>
        <v>h= 779</v>
      </c>
      <c r="AQ1" s="237" t="str">
        <f xml:space="preserve"> Listy!$AB$1 &amp; MAX(AQ$3:AQ99)</f>
        <v>h= 799</v>
      </c>
      <c r="AR1" s="237" t="str">
        <f xml:space="preserve"> Listy!$AB$1 &amp; MAX(AR$3:AR99)</f>
        <v>h= 799</v>
      </c>
      <c r="AS1" s="237" t="str">
        <f xml:space="preserve"> Listy!$AB$1 &amp; MAX(AS$3:AS99)</f>
        <v>h= 685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BC1" s="381" t="e">
        <f>#REF!</f>
        <v>#REF!</v>
      </c>
    </row>
    <row r="2" spans="1:84" ht="87.6" customHeight="1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237" t="str">
        <f>Karta!BM2</f>
        <v>ENDAWA</v>
      </c>
      <c r="BD2" s="237" t="str">
        <f>Karta!BN2</f>
        <v xml:space="preserve">Imię </v>
      </c>
      <c r="BE2" s="237" t="str">
        <f>Karta!BO2</f>
        <v>Nazwisko</v>
      </c>
      <c r="BF2" s="237" t="str">
        <f>Karta!BP2</f>
        <v>Termi realizacji</v>
      </c>
      <c r="BG2" s="237" t="str">
        <f>Karta!BQ2</f>
        <v>Liczba godzin</v>
      </c>
      <c r="BH2" s="237" t="str">
        <f>Karta!BR2</f>
        <v>PLN/h</v>
      </c>
      <c r="BI2" s="237" t="str">
        <f>Karta!BS2</f>
        <v>Razem</v>
      </c>
      <c r="BJ2" s="237" t="str">
        <f>Karta!BT2</f>
        <v>Nazwa sprzętu</v>
      </c>
      <c r="BK2" s="237" t="str">
        <f>Karta!BU2</f>
        <v xml:space="preserve">Okres używania </v>
      </c>
      <c r="BL2" s="237" t="str">
        <f>Karta!BV2</f>
        <v>Amortyzacja [PLN]</v>
      </c>
      <c r="BM2" s="237" t="str">
        <f>Karta!BW2</f>
        <v>Nazwa budynku</v>
      </c>
      <c r="BN2" s="237" t="str">
        <f>Karta!BX2</f>
        <v>Uzywana powierzchnia [m2]</v>
      </c>
      <c r="BO2" s="237" t="str">
        <f>Karta!BY2</f>
        <v>Amortyzacja [PLN]</v>
      </c>
      <c r="BP2" s="237" t="str">
        <f>Karta!BZ2</f>
        <v>Nazwa nieruchomości</v>
      </c>
      <c r="BQ2" s="237" t="str">
        <f>Karta!CA2</f>
        <v>Okres używania</v>
      </c>
      <c r="BR2" s="237" t="str">
        <f>Karta!CB2</f>
        <v>Czynsz dzierżawny [PLN]</v>
      </c>
      <c r="BS2" s="237" t="str">
        <f>Karta!CC2</f>
        <v>Wieczyste uzytkowanie [PLN]</v>
      </c>
      <c r="BT2" s="237" t="str">
        <f>Karta!CD2</f>
        <v>Nazwa/rodzaj</v>
      </c>
      <c r="BU2" s="237" t="str">
        <f>Karta!CE2</f>
        <v>Liczba [szt.]</v>
      </c>
      <c r="BV2" s="237" t="str">
        <f>Karta!CF2</f>
        <v>Wartość jednostkowa [PLN]</v>
      </c>
      <c r="BW2" s="237" t="str">
        <f>Karta!CG2</f>
        <v>Razem [PLN]</v>
      </c>
      <c r="BX2" s="237" t="str">
        <f>Karta!CH2</f>
        <v>Nazwa/rodzaj</v>
      </c>
      <c r="BY2" s="237" t="str">
        <f>Karta!CI2</f>
        <v>Liczba [szt.]</v>
      </c>
      <c r="BZ2" s="237" t="str">
        <f>Karta!CJ2</f>
        <v>Wartość jednostkowa [PLN]</v>
      </c>
      <c r="CA2" s="237" t="str">
        <f>Karta!CK2</f>
        <v>Razem [PLN]</v>
      </c>
      <c r="CB2" s="237" t="str">
        <f>Karta!CL2</f>
        <v>Nazwa/rodzaj</v>
      </c>
      <c r="CC2" s="237" t="str">
        <f>Karta!CM2</f>
        <v>Liczba [szt.]</v>
      </c>
      <c r="CD2" s="237" t="str">
        <f>Karta!CN2</f>
        <v>Wartość jednostkowa [PLN]</v>
      </c>
      <c r="CE2" s="237" t="str">
        <f>Karta!CO2</f>
        <v>Razem [PLN]</v>
      </c>
    </row>
    <row r="3" spans="1:84" s="191" customFormat="1" ht="15.6" x14ac:dyDescent="0.3">
      <c r="A3" s="68" t="s">
        <v>266</v>
      </c>
      <c r="B3" s="183"/>
      <c r="C3" s="184"/>
      <c r="D3" s="185"/>
      <c r="E3" s="186" t="str">
        <f>VLOOKUP(A3,Listy!A:C,2,FALSE) &amp; "   :  " &amp; VLOOKUP(A3,Listy!A:C,3,FALSE)</f>
        <v>Zadanie_VII   :  Opracowanie inteligentnego matematycznego modelu procesu kompletacji zamówień (PKZ) z wykorzystaniem mechanizmów AI i ML</v>
      </c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96"/>
      <c r="AY3" s="496"/>
      <c r="AZ3" s="496"/>
      <c r="BA3" s="496"/>
      <c r="BB3" s="496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</row>
    <row r="4" spans="1:84" ht="18.600000000000001" thickBot="1" x14ac:dyDescent="0.4">
      <c r="A4" s="7">
        <v>1</v>
      </c>
      <c r="B4" s="18" t="s">
        <v>379</v>
      </c>
      <c r="C4" s="139">
        <v>0</v>
      </c>
      <c r="D4" s="160" t="str">
        <f>CONCATENATE(A$1,"_",A4,"_",B4,"_",C4)</f>
        <v>_1_a_0</v>
      </c>
      <c r="E4" s="99" t="s">
        <v>741</v>
      </c>
      <c r="F4" s="92"/>
      <c r="G4" s="92"/>
      <c r="H4" s="391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</row>
    <row r="5" spans="1:84" thickBot="1" x14ac:dyDescent="0.35">
      <c r="A5" s="2">
        <v>1</v>
      </c>
      <c r="B5" s="18" t="s">
        <v>379</v>
      </c>
      <c r="C5" s="139">
        <v>1</v>
      </c>
      <c r="D5" s="160" t="str">
        <f>CONCATENATE(A$1,"_",A5,"_",B5,"_",C5)</f>
        <v>_1_a_1</v>
      </c>
      <c r="E5" s="165" t="s">
        <v>121</v>
      </c>
      <c r="F5" s="37" t="str">
        <f>IFERROR(VLOOKUP($I5,Listy!$A:$H,2,FALSE),"XXX")</f>
        <v>Imię01</v>
      </c>
      <c r="G5" s="37" t="str">
        <f>IFERROR(VLOOKUP($I5,Listy!$A:$H,3,FALSE),"XXX")</f>
        <v>Nazwisko01</v>
      </c>
      <c r="H5" s="140">
        <v>1</v>
      </c>
      <c r="I5" s="89" t="s">
        <v>254</v>
      </c>
      <c r="J5" s="475">
        <f>J1</f>
        <v>86</v>
      </c>
      <c r="K5" s="94">
        <f>VLOOKUP(J5,Kalendarz!B:E,4,FALSE)</f>
        <v>46983</v>
      </c>
      <c r="L5" s="94">
        <f t="shared" ref="L5:L6" si="1">K5+N5</f>
        <v>46989</v>
      </c>
      <c r="M5" s="37">
        <f t="shared" ref="M5:M6" si="2">J5+N5-1</f>
        <v>91</v>
      </c>
      <c r="N5" s="474">
        <f>ROUND(MAX(AG5:AO5)/Listy!$U$2,0)</f>
        <v>6</v>
      </c>
      <c r="O5" s="52">
        <v>120</v>
      </c>
      <c r="P5" s="242">
        <v>1</v>
      </c>
      <c r="Q5" s="242">
        <v>0</v>
      </c>
      <c r="R5" s="242">
        <v>0</v>
      </c>
      <c r="S5" s="242">
        <v>0</v>
      </c>
      <c r="T5" s="242"/>
      <c r="U5" s="242"/>
      <c r="V5" s="242"/>
      <c r="W5" s="242"/>
      <c r="X5" s="242"/>
      <c r="Y5" s="243">
        <v>0</v>
      </c>
      <c r="Z5" s="243">
        <v>0</v>
      </c>
      <c r="AA5" s="243">
        <v>0</v>
      </c>
      <c r="AB5" s="243">
        <v>0</v>
      </c>
      <c r="AC5" s="300"/>
      <c r="AD5" s="300"/>
      <c r="AE5" s="300"/>
      <c r="AF5" s="300"/>
      <c r="AG5" s="297">
        <f t="shared" ref="AG5" si="3">ROUND($O5*P5,0)</f>
        <v>120</v>
      </c>
      <c r="AH5" s="297">
        <f t="shared" ref="AH5:AH10" si="4">ROUND($O5*Q5,0)</f>
        <v>0</v>
      </c>
      <c r="AI5" s="297">
        <f t="shared" ref="AI5:AI10" si="5">ROUND($O5*R5,0)</f>
        <v>0</v>
      </c>
      <c r="AJ5" s="297">
        <f t="shared" ref="AJ5:AJ10" si="6">ROUND($O5*S5,0)</f>
        <v>0</v>
      </c>
      <c r="AK5" s="297">
        <f t="shared" ref="AK5:AK10" si="7">ROUND($O5*T5,0)</f>
        <v>0</v>
      </c>
      <c r="AL5" s="297">
        <f t="shared" ref="AL5:AL10" si="8">ROUND($O5*U5,0)</f>
        <v>0</v>
      </c>
      <c r="AM5" s="297">
        <f t="shared" ref="AM5:AM10" si="9">ROUND($O5*V5,0)</f>
        <v>0</v>
      </c>
      <c r="AN5" s="297">
        <f t="shared" ref="AN5:AN10" si="10">ROUND($O5*W5,0)</f>
        <v>0</v>
      </c>
      <c r="AO5" s="297">
        <f t="shared" ref="AO5:AO10" si="11">ROUND($O5*X5,0)</f>
        <v>0</v>
      </c>
      <c r="AP5" s="298">
        <f t="shared" ref="AP5" si="12">ROUND($O5*Y5,0)</f>
        <v>0</v>
      </c>
      <c r="AQ5" s="298">
        <f t="shared" ref="AQ5:AQ14" si="13">ROUND($O5*Z5,0)</f>
        <v>0</v>
      </c>
      <c r="AR5" s="298">
        <f t="shared" ref="AR5:AR14" si="14">ROUND($O5*AA5,0)</f>
        <v>0</v>
      </c>
      <c r="AS5" s="298">
        <f t="shared" ref="AS5:AS14" si="15">ROUND($O5*AB5,0)</f>
        <v>0</v>
      </c>
      <c r="AT5" s="302">
        <f t="shared" ref="AT5:AT6" si="16">ROUND($O5*AC5,0)</f>
        <v>0</v>
      </c>
      <c r="AU5" s="302">
        <f t="shared" ref="AU5:AU6" si="17">ROUND($O5*AD5,0)</f>
        <v>0</v>
      </c>
      <c r="AV5" s="302">
        <f t="shared" ref="AV5:AV6" si="18">ROUND($O5*AE5,0)</f>
        <v>0</v>
      </c>
      <c r="AW5" s="302">
        <f t="shared" ref="AW5:AW6" si="19">ROUND($O5*AF5,0)</f>
        <v>0</v>
      </c>
      <c r="AX5" s="236">
        <f>SUM(AG5:AO5)</f>
        <v>120</v>
      </c>
      <c r="AY5" s="230">
        <f>AX5/160</f>
        <v>0.75</v>
      </c>
      <c r="AZ5" s="230">
        <f>VLOOKUP(I5,Listy!$A$1:$H$9,6,FALSE)</f>
        <v>5001</v>
      </c>
      <c r="BA5" s="382">
        <f>AY5*AZ5</f>
        <v>3750.75</v>
      </c>
      <c r="BB5" s="382">
        <f>AY5*BA5</f>
        <v>2813.0625</v>
      </c>
      <c r="BC5" s="16"/>
      <c r="BD5" s="2"/>
      <c r="BE5" s="2"/>
      <c r="BF5" s="2"/>
      <c r="BG5" s="2"/>
      <c r="BH5" s="14" t="e">
        <f>#REF!+#REF!+#REF!+#REF!+#REF!+#REF!</f>
        <v>#REF!</v>
      </c>
      <c r="BI5" s="2"/>
      <c r="BJ5" s="15"/>
      <c r="BK5" s="14" t="e">
        <f>#REF!+#REF!+#REF!+#REF!+#REF!+#REF!</f>
        <v>#REF!</v>
      </c>
      <c r="BL5" s="16"/>
      <c r="BM5" s="15"/>
      <c r="BN5" s="14" t="e">
        <f>#REF!+#REF!+#REF!+#REF!+#REF!+#REF!</f>
        <v>#REF!</v>
      </c>
      <c r="BO5" s="16"/>
      <c r="BP5" s="15"/>
      <c r="BQ5" s="14" t="e">
        <f t="shared" ref="BQ5:BR5" si="20">#REF!+#REF!+#REF!+#REF!+#REF!+#REF!</f>
        <v>#REF!</v>
      </c>
      <c r="BR5" s="14" t="e">
        <f t="shared" si="20"/>
        <v>#REF!</v>
      </c>
      <c r="BS5" s="16"/>
      <c r="BT5" s="2"/>
      <c r="BU5" s="2"/>
      <c r="BV5" s="14" t="e">
        <f>#REF!+#REF!+#REF!+#REF!+#REF!+#REF!</f>
        <v>#REF!</v>
      </c>
      <c r="BW5" s="2"/>
      <c r="BX5" s="2"/>
      <c r="BY5" s="2"/>
      <c r="BZ5" s="14" t="e">
        <f>#REF!+#REF!+#REF!+#REF!+#REF!+#REF!</f>
        <v>#REF!</v>
      </c>
      <c r="CA5" s="2"/>
      <c r="CB5" s="2"/>
      <c r="CC5" s="2"/>
      <c r="CD5" s="14" t="e">
        <f>#REF!+#REF!+#REF!+#REF!+#REF!+#REF!</f>
        <v>#REF!</v>
      </c>
      <c r="CE5" s="17" t="e">
        <f>AX5+BA5+BH5+BK5+BN5+BQ5+BR5+BV5+BZ5+CD5</f>
        <v>#REF!</v>
      </c>
    </row>
    <row r="6" spans="1:84" ht="14.4" x14ac:dyDescent="0.3">
      <c r="A6" s="2">
        <v>1</v>
      </c>
      <c r="B6" s="18" t="s">
        <v>380</v>
      </c>
      <c r="C6" s="139">
        <v>1</v>
      </c>
      <c r="D6" s="160" t="str">
        <f t="shared" ref="D6:D10" si="21">CONCATENATE(A$1,"_",A6,"_",B6,"_",C6)</f>
        <v>_1_b_1</v>
      </c>
      <c r="E6" s="165" t="s">
        <v>31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140">
        <v>1</v>
      </c>
      <c r="I6" s="89" t="s">
        <v>255</v>
      </c>
      <c r="J6" s="91">
        <f t="shared" ref="J6:J7" si="22">M5+1</f>
        <v>92</v>
      </c>
      <c r="K6" s="94">
        <f>VLOOKUP(J6,Kalendarz!B:E,4,FALSE)</f>
        <v>47025</v>
      </c>
      <c r="L6" s="94">
        <f t="shared" si="1"/>
        <v>47025</v>
      </c>
      <c r="M6" s="37">
        <f t="shared" si="2"/>
        <v>91</v>
      </c>
      <c r="N6" s="476">
        <v>0</v>
      </c>
      <c r="O6" s="52">
        <v>120</v>
      </c>
      <c r="P6" s="242">
        <v>0</v>
      </c>
      <c r="Q6" s="242">
        <v>1</v>
      </c>
      <c r="R6" s="242">
        <v>0</v>
      </c>
      <c r="S6" s="242">
        <v>0</v>
      </c>
      <c r="T6" s="242"/>
      <c r="U6" s="242"/>
      <c r="V6" s="242"/>
      <c r="W6" s="242"/>
      <c r="X6" s="242"/>
      <c r="Y6" s="243">
        <v>0</v>
      </c>
      <c r="Z6" s="243">
        <v>0</v>
      </c>
      <c r="AA6" s="243">
        <v>0</v>
      </c>
      <c r="AB6" s="243">
        <v>0</v>
      </c>
      <c r="AC6" s="300"/>
      <c r="AD6" s="300"/>
      <c r="AE6" s="300"/>
      <c r="AF6" s="300"/>
      <c r="AG6" s="297">
        <f t="shared" ref="AG6:AG68" si="23">ROUND($O6*P6,0)</f>
        <v>0</v>
      </c>
      <c r="AH6" s="297">
        <f t="shared" si="4"/>
        <v>120</v>
      </c>
      <c r="AI6" s="297">
        <f t="shared" si="5"/>
        <v>0</v>
      </c>
      <c r="AJ6" s="297">
        <f t="shared" si="6"/>
        <v>0</v>
      </c>
      <c r="AK6" s="297">
        <f t="shared" si="7"/>
        <v>0</v>
      </c>
      <c r="AL6" s="297">
        <f t="shared" si="8"/>
        <v>0</v>
      </c>
      <c r="AM6" s="297">
        <f t="shared" si="9"/>
        <v>0</v>
      </c>
      <c r="AN6" s="297">
        <f t="shared" si="10"/>
        <v>0</v>
      </c>
      <c r="AO6" s="297">
        <f t="shared" si="11"/>
        <v>0</v>
      </c>
      <c r="AP6" s="298">
        <f t="shared" ref="AP6:AP14" si="24">ROUND($O6*Y6,0)</f>
        <v>0</v>
      </c>
      <c r="AQ6" s="298">
        <f t="shared" si="13"/>
        <v>0</v>
      </c>
      <c r="AR6" s="298">
        <f t="shared" si="14"/>
        <v>0</v>
      </c>
      <c r="AS6" s="298">
        <f t="shared" si="15"/>
        <v>0</v>
      </c>
      <c r="AT6" s="302">
        <f t="shared" si="16"/>
        <v>0</v>
      </c>
      <c r="AU6" s="302">
        <f t="shared" si="17"/>
        <v>0</v>
      </c>
      <c r="AV6" s="302">
        <f t="shared" si="18"/>
        <v>0</v>
      </c>
      <c r="AW6" s="302">
        <f t="shared" si="19"/>
        <v>0</v>
      </c>
      <c r="AX6" s="236">
        <f t="shared" ref="AX6:AX20" si="25">SUM(AG6:AO6)</f>
        <v>120</v>
      </c>
      <c r="AY6" s="230">
        <f t="shared" ref="AY6:AY68" si="26">AX6/160</f>
        <v>0.75</v>
      </c>
      <c r="AZ6" s="230">
        <f>VLOOKUP(I6,Listy!$A$1:$H$9,6,FALSE)</f>
        <v>5002</v>
      </c>
      <c r="BA6" s="382">
        <f t="shared" ref="BA6:BA20" si="27">AY6*AZ6</f>
        <v>3751.5</v>
      </c>
      <c r="BB6" s="382">
        <f t="shared" ref="BB6:BB20" si="28">AY6*BA6</f>
        <v>2813.625</v>
      </c>
      <c r="BC6" s="2"/>
      <c r="BD6" s="2"/>
      <c r="BE6" s="2"/>
      <c r="BF6" s="2"/>
      <c r="BG6" s="2"/>
      <c r="BH6" s="21">
        <f>BF6*BG6</f>
        <v>0</v>
      </c>
      <c r="BI6" s="2"/>
      <c r="BJ6" s="2"/>
      <c r="BK6" s="21">
        <v>0</v>
      </c>
      <c r="BL6" s="2"/>
      <c r="BM6" s="2"/>
      <c r="BN6" s="21">
        <v>0</v>
      </c>
      <c r="BO6" s="2"/>
      <c r="BP6" s="2"/>
      <c r="BQ6" s="21">
        <v>0</v>
      </c>
      <c r="BR6" s="21">
        <v>0</v>
      </c>
      <c r="BS6" s="2"/>
      <c r="BT6" s="2"/>
      <c r="BU6" s="2"/>
      <c r="BV6" s="21">
        <f>BT6*BU6</f>
        <v>0</v>
      </c>
      <c r="BW6" s="2"/>
      <c r="BX6" s="2"/>
      <c r="BY6" s="2"/>
      <c r="BZ6" s="21">
        <f>BX6*BY6</f>
        <v>0</v>
      </c>
      <c r="CA6" s="2"/>
      <c r="CB6" s="2"/>
      <c r="CC6" s="2"/>
      <c r="CD6" s="21">
        <f>CB6*CC6</f>
        <v>0</v>
      </c>
    </row>
    <row r="7" spans="1:84" thickBot="1" x14ac:dyDescent="0.35">
      <c r="A7" s="2">
        <v>1</v>
      </c>
      <c r="B7" s="18" t="s">
        <v>381</v>
      </c>
      <c r="C7" s="139">
        <v>1</v>
      </c>
      <c r="D7" s="160" t="str">
        <f t="shared" si="21"/>
        <v>_1_c_1</v>
      </c>
      <c r="E7" s="165" t="s">
        <v>32</v>
      </c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140">
        <v>2</v>
      </c>
      <c r="I7" s="89" t="s">
        <v>256</v>
      </c>
      <c r="J7" s="91">
        <f t="shared" si="22"/>
        <v>92</v>
      </c>
      <c r="K7" s="94">
        <f>VLOOKUP(J7,Kalendarz!B:E,4,FALSE)</f>
        <v>47025</v>
      </c>
      <c r="L7" s="94">
        <f t="shared" ref="L7:L8" si="29">K7+N7</f>
        <v>47025</v>
      </c>
      <c r="M7" s="37">
        <f t="shared" ref="M7:M8" si="30">J7+N7-1</f>
        <v>91</v>
      </c>
      <c r="N7" s="476">
        <v>0</v>
      </c>
      <c r="O7" s="52">
        <v>120</v>
      </c>
      <c r="P7" s="242">
        <v>0.5</v>
      </c>
      <c r="Q7" s="242">
        <v>0</v>
      </c>
      <c r="R7" s="242">
        <v>0.5</v>
      </c>
      <c r="S7" s="242">
        <v>0</v>
      </c>
      <c r="T7" s="242"/>
      <c r="U7" s="242"/>
      <c r="V7" s="242"/>
      <c r="W7" s="242"/>
      <c r="X7" s="242"/>
      <c r="Y7" s="243">
        <v>0</v>
      </c>
      <c r="Z7" s="243">
        <v>0</v>
      </c>
      <c r="AA7" s="243">
        <v>0</v>
      </c>
      <c r="AB7" s="243">
        <v>0</v>
      </c>
      <c r="AC7" s="300"/>
      <c r="AD7" s="300"/>
      <c r="AE7" s="300"/>
      <c r="AF7" s="300"/>
      <c r="AG7" s="297">
        <f t="shared" si="23"/>
        <v>60</v>
      </c>
      <c r="AH7" s="297">
        <f t="shared" si="4"/>
        <v>0</v>
      </c>
      <c r="AI7" s="297">
        <f t="shared" si="5"/>
        <v>60</v>
      </c>
      <c r="AJ7" s="297">
        <f t="shared" si="6"/>
        <v>0</v>
      </c>
      <c r="AK7" s="297">
        <f t="shared" si="7"/>
        <v>0</v>
      </c>
      <c r="AL7" s="297">
        <f t="shared" si="8"/>
        <v>0</v>
      </c>
      <c r="AM7" s="297">
        <f t="shared" si="9"/>
        <v>0</v>
      </c>
      <c r="AN7" s="297">
        <f t="shared" si="10"/>
        <v>0</v>
      </c>
      <c r="AO7" s="297">
        <f t="shared" si="11"/>
        <v>0</v>
      </c>
      <c r="AP7" s="298">
        <f t="shared" si="24"/>
        <v>0</v>
      </c>
      <c r="AQ7" s="298">
        <f t="shared" si="13"/>
        <v>0</v>
      </c>
      <c r="AR7" s="298">
        <f t="shared" si="14"/>
        <v>0</v>
      </c>
      <c r="AS7" s="298">
        <f t="shared" si="15"/>
        <v>0</v>
      </c>
      <c r="AT7" s="302">
        <f t="shared" ref="AT7:AT17" si="31">ROUND($O7*AC7,0)</f>
        <v>0</v>
      </c>
      <c r="AU7" s="302">
        <f t="shared" ref="AU7:AU17" si="32">ROUND($O7*AD7,0)</f>
        <v>0</v>
      </c>
      <c r="AV7" s="302">
        <f t="shared" ref="AV7:AV17" si="33">ROUND($O7*AE7,0)</f>
        <v>0</v>
      </c>
      <c r="AW7" s="302">
        <f t="shared" ref="AW7:AW17" si="34">ROUND($O7*AF7,0)</f>
        <v>0</v>
      </c>
      <c r="AX7" s="236">
        <f t="shared" si="25"/>
        <v>120</v>
      </c>
      <c r="AY7" s="230">
        <f t="shared" si="26"/>
        <v>0.75</v>
      </c>
      <c r="AZ7" s="230">
        <f>VLOOKUP(I7,Listy!$A$1:$H$9,6,FALSE)</f>
        <v>5003</v>
      </c>
      <c r="BA7" s="382">
        <f t="shared" si="27"/>
        <v>3752.25</v>
      </c>
      <c r="BB7" s="382">
        <f t="shared" si="28"/>
        <v>2814.1875</v>
      </c>
      <c r="BC7" s="2"/>
      <c r="BD7" s="2"/>
      <c r="BE7" s="2"/>
      <c r="BF7" s="2"/>
      <c r="BG7" s="2"/>
      <c r="BI7" s="2"/>
      <c r="BJ7" s="2"/>
      <c r="BL7" s="2"/>
      <c r="BM7" s="2"/>
      <c r="BO7" s="2"/>
      <c r="BP7" s="2"/>
      <c r="BS7" s="2"/>
      <c r="BT7" s="2"/>
      <c r="BU7" s="2"/>
      <c r="BW7" s="2"/>
      <c r="BX7" s="2"/>
      <c r="BY7" s="2"/>
      <c r="CA7" s="2"/>
      <c r="CB7" s="2"/>
      <c r="CC7" s="2"/>
    </row>
    <row r="8" spans="1:84" thickBot="1" x14ac:dyDescent="0.35">
      <c r="A8" s="2">
        <v>1</v>
      </c>
      <c r="B8" s="18" t="s">
        <v>382</v>
      </c>
      <c r="C8" s="139">
        <v>1</v>
      </c>
      <c r="D8" s="160" t="str">
        <f t="shared" si="21"/>
        <v>_1_d_1</v>
      </c>
      <c r="E8" s="165" t="s">
        <v>33</v>
      </c>
      <c r="F8" s="37" t="str">
        <f>IFERROR(VLOOKUP($I8,Listy!$A:$H,2,FALSE),"XXX")</f>
        <v>Imię04</v>
      </c>
      <c r="G8" s="37" t="str">
        <f>IFERROR(VLOOKUP($I8,Listy!$A:$H,3,FALSE),"XXX")</f>
        <v>Nazwisko04</v>
      </c>
      <c r="H8" s="140">
        <v>1</v>
      </c>
      <c r="I8" s="89" t="s">
        <v>257</v>
      </c>
      <c r="J8" s="91">
        <f t="shared" ref="J8:J16" si="35">M7+1</f>
        <v>92</v>
      </c>
      <c r="K8" s="94">
        <f>VLOOKUP(J8,Kalendarz!B:E,4,FALSE)</f>
        <v>47025</v>
      </c>
      <c r="L8" s="94">
        <f t="shared" si="29"/>
        <v>47025</v>
      </c>
      <c r="M8" s="37">
        <f t="shared" si="30"/>
        <v>91</v>
      </c>
      <c r="N8" s="476">
        <v>0</v>
      </c>
      <c r="O8" s="52">
        <v>120</v>
      </c>
      <c r="P8" s="242">
        <v>0</v>
      </c>
      <c r="Q8" s="242">
        <v>0</v>
      </c>
      <c r="R8" s="242">
        <v>0</v>
      </c>
      <c r="S8" s="242">
        <v>1</v>
      </c>
      <c r="T8" s="242"/>
      <c r="U8" s="242"/>
      <c r="V8" s="242"/>
      <c r="W8" s="242"/>
      <c r="X8" s="242"/>
      <c r="Y8" s="243">
        <v>0</v>
      </c>
      <c r="Z8" s="243">
        <v>0</v>
      </c>
      <c r="AA8" s="243">
        <v>0</v>
      </c>
      <c r="AB8" s="243">
        <v>0</v>
      </c>
      <c r="AC8" s="300"/>
      <c r="AD8" s="300"/>
      <c r="AE8" s="300"/>
      <c r="AF8" s="300"/>
      <c r="AG8" s="297">
        <f t="shared" si="23"/>
        <v>0</v>
      </c>
      <c r="AH8" s="297">
        <f t="shared" si="4"/>
        <v>0</v>
      </c>
      <c r="AI8" s="297">
        <f t="shared" si="5"/>
        <v>0</v>
      </c>
      <c r="AJ8" s="297">
        <f t="shared" si="6"/>
        <v>120</v>
      </c>
      <c r="AK8" s="297">
        <f t="shared" si="7"/>
        <v>0</v>
      </c>
      <c r="AL8" s="297">
        <f t="shared" si="8"/>
        <v>0</v>
      </c>
      <c r="AM8" s="297">
        <f t="shared" si="9"/>
        <v>0</v>
      </c>
      <c r="AN8" s="297">
        <f t="shared" si="10"/>
        <v>0</v>
      </c>
      <c r="AO8" s="297">
        <f t="shared" si="11"/>
        <v>0</v>
      </c>
      <c r="AP8" s="298">
        <f t="shared" si="24"/>
        <v>0</v>
      </c>
      <c r="AQ8" s="298">
        <f t="shared" si="13"/>
        <v>0</v>
      </c>
      <c r="AR8" s="298">
        <f t="shared" si="14"/>
        <v>0</v>
      </c>
      <c r="AS8" s="298">
        <f t="shared" si="15"/>
        <v>0</v>
      </c>
      <c r="AT8" s="302">
        <f t="shared" si="31"/>
        <v>0</v>
      </c>
      <c r="AU8" s="302">
        <f t="shared" si="32"/>
        <v>0</v>
      </c>
      <c r="AV8" s="302">
        <f t="shared" si="33"/>
        <v>0</v>
      </c>
      <c r="AW8" s="302">
        <f t="shared" si="34"/>
        <v>0</v>
      </c>
      <c r="AX8" s="236">
        <f t="shared" si="25"/>
        <v>120</v>
      </c>
      <c r="AY8" s="230">
        <f t="shared" si="26"/>
        <v>0.75</v>
      </c>
      <c r="AZ8" s="230">
        <f>VLOOKUP(I8,Listy!$A$1:$H$9,6,FALSE)</f>
        <v>5004</v>
      </c>
      <c r="BA8" s="382">
        <f t="shared" si="27"/>
        <v>3753</v>
      </c>
      <c r="BB8" s="382">
        <f t="shared" si="28"/>
        <v>2814.75</v>
      </c>
      <c r="BC8" s="2"/>
      <c r="BD8" s="2"/>
      <c r="BE8" s="2"/>
      <c r="BF8" s="2"/>
      <c r="BG8" s="2"/>
      <c r="BH8" s="14" t="e">
        <f>BH9+BH19+BH24+#REF!+#REF!</f>
        <v>#REF!</v>
      </c>
      <c r="BI8" s="2"/>
      <c r="BJ8" s="2"/>
      <c r="BK8" s="14" t="e">
        <f>BK9+BK19+BK24+#REF!</f>
        <v>#REF!</v>
      </c>
      <c r="BL8" s="2"/>
      <c r="BM8" s="2"/>
      <c r="BN8" s="14" t="e">
        <f>BN9+BN19+BN24+#REF!</f>
        <v>#REF!</v>
      </c>
      <c r="BO8" s="2"/>
      <c r="BP8" s="2"/>
      <c r="BQ8" s="14" t="e">
        <f t="shared" ref="BQ8:BR8" si="36">BQ9+BQ19+BQ24+#REF!</f>
        <v>#REF!</v>
      </c>
      <c r="BR8" s="14" t="e">
        <f t="shared" si="36"/>
        <v>#REF!</v>
      </c>
      <c r="BS8" s="2"/>
      <c r="BT8" s="2"/>
      <c r="BU8" s="2"/>
      <c r="BV8" s="14" t="e">
        <f>BV9+BV19+BV24+#REF!+#REF!</f>
        <v>#REF!</v>
      </c>
      <c r="BW8" s="2"/>
      <c r="BX8" s="2"/>
      <c r="BY8" s="2"/>
      <c r="BZ8" s="14" t="e">
        <f>BZ9+BZ19+BZ24+#REF!+#REF!</f>
        <v>#REF!</v>
      </c>
      <c r="CA8" s="2"/>
      <c r="CB8" s="2"/>
      <c r="CC8" s="2"/>
      <c r="CD8" s="14" t="e">
        <f>CD9+CD19+CD24+#REF!+#REF!</f>
        <v>#REF!</v>
      </c>
      <c r="CE8" s="17" t="e">
        <f>AX8+BA8+BH8+BK8+BN8+BQ8+BR8+BV8+BZ8+CD8</f>
        <v>#REF!</v>
      </c>
    </row>
    <row r="9" spans="1:84" ht="15" customHeight="1" x14ac:dyDescent="0.3">
      <c r="A9" s="2">
        <v>1</v>
      </c>
      <c r="B9" s="18" t="s">
        <v>383</v>
      </c>
      <c r="C9" s="139">
        <v>1</v>
      </c>
      <c r="D9" s="160" t="str">
        <f t="shared" si="21"/>
        <v>_1_e_1</v>
      </c>
      <c r="E9" s="165" t="s">
        <v>34</v>
      </c>
      <c r="F9" s="37" t="str">
        <f>IFERROR(VLOOKUP($I9,Listy!$A:$H,2,FALSE),"XXX")</f>
        <v>Imię03</v>
      </c>
      <c r="G9" s="37" t="str">
        <f>IFERROR(VLOOKUP($I9,Listy!$A:$H,3,FALSE),"XXX")</f>
        <v>Nazwisko03</v>
      </c>
      <c r="H9" s="140">
        <v>1</v>
      </c>
      <c r="I9" s="89" t="s">
        <v>256</v>
      </c>
      <c r="J9" s="91">
        <f t="shared" si="35"/>
        <v>92</v>
      </c>
      <c r="K9" s="94">
        <f>VLOOKUP(J9,Kalendarz!B:E,4,FALSE)</f>
        <v>47025</v>
      </c>
      <c r="L9" s="94">
        <f t="shared" ref="L9:L16" si="37">K9+N9</f>
        <v>47025</v>
      </c>
      <c r="M9" s="37">
        <f t="shared" ref="M9:M16" si="38">J9+N9-1</f>
        <v>91</v>
      </c>
      <c r="N9" s="476">
        <v>0</v>
      </c>
      <c r="O9" s="52">
        <v>120</v>
      </c>
      <c r="P9" s="242">
        <v>0</v>
      </c>
      <c r="Q9" s="242">
        <v>0</v>
      </c>
      <c r="R9" s="242">
        <v>1</v>
      </c>
      <c r="S9" s="242">
        <v>0</v>
      </c>
      <c r="T9" s="242"/>
      <c r="U9" s="242"/>
      <c r="V9" s="242"/>
      <c r="W9" s="242"/>
      <c r="X9" s="242"/>
      <c r="Y9" s="243">
        <v>0</v>
      </c>
      <c r="Z9" s="243">
        <v>0</v>
      </c>
      <c r="AA9" s="243">
        <v>0</v>
      </c>
      <c r="AB9" s="243">
        <v>0</v>
      </c>
      <c r="AC9" s="300"/>
      <c r="AD9" s="300"/>
      <c r="AE9" s="300"/>
      <c r="AF9" s="300"/>
      <c r="AG9" s="297">
        <f t="shared" si="23"/>
        <v>0</v>
      </c>
      <c r="AH9" s="297">
        <f t="shared" si="4"/>
        <v>0</v>
      </c>
      <c r="AI9" s="297">
        <f t="shared" si="5"/>
        <v>120</v>
      </c>
      <c r="AJ9" s="297">
        <f t="shared" si="6"/>
        <v>0</v>
      </c>
      <c r="AK9" s="297">
        <f t="shared" si="7"/>
        <v>0</v>
      </c>
      <c r="AL9" s="297">
        <f t="shared" si="8"/>
        <v>0</v>
      </c>
      <c r="AM9" s="297">
        <f t="shared" si="9"/>
        <v>0</v>
      </c>
      <c r="AN9" s="297">
        <f t="shared" si="10"/>
        <v>0</v>
      </c>
      <c r="AO9" s="297">
        <f t="shared" si="11"/>
        <v>0</v>
      </c>
      <c r="AP9" s="298">
        <f t="shared" si="24"/>
        <v>0</v>
      </c>
      <c r="AQ9" s="298">
        <f t="shared" si="13"/>
        <v>0</v>
      </c>
      <c r="AR9" s="298">
        <f t="shared" si="14"/>
        <v>0</v>
      </c>
      <c r="AS9" s="298">
        <f t="shared" si="15"/>
        <v>0</v>
      </c>
      <c r="AT9" s="302">
        <f t="shared" si="31"/>
        <v>0</v>
      </c>
      <c r="AU9" s="302">
        <f t="shared" si="32"/>
        <v>0</v>
      </c>
      <c r="AV9" s="302">
        <f t="shared" si="33"/>
        <v>0</v>
      </c>
      <c r="AW9" s="302">
        <f t="shared" si="34"/>
        <v>0</v>
      </c>
      <c r="AX9" s="236">
        <f t="shared" si="25"/>
        <v>120</v>
      </c>
      <c r="AY9" s="230">
        <f t="shared" si="26"/>
        <v>0.75</v>
      </c>
      <c r="AZ9" s="230">
        <f>VLOOKUP(I9,Listy!$A$1:$H$9,6,FALSE)</f>
        <v>5003</v>
      </c>
      <c r="BA9" s="382">
        <f t="shared" si="27"/>
        <v>3752.25</v>
      </c>
      <c r="BB9" s="382">
        <f t="shared" si="28"/>
        <v>2814.1875</v>
      </c>
      <c r="BC9" s="2"/>
      <c r="BD9" s="2"/>
      <c r="BE9" s="2"/>
      <c r="BF9" s="2"/>
      <c r="BG9" s="2"/>
      <c r="BH9" s="21">
        <f>BF9*BG9</f>
        <v>0</v>
      </c>
      <c r="BI9" s="2"/>
      <c r="BJ9" s="2"/>
      <c r="BK9" s="21">
        <v>0</v>
      </c>
      <c r="BL9" s="2"/>
      <c r="BM9" s="2"/>
      <c r="BN9" s="21">
        <v>0</v>
      </c>
      <c r="BO9" s="2"/>
      <c r="BP9" s="2"/>
      <c r="BQ9" s="21">
        <v>0</v>
      </c>
      <c r="BR9" s="21">
        <v>0</v>
      </c>
      <c r="BS9" s="2"/>
      <c r="BT9" s="2"/>
      <c r="BU9" s="2"/>
      <c r="BV9" s="21">
        <f>BT9*BU9</f>
        <v>0</v>
      </c>
      <c r="BW9" s="2"/>
      <c r="BX9" s="2"/>
      <c r="BY9" s="2"/>
      <c r="BZ9" s="21">
        <f>BX9*BY9</f>
        <v>0</v>
      </c>
      <c r="CA9" s="2"/>
      <c r="CB9" s="2"/>
      <c r="CC9" s="2"/>
      <c r="CD9" s="21">
        <f>CB9*CC9</f>
        <v>0</v>
      </c>
    </row>
    <row r="10" spans="1:84" ht="15" customHeight="1" x14ac:dyDescent="0.3">
      <c r="A10" s="2">
        <v>1</v>
      </c>
      <c r="B10" s="18" t="s">
        <v>384</v>
      </c>
      <c r="C10" s="139">
        <v>1</v>
      </c>
      <c r="D10" s="160" t="str">
        <f t="shared" si="21"/>
        <v>_1_f_1</v>
      </c>
      <c r="E10" s="165" t="s">
        <v>122</v>
      </c>
      <c r="F10" s="37" t="str">
        <f>IFERROR(VLOOKUP($I10,Listy!$A:$H,2,FALSE),"XXX")</f>
        <v>Imię04</v>
      </c>
      <c r="G10" s="37" t="str">
        <f>IFERROR(VLOOKUP($I10,Listy!$A:$H,3,FALSE),"XXX")</f>
        <v>Nazwisko04</v>
      </c>
      <c r="H10" s="140">
        <v>2</v>
      </c>
      <c r="I10" s="89" t="s">
        <v>257</v>
      </c>
      <c r="J10" s="91">
        <f t="shared" si="35"/>
        <v>92</v>
      </c>
      <c r="K10" s="94">
        <f>VLOOKUP(J10,Kalendarz!B:E,4,FALSE)</f>
        <v>47025</v>
      </c>
      <c r="L10" s="94">
        <f t="shared" si="37"/>
        <v>47025</v>
      </c>
      <c r="M10" s="37">
        <f t="shared" si="38"/>
        <v>91</v>
      </c>
      <c r="N10" s="476">
        <v>0</v>
      </c>
      <c r="O10" s="52">
        <v>120</v>
      </c>
      <c r="P10" s="242">
        <v>0</v>
      </c>
      <c r="Q10" s="242">
        <v>0.5</v>
      </c>
      <c r="R10" s="242">
        <v>0</v>
      </c>
      <c r="S10" s="242">
        <v>0.5</v>
      </c>
      <c r="T10" s="242"/>
      <c r="U10" s="242"/>
      <c r="V10" s="242"/>
      <c r="W10" s="242"/>
      <c r="X10" s="242"/>
      <c r="Y10" s="243">
        <v>0</v>
      </c>
      <c r="Z10" s="243">
        <v>0</v>
      </c>
      <c r="AA10" s="243">
        <v>0</v>
      </c>
      <c r="AB10" s="243">
        <v>0</v>
      </c>
      <c r="AC10" s="300"/>
      <c r="AD10" s="300"/>
      <c r="AE10" s="300"/>
      <c r="AF10" s="300"/>
      <c r="AG10" s="297">
        <f t="shared" si="23"/>
        <v>0</v>
      </c>
      <c r="AH10" s="297">
        <f t="shared" si="4"/>
        <v>60</v>
      </c>
      <c r="AI10" s="297">
        <f t="shared" si="5"/>
        <v>0</v>
      </c>
      <c r="AJ10" s="297">
        <f t="shared" si="6"/>
        <v>60</v>
      </c>
      <c r="AK10" s="297">
        <f t="shared" si="7"/>
        <v>0</v>
      </c>
      <c r="AL10" s="297">
        <f t="shared" si="8"/>
        <v>0</v>
      </c>
      <c r="AM10" s="297">
        <f t="shared" si="9"/>
        <v>0</v>
      </c>
      <c r="AN10" s="297">
        <f t="shared" si="10"/>
        <v>0</v>
      </c>
      <c r="AO10" s="297">
        <f t="shared" si="11"/>
        <v>0</v>
      </c>
      <c r="AP10" s="298">
        <f t="shared" si="24"/>
        <v>0</v>
      </c>
      <c r="AQ10" s="298">
        <f t="shared" si="13"/>
        <v>0</v>
      </c>
      <c r="AR10" s="298">
        <f t="shared" si="14"/>
        <v>0</v>
      </c>
      <c r="AS10" s="298">
        <f t="shared" si="15"/>
        <v>0</v>
      </c>
      <c r="AT10" s="302">
        <f t="shared" si="31"/>
        <v>0</v>
      </c>
      <c r="AU10" s="302">
        <f t="shared" si="32"/>
        <v>0</v>
      </c>
      <c r="AV10" s="302">
        <f t="shared" si="33"/>
        <v>0</v>
      </c>
      <c r="AW10" s="302">
        <f t="shared" si="34"/>
        <v>0</v>
      </c>
      <c r="AX10" s="236">
        <f t="shared" si="25"/>
        <v>120</v>
      </c>
      <c r="AY10" s="230">
        <f t="shared" si="26"/>
        <v>0.75</v>
      </c>
      <c r="AZ10" s="230">
        <f>VLOOKUP(I10,Listy!$A$1:$H$9,6,FALSE)</f>
        <v>5004</v>
      </c>
      <c r="BA10" s="382">
        <f t="shared" si="27"/>
        <v>3753</v>
      </c>
      <c r="BB10" s="382">
        <f t="shared" si="28"/>
        <v>2814.75</v>
      </c>
      <c r="BC10" s="2"/>
      <c r="BD10" s="2"/>
      <c r="BE10" s="2"/>
      <c r="BF10" s="2"/>
      <c r="BG10" s="2"/>
      <c r="BI10" s="2"/>
      <c r="BJ10" s="2"/>
      <c r="BL10" s="2"/>
      <c r="BM10" s="2"/>
      <c r="BO10" s="2"/>
      <c r="BP10" s="2"/>
      <c r="BS10" s="2"/>
      <c r="BT10" s="2"/>
      <c r="BU10" s="2"/>
      <c r="BW10" s="2"/>
      <c r="BX10" s="2"/>
      <c r="BY10" s="2"/>
      <c r="CA10" s="2"/>
      <c r="CB10" s="2"/>
      <c r="CC10" s="2"/>
    </row>
    <row r="11" spans="1:84" ht="15" customHeight="1" x14ac:dyDescent="0.35">
      <c r="A11" s="7">
        <v>2</v>
      </c>
      <c r="C11" s="139">
        <v>-1</v>
      </c>
      <c r="D11" s="161" t="str">
        <f>CONCATENATE(A$1,"_",A11,"_",B11,"_",C11)</f>
        <v>_2__-1</v>
      </c>
      <c r="E11" s="99" t="s">
        <v>746</v>
      </c>
      <c r="F11" s="92"/>
      <c r="G11" s="92"/>
      <c r="H11" s="2"/>
      <c r="I11" s="92"/>
      <c r="J11" s="91">
        <f t="shared" si="35"/>
        <v>92</v>
      </c>
      <c r="K11" s="94">
        <f>VLOOKUP(J11,Kalendarz!B:E,4,FALSE)</f>
        <v>47025</v>
      </c>
      <c r="L11" s="94">
        <f t="shared" si="37"/>
        <v>47025</v>
      </c>
      <c r="M11" s="37">
        <f t="shared" si="38"/>
        <v>91</v>
      </c>
      <c r="N11" s="474">
        <f>ROUND(MAX(AG11:AO11)/Listy!$U$2,0)</f>
        <v>0</v>
      </c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2"/>
      <c r="CE11" s="92"/>
      <c r="CF11" s="92"/>
    </row>
    <row r="12" spans="1:84" ht="15" customHeight="1" x14ac:dyDescent="0.3">
      <c r="A12" s="2">
        <v>2</v>
      </c>
      <c r="B12" s="18" t="s">
        <v>379</v>
      </c>
      <c r="C12" s="139">
        <v>0</v>
      </c>
      <c r="D12" s="161" t="str">
        <f>CONCATENATE(A$1,"_",A12,"_",B12,"_",C12)</f>
        <v>_2_a_0</v>
      </c>
      <c r="E12" s="166" t="s">
        <v>44</v>
      </c>
      <c r="F12" s="92"/>
      <c r="G12" s="92"/>
      <c r="H12" s="2"/>
      <c r="I12" s="92"/>
      <c r="J12" s="91">
        <f t="shared" si="35"/>
        <v>92</v>
      </c>
      <c r="K12" s="94">
        <f>VLOOKUP(J12,Kalendarz!B:E,4,FALSE)</f>
        <v>47025</v>
      </c>
      <c r="L12" s="94">
        <f t="shared" si="37"/>
        <v>47025</v>
      </c>
      <c r="M12" s="37">
        <f t="shared" si="38"/>
        <v>91</v>
      </c>
      <c r="N12" s="474">
        <f>ROUND(MAX(AG12:AO12)/Listy!$U$2,0)</f>
        <v>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2"/>
      <c r="CF12" s="92"/>
    </row>
    <row r="13" spans="1:84" ht="15" customHeight="1" x14ac:dyDescent="0.3">
      <c r="A13" s="46">
        <v>2</v>
      </c>
      <c r="B13" s="54" t="s">
        <v>379</v>
      </c>
      <c r="C13" s="135">
        <v>1</v>
      </c>
      <c r="D13" s="160" t="str">
        <f t="shared" ref="D13:D30" si="39">CONCATENATE(A$1,"_",A13,"_",B13,"_",C13)</f>
        <v>_2_a_1</v>
      </c>
      <c r="E13" s="167" t="s">
        <v>45</v>
      </c>
      <c r="F13" s="37"/>
      <c r="G13" s="37"/>
      <c r="H13" s="45">
        <v>3</v>
      </c>
      <c r="I13" s="46" t="s">
        <v>42</v>
      </c>
      <c r="J13" s="91">
        <f t="shared" si="35"/>
        <v>92</v>
      </c>
      <c r="K13" s="94">
        <f>VLOOKUP(J13,Kalendarz!B:E,4,FALSE)</f>
        <v>47025</v>
      </c>
      <c r="L13" s="94">
        <f t="shared" si="37"/>
        <v>47026</v>
      </c>
      <c r="M13" s="37">
        <f t="shared" si="38"/>
        <v>92</v>
      </c>
      <c r="N13" s="474">
        <f>ROUND(MAX(AG13:AO13)/Listy!$U$2,0)</f>
        <v>1</v>
      </c>
      <c r="O13" s="45">
        <v>80</v>
      </c>
      <c r="P13" s="242">
        <v>0.25</v>
      </c>
      <c r="Q13" s="242">
        <v>0.25</v>
      </c>
      <c r="R13" s="242">
        <v>0</v>
      </c>
      <c r="S13" s="242">
        <v>0</v>
      </c>
      <c r="T13" s="242"/>
      <c r="U13" s="242"/>
      <c r="V13" s="242"/>
      <c r="W13" s="242"/>
      <c r="X13" s="242"/>
      <c r="Y13" s="243">
        <v>0</v>
      </c>
      <c r="Z13" s="243">
        <v>0</v>
      </c>
      <c r="AA13" s="243">
        <v>0.5</v>
      </c>
      <c r="AB13" s="243">
        <v>0</v>
      </c>
      <c r="AC13" s="300"/>
      <c r="AD13" s="300"/>
      <c r="AE13" s="300"/>
      <c r="AF13" s="300"/>
      <c r="AG13" s="297">
        <f t="shared" si="23"/>
        <v>20</v>
      </c>
      <c r="AH13" s="297">
        <f t="shared" ref="AH13:AH22" si="40">ROUND($O13*Q13,0)</f>
        <v>20</v>
      </c>
      <c r="AI13" s="297">
        <f t="shared" ref="AI13:AI22" si="41">ROUND($O13*R13,0)</f>
        <v>0</v>
      </c>
      <c r="AJ13" s="297">
        <f t="shared" ref="AJ13:AJ22" si="42">ROUND($O13*S13,0)</f>
        <v>0</v>
      </c>
      <c r="AK13" s="297">
        <f t="shared" ref="AK13:AK22" si="43">ROUND($O13*T13,0)</f>
        <v>0</v>
      </c>
      <c r="AL13" s="297">
        <f t="shared" ref="AL13:AL22" si="44">ROUND($O13*U13,0)</f>
        <v>0</v>
      </c>
      <c r="AM13" s="297">
        <f t="shared" ref="AM13:AM22" si="45">ROUND($O13*V13,0)</f>
        <v>0</v>
      </c>
      <c r="AN13" s="297">
        <f t="shared" ref="AN13:AN22" si="46">ROUND($O13*W13,0)</f>
        <v>0</v>
      </c>
      <c r="AO13" s="297">
        <f t="shared" ref="AO13:AO22" si="47">ROUND($O13*X13,0)</f>
        <v>0</v>
      </c>
      <c r="AP13" s="298">
        <f t="shared" si="24"/>
        <v>0</v>
      </c>
      <c r="AQ13" s="298">
        <f t="shared" si="13"/>
        <v>0</v>
      </c>
      <c r="AR13" s="298">
        <f t="shared" si="14"/>
        <v>40</v>
      </c>
      <c r="AS13" s="298">
        <f t="shared" si="15"/>
        <v>0</v>
      </c>
      <c r="AT13" s="302">
        <f t="shared" si="31"/>
        <v>0</v>
      </c>
      <c r="AU13" s="302">
        <f t="shared" si="32"/>
        <v>0</v>
      </c>
      <c r="AV13" s="302">
        <f t="shared" si="33"/>
        <v>0</v>
      </c>
      <c r="AW13" s="302">
        <f t="shared" si="34"/>
        <v>0</v>
      </c>
      <c r="AX13" s="236">
        <f t="shared" si="25"/>
        <v>40</v>
      </c>
      <c r="AY13" s="230">
        <f t="shared" si="26"/>
        <v>0.25</v>
      </c>
      <c r="AZ13" s="230" t="e">
        <f>VLOOKUP(I13,Listy!$A$1:$H$9,6,FALSE)</f>
        <v>#N/A</v>
      </c>
      <c r="BA13" s="382" t="e">
        <f t="shared" si="27"/>
        <v>#N/A</v>
      </c>
      <c r="BB13" s="382" t="e">
        <f t="shared" si="28"/>
        <v>#N/A</v>
      </c>
      <c r="BC13" s="2"/>
      <c r="BD13" s="2"/>
      <c r="BE13" s="2"/>
      <c r="BF13" s="2"/>
      <c r="BG13" s="2"/>
      <c r="BI13" s="2"/>
      <c r="BJ13" s="2"/>
      <c r="BL13" s="2"/>
      <c r="BM13" s="2"/>
      <c r="BO13" s="2"/>
      <c r="BP13" s="2"/>
      <c r="BS13" s="2"/>
      <c r="BT13" s="2"/>
      <c r="BU13" s="2"/>
      <c r="BW13" s="2"/>
      <c r="BX13" s="2"/>
      <c r="BY13" s="2"/>
      <c r="CA13" s="2"/>
      <c r="CB13" s="2"/>
      <c r="CC13" s="2"/>
    </row>
    <row r="14" spans="1:84" ht="15" customHeight="1" x14ac:dyDescent="0.3">
      <c r="A14" s="46">
        <v>2</v>
      </c>
      <c r="B14" s="54" t="s">
        <v>379</v>
      </c>
      <c r="C14" s="135">
        <v>2</v>
      </c>
      <c r="D14" s="160" t="str">
        <f t="shared" si="39"/>
        <v>_2_a_2</v>
      </c>
      <c r="E14" s="167" t="s">
        <v>46</v>
      </c>
      <c r="F14" s="37"/>
      <c r="G14" s="37"/>
      <c r="H14" s="45">
        <v>3</v>
      </c>
      <c r="I14" s="46" t="s">
        <v>42</v>
      </c>
      <c r="J14" s="91">
        <f t="shared" si="35"/>
        <v>93</v>
      </c>
      <c r="K14" s="94">
        <f>VLOOKUP(J14,Kalendarz!B:E,4,FALSE)</f>
        <v>47032</v>
      </c>
      <c r="L14" s="94">
        <f t="shared" si="37"/>
        <v>47032</v>
      </c>
      <c r="M14" s="37">
        <f t="shared" si="38"/>
        <v>92</v>
      </c>
      <c r="N14" s="474">
        <v>0</v>
      </c>
      <c r="O14" s="45">
        <v>80</v>
      </c>
      <c r="P14" s="242">
        <v>0</v>
      </c>
      <c r="Q14" s="242">
        <v>0</v>
      </c>
      <c r="R14" s="242">
        <v>0.25</v>
      </c>
      <c r="S14" s="242">
        <v>0.25</v>
      </c>
      <c r="T14" s="242"/>
      <c r="U14" s="242"/>
      <c r="V14" s="242"/>
      <c r="W14" s="242"/>
      <c r="X14" s="242"/>
      <c r="Y14" s="243">
        <v>0</v>
      </c>
      <c r="Z14" s="243">
        <v>0.5</v>
      </c>
      <c r="AA14" s="243">
        <v>0</v>
      </c>
      <c r="AB14" s="243">
        <v>0</v>
      </c>
      <c r="AC14" s="300"/>
      <c r="AD14" s="300"/>
      <c r="AE14" s="300"/>
      <c r="AF14" s="300"/>
      <c r="AG14" s="297">
        <f t="shared" si="23"/>
        <v>0</v>
      </c>
      <c r="AH14" s="297">
        <f t="shared" si="40"/>
        <v>0</v>
      </c>
      <c r="AI14" s="297">
        <f t="shared" si="41"/>
        <v>20</v>
      </c>
      <c r="AJ14" s="297">
        <f t="shared" si="42"/>
        <v>20</v>
      </c>
      <c r="AK14" s="297">
        <f t="shared" si="43"/>
        <v>0</v>
      </c>
      <c r="AL14" s="297">
        <f t="shared" si="44"/>
        <v>0</v>
      </c>
      <c r="AM14" s="297">
        <f t="shared" si="45"/>
        <v>0</v>
      </c>
      <c r="AN14" s="297">
        <f t="shared" si="46"/>
        <v>0</v>
      </c>
      <c r="AO14" s="297">
        <f t="shared" si="47"/>
        <v>0</v>
      </c>
      <c r="AP14" s="298">
        <f t="shared" si="24"/>
        <v>0</v>
      </c>
      <c r="AQ14" s="298">
        <f t="shared" si="13"/>
        <v>40</v>
      </c>
      <c r="AR14" s="298">
        <f t="shared" si="14"/>
        <v>0</v>
      </c>
      <c r="AS14" s="298">
        <f t="shared" si="15"/>
        <v>0</v>
      </c>
      <c r="AT14" s="302">
        <f t="shared" si="31"/>
        <v>0</v>
      </c>
      <c r="AU14" s="302">
        <f t="shared" si="32"/>
        <v>0</v>
      </c>
      <c r="AV14" s="302">
        <f t="shared" si="33"/>
        <v>0</v>
      </c>
      <c r="AW14" s="302">
        <f t="shared" si="34"/>
        <v>0</v>
      </c>
      <c r="AX14" s="236">
        <f t="shared" si="25"/>
        <v>40</v>
      </c>
      <c r="AY14" s="230">
        <f t="shared" si="26"/>
        <v>0.25</v>
      </c>
      <c r="AZ14" s="230" t="e">
        <f>VLOOKUP(I14,Listy!$A$1:$H$9,6,FALSE)</f>
        <v>#N/A</v>
      </c>
      <c r="BA14" s="382" t="e">
        <f t="shared" si="27"/>
        <v>#N/A</v>
      </c>
      <c r="BB14" s="382" t="e">
        <f t="shared" si="28"/>
        <v>#N/A</v>
      </c>
      <c r="BC14" s="2"/>
      <c r="BD14" s="2"/>
      <c r="BE14" s="2"/>
      <c r="BF14" s="2"/>
      <c r="BG14" s="2"/>
      <c r="BI14" s="2"/>
      <c r="BJ14" s="2"/>
      <c r="BL14" s="2"/>
      <c r="BM14" s="2"/>
      <c r="BO14" s="2"/>
      <c r="BP14" s="2"/>
      <c r="BS14" s="2"/>
      <c r="BT14" s="2"/>
      <c r="BU14" s="2"/>
      <c r="BW14" s="2"/>
      <c r="BX14" s="2"/>
      <c r="BY14" s="2"/>
      <c r="CA14" s="2"/>
      <c r="CB14" s="2"/>
      <c r="CC14" s="2"/>
    </row>
    <row r="15" spans="1:84" ht="15" customHeight="1" x14ac:dyDescent="0.3">
      <c r="A15" s="46">
        <v>2</v>
      </c>
      <c r="B15" s="54" t="s">
        <v>379</v>
      </c>
      <c r="C15" s="135">
        <v>3</v>
      </c>
      <c r="D15" s="160" t="str">
        <f t="shared" si="39"/>
        <v>_2_a_3</v>
      </c>
      <c r="E15" s="167" t="s">
        <v>47</v>
      </c>
      <c r="F15" s="37"/>
      <c r="G15" s="37"/>
      <c r="H15" s="133">
        <v>4</v>
      </c>
      <c r="I15" s="46" t="s">
        <v>42</v>
      </c>
      <c r="J15" s="91">
        <f t="shared" si="35"/>
        <v>93</v>
      </c>
      <c r="K15" s="94">
        <f>VLOOKUP(J15,Kalendarz!B:E,4,FALSE)</f>
        <v>47032</v>
      </c>
      <c r="L15" s="94">
        <f t="shared" si="37"/>
        <v>47034</v>
      </c>
      <c r="M15" s="37">
        <f t="shared" si="38"/>
        <v>94</v>
      </c>
      <c r="N15" s="474">
        <f>ROUND(MAX(AG15:AO15)/Listy!$U$2,0)</f>
        <v>2</v>
      </c>
      <c r="O15" s="45">
        <v>160</v>
      </c>
      <c r="P15" s="242">
        <v>0.2</v>
      </c>
      <c r="Q15" s="242">
        <v>0.2</v>
      </c>
      <c r="R15" s="242">
        <v>0.2</v>
      </c>
      <c r="S15" s="242">
        <v>0.15</v>
      </c>
      <c r="T15" s="242"/>
      <c r="U15" s="242"/>
      <c r="V15" s="242"/>
      <c r="W15" s="242"/>
      <c r="X15" s="242"/>
      <c r="Y15" s="243">
        <v>0.25</v>
      </c>
      <c r="Z15" s="243">
        <v>0</v>
      </c>
      <c r="AA15" s="243">
        <v>0</v>
      </c>
      <c r="AB15" s="243">
        <v>0</v>
      </c>
      <c r="AC15" s="300"/>
      <c r="AD15" s="300"/>
      <c r="AE15" s="300"/>
      <c r="AF15" s="300"/>
      <c r="AG15" s="297">
        <f t="shared" si="23"/>
        <v>32</v>
      </c>
      <c r="AH15" s="297">
        <f t="shared" si="40"/>
        <v>32</v>
      </c>
      <c r="AI15" s="297">
        <f t="shared" si="41"/>
        <v>32</v>
      </c>
      <c r="AJ15" s="297">
        <f t="shared" si="42"/>
        <v>24</v>
      </c>
      <c r="AK15" s="297">
        <f t="shared" si="43"/>
        <v>0</v>
      </c>
      <c r="AL15" s="297">
        <f t="shared" si="44"/>
        <v>0</v>
      </c>
      <c r="AM15" s="297">
        <f t="shared" si="45"/>
        <v>0</v>
      </c>
      <c r="AN15" s="297">
        <f t="shared" si="46"/>
        <v>0</v>
      </c>
      <c r="AO15" s="297">
        <f t="shared" si="47"/>
        <v>0</v>
      </c>
      <c r="AP15" s="298">
        <f t="shared" ref="AP15:AP20" si="48">ROUND($O15*Y15,0)</f>
        <v>40</v>
      </c>
      <c r="AQ15" s="298">
        <f t="shared" ref="AQ15:AQ20" si="49">ROUND($O15*Z15,0)</f>
        <v>0</v>
      </c>
      <c r="AR15" s="298">
        <f t="shared" ref="AR15:AR20" si="50">ROUND($O15*AA15,0)</f>
        <v>0</v>
      </c>
      <c r="AS15" s="298">
        <f t="shared" ref="AS15:AS20" si="51">ROUND($O15*AB15,0)</f>
        <v>0</v>
      </c>
      <c r="AT15" s="302">
        <f t="shared" si="31"/>
        <v>0</v>
      </c>
      <c r="AU15" s="302">
        <f t="shared" si="32"/>
        <v>0</v>
      </c>
      <c r="AV15" s="302">
        <f t="shared" si="33"/>
        <v>0</v>
      </c>
      <c r="AW15" s="302">
        <f t="shared" si="34"/>
        <v>0</v>
      </c>
      <c r="AX15" s="236">
        <f t="shared" si="25"/>
        <v>120</v>
      </c>
      <c r="AY15" s="230">
        <f t="shared" si="26"/>
        <v>0.75</v>
      </c>
      <c r="AZ15" s="230" t="e">
        <f>VLOOKUP(I15,Listy!$A$1:$H$9,6,FALSE)</f>
        <v>#N/A</v>
      </c>
      <c r="BA15" s="382" t="e">
        <f t="shared" si="27"/>
        <v>#N/A</v>
      </c>
      <c r="BB15" s="382" t="e">
        <f t="shared" si="28"/>
        <v>#N/A</v>
      </c>
      <c r="BC15" s="2"/>
      <c r="BD15" s="2"/>
      <c r="BE15" s="2"/>
      <c r="BF15" s="2"/>
      <c r="BG15" s="2"/>
      <c r="BI15" s="2"/>
      <c r="BJ15" s="2"/>
      <c r="BL15" s="2"/>
      <c r="BM15" s="2"/>
      <c r="BO15" s="2"/>
      <c r="BP15" s="2"/>
      <c r="BS15" s="2"/>
      <c r="BT15" s="2"/>
      <c r="BU15" s="2"/>
      <c r="BW15" s="2"/>
      <c r="BX15" s="2"/>
      <c r="BY15" s="2"/>
      <c r="CA15" s="2"/>
      <c r="CB15" s="2"/>
      <c r="CC15" s="2"/>
    </row>
    <row r="16" spans="1:84" ht="15" customHeight="1" x14ac:dyDescent="0.3">
      <c r="A16" s="46">
        <v>2</v>
      </c>
      <c r="B16" s="54" t="s">
        <v>379</v>
      </c>
      <c r="C16" s="135">
        <v>4</v>
      </c>
      <c r="D16" s="160" t="str">
        <f t="shared" si="39"/>
        <v>_2_a_4</v>
      </c>
      <c r="E16" s="167" t="s">
        <v>49</v>
      </c>
      <c r="F16" s="37"/>
      <c r="G16" s="37"/>
      <c r="H16" s="133">
        <v>5</v>
      </c>
      <c r="I16" s="46" t="s">
        <v>42</v>
      </c>
      <c r="J16" s="91">
        <f t="shared" si="35"/>
        <v>95</v>
      </c>
      <c r="K16" s="94">
        <f>VLOOKUP(J16,Kalendarz!B:E,4,FALSE)</f>
        <v>47046</v>
      </c>
      <c r="L16" s="94">
        <f t="shared" si="37"/>
        <v>47046</v>
      </c>
      <c r="M16" s="37">
        <f t="shared" si="38"/>
        <v>94</v>
      </c>
      <c r="N16" s="476">
        <v>0</v>
      </c>
      <c r="O16" s="45">
        <v>160</v>
      </c>
      <c r="P16" s="242">
        <v>0.2</v>
      </c>
      <c r="Q16" s="242">
        <v>0.2</v>
      </c>
      <c r="R16" s="242">
        <v>0.15</v>
      </c>
      <c r="S16" s="242">
        <v>0.2</v>
      </c>
      <c r="T16" s="242"/>
      <c r="U16" s="242"/>
      <c r="V16" s="242"/>
      <c r="W16" s="242"/>
      <c r="X16" s="242"/>
      <c r="Y16" s="243">
        <v>0</v>
      </c>
      <c r="Z16" s="243">
        <v>0</v>
      </c>
      <c r="AA16" s="243">
        <v>0.25</v>
      </c>
      <c r="AB16" s="243">
        <v>0</v>
      </c>
      <c r="AC16" s="300"/>
      <c r="AD16" s="300"/>
      <c r="AE16" s="300"/>
      <c r="AF16" s="300"/>
      <c r="AG16" s="297">
        <f t="shared" si="23"/>
        <v>32</v>
      </c>
      <c r="AH16" s="297">
        <f t="shared" si="40"/>
        <v>32</v>
      </c>
      <c r="AI16" s="297">
        <f t="shared" si="41"/>
        <v>24</v>
      </c>
      <c r="AJ16" s="297">
        <f t="shared" si="42"/>
        <v>32</v>
      </c>
      <c r="AK16" s="297">
        <f t="shared" si="43"/>
        <v>0</v>
      </c>
      <c r="AL16" s="297">
        <f t="shared" si="44"/>
        <v>0</v>
      </c>
      <c r="AM16" s="297">
        <f t="shared" si="45"/>
        <v>0</v>
      </c>
      <c r="AN16" s="297">
        <f t="shared" si="46"/>
        <v>0</v>
      </c>
      <c r="AO16" s="297">
        <f t="shared" si="47"/>
        <v>0</v>
      </c>
      <c r="AP16" s="298">
        <f t="shared" si="48"/>
        <v>0</v>
      </c>
      <c r="AQ16" s="298">
        <f t="shared" si="49"/>
        <v>0</v>
      </c>
      <c r="AR16" s="298">
        <f t="shared" si="50"/>
        <v>40</v>
      </c>
      <c r="AS16" s="298">
        <f t="shared" si="51"/>
        <v>0</v>
      </c>
      <c r="AT16" s="302">
        <f t="shared" si="31"/>
        <v>0</v>
      </c>
      <c r="AU16" s="302">
        <f t="shared" si="32"/>
        <v>0</v>
      </c>
      <c r="AV16" s="302">
        <f t="shared" si="33"/>
        <v>0</v>
      </c>
      <c r="AW16" s="302">
        <f t="shared" si="34"/>
        <v>0</v>
      </c>
      <c r="AX16" s="236">
        <f t="shared" si="25"/>
        <v>120</v>
      </c>
      <c r="AY16" s="230">
        <f t="shared" si="26"/>
        <v>0.75</v>
      </c>
      <c r="AZ16" s="230" t="e">
        <f>VLOOKUP(I16,Listy!$A$1:$H$9,6,FALSE)</f>
        <v>#N/A</v>
      </c>
      <c r="BA16" s="382" t="e">
        <f t="shared" si="27"/>
        <v>#N/A</v>
      </c>
      <c r="BB16" s="382" t="e">
        <f t="shared" si="28"/>
        <v>#N/A</v>
      </c>
      <c r="BC16" s="2"/>
      <c r="BD16" s="2"/>
      <c r="BE16" s="2"/>
      <c r="BF16" s="2"/>
      <c r="BG16" s="2"/>
      <c r="BI16" s="2"/>
      <c r="BJ16" s="2"/>
      <c r="BL16" s="2"/>
      <c r="BM16" s="2"/>
      <c r="BO16" s="2"/>
      <c r="BP16" s="2"/>
      <c r="BS16" s="2"/>
      <c r="BT16" s="2"/>
      <c r="BU16" s="2"/>
      <c r="BW16" s="2"/>
      <c r="BX16" s="2"/>
      <c r="BY16" s="2"/>
      <c r="CA16" s="2"/>
      <c r="CB16" s="2"/>
      <c r="CC16" s="2"/>
    </row>
    <row r="17" spans="1:84" ht="15" customHeight="1" x14ac:dyDescent="0.3">
      <c r="A17" s="46">
        <v>2</v>
      </c>
      <c r="B17" s="54" t="s">
        <v>379</v>
      </c>
      <c r="C17" s="135">
        <v>5</v>
      </c>
      <c r="D17" s="160" t="str">
        <f t="shared" si="39"/>
        <v>_2_a_5</v>
      </c>
      <c r="E17" s="167" t="s">
        <v>50</v>
      </c>
      <c r="F17" s="37"/>
      <c r="G17" s="37"/>
      <c r="H17" s="133">
        <v>6</v>
      </c>
      <c r="I17" s="46" t="s">
        <v>42</v>
      </c>
      <c r="J17" s="91">
        <f t="shared" ref="J17:J26" si="52">M16+1</f>
        <v>95</v>
      </c>
      <c r="K17" s="94">
        <f>VLOOKUP(J17,Kalendarz!B:E,4,FALSE)</f>
        <v>47046</v>
      </c>
      <c r="L17" s="94">
        <f t="shared" ref="L17:L26" si="53">K17+N17</f>
        <v>47047</v>
      </c>
      <c r="M17" s="37">
        <f t="shared" ref="M17:M26" si="54">J17+N17-1</f>
        <v>95</v>
      </c>
      <c r="N17" s="474">
        <f>ROUND(MAX(AG17:AO17)/Listy!$U$2,0)</f>
        <v>1</v>
      </c>
      <c r="O17" s="45">
        <v>120</v>
      </c>
      <c r="P17" s="242">
        <v>0.17</v>
      </c>
      <c r="Q17" s="242">
        <v>0.17</v>
      </c>
      <c r="R17" s="242">
        <v>0.17</v>
      </c>
      <c r="S17" s="242">
        <v>0.16</v>
      </c>
      <c r="T17" s="242"/>
      <c r="U17" s="242"/>
      <c r="V17" s="242"/>
      <c r="W17" s="242"/>
      <c r="X17" s="242"/>
      <c r="Y17" s="243">
        <v>0</v>
      </c>
      <c r="Z17" s="243">
        <v>0.33300000000000002</v>
      </c>
      <c r="AA17" s="243">
        <v>0</v>
      </c>
      <c r="AB17" s="243">
        <v>0</v>
      </c>
      <c r="AC17" s="300"/>
      <c r="AD17" s="300"/>
      <c r="AE17" s="300"/>
      <c r="AF17" s="300"/>
      <c r="AG17" s="297">
        <f t="shared" si="23"/>
        <v>20</v>
      </c>
      <c r="AH17" s="297">
        <f t="shared" si="40"/>
        <v>20</v>
      </c>
      <c r="AI17" s="297">
        <f t="shared" si="41"/>
        <v>20</v>
      </c>
      <c r="AJ17" s="297">
        <f t="shared" si="42"/>
        <v>19</v>
      </c>
      <c r="AK17" s="297">
        <f t="shared" si="43"/>
        <v>0</v>
      </c>
      <c r="AL17" s="297">
        <f t="shared" si="44"/>
        <v>0</v>
      </c>
      <c r="AM17" s="297">
        <f t="shared" si="45"/>
        <v>0</v>
      </c>
      <c r="AN17" s="297">
        <f t="shared" si="46"/>
        <v>0</v>
      </c>
      <c r="AO17" s="297">
        <f t="shared" si="47"/>
        <v>0</v>
      </c>
      <c r="AP17" s="298">
        <f t="shared" si="48"/>
        <v>0</v>
      </c>
      <c r="AQ17" s="298">
        <f t="shared" si="49"/>
        <v>40</v>
      </c>
      <c r="AR17" s="298">
        <f t="shared" si="50"/>
        <v>0</v>
      </c>
      <c r="AS17" s="298">
        <f t="shared" si="51"/>
        <v>0</v>
      </c>
      <c r="AT17" s="302">
        <f t="shared" si="31"/>
        <v>0</v>
      </c>
      <c r="AU17" s="302">
        <f t="shared" si="32"/>
        <v>0</v>
      </c>
      <c r="AV17" s="302">
        <f t="shared" si="33"/>
        <v>0</v>
      </c>
      <c r="AW17" s="302">
        <f t="shared" si="34"/>
        <v>0</v>
      </c>
      <c r="AX17" s="236">
        <f t="shared" si="25"/>
        <v>79</v>
      </c>
      <c r="AY17" s="230">
        <f t="shared" si="26"/>
        <v>0.49375000000000002</v>
      </c>
      <c r="AZ17" s="230" t="e">
        <f>VLOOKUP(I17,Listy!$A$1:$H$9,6,FALSE)</f>
        <v>#N/A</v>
      </c>
      <c r="BA17" s="382" t="e">
        <f t="shared" si="27"/>
        <v>#N/A</v>
      </c>
      <c r="BB17" s="382" t="e">
        <f t="shared" si="28"/>
        <v>#N/A</v>
      </c>
      <c r="BC17" s="2"/>
      <c r="BD17" s="2"/>
      <c r="BE17" s="2"/>
      <c r="BF17" s="2"/>
      <c r="BG17" s="2"/>
      <c r="BI17" s="2"/>
      <c r="BJ17" s="2"/>
      <c r="BL17" s="2"/>
      <c r="BM17" s="2"/>
      <c r="BO17" s="2"/>
      <c r="BP17" s="2"/>
      <c r="BS17" s="2"/>
      <c r="BT17" s="2"/>
      <c r="BU17" s="2"/>
      <c r="BW17" s="2"/>
      <c r="BX17" s="2"/>
      <c r="BY17" s="2"/>
      <c r="CA17" s="2"/>
      <c r="CB17" s="2"/>
      <c r="CC17" s="2"/>
    </row>
    <row r="18" spans="1:84" ht="15" customHeight="1" x14ac:dyDescent="0.3">
      <c r="A18" s="46">
        <v>2</v>
      </c>
      <c r="B18" s="54" t="s">
        <v>379</v>
      </c>
      <c r="C18" s="135">
        <v>6</v>
      </c>
      <c r="D18" s="160" t="str">
        <f t="shared" si="39"/>
        <v>_2_a_6</v>
      </c>
      <c r="E18" s="167" t="s">
        <v>51</v>
      </c>
      <c r="F18" s="37"/>
      <c r="G18" s="37"/>
      <c r="H18" s="133">
        <v>7</v>
      </c>
      <c r="I18" s="46" t="s">
        <v>42</v>
      </c>
      <c r="J18" s="91">
        <f t="shared" si="52"/>
        <v>96</v>
      </c>
      <c r="K18" s="94">
        <f>VLOOKUP(J18,Kalendarz!B:E,4,FALSE)</f>
        <v>47053</v>
      </c>
      <c r="L18" s="94">
        <f t="shared" si="53"/>
        <v>47053</v>
      </c>
      <c r="M18" s="37">
        <f t="shared" si="54"/>
        <v>95</v>
      </c>
      <c r="N18" s="476">
        <v>0</v>
      </c>
      <c r="O18" s="45">
        <v>120</v>
      </c>
      <c r="P18" s="242">
        <v>0.17</v>
      </c>
      <c r="Q18" s="242">
        <v>0.17</v>
      </c>
      <c r="R18" s="242">
        <v>0.16</v>
      </c>
      <c r="S18" s="242">
        <v>0.16300000000000001</v>
      </c>
      <c r="T18" s="242"/>
      <c r="U18" s="242"/>
      <c r="V18" s="242"/>
      <c r="W18" s="242"/>
      <c r="X18" s="242"/>
      <c r="Y18" s="243">
        <v>0.33300000000000002</v>
      </c>
      <c r="Z18" s="243">
        <v>0</v>
      </c>
      <c r="AA18" s="243">
        <v>0</v>
      </c>
      <c r="AB18" s="243">
        <v>0</v>
      </c>
      <c r="AC18" s="300"/>
      <c r="AD18" s="300"/>
      <c r="AE18" s="300"/>
      <c r="AF18" s="300"/>
      <c r="AG18" s="297">
        <f t="shared" si="23"/>
        <v>20</v>
      </c>
      <c r="AH18" s="297">
        <f t="shared" si="40"/>
        <v>20</v>
      </c>
      <c r="AI18" s="297">
        <f t="shared" si="41"/>
        <v>19</v>
      </c>
      <c r="AJ18" s="297">
        <f t="shared" si="42"/>
        <v>20</v>
      </c>
      <c r="AK18" s="297">
        <f t="shared" si="43"/>
        <v>0</v>
      </c>
      <c r="AL18" s="297">
        <f t="shared" si="44"/>
        <v>0</v>
      </c>
      <c r="AM18" s="297">
        <f t="shared" si="45"/>
        <v>0</v>
      </c>
      <c r="AN18" s="297">
        <f t="shared" si="46"/>
        <v>0</v>
      </c>
      <c r="AO18" s="297">
        <f t="shared" si="47"/>
        <v>0</v>
      </c>
      <c r="AP18" s="298">
        <f t="shared" si="48"/>
        <v>40</v>
      </c>
      <c r="AQ18" s="298">
        <f t="shared" si="49"/>
        <v>0</v>
      </c>
      <c r="AR18" s="298">
        <f t="shared" si="50"/>
        <v>0</v>
      </c>
      <c r="AS18" s="298">
        <f t="shared" si="51"/>
        <v>0</v>
      </c>
      <c r="AT18" s="302">
        <f t="shared" ref="AT18:AT30" si="55">ROUND($O18*AC18,0)</f>
        <v>0</v>
      </c>
      <c r="AU18" s="302">
        <f t="shared" ref="AU18:AU30" si="56">ROUND($O18*AD18,0)</f>
        <v>0</v>
      </c>
      <c r="AV18" s="302">
        <f t="shared" ref="AV18:AV30" si="57">ROUND($O18*AE18,0)</f>
        <v>0</v>
      </c>
      <c r="AW18" s="302">
        <f t="shared" ref="AW18:AW30" si="58">ROUND($O18*AF18,0)</f>
        <v>0</v>
      </c>
      <c r="AX18" s="236">
        <f t="shared" si="25"/>
        <v>79</v>
      </c>
      <c r="AY18" s="230">
        <f t="shared" si="26"/>
        <v>0.49375000000000002</v>
      </c>
      <c r="AZ18" s="230" t="e">
        <f>VLOOKUP(I18,Listy!$A$1:$H$9,6,FALSE)</f>
        <v>#N/A</v>
      </c>
      <c r="BA18" s="382" t="e">
        <f t="shared" si="27"/>
        <v>#N/A</v>
      </c>
      <c r="BB18" s="382" t="e">
        <f t="shared" si="28"/>
        <v>#N/A</v>
      </c>
      <c r="BC18" s="2"/>
      <c r="BD18" s="2"/>
      <c r="BE18" s="2"/>
      <c r="BF18" s="2"/>
      <c r="BG18" s="2"/>
      <c r="BI18" s="2"/>
      <c r="BJ18" s="2"/>
      <c r="BL18" s="2"/>
      <c r="BM18" s="2"/>
      <c r="BO18" s="2"/>
      <c r="BP18" s="2"/>
      <c r="BS18" s="2"/>
      <c r="BT18" s="2"/>
      <c r="BU18" s="2"/>
      <c r="BW18" s="2"/>
      <c r="BX18" s="2"/>
      <c r="BY18" s="2"/>
      <c r="CA18" s="2"/>
      <c r="CB18" s="2"/>
      <c r="CC18" s="2"/>
    </row>
    <row r="19" spans="1:84" ht="15" customHeight="1" x14ac:dyDescent="0.3">
      <c r="A19" s="46">
        <v>2</v>
      </c>
      <c r="B19" s="54" t="s">
        <v>379</v>
      </c>
      <c r="C19" s="135">
        <v>7</v>
      </c>
      <c r="D19" s="160" t="str">
        <f t="shared" si="39"/>
        <v>_2_a_7</v>
      </c>
      <c r="E19" s="167" t="s">
        <v>52</v>
      </c>
      <c r="F19" s="37"/>
      <c r="G19" s="37"/>
      <c r="H19" s="133">
        <v>8</v>
      </c>
      <c r="I19" s="46" t="s">
        <v>42</v>
      </c>
      <c r="J19" s="91">
        <f t="shared" si="52"/>
        <v>96</v>
      </c>
      <c r="K19" s="94">
        <f>VLOOKUP(J19,Kalendarz!B:E,4,FALSE)</f>
        <v>47053</v>
      </c>
      <c r="L19" s="94">
        <f t="shared" si="53"/>
        <v>47054</v>
      </c>
      <c r="M19" s="37">
        <f t="shared" si="54"/>
        <v>96</v>
      </c>
      <c r="N19" s="474">
        <f>ROUND(MAX(AG19:AO19)/Listy!$U$2,0)</f>
        <v>1</v>
      </c>
      <c r="O19" s="45">
        <v>120</v>
      </c>
      <c r="P19" s="242">
        <v>0.17</v>
      </c>
      <c r="Q19" s="242">
        <v>0.16</v>
      </c>
      <c r="R19" s="242">
        <v>0.17</v>
      </c>
      <c r="S19" s="242">
        <v>0.17</v>
      </c>
      <c r="T19" s="242"/>
      <c r="U19" s="242"/>
      <c r="V19" s="242"/>
      <c r="W19" s="242"/>
      <c r="X19" s="242"/>
      <c r="Y19" s="243">
        <v>0</v>
      </c>
      <c r="Z19" s="243">
        <v>0.33300000000000002</v>
      </c>
      <c r="AA19" s="243">
        <v>0</v>
      </c>
      <c r="AB19" s="243">
        <v>0</v>
      </c>
      <c r="AC19" s="300"/>
      <c r="AD19" s="300"/>
      <c r="AE19" s="300"/>
      <c r="AF19" s="300"/>
      <c r="AG19" s="297">
        <f t="shared" si="23"/>
        <v>20</v>
      </c>
      <c r="AH19" s="297">
        <f t="shared" si="40"/>
        <v>19</v>
      </c>
      <c r="AI19" s="297">
        <f t="shared" si="41"/>
        <v>20</v>
      </c>
      <c r="AJ19" s="297">
        <f t="shared" si="42"/>
        <v>20</v>
      </c>
      <c r="AK19" s="297">
        <f t="shared" si="43"/>
        <v>0</v>
      </c>
      <c r="AL19" s="297">
        <f t="shared" si="44"/>
        <v>0</v>
      </c>
      <c r="AM19" s="297">
        <f t="shared" si="45"/>
        <v>0</v>
      </c>
      <c r="AN19" s="297">
        <f t="shared" si="46"/>
        <v>0</v>
      </c>
      <c r="AO19" s="297">
        <f t="shared" si="47"/>
        <v>0</v>
      </c>
      <c r="AP19" s="298">
        <f t="shared" si="48"/>
        <v>0</v>
      </c>
      <c r="AQ19" s="298">
        <f t="shared" si="49"/>
        <v>40</v>
      </c>
      <c r="AR19" s="298">
        <f t="shared" si="50"/>
        <v>0</v>
      </c>
      <c r="AS19" s="298">
        <f t="shared" si="51"/>
        <v>0</v>
      </c>
      <c r="AT19" s="302">
        <f t="shared" si="55"/>
        <v>0</v>
      </c>
      <c r="AU19" s="302">
        <f t="shared" si="56"/>
        <v>0</v>
      </c>
      <c r="AV19" s="302">
        <f t="shared" si="57"/>
        <v>0</v>
      </c>
      <c r="AW19" s="302">
        <f t="shared" si="58"/>
        <v>0</v>
      </c>
      <c r="AX19" s="236">
        <f t="shared" si="25"/>
        <v>79</v>
      </c>
      <c r="AY19" s="230">
        <f t="shared" si="26"/>
        <v>0.49375000000000002</v>
      </c>
      <c r="AZ19" s="230" t="e">
        <f>VLOOKUP(I19,Listy!$A$1:$H$9,6,FALSE)</f>
        <v>#N/A</v>
      </c>
      <c r="BA19" s="382" t="e">
        <f t="shared" si="27"/>
        <v>#N/A</v>
      </c>
      <c r="BB19" s="382" t="e">
        <f t="shared" si="28"/>
        <v>#N/A</v>
      </c>
      <c r="BC19" s="2"/>
      <c r="BD19" s="2"/>
      <c r="BE19" s="2"/>
      <c r="BF19" s="2"/>
      <c r="BG19" s="2"/>
      <c r="BH19" s="2">
        <f>BF19*BG19</f>
        <v>0</v>
      </c>
      <c r="BI19" s="2"/>
      <c r="BJ19" s="2"/>
      <c r="BK19" s="2">
        <f>BI19*BJ19</f>
        <v>0</v>
      </c>
      <c r="BL19" s="2"/>
      <c r="BM19" s="2"/>
      <c r="BN19" s="2">
        <f>BL19*BM19</f>
        <v>0</v>
      </c>
      <c r="BO19" s="2"/>
      <c r="BP19" s="2"/>
      <c r="BQ19" s="2">
        <f t="shared" ref="BQ19:BR19" si="59">BO19*BP19</f>
        <v>0</v>
      </c>
      <c r="BR19" s="2">
        <f t="shared" si="59"/>
        <v>0</v>
      </c>
      <c r="BS19" s="2"/>
      <c r="BT19" s="2"/>
      <c r="BU19" s="2"/>
      <c r="BV19" s="2">
        <f>BT19*BU19</f>
        <v>0</v>
      </c>
      <c r="BW19" s="2"/>
      <c r="BX19" s="2"/>
      <c r="BY19" s="2"/>
      <c r="BZ19" s="2">
        <f>BX19*BY19</f>
        <v>0</v>
      </c>
      <c r="CA19" s="2"/>
      <c r="CB19" s="2"/>
      <c r="CC19" s="2"/>
      <c r="CD19" s="2">
        <f>CB19*CC19</f>
        <v>0</v>
      </c>
    </row>
    <row r="20" spans="1:84" ht="15" customHeight="1" x14ac:dyDescent="0.3">
      <c r="A20" s="46">
        <v>2</v>
      </c>
      <c r="B20" s="54" t="s">
        <v>379</v>
      </c>
      <c r="C20" s="135">
        <v>8</v>
      </c>
      <c r="D20" s="160" t="str">
        <f t="shared" si="39"/>
        <v>_2_a_8</v>
      </c>
      <c r="E20" s="167" t="s">
        <v>53</v>
      </c>
      <c r="F20" s="37"/>
      <c r="G20" s="37"/>
      <c r="H20" s="133">
        <v>9</v>
      </c>
      <c r="I20" s="53" t="s">
        <v>48</v>
      </c>
      <c r="J20" s="91">
        <f t="shared" si="52"/>
        <v>97</v>
      </c>
      <c r="K20" s="94">
        <f>VLOOKUP(J20,Kalendarz!B:E,4,FALSE)</f>
        <v>47060</v>
      </c>
      <c r="L20" s="94">
        <f t="shared" si="53"/>
        <v>47060</v>
      </c>
      <c r="M20" s="37">
        <f t="shared" si="54"/>
        <v>96</v>
      </c>
      <c r="N20" s="476">
        <v>0</v>
      </c>
      <c r="O20" s="45">
        <v>80</v>
      </c>
      <c r="P20" s="242">
        <v>0.25</v>
      </c>
      <c r="Q20" s="242">
        <v>0.25</v>
      </c>
      <c r="R20" s="242">
        <v>0</v>
      </c>
      <c r="S20" s="242">
        <v>0</v>
      </c>
      <c r="T20" s="242"/>
      <c r="U20" s="242"/>
      <c r="V20" s="242"/>
      <c r="W20" s="242"/>
      <c r="X20" s="242"/>
      <c r="Y20" s="243">
        <v>0</v>
      </c>
      <c r="Z20" s="243">
        <v>0</v>
      </c>
      <c r="AA20" s="243">
        <v>0.5</v>
      </c>
      <c r="AB20" s="243">
        <v>0</v>
      </c>
      <c r="AC20" s="300"/>
      <c r="AD20" s="300"/>
      <c r="AE20" s="300"/>
      <c r="AF20" s="300"/>
      <c r="AG20" s="297">
        <f t="shared" si="23"/>
        <v>20</v>
      </c>
      <c r="AH20" s="297">
        <f t="shared" si="40"/>
        <v>20</v>
      </c>
      <c r="AI20" s="297">
        <f t="shared" si="41"/>
        <v>0</v>
      </c>
      <c r="AJ20" s="297">
        <f t="shared" si="42"/>
        <v>0</v>
      </c>
      <c r="AK20" s="297">
        <f t="shared" si="43"/>
        <v>0</v>
      </c>
      <c r="AL20" s="297">
        <f t="shared" si="44"/>
        <v>0</v>
      </c>
      <c r="AM20" s="297">
        <f t="shared" si="45"/>
        <v>0</v>
      </c>
      <c r="AN20" s="297">
        <f t="shared" si="46"/>
        <v>0</v>
      </c>
      <c r="AO20" s="297">
        <f t="shared" si="47"/>
        <v>0</v>
      </c>
      <c r="AP20" s="298">
        <f t="shared" si="48"/>
        <v>0</v>
      </c>
      <c r="AQ20" s="298">
        <f t="shared" si="49"/>
        <v>0</v>
      </c>
      <c r="AR20" s="298">
        <f t="shared" si="50"/>
        <v>40</v>
      </c>
      <c r="AS20" s="298">
        <f t="shared" si="51"/>
        <v>0</v>
      </c>
      <c r="AT20" s="302">
        <f t="shared" si="55"/>
        <v>0</v>
      </c>
      <c r="AU20" s="302">
        <f t="shared" si="56"/>
        <v>0</v>
      </c>
      <c r="AV20" s="302">
        <f t="shared" si="57"/>
        <v>0</v>
      </c>
      <c r="AW20" s="302">
        <f t="shared" si="58"/>
        <v>0</v>
      </c>
      <c r="AX20" s="236">
        <f t="shared" si="25"/>
        <v>40</v>
      </c>
      <c r="AY20" s="230">
        <f t="shared" si="26"/>
        <v>0.25</v>
      </c>
      <c r="AZ20" s="230" t="e">
        <f>VLOOKUP(I20,Listy!$A$1:$H$9,6,FALSE)</f>
        <v>#N/A</v>
      </c>
      <c r="BA20" s="382" t="e">
        <f t="shared" si="27"/>
        <v>#N/A</v>
      </c>
      <c r="BB20" s="382" t="e">
        <f t="shared" si="28"/>
        <v>#N/A</v>
      </c>
      <c r="BC20" s="2"/>
      <c r="BD20" s="2"/>
      <c r="BE20" s="2"/>
      <c r="BF20" s="2"/>
      <c r="BG20" s="2"/>
      <c r="BI20" s="2"/>
      <c r="BJ20" s="2"/>
      <c r="BL20" s="2"/>
      <c r="BM20" s="2"/>
      <c r="BO20" s="2"/>
      <c r="BP20" s="2"/>
      <c r="BS20" s="2"/>
      <c r="BT20" s="2"/>
      <c r="BU20" s="2"/>
      <c r="BW20" s="2"/>
      <c r="BX20" s="2"/>
      <c r="BY20" s="2"/>
      <c r="CA20" s="2"/>
      <c r="CB20" s="2"/>
      <c r="CC20" s="2"/>
    </row>
    <row r="21" spans="1:84" ht="15" customHeight="1" x14ac:dyDescent="0.3">
      <c r="A21" s="2">
        <v>2</v>
      </c>
      <c r="B21" s="18" t="s">
        <v>380</v>
      </c>
      <c r="C21" s="139">
        <v>1</v>
      </c>
      <c r="D21" s="160" t="str">
        <f t="shared" si="39"/>
        <v>_2_b_1</v>
      </c>
      <c r="E21" s="165" t="s">
        <v>123</v>
      </c>
      <c r="F21" s="2"/>
      <c r="G21" s="2"/>
      <c r="H21" s="140">
        <v>9</v>
      </c>
      <c r="I21" s="51" t="s">
        <v>29</v>
      </c>
      <c r="J21" s="91">
        <f t="shared" si="52"/>
        <v>97</v>
      </c>
      <c r="K21" s="94">
        <f>VLOOKUP(J21,Kalendarz!B:E,4,FALSE)</f>
        <v>47060</v>
      </c>
      <c r="L21" s="94">
        <f t="shared" si="53"/>
        <v>47064</v>
      </c>
      <c r="M21" s="37">
        <f t="shared" si="54"/>
        <v>100</v>
      </c>
      <c r="N21" s="474">
        <f>ROUND(MAX(AG21:AO21)/Listy!$U$2,0)</f>
        <v>4</v>
      </c>
      <c r="O21" s="45">
        <v>160</v>
      </c>
      <c r="P21" s="242">
        <v>0</v>
      </c>
      <c r="Q21" s="242">
        <v>0</v>
      </c>
      <c r="R21" s="242">
        <v>0.5</v>
      </c>
      <c r="S21" s="242">
        <v>0.5</v>
      </c>
      <c r="T21" s="242"/>
      <c r="U21" s="242"/>
      <c r="V21" s="242"/>
      <c r="W21" s="242"/>
      <c r="X21" s="242"/>
      <c r="Y21" s="243">
        <v>0</v>
      </c>
      <c r="Z21" s="243">
        <v>0</v>
      </c>
      <c r="AA21" s="243">
        <v>0</v>
      </c>
      <c r="AB21" s="243">
        <v>0</v>
      </c>
      <c r="AC21" s="300"/>
      <c r="AD21" s="300"/>
      <c r="AE21" s="300"/>
      <c r="AF21" s="300"/>
      <c r="AG21" s="297">
        <f t="shared" si="23"/>
        <v>0</v>
      </c>
      <c r="AH21" s="297">
        <f t="shared" si="40"/>
        <v>0</v>
      </c>
      <c r="AI21" s="297">
        <f t="shared" si="41"/>
        <v>80</v>
      </c>
      <c r="AJ21" s="297">
        <f t="shared" si="42"/>
        <v>80</v>
      </c>
      <c r="AK21" s="297">
        <f t="shared" si="43"/>
        <v>0</v>
      </c>
      <c r="AL21" s="297">
        <f t="shared" si="44"/>
        <v>0</v>
      </c>
      <c r="AM21" s="297">
        <f t="shared" si="45"/>
        <v>0</v>
      </c>
      <c r="AN21" s="297">
        <f t="shared" si="46"/>
        <v>0</v>
      </c>
      <c r="AO21" s="297">
        <f t="shared" si="47"/>
        <v>0</v>
      </c>
      <c r="AP21" s="298">
        <f t="shared" ref="AP21:AP75" si="60">ROUND($O21*Y21,0)</f>
        <v>0</v>
      </c>
      <c r="AQ21" s="298">
        <f t="shared" ref="AQ21:AQ75" si="61">ROUND($O21*Z21,0)</f>
        <v>0</v>
      </c>
      <c r="AR21" s="298">
        <f t="shared" ref="AR21:AR75" si="62">ROUND($O21*AA21,0)</f>
        <v>0</v>
      </c>
      <c r="AS21" s="298">
        <f t="shared" ref="AS21:AS75" si="63">ROUND($O21*AB21,0)</f>
        <v>0</v>
      </c>
      <c r="AT21" s="302">
        <f t="shared" si="55"/>
        <v>0</v>
      </c>
      <c r="AU21" s="302">
        <f t="shared" si="56"/>
        <v>0</v>
      </c>
      <c r="AV21" s="302">
        <f t="shared" si="57"/>
        <v>0</v>
      </c>
      <c r="AW21" s="302">
        <f t="shared" si="58"/>
        <v>0</v>
      </c>
      <c r="AX21" s="236">
        <f t="shared" ref="AX21:AX75" si="64">SUM(AG21:AO21)</f>
        <v>160</v>
      </c>
      <c r="AY21" s="230">
        <f t="shared" si="26"/>
        <v>1</v>
      </c>
      <c r="AZ21" s="230" t="e">
        <f>VLOOKUP(I21,Listy!$A$1:$H$9,6,FALSE)</f>
        <v>#N/A</v>
      </c>
      <c r="BA21" s="382" t="e">
        <f t="shared" ref="BA21:BA75" si="65">AY21*AZ21</f>
        <v>#N/A</v>
      </c>
      <c r="BB21" s="382" t="e">
        <f t="shared" ref="BB21:BB75" si="66">AY21*BA21</f>
        <v>#N/A</v>
      </c>
      <c r="BC21" s="2"/>
      <c r="BD21" s="2"/>
      <c r="BE21" s="2"/>
      <c r="BF21" s="2"/>
      <c r="BG21" s="2"/>
      <c r="BI21" s="2"/>
      <c r="BJ21" s="2"/>
      <c r="BL21" s="2"/>
      <c r="BM21" s="2"/>
      <c r="BO21" s="2"/>
      <c r="BP21" s="2"/>
      <c r="BS21" s="2"/>
      <c r="BT21" s="2"/>
      <c r="BU21" s="2"/>
      <c r="BW21" s="2"/>
      <c r="BX21" s="2"/>
      <c r="BY21" s="2"/>
      <c r="CA21" s="2"/>
      <c r="CB21" s="2"/>
      <c r="CC21" s="2"/>
    </row>
    <row r="22" spans="1:84" ht="15" customHeight="1" x14ac:dyDescent="0.3">
      <c r="A22" s="2">
        <v>2</v>
      </c>
      <c r="B22" s="18" t="s">
        <v>381</v>
      </c>
      <c r="C22" s="139">
        <v>1</v>
      </c>
      <c r="D22" s="160" t="str">
        <f t="shared" si="39"/>
        <v>_2_c_1</v>
      </c>
      <c r="E22" s="165" t="s">
        <v>124</v>
      </c>
      <c r="F22" s="2"/>
      <c r="G22" s="2"/>
      <c r="H22" s="140">
        <v>9</v>
      </c>
      <c r="I22" s="51" t="s">
        <v>29</v>
      </c>
      <c r="J22" s="91">
        <f t="shared" si="52"/>
        <v>101</v>
      </c>
      <c r="K22" s="94">
        <f>VLOOKUP(J22,Kalendarz!B:E,4,FALSE)</f>
        <v>47088</v>
      </c>
      <c r="L22" s="94">
        <f t="shared" si="53"/>
        <v>47088</v>
      </c>
      <c r="M22" s="37">
        <f t="shared" si="54"/>
        <v>100</v>
      </c>
      <c r="N22" s="476">
        <v>0</v>
      </c>
      <c r="O22" s="45">
        <v>160</v>
      </c>
      <c r="P22" s="242">
        <v>0.4</v>
      </c>
      <c r="Q22" s="242">
        <v>0.4</v>
      </c>
      <c r="R22" s="242">
        <v>0.1</v>
      </c>
      <c r="S22" s="242">
        <v>0.1</v>
      </c>
      <c r="T22" s="242"/>
      <c r="U22" s="242"/>
      <c r="V22" s="242"/>
      <c r="W22" s="242"/>
      <c r="X22" s="242"/>
      <c r="Y22" s="243">
        <v>0</v>
      </c>
      <c r="Z22" s="243">
        <v>0</v>
      </c>
      <c r="AA22" s="243">
        <v>0</v>
      </c>
      <c r="AB22" s="243">
        <v>0</v>
      </c>
      <c r="AC22" s="300"/>
      <c r="AD22" s="300"/>
      <c r="AE22" s="300"/>
      <c r="AF22" s="300"/>
      <c r="AG22" s="297">
        <f t="shared" si="23"/>
        <v>64</v>
      </c>
      <c r="AH22" s="297">
        <f t="shared" si="40"/>
        <v>64</v>
      </c>
      <c r="AI22" s="297">
        <f t="shared" si="41"/>
        <v>16</v>
      </c>
      <c r="AJ22" s="297">
        <f t="shared" si="42"/>
        <v>16</v>
      </c>
      <c r="AK22" s="297">
        <f t="shared" si="43"/>
        <v>0</v>
      </c>
      <c r="AL22" s="297">
        <f t="shared" si="44"/>
        <v>0</v>
      </c>
      <c r="AM22" s="297">
        <f t="shared" si="45"/>
        <v>0</v>
      </c>
      <c r="AN22" s="297">
        <f t="shared" si="46"/>
        <v>0</v>
      </c>
      <c r="AO22" s="297">
        <f t="shared" si="47"/>
        <v>0</v>
      </c>
      <c r="AP22" s="298">
        <f t="shared" si="60"/>
        <v>0</v>
      </c>
      <c r="AQ22" s="298">
        <f t="shared" si="61"/>
        <v>0</v>
      </c>
      <c r="AR22" s="298">
        <f t="shared" si="62"/>
        <v>0</v>
      </c>
      <c r="AS22" s="298">
        <f t="shared" si="63"/>
        <v>0</v>
      </c>
      <c r="AT22" s="302">
        <f t="shared" si="55"/>
        <v>0</v>
      </c>
      <c r="AU22" s="302">
        <f t="shared" si="56"/>
        <v>0</v>
      </c>
      <c r="AV22" s="302">
        <f t="shared" si="57"/>
        <v>0</v>
      </c>
      <c r="AW22" s="302">
        <f t="shared" si="58"/>
        <v>0</v>
      </c>
      <c r="AX22" s="236">
        <f t="shared" si="64"/>
        <v>160</v>
      </c>
      <c r="AY22" s="230">
        <f t="shared" si="26"/>
        <v>1</v>
      </c>
      <c r="AZ22" s="230" t="e">
        <f>VLOOKUP(I22,Listy!$A$1:$H$9,6,FALSE)</f>
        <v>#N/A</v>
      </c>
      <c r="BA22" s="382" t="e">
        <f t="shared" si="65"/>
        <v>#N/A</v>
      </c>
      <c r="BB22" s="382" t="e">
        <f t="shared" si="66"/>
        <v>#N/A</v>
      </c>
      <c r="BC22" s="2"/>
      <c r="BD22" s="2"/>
      <c r="BE22" s="2"/>
      <c r="BF22" s="2"/>
      <c r="BG22" s="2"/>
      <c r="BI22" s="2"/>
      <c r="BJ22" s="2"/>
      <c r="BL22" s="2"/>
      <c r="BM22" s="2"/>
      <c r="BO22" s="2"/>
      <c r="BP22" s="2"/>
      <c r="BS22" s="2"/>
      <c r="BT22" s="2"/>
      <c r="BU22" s="2"/>
      <c r="BW22" s="2"/>
      <c r="BX22" s="2"/>
      <c r="BY22" s="2"/>
      <c r="CA22" s="2"/>
      <c r="CB22" s="2"/>
      <c r="CC22" s="2"/>
    </row>
    <row r="23" spans="1:84" ht="15" customHeight="1" x14ac:dyDescent="0.3">
      <c r="A23" s="2">
        <v>2</v>
      </c>
      <c r="B23" s="18" t="s">
        <v>382</v>
      </c>
      <c r="C23" s="139">
        <v>0</v>
      </c>
      <c r="D23" s="160" t="str">
        <f t="shared" si="39"/>
        <v>_2_d_0</v>
      </c>
      <c r="E23" s="368" t="s">
        <v>125</v>
      </c>
      <c r="F23" s="92"/>
      <c r="G23" s="92"/>
      <c r="H23" s="26"/>
      <c r="I23" s="92"/>
      <c r="J23" s="91">
        <f t="shared" si="52"/>
        <v>101</v>
      </c>
      <c r="K23" s="94">
        <f>VLOOKUP(J23,Kalendarz!B:E,4,FALSE)</f>
        <v>47088</v>
      </c>
      <c r="L23" s="94">
        <f t="shared" si="53"/>
        <v>47088</v>
      </c>
      <c r="M23" s="37">
        <f t="shared" si="54"/>
        <v>100</v>
      </c>
      <c r="N23" s="474">
        <f>ROUND(MAX(AG23:AO23)/Listy!$U$2,0)</f>
        <v>0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</row>
    <row r="24" spans="1:84" ht="15.75" customHeight="1" x14ac:dyDescent="0.3">
      <c r="A24" s="37">
        <v>2</v>
      </c>
      <c r="B24" s="54" t="s">
        <v>382</v>
      </c>
      <c r="C24" s="135">
        <v>1</v>
      </c>
      <c r="D24" s="160" t="str">
        <f t="shared" si="39"/>
        <v>_2_d_1</v>
      </c>
      <c r="E24" s="167" t="s">
        <v>57</v>
      </c>
      <c r="F24" s="37"/>
      <c r="G24" s="37"/>
      <c r="H24" s="133">
        <v>10</v>
      </c>
      <c r="I24" s="53" t="s">
        <v>48</v>
      </c>
      <c r="J24" s="91">
        <f t="shared" si="52"/>
        <v>101</v>
      </c>
      <c r="K24" s="94">
        <f>VLOOKUP(J24,Kalendarz!B:E,4,FALSE)</f>
        <v>47088</v>
      </c>
      <c r="L24" s="94">
        <f t="shared" si="53"/>
        <v>47089</v>
      </c>
      <c r="M24" s="37">
        <f t="shared" si="54"/>
        <v>101</v>
      </c>
      <c r="N24" s="474">
        <f>ROUND(MAX(AG24:AO24)/Listy!$U$2,0)</f>
        <v>1</v>
      </c>
      <c r="O24" s="45">
        <v>160</v>
      </c>
      <c r="P24" s="242">
        <v>0.13</v>
      </c>
      <c r="Q24" s="242">
        <v>0.12</v>
      </c>
      <c r="R24" s="242">
        <v>0</v>
      </c>
      <c r="S24" s="242">
        <v>0</v>
      </c>
      <c r="T24" s="242"/>
      <c r="U24" s="242"/>
      <c r="V24" s="242"/>
      <c r="W24" s="242"/>
      <c r="X24" s="242"/>
      <c r="Y24" s="243">
        <v>0.25</v>
      </c>
      <c r="Z24" s="243">
        <v>0.25</v>
      </c>
      <c r="AA24" s="243">
        <v>0.25</v>
      </c>
      <c r="AB24" s="243">
        <v>0</v>
      </c>
      <c r="AC24" s="300"/>
      <c r="AD24" s="300"/>
      <c r="AE24" s="300"/>
      <c r="AF24" s="300"/>
      <c r="AG24" s="297">
        <f t="shared" si="23"/>
        <v>21</v>
      </c>
      <c r="AH24" s="297">
        <f t="shared" ref="AH24:AH30" si="67">ROUND($O24*Q24,0)</f>
        <v>19</v>
      </c>
      <c r="AI24" s="297">
        <f t="shared" ref="AI24:AI30" si="68">ROUND($O24*R24,0)</f>
        <v>0</v>
      </c>
      <c r="AJ24" s="297">
        <f t="shared" ref="AJ24:AJ30" si="69">ROUND($O24*S24,0)</f>
        <v>0</v>
      </c>
      <c r="AK24" s="297">
        <f t="shared" ref="AK24:AK30" si="70">ROUND($O24*T24,0)</f>
        <v>0</v>
      </c>
      <c r="AL24" s="297">
        <f t="shared" ref="AL24:AL30" si="71">ROUND($O24*U24,0)</f>
        <v>0</v>
      </c>
      <c r="AM24" s="297">
        <f t="shared" ref="AM24:AM30" si="72">ROUND($O24*V24,0)</f>
        <v>0</v>
      </c>
      <c r="AN24" s="297">
        <f t="shared" ref="AN24:AN30" si="73">ROUND($O24*W24,0)</f>
        <v>0</v>
      </c>
      <c r="AO24" s="297">
        <f t="shared" ref="AO24:AO30" si="74">ROUND($O24*X24,0)</f>
        <v>0</v>
      </c>
      <c r="AP24" s="298">
        <f t="shared" si="60"/>
        <v>40</v>
      </c>
      <c r="AQ24" s="298">
        <f t="shared" si="61"/>
        <v>40</v>
      </c>
      <c r="AR24" s="298">
        <f t="shared" si="62"/>
        <v>40</v>
      </c>
      <c r="AS24" s="298">
        <f t="shared" si="63"/>
        <v>0</v>
      </c>
      <c r="AT24" s="302">
        <f t="shared" si="55"/>
        <v>0</v>
      </c>
      <c r="AU24" s="302">
        <f t="shared" si="56"/>
        <v>0</v>
      </c>
      <c r="AV24" s="302">
        <f t="shared" si="57"/>
        <v>0</v>
      </c>
      <c r="AW24" s="302">
        <f t="shared" si="58"/>
        <v>0</v>
      </c>
      <c r="AX24" s="236">
        <f t="shared" si="64"/>
        <v>40</v>
      </c>
      <c r="AY24" s="230">
        <f t="shared" si="26"/>
        <v>0.25</v>
      </c>
      <c r="AZ24" s="230" t="e">
        <f>VLOOKUP(I24,Listy!$A$1:$H$9,6,FALSE)</f>
        <v>#N/A</v>
      </c>
      <c r="BA24" s="382" t="e">
        <f t="shared" si="65"/>
        <v>#N/A</v>
      </c>
      <c r="BB24" s="382" t="e">
        <f t="shared" si="66"/>
        <v>#N/A</v>
      </c>
      <c r="BC24" s="2"/>
      <c r="BD24" s="2"/>
      <c r="BE24" s="2"/>
      <c r="BF24" s="2"/>
      <c r="BG24" s="2"/>
      <c r="BH24" s="2">
        <f>BF24*BG24</f>
        <v>0</v>
      </c>
      <c r="BI24" s="2"/>
      <c r="BJ24" s="2"/>
      <c r="BK24" s="58"/>
      <c r="BL24" s="2"/>
      <c r="BM24" s="2"/>
      <c r="BN24" s="2">
        <v>0</v>
      </c>
      <c r="BO24" s="2"/>
      <c r="BP24" s="2"/>
      <c r="BQ24" s="2">
        <v>0</v>
      </c>
      <c r="BR24" s="2">
        <v>0</v>
      </c>
      <c r="BS24" s="2"/>
      <c r="BT24" s="2"/>
      <c r="BU24" s="2"/>
      <c r="BV24" s="2">
        <f>BT24*BU24</f>
        <v>0</v>
      </c>
      <c r="BW24" s="2"/>
      <c r="BX24" s="2"/>
      <c r="BY24" s="2"/>
      <c r="BZ24" s="2">
        <f>BX24*BY24</f>
        <v>0</v>
      </c>
      <c r="CA24" s="2"/>
      <c r="CB24" s="2"/>
      <c r="CC24" s="2"/>
      <c r="CD24" s="2">
        <f>CB24*CC24</f>
        <v>0</v>
      </c>
    </row>
    <row r="25" spans="1:84" ht="15.75" customHeight="1" x14ac:dyDescent="0.3">
      <c r="A25" s="37">
        <v>2</v>
      </c>
      <c r="B25" s="54" t="s">
        <v>382</v>
      </c>
      <c r="C25" s="135">
        <v>2</v>
      </c>
      <c r="D25" s="160" t="str">
        <f t="shared" si="39"/>
        <v>_2_d_2</v>
      </c>
      <c r="E25" s="167" t="s">
        <v>58</v>
      </c>
      <c r="F25" s="37"/>
      <c r="G25" s="37"/>
      <c r="H25" s="133">
        <v>11</v>
      </c>
      <c r="I25" s="53" t="s">
        <v>48</v>
      </c>
      <c r="J25" s="91">
        <f t="shared" si="52"/>
        <v>102</v>
      </c>
      <c r="K25" s="94">
        <f>VLOOKUP(J25,Kalendarz!B:E,4,FALSE)</f>
        <v>47095</v>
      </c>
      <c r="L25" s="94">
        <f t="shared" si="53"/>
        <v>47095</v>
      </c>
      <c r="M25" s="37">
        <f t="shared" si="54"/>
        <v>101</v>
      </c>
      <c r="N25" s="476">
        <v>0</v>
      </c>
      <c r="O25" s="45">
        <v>320</v>
      </c>
      <c r="P25" s="242">
        <v>0</v>
      </c>
      <c r="Q25" s="242">
        <v>0</v>
      </c>
      <c r="R25" s="242">
        <v>0.13</v>
      </c>
      <c r="S25" s="242">
        <v>0.12</v>
      </c>
      <c r="T25" s="242"/>
      <c r="U25" s="242"/>
      <c r="V25" s="242"/>
      <c r="W25" s="242"/>
      <c r="X25" s="242"/>
      <c r="Y25" s="243">
        <v>0.25</v>
      </c>
      <c r="Z25" s="243">
        <v>0.25</v>
      </c>
      <c r="AA25" s="243">
        <v>0.25</v>
      </c>
      <c r="AB25" s="243">
        <v>0</v>
      </c>
      <c r="AC25" s="300"/>
      <c r="AD25" s="300"/>
      <c r="AE25" s="300"/>
      <c r="AF25" s="300"/>
      <c r="AG25" s="297">
        <f t="shared" si="23"/>
        <v>0</v>
      </c>
      <c r="AH25" s="297">
        <f t="shared" si="67"/>
        <v>0</v>
      </c>
      <c r="AI25" s="297">
        <f t="shared" si="68"/>
        <v>42</v>
      </c>
      <c r="AJ25" s="297">
        <f t="shared" si="69"/>
        <v>38</v>
      </c>
      <c r="AK25" s="297">
        <f t="shared" si="70"/>
        <v>0</v>
      </c>
      <c r="AL25" s="297">
        <f t="shared" si="71"/>
        <v>0</v>
      </c>
      <c r="AM25" s="297">
        <f t="shared" si="72"/>
        <v>0</v>
      </c>
      <c r="AN25" s="297">
        <f t="shared" si="73"/>
        <v>0</v>
      </c>
      <c r="AO25" s="297">
        <f t="shared" si="74"/>
        <v>0</v>
      </c>
      <c r="AP25" s="298">
        <f t="shared" si="60"/>
        <v>80</v>
      </c>
      <c r="AQ25" s="298">
        <f t="shared" si="61"/>
        <v>80</v>
      </c>
      <c r="AR25" s="298">
        <f t="shared" si="62"/>
        <v>80</v>
      </c>
      <c r="AS25" s="298">
        <f t="shared" si="63"/>
        <v>0</v>
      </c>
      <c r="AT25" s="302">
        <f t="shared" si="55"/>
        <v>0</v>
      </c>
      <c r="AU25" s="302">
        <f t="shared" si="56"/>
        <v>0</v>
      </c>
      <c r="AV25" s="302">
        <f t="shared" si="57"/>
        <v>0</v>
      </c>
      <c r="AW25" s="302">
        <f t="shared" si="58"/>
        <v>0</v>
      </c>
      <c r="AX25" s="236">
        <f t="shared" si="64"/>
        <v>80</v>
      </c>
      <c r="AY25" s="230">
        <f t="shared" si="26"/>
        <v>0.5</v>
      </c>
      <c r="AZ25" s="230" t="e">
        <f>VLOOKUP(I25,Listy!$A$1:$H$9,6,FALSE)</f>
        <v>#N/A</v>
      </c>
      <c r="BA25" s="382" t="e">
        <f t="shared" si="65"/>
        <v>#N/A</v>
      </c>
      <c r="BB25" s="382" t="e">
        <f t="shared" si="66"/>
        <v>#N/A</v>
      </c>
      <c r="BC25" s="2"/>
      <c r="BD25" s="2"/>
      <c r="BE25" s="2"/>
      <c r="BF25" s="2"/>
      <c r="BG25" s="2"/>
      <c r="BI25" s="2"/>
      <c r="BJ25" s="2"/>
      <c r="BL25" s="2"/>
      <c r="BM25" s="2"/>
      <c r="BO25" s="2"/>
      <c r="BP25" s="2"/>
      <c r="BS25" s="2"/>
      <c r="BT25" s="2"/>
      <c r="BU25" s="2"/>
      <c r="BW25" s="2"/>
      <c r="BX25" s="2"/>
      <c r="BY25" s="2"/>
      <c r="CA25" s="2"/>
      <c r="CB25" s="2"/>
      <c r="CC25" s="2"/>
    </row>
    <row r="26" spans="1:84" ht="15.75" customHeight="1" x14ac:dyDescent="0.3">
      <c r="A26" s="37">
        <v>2</v>
      </c>
      <c r="B26" s="54" t="s">
        <v>382</v>
      </c>
      <c r="C26" s="135">
        <v>3</v>
      </c>
      <c r="D26" s="160" t="str">
        <f t="shared" si="39"/>
        <v>_2_d_3</v>
      </c>
      <c r="E26" s="167" t="s">
        <v>59</v>
      </c>
      <c r="F26" s="37"/>
      <c r="G26" s="37"/>
      <c r="H26" s="133">
        <v>11</v>
      </c>
      <c r="I26" s="53" t="s">
        <v>48</v>
      </c>
      <c r="J26" s="91">
        <f t="shared" si="52"/>
        <v>102</v>
      </c>
      <c r="K26" s="94">
        <f>VLOOKUP(J26,Kalendarz!B:E,4,FALSE)</f>
        <v>47095</v>
      </c>
      <c r="L26" s="94">
        <f t="shared" si="53"/>
        <v>47095</v>
      </c>
      <c r="M26" s="37">
        <f t="shared" si="54"/>
        <v>101</v>
      </c>
      <c r="N26" s="476">
        <v>0</v>
      </c>
      <c r="O26" s="45">
        <v>120</v>
      </c>
      <c r="P26" s="242">
        <v>0.17</v>
      </c>
      <c r="Q26" s="242">
        <v>0.16</v>
      </c>
      <c r="R26" s="242">
        <v>0</v>
      </c>
      <c r="S26" s="242">
        <v>0</v>
      </c>
      <c r="T26" s="242"/>
      <c r="U26" s="242"/>
      <c r="V26" s="242"/>
      <c r="W26" s="242"/>
      <c r="X26" s="242"/>
      <c r="Y26" s="243">
        <v>0.33300000000000002</v>
      </c>
      <c r="Z26" s="243">
        <v>0.33300000000000002</v>
      </c>
      <c r="AA26" s="243">
        <v>0</v>
      </c>
      <c r="AB26" s="243">
        <v>0</v>
      </c>
      <c r="AC26" s="300"/>
      <c r="AD26" s="300"/>
      <c r="AE26" s="300"/>
      <c r="AF26" s="300"/>
      <c r="AG26" s="297">
        <f t="shared" si="23"/>
        <v>20</v>
      </c>
      <c r="AH26" s="297">
        <f t="shared" si="67"/>
        <v>19</v>
      </c>
      <c r="AI26" s="297">
        <f t="shared" si="68"/>
        <v>0</v>
      </c>
      <c r="AJ26" s="297">
        <f t="shared" si="69"/>
        <v>0</v>
      </c>
      <c r="AK26" s="297">
        <f t="shared" si="70"/>
        <v>0</v>
      </c>
      <c r="AL26" s="297">
        <f t="shared" si="71"/>
        <v>0</v>
      </c>
      <c r="AM26" s="297">
        <f t="shared" si="72"/>
        <v>0</v>
      </c>
      <c r="AN26" s="297">
        <f t="shared" si="73"/>
        <v>0</v>
      </c>
      <c r="AO26" s="297">
        <f t="shared" si="74"/>
        <v>0</v>
      </c>
      <c r="AP26" s="298">
        <f t="shared" si="60"/>
        <v>40</v>
      </c>
      <c r="AQ26" s="298">
        <f t="shared" si="61"/>
        <v>40</v>
      </c>
      <c r="AR26" s="298">
        <f t="shared" si="62"/>
        <v>0</v>
      </c>
      <c r="AS26" s="298">
        <f t="shared" si="63"/>
        <v>0</v>
      </c>
      <c r="AT26" s="302">
        <f t="shared" si="55"/>
        <v>0</v>
      </c>
      <c r="AU26" s="302">
        <f t="shared" si="56"/>
        <v>0</v>
      </c>
      <c r="AV26" s="302">
        <f t="shared" si="57"/>
        <v>0</v>
      </c>
      <c r="AW26" s="302">
        <f t="shared" si="58"/>
        <v>0</v>
      </c>
      <c r="AX26" s="236">
        <f t="shared" si="64"/>
        <v>39</v>
      </c>
      <c r="AY26" s="230">
        <f t="shared" si="26"/>
        <v>0.24374999999999999</v>
      </c>
      <c r="AZ26" s="230" t="e">
        <f>VLOOKUP(I26,Listy!$A$1:$H$9,6,FALSE)</f>
        <v>#N/A</v>
      </c>
      <c r="BA26" s="382" t="e">
        <f t="shared" si="65"/>
        <v>#N/A</v>
      </c>
      <c r="BB26" s="382" t="e">
        <f t="shared" si="66"/>
        <v>#N/A</v>
      </c>
      <c r="BC26" s="2"/>
      <c r="BD26" s="2"/>
      <c r="BE26" s="2"/>
      <c r="BF26" s="2"/>
      <c r="BG26" s="2"/>
      <c r="BI26" s="2"/>
      <c r="BJ26" s="2"/>
      <c r="BK26" s="59"/>
      <c r="BL26" s="2"/>
      <c r="BM26" s="2"/>
      <c r="BO26" s="2"/>
      <c r="BP26" s="2"/>
      <c r="BS26" s="2"/>
      <c r="BT26" s="2"/>
      <c r="BU26" s="2"/>
      <c r="BW26" s="2"/>
      <c r="BX26" s="2"/>
      <c r="BY26" s="2"/>
      <c r="CA26" s="2"/>
      <c r="CB26" s="2"/>
      <c r="CC26" s="2"/>
    </row>
    <row r="27" spans="1:84" ht="15.75" customHeight="1" x14ac:dyDescent="0.3">
      <c r="A27" s="37">
        <v>2</v>
      </c>
      <c r="B27" s="54" t="s">
        <v>382</v>
      </c>
      <c r="C27" s="135">
        <v>4</v>
      </c>
      <c r="D27" s="160" t="str">
        <f t="shared" si="39"/>
        <v>_2_d_4</v>
      </c>
      <c r="E27" s="167" t="s">
        <v>60</v>
      </c>
      <c r="F27" s="37"/>
      <c r="G27" s="37"/>
      <c r="H27" s="133">
        <v>11</v>
      </c>
      <c r="I27" s="53" t="s">
        <v>48</v>
      </c>
      <c r="J27" s="91">
        <f t="shared" ref="J27:J44" si="75">M26+1</f>
        <v>102</v>
      </c>
      <c r="K27" s="94">
        <f>VLOOKUP(J27,Kalendarz!B:E,4,FALSE)</f>
        <v>47095</v>
      </c>
      <c r="L27" s="94">
        <f t="shared" ref="L27:L44" si="76">K27+N27</f>
        <v>47095</v>
      </c>
      <c r="M27" s="37">
        <f t="shared" ref="M27:M44" si="77">J27+N27-1</f>
        <v>101</v>
      </c>
      <c r="N27" s="476">
        <v>0</v>
      </c>
      <c r="O27" s="45">
        <v>120</v>
      </c>
      <c r="P27" s="242">
        <v>0.17</v>
      </c>
      <c r="Q27" s="242">
        <v>0.16300000000000001</v>
      </c>
      <c r="R27" s="242">
        <v>0</v>
      </c>
      <c r="S27" s="242">
        <v>0</v>
      </c>
      <c r="T27" s="242"/>
      <c r="U27" s="242"/>
      <c r="V27" s="242"/>
      <c r="W27" s="242"/>
      <c r="X27" s="242"/>
      <c r="Y27" s="243">
        <v>0</v>
      </c>
      <c r="Z27" s="243">
        <v>0.33300000000000002</v>
      </c>
      <c r="AA27" s="243">
        <v>0.33300000000000002</v>
      </c>
      <c r="AB27" s="243">
        <v>0</v>
      </c>
      <c r="AC27" s="300"/>
      <c r="AD27" s="300"/>
      <c r="AE27" s="300"/>
      <c r="AF27" s="300"/>
      <c r="AG27" s="297">
        <f t="shared" si="23"/>
        <v>20</v>
      </c>
      <c r="AH27" s="297">
        <f t="shared" si="67"/>
        <v>20</v>
      </c>
      <c r="AI27" s="297">
        <f t="shared" si="68"/>
        <v>0</v>
      </c>
      <c r="AJ27" s="297">
        <f t="shared" si="69"/>
        <v>0</v>
      </c>
      <c r="AK27" s="297">
        <f t="shared" si="70"/>
        <v>0</v>
      </c>
      <c r="AL27" s="297">
        <f t="shared" si="71"/>
        <v>0</v>
      </c>
      <c r="AM27" s="297">
        <f t="shared" si="72"/>
        <v>0</v>
      </c>
      <c r="AN27" s="297">
        <f t="shared" si="73"/>
        <v>0</v>
      </c>
      <c r="AO27" s="297">
        <f t="shared" si="74"/>
        <v>0</v>
      </c>
      <c r="AP27" s="298">
        <f t="shared" si="60"/>
        <v>0</v>
      </c>
      <c r="AQ27" s="298">
        <f t="shared" si="61"/>
        <v>40</v>
      </c>
      <c r="AR27" s="298">
        <f t="shared" si="62"/>
        <v>40</v>
      </c>
      <c r="AS27" s="298">
        <f t="shared" si="63"/>
        <v>0</v>
      </c>
      <c r="AT27" s="302">
        <f t="shared" si="55"/>
        <v>0</v>
      </c>
      <c r="AU27" s="302">
        <f t="shared" si="56"/>
        <v>0</v>
      </c>
      <c r="AV27" s="302">
        <f t="shared" si="57"/>
        <v>0</v>
      </c>
      <c r="AW27" s="302">
        <f t="shared" si="58"/>
        <v>0</v>
      </c>
      <c r="AX27" s="236">
        <f t="shared" si="64"/>
        <v>40</v>
      </c>
      <c r="AY27" s="230">
        <f t="shared" si="26"/>
        <v>0.25</v>
      </c>
      <c r="AZ27" s="230" t="e">
        <f>VLOOKUP(I27,Listy!$A$1:$H$9,6,FALSE)</f>
        <v>#N/A</v>
      </c>
      <c r="BA27" s="382" t="e">
        <f t="shared" si="65"/>
        <v>#N/A</v>
      </c>
      <c r="BB27" s="382" t="e">
        <f t="shared" si="66"/>
        <v>#N/A</v>
      </c>
      <c r="BC27" s="2"/>
      <c r="BD27" s="2"/>
      <c r="BE27" s="2"/>
      <c r="BF27" s="2"/>
      <c r="BG27" s="2"/>
      <c r="BI27" s="2"/>
      <c r="BJ27" s="2"/>
      <c r="BK27" s="59"/>
      <c r="BL27" s="2"/>
      <c r="BM27" s="2"/>
      <c r="BO27" s="2"/>
      <c r="BP27" s="2"/>
      <c r="BS27" s="2"/>
      <c r="BT27" s="2"/>
      <c r="BU27" s="2"/>
      <c r="BW27" s="2"/>
      <c r="BX27" s="2"/>
      <c r="BY27" s="2"/>
      <c r="CA27" s="2"/>
      <c r="CB27" s="2"/>
      <c r="CC27" s="2"/>
    </row>
    <row r="28" spans="1:84" ht="15.75" customHeight="1" x14ac:dyDescent="0.3">
      <c r="A28" s="37">
        <v>2</v>
      </c>
      <c r="B28" s="54" t="s">
        <v>382</v>
      </c>
      <c r="C28" s="135">
        <v>5</v>
      </c>
      <c r="D28" s="160" t="str">
        <f t="shared" si="39"/>
        <v>_2_d_5</v>
      </c>
      <c r="E28" s="167" t="s">
        <v>61</v>
      </c>
      <c r="F28" s="37"/>
      <c r="G28" s="37"/>
      <c r="H28" s="133">
        <v>12</v>
      </c>
      <c r="I28" s="53" t="s">
        <v>48</v>
      </c>
      <c r="J28" s="91">
        <f t="shared" si="75"/>
        <v>102</v>
      </c>
      <c r="K28" s="94">
        <f>VLOOKUP(J28,Kalendarz!B:E,4,FALSE)</f>
        <v>47095</v>
      </c>
      <c r="L28" s="94">
        <f t="shared" si="76"/>
        <v>47095</v>
      </c>
      <c r="M28" s="37">
        <f t="shared" si="77"/>
        <v>101</v>
      </c>
      <c r="N28" s="476">
        <v>0</v>
      </c>
      <c r="O28" s="45">
        <v>120</v>
      </c>
      <c r="P28" s="242">
        <v>0.17</v>
      </c>
      <c r="Q28" s="242">
        <v>0.16500000000000001</v>
      </c>
      <c r="R28" s="242">
        <v>0</v>
      </c>
      <c r="S28" s="242">
        <v>0</v>
      </c>
      <c r="T28" s="242"/>
      <c r="U28" s="242"/>
      <c r="V28" s="242"/>
      <c r="W28" s="242"/>
      <c r="X28" s="242"/>
      <c r="Y28" s="243">
        <v>0</v>
      </c>
      <c r="Z28" s="243">
        <v>0.33300000000000002</v>
      </c>
      <c r="AA28" s="243">
        <v>0.33300000000000002</v>
      </c>
      <c r="AB28" s="243">
        <v>0</v>
      </c>
      <c r="AC28" s="300"/>
      <c r="AD28" s="300"/>
      <c r="AE28" s="300"/>
      <c r="AF28" s="300"/>
      <c r="AG28" s="297">
        <f t="shared" si="23"/>
        <v>20</v>
      </c>
      <c r="AH28" s="297">
        <f t="shared" si="67"/>
        <v>20</v>
      </c>
      <c r="AI28" s="297">
        <f t="shared" si="68"/>
        <v>0</v>
      </c>
      <c r="AJ28" s="297">
        <f t="shared" si="69"/>
        <v>0</v>
      </c>
      <c r="AK28" s="297">
        <f t="shared" si="70"/>
        <v>0</v>
      </c>
      <c r="AL28" s="297">
        <f t="shared" si="71"/>
        <v>0</v>
      </c>
      <c r="AM28" s="297">
        <f t="shared" si="72"/>
        <v>0</v>
      </c>
      <c r="AN28" s="297">
        <f t="shared" si="73"/>
        <v>0</v>
      </c>
      <c r="AO28" s="297">
        <f t="shared" si="74"/>
        <v>0</v>
      </c>
      <c r="AP28" s="298">
        <f t="shared" si="60"/>
        <v>0</v>
      </c>
      <c r="AQ28" s="298">
        <f t="shared" si="61"/>
        <v>40</v>
      </c>
      <c r="AR28" s="298">
        <f t="shared" si="62"/>
        <v>40</v>
      </c>
      <c r="AS28" s="298">
        <f t="shared" si="63"/>
        <v>0</v>
      </c>
      <c r="AT28" s="302">
        <f t="shared" si="55"/>
        <v>0</v>
      </c>
      <c r="AU28" s="302">
        <f t="shared" si="56"/>
        <v>0</v>
      </c>
      <c r="AV28" s="302">
        <f t="shared" si="57"/>
        <v>0</v>
      </c>
      <c r="AW28" s="302">
        <f t="shared" si="58"/>
        <v>0</v>
      </c>
      <c r="AX28" s="236">
        <f t="shared" si="64"/>
        <v>40</v>
      </c>
      <c r="AY28" s="230">
        <f t="shared" si="26"/>
        <v>0.25</v>
      </c>
      <c r="AZ28" s="230" t="e">
        <f>VLOOKUP(I28,Listy!$A$1:$H$9,6,FALSE)</f>
        <v>#N/A</v>
      </c>
      <c r="BA28" s="382" t="e">
        <f t="shared" si="65"/>
        <v>#N/A</v>
      </c>
      <c r="BB28" s="382" t="e">
        <f t="shared" si="66"/>
        <v>#N/A</v>
      </c>
      <c r="BC28" s="2"/>
      <c r="BD28" s="2"/>
      <c r="BE28" s="2"/>
      <c r="BF28" s="2"/>
      <c r="BG28" s="2"/>
      <c r="BI28" s="2"/>
      <c r="BJ28" s="2"/>
      <c r="BL28" s="2"/>
      <c r="BM28" s="2"/>
      <c r="BO28" s="2"/>
      <c r="BP28" s="2"/>
      <c r="BS28" s="2"/>
      <c r="BT28" s="2"/>
      <c r="BU28" s="2"/>
      <c r="BW28" s="2"/>
      <c r="BX28" s="2"/>
      <c r="BY28" s="2"/>
      <c r="CA28" s="2"/>
      <c r="CB28" s="2"/>
      <c r="CC28" s="2"/>
    </row>
    <row r="29" spans="1:84" ht="15.75" customHeight="1" x14ac:dyDescent="0.3">
      <c r="A29" s="37">
        <v>2</v>
      </c>
      <c r="B29" s="54" t="s">
        <v>382</v>
      </c>
      <c r="C29" s="135">
        <v>6</v>
      </c>
      <c r="D29" s="160" t="str">
        <f t="shared" si="39"/>
        <v>_2_d_6</v>
      </c>
      <c r="E29" s="167" t="s">
        <v>62</v>
      </c>
      <c r="F29" s="37"/>
      <c r="G29" s="37"/>
      <c r="H29" s="133">
        <v>12</v>
      </c>
      <c r="I29" s="53" t="s">
        <v>48</v>
      </c>
      <c r="J29" s="91">
        <f t="shared" si="75"/>
        <v>102</v>
      </c>
      <c r="K29" s="94">
        <f>VLOOKUP(J29,Kalendarz!B:E,4,FALSE)</f>
        <v>47095</v>
      </c>
      <c r="L29" s="94">
        <f t="shared" si="76"/>
        <v>47095</v>
      </c>
      <c r="M29" s="37">
        <f t="shared" si="77"/>
        <v>101</v>
      </c>
      <c r="N29" s="476">
        <v>0</v>
      </c>
      <c r="O29" s="45">
        <v>120</v>
      </c>
      <c r="P29" s="242">
        <v>0</v>
      </c>
      <c r="Q29" s="242">
        <v>0</v>
      </c>
      <c r="R29" s="242">
        <v>0.17</v>
      </c>
      <c r="S29" s="242">
        <v>0.16500000000000001</v>
      </c>
      <c r="T29" s="242"/>
      <c r="U29" s="242"/>
      <c r="V29" s="242"/>
      <c r="W29" s="242"/>
      <c r="X29" s="242"/>
      <c r="Y29" s="243">
        <v>0.33300000000000002</v>
      </c>
      <c r="Z29" s="243">
        <v>0</v>
      </c>
      <c r="AA29" s="243">
        <v>0</v>
      </c>
      <c r="AB29" s="243">
        <v>0.33300000000000002</v>
      </c>
      <c r="AC29" s="300"/>
      <c r="AD29" s="300"/>
      <c r="AE29" s="300"/>
      <c r="AF29" s="300"/>
      <c r="AG29" s="297">
        <f t="shared" si="23"/>
        <v>0</v>
      </c>
      <c r="AH29" s="297">
        <f t="shared" si="67"/>
        <v>0</v>
      </c>
      <c r="AI29" s="297">
        <f t="shared" si="68"/>
        <v>20</v>
      </c>
      <c r="AJ29" s="297">
        <f t="shared" si="69"/>
        <v>20</v>
      </c>
      <c r="AK29" s="297">
        <f t="shared" si="70"/>
        <v>0</v>
      </c>
      <c r="AL29" s="297">
        <f t="shared" si="71"/>
        <v>0</v>
      </c>
      <c r="AM29" s="297">
        <f t="shared" si="72"/>
        <v>0</v>
      </c>
      <c r="AN29" s="297">
        <f t="shared" si="73"/>
        <v>0</v>
      </c>
      <c r="AO29" s="297">
        <f t="shared" si="74"/>
        <v>0</v>
      </c>
      <c r="AP29" s="298">
        <f t="shared" si="60"/>
        <v>40</v>
      </c>
      <c r="AQ29" s="298">
        <f t="shared" si="61"/>
        <v>0</v>
      </c>
      <c r="AR29" s="298">
        <f t="shared" si="62"/>
        <v>0</v>
      </c>
      <c r="AS29" s="298">
        <f t="shared" si="63"/>
        <v>40</v>
      </c>
      <c r="AT29" s="302">
        <f t="shared" si="55"/>
        <v>0</v>
      </c>
      <c r="AU29" s="302">
        <f t="shared" si="56"/>
        <v>0</v>
      </c>
      <c r="AV29" s="302">
        <f t="shared" si="57"/>
        <v>0</v>
      </c>
      <c r="AW29" s="302">
        <f t="shared" si="58"/>
        <v>0</v>
      </c>
      <c r="AX29" s="236">
        <f t="shared" si="64"/>
        <v>40</v>
      </c>
      <c r="AY29" s="230">
        <f t="shared" si="26"/>
        <v>0.25</v>
      </c>
      <c r="AZ29" s="230" t="e">
        <f>VLOOKUP(I29,Listy!$A$1:$H$9,6,FALSE)</f>
        <v>#N/A</v>
      </c>
      <c r="BA29" s="382" t="e">
        <f t="shared" si="65"/>
        <v>#N/A</v>
      </c>
      <c r="BB29" s="382" t="e">
        <f t="shared" si="66"/>
        <v>#N/A</v>
      </c>
      <c r="BC29" s="2"/>
      <c r="BD29" s="2"/>
      <c r="BE29" s="2"/>
      <c r="BF29" s="2"/>
      <c r="BG29" s="2"/>
      <c r="BI29" s="2"/>
      <c r="BJ29" s="2"/>
      <c r="BL29" s="2"/>
      <c r="BM29" s="2"/>
      <c r="BO29" s="2"/>
      <c r="BP29" s="2"/>
      <c r="BS29" s="2"/>
      <c r="BT29" s="2"/>
      <c r="BU29" s="2"/>
      <c r="BW29" s="2"/>
      <c r="BX29" s="2"/>
      <c r="BY29" s="2"/>
      <c r="CA29" s="2"/>
      <c r="CB29" s="2"/>
      <c r="CC29" s="2"/>
    </row>
    <row r="30" spans="1:84" ht="15.75" customHeight="1" x14ac:dyDescent="0.3">
      <c r="A30" s="37">
        <v>2</v>
      </c>
      <c r="B30" s="55" t="s">
        <v>383</v>
      </c>
      <c r="C30" s="136">
        <v>1</v>
      </c>
      <c r="D30" s="160" t="str">
        <f t="shared" si="39"/>
        <v>_2_e_1</v>
      </c>
      <c r="E30" s="168" t="s">
        <v>63</v>
      </c>
      <c r="F30" s="37"/>
      <c r="G30" s="37"/>
      <c r="H30" s="133">
        <v>13</v>
      </c>
      <c r="I30" s="100" t="s">
        <v>42</v>
      </c>
      <c r="J30" s="91">
        <f t="shared" si="75"/>
        <v>102</v>
      </c>
      <c r="K30" s="94">
        <f>VLOOKUP(J30,Kalendarz!B:E,4,FALSE)</f>
        <v>47095</v>
      </c>
      <c r="L30" s="94">
        <f t="shared" si="76"/>
        <v>47095</v>
      </c>
      <c r="M30" s="37">
        <f t="shared" si="77"/>
        <v>101</v>
      </c>
      <c r="N30" s="476">
        <v>0</v>
      </c>
      <c r="O30" s="45">
        <v>120</v>
      </c>
      <c r="P30" s="242">
        <v>0.13</v>
      </c>
      <c r="Q30" s="242">
        <v>0.12</v>
      </c>
      <c r="R30" s="242">
        <v>0</v>
      </c>
      <c r="S30" s="242">
        <v>0</v>
      </c>
      <c r="T30" s="242"/>
      <c r="U30" s="242"/>
      <c r="V30" s="242"/>
      <c r="W30" s="242"/>
      <c r="X30" s="242"/>
      <c r="Y30" s="243">
        <v>0.25</v>
      </c>
      <c r="Z30" s="243">
        <v>0.25</v>
      </c>
      <c r="AA30" s="243">
        <v>0.25</v>
      </c>
      <c r="AB30" s="243">
        <v>0</v>
      </c>
      <c r="AC30" s="300"/>
      <c r="AD30" s="300"/>
      <c r="AE30" s="300"/>
      <c r="AF30" s="300"/>
      <c r="AG30" s="297">
        <f t="shared" si="23"/>
        <v>16</v>
      </c>
      <c r="AH30" s="297">
        <f t="shared" si="67"/>
        <v>14</v>
      </c>
      <c r="AI30" s="297">
        <f t="shared" si="68"/>
        <v>0</v>
      </c>
      <c r="AJ30" s="297">
        <f t="shared" si="69"/>
        <v>0</v>
      </c>
      <c r="AK30" s="297">
        <f t="shared" si="70"/>
        <v>0</v>
      </c>
      <c r="AL30" s="297">
        <f t="shared" si="71"/>
        <v>0</v>
      </c>
      <c r="AM30" s="297">
        <f t="shared" si="72"/>
        <v>0</v>
      </c>
      <c r="AN30" s="297">
        <f t="shared" si="73"/>
        <v>0</v>
      </c>
      <c r="AO30" s="297">
        <f t="shared" si="74"/>
        <v>0</v>
      </c>
      <c r="AP30" s="298">
        <f t="shared" si="60"/>
        <v>30</v>
      </c>
      <c r="AQ30" s="298">
        <f t="shared" si="61"/>
        <v>30</v>
      </c>
      <c r="AR30" s="298">
        <f t="shared" si="62"/>
        <v>30</v>
      </c>
      <c r="AS30" s="298">
        <f t="shared" si="63"/>
        <v>0</v>
      </c>
      <c r="AT30" s="302">
        <f t="shared" si="55"/>
        <v>0</v>
      </c>
      <c r="AU30" s="302">
        <f t="shared" si="56"/>
        <v>0</v>
      </c>
      <c r="AV30" s="302">
        <f t="shared" si="57"/>
        <v>0</v>
      </c>
      <c r="AW30" s="302">
        <f t="shared" si="58"/>
        <v>0</v>
      </c>
      <c r="AX30" s="236">
        <f t="shared" si="64"/>
        <v>30</v>
      </c>
      <c r="AY30" s="230">
        <f t="shared" si="26"/>
        <v>0.1875</v>
      </c>
      <c r="AZ30" s="230" t="e">
        <f>VLOOKUP(I30,Listy!$A$1:$H$9,6,FALSE)</f>
        <v>#N/A</v>
      </c>
      <c r="BA30" s="382" t="e">
        <f t="shared" si="65"/>
        <v>#N/A</v>
      </c>
      <c r="BB30" s="382" t="e">
        <f t="shared" si="66"/>
        <v>#N/A</v>
      </c>
      <c r="BC30" s="2"/>
      <c r="BD30" s="2"/>
      <c r="BE30" s="2"/>
      <c r="BF30" s="2"/>
      <c r="BG30" s="2"/>
      <c r="BI30" s="2"/>
      <c r="BJ30" s="2"/>
      <c r="BL30" s="2"/>
      <c r="BM30" s="2"/>
      <c r="BO30" s="2"/>
      <c r="BP30" s="2"/>
      <c r="BS30" s="2"/>
      <c r="BT30" s="2"/>
      <c r="BU30" s="2"/>
      <c r="BW30" s="2"/>
      <c r="BX30" s="2"/>
      <c r="BY30" s="2"/>
      <c r="CA30" s="2"/>
      <c r="CB30" s="2"/>
      <c r="CC30" s="2"/>
    </row>
    <row r="31" spans="1:84" ht="18" x14ac:dyDescent="0.35">
      <c r="A31" s="7">
        <v>3</v>
      </c>
      <c r="B31" s="18" t="s">
        <v>379</v>
      </c>
      <c r="C31" s="139">
        <v>0</v>
      </c>
      <c r="D31" s="160" t="str">
        <f>CONCATENATE(A$1,"_",A31,"_",B31,"_",C31)</f>
        <v>_3_a_0</v>
      </c>
      <c r="E31" s="99" t="s">
        <v>742</v>
      </c>
      <c r="F31" s="92"/>
      <c r="G31" s="92"/>
      <c r="H31" s="2"/>
      <c r="I31" s="92"/>
      <c r="J31" s="91">
        <f t="shared" si="75"/>
        <v>102</v>
      </c>
      <c r="K31" s="94">
        <f>VLOOKUP(J31,Kalendarz!B:E,4,FALSE)</f>
        <v>47095</v>
      </c>
      <c r="L31" s="94">
        <f t="shared" si="76"/>
        <v>47095</v>
      </c>
      <c r="M31" s="37">
        <f t="shared" si="77"/>
        <v>101</v>
      </c>
      <c r="N31" s="474">
        <f>ROUND(MAX(AG31:AO31)/Listy!$U$2,0)</f>
        <v>0</v>
      </c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</row>
    <row r="32" spans="1:84" ht="43.2" x14ac:dyDescent="0.3">
      <c r="A32" s="2">
        <v>3</v>
      </c>
      <c r="B32" s="18" t="s">
        <v>379</v>
      </c>
      <c r="C32" s="139">
        <v>1</v>
      </c>
      <c r="D32" s="160" t="str">
        <f>CONCATENATE(A$1,"_",A32,"_",B32,"_",C32)</f>
        <v>_3_a_1</v>
      </c>
      <c r="E32" s="165" t="s">
        <v>126</v>
      </c>
      <c r="F32" s="2"/>
      <c r="G32" s="2"/>
      <c r="H32" s="45">
        <v>14</v>
      </c>
      <c r="I32" s="46" t="s">
        <v>37</v>
      </c>
      <c r="J32" s="91">
        <f t="shared" si="75"/>
        <v>102</v>
      </c>
      <c r="K32" s="94">
        <f>VLOOKUP(J32,Kalendarz!B:E,4,FALSE)</f>
        <v>47095</v>
      </c>
      <c r="L32" s="94">
        <f t="shared" si="76"/>
        <v>47096</v>
      </c>
      <c r="M32" s="37">
        <f t="shared" si="77"/>
        <v>102</v>
      </c>
      <c r="N32" s="474">
        <f>ROUND(MAX(AG32:AO32)/Listy!$U$2,0)</f>
        <v>1</v>
      </c>
      <c r="O32" s="45">
        <v>80</v>
      </c>
      <c r="P32" s="242">
        <v>0.25</v>
      </c>
      <c r="Q32" s="242">
        <v>0.25</v>
      </c>
      <c r="R32" s="242">
        <v>0</v>
      </c>
      <c r="S32" s="242">
        <v>0</v>
      </c>
      <c r="T32" s="242"/>
      <c r="U32" s="242"/>
      <c r="V32" s="242"/>
      <c r="W32" s="242"/>
      <c r="X32" s="242"/>
      <c r="Y32" s="243">
        <v>0.5</v>
      </c>
      <c r="Z32" s="243">
        <v>0</v>
      </c>
      <c r="AA32" s="243">
        <v>0</v>
      </c>
      <c r="AB32" s="243">
        <v>0</v>
      </c>
      <c r="AC32" s="300"/>
      <c r="AD32" s="300"/>
      <c r="AE32" s="300"/>
      <c r="AF32" s="300"/>
      <c r="AG32" s="297">
        <f t="shared" si="23"/>
        <v>20</v>
      </c>
      <c r="AH32" s="297">
        <f t="shared" ref="AH32:AH36" si="78">ROUND($O32*Q32,0)</f>
        <v>20</v>
      </c>
      <c r="AI32" s="297">
        <f t="shared" ref="AI32:AI36" si="79">ROUND($O32*R32,0)</f>
        <v>0</v>
      </c>
      <c r="AJ32" s="297">
        <f t="shared" ref="AJ32:AJ36" si="80">ROUND($O32*S32,0)</f>
        <v>0</v>
      </c>
      <c r="AK32" s="297">
        <f t="shared" ref="AK32:AK36" si="81">ROUND($O32*T32,0)</f>
        <v>0</v>
      </c>
      <c r="AL32" s="297">
        <f t="shared" ref="AL32:AL36" si="82">ROUND($O32*U32,0)</f>
        <v>0</v>
      </c>
      <c r="AM32" s="297">
        <f t="shared" ref="AM32:AM36" si="83">ROUND($O32*V32,0)</f>
        <v>0</v>
      </c>
      <c r="AN32" s="297">
        <f t="shared" ref="AN32:AN36" si="84">ROUND($O32*W32,0)</f>
        <v>0</v>
      </c>
      <c r="AO32" s="297">
        <f t="shared" ref="AO32:AO36" si="85">ROUND($O32*X32,0)</f>
        <v>0</v>
      </c>
      <c r="AP32" s="298">
        <f t="shared" si="60"/>
        <v>40</v>
      </c>
      <c r="AQ32" s="298">
        <f t="shared" si="61"/>
        <v>0</v>
      </c>
      <c r="AR32" s="298">
        <f t="shared" si="62"/>
        <v>0</v>
      </c>
      <c r="AS32" s="298">
        <f t="shared" si="63"/>
        <v>0</v>
      </c>
      <c r="AT32" s="302">
        <f t="shared" ref="AT32:AT75" si="86">ROUND($O32*AC32,0)</f>
        <v>0</v>
      </c>
      <c r="AU32" s="302">
        <f t="shared" ref="AU32:AU75" si="87">ROUND($O32*AD32,0)</f>
        <v>0</v>
      </c>
      <c r="AV32" s="302">
        <f t="shared" ref="AV32:AV75" si="88">ROUND($O32*AE32,0)</f>
        <v>0</v>
      </c>
      <c r="AW32" s="302">
        <f t="shared" ref="AW32:AW75" si="89">ROUND($O32*AF32,0)</f>
        <v>0</v>
      </c>
      <c r="AX32" s="236">
        <f t="shared" si="64"/>
        <v>40</v>
      </c>
      <c r="AY32" s="230">
        <f t="shared" si="26"/>
        <v>0.25</v>
      </c>
      <c r="AZ32" s="230" t="e">
        <f>VLOOKUP(I32,Listy!$A$1:$H$9,6,FALSE)</f>
        <v>#N/A</v>
      </c>
      <c r="BA32" s="382" t="e">
        <f t="shared" si="65"/>
        <v>#N/A</v>
      </c>
      <c r="BB32" s="382" t="e">
        <f t="shared" si="66"/>
        <v>#N/A</v>
      </c>
      <c r="BC32" s="2"/>
      <c r="BD32" s="2"/>
      <c r="BE32" s="2"/>
      <c r="BF32" s="2"/>
      <c r="BG32" s="2"/>
      <c r="BI32" s="2"/>
      <c r="BJ32" s="15"/>
      <c r="BL32" s="16"/>
      <c r="BM32" s="2"/>
      <c r="BO32" s="2"/>
      <c r="BP32" s="2"/>
      <c r="BS32" s="2"/>
      <c r="BT32" s="2"/>
      <c r="BU32" s="2"/>
      <c r="BW32" s="2"/>
      <c r="BX32" s="2"/>
      <c r="BY32" s="2"/>
      <c r="CA32" s="2"/>
      <c r="CB32" s="2"/>
      <c r="CC32" s="2"/>
    </row>
    <row r="33" spans="1:84" ht="43.2" x14ac:dyDescent="0.3">
      <c r="A33" s="2">
        <v>3</v>
      </c>
      <c r="B33" s="18" t="s">
        <v>380</v>
      </c>
      <c r="C33" s="139">
        <v>1</v>
      </c>
      <c r="D33" s="160" t="str">
        <f t="shared" ref="D33:D36" si="90">CONCATENATE(A$1,"_",A33,"_",B33,"_",C33)</f>
        <v>_3_b_1</v>
      </c>
      <c r="E33" s="165" t="s">
        <v>127</v>
      </c>
      <c r="F33" s="2"/>
      <c r="G33" s="2"/>
      <c r="H33" s="45">
        <v>14</v>
      </c>
      <c r="I33" s="46" t="s">
        <v>37</v>
      </c>
      <c r="J33" s="91">
        <f t="shared" si="75"/>
        <v>103</v>
      </c>
      <c r="K33" s="94">
        <f>VLOOKUP(J33,Kalendarz!B:E,4,FALSE)</f>
        <v>47102</v>
      </c>
      <c r="L33" s="94">
        <f t="shared" si="76"/>
        <v>47102</v>
      </c>
      <c r="M33" s="37">
        <f t="shared" si="77"/>
        <v>102</v>
      </c>
      <c r="N33" s="474">
        <v>0</v>
      </c>
      <c r="O33" s="45">
        <v>80</v>
      </c>
      <c r="P33" s="242">
        <v>0</v>
      </c>
      <c r="Q33" s="242">
        <v>0</v>
      </c>
      <c r="R33" s="242">
        <v>0.25</v>
      </c>
      <c r="S33" s="242">
        <v>0.25</v>
      </c>
      <c r="T33" s="242"/>
      <c r="U33" s="242"/>
      <c r="V33" s="242"/>
      <c r="W33" s="242"/>
      <c r="X33" s="242"/>
      <c r="Y33" s="243">
        <v>0</v>
      </c>
      <c r="Z33" s="243">
        <v>0.5</v>
      </c>
      <c r="AA33" s="243">
        <v>0</v>
      </c>
      <c r="AB33" s="243">
        <v>0</v>
      </c>
      <c r="AC33" s="300"/>
      <c r="AD33" s="300"/>
      <c r="AE33" s="300"/>
      <c r="AF33" s="300"/>
      <c r="AG33" s="297">
        <f t="shared" si="23"/>
        <v>0</v>
      </c>
      <c r="AH33" s="297">
        <f t="shared" si="78"/>
        <v>0</v>
      </c>
      <c r="AI33" s="297">
        <f t="shared" si="79"/>
        <v>20</v>
      </c>
      <c r="AJ33" s="297">
        <f t="shared" si="80"/>
        <v>20</v>
      </c>
      <c r="AK33" s="297">
        <f t="shared" si="81"/>
        <v>0</v>
      </c>
      <c r="AL33" s="297">
        <f t="shared" si="82"/>
        <v>0</v>
      </c>
      <c r="AM33" s="297">
        <f t="shared" si="83"/>
        <v>0</v>
      </c>
      <c r="AN33" s="297">
        <f t="shared" si="84"/>
        <v>0</v>
      </c>
      <c r="AO33" s="297">
        <f t="shared" si="85"/>
        <v>0</v>
      </c>
      <c r="AP33" s="298">
        <f t="shared" si="60"/>
        <v>0</v>
      </c>
      <c r="AQ33" s="298">
        <f t="shared" si="61"/>
        <v>40</v>
      </c>
      <c r="AR33" s="298">
        <f t="shared" si="62"/>
        <v>0</v>
      </c>
      <c r="AS33" s="298">
        <f t="shared" si="63"/>
        <v>0</v>
      </c>
      <c r="AT33" s="302">
        <f t="shared" si="86"/>
        <v>0</v>
      </c>
      <c r="AU33" s="302">
        <f t="shared" si="87"/>
        <v>0</v>
      </c>
      <c r="AV33" s="302">
        <f t="shared" si="88"/>
        <v>0</v>
      </c>
      <c r="AW33" s="302">
        <f t="shared" si="89"/>
        <v>0</v>
      </c>
      <c r="AX33" s="236">
        <f t="shared" si="64"/>
        <v>40</v>
      </c>
      <c r="AY33" s="230">
        <f t="shared" si="26"/>
        <v>0.25</v>
      </c>
      <c r="AZ33" s="230" t="e">
        <f>VLOOKUP(I33,Listy!$A$1:$H$9,6,FALSE)</f>
        <v>#N/A</v>
      </c>
      <c r="BA33" s="382" t="e">
        <f t="shared" si="65"/>
        <v>#N/A</v>
      </c>
      <c r="BB33" s="382" t="e">
        <f t="shared" si="66"/>
        <v>#N/A</v>
      </c>
      <c r="BC33" s="2"/>
      <c r="BD33" s="2"/>
      <c r="BE33" s="2"/>
      <c r="BF33" s="2"/>
      <c r="BG33" s="2"/>
      <c r="BI33" s="2"/>
      <c r="BJ33" s="15"/>
      <c r="BL33" s="16"/>
      <c r="BM33" s="2"/>
      <c r="BO33" s="2"/>
      <c r="BP33" s="2"/>
      <c r="BS33" s="2"/>
      <c r="BT33" s="2"/>
      <c r="BU33" s="2"/>
      <c r="BW33" s="2"/>
      <c r="BX33" s="2"/>
      <c r="BY33" s="2"/>
      <c r="CA33" s="2"/>
      <c r="CB33" s="2"/>
      <c r="CC33" s="2"/>
    </row>
    <row r="34" spans="1:84" ht="43.2" x14ac:dyDescent="0.3">
      <c r="A34" s="2">
        <v>3</v>
      </c>
      <c r="B34" s="18" t="s">
        <v>381</v>
      </c>
      <c r="C34" s="139">
        <v>1</v>
      </c>
      <c r="D34" s="160" t="str">
        <f t="shared" si="90"/>
        <v>_3_c_1</v>
      </c>
      <c r="E34" s="165" t="s">
        <v>128</v>
      </c>
      <c r="F34" s="2"/>
      <c r="G34" s="2"/>
      <c r="H34" s="2">
        <v>14</v>
      </c>
      <c r="I34" s="46" t="s">
        <v>42</v>
      </c>
      <c r="J34" s="91">
        <f t="shared" si="75"/>
        <v>103</v>
      </c>
      <c r="K34" s="94">
        <f>VLOOKUP(J34,Kalendarz!B:E,4,FALSE)</f>
        <v>47102</v>
      </c>
      <c r="L34" s="94">
        <f t="shared" si="76"/>
        <v>47102</v>
      </c>
      <c r="M34" s="37">
        <f t="shared" si="77"/>
        <v>102</v>
      </c>
      <c r="N34" s="474">
        <f>ROUND(MAX(AG34:AO34)/Listy!$U$2,0)</f>
        <v>0</v>
      </c>
      <c r="O34" s="45">
        <v>80</v>
      </c>
      <c r="P34" s="242">
        <v>0</v>
      </c>
      <c r="Q34" s="242">
        <v>0</v>
      </c>
      <c r="R34" s="242">
        <v>0</v>
      </c>
      <c r="S34" s="242">
        <v>0</v>
      </c>
      <c r="T34" s="242"/>
      <c r="U34" s="242"/>
      <c r="V34" s="242"/>
      <c r="W34" s="242"/>
      <c r="X34" s="242"/>
      <c r="Y34" s="243">
        <v>0.5</v>
      </c>
      <c r="Z34" s="243">
        <v>0</v>
      </c>
      <c r="AA34" s="243">
        <v>0.5</v>
      </c>
      <c r="AB34" s="243">
        <v>0</v>
      </c>
      <c r="AC34" s="300"/>
      <c r="AD34" s="300"/>
      <c r="AE34" s="300"/>
      <c r="AF34" s="300"/>
      <c r="AG34" s="297">
        <f t="shared" si="23"/>
        <v>0</v>
      </c>
      <c r="AH34" s="297">
        <f t="shared" si="78"/>
        <v>0</v>
      </c>
      <c r="AI34" s="297">
        <f t="shared" si="79"/>
        <v>0</v>
      </c>
      <c r="AJ34" s="297">
        <f t="shared" si="80"/>
        <v>0</v>
      </c>
      <c r="AK34" s="297">
        <f t="shared" si="81"/>
        <v>0</v>
      </c>
      <c r="AL34" s="297">
        <f t="shared" si="82"/>
        <v>0</v>
      </c>
      <c r="AM34" s="297">
        <f t="shared" si="83"/>
        <v>0</v>
      </c>
      <c r="AN34" s="297">
        <f t="shared" si="84"/>
        <v>0</v>
      </c>
      <c r="AO34" s="297">
        <f t="shared" si="85"/>
        <v>0</v>
      </c>
      <c r="AP34" s="298">
        <f t="shared" si="60"/>
        <v>40</v>
      </c>
      <c r="AQ34" s="298">
        <f t="shared" si="61"/>
        <v>0</v>
      </c>
      <c r="AR34" s="298">
        <f t="shared" si="62"/>
        <v>40</v>
      </c>
      <c r="AS34" s="298">
        <f t="shared" si="63"/>
        <v>0</v>
      </c>
      <c r="AT34" s="302">
        <f t="shared" si="86"/>
        <v>0</v>
      </c>
      <c r="AU34" s="302">
        <f t="shared" si="87"/>
        <v>0</v>
      </c>
      <c r="AV34" s="302">
        <f t="shared" si="88"/>
        <v>0</v>
      </c>
      <c r="AW34" s="302">
        <f t="shared" si="89"/>
        <v>0</v>
      </c>
      <c r="AX34" s="236">
        <f t="shared" si="64"/>
        <v>0</v>
      </c>
      <c r="AY34" s="230">
        <f t="shared" si="26"/>
        <v>0</v>
      </c>
      <c r="AZ34" s="230" t="e">
        <f>VLOOKUP(I34,Listy!$A$1:$H$9,6,FALSE)</f>
        <v>#N/A</v>
      </c>
      <c r="BA34" s="382" t="e">
        <f t="shared" si="65"/>
        <v>#N/A</v>
      </c>
      <c r="BB34" s="382" t="e">
        <f t="shared" si="66"/>
        <v>#N/A</v>
      </c>
      <c r="BC34" s="2"/>
      <c r="BD34" s="2"/>
      <c r="BE34" s="2"/>
      <c r="BF34" s="2"/>
      <c r="BG34" s="2"/>
      <c r="BI34" s="2"/>
      <c r="BJ34" s="15"/>
      <c r="BL34" s="16"/>
      <c r="BM34" s="2"/>
      <c r="BO34" s="2"/>
      <c r="BP34" s="2"/>
      <c r="BS34" s="2"/>
      <c r="BT34" s="2"/>
      <c r="BU34" s="2"/>
      <c r="BW34" s="2"/>
      <c r="BX34" s="2"/>
      <c r="BY34" s="2"/>
      <c r="CA34" s="2"/>
      <c r="CB34" s="2"/>
      <c r="CC34" s="2"/>
    </row>
    <row r="35" spans="1:84" ht="29.4" thickBot="1" x14ac:dyDescent="0.35">
      <c r="A35" s="2">
        <v>3</v>
      </c>
      <c r="B35" s="18" t="s">
        <v>382</v>
      </c>
      <c r="C35" s="139">
        <v>1</v>
      </c>
      <c r="D35" s="160" t="str">
        <f t="shared" si="90"/>
        <v>_3_d_1</v>
      </c>
      <c r="E35" s="165" t="s">
        <v>129</v>
      </c>
      <c r="F35" s="2"/>
      <c r="G35" s="2"/>
      <c r="H35" s="133">
        <v>14</v>
      </c>
      <c r="I35" s="46" t="s">
        <v>42</v>
      </c>
      <c r="J35" s="91">
        <f t="shared" si="75"/>
        <v>103</v>
      </c>
      <c r="K35" s="94">
        <f>VLOOKUP(J35,Kalendarz!B:E,4,FALSE)</f>
        <v>47102</v>
      </c>
      <c r="L35" s="94">
        <f t="shared" si="76"/>
        <v>47104</v>
      </c>
      <c r="M35" s="37">
        <f t="shared" si="77"/>
        <v>104</v>
      </c>
      <c r="N35" s="474">
        <f>ROUND(MAX(AG35:AO35)/Listy!$U$2,0)</f>
        <v>2</v>
      </c>
      <c r="O35" s="45">
        <v>160</v>
      </c>
      <c r="P35" s="242">
        <v>0.25</v>
      </c>
      <c r="Q35" s="242">
        <v>0.25</v>
      </c>
      <c r="R35" s="242">
        <v>0</v>
      </c>
      <c r="S35" s="242">
        <v>0</v>
      </c>
      <c r="T35" s="242"/>
      <c r="U35" s="242"/>
      <c r="V35" s="242"/>
      <c r="W35" s="242"/>
      <c r="X35" s="242"/>
      <c r="Y35" s="243">
        <v>0.25</v>
      </c>
      <c r="Z35" s="243">
        <v>0.25</v>
      </c>
      <c r="AA35" s="243">
        <v>0</v>
      </c>
      <c r="AB35" s="243">
        <v>0</v>
      </c>
      <c r="AC35" s="300"/>
      <c r="AD35" s="300"/>
      <c r="AE35" s="300"/>
      <c r="AF35" s="300"/>
      <c r="AG35" s="297">
        <f t="shared" si="23"/>
        <v>40</v>
      </c>
      <c r="AH35" s="297">
        <f t="shared" si="78"/>
        <v>40</v>
      </c>
      <c r="AI35" s="297">
        <f t="shared" si="79"/>
        <v>0</v>
      </c>
      <c r="AJ35" s="297">
        <f t="shared" si="80"/>
        <v>0</v>
      </c>
      <c r="AK35" s="297">
        <f t="shared" si="81"/>
        <v>0</v>
      </c>
      <c r="AL35" s="297">
        <f t="shared" si="82"/>
        <v>0</v>
      </c>
      <c r="AM35" s="297">
        <f t="shared" si="83"/>
        <v>0</v>
      </c>
      <c r="AN35" s="297">
        <f t="shared" si="84"/>
        <v>0</v>
      </c>
      <c r="AO35" s="297">
        <f t="shared" si="85"/>
        <v>0</v>
      </c>
      <c r="AP35" s="298">
        <f t="shared" si="60"/>
        <v>40</v>
      </c>
      <c r="AQ35" s="298">
        <f t="shared" si="61"/>
        <v>40</v>
      </c>
      <c r="AR35" s="298">
        <f t="shared" si="62"/>
        <v>0</v>
      </c>
      <c r="AS35" s="298">
        <f t="shared" si="63"/>
        <v>0</v>
      </c>
      <c r="AT35" s="302">
        <f t="shared" si="86"/>
        <v>0</v>
      </c>
      <c r="AU35" s="302">
        <f t="shared" si="87"/>
        <v>0</v>
      </c>
      <c r="AV35" s="302">
        <f t="shared" si="88"/>
        <v>0</v>
      </c>
      <c r="AW35" s="302">
        <f t="shared" si="89"/>
        <v>0</v>
      </c>
      <c r="AX35" s="236">
        <f t="shared" si="64"/>
        <v>80</v>
      </c>
      <c r="AY35" s="230">
        <f t="shared" si="26"/>
        <v>0.5</v>
      </c>
      <c r="AZ35" s="230" t="e">
        <f>VLOOKUP(I35,Listy!$A$1:$H$9,6,FALSE)</f>
        <v>#N/A</v>
      </c>
      <c r="BA35" s="382" t="e">
        <f t="shared" si="65"/>
        <v>#N/A</v>
      </c>
      <c r="BB35" s="382" t="e">
        <f t="shared" si="66"/>
        <v>#N/A</v>
      </c>
      <c r="BC35" s="2"/>
      <c r="BD35" s="2"/>
      <c r="BE35" s="2"/>
      <c r="BF35" s="2"/>
      <c r="BG35" s="2"/>
      <c r="BI35" s="2"/>
      <c r="BJ35" s="15"/>
      <c r="BL35" s="16"/>
      <c r="BM35" s="2"/>
      <c r="BO35" s="2"/>
      <c r="BP35" s="2"/>
      <c r="BS35" s="2"/>
      <c r="BT35" s="2"/>
      <c r="BU35" s="2"/>
      <c r="BW35" s="2"/>
      <c r="BX35" s="2"/>
      <c r="BY35" s="2"/>
      <c r="CA35" s="2"/>
      <c r="CB35" s="2"/>
      <c r="CC35" s="2"/>
    </row>
    <row r="36" spans="1:84" ht="15.75" customHeight="1" thickBot="1" x14ac:dyDescent="0.35">
      <c r="A36" s="2">
        <v>3</v>
      </c>
      <c r="B36" s="18" t="s">
        <v>383</v>
      </c>
      <c r="C36" s="139">
        <v>1</v>
      </c>
      <c r="D36" s="160" t="str">
        <f t="shared" si="90"/>
        <v>_3_e_1</v>
      </c>
      <c r="E36" s="165" t="s">
        <v>43</v>
      </c>
      <c r="F36" s="2"/>
      <c r="G36" s="2"/>
      <c r="H36" s="133">
        <v>15</v>
      </c>
      <c r="I36" s="46" t="s">
        <v>42</v>
      </c>
      <c r="J36" s="91">
        <f t="shared" si="75"/>
        <v>105</v>
      </c>
      <c r="K36" s="94">
        <f>VLOOKUP(J36,Kalendarz!B:E,4,FALSE)</f>
        <v>47116</v>
      </c>
      <c r="L36" s="94">
        <f t="shared" si="76"/>
        <v>47116</v>
      </c>
      <c r="M36" s="37">
        <f t="shared" si="77"/>
        <v>104</v>
      </c>
      <c r="N36" s="474">
        <f>ROUND(MAX(AG36:AO36)/Listy!$U$2,0)</f>
        <v>0</v>
      </c>
      <c r="O36" s="45">
        <v>80</v>
      </c>
      <c r="P36" s="242">
        <v>0</v>
      </c>
      <c r="Q36" s="242">
        <v>0</v>
      </c>
      <c r="R36" s="242">
        <v>0.1</v>
      </c>
      <c r="S36" s="242">
        <v>0.1</v>
      </c>
      <c r="T36" s="242"/>
      <c r="U36" s="242"/>
      <c r="V36" s="242"/>
      <c r="W36" s="242"/>
      <c r="X36" s="242"/>
      <c r="Y36" s="243">
        <v>0.2</v>
      </c>
      <c r="Z36" s="243">
        <v>0.2</v>
      </c>
      <c r="AA36" s="243">
        <v>0.2</v>
      </c>
      <c r="AB36" s="243">
        <v>0.2</v>
      </c>
      <c r="AC36" s="300"/>
      <c r="AD36" s="300"/>
      <c r="AE36" s="300"/>
      <c r="AF36" s="300"/>
      <c r="AG36" s="297">
        <f t="shared" si="23"/>
        <v>0</v>
      </c>
      <c r="AH36" s="297">
        <f t="shared" si="78"/>
        <v>0</v>
      </c>
      <c r="AI36" s="297">
        <f t="shared" si="79"/>
        <v>8</v>
      </c>
      <c r="AJ36" s="297">
        <f t="shared" si="80"/>
        <v>8</v>
      </c>
      <c r="AK36" s="297">
        <f t="shared" si="81"/>
        <v>0</v>
      </c>
      <c r="AL36" s="297">
        <f t="shared" si="82"/>
        <v>0</v>
      </c>
      <c r="AM36" s="297">
        <f t="shared" si="83"/>
        <v>0</v>
      </c>
      <c r="AN36" s="297">
        <f t="shared" si="84"/>
        <v>0</v>
      </c>
      <c r="AO36" s="297">
        <f t="shared" si="85"/>
        <v>0</v>
      </c>
      <c r="AP36" s="298">
        <f t="shared" si="60"/>
        <v>16</v>
      </c>
      <c r="AQ36" s="298">
        <f t="shared" si="61"/>
        <v>16</v>
      </c>
      <c r="AR36" s="298">
        <f t="shared" si="62"/>
        <v>16</v>
      </c>
      <c r="AS36" s="298">
        <f t="shared" si="63"/>
        <v>16</v>
      </c>
      <c r="AT36" s="302">
        <f t="shared" si="86"/>
        <v>0</v>
      </c>
      <c r="AU36" s="302">
        <f t="shared" si="87"/>
        <v>0</v>
      </c>
      <c r="AV36" s="302">
        <f t="shared" si="88"/>
        <v>0</v>
      </c>
      <c r="AW36" s="302">
        <f t="shared" si="89"/>
        <v>0</v>
      </c>
      <c r="AX36" s="236">
        <f t="shared" si="64"/>
        <v>16</v>
      </c>
      <c r="AY36" s="230">
        <f t="shared" si="26"/>
        <v>0.1</v>
      </c>
      <c r="AZ36" s="230" t="e">
        <f>VLOOKUP(I36,Listy!$A$1:$H$9,6,FALSE)</f>
        <v>#N/A</v>
      </c>
      <c r="BA36" s="382" t="e">
        <f t="shared" si="65"/>
        <v>#N/A</v>
      </c>
      <c r="BB36" s="382" t="e">
        <f t="shared" si="66"/>
        <v>#N/A</v>
      </c>
      <c r="BC36" s="2"/>
      <c r="BD36" s="2"/>
      <c r="BE36" s="2"/>
      <c r="BF36" s="2"/>
      <c r="BG36" s="2"/>
      <c r="BH36" s="14" t="e">
        <f>BH37+BH38+BH43+#REF!+#REF!</f>
        <v>#REF!</v>
      </c>
      <c r="BI36" s="2"/>
      <c r="BJ36" s="15"/>
      <c r="BK36" s="14" t="e">
        <f>BK37+BK38+BK43+#REF!+#REF!</f>
        <v>#REF!</v>
      </c>
      <c r="BL36" s="16"/>
      <c r="BM36" s="2"/>
      <c r="BN36" s="14" t="e">
        <f>BN37+BN38+BN43+#REF!+#REF!</f>
        <v>#REF!</v>
      </c>
      <c r="BO36" s="2"/>
      <c r="BP36" s="2"/>
      <c r="BQ36" s="14" t="e">
        <f t="shared" ref="BQ36:BR36" si="91">BQ37+BQ38+BQ43+#REF!+#REF!</f>
        <v>#REF!</v>
      </c>
      <c r="BR36" s="14" t="e">
        <f t="shared" si="91"/>
        <v>#REF!</v>
      </c>
      <c r="BS36" s="2"/>
      <c r="BT36" s="2"/>
      <c r="BU36" s="2"/>
      <c r="BV36" s="14" t="e">
        <f>BV37+BV38+BV43+#REF!+#REF!</f>
        <v>#REF!</v>
      </c>
      <c r="BW36" s="2"/>
      <c r="BX36" s="2"/>
      <c r="BY36" s="2"/>
      <c r="BZ36" s="14" t="e">
        <f>BZ37+BZ38+BZ43+#REF!+#REF!</f>
        <v>#REF!</v>
      </c>
      <c r="CA36" s="2"/>
      <c r="CB36" s="2"/>
      <c r="CC36" s="2"/>
      <c r="CD36" s="14" t="e">
        <f>CD37+CD38+CD43+#REF!+#REF!</f>
        <v>#REF!</v>
      </c>
      <c r="CE36" s="17" t="e">
        <f>AX36+BA36+BH36+BK36+BN36+BQ36+BR36+BV36+BZ36+CD36</f>
        <v>#N/A</v>
      </c>
    </row>
    <row r="37" spans="1:84" ht="15.75" customHeight="1" x14ac:dyDescent="0.35">
      <c r="A37" s="7">
        <v>4</v>
      </c>
      <c r="B37" s="18" t="s">
        <v>379</v>
      </c>
      <c r="C37" s="139">
        <v>-1</v>
      </c>
      <c r="D37" s="160" t="str">
        <f>CONCATENATE(A$1,"_",A37,"_",B37,"_",C37)</f>
        <v>_4_a_-1</v>
      </c>
      <c r="E37" s="99" t="s">
        <v>745</v>
      </c>
      <c r="F37" s="92"/>
      <c r="G37" s="92"/>
      <c r="H37" s="455"/>
      <c r="I37" s="92"/>
      <c r="J37" s="91">
        <f t="shared" si="75"/>
        <v>105</v>
      </c>
      <c r="K37" s="94">
        <f>VLOOKUP(J37,Kalendarz!B:E,4,FALSE)</f>
        <v>47116</v>
      </c>
      <c r="L37" s="94">
        <f t="shared" si="76"/>
        <v>47116</v>
      </c>
      <c r="M37" s="37">
        <f t="shared" si="77"/>
        <v>104</v>
      </c>
      <c r="N37" s="474">
        <f>ROUND(MAX(AG37:AO37)/Listy!$U$2,0)</f>
        <v>0</v>
      </c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</row>
    <row r="38" spans="1:84" ht="15.75" customHeight="1" x14ac:dyDescent="0.3">
      <c r="A38" s="2">
        <v>4</v>
      </c>
      <c r="B38" s="18" t="s">
        <v>379</v>
      </c>
      <c r="C38" s="139">
        <v>0</v>
      </c>
      <c r="D38" s="160" t="str">
        <f>CONCATENATE(A$1,"_",A38,"_",B38,"_",C38)</f>
        <v>_4_a_0</v>
      </c>
      <c r="E38" s="165" t="s">
        <v>64</v>
      </c>
      <c r="F38" s="2"/>
      <c r="G38" s="2"/>
      <c r="H38" s="45">
        <v>16</v>
      </c>
      <c r="I38" s="46" t="s">
        <v>42</v>
      </c>
      <c r="J38" s="91">
        <f t="shared" si="75"/>
        <v>105</v>
      </c>
      <c r="K38" s="94">
        <f>VLOOKUP(J38,Kalendarz!B:E,4,FALSE)</f>
        <v>47116</v>
      </c>
      <c r="L38" s="94">
        <f t="shared" si="76"/>
        <v>47117</v>
      </c>
      <c r="M38" s="37">
        <f t="shared" si="77"/>
        <v>105</v>
      </c>
      <c r="N38" s="474">
        <f>ROUND(MAX(AG38:AO38)/Listy!$U$2,0)</f>
        <v>1</v>
      </c>
      <c r="O38" s="45">
        <v>160</v>
      </c>
      <c r="P38" s="242">
        <v>0.17</v>
      </c>
      <c r="Q38" s="242">
        <v>0.16</v>
      </c>
      <c r="R38" s="242">
        <v>0</v>
      </c>
      <c r="S38" s="242">
        <v>0</v>
      </c>
      <c r="T38" s="242"/>
      <c r="U38" s="242"/>
      <c r="V38" s="242"/>
      <c r="W38" s="242"/>
      <c r="X38" s="242"/>
      <c r="Y38" s="243">
        <v>0.33300000000000002</v>
      </c>
      <c r="Z38" s="243">
        <v>0.33300000000000002</v>
      </c>
      <c r="AA38" s="243">
        <v>0</v>
      </c>
      <c r="AB38" s="243">
        <v>0</v>
      </c>
      <c r="AC38" s="300"/>
      <c r="AD38" s="300"/>
      <c r="AE38" s="300"/>
      <c r="AF38" s="300"/>
      <c r="AG38" s="297">
        <f t="shared" si="23"/>
        <v>27</v>
      </c>
      <c r="AH38" s="297">
        <f t="shared" ref="AH38:AH41" si="92">ROUND($O38*Q38,0)</f>
        <v>26</v>
      </c>
      <c r="AI38" s="297">
        <f t="shared" ref="AI38:AI41" si="93">ROUND($O38*R38,0)</f>
        <v>0</v>
      </c>
      <c r="AJ38" s="297">
        <f t="shared" ref="AJ38:AJ41" si="94">ROUND($O38*S38,0)</f>
        <v>0</v>
      </c>
      <c r="AK38" s="297">
        <f t="shared" ref="AK38:AK41" si="95">ROUND($O38*T38,0)</f>
        <v>0</v>
      </c>
      <c r="AL38" s="297">
        <f t="shared" ref="AL38:AL41" si="96">ROUND($O38*U38,0)</f>
        <v>0</v>
      </c>
      <c r="AM38" s="297">
        <f t="shared" ref="AM38:AM41" si="97">ROUND($O38*V38,0)</f>
        <v>0</v>
      </c>
      <c r="AN38" s="297">
        <f t="shared" ref="AN38:AN41" si="98">ROUND($O38*W38,0)</f>
        <v>0</v>
      </c>
      <c r="AO38" s="297">
        <f t="shared" ref="AO38:AO41" si="99">ROUND($O38*X38,0)</f>
        <v>0</v>
      </c>
      <c r="AP38" s="298">
        <f t="shared" si="60"/>
        <v>53</v>
      </c>
      <c r="AQ38" s="298">
        <f t="shared" si="61"/>
        <v>53</v>
      </c>
      <c r="AR38" s="298">
        <f t="shared" si="62"/>
        <v>0</v>
      </c>
      <c r="AS38" s="298">
        <f t="shared" si="63"/>
        <v>0</v>
      </c>
      <c r="AT38" s="302">
        <f t="shared" si="86"/>
        <v>0</v>
      </c>
      <c r="AU38" s="302">
        <f t="shared" si="87"/>
        <v>0</v>
      </c>
      <c r="AV38" s="302">
        <f t="shared" si="88"/>
        <v>0</v>
      </c>
      <c r="AW38" s="302">
        <f t="shared" si="89"/>
        <v>0</v>
      </c>
      <c r="AX38" s="236">
        <f t="shared" si="64"/>
        <v>53</v>
      </c>
      <c r="AY38" s="230">
        <f t="shared" si="26"/>
        <v>0.33124999999999999</v>
      </c>
      <c r="AZ38" s="230" t="e">
        <f>VLOOKUP(I38,Listy!$A$1:$H$9,6,FALSE)</f>
        <v>#N/A</v>
      </c>
      <c r="BA38" s="382" t="e">
        <f t="shared" si="65"/>
        <v>#N/A</v>
      </c>
      <c r="BB38" s="382" t="e">
        <f t="shared" si="66"/>
        <v>#N/A</v>
      </c>
      <c r="BC38" s="2"/>
      <c r="BD38" s="2"/>
      <c r="BE38" s="2"/>
      <c r="BF38" s="2"/>
      <c r="BG38" s="2"/>
      <c r="BH38" s="2">
        <f t="shared" ref="BH38" si="100">BF38*BG38</f>
        <v>0</v>
      </c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>
        <f t="shared" ref="BV38" si="101">BT38*BU38</f>
        <v>0</v>
      </c>
      <c r="BW38" s="2"/>
      <c r="BX38" s="2"/>
      <c r="BY38" s="2"/>
      <c r="BZ38" s="2">
        <f t="shared" ref="BZ38" si="102">BX38*BY38</f>
        <v>0</v>
      </c>
      <c r="CA38" s="2"/>
      <c r="CB38" s="2"/>
      <c r="CC38" s="2"/>
      <c r="CD38" s="2">
        <f t="shared" ref="CD38" si="103">CB38*CC38</f>
        <v>0</v>
      </c>
    </row>
    <row r="39" spans="1:84" ht="15.75" customHeight="1" x14ac:dyDescent="0.3">
      <c r="A39" s="2">
        <v>4</v>
      </c>
      <c r="B39" s="18" t="s">
        <v>380</v>
      </c>
      <c r="C39" s="139">
        <v>0</v>
      </c>
      <c r="D39" s="160" t="str">
        <f t="shared" ref="D39:D41" si="104">CONCATENATE(A$1,"_",A39,"_",B39,"_",C39)</f>
        <v>_4_b_0</v>
      </c>
      <c r="E39" s="165" t="s">
        <v>130</v>
      </c>
      <c r="F39" s="2"/>
      <c r="G39" s="2"/>
      <c r="H39" s="133">
        <v>17</v>
      </c>
      <c r="I39" s="53" t="s">
        <v>48</v>
      </c>
      <c r="J39" s="91">
        <f t="shared" si="75"/>
        <v>106</v>
      </c>
      <c r="K39" s="94">
        <f>VLOOKUP(J39,Kalendarz!B:E,4,FALSE)</f>
        <v>47123</v>
      </c>
      <c r="L39" s="94">
        <f t="shared" si="76"/>
        <v>47124</v>
      </c>
      <c r="M39" s="37">
        <f t="shared" si="77"/>
        <v>106</v>
      </c>
      <c r="N39" s="474">
        <f>ROUND(MAX(AG39:AO39)/Listy!$U$2,0)</f>
        <v>1</v>
      </c>
      <c r="O39" s="45">
        <v>120</v>
      </c>
      <c r="P39" s="242">
        <v>0.16300000000000001</v>
      </c>
      <c r="Q39" s="242">
        <v>0.17</v>
      </c>
      <c r="R39" s="242">
        <v>0</v>
      </c>
      <c r="S39" s="242">
        <v>0</v>
      </c>
      <c r="T39" s="242"/>
      <c r="U39" s="242"/>
      <c r="V39" s="242"/>
      <c r="W39" s="242"/>
      <c r="X39" s="242"/>
      <c r="Y39" s="243">
        <v>0</v>
      </c>
      <c r="Z39" s="243">
        <v>0.33300000000000002</v>
      </c>
      <c r="AA39" s="243">
        <v>0.33300000000000002</v>
      </c>
      <c r="AB39" s="243">
        <v>0</v>
      </c>
      <c r="AC39" s="300"/>
      <c r="AD39" s="300"/>
      <c r="AE39" s="300"/>
      <c r="AF39" s="300"/>
      <c r="AG39" s="297">
        <f t="shared" si="23"/>
        <v>20</v>
      </c>
      <c r="AH39" s="297">
        <f t="shared" si="92"/>
        <v>20</v>
      </c>
      <c r="AI39" s="297">
        <f t="shared" si="93"/>
        <v>0</v>
      </c>
      <c r="AJ39" s="297">
        <f t="shared" si="94"/>
        <v>0</v>
      </c>
      <c r="AK39" s="297">
        <f t="shared" si="95"/>
        <v>0</v>
      </c>
      <c r="AL39" s="297">
        <f t="shared" si="96"/>
        <v>0</v>
      </c>
      <c r="AM39" s="297">
        <f t="shared" si="97"/>
        <v>0</v>
      </c>
      <c r="AN39" s="297">
        <f t="shared" si="98"/>
        <v>0</v>
      </c>
      <c r="AO39" s="297">
        <f t="shared" si="99"/>
        <v>0</v>
      </c>
      <c r="AP39" s="298">
        <f t="shared" si="60"/>
        <v>0</v>
      </c>
      <c r="AQ39" s="298">
        <f t="shared" si="61"/>
        <v>40</v>
      </c>
      <c r="AR39" s="298">
        <f t="shared" si="62"/>
        <v>40</v>
      </c>
      <c r="AS39" s="298">
        <f t="shared" si="63"/>
        <v>0</v>
      </c>
      <c r="AT39" s="302">
        <f t="shared" si="86"/>
        <v>0</v>
      </c>
      <c r="AU39" s="302">
        <f t="shared" si="87"/>
        <v>0</v>
      </c>
      <c r="AV39" s="302">
        <f t="shared" si="88"/>
        <v>0</v>
      </c>
      <c r="AW39" s="302">
        <f t="shared" si="89"/>
        <v>0</v>
      </c>
      <c r="AX39" s="236">
        <f t="shared" si="64"/>
        <v>40</v>
      </c>
      <c r="AY39" s="230">
        <f t="shared" si="26"/>
        <v>0.25</v>
      </c>
      <c r="AZ39" s="230" t="e">
        <f>VLOOKUP(I39,Listy!$A$1:$H$9,6,FALSE)</f>
        <v>#N/A</v>
      </c>
      <c r="BA39" s="382" t="e">
        <f t="shared" si="65"/>
        <v>#N/A</v>
      </c>
      <c r="BB39" s="382" t="e">
        <f t="shared" si="66"/>
        <v>#N/A</v>
      </c>
      <c r="BC39" s="2"/>
      <c r="BD39" s="2"/>
      <c r="BE39" s="2"/>
      <c r="BF39" s="2"/>
      <c r="BG39" s="2"/>
      <c r="BI39" s="2"/>
      <c r="BJ39" s="2"/>
      <c r="BL39" s="2"/>
      <c r="BM39" s="2"/>
      <c r="BO39" s="2"/>
      <c r="BP39" s="2"/>
      <c r="BS39" s="2"/>
      <c r="BT39" s="2"/>
      <c r="BU39" s="2"/>
      <c r="BW39" s="2"/>
      <c r="BX39" s="2"/>
      <c r="BY39" s="2"/>
      <c r="CA39" s="2"/>
      <c r="CB39" s="2"/>
      <c r="CC39" s="2"/>
    </row>
    <row r="40" spans="1:84" ht="15.75" customHeight="1" x14ac:dyDescent="0.3">
      <c r="A40" s="2">
        <v>4</v>
      </c>
      <c r="B40" s="18" t="s">
        <v>381</v>
      </c>
      <c r="C40" s="139">
        <v>0</v>
      </c>
      <c r="D40" s="160" t="str">
        <f t="shared" si="104"/>
        <v>_4_c_0</v>
      </c>
      <c r="E40" s="165" t="s">
        <v>131</v>
      </c>
      <c r="F40" s="2"/>
      <c r="G40" s="2"/>
      <c r="H40" s="133">
        <v>17</v>
      </c>
      <c r="I40" s="53" t="s">
        <v>48</v>
      </c>
      <c r="J40" s="91">
        <f t="shared" si="75"/>
        <v>107</v>
      </c>
      <c r="K40" s="94">
        <f>VLOOKUP(J40,Kalendarz!B:E,4,FALSE)</f>
        <v>47130</v>
      </c>
      <c r="L40" s="94">
        <f t="shared" si="76"/>
        <v>47131</v>
      </c>
      <c r="M40" s="37">
        <f t="shared" si="77"/>
        <v>107</v>
      </c>
      <c r="N40" s="474">
        <f>ROUND(MAX(AG40:AO40)/Listy!$U$2,0)</f>
        <v>1</v>
      </c>
      <c r="O40" s="45">
        <v>160</v>
      </c>
      <c r="P40" s="242">
        <v>0</v>
      </c>
      <c r="Q40" s="242">
        <v>0</v>
      </c>
      <c r="R40" s="242">
        <v>0.17299999999999999</v>
      </c>
      <c r="S40" s="242">
        <v>0.16300000000000001</v>
      </c>
      <c r="T40" s="242"/>
      <c r="U40" s="242"/>
      <c r="V40" s="242"/>
      <c r="W40" s="242"/>
      <c r="X40" s="242"/>
      <c r="Y40" s="243">
        <v>0</v>
      </c>
      <c r="Z40" s="243">
        <v>0</v>
      </c>
      <c r="AA40" s="243">
        <v>0.33300000000000002</v>
      </c>
      <c r="AB40" s="243">
        <v>0.33300000000000002</v>
      </c>
      <c r="AC40" s="300"/>
      <c r="AD40" s="300"/>
      <c r="AE40" s="300"/>
      <c r="AF40" s="300"/>
      <c r="AG40" s="297">
        <f t="shared" si="23"/>
        <v>0</v>
      </c>
      <c r="AH40" s="297">
        <f t="shared" si="92"/>
        <v>0</v>
      </c>
      <c r="AI40" s="297">
        <f t="shared" si="93"/>
        <v>28</v>
      </c>
      <c r="AJ40" s="297">
        <f t="shared" si="94"/>
        <v>26</v>
      </c>
      <c r="AK40" s="297">
        <f t="shared" si="95"/>
        <v>0</v>
      </c>
      <c r="AL40" s="297">
        <f t="shared" si="96"/>
        <v>0</v>
      </c>
      <c r="AM40" s="297">
        <f t="shared" si="97"/>
        <v>0</v>
      </c>
      <c r="AN40" s="297">
        <f t="shared" si="98"/>
        <v>0</v>
      </c>
      <c r="AO40" s="297">
        <f t="shared" si="99"/>
        <v>0</v>
      </c>
      <c r="AP40" s="298">
        <f t="shared" si="60"/>
        <v>0</v>
      </c>
      <c r="AQ40" s="298">
        <f t="shared" si="61"/>
        <v>0</v>
      </c>
      <c r="AR40" s="298">
        <f t="shared" si="62"/>
        <v>53</v>
      </c>
      <c r="AS40" s="298">
        <f t="shared" si="63"/>
        <v>53</v>
      </c>
      <c r="AT40" s="302">
        <f t="shared" si="86"/>
        <v>0</v>
      </c>
      <c r="AU40" s="302">
        <f t="shared" si="87"/>
        <v>0</v>
      </c>
      <c r="AV40" s="302">
        <f t="shared" si="88"/>
        <v>0</v>
      </c>
      <c r="AW40" s="302">
        <f t="shared" si="89"/>
        <v>0</v>
      </c>
      <c r="AX40" s="236">
        <f t="shared" si="64"/>
        <v>54</v>
      </c>
      <c r="AY40" s="230">
        <f t="shared" si="26"/>
        <v>0.33750000000000002</v>
      </c>
      <c r="AZ40" s="230" t="e">
        <f>VLOOKUP(I40,Listy!$A$1:$H$9,6,FALSE)</f>
        <v>#N/A</v>
      </c>
      <c r="BA40" s="382" t="e">
        <f t="shared" si="65"/>
        <v>#N/A</v>
      </c>
      <c r="BB40" s="382" t="e">
        <f t="shared" si="66"/>
        <v>#N/A</v>
      </c>
      <c r="BC40" s="2"/>
      <c r="BD40" s="2"/>
      <c r="BE40" s="2"/>
      <c r="BF40" s="2"/>
      <c r="BG40" s="2"/>
      <c r="BI40" s="2"/>
      <c r="BJ40" s="2"/>
      <c r="BL40" s="2"/>
      <c r="BM40" s="2"/>
      <c r="BO40" s="2"/>
      <c r="BP40" s="2"/>
      <c r="BS40" s="2"/>
      <c r="BT40" s="2"/>
      <c r="BU40" s="2"/>
      <c r="BW40" s="2"/>
      <c r="BX40" s="2"/>
      <c r="BY40" s="2"/>
      <c r="CA40" s="2"/>
      <c r="CB40" s="2"/>
      <c r="CC40" s="2"/>
    </row>
    <row r="41" spans="1:84" ht="15.75" customHeight="1" x14ac:dyDescent="0.3">
      <c r="A41" s="2">
        <v>4</v>
      </c>
      <c r="B41" s="18" t="s">
        <v>382</v>
      </c>
      <c r="C41" s="139">
        <v>0</v>
      </c>
      <c r="D41" s="160" t="str">
        <f t="shared" si="104"/>
        <v>_4_d_0</v>
      </c>
      <c r="E41" s="165" t="s">
        <v>67</v>
      </c>
      <c r="F41" s="2"/>
      <c r="G41" s="2"/>
      <c r="H41" s="133">
        <v>18</v>
      </c>
      <c r="I41" s="53" t="s">
        <v>48</v>
      </c>
      <c r="J41" s="91">
        <f t="shared" si="75"/>
        <v>108</v>
      </c>
      <c r="K41" s="94">
        <f>VLOOKUP(J41,Kalendarz!B:E,4,FALSE)</f>
        <v>47137</v>
      </c>
      <c r="L41" s="94">
        <f t="shared" si="76"/>
        <v>47138</v>
      </c>
      <c r="M41" s="37">
        <f t="shared" si="77"/>
        <v>108</v>
      </c>
      <c r="N41" s="474">
        <f>ROUND(MAX(AG41:AO41)/Listy!$U$2,0)</f>
        <v>1</v>
      </c>
      <c r="O41" s="45">
        <v>160</v>
      </c>
      <c r="P41" s="242">
        <v>0.12</v>
      </c>
      <c r="Q41" s="242">
        <v>0.13</v>
      </c>
      <c r="R41" s="242">
        <v>0</v>
      </c>
      <c r="S41" s="242">
        <v>0</v>
      </c>
      <c r="T41" s="242"/>
      <c r="U41" s="242"/>
      <c r="V41" s="242"/>
      <c r="W41" s="242"/>
      <c r="X41" s="242"/>
      <c r="Y41" s="243">
        <v>0.25</v>
      </c>
      <c r="Z41" s="243">
        <v>0.25</v>
      </c>
      <c r="AA41" s="243">
        <v>0.25</v>
      </c>
      <c r="AB41" s="243">
        <v>0</v>
      </c>
      <c r="AC41" s="300"/>
      <c r="AD41" s="300"/>
      <c r="AE41" s="300"/>
      <c r="AF41" s="300"/>
      <c r="AG41" s="297">
        <f t="shared" si="23"/>
        <v>19</v>
      </c>
      <c r="AH41" s="297">
        <f t="shared" si="92"/>
        <v>21</v>
      </c>
      <c r="AI41" s="297">
        <f t="shared" si="93"/>
        <v>0</v>
      </c>
      <c r="AJ41" s="297">
        <f t="shared" si="94"/>
        <v>0</v>
      </c>
      <c r="AK41" s="297">
        <f t="shared" si="95"/>
        <v>0</v>
      </c>
      <c r="AL41" s="297">
        <f t="shared" si="96"/>
        <v>0</v>
      </c>
      <c r="AM41" s="297">
        <f t="shared" si="97"/>
        <v>0</v>
      </c>
      <c r="AN41" s="297">
        <f t="shared" si="98"/>
        <v>0</v>
      </c>
      <c r="AO41" s="297">
        <f t="shared" si="99"/>
        <v>0</v>
      </c>
      <c r="AP41" s="298">
        <f t="shared" si="60"/>
        <v>40</v>
      </c>
      <c r="AQ41" s="298">
        <f t="shared" si="61"/>
        <v>40</v>
      </c>
      <c r="AR41" s="298">
        <f t="shared" si="62"/>
        <v>40</v>
      </c>
      <c r="AS41" s="298">
        <f t="shared" si="63"/>
        <v>0</v>
      </c>
      <c r="AT41" s="302">
        <f t="shared" si="86"/>
        <v>0</v>
      </c>
      <c r="AU41" s="302">
        <f t="shared" si="87"/>
        <v>0</v>
      </c>
      <c r="AV41" s="302">
        <f t="shared" si="88"/>
        <v>0</v>
      </c>
      <c r="AW41" s="302">
        <f t="shared" si="89"/>
        <v>0</v>
      </c>
      <c r="AX41" s="236">
        <f t="shared" si="64"/>
        <v>40</v>
      </c>
      <c r="AY41" s="230">
        <f t="shared" si="26"/>
        <v>0.25</v>
      </c>
      <c r="AZ41" s="230" t="e">
        <f>VLOOKUP(I41,Listy!$A$1:$H$9,6,FALSE)</f>
        <v>#N/A</v>
      </c>
      <c r="BA41" s="382" t="e">
        <f t="shared" si="65"/>
        <v>#N/A</v>
      </c>
      <c r="BB41" s="382" t="e">
        <f t="shared" si="66"/>
        <v>#N/A</v>
      </c>
      <c r="BC41" s="2"/>
      <c r="BD41" s="2"/>
      <c r="BE41" s="2"/>
      <c r="BF41" s="2"/>
      <c r="BG41" s="2"/>
      <c r="BI41" s="2"/>
      <c r="BJ41" s="2"/>
      <c r="BL41" s="2"/>
      <c r="BM41" s="2"/>
      <c r="BO41" s="2"/>
      <c r="BP41" s="2"/>
      <c r="BS41" s="2"/>
      <c r="BT41" s="2"/>
      <c r="BU41" s="2"/>
      <c r="BW41" s="2"/>
      <c r="BX41" s="2"/>
      <c r="BY41" s="2"/>
      <c r="CA41" s="2"/>
      <c r="CB41" s="2"/>
      <c r="CC41" s="2"/>
    </row>
    <row r="42" spans="1:84" ht="15.75" customHeight="1" x14ac:dyDescent="0.35">
      <c r="A42" s="7">
        <v>5</v>
      </c>
      <c r="B42" s="18" t="s">
        <v>379</v>
      </c>
      <c r="C42" s="139">
        <v>0</v>
      </c>
      <c r="D42" s="160" t="str">
        <f>CONCATENATE(A$1,"_",A42,"_",B42,"_",C42)</f>
        <v>_5_a_0</v>
      </c>
      <c r="E42" s="99" t="s">
        <v>744</v>
      </c>
      <c r="F42" s="92"/>
      <c r="G42" s="92"/>
      <c r="H42" s="26"/>
      <c r="I42" s="92"/>
      <c r="J42" s="91">
        <f t="shared" si="75"/>
        <v>109</v>
      </c>
      <c r="K42" s="94">
        <f>VLOOKUP(J42,Kalendarz!B:E,4,FALSE)</f>
        <v>47144</v>
      </c>
      <c r="L42" s="94">
        <f t="shared" si="76"/>
        <v>47144</v>
      </c>
      <c r="M42" s="37">
        <f t="shared" si="77"/>
        <v>108</v>
      </c>
      <c r="N42" s="474">
        <f>ROUND(MAX(AG42:AO42)/Listy!$U$2,0)</f>
        <v>0</v>
      </c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</row>
    <row r="43" spans="1:84" ht="15.75" customHeight="1" x14ac:dyDescent="0.3">
      <c r="A43" s="2">
        <v>5</v>
      </c>
      <c r="B43" s="18" t="s">
        <v>379</v>
      </c>
      <c r="C43" s="139">
        <v>1</v>
      </c>
      <c r="D43" s="160" t="str">
        <f>CONCATENATE(A$1,"_",A43,"_",B43,"_",C43)</f>
        <v>_5_a_1</v>
      </c>
      <c r="E43" s="165" t="s">
        <v>132</v>
      </c>
      <c r="F43" s="2"/>
      <c r="G43" s="2"/>
      <c r="H43" s="133">
        <v>19</v>
      </c>
      <c r="I43" s="37" t="s">
        <v>42</v>
      </c>
      <c r="J43" s="91">
        <f t="shared" si="75"/>
        <v>109</v>
      </c>
      <c r="K43" s="94">
        <f>VLOOKUP(J43,Kalendarz!B:E,4,FALSE)</f>
        <v>47144</v>
      </c>
      <c r="L43" s="94">
        <f t="shared" si="76"/>
        <v>47145</v>
      </c>
      <c r="M43" s="37">
        <f t="shared" si="77"/>
        <v>109</v>
      </c>
      <c r="N43" s="474">
        <f>ROUND(MAX(AG43:AO43)/Listy!$U$2,0)</f>
        <v>1</v>
      </c>
      <c r="O43" s="45">
        <v>120</v>
      </c>
      <c r="P43" s="242">
        <v>0.17</v>
      </c>
      <c r="Q43" s="242">
        <v>0.16300000000000001</v>
      </c>
      <c r="R43" s="242">
        <v>0</v>
      </c>
      <c r="S43" s="242">
        <v>0</v>
      </c>
      <c r="T43" s="242"/>
      <c r="U43" s="242"/>
      <c r="V43" s="242"/>
      <c r="W43" s="242"/>
      <c r="X43" s="242"/>
      <c r="Y43" s="243">
        <v>0.33300000000000002</v>
      </c>
      <c r="Z43" s="243">
        <v>0</v>
      </c>
      <c r="AA43" s="243">
        <v>0</v>
      </c>
      <c r="AB43" s="243">
        <v>0.33300000000000002</v>
      </c>
      <c r="AC43" s="300"/>
      <c r="AD43" s="300"/>
      <c r="AE43" s="300"/>
      <c r="AF43" s="300"/>
      <c r="AG43" s="297">
        <f t="shared" si="23"/>
        <v>20</v>
      </c>
      <c r="AH43" s="297">
        <f t="shared" ref="AH43:AH45" si="105">ROUND($O43*Q43,0)</f>
        <v>20</v>
      </c>
      <c r="AI43" s="297">
        <f t="shared" ref="AI43:AI45" si="106">ROUND($O43*R43,0)</f>
        <v>0</v>
      </c>
      <c r="AJ43" s="297">
        <f t="shared" ref="AJ43:AJ45" si="107">ROUND($O43*S43,0)</f>
        <v>0</v>
      </c>
      <c r="AK43" s="297">
        <f t="shared" ref="AK43:AK45" si="108">ROUND($O43*T43,0)</f>
        <v>0</v>
      </c>
      <c r="AL43" s="297">
        <f t="shared" ref="AL43:AL45" si="109">ROUND($O43*U43,0)</f>
        <v>0</v>
      </c>
      <c r="AM43" s="297">
        <f t="shared" ref="AM43:AM45" si="110">ROUND($O43*V43,0)</f>
        <v>0</v>
      </c>
      <c r="AN43" s="297">
        <f t="shared" ref="AN43:AN45" si="111">ROUND($O43*W43,0)</f>
        <v>0</v>
      </c>
      <c r="AO43" s="297">
        <f t="shared" ref="AO43:AO45" si="112">ROUND($O43*X43,0)</f>
        <v>0</v>
      </c>
      <c r="AP43" s="298">
        <f t="shared" si="60"/>
        <v>40</v>
      </c>
      <c r="AQ43" s="298">
        <f t="shared" si="61"/>
        <v>0</v>
      </c>
      <c r="AR43" s="298">
        <f t="shared" si="62"/>
        <v>0</v>
      </c>
      <c r="AS43" s="298">
        <f t="shared" si="63"/>
        <v>40</v>
      </c>
      <c r="AT43" s="302">
        <f t="shared" si="86"/>
        <v>0</v>
      </c>
      <c r="AU43" s="302">
        <f t="shared" si="87"/>
        <v>0</v>
      </c>
      <c r="AV43" s="302">
        <f t="shared" si="88"/>
        <v>0</v>
      </c>
      <c r="AW43" s="302">
        <f t="shared" si="89"/>
        <v>0</v>
      </c>
      <c r="AX43" s="236">
        <f t="shared" si="64"/>
        <v>40</v>
      </c>
      <c r="AY43" s="230">
        <f t="shared" si="26"/>
        <v>0.25</v>
      </c>
      <c r="AZ43" s="230" t="e">
        <f>VLOOKUP(I43,Listy!$A$1:$H$9,6,FALSE)</f>
        <v>#N/A</v>
      </c>
      <c r="BA43" s="382" t="e">
        <f t="shared" si="65"/>
        <v>#N/A</v>
      </c>
      <c r="BB43" s="382" t="e">
        <f t="shared" si="66"/>
        <v>#N/A</v>
      </c>
      <c r="BC43" s="2"/>
      <c r="BD43" s="2"/>
      <c r="BE43" s="2"/>
      <c r="BF43" s="2"/>
      <c r="BG43" s="2"/>
      <c r="BH43" s="2">
        <f>BF43*BG43</f>
        <v>0</v>
      </c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>
        <f>BT43*BU43</f>
        <v>0</v>
      </c>
      <c r="BW43" s="2"/>
      <c r="BX43" s="2"/>
      <c r="BY43" s="2"/>
      <c r="BZ43" s="2">
        <f>BX43*BY43</f>
        <v>0</v>
      </c>
      <c r="CA43" s="2"/>
      <c r="CB43" s="2"/>
      <c r="CC43" s="2"/>
      <c r="CD43" s="2">
        <f>CB43*CC43</f>
        <v>0</v>
      </c>
    </row>
    <row r="44" spans="1:84" ht="15.75" customHeight="1" x14ac:dyDescent="0.3">
      <c r="A44" s="2">
        <v>5</v>
      </c>
      <c r="B44" s="18" t="s">
        <v>380</v>
      </c>
      <c r="C44" s="139">
        <v>1</v>
      </c>
      <c r="D44" s="160" t="str">
        <f t="shared" ref="D44:D45" si="113">CONCATENATE(A$1,"_",A44,"_",B44,"_",C44)</f>
        <v>_5_b_1</v>
      </c>
      <c r="E44" s="165" t="s">
        <v>105</v>
      </c>
      <c r="F44" s="2"/>
      <c r="G44" s="2"/>
      <c r="H44" s="133">
        <v>20</v>
      </c>
      <c r="I44" s="37" t="s">
        <v>42</v>
      </c>
      <c r="J44" s="91">
        <f t="shared" si="75"/>
        <v>110</v>
      </c>
      <c r="K44" s="94">
        <f>VLOOKUP(J44,Kalendarz!B:E,4,FALSE)</f>
        <v>47151</v>
      </c>
      <c r="L44" s="94">
        <f t="shared" si="76"/>
        <v>47151</v>
      </c>
      <c r="M44" s="37">
        <f t="shared" si="77"/>
        <v>109</v>
      </c>
      <c r="N44" s="474">
        <v>0</v>
      </c>
      <c r="O44" s="45">
        <v>120</v>
      </c>
      <c r="P44" s="242">
        <v>0</v>
      </c>
      <c r="Q44" s="242">
        <v>0</v>
      </c>
      <c r="R44" s="242">
        <v>0.17</v>
      </c>
      <c r="S44" s="242">
        <v>0.16300000000000001</v>
      </c>
      <c r="T44" s="242"/>
      <c r="U44" s="242"/>
      <c r="V44" s="242"/>
      <c r="W44" s="242"/>
      <c r="X44" s="242"/>
      <c r="Y44" s="243">
        <v>0</v>
      </c>
      <c r="Z44" s="243">
        <v>0.33300000000000002</v>
      </c>
      <c r="AA44" s="243">
        <v>0.33300000000000002</v>
      </c>
      <c r="AB44" s="243">
        <v>0</v>
      </c>
      <c r="AC44" s="300"/>
      <c r="AD44" s="300"/>
      <c r="AE44" s="300"/>
      <c r="AF44" s="300"/>
      <c r="AG44" s="297">
        <f t="shared" si="23"/>
        <v>0</v>
      </c>
      <c r="AH44" s="297">
        <f t="shared" si="105"/>
        <v>0</v>
      </c>
      <c r="AI44" s="297">
        <f t="shared" si="106"/>
        <v>20</v>
      </c>
      <c r="AJ44" s="297">
        <f t="shared" si="107"/>
        <v>20</v>
      </c>
      <c r="AK44" s="297">
        <f t="shared" si="108"/>
        <v>0</v>
      </c>
      <c r="AL44" s="297">
        <f t="shared" si="109"/>
        <v>0</v>
      </c>
      <c r="AM44" s="297">
        <f t="shared" si="110"/>
        <v>0</v>
      </c>
      <c r="AN44" s="297">
        <f t="shared" si="111"/>
        <v>0</v>
      </c>
      <c r="AO44" s="297">
        <f t="shared" si="112"/>
        <v>0</v>
      </c>
      <c r="AP44" s="298">
        <f t="shared" si="60"/>
        <v>0</v>
      </c>
      <c r="AQ44" s="298">
        <f t="shared" si="61"/>
        <v>40</v>
      </c>
      <c r="AR44" s="298">
        <f t="shared" si="62"/>
        <v>40</v>
      </c>
      <c r="AS44" s="298">
        <f t="shared" si="63"/>
        <v>0</v>
      </c>
      <c r="AT44" s="302">
        <f t="shared" si="86"/>
        <v>0</v>
      </c>
      <c r="AU44" s="302">
        <f t="shared" si="87"/>
        <v>0</v>
      </c>
      <c r="AV44" s="302">
        <f t="shared" si="88"/>
        <v>0</v>
      </c>
      <c r="AW44" s="302">
        <f t="shared" si="89"/>
        <v>0</v>
      </c>
      <c r="AX44" s="236">
        <f t="shared" si="64"/>
        <v>40</v>
      </c>
      <c r="AY44" s="230">
        <f t="shared" si="26"/>
        <v>0.25</v>
      </c>
      <c r="AZ44" s="230" t="e">
        <f>VLOOKUP(I44,Listy!$A$1:$H$9,6,FALSE)</f>
        <v>#N/A</v>
      </c>
      <c r="BA44" s="382" t="e">
        <f t="shared" si="65"/>
        <v>#N/A</v>
      </c>
      <c r="BB44" s="382" t="e">
        <f t="shared" si="66"/>
        <v>#N/A</v>
      </c>
      <c r="BC44" s="2"/>
      <c r="BD44" s="2"/>
      <c r="BE44" s="2"/>
      <c r="BF44" s="2"/>
      <c r="BG44" s="2"/>
      <c r="BI44" s="2"/>
      <c r="BJ44" s="2"/>
      <c r="BL44" s="2"/>
      <c r="BM44" s="2"/>
      <c r="BO44" s="2"/>
      <c r="BP44" s="2"/>
      <c r="BS44" s="2"/>
      <c r="BT44" s="2"/>
      <c r="BU44" s="2"/>
      <c r="BW44" s="2"/>
      <c r="BX44" s="2"/>
      <c r="BY44" s="2"/>
      <c r="CA44" s="2"/>
      <c r="CB44" s="2"/>
      <c r="CC44" s="2"/>
    </row>
    <row r="45" spans="1:84" ht="15.75" customHeight="1" x14ac:dyDescent="0.3">
      <c r="A45" s="2">
        <v>5</v>
      </c>
      <c r="B45" s="18" t="s">
        <v>381</v>
      </c>
      <c r="C45" s="139">
        <v>1</v>
      </c>
      <c r="D45" s="160" t="str">
        <f t="shared" si="113"/>
        <v>_5_c_1</v>
      </c>
      <c r="E45" s="165" t="s">
        <v>106</v>
      </c>
      <c r="F45" s="2"/>
      <c r="G45" s="2"/>
      <c r="H45" s="133">
        <v>20</v>
      </c>
      <c r="I45" s="37" t="s">
        <v>42</v>
      </c>
      <c r="J45" s="91">
        <f t="shared" ref="J45:J75" si="114">M44+1</f>
        <v>110</v>
      </c>
      <c r="K45" s="94">
        <f>VLOOKUP(J45,Kalendarz!B:E,4,FALSE)</f>
        <v>47151</v>
      </c>
      <c r="L45" s="94">
        <f t="shared" ref="L45:L75" si="115">K45+N45</f>
        <v>47151</v>
      </c>
      <c r="M45" s="37">
        <f t="shared" ref="M45:M75" si="116">J45+N45-1</f>
        <v>109</v>
      </c>
      <c r="N45" s="474">
        <v>0</v>
      </c>
      <c r="O45" s="45">
        <v>120</v>
      </c>
      <c r="P45" s="242">
        <v>0.17</v>
      </c>
      <c r="Q45" s="242">
        <v>0.16300000000000001</v>
      </c>
      <c r="R45" s="242">
        <v>0</v>
      </c>
      <c r="S45" s="242">
        <v>0</v>
      </c>
      <c r="T45" s="242"/>
      <c r="U45" s="242"/>
      <c r="V45" s="242"/>
      <c r="W45" s="242"/>
      <c r="X45" s="242"/>
      <c r="Y45" s="243">
        <v>0</v>
      </c>
      <c r="Z45" s="243">
        <v>0.33300000000000002</v>
      </c>
      <c r="AA45" s="243">
        <v>0.33300000000000002</v>
      </c>
      <c r="AB45" s="243">
        <v>0</v>
      </c>
      <c r="AC45" s="300"/>
      <c r="AD45" s="300"/>
      <c r="AE45" s="300"/>
      <c r="AF45" s="300"/>
      <c r="AG45" s="297">
        <f t="shared" si="23"/>
        <v>20</v>
      </c>
      <c r="AH45" s="297">
        <f t="shared" si="105"/>
        <v>20</v>
      </c>
      <c r="AI45" s="297">
        <f t="shared" si="106"/>
        <v>0</v>
      </c>
      <c r="AJ45" s="297">
        <f t="shared" si="107"/>
        <v>0</v>
      </c>
      <c r="AK45" s="297">
        <f t="shared" si="108"/>
        <v>0</v>
      </c>
      <c r="AL45" s="297">
        <f t="shared" si="109"/>
        <v>0</v>
      </c>
      <c r="AM45" s="297">
        <f t="shared" si="110"/>
        <v>0</v>
      </c>
      <c r="AN45" s="297">
        <f t="shared" si="111"/>
        <v>0</v>
      </c>
      <c r="AO45" s="297">
        <f t="shared" si="112"/>
        <v>0</v>
      </c>
      <c r="AP45" s="298">
        <f t="shared" si="60"/>
        <v>0</v>
      </c>
      <c r="AQ45" s="298">
        <f t="shared" si="61"/>
        <v>40</v>
      </c>
      <c r="AR45" s="298">
        <f t="shared" si="62"/>
        <v>40</v>
      </c>
      <c r="AS45" s="298">
        <f t="shared" si="63"/>
        <v>0</v>
      </c>
      <c r="AT45" s="302">
        <f t="shared" si="86"/>
        <v>0</v>
      </c>
      <c r="AU45" s="302">
        <f t="shared" si="87"/>
        <v>0</v>
      </c>
      <c r="AV45" s="302">
        <f t="shared" si="88"/>
        <v>0</v>
      </c>
      <c r="AW45" s="302">
        <f t="shared" si="89"/>
        <v>0</v>
      </c>
      <c r="AX45" s="236">
        <f t="shared" si="64"/>
        <v>40</v>
      </c>
      <c r="AY45" s="230">
        <f t="shared" si="26"/>
        <v>0.25</v>
      </c>
      <c r="AZ45" s="230" t="e">
        <f>VLOOKUP(I45,Listy!$A$1:$H$9,6,FALSE)</f>
        <v>#N/A</v>
      </c>
      <c r="BA45" s="382" t="e">
        <f t="shared" si="65"/>
        <v>#N/A</v>
      </c>
      <c r="BB45" s="382" t="e">
        <f t="shared" si="66"/>
        <v>#N/A</v>
      </c>
      <c r="BC45" s="2"/>
      <c r="BD45" s="2"/>
      <c r="BE45" s="2"/>
      <c r="BF45" s="2"/>
      <c r="BG45" s="2"/>
      <c r="BI45" s="2"/>
      <c r="BJ45" s="2"/>
      <c r="BL45" s="2"/>
      <c r="BM45" s="2"/>
      <c r="BO45" s="2"/>
      <c r="BP45" s="2"/>
      <c r="BS45" s="2"/>
      <c r="BT45" s="2"/>
      <c r="BU45" s="2"/>
      <c r="BW45" s="2"/>
      <c r="BX45" s="2"/>
      <c r="BY45" s="2"/>
      <c r="CA45" s="2"/>
      <c r="CB45" s="2"/>
      <c r="CC45" s="2"/>
    </row>
    <row r="46" spans="1:84" ht="15.75" customHeight="1" thickBot="1" x14ac:dyDescent="0.4">
      <c r="A46" s="7">
        <v>6</v>
      </c>
      <c r="C46" s="139">
        <v>0</v>
      </c>
      <c r="D46" s="160" t="str">
        <f>CONCATENATE(A$1,"_",A46,"_",B46,"_",C46)</f>
        <v>_6__0</v>
      </c>
      <c r="E46" s="99" t="s">
        <v>743</v>
      </c>
      <c r="F46" s="92"/>
      <c r="G46" s="92"/>
      <c r="H46" s="455"/>
      <c r="I46" s="92"/>
      <c r="J46" s="91">
        <f t="shared" si="114"/>
        <v>110</v>
      </c>
      <c r="K46" s="94">
        <f>VLOOKUP(J46,Kalendarz!B:E,4,FALSE)</f>
        <v>47151</v>
      </c>
      <c r="L46" s="94">
        <f t="shared" si="115"/>
        <v>47151</v>
      </c>
      <c r="M46" s="37">
        <f t="shared" si="116"/>
        <v>109</v>
      </c>
      <c r="N46" s="474">
        <f>ROUND(MAX(AG46:AO46)/Listy!$U$2,0)</f>
        <v>0</v>
      </c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</row>
    <row r="47" spans="1:84" thickBot="1" x14ac:dyDescent="0.35">
      <c r="A47" s="2">
        <v>6</v>
      </c>
      <c r="B47" s="18" t="s">
        <v>379</v>
      </c>
      <c r="C47" s="139">
        <v>1</v>
      </c>
      <c r="D47" s="160" t="str">
        <f>CONCATENATE(A$1,"_",A47,"_",B47,"_",C47)</f>
        <v>_6_a_1</v>
      </c>
      <c r="E47" s="165" t="s">
        <v>107</v>
      </c>
      <c r="F47" s="2"/>
      <c r="G47" s="2"/>
      <c r="H47" s="455">
        <v>21</v>
      </c>
      <c r="I47" s="37" t="s">
        <v>42</v>
      </c>
      <c r="J47" s="91">
        <f t="shared" si="114"/>
        <v>110</v>
      </c>
      <c r="K47" s="94">
        <f>VLOOKUP(J47,Kalendarz!B:E,4,FALSE)</f>
        <v>47151</v>
      </c>
      <c r="L47" s="94">
        <f t="shared" si="115"/>
        <v>47152</v>
      </c>
      <c r="M47" s="37">
        <f t="shared" si="116"/>
        <v>110</v>
      </c>
      <c r="N47" s="474">
        <f>ROUND(MAX(AG47:AO47)/Listy!$U$2,0)</f>
        <v>1</v>
      </c>
      <c r="O47" s="52">
        <v>80</v>
      </c>
      <c r="P47" s="242">
        <v>0</v>
      </c>
      <c r="Q47" s="242">
        <v>0.25</v>
      </c>
      <c r="R47" s="242">
        <v>0.25</v>
      </c>
      <c r="S47" s="242">
        <v>0.25</v>
      </c>
      <c r="T47" s="242"/>
      <c r="U47" s="242"/>
      <c r="V47" s="242"/>
      <c r="W47" s="242"/>
      <c r="X47" s="242"/>
      <c r="Y47" s="243">
        <v>0</v>
      </c>
      <c r="Z47" s="243">
        <v>0.25</v>
      </c>
      <c r="AA47" s="243">
        <v>0</v>
      </c>
      <c r="AB47" s="243">
        <v>0</v>
      </c>
      <c r="AC47" s="300"/>
      <c r="AD47" s="300"/>
      <c r="AE47" s="300"/>
      <c r="AF47" s="300"/>
      <c r="AG47" s="297">
        <f t="shared" si="23"/>
        <v>0</v>
      </c>
      <c r="AH47" s="297">
        <f t="shared" ref="AH47:AH51" si="117">ROUND($O47*Q47,0)</f>
        <v>20</v>
      </c>
      <c r="AI47" s="297">
        <f t="shared" ref="AI47:AI51" si="118">ROUND($O47*R47,0)</f>
        <v>20</v>
      </c>
      <c r="AJ47" s="297">
        <f t="shared" ref="AJ47:AJ51" si="119">ROUND($O47*S47,0)</f>
        <v>20</v>
      </c>
      <c r="AK47" s="297">
        <f t="shared" ref="AK47:AK51" si="120">ROUND($O47*T47,0)</f>
        <v>0</v>
      </c>
      <c r="AL47" s="297">
        <f t="shared" ref="AL47:AL51" si="121">ROUND($O47*U47,0)</f>
        <v>0</v>
      </c>
      <c r="AM47" s="297">
        <f t="shared" ref="AM47:AM51" si="122">ROUND($O47*V47,0)</f>
        <v>0</v>
      </c>
      <c r="AN47" s="297">
        <f t="shared" ref="AN47:AN51" si="123">ROUND($O47*W47,0)</f>
        <v>0</v>
      </c>
      <c r="AO47" s="297">
        <f t="shared" ref="AO47:AO51" si="124">ROUND($O47*X47,0)</f>
        <v>0</v>
      </c>
      <c r="AP47" s="298">
        <f t="shared" si="60"/>
        <v>0</v>
      </c>
      <c r="AQ47" s="298">
        <f t="shared" si="61"/>
        <v>20</v>
      </c>
      <c r="AR47" s="298">
        <f t="shared" si="62"/>
        <v>0</v>
      </c>
      <c r="AS47" s="298">
        <f t="shared" si="63"/>
        <v>0</v>
      </c>
      <c r="AT47" s="302">
        <f t="shared" si="86"/>
        <v>0</v>
      </c>
      <c r="AU47" s="302">
        <f t="shared" si="87"/>
        <v>0</v>
      </c>
      <c r="AV47" s="302">
        <f t="shared" si="88"/>
        <v>0</v>
      </c>
      <c r="AW47" s="302">
        <f t="shared" si="89"/>
        <v>0</v>
      </c>
      <c r="AX47" s="236">
        <f t="shared" si="64"/>
        <v>60</v>
      </c>
      <c r="AY47" s="230">
        <f t="shared" si="26"/>
        <v>0.375</v>
      </c>
      <c r="AZ47" s="230" t="e">
        <f>VLOOKUP(I47,Listy!$A$1:$H$9,6,FALSE)</f>
        <v>#N/A</v>
      </c>
      <c r="BA47" s="382" t="e">
        <f t="shared" si="65"/>
        <v>#N/A</v>
      </c>
      <c r="BB47" s="382" t="e">
        <f t="shared" si="66"/>
        <v>#N/A</v>
      </c>
      <c r="BC47" s="2"/>
      <c r="BD47" s="2"/>
      <c r="BE47" s="2"/>
      <c r="BF47" s="2"/>
      <c r="BG47" s="2"/>
      <c r="BH47" s="35">
        <f>BH48+BH52+BH55+BH60</f>
        <v>0</v>
      </c>
      <c r="BI47" s="2"/>
      <c r="BJ47" s="2"/>
      <c r="BK47" s="35">
        <f>BK48+BK52+BK55+BK60</f>
        <v>0</v>
      </c>
      <c r="BL47" s="2"/>
      <c r="BM47" s="2"/>
      <c r="BN47" s="35">
        <f>BN48+BN52+BN55+BN60</f>
        <v>0</v>
      </c>
      <c r="BO47" s="2"/>
      <c r="BP47" s="2"/>
      <c r="BQ47" s="35">
        <f t="shared" ref="BQ47:BR47" si="125">BQ48+BQ52+BQ55+BQ60</f>
        <v>0</v>
      </c>
      <c r="BR47" s="35">
        <f t="shared" si="125"/>
        <v>0</v>
      </c>
      <c r="BS47" s="2"/>
      <c r="BT47" s="2"/>
      <c r="BU47" s="2"/>
      <c r="BV47" s="35">
        <f>BV48+BV52+BV55+BV60</f>
        <v>0</v>
      </c>
      <c r="BW47" s="2"/>
      <c r="BX47" s="2"/>
      <c r="BY47" s="2"/>
      <c r="BZ47" s="35">
        <f>BZ48+BZ52+BZ55+BZ60</f>
        <v>0</v>
      </c>
      <c r="CA47" s="2"/>
      <c r="CB47" s="2"/>
      <c r="CC47" s="2"/>
      <c r="CD47" s="35">
        <f>CD48+CD52+CD55+CD60</f>
        <v>0</v>
      </c>
      <c r="CE47" s="17" t="e">
        <f>AX47+BA47+BH47+BK47+BN47+BQ47+BR47+BV47+BZ47+CD47</f>
        <v>#N/A</v>
      </c>
    </row>
    <row r="48" spans="1:84" ht="28.8" x14ac:dyDescent="0.3">
      <c r="A48" s="2">
        <v>6</v>
      </c>
      <c r="B48" s="18" t="s">
        <v>380</v>
      </c>
      <c r="C48" s="139">
        <v>1</v>
      </c>
      <c r="D48" s="160" t="str">
        <f t="shared" ref="D48:D51" si="126">CONCATENATE(A$1,"_",A48,"_",B48,"_",C48)</f>
        <v>_6_b_1</v>
      </c>
      <c r="E48" s="165" t="s">
        <v>69</v>
      </c>
      <c r="F48" s="2"/>
      <c r="G48" s="2"/>
      <c r="H48" s="133">
        <v>22</v>
      </c>
      <c r="I48" s="37" t="s">
        <v>42</v>
      </c>
      <c r="J48" s="91">
        <f t="shared" si="114"/>
        <v>111</v>
      </c>
      <c r="K48" s="94">
        <f>VLOOKUP(J48,Kalendarz!B:E,4,FALSE)</f>
        <v>47158</v>
      </c>
      <c r="L48" s="94">
        <f t="shared" si="115"/>
        <v>47158</v>
      </c>
      <c r="M48" s="37">
        <f t="shared" si="116"/>
        <v>110</v>
      </c>
      <c r="N48" s="474">
        <v>0</v>
      </c>
      <c r="O48" s="52">
        <v>120</v>
      </c>
      <c r="P48" s="242">
        <v>0.16300000000000001</v>
      </c>
      <c r="Q48" s="242">
        <v>0.17299999999999999</v>
      </c>
      <c r="R48" s="242">
        <v>0</v>
      </c>
      <c r="S48" s="242">
        <v>0</v>
      </c>
      <c r="T48" s="242"/>
      <c r="U48" s="242"/>
      <c r="V48" s="242"/>
      <c r="W48" s="242"/>
      <c r="X48" s="242"/>
      <c r="Y48" s="243">
        <v>0.33</v>
      </c>
      <c r="Z48" s="243">
        <v>0</v>
      </c>
      <c r="AA48" s="243">
        <v>0.33</v>
      </c>
      <c r="AB48" s="243">
        <v>0</v>
      </c>
      <c r="AC48" s="300"/>
      <c r="AD48" s="300"/>
      <c r="AE48" s="300"/>
      <c r="AF48" s="300"/>
      <c r="AG48" s="297">
        <f t="shared" si="23"/>
        <v>20</v>
      </c>
      <c r="AH48" s="297">
        <f t="shared" si="117"/>
        <v>21</v>
      </c>
      <c r="AI48" s="297">
        <f t="shared" si="118"/>
        <v>0</v>
      </c>
      <c r="AJ48" s="297">
        <f t="shared" si="119"/>
        <v>0</v>
      </c>
      <c r="AK48" s="297">
        <f t="shared" si="120"/>
        <v>0</v>
      </c>
      <c r="AL48" s="297">
        <f t="shared" si="121"/>
        <v>0</v>
      </c>
      <c r="AM48" s="297">
        <f t="shared" si="122"/>
        <v>0</v>
      </c>
      <c r="AN48" s="297">
        <f t="shared" si="123"/>
        <v>0</v>
      </c>
      <c r="AO48" s="297">
        <f t="shared" si="124"/>
        <v>0</v>
      </c>
      <c r="AP48" s="298">
        <f t="shared" si="60"/>
        <v>40</v>
      </c>
      <c r="AQ48" s="298">
        <f t="shared" si="61"/>
        <v>0</v>
      </c>
      <c r="AR48" s="298">
        <f t="shared" si="62"/>
        <v>40</v>
      </c>
      <c r="AS48" s="298">
        <f t="shared" si="63"/>
        <v>0</v>
      </c>
      <c r="AT48" s="302">
        <f t="shared" si="86"/>
        <v>0</v>
      </c>
      <c r="AU48" s="302">
        <f t="shared" si="87"/>
        <v>0</v>
      </c>
      <c r="AV48" s="302">
        <f t="shared" si="88"/>
        <v>0</v>
      </c>
      <c r="AW48" s="302">
        <f t="shared" si="89"/>
        <v>0</v>
      </c>
      <c r="AX48" s="236">
        <f t="shared" si="64"/>
        <v>41</v>
      </c>
      <c r="AY48" s="230">
        <f t="shared" si="26"/>
        <v>0.25624999999999998</v>
      </c>
      <c r="AZ48" s="230" t="e">
        <f>VLOOKUP(I48,Listy!$A$1:$H$9,6,FALSE)</f>
        <v>#N/A</v>
      </c>
      <c r="BA48" s="382" t="e">
        <f t="shared" si="65"/>
        <v>#N/A</v>
      </c>
      <c r="BB48" s="382" t="e">
        <f t="shared" si="66"/>
        <v>#N/A</v>
      </c>
      <c r="BC48" s="2"/>
      <c r="BD48" s="2"/>
      <c r="BE48" s="2"/>
      <c r="BF48" s="2"/>
      <c r="BG48" s="2"/>
      <c r="BH48" s="21">
        <f>BF48*BG48</f>
        <v>0</v>
      </c>
      <c r="BI48" s="2"/>
      <c r="BJ48" s="2"/>
      <c r="BK48" s="21"/>
      <c r="BL48" s="2"/>
      <c r="BM48" s="2"/>
      <c r="BN48" s="21"/>
      <c r="BO48" s="2"/>
      <c r="BP48" s="2"/>
      <c r="BQ48" s="21"/>
      <c r="BR48" s="21"/>
      <c r="BS48" s="2"/>
      <c r="BT48" s="2"/>
      <c r="BU48" s="2"/>
      <c r="BV48" s="21">
        <f>BT48*BU48</f>
        <v>0</v>
      </c>
      <c r="BW48" s="2"/>
      <c r="BX48" s="2"/>
      <c r="BY48" s="2"/>
      <c r="BZ48" s="21">
        <f>BX48*BY48</f>
        <v>0</v>
      </c>
      <c r="CA48" s="2"/>
      <c r="CB48" s="2"/>
      <c r="CC48" s="2"/>
      <c r="CD48" s="21">
        <f>CB48*CC48</f>
        <v>0</v>
      </c>
    </row>
    <row r="49" spans="1:84" ht="28.8" x14ac:dyDescent="0.3">
      <c r="A49" s="2">
        <v>6</v>
      </c>
      <c r="B49" s="18" t="s">
        <v>381</v>
      </c>
      <c r="C49" s="139">
        <v>1</v>
      </c>
      <c r="D49" s="160" t="str">
        <f t="shared" si="126"/>
        <v>_6_c_1</v>
      </c>
      <c r="E49" s="165" t="s">
        <v>133</v>
      </c>
      <c r="F49" s="2"/>
      <c r="G49" s="2"/>
      <c r="H49" s="133">
        <v>23</v>
      </c>
      <c r="I49" s="37" t="s">
        <v>42</v>
      </c>
      <c r="J49" s="91">
        <f t="shared" si="114"/>
        <v>111</v>
      </c>
      <c r="K49" s="94">
        <f>VLOOKUP(J49,Kalendarz!B:E,4,FALSE)</f>
        <v>47158</v>
      </c>
      <c r="L49" s="94">
        <f t="shared" si="115"/>
        <v>47160</v>
      </c>
      <c r="M49" s="37">
        <f t="shared" si="116"/>
        <v>112</v>
      </c>
      <c r="N49" s="474">
        <f>ROUND(MAX(AG49:AO49)/Listy!$U$2,0)</f>
        <v>2</v>
      </c>
      <c r="O49" s="52">
        <v>160</v>
      </c>
      <c r="P49" s="242">
        <v>0</v>
      </c>
      <c r="Q49" s="242">
        <v>0</v>
      </c>
      <c r="R49" s="242">
        <v>0.25</v>
      </c>
      <c r="S49" s="242">
        <v>0.25</v>
      </c>
      <c r="T49" s="242"/>
      <c r="U49" s="242"/>
      <c r="V49" s="242"/>
      <c r="W49" s="242"/>
      <c r="X49" s="242"/>
      <c r="Y49" s="243">
        <v>0.25</v>
      </c>
      <c r="Z49" s="243">
        <v>0</v>
      </c>
      <c r="AA49" s="243">
        <v>0.25</v>
      </c>
      <c r="AB49" s="243">
        <v>0</v>
      </c>
      <c r="AC49" s="300"/>
      <c r="AD49" s="300"/>
      <c r="AE49" s="300"/>
      <c r="AF49" s="300"/>
      <c r="AG49" s="297">
        <f t="shared" si="23"/>
        <v>0</v>
      </c>
      <c r="AH49" s="297">
        <f t="shared" si="117"/>
        <v>0</v>
      </c>
      <c r="AI49" s="297">
        <f t="shared" si="118"/>
        <v>40</v>
      </c>
      <c r="AJ49" s="297">
        <f t="shared" si="119"/>
        <v>40</v>
      </c>
      <c r="AK49" s="297">
        <f t="shared" si="120"/>
        <v>0</v>
      </c>
      <c r="AL49" s="297">
        <f t="shared" si="121"/>
        <v>0</v>
      </c>
      <c r="AM49" s="297">
        <f t="shared" si="122"/>
        <v>0</v>
      </c>
      <c r="AN49" s="297">
        <f t="shared" si="123"/>
        <v>0</v>
      </c>
      <c r="AO49" s="297">
        <f t="shared" si="124"/>
        <v>0</v>
      </c>
      <c r="AP49" s="298">
        <f t="shared" si="60"/>
        <v>40</v>
      </c>
      <c r="AQ49" s="298">
        <f t="shared" si="61"/>
        <v>0</v>
      </c>
      <c r="AR49" s="298">
        <f t="shared" si="62"/>
        <v>40</v>
      </c>
      <c r="AS49" s="298">
        <f t="shared" si="63"/>
        <v>0</v>
      </c>
      <c r="AT49" s="302">
        <f t="shared" si="86"/>
        <v>0</v>
      </c>
      <c r="AU49" s="302">
        <f t="shared" si="87"/>
        <v>0</v>
      </c>
      <c r="AV49" s="302">
        <f t="shared" si="88"/>
        <v>0</v>
      </c>
      <c r="AW49" s="302">
        <f t="shared" si="89"/>
        <v>0</v>
      </c>
      <c r="AX49" s="236">
        <f t="shared" si="64"/>
        <v>80</v>
      </c>
      <c r="AY49" s="230">
        <f t="shared" si="26"/>
        <v>0.5</v>
      </c>
      <c r="AZ49" s="230" t="e">
        <f>VLOOKUP(I49,Listy!$A$1:$H$9,6,FALSE)</f>
        <v>#N/A</v>
      </c>
      <c r="BA49" s="382" t="e">
        <f t="shared" si="65"/>
        <v>#N/A</v>
      </c>
      <c r="BB49" s="382" t="e">
        <f t="shared" si="66"/>
        <v>#N/A</v>
      </c>
      <c r="BC49" s="2"/>
      <c r="BD49" s="2"/>
      <c r="BE49" s="2"/>
      <c r="BF49" s="2"/>
      <c r="BG49" s="2"/>
      <c r="BI49" s="2"/>
      <c r="BJ49" s="2"/>
      <c r="BL49" s="2"/>
      <c r="BM49" s="2"/>
      <c r="BO49" s="2"/>
      <c r="BP49" s="2"/>
      <c r="BS49" s="2"/>
      <c r="BT49" s="2"/>
      <c r="BU49" s="2"/>
      <c r="BW49" s="2"/>
      <c r="BX49" s="2"/>
      <c r="BY49" s="2"/>
      <c r="CA49" s="2"/>
      <c r="CB49" s="2"/>
      <c r="CC49" s="2"/>
    </row>
    <row r="50" spans="1:84" ht="28.8" x14ac:dyDescent="0.3">
      <c r="A50" s="2">
        <v>6</v>
      </c>
      <c r="B50" s="18" t="s">
        <v>382</v>
      </c>
      <c r="C50" s="139">
        <v>1</v>
      </c>
      <c r="D50" s="160" t="str">
        <f t="shared" si="126"/>
        <v>_6_d_1</v>
      </c>
      <c r="E50" s="165" t="s">
        <v>109</v>
      </c>
      <c r="F50" s="2"/>
      <c r="G50" s="2"/>
      <c r="H50" s="2">
        <v>24</v>
      </c>
      <c r="I50" s="37" t="s">
        <v>42</v>
      </c>
      <c r="J50" s="91">
        <f t="shared" si="114"/>
        <v>113</v>
      </c>
      <c r="K50" s="94">
        <f>VLOOKUP(J50,Kalendarz!B:E,4,FALSE)</f>
        <v>47172</v>
      </c>
      <c r="L50" s="94">
        <f t="shared" si="115"/>
        <v>47175</v>
      </c>
      <c r="M50" s="37">
        <f t="shared" si="116"/>
        <v>115</v>
      </c>
      <c r="N50" s="474">
        <f>ROUND(MAX(AG50:AO50)/Listy!$U$2,0)</f>
        <v>3</v>
      </c>
      <c r="O50" s="52">
        <v>120</v>
      </c>
      <c r="P50" s="242">
        <v>0.5</v>
      </c>
      <c r="Q50" s="242">
        <v>0.5</v>
      </c>
      <c r="R50" s="242">
        <v>0</v>
      </c>
      <c r="S50" s="242">
        <v>0</v>
      </c>
      <c r="T50" s="242"/>
      <c r="U50" s="242"/>
      <c r="V50" s="242"/>
      <c r="W50" s="242"/>
      <c r="X50" s="242"/>
      <c r="Y50" s="243">
        <v>0</v>
      </c>
      <c r="Z50" s="243">
        <v>0</v>
      </c>
      <c r="AA50" s="243">
        <v>0</v>
      </c>
      <c r="AB50" s="243">
        <v>0</v>
      </c>
      <c r="AC50" s="300"/>
      <c r="AD50" s="300"/>
      <c r="AE50" s="300"/>
      <c r="AF50" s="300"/>
      <c r="AG50" s="297">
        <f t="shared" si="23"/>
        <v>60</v>
      </c>
      <c r="AH50" s="297">
        <f t="shared" si="117"/>
        <v>60</v>
      </c>
      <c r="AI50" s="297">
        <f t="shared" si="118"/>
        <v>0</v>
      </c>
      <c r="AJ50" s="297">
        <f t="shared" si="119"/>
        <v>0</v>
      </c>
      <c r="AK50" s="297">
        <f t="shared" si="120"/>
        <v>0</v>
      </c>
      <c r="AL50" s="297">
        <f t="shared" si="121"/>
        <v>0</v>
      </c>
      <c r="AM50" s="297">
        <f t="shared" si="122"/>
        <v>0</v>
      </c>
      <c r="AN50" s="297">
        <f t="shared" si="123"/>
        <v>0</v>
      </c>
      <c r="AO50" s="297">
        <f t="shared" si="124"/>
        <v>0</v>
      </c>
      <c r="AP50" s="298">
        <f t="shared" si="60"/>
        <v>0</v>
      </c>
      <c r="AQ50" s="298">
        <f t="shared" si="61"/>
        <v>0</v>
      </c>
      <c r="AR50" s="298">
        <f t="shared" si="62"/>
        <v>0</v>
      </c>
      <c r="AS50" s="298">
        <f t="shared" si="63"/>
        <v>0</v>
      </c>
      <c r="AT50" s="302">
        <f t="shared" si="86"/>
        <v>0</v>
      </c>
      <c r="AU50" s="302">
        <f t="shared" si="87"/>
        <v>0</v>
      </c>
      <c r="AV50" s="302">
        <f t="shared" si="88"/>
        <v>0</v>
      </c>
      <c r="AW50" s="302">
        <f t="shared" si="89"/>
        <v>0</v>
      </c>
      <c r="AX50" s="236">
        <f t="shared" si="64"/>
        <v>120</v>
      </c>
      <c r="AY50" s="230">
        <f t="shared" si="26"/>
        <v>0.75</v>
      </c>
      <c r="AZ50" s="230" t="e">
        <f>VLOOKUP(I50,Listy!$A$1:$H$9,6,FALSE)</f>
        <v>#N/A</v>
      </c>
      <c r="BA50" s="382" t="e">
        <f t="shared" si="65"/>
        <v>#N/A</v>
      </c>
      <c r="BB50" s="382" t="e">
        <f t="shared" si="66"/>
        <v>#N/A</v>
      </c>
      <c r="BC50" s="2"/>
      <c r="BD50" s="2"/>
      <c r="BE50" s="2"/>
      <c r="BF50" s="2"/>
      <c r="BG50" s="2"/>
      <c r="BI50" s="2"/>
      <c r="BJ50" s="2"/>
      <c r="BL50" s="2"/>
      <c r="BM50" s="2"/>
      <c r="BO50" s="2"/>
      <c r="BP50" s="2"/>
      <c r="BS50" s="2"/>
      <c r="BT50" s="2"/>
      <c r="BU50" s="2"/>
      <c r="BW50" s="2"/>
      <c r="BX50" s="2"/>
      <c r="BY50" s="2"/>
      <c r="CA50" s="2"/>
      <c r="CB50" s="2"/>
      <c r="CC50" s="2"/>
    </row>
    <row r="51" spans="1:84" ht="50.4" customHeight="1" x14ac:dyDescent="0.3">
      <c r="A51" s="2">
        <v>6</v>
      </c>
      <c r="B51" s="18" t="s">
        <v>383</v>
      </c>
      <c r="C51" s="139">
        <v>1</v>
      </c>
      <c r="D51" s="160" t="str">
        <f t="shared" si="126"/>
        <v>_6_e_1</v>
      </c>
      <c r="E51" s="165" t="s">
        <v>134</v>
      </c>
      <c r="F51" s="2"/>
      <c r="G51" s="2"/>
      <c r="H51" s="45">
        <v>24</v>
      </c>
      <c r="I51" s="37" t="s">
        <v>42</v>
      </c>
      <c r="J51" s="91">
        <f t="shared" si="114"/>
        <v>116</v>
      </c>
      <c r="K51" s="94">
        <f>VLOOKUP(J51,Kalendarz!B:E,4,FALSE)</f>
        <v>47193</v>
      </c>
      <c r="L51" s="94">
        <f t="shared" si="115"/>
        <v>47195</v>
      </c>
      <c r="M51" s="37">
        <f t="shared" si="116"/>
        <v>117</v>
      </c>
      <c r="N51" s="474">
        <f>ROUND(MAX(AG51:AO51)/Listy!$U$2,0)</f>
        <v>2</v>
      </c>
      <c r="O51" s="52">
        <v>120</v>
      </c>
      <c r="P51" s="242">
        <v>0</v>
      </c>
      <c r="Q51" s="242">
        <v>0</v>
      </c>
      <c r="R51" s="242">
        <v>0.33300000000000002</v>
      </c>
      <c r="S51" s="242">
        <v>0.33300000000000002</v>
      </c>
      <c r="T51" s="242"/>
      <c r="U51" s="242"/>
      <c r="V51" s="242"/>
      <c r="W51" s="242"/>
      <c r="X51" s="242"/>
      <c r="Y51" s="243">
        <v>0.33300000000000002</v>
      </c>
      <c r="Z51" s="243">
        <v>0</v>
      </c>
      <c r="AA51" s="243">
        <v>0</v>
      </c>
      <c r="AB51" s="243">
        <v>0</v>
      </c>
      <c r="AC51" s="300"/>
      <c r="AD51" s="300"/>
      <c r="AE51" s="300"/>
      <c r="AF51" s="300"/>
      <c r="AG51" s="297">
        <f t="shared" si="23"/>
        <v>0</v>
      </c>
      <c r="AH51" s="297">
        <f t="shared" si="117"/>
        <v>0</v>
      </c>
      <c r="AI51" s="297">
        <f t="shared" si="118"/>
        <v>40</v>
      </c>
      <c r="AJ51" s="297">
        <f t="shared" si="119"/>
        <v>40</v>
      </c>
      <c r="AK51" s="297">
        <f t="shared" si="120"/>
        <v>0</v>
      </c>
      <c r="AL51" s="297">
        <f t="shared" si="121"/>
        <v>0</v>
      </c>
      <c r="AM51" s="297">
        <f t="shared" si="122"/>
        <v>0</v>
      </c>
      <c r="AN51" s="297">
        <f t="shared" si="123"/>
        <v>0</v>
      </c>
      <c r="AO51" s="297">
        <f t="shared" si="124"/>
        <v>0</v>
      </c>
      <c r="AP51" s="298">
        <f t="shared" si="60"/>
        <v>40</v>
      </c>
      <c r="AQ51" s="298">
        <f t="shared" si="61"/>
        <v>0</v>
      </c>
      <c r="AR51" s="298">
        <f t="shared" si="62"/>
        <v>0</v>
      </c>
      <c r="AS51" s="298">
        <f t="shared" si="63"/>
        <v>0</v>
      </c>
      <c r="AT51" s="302">
        <f t="shared" si="86"/>
        <v>0</v>
      </c>
      <c r="AU51" s="302">
        <f t="shared" si="87"/>
        <v>0</v>
      </c>
      <c r="AV51" s="302">
        <f t="shared" si="88"/>
        <v>0</v>
      </c>
      <c r="AW51" s="302">
        <f t="shared" si="89"/>
        <v>0</v>
      </c>
      <c r="AX51" s="236">
        <f t="shared" si="64"/>
        <v>80</v>
      </c>
      <c r="AY51" s="230">
        <f t="shared" si="26"/>
        <v>0.5</v>
      </c>
      <c r="AZ51" s="230" t="e">
        <f>VLOOKUP(I51,Listy!$A$1:$H$9,6,FALSE)</f>
        <v>#N/A</v>
      </c>
      <c r="BA51" s="382" t="e">
        <f t="shared" si="65"/>
        <v>#N/A</v>
      </c>
      <c r="BB51" s="382" t="e">
        <f t="shared" si="66"/>
        <v>#N/A</v>
      </c>
      <c r="BC51" s="2"/>
      <c r="BD51" s="2"/>
      <c r="BE51" s="2"/>
      <c r="BF51" s="2"/>
      <c r="BG51" s="2"/>
      <c r="BI51" s="2"/>
      <c r="BJ51" s="2"/>
      <c r="BL51" s="2"/>
      <c r="BM51" s="2"/>
      <c r="BO51" s="2"/>
      <c r="BP51" s="2"/>
      <c r="BS51" s="2"/>
      <c r="BT51" s="2"/>
      <c r="BU51" s="2"/>
      <c r="BW51" s="2"/>
      <c r="BX51" s="2"/>
      <c r="BY51" s="2"/>
      <c r="CA51" s="2"/>
      <c r="CB51" s="2"/>
      <c r="CC51" s="2"/>
    </row>
    <row r="52" spans="1:84" ht="15.75" customHeight="1" x14ac:dyDescent="0.35">
      <c r="A52" s="7">
        <v>7</v>
      </c>
      <c r="B52" s="18" t="s">
        <v>379</v>
      </c>
      <c r="C52" s="139">
        <v>0</v>
      </c>
      <c r="D52" s="160" t="str">
        <f>CONCATENATE(A$1,"_",A52,"_",B52,"_",C52)</f>
        <v>_7_a_0</v>
      </c>
      <c r="E52" s="99" t="s">
        <v>747</v>
      </c>
      <c r="F52" s="92"/>
      <c r="G52" s="92"/>
      <c r="H52" s="455"/>
      <c r="I52" s="92"/>
      <c r="J52" s="91">
        <f t="shared" si="114"/>
        <v>118</v>
      </c>
      <c r="K52" s="94">
        <f>VLOOKUP(J52,Kalendarz!B:E,4,FALSE)</f>
        <v>47207</v>
      </c>
      <c r="L52" s="94">
        <f t="shared" si="115"/>
        <v>47207</v>
      </c>
      <c r="M52" s="37">
        <f t="shared" si="116"/>
        <v>117</v>
      </c>
      <c r="N52" s="474">
        <f>ROUND(MAX(AG52:AO52)/Listy!$U$2,0)</f>
        <v>0</v>
      </c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</row>
    <row r="53" spans="1:84" ht="28.8" x14ac:dyDescent="0.3">
      <c r="A53" s="2">
        <v>7</v>
      </c>
      <c r="B53" s="18" t="s">
        <v>379</v>
      </c>
      <c r="C53" s="139">
        <v>1</v>
      </c>
      <c r="D53" s="160" t="str">
        <f>CONCATENATE(A$1,"_",A53,"_",B53,"_",C53)</f>
        <v>_7_a_1</v>
      </c>
      <c r="E53" s="165" t="s">
        <v>135</v>
      </c>
      <c r="F53" s="2"/>
      <c r="G53" s="2"/>
      <c r="H53" s="455">
        <v>25</v>
      </c>
      <c r="I53" s="51" t="s">
        <v>29</v>
      </c>
      <c r="J53" s="91">
        <f t="shared" si="114"/>
        <v>118</v>
      </c>
      <c r="K53" s="94">
        <f>VLOOKUP(J53,Kalendarz!B:E,4,FALSE)</f>
        <v>47207</v>
      </c>
      <c r="L53" s="94">
        <f t="shared" si="115"/>
        <v>47208</v>
      </c>
      <c r="M53" s="37">
        <f t="shared" si="116"/>
        <v>118</v>
      </c>
      <c r="N53" s="474">
        <f>ROUND(MAX(AG53:AO53)/Listy!$U$2,0)</f>
        <v>1</v>
      </c>
      <c r="O53" s="52">
        <v>160</v>
      </c>
      <c r="P53" s="242">
        <v>0.12</v>
      </c>
      <c r="Q53" s="242">
        <v>0.13</v>
      </c>
      <c r="R53" s="242">
        <v>0.12</v>
      </c>
      <c r="S53" s="242">
        <v>0.13</v>
      </c>
      <c r="T53" s="242"/>
      <c r="U53" s="242"/>
      <c r="V53" s="242"/>
      <c r="W53" s="242"/>
      <c r="X53" s="242"/>
      <c r="Y53" s="243">
        <v>0</v>
      </c>
      <c r="Z53" s="243">
        <v>0.25</v>
      </c>
      <c r="AA53" s="243">
        <v>0</v>
      </c>
      <c r="AB53" s="243">
        <v>0.25</v>
      </c>
      <c r="AC53" s="300"/>
      <c r="AD53" s="300"/>
      <c r="AE53" s="300"/>
      <c r="AF53" s="300"/>
      <c r="AG53" s="297">
        <f t="shared" si="23"/>
        <v>19</v>
      </c>
      <c r="AH53" s="297">
        <f t="shared" ref="AH53:AH55" si="127">ROUND($O53*Q53,0)</f>
        <v>21</v>
      </c>
      <c r="AI53" s="297">
        <f t="shared" ref="AI53:AI55" si="128">ROUND($O53*R53,0)</f>
        <v>19</v>
      </c>
      <c r="AJ53" s="297">
        <f t="shared" ref="AJ53:AJ55" si="129">ROUND($O53*S53,0)</f>
        <v>21</v>
      </c>
      <c r="AK53" s="297">
        <f t="shared" ref="AK53:AK55" si="130">ROUND($O53*T53,0)</f>
        <v>0</v>
      </c>
      <c r="AL53" s="297">
        <f t="shared" ref="AL53:AL55" si="131">ROUND($O53*U53,0)</f>
        <v>0</v>
      </c>
      <c r="AM53" s="297">
        <f t="shared" ref="AM53:AM55" si="132">ROUND($O53*V53,0)</f>
        <v>0</v>
      </c>
      <c r="AN53" s="297">
        <f t="shared" ref="AN53:AN55" si="133">ROUND($O53*W53,0)</f>
        <v>0</v>
      </c>
      <c r="AO53" s="297">
        <f t="shared" ref="AO53:AO55" si="134">ROUND($O53*X53,0)</f>
        <v>0</v>
      </c>
      <c r="AP53" s="298">
        <f t="shared" si="60"/>
        <v>0</v>
      </c>
      <c r="AQ53" s="298">
        <f t="shared" si="61"/>
        <v>40</v>
      </c>
      <c r="AR53" s="298">
        <f t="shared" si="62"/>
        <v>0</v>
      </c>
      <c r="AS53" s="298">
        <f t="shared" si="63"/>
        <v>40</v>
      </c>
      <c r="AT53" s="302">
        <f t="shared" si="86"/>
        <v>0</v>
      </c>
      <c r="AU53" s="302">
        <f t="shared" si="87"/>
        <v>0</v>
      </c>
      <c r="AV53" s="302">
        <f t="shared" si="88"/>
        <v>0</v>
      </c>
      <c r="AW53" s="302">
        <f t="shared" si="89"/>
        <v>0</v>
      </c>
      <c r="AX53" s="236">
        <f t="shared" si="64"/>
        <v>80</v>
      </c>
      <c r="AY53" s="230">
        <f t="shared" si="26"/>
        <v>0.5</v>
      </c>
      <c r="AZ53" s="230" t="e">
        <f>VLOOKUP(I53,Listy!$A$1:$H$9,6,FALSE)</f>
        <v>#N/A</v>
      </c>
      <c r="BA53" s="382" t="e">
        <f t="shared" si="65"/>
        <v>#N/A</v>
      </c>
      <c r="BB53" s="382" t="e">
        <f t="shared" si="66"/>
        <v>#N/A</v>
      </c>
      <c r="BC53" s="2"/>
      <c r="BD53" s="2"/>
      <c r="BE53" s="2"/>
      <c r="BF53" s="2"/>
      <c r="BG53" s="2"/>
      <c r="BI53" s="2"/>
      <c r="BJ53" s="2"/>
      <c r="BL53" s="2"/>
      <c r="BM53" s="2"/>
      <c r="BO53" s="2"/>
      <c r="BP53" s="2"/>
      <c r="BS53" s="2"/>
      <c r="BT53" s="2"/>
      <c r="BU53" s="2"/>
      <c r="BW53" s="2"/>
      <c r="BX53" s="2"/>
      <c r="BY53" s="2"/>
      <c r="CA53" s="2"/>
      <c r="CB53" s="2"/>
      <c r="CC53" s="2"/>
    </row>
    <row r="54" spans="1:84" ht="28.8" x14ac:dyDescent="0.3">
      <c r="A54" s="2">
        <v>7</v>
      </c>
      <c r="B54" s="18" t="s">
        <v>380</v>
      </c>
      <c r="C54" s="139">
        <v>1</v>
      </c>
      <c r="D54" s="160" t="str">
        <f t="shared" ref="D54:D55" si="135">CONCATENATE(A$1,"_",A54,"_",B54,"_",C54)</f>
        <v>_7_b_1</v>
      </c>
      <c r="E54" s="165" t="s">
        <v>136</v>
      </c>
      <c r="F54" s="2"/>
      <c r="G54" s="2"/>
      <c r="H54" s="140">
        <v>26</v>
      </c>
      <c r="I54" s="51" t="s">
        <v>29</v>
      </c>
      <c r="J54" s="91">
        <f t="shared" si="114"/>
        <v>119</v>
      </c>
      <c r="K54" s="94">
        <f>VLOOKUP(J54,Kalendarz!B:E,4,FALSE)</f>
        <v>47214</v>
      </c>
      <c r="L54" s="94">
        <f t="shared" si="115"/>
        <v>47215</v>
      </c>
      <c r="M54" s="37">
        <f t="shared" si="116"/>
        <v>119</v>
      </c>
      <c r="N54" s="474">
        <f>ROUND(MAX(AG54:AO54)/Listy!$U$2,0)</f>
        <v>1</v>
      </c>
      <c r="O54" s="52">
        <v>120</v>
      </c>
      <c r="P54" s="242">
        <v>0.16</v>
      </c>
      <c r="Q54" s="242">
        <v>0.17</v>
      </c>
      <c r="R54" s="242">
        <v>0.17</v>
      </c>
      <c r="S54" s="242">
        <v>0.17</v>
      </c>
      <c r="T54" s="242"/>
      <c r="U54" s="242"/>
      <c r="V54" s="242"/>
      <c r="W54" s="242"/>
      <c r="X54" s="242"/>
      <c r="Y54" s="243">
        <v>0</v>
      </c>
      <c r="Z54" s="243">
        <v>0</v>
      </c>
      <c r="AA54" s="243">
        <v>0</v>
      </c>
      <c r="AB54" s="243">
        <v>0.33300000000000002</v>
      </c>
      <c r="AC54" s="300"/>
      <c r="AD54" s="300"/>
      <c r="AE54" s="300"/>
      <c r="AF54" s="300"/>
      <c r="AG54" s="297">
        <f t="shared" si="23"/>
        <v>19</v>
      </c>
      <c r="AH54" s="297">
        <f t="shared" si="127"/>
        <v>20</v>
      </c>
      <c r="AI54" s="297">
        <f t="shared" si="128"/>
        <v>20</v>
      </c>
      <c r="AJ54" s="297">
        <f t="shared" si="129"/>
        <v>20</v>
      </c>
      <c r="AK54" s="297">
        <f t="shared" si="130"/>
        <v>0</v>
      </c>
      <c r="AL54" s="297">
        <f t="shared" si="131"/>
        <v>0</v>
      </c>
      <c r="AM54" s="297">
        <f t="shared" si="132"/>
        <v>0</v>
      </c>
      <c r="AN54" s="297">
        <f t="shared" si="133"/>
        <v>0</v>
      </c>
      <c r="AO54" s="297">
        <f t="shared" si="134"/>
        <v>0</v>
      </c>
      <c r="AP54" s="298">
        <f t="shared" si="60"/>
        <v>0</v>
      </c>
      <c r="AQ54" s="298">
        <f t="shared" si="61"/>
        <v>0</v>
      </c>
      <c r="AR54" s="298">
        <f t="shared" si="62"/>
        <v>0</v>
      </c>
      <c r="AS54" s="298">
        <f t="shared" si="63"/>
        <v>40</v>
      </c>
      <c r="AT54" s="302">
        <f t="shared" si="86"/>
        <v>0</v>
      </c>
      <c r="AU54" s="302">
        <f t="shared" si="87"/>
        <v>0</v>
      </c>
      <c r="AV54" s="302">
        <f t="shared" si="88"/>
        <v>0</v>
      </c>
      <c r="AW54" s="302">
        <f t="shared" si="89"/>
        <v>0</v>
      </c>
      <c r="AX54" s="236">
        <f t="shared" si="64"/>
        <v>79</v>
      </c>
      <c r="AY54" s="230">
        <f t="shared" si="26"/>
        <v>0.49375000000000002</v>
      </c>
      <c r="AZ54" s="230" t="e">
        <f>VLOOKUP(I54,Listy!$A$1:$H$9,6,FALSE)</f>
        <v>#N/A</v>
      </c>
      <c r="BA54" s="382" t="e">
        <f t="shared" si="65"/>
        <v>#N/A</v>
      </c>
      <c r="BB54" s="382" t="e">
        <f t="shared" si="66"/>
        <v>#N/A</v>
      </c>
      <c r="BC54" s="2"/>
      <c r="BD54" s="2"/>
      <c r="BE54" s="2"/>
      <c r="BF54" s="2"/>
      <c r="BG54" s="2"/>
      <c r="BI54" s="2"/>
      <c r="BJ54" s="2"/>
      <c r="BL54" s="2"/>
      <c r="BM54" s="2"/>
      <c r="BO54" s="2"/>
      <c r="BP54" s="2"/>
      <c r="BS54" s="2"/>
      <c r="BT54" s="2"/>
      <c r="BU54" s="2"/>
      <c r="BW54" s="2"/>
      <c r="BX54" s="2"/>
      <c r="BY54" s="2"/>
      <c r="CA54" s="2"/>
      <c r="CB54" s="2"/>
      <c r="CC54" s="2"/>
    </row>
    <row r="55" spans="1:84" ht="43.2" x14ac:dyDescent="0.3">
      <c r="A55" s="2">
        <v>7</v>
      </c>
      <c r="B55" s="18" t="s">
        <v>381</v>
      </c>
      <c r="C55" s="139">
        <v>1</v>
      </c>
      <c r="D55" s="160" t="str">
        <f t="shared" si="135"/>
        <v>_7_c_1</v>
      </c>
      <c r="E55" s="165" t="s">
        <v>137</v>
      </c>
      <c r="F55" s="2"/>
      <c r="G55" s="2"/>
      <c r="H55" s="140">
        <v>26</v>
      </c>
      <c r="I55" s="51" t="s">
        <v>37</v>
      </c>
      <c r="J55" s="91">
        <f t="shared" si="114"/>
        <v>120</v>
      </c>
      <c r="K55" s="94">
        <f>VLOOKUP(J55,Kalendarz!B:E,4,FALSE)</f>
        <v>47221</v>
      </c>
      <c r="L55" s="94">
        <f t="shared" si="115"/>
        <v>47223</v>
      </c>
      <c r="M55" s="37">
        <f t="shared" si="116"/>
        <v>121</v>
      </c>
      <c r="N55" s="474">
        <f>ROUND(MAX(AG55:AO55)/Listy!$U$2,0)</f>
        <v>2</v>
      </c>
      <c r="O55" s="52">
        <v>160</v>
      </c>
      <c r="P55" s="242">
        <v>0.25</v>
      </c>
      <c r="Q55" s="242">
        <v>0.25</v>
      </c>
      <c r="R55" s="242">
        <v>0</v>
      </c>
      <c r="S55" s="242">
        <v>0</v>
      </c>
      <c r="T55" s="242"/>
      <c r="U55" s="242"/>
      <c r="V55" s="242"/>
      <c r="W55" s="242"/>
      <c r="X55" s="242"/>
      <c r="Y55" s="243">
        <v>0.25</v>
      </c>
      <c r="Z55" s="243">
        <v>0</v>
      </c>
      <c r="AA55" s="243">
        <v>0.25</v>
      </c>
      <c r="AB55" s="243">
        <v>0</v>
      </c>
      <c r="AC55" s="300"/>
      <c r="AD55" s="300"/>
      <c r="AE55" s="300"/>
      <c r="AF55" s="300"/>
      <c r="AG55" s="297">
        <f t="shared" si="23"/>
        <v>40</v>
      </c>
      <c r="AH55" s="297">
        <f t="shared" si="127"/>
        <v>40</v>
      </c>
      <c r="AI55" s="297">
        <f t="shared" si="128"/>
        <v>0</v>
      </c>
      <c r="AJ55" s="297">
        <f t="shared" si="129"/>
        <v>0</v>
      </c>
      <c r="AK55" s="297">
        <f t="shared" si="130"/>
        <v>0</v>
      </c>
      <c r="AL55" s="297">
        <f t="shared" si="131"/>
        <v>0</v>
      </c>
      <c r="AM55" s="297">
        <f t="shared" si="132"/>
        <v>0</v>
      </c>
      <c r="AN55" s="297">
        <f t="shared" si="133"/>
        <v>0</v>
      </c>
      <c r="AO55" s="297">
        <f t="shared" si="134"/>
        <v>0</v>
      </c>
      <c r="AP55" s="298">
        <f t="shared" si="60"/>
        <v>40</v>
      </c>
      <c r="AQ55" s="298">
        <f t="shared" si="61"/>
        <v>0</v>
      </c>
      <c r="AR55" s="298">
        <f t="shared" si="62"/>
        <v>40</v>
      </c>
      <c r="AS55" s="298">
        <f t="shared" si="63"/>
        <v>0</v>
      </c>
      <c r="AT55" s="302">
        <f t="shared" si="86"/>
        <v>0</v>
      </c>
      <c r="AU55" s="302">
        <f t="shared" si="87"/>
        <v>0</v>
      </c>
      <c r="AV55" s="302">
        <f t="shared" si="88"/>
        <v>0</v>
      </c>
      <c r="AW55" s="302">
        <f t="shared" si="89"/>
        <v>0</v>
      </c>
      <c r="AX55" s="236">
        <f t="shared" si="64"/>
        <v>80</v>
      </c>
      <c r="AY55" s="230">
        <f t="shared" si="26"/>
        <v>0.5</v>
      </c>
      <c r="AZ55" s="230" t="e">
        <f>VLOOKUP(I55,Listy!$A$1:$H$9,6,FALSE)</f>
        <v>#N/A</v>
      </c>
      <c r="BA55" s="382" t="e">
        <f t="shared" si="65"/>
        <v>#N/A</v>
      </c>
      <c r="BB55" s="382" t="e">
        <f t="shared" si="66"/>
        <v>#N/A</v>
      </c>
      <c r="BC55" s="2"/>
      <c r="BD55" s="2"/>
      <c r="BE55" s="2"/>
      <c r="BF55" s="2"/>
      <c r="BG55" s="2"/>
      <c r="BH55" s="2">
        <f>BF55*BG55</f>
        <v>0</v>
      </c>
      <c r="BI55" s="2"/>
      <c r="BJ55" s="15"/>
      <c r="BK55" s="2"/>
      <c r="BL55" s="16"/>
      <c r="BM55" s="2"/>
      <c r="BN55" s="2"/>
      <c r="BO55" s="2"/>
      <c r="BP55" s="2"/>
      <c r="BQ55" s="2"/>
      <c r="BR55" s="2"/>
      <c r="BS55" s="2"/>
      <c r="BT55" s="2"/>
      <c r="BU55" s="2"/>
      <c r="BV55" s="2">
        <f>BT55*BU55</f>
        <v>0</v>
      </c>
      <c r="BW55" s="2"/>
      <c r="BX55" s="2"/>
      <c r="BY55" s="2"/>
      <c r="BZ55" s="2">
        <f>BX55*BY55</f>
        <v>0</v>
      </c>
      <c r="CA55" s="2"/>
      <c r="CB55" s="2"/>
      <c r="CC55" s="2"/>
      <c r="CD55" s="2">
        <f>CB55*CC55</f>
        <v>0</v>
      </c>
    </row>
    <row r="56" spans="1:84" ht="15.75" customHeight="1" x14ac:dyDescent="0.35">
      <c r="A56" s="7">
        <v>8</v>
      </c>
      <c r="B56" s="18" t="s">
        <v>379</v>
      </c>
      <c r="C56" s="139">
        <v>0</v>
      </c>
      <c r="D56" s="160" t="str">
        <f>CONCATENATE(A$1,"_",A56,"_",B56,"_",C56)</f>
        <v>_8_a_0</v>
      </c>
      <c r="E56" s="99" t="s">
        <v>749</v>
      </c>
      <c r="F56" s="92"/>
      <c r="G56" s="92"/>
      <c r="H56" s="140"/>
      <c r="I56" s="92"/>
      <c r="J56" s="91">
        <f t="shared" si="114"/>
        <v>122</v>
      </c>
      <c r="K56" s="94">
        <f>VLOOKUP(J56,Kalendarz!B:E,4,FALSE)</f>
        <v>47235</v>
      </c>
      <c r="L56" s="94">
        <f t="shared" si="115"/>
        <v>47235</v>
      </c>
      <c r="M56" s="37">
        <f t="shared" si="116"/>
        <v>121</v>
      </c>
      <c r="N56" s="474">
        <f>ROUND(MAX(AG56:AO56)/Listy!$U$2,0)</f>
        <v>0</v>
      </c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</row>
    <row r="57" spans="1:84" ht="15.75" customHeight="1" x14ac:dyDescent="0.3">
      <c r="A57" s="2">
        <v>8</v>
      </c>
      <c r="B57" s="18" t="s">
        <v>379</v>
      </c>
      <c r="C57" s="139">
        <v>1</v>
      </c>
      <c r="D57" s="160" t="str">
        <f>CONCATENATE(A$1,"_",A57,"_",B57,"_",C57)</f>
        <v>_8_a_1</v>
      </c>
      <c r="E57" s="165" t="s">
        <v>77</v>
      </c>
      <c r="F57" s="2"/>
      <c r="G57" s="2"/>
      <c r="H57" s="140">
        <v>27</v>
      </c>
      <c r="I57" s="51" t="s">
        <v>29</v>
      </c>
      <c r="J57" s="91">
        <f t="shared" si="114"/>
        <v>122</v>
      </c>
      <c r="K57" s="94">
        <f>VLOOKUP(J57,Kalendarz!B:E,4,FALSE)</f>
        <v>47235</v>
      </c>
      <c r="L57" s="94">
        <f t="shared" si="115"/>
        <v>47241</v>
      </c>
      <c r="M57" s="37">
        <f t="shared" si="116"/>
        <v>127</v>
      </c>
      <c r="N57" s="474">
        <f>ROUND(MAX(AG57:AO57)/Listy!$U$2,0)</f>
        <v>6</v>
      </c>
      <c r="O57" s="52">
        <v>120</v>
      </c>
      <c r="P57" s="242">
        <v>1</v>
      </c>
      <c r="Q57" s="242">
        <v>0</v>
      </c>
      <c r="R57" s="242">
        <v>0</v>
      </c>
      <c r="S57" s="242">
        <v>0</v>
      </c>
      <c r="T57" s="242"/>
      <c r="U57" s="242"/>
      <c r="V57" s="242"/>
      <c r="W57" s="242"/>
      <c r="X57" s="242"/>
      <c r="Y57" s="243">
        <v>0</v>
      </c>
      <c r="Z57" s="243">
        <v>0</v>
      </c>
      <c r="AA57" s="243">
        <v>0</v>
      </c>
      <c r="AB57" s="243">
        <v>0</v>
      </c>
      <c r="AC57" s="300"/>
      <c r="AD57" s="300"/>
      <c r="AE57" s="300"/>
      <c r="AF57" s="300"/>
      <c r="AG57" s="297">
        <f t="shared" si="23"/>
        <v>120</v>
      </c>
      <c r="AH57" s="297">
        <f t="shared" ref="AH57:AH62" si="136">ROUND($O57*Q57,0)</f>
        <v>0</v>
      </c>
      <c r="AI57" s="297">
        <f t="shared" ref="AI57:AI62" si="137">ROUND($O57*R57,0)</f>
        <v>0</v>
      </c>
      <c r="AJ57" s="297">
        <f t="shared" ref="AJ57:AJ62" si="138">ROUND($O57*S57,0)</f>
        <v>0</v>
      </c>
      <c r="AK57" s="297">
        <f t="shared" ref="AK57:AK62" si="139">ROUND($O57*T57,0)</f>
        <v>0</v>
      </c>
      <c r="AL57" s="297">
        <f t="shared" ref="AL57:AL62" si="140">ROUND($O57*U57,0)</f>
        <v>0</v>
      </c>
      <c r="AM57" s="297">
        <f t="shared" ref="AM57:AM62" si="141">ROUND($O57*V57,0)</f>
        <v>0</v>
      </c>
      <c r="AN57" s="297">
        <f t="shared" ref="AN57:AN62" si="142">ROUND($O57*W57,0)</f>
        <v>0</v>
      </c>
      <c r="AO57" s="297">
        <f t="shared" ref="AO57:AO62" si="143">ROUND($O57*X57,0)</f>
        <v>0</v>
      </c>
      <c r="AP57" s="298">
        <f t="shared" si="60"/>
        <v>0</v>
      </c>
      <c r="AQ57" s="298">
        <f t="shared" si="61"/>
        <v>0</v>
      </c>
      <c r="AR57" s="298">
        <f t="shared" si="62"/>
        <v>0</v>
      </c>
      <c r="AS57" s="298">
        <f t="shared" si="63"/>
        <v>0</v>
      </c>
      <c r="AT57" s="302">
        <f t="shared" si="86"/>
        <v>0</v>
      </c>
      <c r="AU57" s="302">
        <f t="shared" si="87"/>
        <v>0</v>
      </c>
      <c r="AV57" s="302">
        <f t="shared" si="88"/>
        <v>0</v>
      </c>
      <c r="AW57" s="302">
        <f t="shared" si="89"/>
        <v>0</v>
      </c>
      <c r="AX57" s="236">
        <f t="shared" si="64"/>
        <v>120</v>
      </c>
      <c r="AY57" s="230">
        <f t="shared" si="26"/>
        <v>0.75</v>
      </c>
      <c r="AZ57" s="230" t="e">
        <f>VLOOKUP(I57,Listy!$A$1:$H$9,6,FALSE)</f>
        <v>#N/A</v>
      </c>
      <c r="BA57" s="382" t="e">
        <f t="shared" si="65"/>
        <v>#N/A</v>
      </c>
      <c r="BB57" s="382" t="e">
        <f t="shared" si="66"/>
        <v>#N/A</v>
      </c>
      <c r="BC57" s="2"/>
      <c r="BD57" s="2"/>
      <c r="BE57" s="2"/>
      <c r="BF57" s="2"/>
      <c r="BG57" s="2"/>
      <c r="BI57" s="2"/>
      <c r="BJ57" s="2"/>
      <c r="BL57" s="2"/>
      <c r="BM57" s="2"/>
      <c r="BO57" s="2"/>
      <c r="BP57" s="2"/>
      <c r="BS57" s="2"/>
      <c r="BT57" s="2"/>
      <c r="BU57" s="2"/>
      <c r="BW57" s="2"/>
      <c r="BX57" s="2"/>
      <c r="BY57" s="2"/>
      <c r="CA57" s="2"/>
      <c r="CB57" s="2"/>
      <c r="CC57" s="2"/>
    </row>
    <row r="58" spans="1:84" ht="15.75" customHeight="1" x14ac:dyDescent="0.3">
      <c r="A58" s="2">
        <v>8</v>
      </c>
      <c r="B58" s="18" t="s">
        <v>380</v>
      </c>
      <c r="C58" s="139">
        <v>1</v>
      </c>
      <c r="D58" s="160" t="str">
        <f t="shared" ref="D58:D62" si="144">CONCATENATE(A$1,"_",A58,"_",B58,"_",C58)</f>
        <v>_8_b_1</v>
      </c>
      <c r="E58" s="165" t="s">
        <v>138</v>
      </c>
      <c r="F58" s="2"/>
      <c r="G58" s="2"/>
      <c r="H58" s="140">
        <v>27</v>
      </c>
      <c r="I58" s="51" t="s">
        <v>29</v>
      </c>
      <c r="J58" s="91">
        <f t="shared" si="114"/>
        <v>128</v>
      </c>
      <c r="K58" s="94">
        <f>VLOOKUP(J58,Kalendarz!B:E,4,FALSE)</f>
        <v>47277</v>
      </c>
      <c r="L58" s="94">
        <f t="shared" si="115"/>
        <v>47277</v>
      </c>
      <c r="M58" s="37">
        <f t="shared" si="116"/>
        <v>127</v>
      </c>
      <c r="N58" s="476">
        <v>0</v>
      </c>
      <c r="O58" s="52">
        <v>120</v>
      </c>
      <c r="P58" s="242">
        <v>0</v>
      </c>
      <c r="Q58" s="242">
        <v>1</v>
      </c>
      <c r="R58" s="242">
        <v>0</v>
      </c>
      <c r="S58" s="242">
        <v>0</v>
      </c>
      <c r="T58" s="242"/>
      <c r="U58" s="242"/>
      <c r="V58" s="242"/>
      <c r="W58" s="242"/>
      <c r="X58" s="242"/>
      <c r="Y58" s="243">
        <v>0</v>
      </c>
      <c r="Z58" s="243">
        <v>0</v>
      </c>
      <c r="AA58" s="243">
        <v>0</v>
      </c>
      <c r="AB58" s="243">
        <v>0</v>
      </c>
      <c r="AC58" s="300"/>
      <c r="AD58" s="300"/>
      <c r="AE58" s="300"/>
      <c r="AF58" s="300"/>
      <c r="AG58" s="297">
        <f t="shared" si="23"/>
        <v>0</v>
      </c>
      <c r="AH58" s="297">
        <f t="shared" si="136"/>
        <v>120</v>
      </c>
      <c r="AI58" s="297">
        <f t="shared" si="137"/>
        <v>0</v>
      </c>
      <c r="AJ58" s="297">
        <f t="shared" si="138"/>
        <v>0</v>
      </c>
      <c r="AK58" s="297">
        <f t="shared" si="139"/>
        <v>0</v>
      </c>
      <c r="AL58" s="297">
        <f t="shared" si="140"/>
        <v>0</v>
      </c>
      <c r="AM58" s="297">
        <f t="shared" si="141"/>
        <v>0</v>
      </c>
      <c r="AN58" s="297">
        <f t="shared" si="142"/>
        <v>0</v>
      </c>
      <c r="AO58" s="297">
        <f t="shared" si="143"/>
        <v>0</v>
      </c>
      <c r="AP58" s="298">
        <f t="shared" si="60"/>
        <v>0</v>
      </c>
      <c r="AQ58" s="298">
        <f t="shared" si="61"/>
        <v>0</v>
      </c>
      <c r="AR58" s="298">
        <f t="shared" si="62"/>
        <v>0</v>
      </c>
      <c r="AS58" s="298">
        <f t="shared" si="63"/>
        <v>0</v>
      </c>
      <c r="AT58" s="302">
        <f t="shared" si="86"/>
        <v>0</v>
      </c>
      <c r="AU58" s="302">
        <f t="shared" si="87"/>
        <v>0</v>
      </c>
      <c r="AV58" s="302">
        <f t="shared" si="88"/>
        <v>0</v>
      </c>
      <c r="AW58" s="302">
        <f t="shared" si="89"/>
        <v>0</v>
      </c>
      <c r="AX58" s="236">
        <f t="shared" si="64"/>
        <v>120</v>
      </c>
      <c r="AY58" s="230">
        <f t="shared" si="26"/>
        <v>0.75</v>
      </c>
      <c r="AZ58" s="230" t="e">
        <f>VLOOKUP(I58,Listy!$A$1:$H$9,6,FALSE)</f>
        <v>#N/A</v>
      </c>
      <c r="BA58" s="382" t="e">
        <f t="shared" si="65"/>
        <v>#N/A</v>
      </c>
      <c r="BB58" s="382" t="e">
        <f t="shared" si="66"/>
        <v>#N/A</v>
      </c>
      <c r="BC58" s="2"/>
      <c r="BD58" s="2"/>
      <c r="BE58" s="2"/>
      <c r="BF58" s="2"/>
      <c r="BG58" s="2"/>
      <c r="BI58" s="2"/>
      <c r="BJ58" s="2"/>
      <c r="BL58" s="2"/>
      <c r="BM58" s="2"/>
      <c r="BO58" s="2"/>
      <c r="BP58" s="2"/>
      <c r="BS58" s="2"/>
      <c r="BT58" s="2"/>
      <c r="BU58" s="2"/>
      <c r="BW58" s="2"/>
      <c r="BX58" s="2"/>
      <c r="BY58" s="2"/>
      <c r="CA58" s="2"/>
      <c r="CB58" s="2"/>
      <c r="CC58" s="2"/>
    </row>
    <row r="59" spans="1:84" ht="15.75" customHeight="1" x14ac:dyDescent="0.3">
      <c r="A59" s="2">
        <v>8</v>
      </c>
      <c r="B59" s="18" t="s">
        <v>381</v>
      </c>
      <c r="C59" s="139">
        <v>1</v>
      </c>
      <c r="D59" s="160" t="str">
        <f t="shared" si="144"/>
        <v>_8_c_1</v>
      </c>
      <c r="E59" s="165" t="s">
        <v>79</v>
      </c>
      <c r="F59" s="2"/>
      <c r="G59" s="2"/>
      <c r="H59" s="140">
        <v>27</v>
      </c>
      <c r="I59" s="51" t="s">
        <v>29</v>
      </c>
      <c r="J59" s="91">
        <f t="shared" si="114"/>
        <v>128</v>
      </c>
      <c r="K59" s="94">
        <f>VLOOKUP(J59,Kalendarz!B:E,4,FALSE)</f>
        <v>47277</v>
      </c>
      <c r="L59" s="94">
        <f t="shared" si="115"/>
        <v>47277</v>
      </c>
      <c r="M59" s="37">
        <f t="shared" si="116"/>
        <v>127</v>
      </c>
      <c r="N59" s="476">
        <v>0</v>
      </c>
      <c r="O59" s="52">
        <v>120</v>
      </c>
      <c r="P59" s="242">
        <v>0.5</v>
      </c>
      <c r="Q59" s="242">
        <v>0</v>
      </c>
      <c r="R59" s="242">
        <v>0.5</v>
      </c>
      <c r="S59" s="242">
        <v>0</v>
      </c>
      <c r="T59" s="242"/>
      <c r="U59" s="242"/>
      <c r="V59" s="242"/>
      <c r="W59" s="242"/>
      <c r="X59" s="242"/>
      <c r="Y59" s="243">
        <v>0</v>
      </c>
      <c r="Z59" s="243">
        <v>0</v>
      </c>
      <c r="AA59" s="243">
        <v>0</v>
      </c>
      <c r="AB59" s="243">
        <v>0</v>
      </c>
      <c r="AC59" s="300"/>
      <c r="AD59" s="300"/>
      <c r="AE59" s="300"/>
      <c r="AF59" s="300"/>
      <c r="AG59" s="297">
        <f t="shared" si="23"/>
        <v>60</v>
      </c>
      <c r="AH59" s="297">
        <f t="shared" si="136"/>
        <v>0</v>
      </c>
      <c r="AI59" s="297">
        <f t="shared" si="137"/>
        <v>60</v>
      </c>
      <c r="AJ59" s="297">
        <f t="shared" si="138"/>
        <v>0</v>
      </c>
      <c r="AK59" s="297">
        <f t="shared" si="139"/>
        <v>0</v>
      </c>
      <c r="AL59" s="297">
        <f t="shared" si="140"/>
        <v>0</v>
      </c>
      <c r="AM59" s="297">
        <f t="shared" si="141"/>
        <v>0</v>
      </c>
      <c r="AN59" s="297">
        <f t="shared" si="142"/>
        <v>0</v>
      </c>
      <c r="AO59" s="297">
        <f t="shared" si="143"/>
        <v>0</v>
      </c>
      <c r="AP59" s="298">
        <f t="shared" si="60"/>
        <v>0</v>
      </c>
      <c r="AQ59" s="298">
        <f t="shared" si="61"/>
        <v>0</v>
      </c>
      <c r="AR59" s="298">
        <f t="shared" si="62"/>
        <v>0</v>
      </c>
      <c r="AS59" s="298">
        <f t="shared" si="63"/>
        <v>0</v>
      </c>
      <c r="AT59" s="302">
        <f t="shared" si="86"/>
        <v>0</v>
      </c>
      <c r="AU59" s="302">
        <f t="shared" si="87"/>
        <v>0</v>
      </c>
      <c r="AV59" s="302">
        <f t="shared" si="88"/>
        <v>0</v>
      </c>
      <c r="AW59" s="302">
        <f t="shared" si="89"/>
        <v>0</v>
      </c>
      <c r="AX59" s="236">
        <f t="shared" si="64"/>
        <v>120</v>
      </c>
      <c r="AY59" s="230">
        <f t="shared" si="26"/>
        <v>0.75</v>
      </c>
      <c r="AZ59" s="230" t="e">
        <f>VLOOKUP(I59,Listy!$A$1:$H$9,6,FALSE)</f>
        <v>#N/A</v>
      </c>
      <c r="BA59" s="382" t="e">
        <f t="shared" si="65"/>
        <v>#N/A</v>
      </c>
      <c r="BB59" s="382" t="e">
        <f t="shared" si="66"/>
        <v>#N/A</v>
      </c>
      <c r="BC59" s="2"/>
      <c r="BD59" s="2"/>
      <c r="BE59" s="2"/>
      <c r="BF59" s="2"/>
      <c r="BG59" s="2"/>
      <c r="BI59" s="2"/>
      <c r="BJ59" s="2"/>
      <c r="BL59" s="2"/>
      <c r="BM59" s="2"/>
      <c r="BO59" s="2"/>
      <c r="BP59" s="2"/>
      <c r="BS59" s="2"/>
      <c r="BT59" s="2"/>
      <c r="BU59" s="2"/>
      <c r="BW59" s="2"/>
      <c r="BX59" s="2"/>
      <c r="BY59" s="2"/>
      <c r="CA59" s="2"/>
      <c r="CB59" s="2"/>
      <c r="CC59" s="2"/>
    </row>
    <row r="60" spans="1:84" ht="15.75" customHeight="1" thickBot="1" x14ac:dyDescent="0.35">
      <c r="A60" s="2">
        <v>8</v>
      </c>
      <c r="B60" s="18" t="s">
        <v>382</v>
      </c>
      <c r="C60" s="139">
        <v>1</v>
      </c>
      <c r="D60" s="160" t="str">
        <f t="shared" si="144"/>
        <v>_8_d_1</v>
      </c>
      <c r="E60" s="165" t="s">
        <v>80</v>
      </c>
      <c r="F60" s="2"/>
      <c r="G60" s="2"/>
      <c r="H60" s="140">
        <v>27</v>
      </c>
      <c r="I60" s="51" t="s">
        <v>29</v>
      </c>
      <c r="J60" s="91">
        <f t="shared" si="114"/>
        <v>128</v>
      </c>
      <c r="K60" s="94">
        <f>VLOOKUP(J60,Kalendarz!B:E,4,FALSE)</f>
        <v>47277</v>
      </c>
      <c r="L60" s="94">
        <f t="shared" si="115"/>
        <v>47277</v>
      </c>
      <c r="M60" s="37">
        <f t="shared" si="116"/>
        <v>127</v>
      </c>
      <c r="N60" s="476">
        <v>0</v>
      </c>
      <c r="O60" s="52">
        <v>120</v>
      </c>
      <c r="P60" s="242">
        <v>0</v>
      </c>
      <c r="Q60" s="242">
        <v>0.5</v>
      </c>
      <c r="R60" s="242">
        <v>0</v>
      </c>
      <c r="S60" s="242">
        <v>0.5</v>
      </c>
      <c r="T60" s="242"/>
      <c r="U60" s="242"/>
      <c r="V60" s="242"/>
      <c r="W60" s="242"/>
      <c r="X60" s="242"/>
      <c r="Y60" s="243">
        <v>0</v>
      </c>
      <c r="Z60" s="243">
        <v>0</v>
      </c>
      <c r="AA60" s="243">
        <v>0</v>
      </c>
      <c r="AB60" s="243">
        <v>0</v>
      </c>
      <c r="AC60" s="300"/>
      <c r="AD60" s="300"/>
      <c r="AE60" s="300"/>
      <c r="AF60" s="300"/>
      <c r="AG60" s="297">
        <f t="shared" si="23"/>
        <v>0</v>
      </c>
      <c r="AH60" s="297">
        <f t="shared" si="136"/>
        <v>60</v>
      </c>
      <c r="AI60" s="297">
        <f t="shared" si="137"/>
        <v>0</v>
      </c>
      <c r="AJ60" s="297">
        <f t="shared" si="138"/>
        <v>60</v>
      </c>
      <c r="AK60" s="297">
        <f t="shared" si="139"/>
        <v>0</v>
      </c>
      <c r="AL60" s="297">
        <f t="shared" si="140"/>
        <v>0</v>
      </c>
      <c r="AM60" s="297">
        <f t="shared" si="141"/>
        <v>0</v>
      </c>
      <c r="AN60" s="297">
        <f t="shared" si="142"/>
        <v>0</v>
      </c>
      <c r="AO60" s="297">
        <f t="shared" si="143"/>
        <v>0</v>
      </c>
      <c r="AP60" s="298">
        <f t="shared" si="60"/>
        <v>0</v>
      </c>
      <c r="AQ60" s="298">
        <f t="shared" si="61"/>
        <v>0</v>
      </c>
      <c r="AR60" s="298">
        <f t="shared" si="62"/>
        <v>0</v>
      </c>
      <c r="AS60" s="298">
        <f t="shared" si="63"/>
        <v>0</v>
      </c>
      <c r="AT60" s="302">
        <f t="shared" si="86"/>
        <v>0</v>
      </c>
      <c r="AU60" s="302">
        <f t="shared" si="87"/>
        <v>0</v>
      </c>
      <c r="AV60" s="302">
        <f t="shared" si="88"/>
        <v>0</v>
      </c>
      <c r="AW60" s="302">
        <f t="shared" si="89"/>
        <v>0</v>
      </c>
      <c r="AX60" s="236">
        <f t="shared" si="64"/>
        <v>120</v>
      </c>
      <c r="AY60" s="230">
        <f t="shared" si="26"/>
        <v>0.75</v>
      </c>
      <c r="AZ60" s="230" t="e">
        <f>VLOOKUP(I60,Listy!$A$1:$H$9,6,FALSE)</f>
        <v>#N/A</v>
      </c>
      <c r="BA60" s="382" t="e">
        <f t="shared" si="65"/>
        <v>#N/A</v>
      </c>
      <c r="BB60" s="382" t="e">
        <f t="shared" si="66"/>
        <v>#N/A</v>
      </c>
      <c r="BC60" s="2"/>
      <c r="BD60" s="2"/>
      <c r="BE60" s="2"/>
      <c r="BF60" s="2"/>
      <c r="BG60" s="2"/>
      <c r="BH60" s="23">
        <f>BF60*BG60</f>
        <v>0</v>
      </c>
      <c r="BI60" s="2"/>
      <c r="BJ60" s="15"/>
      <c r="BK60" s="23"/>
      <c r="BL60" s="16"/>
      <c r="BM60" s="2"/>
      <c r="BN60" s="23"/>
      <c r="BO60" s="2"/>
      <c r="BP60" s="2"/>
      <c r="BQ60" s="23"/>
      <c r="BR60" s="23"/>
      <c r="BS60" s="2"/>
      <c r="BT60" s="2"/>
      <c r="BU60" s="2"/>
      <c r="BV60" s="23">
        <f>BT60*BU60</f>
        <v>0</v>
      </c>
      <c r="BW60" s="2"/>
      <c r="BX60" s="2"/>
      <c r="BY60" s="2"/>
      <c r="BZ60" s="23">
        <f>BX60*BY60</f>
        <v>0</v>
      </c>
      <c r="CA60" s="2"/>
      <c r="CB60" s="2"/>
      <c r="CC60" s="2"/>
      <c r="CD60" s="23">
        <f>CB60*CC60</f>
        <v>0</v>
      </c>
    </row>
    <row r="61" spans="1:84" ht="15.75" customHeight="1" thickBot="1" x14ac:dyDescent="0.35">
      <c r="A61" s="2">
        <v>8</v>
      </c>
      <c r="B61" s="18" t="s">
        <v>383</v>
      </c>
      <c r="C61" s="139">
        <v>1</v>
      </c>
      <c r="D61" s="160" t="str">
        <f t="shared" si="144"/>
        <v>_8_e_1</v>
      </c>
      <c r="E61" s="165" t="s">
        <v>139</v>
      </c>
      <c r="F61" s="2"/>
      <c r="G61" s="2"/>
      <c r="H61" s="140">
        <v>27</v>
      </c>
      <c r="I61" s="51" t="s">
        <v>29</v>
      </c>
      <c r="J61" s="91">
        <f t="shared" si="114"/>
        <v>128</v>
      </c>
      <c r="K61" s="94">
        <f>VLOOKUP(J61,Kalendarz!B:E,4,FALSE)</f>
        <v>47277</v>
      </c>
      <c r="L61" s="94">
        <f t="shared" si="115"/>
        <v>47280</v>
      </c>
      <c r="M61" s="37">
        <f t="shared" si="116"/>
        <v>130</v>
      </c>
      <c r="N61" s="474">
        <f>ROUND(MAX(AG61:AO61)/Listy!$U$2,0)</f>
        <v>3</v>
      </c>
      <c r="O61" s="52">
        <v>120</v>
      </c>
      <c r="P61" s="242">
        <v>0.5</v>
      </c>
      <c r="Q61" s="242">
        <v>0</v>
      </c>
      <c r="R61" s="242">
        <v>0.5</v>
      </c>
      <c r="S61" s="242">
        <v>0</v>
      </c>
      <c r="T61" s="242"/>
      <c r="U61" s="242"/>
      <c r="V61" s="242"/>
      <c r="W61" s="242"/>
      <c r="X61" s="242"/>
      <c r="Y61" s="243">
        <v>0</v>
      </c>
      <c r="Z61" s="243">
        <v>0</v>
      </c>
      <c r="AA61" s="243">
        <v>0</v>
      </c>
      <c r="AB61" s="243">
        <v>0</v>
      </c>
      <c r="AC61" s="300"/>
      <c r="AD61" s="300"/>
      <c r="AE61" s="300"/>
      <c r="AF61" s="300"/>
      <c r="AG61" s="297">
        <f t="shared" si="23"/>
        <v>60</v>
      </c>
      <c r="AH61" s="297">
        <f t="shared" si="136"/>
        <v>0</v>
      </c>
      <c r="AI61" s="297">
        <f t="shared" si="137"/>
        <v>60</v>
      </c>
      <c r="AJ61" s="297">
        <f t="shared" si="138"/>
        <v>0</v>
      </c>
      <c r="AK61" s="297">
        <f t="shared" si="139"/>
        <v>0</v>
      </c>
      <c r="AL61" s="297">
        <f t="shared" si="140"/>
        <v>0</v>
      </c>
      <c r="AM61" s="297">
        <f t="shared" si="141"/>
        <v>0</v>
      </c>
      <c r="AN61" s="297">
        <f t="shared" si="142"/>
        <v>0</v>
      </c>
      <c r="AO61" s="297">
        <f t="shared" si="143"/>
        <v>0</v>
      </c>
      <c r="AP61" s="298">
        <f t="shared" si="60"/>
        <v>0</v>
      </c>
      <c r="AQ61" s="298">
        <f t="shared" si="61"/>
        <v>0</v>
      </c>
      <c r="AR61" s="298">
        <f t="shared" si="62"/>
        <v>0</v>
      </c>
      <c r="AS61" s="298">
        <f t="shared" si="63"/>
        <v>0</v>
      </c>
      <c r="AT61" s="302">
        <f t="shared" si="86"/>
        <v>0</v>
      </c>
      <c r="AU61" s="302">
        <f t="shared" si="87"/>
        <v>0</v>
      </c>
      <c r="AV61" s="302">
        <f t="shared" si="88"/>
        <v>0</v>
      </c>
      <c r="AW61" s="302">
        <f t="shared" si="89"/>
        <v>0</v>
      </c>
      <c r="AX61" s="236">
        <f t="shared" si="64"/>
        <v>120</v>
      </c>
      <c r="AY61" s="230">
        <f t="shared" si="26"/>
        <v>0.75</v>
      </c>
      <c r="AZ61" s="230" t="e">
        <f>VLOOKUP(I61,Listy!$A$1:$H$9,6,FALSE)</f>
        <v>#N/A</v>
      </c>
      <c r="BA61" s="382" t="e">
        <f t="shared" si="65"/>
        <v>#N/A</v>
      </c>
      <c r="BB61" s="382" t="e">
        <f t="shared" si="66"/>
        <v>#N/A</v>
      </c>
      <c r="BC61" s="2"/>
      <c r="BD61" s="2"/>
      <c r="BE61" s="2"/>
      <c r="BF61" s="2"/>
      <c r="BG61" s="2"/>
      <c r="BH61" s="14" t="e">
        <f>BH62+BH67+BH68+#REF!+#REF!</f>
        <v>#REF!</v>
      </c>
      <c r="BI61" s="2"/>
      <c r="BJ61" s="15"/>
      <c r="BK61" s="14" t="e">
        <f>BK62+BK67+BK68+#REF!+#REF!</f>
        <v>#REF!</v>
      </c>
      <c r="BL61" s="16"/>
      <c r="BM61" s="2"/>
      <c r="BN61" s="14" t="e">
        <f>BN62+BN67+BN68+#REF!+#REF!</f>
        <v>#REF!</v>
      </c>
      <c r="BO61" s="2"/>
      <c r="BP61" s="2"/>
      <c r="BQ61" s="14" t="e">
        <f t="shared" ref="BQ61:BR61" si="145">BQ62+BQ67+BQ68+#REF!+#REF!</f>
        <v>#REF!</v>
      </c>
      <c r="BR61" s="14" t="e">
        <f t="shared" si="145"/>
        <v>#REF!</v>
      </c>
      <c r="BS61" s="2"/>
      <c r="BT61" s="2"/>
      <c r="BU61" s="2"/>
      <c r="BV61" s="14" t="e">
        <f>BV62+BV67+BV68+#REF!+#REF!</f>
        <v>#REF!</v>
      </c>
      <c r="BW61" s="2"/>
      <c r="BX61" s="2"/>
      <c r="BY61" s="2"/>
      <c r="BZ61" s="14" t="e">
        <f>BZ62+BZ67+BZ68+#REF!+#REF!</f>
        <v>#REF!</v>
      </c>
      <c r="CA61" s="2"/>
      <c r="CB61" s="2"/>
      <c r="CC61" s="2"/>
      <c r="CD61" s="14" t="e">
        <f>CD62+CD67+CD68+#REF!+#REF!</f>
        <v>#REF!</v>
      </c>
      <c r="CE61" s="17" t="e">
        <f>AX61+BA61+BH61+BK61+BN61+BQ61+BR61+BV61+BZ61+CD61</f>
        <v>#N/A</v>
      </c>
    </row>
    <row r="62" spans="1:84" ht="26.4" customHeight="1" x14ac:dyDescent="0.3">
      <c r="A62" s="2">
        <v>8</v>
      </c>
      <c r="B62" s="18" t="s">
        <v>384</v>
      </c>
      <c r="C62" s="139">
        <v>1</v>
      </c>
      <c r="D62" s="160" t="str">
        <f t="shared" si="144"/>
        <v>_8_f_1</v>
      </c>
      <c r="E62" s="165" t="s">
        <v>140</v>
      </c>
      <c r="F62" s="2"/>
      <c r="G62" s="2"/>
      <c r="H62" s="140">
        <v>27</v>
      </c>
      <c r="I62" s="51" t="s">
        <v>29</v>
      </c>
      <c r="J62" s="91">
        <f t="shared" si="114"/>
        <v>131</v>
      </c>
      <c r="K62" s="94">
        <f>VLOOKUP(J62,Kalendarz!B:E,4,FALSE)</f>
        <v>47298</v>
      </c>
      <c r="L62" s="94">
        <f t="shared" si="115"/>
        <v>47298</v>
      </c>
      <c r="M62" s="37">
        <f t="shared" si="116"/>
        <v>130</v>
      </c>
      <c r="N62" s="476">
        <v>0</v>
      </c>
      <c r="O62" s="52">
        <v>120</v>
      </c>
      <c r="P62" s="242">
        <v>0</v>
      </c>
      <c r="Q62" s="242">
        <v>0.5</v>
      </c>
      <c r="R62" s="242">
        <v>0</v>
      </c>
      <c r="S62" s="242">
        <v>0.5</v>
      </c>
      <c r="T62" s="242"/>
      <c r="U62" s="242"/>
      <c r="V62" s="242"/>
      <c r="W62" s="242"/>
      <c r="X62" s="242"/>
      <c r="Y62" s="243">
        <v>0</v>
      </c>
      <c r="Z62" s="243">
        <v>0</v>
      </c>
      <c r="AA62" s="243">
        <v>0</v>
      </c>
      <c r="AB62" s="243">
        <v>0</v>
      </c>
      <c r="AC62" s="300"/>
      <c r="AD62" s="300"/>
      <c r="AE62" s="300"/>
      <c r="AF62" s="300"/>
      <c r="AG62" s="297">
        <f t="shared" si="23"/>
        <v>0</v>
      </c>
      <c r="AH62" s="297">
        <f t="shared" si="136"/>
        <v>60</v>
      </c>
      <c r="AI62" s="297">
        <f t="shared" si="137"/>
        <v>0</v>
      </c>
      <c r="AJ62" s="297">
        <f t="shared" si="138"/>
        <v>60</v>
      </c>
      <c r="AK62" s="297">
        <f t="shared" si="139"/>
        <v>0</v>
      </c>
      <c r="AL62" s="297">
        <f t="shared" si="140"/>
        <v>0</v>
      </c>
      <c r="AM62" s="297">
        <f t="shared" si="141"/>
        <v>0</v>
      </c>
      <c r="AN62" s="297">
        <f t="shared" si="142"/>
        <v>0</v>
      </c>
      <c r="AO62" s="297">
        <f t="shared" si="143"/>
        <v>0</v>
      </c>
      <c r="AP62" s="298">
        <f t="shared" si="60"/>
        <v>0</v>
      </c>
      <c r="AQ62" s="298">
        <f t="shared" si="61"/>
        <v>0</v>
      </c>
      <c r="AR62" s="298">
        <f t="shared" si="62"/>
        <v>0</v>
      </c>
      <c r="AS62" s="298">
        <f t="shared" si="63"/>
        <v>0</v>
      </c>
      <c r="AT62" s="302">
        <f t="shared" si="86"/>
        <v>0</v>
      </c>
      <c r="AU62" s="302">
        <f t="shared" si="87"/>
        <v>0</v>
      </c>
      <c r="AV62" s="302">
        <f t="shared" si="88"/>
        <v>0</v>
      </c>
      <c r="AW62" s="302">
        <f t="shared" si="89"/>
        <v>0</v>
      </c>
      <c r="AX62" s="236">
        <f t="shared" si="64"/>
        <v>120</v>
      </c>
      <c r="AY62" s="230">
        <f t="shared" si="26"/>
        <v>0.75</v>
      </c>
      <c r="AZ62" s="230" t="e">
        <f>VLOOKUP(I62,Listy!$A$1:$H$9,6,FALSE)</f>
        <v>#N/A</v>
      </c>
      <c r="BA62" s="382" t="e">
        <f t="shared" si="65"/>
        <v>#N/A</v>
      </c>
      <c r="BB62" s="382" t="e">
        <f t="shared" si="66"/>
        <v>#N/A</v>
      </c>
      <c r="BC62" s="2"/>
      <c r="BD62" s="2"/>
      <c r="BE62" s="2"/>
      <c r="BF62" s="2"/>
      <c r="BG62" s="2"/>
      <c r="BH62" s="23">
        <f>BF62*BG62</f>
        <v>0</v>
      </c>
      <c r="BI62" s="2"/>
      <c r="BJ62" s="15"/>
      <c r="BK62" s="21"/>
      <c r="BL62" s="16"/>
      <c r="BM62" s="2"/>
      <c r="BN62" s="21"/>
      <c r="BO62" s="2"/>
      <c r="BP62" s="2"/>
      <c r="BQ62" s="21"/>
      <c r="BR62" s="21"/>
      <c r="BS62" s="2"/>
      <c r="BT62" s="2"/>
      <c r="BU62" s="2"/>
      <c r="BV62" s="23">
        <f>BT62*BU62</f>
        <v>0</v>
      </c>
      <c r="BW62" s="2"/>
      <c r="BX62" s="2"/>
      <c r="BY62" s="2"/>
      <c r="BZ62" s="23">
        <f>BX62*BY62</f>
        <v>0</v>
      </c>
      <c r="CA62" s="2"/>
      <c r="CB62" s="2"/>
      <c r="CC62" s="2"/>
      <c r="CD62" s="23">
        <f>CB62*CC62</f>
        <v>0</v>
      </c>
    </row>
    <row r="63" spans="1:84" ht="15.75" customHeight="1" x14ac:dyDescent="0.35">
      <c r="A63" s="7">
        <v>9</v>
      </c>
      <c r="B63" s="18" t="s">
        <v>379</v>
      </c>
      <c r="C63" s="139">
        <v>0</v>
      </c>
      <c r="D63" s="160" t="str">
        <f>CONCATENATE(A$1,"_",A63,"_",B63,"_",C63)</f>
        <v>_9_a_0</v>
      </c>
      <c r="E63" s="99" t="s">
        <v>748</v>
      </c>
      <c r="F63" s="92"/>
      <c r="G63" s="92"/>
      <c r="H63" s="391"/>
      <c r="I63" s="92"/>
      <c r="J63" s="91">
        <f t="shared" si="114"/>
        <v>131</v>
      </c>
      <c r="K63" s="94">
        <f>VLOOKUP(J63,Kalendarz!B:E,4,FALSE)</f>
        <v>47298</v>
      </c>
      <c r="L63" s="94">
        <f t="shared" si="115"/>
        <v>47298</v>
      </c>
      <c r="M63" s="37">
        <f t="shared" si="116"/>
        <v>130</v>
      </c>
      <c r="N63" s="474">
        <f>ROUND(MAX(AG63:AO63)/Listy!$U$2,0)</f>
        <v>0</v>
      </c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</row>
    <row r="64" spans="1:84" ht="28.8" x14ac:dyDescent="0.3">
      <c r="A64" s="2">
        <v>9</v>
      </c>
      <c r="B64" s="18" t="s">
        <v>379</v>
      </c>
      <c r="C64" s="139">
        <v>1</v>
      </c>
      <c r="D64" s="160" t="str">
        <f>CONCATENATE(A$1,"_",A64,"_",B64,"_",C64)</f>
        <v>_9_a_1</v>
      </c>
      <c r="E64" s="165" t="s">
        <v>115</v>
      </c>
      <c r="F64" s="2"/>
      <c r="G64" s="2"/>
      <c r="H64" s="133">
        <v>28</v>
      </c>
      <c r="I64" s="100" t="s">
        <v>29</v>
      </c>
      <c r="J64" s="91">
        <f t="shared" si="114"/>
        <v>131</v>
      </c>
      <c r="K64" s="94">
        <f>VLOOKUP(J64,Kalendarz!B:E,4,FALSE)</f>
        <v>47298</v>
      </c>
      <c r="L64" s="94">
        <f t="shared" si="115"/>
        <v>47302</v>
      </c>
      <c r="M64" s="37">
        <f t="shared" si="116"/>
        <v>134</v>
      </c>
      <c r="N64" s="474">
        <f>ROUND(MAX(AG64:AO64)/Listy!$U$2,0)</f>
        <v>4</v>
      </c>
      <c r="O64" s="52">
        <v>160</v>
      </c>
      <c r="P64" s="242">
        <v>0.5</v>
      </c>
      <c r="Q64" s="242">
        <v>0.5</v>
      </c>
      <c r="R64" s="242">
        <v>0</v>
      </c>
      <c r="S64" s="242">
        <v>0</v>
      </c>
      <c r="T64" s="242"/>
      <c r="U64" s="242"/>
      <c r="V64" s="242"/>
      <c r="W64" s="242"/>
      <c r="X64" s="242"/>
      <c r="Y64" s="243">
        <v>0</v>
      </c>
      <c r="Z64" s="243">
        <v>0</v>
      </c>
      <c r="AA64" s="243">
        <v>0</v>
      </c>
      <c r="AB64" s="243">
        <v>0</v>
      </c>
      <c r="AC64" s="300"/>
      <c r="AD64" s="300"/>
      <c r="AE64" s="300"/>
      <c r="AF64" s="300"/>
      <c r="AG64" s="297">
        <f t="shared" si="23"/>
        <v>80</v>
      </c>
      <c r="AH64" s="297">
        <f t="shared" ref="AH64:AH68" si="146">ROUND($O64*Q64,0)</f>
        <v>80</v>
      </c>
      <c r="AI64" s="297">
        <f t="shared" ref="AI64:AI68" si="147">ROUND($O64*R64,0)</f>
        <v>0</v>
      </c>
      <c r="AJ64" s="297">
        <f t="shared" ref="AJ64:AJ68" si="148">ROUND($O64*S64,0)</f>
        <v>0</v>
      </c>
      <c r="AK64" s="297">
        <f t="shared" ref="AK64:AK68" si="149">ROUND($O64*T64,0)</f>
        <v>0</v>
      </c>
      <c r="AL64" s="297">
        <f t="shared" ref="AL64:AL68" si="150">ROUND($O64*U64,0)</f>
        <v>0</v>
      </c>
      <c r="AM64" s="297">
        <f t="shared" ref="AM64:AM68" si="151">ROUND($O64*V64,0)</f>
        <v>0</v>
      </c>
      <c r="AN64" s="297">
        <f t="shared" ref="AN64:AN68" si="152">ROUND($O64*W64,0)</f>
        <v>0</v>
      </c>
      <c r="AO64" s="297">
        <f t="shared" ref="AO64:AO68" si="153">ROUND($O64*X64,0)</f>
        <v>0</v>
      </c>
      <c r="AP64" s="298">
        <f t="shared" si="60"/>
        <v>0</v>
      </c>
      <c r="AQ64" s="298">
        <f t="shared" si="61"/>
        <v>0</v>
      </c>
      <c r="AR64" s="298">
        <f t="shared" si="62"/>
        <v>0</v>
      </c>
      <c r="AS64" s="298">
        <f t="shared" si="63"/>
        <v>0</v>
      </c>
      <c r="AT64" s="302">
        <f t="shared" si="86"/>
        <v>0</v>
      </c>
      <c r="AU64" s="302">
        <f t="shared" si="87"/>
        <v>0</v>
      </c>
      <c r="AV64" s="302">
        <f t="shared" si="88"/>
        <v>0</v>
      </c>
      <c r="AW64" s="302">
        <f t="shared" si="89"/>
        <v>0</v>
      </c>
      <c r="AX64" s="236">
        <f t="shared" si="64"/>
        <v>160</v>
      </c>
      <c r="AY64" s="230">
        <f t="shared" si="26"/>
        <v>1</v>
      </c>
      <c r="AZ64" s="230" t="e">
        <f>VLOOKUP(I64,Listy!$A$1:$H$9,6,FALSE)</f>
        <v>#N/A</v>
      </c>
      <c r="BA64" s="382" t="e">
        <f t="shared" si="65"/>
        <v>#N/A</v>
      </c>
      <c r="BB64" s="382" t="e">
        <f t="shared" si="66"/>
        <v>#N/A</v>
      </c>
      <c r="BC64" s="2"/>
      <c r="BD64" s="2"/>
      <c r="BE64" s="2"/>
      <c r="BF64" s="2"/>
      <c r="BG64" s="2"/>
      <c r="BI64" s="2"/>
      <c r="BJ64" s="2"/>
      <c r="BL64" s="2"/>
      <c r="BM64" s="2"/>
      <c r="BO64" s="2"/>
      <c r="BP64" s="2"/>
      <c r="BS64" s="2"/>
      <c r="BT64" s="2"/>
      <c r="BU64" s="2"/>
      <c r="BW64" s="2"/>
      <c r="BX64" s="2"/>
      <c r="BY64" s="2"/>
      <c r="CA64" s="2"/>
      <c r="CB64" s="2"/>
      <c r="CC64" s="2"/>
    </row>
    <row r="65" spans="1:84" ht="28.8" x14ac:dyDescent="0.3">
      <c r="A65" s="2">
        <v>9</v>
      </c>
      <c r="B65" s="18" t="s">
        <v>380</v>
      </c>
      <c r="C65" s="139">
        <v>1</v>
      </c>
      <c r="D65" s="160" t="str">
        <f t="shared" ref="D65:D68" si="154">CONCATENATE(A$1,"_",A65,"_",B65,"_",C65)</f>
        <v>_9_b_1</v>
      </c>
      <c r="E65" s="165" t="s">
        <v>116</v>
      </c>
      <c r="F65" s="2"/>
      <c r="G65" s="2"/>
      <c r="H65" s="133">
        <v>29</v>
      </c>
      <c r="I65" s="100" t="s">
        <v>29</v>
      </c>
      <c r="J65" s="91">
        <f t="shared" si="114"/>
        <v>135</v>
      </c>
      <c r="K65" s="94">
        <f>VLOOKUP(J65,Kalendarz!B:E,4,FALSE)</f>
        <v>47326</v>
      </c>
      <c r="L65" s="94">
        <f t="shared" si="115"/>
        <v>47330</v>
      </c>
      <c r="M65" s="37">
        <f t="shared" si="116"/>
        <v>138</v>
      </c>
      <c r="N65" s="474">
        <f>ROUND(MAX(AG65:AO65)/Listy!$U$2,0)</f>
        <v>4</v>
      </c>
      <c r="O65" s="52">
        <v>160</v>
      </c>
      <c r="P65" s="242">
        <v>0</v>
      </c>
      <c r="Q65" s="242">
        <v>0.5</v>
      </c>
      <c r="R65" s="242">
        <v>0.5</v>
      </c>
      <c r="S65" s="242">
        <v>0</v>
      </c>
      <c r="T65" s="242"/>
      <c r="U65" s="242"/>
      <c r="V65" s="242"/>
      <c r="W65" s="242"/>
      <c r="X65" s="242"/>
      <c r="Y65" s="243">
        <v>0</v>
      </c>
      <c r="Z65" s="243">
        <v>0</v>
      </c>
      <c r="AA65" s="243">
        <v>0</v>
      </c>
      <c r="AB65" s="243">
        <v>0</v>
      </c>
      <c r="AC65" s="300"/>
      <c r="AD65" s="300"/>
      <c r="AE65" s="300"/>
      <c r="AF65" s="300"/>
      <c r="AG65" s="297">
        <f t="shared" si="23"/>
        <v>0</v>
      </c>
      <c r="AH65" s="297">
        <f t="shared" si="146"/>
        <v>80</v>
      </c>
      <c r="AI65" s="297">
        <f t="shared" si="147"/>
        <v>80</v>
      </c>
      <c r="AJ65" s="297">
        <f t="shared" si="148"/>
        <v>0</v>
      </c>
      <c r="AK65" s="297">
        <f t="shared" si="149"/>
        <v>0</v>
      </c>
      <c r="AL65" s="297">
        <f t="shared" si="150"/>
        <v>0</v>
      </c>
      <c r="AM65" s="297">
        <f t="shared" si="151"/>
        <v>0</v>
      </c>
      <c r="AN65" s="297">
        <f t="shared" si="152"/>
        <v>0</v>
      </c>
      <c r="AO65" s="297">
        <f t="shared" si="153"/>
        <v>0</v>
      </c>
      <c r="AP65" s="298">
        <f t="shared" si="60"/>
        <v>0</v>
      </c>
      <c r="AQ65" s="298">
        <f t="shared" si="61"/>
        <v>0</v>
      </c>
      <c r="AR65" s="298">
        <f t="shared" si="62"/>
        <v>0</v>
      </c>
      <c r="AS65" s="298">
        <f t="shared" si="63"/>
        <v>0</v>
      </c>
      <c r="AT65" s="302">
        <f t="shared" si="86"/>
        <v>0</v>
      </c>
      <c r="AU65" s="302">
        <f t="shared" si="87"/>
        <v>0</v>
      </c>
      <c r="AV65" s="302">
        <f t="shared" si="88"/>
        <v>0</v>
      </c>
      <c r="AW65" s="302">
        <f t="shared" si="89"/>
        <v>0</v>
      </c>
      <c r="AX65" s="236">
        <f t="shared" si="64"/>
        <v>160</v>
      </c>
      <c r="AY65" s="230">
        <f t="shared" si="26"/>
        <v>1</v>
      </c>
      <c r="AZ65" s="230" t="e">
        <f>VLOOKUP(I65,Listy!$A$1:$H$9,6,FALSE)</f>
        <v>#N/A</v>
      </c>
      <c r="BA65" s="382" t="e">
        <f t="shared" si="65"/>
        <v>#N/A</v>
      </c>
      <c r="BB65" s="382" t="e">
        <f t="shared" si="66"/>
        <v>#N/A</v>
      </c>
      <c r="BC65" s="2"/>
      <c r="BD65" s="2"/>
      <c r="BE65" s="2"/>
      <c r="BF65" s="2"/>
      <c r="BG65" s="2"/>
      <c r="BI65" s="2"/>
      <c r="BJ65" s="2"/>
      <c r="BL65" s="2"/>
      <c r="BM65" s="2"/>
      <c r="BO65" s="2"/>
      <c r="BP65" s="2"/>
      <c r="BS65" s="2"/>
      <c r="BT65" s="2"/>
      <c r="BU65" s="2"/>
      <c r="BW65" s="2"/>
      <c r="BX65" s="2"/>
      <c r="BY65" s="2"/>
      <c r="CA65" s="2"/>
      <c r="CB65" s="2"/>
      <c r="CC65" s="2"/>
    </row>
    <row r="66" spans="1:84" ht="28.8" x14ac:dyDescent="0.3">
      <c r="A66" s="2">
        <v>9</v>
      </c>
      <c r="B66" s="18" t="s">
        <v>381</v>
      </c>
      <c r="C66" s="139">
        <v>1</v>
      </c>
      <c r="D66" s="160" t="str">
        <f t="shared" si="154"/>
        <v>_9_c_1</v>
      </c>
      <c r="E66" s="165" t="s">
        <v>141</v>
      </c>
      <c r="F66" s="2"/>
      <c r="G66" s="2"/>
      <c r="H66" s="133">
        <v>29</v>
      </c>
      <c r="I66" s="53" t="s">
        <v>37</v>
      </c>
      <c r="J66" s="91">
        <f t="shared" si="114"/>
        <v>139</v>
      </c>
      <c r="K66" s="94">
        <f>VLOOKUP(J66,Kalendarz!B:E,4,FALSE)</f>
        <v>47354</v>
      </c>
      <c r="L66" s="94">
        <f t="shared" si="115"/>
        <v>47357</v>
      </c>
      <c r="M66" s="37">
        <f t="shared" si="116"/>
        <v>141</v>
      </c>
      <c r="N66" s="474">
        <f>ROUND(MAX(AG66:AO66)/Listy!$U$2,0)</f>
        <v>3</v>
      </c>
      <c r="O66" s="45">
        <v>160</v>
      </c>
      <c r="P66" s="242">
        <v>0.33300000000000002</v>
      </c>
      <c r="Q66" s="242">
        <v>0</v>
      </c>
      <c r="R66" s="242">
        <v>0</v>
      </c>
      <c r="S66" s="242">
        <v>0</v>
      </c>
      <c r="T66" s="242"/>
      <c r="U66" s="242"/>
      <c r="V66" s="242"/>
      <c r="W66" s="242"/>
      <c r="X66" s="242"/>
      <c r="Y66" s="243">
        <v>0</v>
      </c>
      <c r="Z66" s="243">
        <v>0</v>
      </c>
      <c r="AA66" s="243">
        <v>0</v>
      </c>
      <c r="AB66" s="243">
        <v>0.66300000000000003</v>
      </c>
      <c r="AC66" s="300"/>
      <c r="AD66" s="300"/>
      <c r="AE66" s="300"/>
      <c r="AF66" s="300"/>
      <c r="AG66" s="297">
        <f t="shared" si="23"/>
        <v>53</v>
      </c>
      <c r="AH66" s="297">
        <f t="shared" si="146"/>
        <v>0</v>
      </c>
      <c r="AI66" s="297">
        <f t="shared" si="147"/>
        <v>0</v>
      </c>
      <c r="AJ66" s="297">
        <f t="shared" si="148"/>
        <v>0</v>
      </c>
      <c r="AK66" s="297">
        <f t="shared" si="149"/>
        <v>0</v>
      </c>
      <c r="AL66" s="297">
        <f t="shared" si="150"/>
        <v>0</v>
      </c>
      <c r="AM66" s="297">
        <f t="shared" si="151"/>
        <v>0</v>
      </c>
      <c r="AN66" s="297">
        <f t="shared" si="152"/>
        <v>0</v>
      </c>
      <c r="AO66" s="297">
        <f t="shared" si="153"/>
        <v>0</v>
      </c>
      <c r="AP66" s="298">
        <f t="shared" si="60"/>
        <v>0</v>
      </c>
      <c r="AQ66" s="298">
        <f t="shared" si="61"/>
        <v>0</v>
      </c>
      <c r="AR66" s="298">
        <f t="shared" si="62"/>
        <v>0</v>
      </c>
      <c r="AS66" s="298">
        <f t="shared" si="63"/>
        <v>106</v>
      </c>
      <c r="AT66" s="302">
        <f t="shared" si="86"/>
        <v>0</v>
      </c>
      <c r="AU66" s="302">
        <f t="shared" si="87"/>
        <v>0</v>
      </c>
      <c r="AV66" s="302">
        <f t="shared" si="88"/>
        <v>0</v>
      </c>
      <c r="AW66" s="302">
        <f t="shared" si="89"/>
        <v>0</v>
      </c>
      <c r="AX66" s="236">
        <f t="shared" si="64"/>
        <v>53</v>
      </c>
      <c r="AY66" s="230">
        <f t="shared" si="26"/>
        <v>0.33124999999999999</v>
      </c>
      <c r="AZ66" s="230" t="e">
        <f>VLOOKUP(I66,Listy!$A$1:$H$9,6,FALSE)</f>
        <v>#N/A</v>
      </c>
      <c r="BA66" s="382" t="e">
        <f t="shared" si="65"/>
        <v>#N/A</v>
      </c>
      <c r="BB66" s="382" t="e">
        <f t="shared" si="66"/>
        <v>#N/A</v>
      </c>
      <c r="BC66" s="2"/>
      <c r="BD66" s="2"/>
      <c r="BE66" s="2"/>
      <c r="BF66" s="2"/>
      <c r="BG66" s="2"/>
      <c r="BI66" s="2"/>
      <c r="BJ66" s="2"/>
      <c r="BL66" s="2"/>
      <c r="BM66" s="2"/>
      <c r="BO66" s="2"/>
      <c r="BP66" s="2"/>
      <c r="BS66" s="2"/>
      <c r="BT66" s="2"/>
      <c r="BU66" s="2"/>
      <c r="BW66" s="2"/>
      <c r="BX66" s="2"/>
      <c r="BY66" s="2"/>
      <c r="CA66" s="2"/>
      <c r="CB66" s="2"/>
      <c r="CC66" s="2"/>
    </row>
    <row r="67" spans="1:84" ht="28.8" x14ac:dyDescent="0.3">
      <c r="A67" s="2">
        <v>9</v>
      </c>
      <c r="B67" s="18" t="s">
        <v>382</v>
      </c>
      <c r="C67" s="139">
        <v>1</v>
      </c>
      <c r="D67" s="160" t="str">
        <f t="shared" si="154"/>
        <v>_9_d_1</v>
      </c>
      <c r="E67" s="165" t="s">
        <v>142</v>
      </c>
      <c r="F67" s="2"/>
      <c r="G67" s="2"/>
      <c r="H67" s="133">
        <v>29</v>
      </c>
      <c r="I67" s="53" t="s">
        <v>29</v>
      </c>
      <c r="J67" s="91">
        <f t="shared" si="114"/>
        <v>142</v>
      </c>
      <c r="K67" s="94">
        <f>VLOOKUP(J67,Kalendarz!B:E,4,FALSE)</f>
        <v>47375</v>
      </c>
      <c r="L67" s="94">
        <f t="shared" si="115"/>
        <v>47377</v>
      </c>
      <c r="M67" s="37">
        <f t="shared" si="116"/>
        <v>143</v>
      </c>
      <c r="N67" s="474">
        <f>ROUND(MAX(AG67:AO67)/Listy!$U$2,0)</f>
        <v>2</v>
      </c>
      <c r="O67" s="45">
        <v>80</v>
      </c>
      <c r="P67" s="242">
        <v>0</v>
      </c>
      <c r="Q67" s="242">
        <v>0</v>
      </c>
      <c r="R67" s="242">
        <v>0.5</v>
      </c>
      <c r="S67" s="242">
        <v>0.5</v>
      </c>
      <c r="T67" s="242"/>
      <c r="U67" s="242"/>
      <c r="V67" s="242"/>
      <c r="W67" s="242"/>
      <c r="X67" s="242"/>
      <c r="Y67" s="243">
        <v>0</v>
      </c>
      <c r="Z67" s="243">
        <v>0</v>
      </c>
      <c r="AA67" s="243">
        <v>0</v>
      </c>
      <c r="AB67" s="243">
        <v>0</v>
      </c>
      <c r="AC67" s="300"/>
      <c r="AD67" s="300"/>
      <c r="AE67" s="300"/>
      <c r="AF67" s="300"/>
      <c r="AG67" s="297">
        <f t="shared" si="23"/>
        <v>0</v>
      </c>
      <c r="AH67" s="297">
        <f t="shared" si="146"/>
        <v>0</v>
      </c>
      <c r="AI67" s="297">
        <f t="shared" si="147"/>
        <v>40</v>
      </c>
      <c r="AJ67" s="297">
        <f t="shared" si="148"/>
        <v>40</v>
      </c>
      <c r="AK67" s="297">
        <f t="shared" si="149"/>
        <v>0</v>
      </c>
      <c r="AL67" s="297">
        <f t="shared" si="150"/>
        <v>0</v>
      </c>
      <c r="AM67" s="297">
        <f t="shared" si="151"/>
        <v>0</v>
      </c>
      <c r="AN67" s="297">
        <f t="shared" si="152"/>
        <v>0</v>
      </c>
      <c r="AO67" s="297">
        <f t="shared" si="153"/>
        <v>0</v>
      </c>
      <c r="AP67" s="298">
        <f t="shared" si="60"/>
        <v>0</v>
      </c>
      <c r="AQ67" s="298">
        <f t="shared" si="61"/>
        <v>0</v>
      </c>
      <c r="AR67" s="298">
        <f t="shared" si="62"/>
        <v>0</v>
      </c>
      <c r="AS67" s="298">
        <f t="shared" si="63"/>
        <v>0</v>
      </c>
      <c r="AT67" s="302">
        <f t="shared" si="86"/>
        <v>0</v>
      </c>
      <c r="AU67" s="302">
        <f t="shared" si="87"/>
        <v>0</v>
      </c>
      <c r="AV67" s="302">
        <f t="shared" si="88"/>
        <v>0</v>
      </c>
      <c r="AW67" s="302">
        <f t="shared" si="89"/>
        <v>0</v>
      </c>
      <c r="AX67" s="236">
        <f t="shared" si="64"/>
        <v>80</v>
      </c>
      <c r="AY67" s="230">
        <f t="shared" si="26"/>
        <v>0.5</v>
      </c>
      <c r="AZ67" s="230" t="e">
        <f>VLOOKUP(I67,Listy!$A$1:$H$9,6,FALSE)</f>
        <v>#N/A</v>
      </c>
      <c r="BA67" s="382" t="e">
        <f t="shared" si="65"/>
        <v>#N/A</v>
      </c>
      <c r="BB67" s="382" t="e">
        <f t="shared" si="66"/>
        <v>#N/A</v>
      </c>
      <c r="BC67" s="2"/>
      <c r="BD67" s="2"/>
      <c r="BE67" s="2"/>
      <c r="BF67" s="2"/>
      <c r="BG67" s="2"/>
      <c r="BH67" s="23">
        <f t="shared" ref="BH67:BH68" si="155">BF67*BG67</f>
        <v>0</v>
      </c>
      <c r="BI67" s="2"/>
      <c r="BJ67" s="15"/>
      <c r="BK67" s="2"/>
      <c r="BL67" s="16"/>
      <c r="BM67" s="2"/>
      <c r="BN67" s="2"/>
      <c r="BO67" s="2"/>
      <c r="BP67" s="2"/>
      <c r="BQ67" s="2"/>
      <c r="BR67" s="2"/>
      <c r="BS67" s="2"/>
      <c r="BT67" s="2"/>
      <c r="BU67" s="2"/>
      <c r="BV67" s="23">
        <f t="shared" ref="BV67:BV68" si="156">BT67*BU67</f>
        <v>0</v>
      </c>
      <c r="BW67" s="2"/>
      <c r="BX67" s="2"/>
      <c r="BY67" s="2"/>
      <c r="BZ67" s="23">
        <f t="shared" ref="BZ67:BZ68" si="157">BX67*BY67</f>
        <v>0</v>
      </c>
      <c r="CA67" s="2"/>
      <c r="CB67" s="2"/>
      <c r="CC67" s="2"/>
      <c r="CD67" s="23">
        <f t="shared" ref="CD67:CD68" si="158">CB67*CC67</f>
        <v>0</v>
      </c>
    </row>
    <row r="68" spans="1:84" ht="18" x14ac:dyDescent="0.35">
      <c r="A68" s="7">
        <v>9</v>
      </c>
      <c r="B68" s="54" t="s">
        <v>383</v>
      </c>
      <c r="C68" s="137">
        <v>1</v>
      </c>
      <c r="D68" s="160" t="str">
        <f t="shared" si="154"/>
        <v>_9_e_1</v>
      </c>
      <c r="E68" s="167" t="s">
        <v>85</v>
      </c>
      <c r="F68" s="2"/>
      <c r="G68" s="2"/>
      <c r="H68" s="140">
        <v>29</v>
      </c>
      <c r="I68" s="100" t="s">
        <v>48</v>
      </c>
      <c r="J68" s="91">
        <f t="shared" si="114"/>
        <v>144</v>
      </c>
      <c r="K68" s="94">
        <f>VLOOKUP(J68,Kalendarz!B:E,4,FALSE)</f>
        <v>47389</v>
      </c>
      <c r="L68" s="94">
        <f t="shared" si="115"/>
        <v>47389</v>
      </c>
      <c r="M68" s="37">
        <f t="shared" si="116"/>
        <v>143</v>
      </c>
      <c r="N68" s="474">
        <v>0</v>
      </c>
      <c r="O68" s="45">
        <v>160</v>
      </c>
      <c r="P68" s="242">
        <v>0</v>
      </c>
      <c r="Q68" s="242">
        <v>0.25</v>
      </c>
      <c r="R68" s="242">
        <v>0</v>
      </c>
      <c r="S68" s="242">
        <v>0</v>
      </c>
      <c r="T68" s="242"/>
      <c r="U68" s="242"/>
      <c r="V68" s="242"/>
      <c r="W68" s="242"/>
      <c r="X68" s="242"/>
      <c r="Y68" s="243">
        <v>0</v>
      </c>
      <c r="Z68" s="243">
        <v>0</v>
      </c>
      <c r="AA68" s="243">
        <v>0</v>
      </c>
      <c r="AB68" s="243">
        <v>0.75</v>
      </c>
      <c r="AC68" s="300"/>
      <c r="AD68" s="300"/>
      <c r="AE68" s="300"/>
      <c r="AF68" s="300"/>
      <c r="AG68" s="297">
        <f t="shared" si="23"/>
        <v>0</v>
      </c>
      <c r="AH68" s="297">
        <f t="shared" si="146"/>
        <v>40</v>
      </c>
      <c r="AI68" s="297">
        <f t="shared" si="147"/>
        <v>0</v>
      </c>
      <c r="AJ68" s="297">
        <f t="shared" si="148"/>
        <v>0</v>
      </c>
      <c r="AK68" s="297">
        <f t="shared" si="149"/>
        <v>0</v>
      </c>
      <c r="AL68" s="297">
        <f t="shared" si="150"/>
        <v>0</v>
      </c>
      <c r="AM68" s="297">
        <f t="shared" si="151"/>
        <v>0</v>
      </c>
      <c r="AN68" s="297">
        <f t="shared" si="152"/>
        <v>0</v>
      </c>
      <c r="AO68" s="297">
        <f t="shared" si="153"/>
        <v>0</v>
      </c>
      <c r="AP68" s="298">
        <f t="shared" si="60"/>
        <v>0</v>
      </c>
      <c r="AQ68" s="298">
        <f t="shared" si="61"/>
        <v>0</v>
      </c>
      <c r="AR68" s="298">
        <f t="shared" si="62"/>
        <v>0</v>
      </c>
      <c r="AS68" s="298">
        <f t="shared" si="63"/>
        <v>120</v>
      </c>
      <c r="AT68" s="302">
        <f t="shared" si="86"/>
        <v>0</v>
      </c>
      <c r="AU68" s="302">
        <f t="shared" si="87"/>
        <v>0</v>
      </c>
      <c r="AV68" s="302">
        <f t="shared" si="88"/>
        <v>0</v>
      </c>
      <c r="AW68" s="302">
        <f t="shared" si="89"/>
        <v>0</v>
      </c>
      <c r="AX68" s="236">
        <f t="shared" si="64"/>
        <v>40</v>
      </c>
      <c r="AY68" s="230">
        <f t="shared" si="26"/>
        <v>0.25</v>
      </c>
      <c r="AZ68" s="230" t="e">
        <f>VLOOKUP(I68,Listy!$A$1:$H$9,6,FALSE)</f>
        <v>#N/A</v>
      </c>
      <c r="BA68" s="382" t="e">
        <f t="shared" si="65"/>
        <v>#N/A</v>
      </c>
      <c r="BB68" s="382" t="e">
        <f t="shared" si="66"/>
        <v>#N/A</v>
      </c>
      <c r="BC68" s="2"/>
      <c r="BD68" s="2"/>
      <c r="BE68" s="2"/>
      <c r="BF68" s="2"/>
      <c r="BG68" s="2"/>
      <c r="BH68" s="23">
        <f t="shared" si="155"/>
        <v>0</v>
      </c>
      <c r="BI68" s="2"/>
      <c r="BJ68" s="15"/>
      <c r="BK68" s="2"/>
      <c r="BL68" s="16"/>
      <c r="BM68" s="2"/>
      <c r="BN68" s="2"/>
      <c r="BO68" s="2"/>
      <c r="BP68" s="2"/>
      <c r="BQ68" s="2"/>
      <c r="BR68" s="2"/>
      <c r="BS68" s="2"/>
      <c r="BT68" s="2"/>
      <c r="BU68" s="2"/>
      <c r="BV68" s="23">
        <f t="shared" si="156"/>
        <v>0</v>
      </c>
      <c r="BW68" s="2"/>
      <c r="BX68" s="2"/>
      <c r="BY68" s="2"/>
      <c r="BZ68" s="23">
        <f t="shared" si="157"/>
        <v>0</v>
      </c>
      <c r="CA68" s="2"/>
      <c r="CB68" s="2"/>
      <c r="CC68" s="2"/>
      <c r="CD68" s="23">
        <f t="shared" si="158"/>
        <v>0</v>
      </c>
    </row>
    <row r="69" spans="1:84" ht="15.75" customHeight="1" x14ac:dyDescent="0.35">
      <c r="A69" s="7">
        <v>10</v>
      </c>
      <c r="B69" s="18" t="s">
        <v>379</v>
      </c>
      <c r="C69" s="139">
        <v>0</v>
      </c>
      <c r="D69" s="160" t="str">
        <f>CONCATENATE(A$1,"_",A69,"_",B69,"_",C69)</f>
        <v>_10_a_0</v>
      </c>
      <c r="E69" s="99" t="s">
        <v>719</v>
      </c>
      <c r="F69" s="92"/>
      <c r="G69" s="92"/>
      <c r="H69" s="391"/>
      <c r="I69" s="92"/>
      <c r="J69" s="91">
        <f t="shared" si="114"/>
        <v>144</v>
      </c>
      <c r="K69" s="94">
        <f>VLOOKUP(J69,Kalendarz!B:E,4,FALSE)</f>
        <v>47389</v>
      </c>
      <c r="L69" s="94">
        <f t="shared" si="115"/>
        <v>47389</v>
      </c>
      <c r="M69" s="37">
        <f t="shared" si="116"/>
        <v>143</v>
      </c>
      <c r="N69" s="474">
        <f>ROUND(MAX(AG69:AO69)/Listy!$U$2,0)</f>
        <v>0</v>
      </c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</row>
    <row r="70" spans="1:84" ht="28.8" x14ac:dyDescent="0.3">
      <c r="A70" s="2">
        <v>10</v>
      </c>
      <c r="B70" s="18" t="s">
        <v>379</v>
      </c>
      <c r="C70" s="139">
        <v>1</v>
      </c>
      <c r="D70" s="160" t="str">
        <f>CONCATENATE(A$1,"_",A70,"_",B70,"_",C70)</f>
        <v>_10_a_1</v>
      </c>
      <c r="E70" s="165" t="s">
        <v>143</v>
      </c>
      <c r="F70" s="2"/>
      <c r="G70" s="2"/>
      <c r="H70" s="133">
        <v>30</v>
      </c>
      <c r="I70" s="53" t="s">
        <v>37</v>
      </c>
      <c r="J70" s="91">
        <f t="shared" si="114"/>
        <v>144</v>
      </c>
      <c r="K70" s="94">
        <f>VLOOKUP(J70,Kalendarz!B:E,4,FALSE)</f>
        <v>47389</v>
      </c>
      <c r="L70" s="94">
        <f t="shared" si="115"/>
        <v>47392</v>
      </c>
      <c r="M70" s="37">
        <f t="shared" si="116"/>
        <v>146</v>
      </c>
      <c r="N70" s="474">
        <f>ROUND(MAX(AG70:AO70)/Listy!$U$2,0)</f>
        <v>3</v>
      </c>
      <c r="O70" s="45">
        <v>120</v>
      </c>
      <c r="P70" s="242">
        <v>0.5</v>
      </c>
      <c r="Q70" s="242">
        <v>0</v>
      </c>
      <c r="R70" s="242">
        <v>0</v>
      </c>
      <c r="S70" s="242">
        <v>0</v>
      </c>
      <c r="T70" s="242"/>
      <c r="U70" s="242"/>
      <c r="V70" s="242"/>
      <c r="W70" s="242"/>
      <c r="X70" s="242"/>
      <c r="Y70" s="243">
        <v>0</v>
      </c>
      <c r="Z70" s="243">
        <v>0</v>
      </c>
      <c r="AA70" s="243">
        <v>0</v>
      </c>
      <c r="AB70" s="243">
        <v>0.5</v>
      </c>
      <c r="AC70" s="300"/>
      <c r="AD70" s="300"/>
      <c r="AE70" s="300"/>
      <c r="AF70" s="300"/>
      <c r="AG70" s="297">
        <f t="shared" ref="AG70:AG75" si="159">ROUND($O70*P70,0)</f>
        <v>60</v>
      </c>
      <c r="AH70" s="297">
        <f t="shared" ref="AH70:AH71" si="160">ROUND($O70*Q70,0)</f>
        <v>0</v>
      </c>
      <c r="AI70" s="297">
        <f t="shared" ref="AI70:AI71" si="161">ROUND($O70*R70,0)</f>
        <v>0</v>
      </c>
      <c r="AJ70" s="297">
        <f t="shared" ref="AJ70:AJ71" si="162">ROUND($O70*S70,0)</f>
        <v>0</v>
      </c>
      <c r="AK70" s="297">
        <f t="shared" ref="AK70:AK71" si="163">ROUND($O70*T70,0)</f>
        <v>0</v>
      </c>
      <c r="AL70" s="297">
        <f t="shared" ref="AL70:AL71" si="164">ROUND($O70*U70,0)</f>
        <v>0</v>
      </c>
      <c r="AM70" s="297">
        <f t="shared" ref="AM70:AM71" si="165">ROUND($O70*V70,0)</f>
        <v>0</v>
      </c>
      <c r="AN70" s="297">
        <f t="shared" ref="AN70:AN71" si="166">ROUND($O70*W70,0)</f>
        <v>0</v>
      </c>
      <c r="AO70" s="297">
        <f t="shared" ref="AO70:AO71" si="167">ROUND($O70*X70,0)</f>
        <v>0</v>
      </c>
      <c r="AP70" s="298">
        <f t="shared" si="60"/>
        <v>0</v>
      </c>
      <c r="AQ70" s="298">
        <f t="shared" si="61"/>
        <v>0</v>
      </c>
      <c r="AR70" s="298">
        <f t="shared" si="62"/>
        <v>0</v>
      </c>
      <c r="AS70" s="298">
        <f t="shared" si="63"/>
        <v>60</v>
      </c>
      <c r="AT70" s="302">
        <f t="shared" si="86"/>
        <v>0</v>
      </c>
      <c r="AU70" s="302">
        <f t="shared" si="87"/>
        <v>0</v>
      </c>
      <c r="AV70" s="302">
        <f t="shared" si="88"/>
        <v>0</v>
      </c>
      <c r="AW70" s="302">
        <f t="shared" si="89"/>
        <v>0</v>
      </c>
      <c r="AX70" s="236">
        <f t="shared" si="64"/>
        <v>60</v>
      </c>
      <c r="AY70" s="230">
        <f t="shared" ref="AY70:AY75" si="168">AX70/160</f>
        <v>0.375</v>
      </c>
      <c r="AZ70" s="230" t="e">
        <f>VLOOKUP(I70,Listy!$A$1:$H$9,6,FALSE)</f>
        <v>#N/A</v>
      </c>
      <c r="BA70" s="382" t="e">
        <f t="shared" si="65"/>
        <v>#N/A</v>
      </c>
      <c r="BB70" s="382" t="e">
        <f t="shared" si="66"/>
        <v>#N/A</v>
      </c>
      <c r="BC70" s="2"/>
      <c r="BD70" s="2"/>
      <c r="BE70" s="2"/>
      <c r="BF70" s="2"/>
      <c r="BG70" s="2"/>
      <c r="BH70" s="23">
        <f>BF70*BG70</f>
        <v>0</v>
      </c>
      <c r="BI70" s="2"/>
      <c r="BJ70" s="15"/>
      <c r="BK70" s="21"/>
      <c r="BL70" s="16"/>
      <c r="BM70" s="2"/>
      <c r="BN70" s="21"/>
      <c r="BO70" s="2"/>
      <c r="BP70" s="2"/>
      <c r="BQ70" s="21"/>
      <c r="BR70" s="21"/>
      <c r="BS70" s="2"/>
      <c r="BT70" s="2"/>
      <c r="BU70" s="2"/>
      <c r="BV70" s="23">
        <f>BT70*BU70</f>
        <v>0</v>
      </c>
      <c r="BW70" s="2"/>
      <c r="BX70" s="2"/>
      <c r="BY70" s="2"/>
      <c r="BZ70" s="23">
        <f>BX70*BY70</f>
        <v>0</v>
      </c>
      <c r="CA70" s="2"/>
      <c r="CB70" s="2"/>
      <c r="CC70" s="2"/>
      <c r="CD70" s="23">
        <f>CB70*CC70</f>
        <v>0</v>
      </c>
    </row>
    <row r="71" spans="1:84" ht="14.4" x14ac:dyDescent="0.3">
      <c r="A71" s="2">
        <v>10</v>
      </c>
      <c r="B71" s="18" t="s">
        <v>380</v>
      </c>
      <c r="C71" s="139">
        <v>1</v>
      </c>
      <c r="D71" s="160" t="str">
        <f t="shared" ref="D71" si="169">CONCATENATE(A$1,"_",A71,"_",B71,"_",C71)</f>
        <v>_10_b_1</v>
      </c>
      <c r="E71" s="165" t="s">
        <v>87</v>
      </c>
      <c r="F71" s="2"/>
      <c r="G71" s="2"/>
      <c r="H71" s="133">
        <v>30</v>
      </c>
      <c r="I71" s="100" t="s">
        <v>29</v>
      </c>
      <c r="J71" s="91">
        <f t="shared" si="114"/>
        <v>147</v>
      </c>
      <c r="K71" s="94">
        <f>VLOOKUP(J71,Kalendarz!B:E,4,FALSE)</f>
        <v>47410</v>
      </c>
      <c r="L71" s="94">
        <f t="shared" si="115"/>
        <v>47410</v>
      </c>
      <c r="M71" s="37">
        <f t="shared" si="116"/>
        <v>146</v>
      </c>
      <c r="N71" s="474">
        <v>0</v>
      </c>
      <c r="O71" s="45">
        <v>120</v>
      </c>
      <c r="P71" s="242">
        <v>0</v>
      </c>
      <c r="Q71" s="242">
        <v>0.33300000000000002</v>
      </c>
      <c r="R71" s="242">
        <v>0.33300000000000002</v>
      </c>
      <c r="S71" s="242">
        <v>0.33300000000000002</v>
      </c>
      <c r="T71" s="242"/>
      <c r="U71" s="242"/>
      <c r="V71" s="242"/>
      <c r="W71" s="242"/>
      <c r="X71" s="242"/>
      <c r="Y71" s="243">
        <v>0</v>
      </c>
      <c r="Z71" s="243">
        <v>0</v>
      </c>
      <c r="AA71" s="243">
        <v>0</v>
      </c>
      <c r="AB71" s="243">
        <v>0</v>
      </c>
      <c r="AC71" s="300"/>
      <c r="AD71" s="300"/>
      <c r="AE71" s="300"/>
      <c r="AF71" s="300"/>
      <c r="AG71" s="297">
        <f t="shared" si="159"/>
        <v>0</v>
      </c>
      <c r="AH71" s="297">
        <f t="shared" si="160"/>
        <v>40</v>
      </c>
      <c r="AI71" s="297">
        <f t="shared" si="161"/>
        <v>40</v>
      </c>
      <c r="AJ71" s="297">
        <f t="shared" si="162"/>
        <v>40</v>
      </c>
      <c r="AK71" s="297">
        <f t="shared" si="163"/>
        <v>0</v>
      </c>
      <c r="AL71" s="297">
        <f t="shared" si="164"/>
        <v>0</v>
      </c>
      <c r="AM71" s="297">
        <f t="shared" si="165"/>
        <v>0</v>
      </c>
      <c r="AN71" s="297">
        <f t="shared" si="166"/>
        <v>0</v>
      </c>
      <c r="AO71" s="297">
        <f t="shared" si="167"/>
        <v>0</v>
      </c>
      <c r="AP71" s="298">
        <f t="shared" si="60"/>
        <v>0</v>
      </c>
      <c r="AQ71" s="298">
        <f t="shared" si="61"/>
        <v>0</v>
      </c>
      <c r="AR71" s="298">
        <f t="shared" si="62"/>
        <v>0</v>
      </c>
      <c r="AS71" s="298">
        <f t="shared" si="63"/>
        <v>0</v>
      </c>
      <c r="AT71" s="302">
        <f t="shared" si="86"/>
        <v>0</v>
      </c>
      <c r="AU71" s="302">
        <f t="shared" si="87"/>
        <v>0</v>
      </c>
      <c r="AV71" s="302">
        <f t="shared" si="88"/>
        <v>0</v>
      </c>
      <c r="AW71" s="302">
        <f t="shared" si="89"/>
        <v>0</v>
      </c>
      <c r="AX71" s="236">
        <f t="shared" si="64"/>
        <v>120</v>
      </c>
      <c r="AY71" s="230">
        <f t="shared" si="168"/>
        <v>0.75</v>
      </c>
      <c r="AZ71" s="230" t="e">
        <f>VLOOKUP(I71,Listy!$A$1:$H$9,6,FALSE)</f>
        <v>#N/A</v>
      </c>
      <c r="BA71" s="382" t="e">
        <f t="shared" si="65"/>
        <v>#N/A</v>
      </c>
      <c r="BB71" s="382" t="e">
        <f t="shared" si="66"/>
        <v>#N/A</v>
      </c>
      <c r="BC71" s="2"/>
      <c r="BD71" s="2"/>
      <c r="BE71" s="2"/>
      <c r="BF71" s="2"/>
      <c r="BG71" s="2"/>
      <c r="BI71" s="2"/>
      <c r="BJ71" s="2"/>
      <c r="BL71" s="2"/>
      <c r="BM71" s="2"/>
      <c r="BO71" s="2"/>
      <c r="BP71" s="2"/>
      <c r="BS71" s="2"/>
      <c r="BT71" s="2"/>
      <c r="BU71" s="2"/>
      <c r="BW71" s="2"/>
      <c r="BX71" s="2"/>
      <c r="BY71" s="2"/>
      <c r="CA71" s="2"/>
      <c r="CB71" s="2"/>
      <c r="CC71" s="2"/>
    </row>
    <row r="72" spans="1:84" ht="15.75" customHeight="1" x14ac:dyDescent="0.35">
      <c r="A72" s="7">
        <v>11</v>
      </c>
      <c r="B72" s="18" t="s">
        <v>379</v>
      </c>
      <c r="C72" s="139">
        <v>0</v>
      </c>
      <c r="D72" s="160" t="str">
        <f>CONCATENATE(A$1,"_",A72,"_",B72,"_",C72)</f>
        <v>_11_a_0</v>
      </c>
      <c r="E72" s="99" t="s">
        <v>750</v>
      </c>
      <c r="F72" s="92"/>
      <c r="G72" s="92"/>
      <c r="H72" s="26"/>
      <c r="I72" s="92"/>
      <c r="J72" s="91">
        <f t="shared" si="114"/>
        <v>147</v>
      </c>
      <c r="K72" s="94">
        <f>VLOOKUP(J72,Kalendarz!B:E,4,FALSE)</f>
        <v>47410</v>
      </c>
      <c r="L72" s="94">
        <f t="shared" si="115"/>
        <v>47410</v>
      </c>
      <c r="M72" s="37">
        <f t="shared" si="116"/>
        <v>146</v>
      </c>
      <c r="N72" s="474">
        <f>ROUND(MAX(AG72:AO72)/Listy!$U$2,0)</f>
        <v>0</v>
      </c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</row>
    <row r="73" spans="1:84" ht="14.4" x14ac:dyDescent="0.3">
      <c r="A73" s="2">
        <v>11</v>
      </c>
      <c r="B73" s="18" t="s">
        <v>379</v>
      </c>
      <c r="C73" s="139">
        <v>1</v>
      </c>
      <c r="D73" s="160" t="str">
        <f>CONCATENATE(A$1,"_",A73,"_",B73,"_",C73)</f>
        <v>_11_a_1</v>
      </c>
      <c r="E73" s="165" t="s">
        <v>88</v>
      </c>
      <c r="F73" s="2"/>
      <c r="G73" s="2"/>
      <c r="H73" s="133">
        <v>31</v>
      </c>
      <c r="I73" s="53" t="s">
        <v>48</v>
      </c>
      <c r="J73" s="91">
        <f t="shared" si="114"/>
        <v>147</v>
      </c>
      <c r="K73" s="94">
        <f>VLOOKUP(J73,Kalendarz!B:E,4,FALSE)</f>
        <v>47410</v>
      </c>
      <c r="L73" s="94">
        <f t="shared" si="115"/>
        <v>47412</v>
      </c>
      <c r="M73" s="37">
        <f t="shared" si="116"/>
        <v>148</v>
      </c>
      <c r="N73" s="474">
        <f>ROUND(MAX(AG73:AO73)/Listy!$U$2,0)</f>
        <v>2</v>
      </c>
      <c r="O73" s="52">
        <v>120</v>
      </c>
      <c r="P73" s="242">
        <v>0.25</v>
      </c>
      <c r="Q73" s="242">
        <v>0</v>
      </c>
      <c r="R73" s="242">
        <v>0</v>
      </c>
      <c r="S73" s="242">
        <v>0</v>
      </c>
      <c r="T73" s="242"/>
      <c r="U73" s="242"/>
      <c r="V73" s="242"/>
      <c r="W73" s="242"/>
      <c r="X73" s="242"/>
      <c r="Y73" s="243">
        <v>0</v>
      </c>
      <c r="Z73" s="243">
        <v>0</v>
      </c>
      <c r="AA73" s="243">
        <v>0</v>
      </c>
      <c r="AB73" s="243">
        <v>0.75</v>
      </c>
      <c r="AC73" s="300"/>
      <c r="AD73" s="300"/>
      <c r="AE73" s="300"/>
      <c r="AF73" s="300"/>
      <c r="AG73" s="297">
        <f t="shared" si="159"/>
        <v>30</v>
      </c>
      <c r="AH73" s="297">
        <f t="shared" ref="AH73:AH75" si="170">ROUND($O73*Q73,0)</f>
        <v>0</v>
      </c>
      <c r="AI73" s="297">
        <f t="shared" ref="AI73:AI75" si="171">ROUND($O73*R73,0)</f>
        <v>0</v>
      </c>
      <c r="AJ73" s="297">
        <f t="shared" ref="AJ73:AJ75" si="172">ROUND($O73*S73,0)</f>
        <v>0</v>
      </c>
      <c r="AK73" s="297">
        <f t="shared" ref="AK73:AK75" si="173">ROUND($O73*T73,0)</f>
        <v>0</v>
      </c>
      <c r="AL73" s="297">
        <f t="shared" ref="AL73:AL75" si="174">ROUND($O73*U73,0)</f>
        <v>0</v>
      </c>
      <c r="AM73" s="297">
        <f t="shared" ref="AM73:AM75" si="175">ROUND($O73*V73,0)</f>
        <v>0</v>
      </c>
      <c r="AN73" s="297">
        <f t="shared" ref="AN73:AN75" si="176">ROUND($O73*W73,0)</f>
        <v>0</v>
      </c>
      <c r="AO73" s="297">
        <f t="shared" ref="AO73:AO75" si="177">ROUND($O73*X73,0)</f>
        <v>0</v>
      </c>
      <c r="AP73" s="298">
        <f t="shared" si="60"/>
        <v>0</v>
      </c>
      <c r="AQ73" s="298">
        <f t="shared" si="61"/>
        <v>0</v>
      </c>
      <c r="AR73" s="298">
        <f t="shared" si="62"/>
        <v>0</v>
      </c>
      <c r="AS73" s="298">
        <f t="shared" si="63"/>
        <v>90</v>
      </c>
      <c r="AT73" s="302">
        <f t="shared" si="86"/>
        <v>0</v>
      </c>
      <c r="AU73" s="302">
        <f t="shared" si="87"/>
        <v>0</v>
      </c>
      <c r="AV73" s="302">
        <f t="shared" si="88"/>
        <v>0</v>
      </c>
      <c r="AW73" s="302">
        <f t="shared" si="89"/>
        <v>0</v>
      </c>
      <c r="AX73" s="236">
        <f t="shared" si="64"/>
        <v>30</v>
      </c>
      <c r="AY73" s="230">
        <f t="shared" si="168"/>
        <v>0.1875</v>
      </c>
      <c r="AZ73" s="230" t="e">
        <f>VLOOKUP(I73,Listy!$A$1:$H$9,6,FALSE)</f>
        <v>#N/A</v>
      </c>
      <c r="BA73" s="382" t="e">
        <f t="shared" si="65"/>
        <v>#N/A</v>
      </c>
      <c r="BB73" s="382" t="e">
        <f t="shared" si="66"/>
        <v>#N/A</v>
      </c>
      <c r="BC73" s="2"/>
      <c r="BD73" s="2"/>
      <c r="BE73" s="2"/>
      <c r="BF73" s="2"/>
      <c r="BG73" s="2"/>
      <c r="BI73" s="2"/>
      <c r="BJ73" s="2"/>
      <c r="BL73" s="2"/>
      <c r="BM73" s="2"/>
      <c r="BO73" s="2"/>
      <c r="BP73" s="2"/>
      <c r="BS73" s="2"/>
      <c r="BT73" s="2"/>
      <c r="BU73" s="2"/>
      <c r="BW73" s="2"/>
      <c r="BX73" s="2"/>
      <c r="BY73" s="2"/>
      <c r="CA73" s="2"/>
      <c r="CB73" s="2"/>
      <c r="CC73" s="2"/>
    </row>
    <row r="74" spans="1:84" ht="28.8" x14ac:dyDescent="0.3">
      <c r="A74" s="2">
        <v>11</v>
      </c>
      <c r="B74" s="18" t="s">
        <v>380</v>
      </c>
      <c r="C74" s="139">
        <v>1</v>
      </c>
      <c r="D74" s="160" t="str">
        <f t="shared" ref="D74" si="178">CONCATENATE(A$1,"_",A74,"_",B74,"_",C74)</f>
        <v>_11_b_1</v>
      </c>
      <c r="E74" s="165" t="s">
        <v>144</v>
      </c>
      <c r="F74" s="2"/>
      <c r="G74" s="2"/>
      <c r="H74" s="133">
        <v>31</v>
      </c>
      <c r="I74" s="53" t="s">
        <v>37</v>
      </c>
      <c r="J74" s="91">
        <f t="shared" si="114"/>
        <v>149</v>
      </c>
      <c r="K74" s="94">
        <f>VLOOKUP(J74,Kalendarz!B:E,4,FALSE)</f>
        <v>47424</v>
      </c>
      <c r="L74" s="94">
        <f t="shared" si="115"/>
        <v>47424</v>
      </c>
      <c r="M74" s="37">
        <f t="shared" si="116"/>
        <v>148</v>
      </c>
      <c r="N74" s="476">
        <v>0</v>
      </c>
      <c r="O74" s="52">
        <v>80</v>
      </c>
      <c r="P74" s="242">
        <v>0</v>
      </c>
      <c r="Q74" s="242">
        <v>0.25</v>
      </c>
      <c r="R74" s="242">
        <v>0</v>
      </c>
      <c r="S74" s="242">
        <v>0</v>
      </c>
      <c r="T74" s="242"/>
      <c r="U74" s="242"/>
      <c r="V74" s="242"/>
      <c r="W74" s="242"/>
      <c r="X74" s="242"/>
      <c r="Y74" s="243">
        <v>0</v>
      </c>
      <c r="Z74" s="243">
        <v>0</v>
      </c>
      <c r="AA74" s="243">
        <v>0.25</v>
      </c>
      <c r="AB74" s="243">
        <v>0.5</v>
      </c>
      <c r="AC74" s="300"/>
      <c r="AD74" s="300"/>
      <c r="AE74" s="300"/>
      <c r="AF74" s="300"/>
      <c r="AG74" s="297">
        <f t="shared" si="159"/>
        <v>0</v>
      </c>
      <c r="AH74" s="297">
        <f t="shared" si="170"/>
        <v>20</v>
      </c>
      <c r="AI74" s="297">
        <f t="shared" si="171"/>
        <v>0</v>
      </c>
      <c r="AJ74" s="297">
        <f t="shared" si="172"/>
        <v>0</v>
      </c>
      <c r="AK74" s="297">
        <f t="shared" si="173"/>
        <v>0</v>
      </c>
      <c r="AL74" s="297">
        <f t="shared" si="174"/>
        <v>0</v>
      </c>
      <c r="AM74" s="297">
        <f t="shared" si="175"/>
        <v>0</v>
      </c>
      <c r="AN74" s="297">
        <f t="shared" si="176"/>
        <v>0</v>
      </c>
      <c r="AO74" s="297">
        <f t="shared" si="177"/>
        <v>0</v>
      </c>
      <c r="AP74" s="298">
        <f t="shared" si="60"/>
        <v>0</v>
      </c>
      <c r="AQ74" s="298">
        <f t="shared" si="61"/>
        <v>0</v>
      </c>
      <c r="AR74" s="298">
        <f t="shared" si="62"/>
        <v>20</v>
      </c>
      <c r="AS74" s="298">
        <f t="shared" si="63"/>
        <v>40</v>
      </c>
      <c r="AT74" s="302">
        <f t="shared" si="86"/>
        <v>0</v>
      </c>
      <c r="AU74" s="302">
        <f t="shared" si="87"/>
        <v>0</v>
      </c>
      <c r="AV74" s="302">
        <f t="shared" si="88"/>
        <v>0</v>
      </c>
      <c r="AW74" s="302">
        <f t="shared" si="89"/>
        <v>0</v>
      </c>
      <c r="AX74" s="236">
        <f t="shared" si="64"/>
        <v>20</v>
      </c>
      <c r="AY74" s="230">
        <f t="shared" si="168"/>
        <v>0.125</v>
      </c>
      <c r="AZ74" s="230" t="e">
        <f>VLOOKUP(I74,Listy!$A$1:$H$9,6,FALSE)</f>
        <v>#N/A</v>
      </c>
      <c r="BA74" s="382" t="e">
        <f t="shared" si="65"/>
        <v>#N/A</v>
      </c>
      <c r="BB74" s="382" t="e">
        <f t="shared" si="66"/>
        <v>#N/A</v>
      </c>
      <c r="BC74" s="2"/>
      <c r="BD74" s="2"/>
      <c r="BE74" s="2"/>
      <c r="BF74" s="2"/>
      <c r="BG74" s="2"/>
      <c r="BH74" s="23">
        <f t="shared" ref="BH74:BH75" si="179">BF74*BG74</f>
        <v>0</v>
      </c>
      <c r="BI74" s="2"/>
      <c r="BJ74" s="15"/>
      <c r="BK74" s="2"/>
      <c r="BL74" s="16"/>
      <c r="BM74" s="2"/>
      <c r="BN74" s="2"/>
      <c r="BO74" s="2"/>
      <c r="BP74" s="2"/>
      <c r="BQ74" s="2"/>
      <c r="BR74" s="2"/>
      <c r="BS74" s="2"/>
      <c r="BT74" s="2"/>
      <c r="BU74" s="2"/>
      <c r="BV74" s="23">
        <f t="shared" ref="BV74:BV75" si="180">BT74*BU74</f>
        <v>0</v>
      </c>
      <c r="BW74" s="2"/>
      <c r="BX74" s="2"/>
      <c r="BY74" s="2"/>
      <c r="BZ74" s="23">
        <f t="shared" ref="BZ74:BZ75" si="181">BX74*BY74</f>
        <v>0</v>
      </c>
      <c r="CA74" s="2"/>
      <c r="CB74" s="2"/>
      <c r="CC74" s="2"/>
      <c r="CD74" s="23">
        <f t="shared" ref="CD74:CD75" si="182">CB74*CC74</f>
        <v>0</v>
      </c>
    </row>
    <row r="75" spans="1:84" ht="15.75" customHeight="1" x14ac:dyDescent="0.35">
      <c r="A75" s="7">
        <v>12</v>
      </c>
      <c r="B75" s="18" t="s">
        <v>379</v>
      </c>
      <c r="C75" s="139">
        <v>1</v>
      </c>
      <c r="D75" s="160" t="str">
        <f>CONCATENATE(A$1,"_",A75,"_",B75,"_",C75)</f>
        <v>_12_a_1</v>
      </c>
      <c r="E75" s="99" t="s">
        <v>751</v>
      </c>
      <c r="F75" s="2"/>
      <c r="G75" s="2"/>
      <c r="H75" s="133">
        <v>32</v>
      </c>
      <c r="I75" s="100" t="s">
        <v>29</v>
      </c>
      <c r="J75" s="91">
        <f t="shared" si="114"/>
        <v>149</v>
      </c>
      <c r="K75" s="94">
        <f>VLOOKUP(J75,Kalendarz!B:E,4,FALSE)</f>
        <v>47424</v>
      </c>
      <c r="L75" s="94">
        <f t="shared" si="115"/>
        <v>47424</v>
      </c>
      <c r="M75" s="37">
        <f t="shared" si="116"/>
        <v>148</v>
      </c>
      <c r="N75" s="474">
        <v>0</v>
      </c>
      <c r="O75" s="52">
        <v>200</v>
      </c>
      <c r="P75" s="242">
        <v>0</v>
      </c>
      <c r="Q75" s="242">
        <v>0</v>
      </c>
      <c r="R75" s="242">
        <v>0.1</v>
      </c>
      <c r="S75" s="242">
        <v>0.1</v>
      </c>
      <c r="T75" s="242"/>
      <c r="U75" s="242"/>
      <c r="V75" s="242"/>
      <c r="W75" s="242"/>
      <c r="X75" s="242"/>
      <c r="Y75" s="243">
        <v>0.2</v>
      </c>
      <c r="Z75" s="243">
        <v>0.2</v>
      </c>
      <c r="AA75" s="243">
        <v>0.2</v>
      </c>
      <c r="AB75" s="243">
        <v>0.2</v>
      </c>
      <c r="AC75" s="300"/>
      <c r="AD75" s="300"/>
      <c r="AE75" s="300"/>
      <c r="AF75" s="300"/>
      <c r="AG75" s="297">
        <f t="shared" si="159"/>
        <v>0</v>
      </c>
      <c r="AH75" s="297">
        <f t="shared" si="170"/>
        <v>0</v>
      </c>
      <c r="AI75" s="297">
        <f t="shared" si="171"/>
        <v>20</v>
      </c>
      <c r="AJ75" s="297">
        <f t="shared" si="172"/>
        <v>20</v>
      </c>
      <c r="AK75" s="297">
        <f t="shared" si="173"/>
        <v>0</v>
      </c>
      <c r="AL75" s="297">
        <f t="shared" si="174"/>
        <v>0</v>
      </c>
      <c r="AM75" s="297">
        <f t="shared" si="175"/>
        <v>0</v>
      </c>
      <c r="AN75" s="297">
        <f t="shared" si="176"/>
        <v>0</v>
      </c>
      <c r="AO75" s="297">
        <f t="shared" si="177"/>
        <v>0</v>
      </c>
      <c r="AP75" s="298">
        <f t="shared" si="60"/>
        <v>40</v>
      </c>
      <c r="AQ75" s="298">
        <f t="shared" si="61"/>
        <v>40</v>
      </c>
      <c r="AR75" s="298">
        <f t="shared" si="62"/>
        <v>40</v>
      </c>
      <c r="AS75" s="298">
        <f t="shared" si="63"/>
        <v>40</v>
      </c>
      <c r="AT75" s="302">
        <f t="shared" si="86"/>
        <v>0</v>
      </c>
      <c r="AU75" s="302">
        <f t="shared" si="87"/>
        <v>0</v>
      </c>
      <c r="AV75" s="302">
        <f t="shared" si="88"/>
        <v>0</v>
      </c>
      <c r="AW75" s="302">
        <f t="shared" si="89"/>
        <v>0</v>
      </c>
      <c r="AX75" s="236">
        <f t="shared" si="64"/>
        <v>40</v>
      </c>
      <c r="AY75" s="230">
        <f t="shared" si="168"/>
        <v>0.25</v>
      </c>
      <c r="AZ75" s="230" t="e">
        <f>VLOOKUP(I75,Listy!$A$1:$H$9,6,FALSE)</f>
        <v>#N/A</v>
      </c>
      <c r="BA75" s="382" t="e">
        <f t="shared" si="65"/>
        <v>#N/A</v>
      </c>
      <c r="BB75" s="382" t="e">
        <f t="shared" si="66"/>
        <v>#N/A</v>
      </c>
      <c r="BC75" s="2"/>
      <c r="BD75" s="2"/>
      <c r="BE75" s="2"/>
      <c r="BF75" s="2"/>
      <c r="BG75" s="2"/>
      <c r="BH75" s="23">
        <f t="shared" si="179"/>
        <v>0</v>
      </c>
      <c r="BI75" s="2"/>
      <c r="BJ75" s="15"/>
      <c r="BK75" s="23"/>
      <c r="BL75" s="16"/>
      <c r="BM75" s="2"/>
      <c r="BN75" s="23"/>
      <c r="BO75" s="2"/>
      <c r="BP75" s="2"/>
      <c r="BQ75" s="23"/>
      <c r="BR75" s="23"/>
      <c r="BS75" s="2"/>
      <c r="BT75" s="2"/>
      <c r="BU75" s="2"/>
      <c r="BV75" s="23">
        <f t="shared" si="180"/>
        <v>0</v>
      </c>
      <c r="BW75" s="2"/>
      <c r="BX75" s="2"/>
      <c r="BY75" s="2"/>
      <c r="BZ75" s="23">
        <f t="shared" si="181"/>
        <v>0</v>
      </c>
      <c r="CA75" s="2"/>
      <c r="CB75" s="2"/>
      <c r="CC75" s="2"/>
      <c r="CD75" s="23">
        <f t="shared" si="182"/>
        <v>0</v>
      </c>
    </row>
    <row r="76" spans="1:84" ht="15.75" customHeight="1" x14ac:dyDescent="0.35">
      <c r="A76" s="96" t="s">
        <v>90</v>
      </c>
      <c r="B76" s="97"/>
      <c r="C76" s="138"/>
      <c r="D76" s="162"/>
      <c r="E76" s="169"/>
      <c r="H76" s="62"/>
      <c r="AC76"/>
      <c r="AD76"/>
      <c r="AE76"/>
      <c r="AF76"/>
      <c r="AG76" s="585">
        <f>SUM(AG$3:AG75)</f>
        <v>1292</v>
      </c>
      <c r="AH76" s="586">
        <f>SUM(AH$3:AH75)</f>
        <v>1348</v>
      </c>
      <c r="AI76" s="586">
        <f>SUM(AI$3:AI75)</f>
        <v>988</v>
      </c>
      <c r="AJ76" s="586">
        <f>SUM(AJ$3:AJ75)</f>
        <v>904</v>
      </c>
      <c r="AK76" s="586">
        <f>SUM(AK$3:AK75)</f>
        <v>0</v>
      </c>
      <c r="AL76" s="586">
        <f>SUM(AL$3:AL75)</f>
        <v>0</v>
      </c>
      <c r="AM76" s="586">
        <f>SUM(AM$3:AM75)</f>
        <v>0</v>
      </c>
      <c r="AN76" s="586">
        <f>SUM(AN$3:AN75)</f>
        <v>0</v>
      </c>
      <c r="AO76" s="587">
        <f>SUM(AO$3:AO75)</f>
        <v>0</v>
      </c>
      <c r="AP76" s="579">
        <f>SUM(AP$3:AP75)</f>
        <v>779</v>
      </c>
      <c r="AQ76" s="580">
        <f>SUM(AQ$3:AQ75)</f>
        <v>799</v>
      </c>
      <c r="AR76" s="580">
        <f>SUM(AR$3:AR75)</f>
        <v>799</v>
      </c>
      <c r="AS76" s="581">
        <f>SUM(AS$3:AS75)</f>
        <v>685</v>
      </c>
      <c r="AT76" s="572">
        <f>SUM(AT$3:AT75)</f>
        <v>0</v>
      </c>
      <c r="AU76" s="573">
        <f>SUM(AU$3:AU75)</f>
        <v>0</v>
      </c>
      <c r="AV76" s="573">
        <f>SUM(AV$3:AV75)</f>
        <v>0</v>
      </c>
      <c r="AW76" s="574">
        <f>SUM(AW$3:AW75)</f>
        <v>0</v>
      </c>
      <c r="AX76" s="592">
        <f>SUM(AX$3:AX75)</f>
        <v>4532</v>
      </c>
      <c r="AY76" s="191"/>
      <c r="AZ76" s="191"/>
      <c r="BA76" s="191"/>
      <c r="BB76" s="191"/>
      <c r="BC76" s="191"/>
      <c r="BD76" s="191"/>
      <c r="BE76" s="191"/>
      <c r="BF76" s="191"/>
      <c r="BG76" s="191"/>
      <c r="BH76" s="191"/>
      <c r="BI76" s="191"/>
      <c r="BJ76" s="191"/>
      <c r="BK76" s="191"/>
      <c r="BL76" s="191"/>
      <c r="BM76" s="191"/>
      <c r="BN76" s="191"/>
      <c r="BO76" s="191"/>
      <c r="BP76" s="191"/>
      <c r="BQ76" s="191"/>
      <c r="BR76" s="191"/>
      <c r="BS76" s="191"/>
      <c r="BT76" s="191"/>
      <c r="BU76" s="191"/>
      <c r="BV76" s="191"/>
      <c r="BW76" s="191"/>
      <c r="BX76" s="191"/>
      <c r="BY76" s="191"/>
      <c r="BZ76" s="191"/>
      <c r="CA76" s="191"/>
      <c r="CB76" s="191"/>
      <c r="CC76" s="191"/>
      <c r="CD76" s="191"/>
      <c r="CE76" s="191"/>
      <c r="CF76" s="191"/>
    </row>
    <row r="77" spans="1:84" ht="15.75" customHeight="1" x14ac:dyDescent="0.3">
      <c r="AC77"/>
      <c r="AD77"/>
      <c r="AE77"/>
      <c r="AF77"/>
      <c r="AG77" s="588" t="str">
        <f>Listy!$AA$1&amp;AG76/20</f>
        <v>T=64,6</v>
      </c>
      <c r="AH77" s="589" t="str">
        <f>Listy!$AA$1&amp;AH76/20</f>
        <v>T=67,4</v>
      </c>
      <c r="AI77" s="589" t="str">
        <f>Listy!$AA$1&amp;AI76/20</f>
        <v>T=49,4</v>
      </c>
      <c r="AJ77" s="589" t="str">
        <f>Listy!$AA$1&amp;AJ76/20</f>
        <v>T=45,2</v>
      </c>
      <c r="AK77" s="589" t="str">
        <f>Listy!$AA$1&amp;AK76/20</f>
        <v>T=0</v>
      </c>
      <c r="AL77" s="589" t="str">
        <f>Listy!$AA$1&amp;AL76/20</f>
        <v>T=0</v>
      </c>
      <c r="AM77" s="589" t="str">
        <f>Listy!$AA$1&amp;AM76/20</f>
        <v>T=0</v>
      </c>
      <c r="AN77" s="589" t="str">
        <f>Listy!$AA$1&amp;AN76/20</f>
        <v>T=0</v>
      </c>
      <c r="AO77" s="590" t="str">
        <f>Listy!$AA$1&amp;AO76/20</f>
        <v>T=0</v>
      </c>
      <c r="AP77" s="582" t="str">
        <f>Listy!$AA$1&amp;AP76/20</f>
        <v>T=38,95</v>
      </c>
      <c r="AQ77" s="583" t="str">
        <f>Listy!$AA$1&amp;AQ76/20</f>
        <v>T=39,95</v>
      </c>
      <c r="AR77" s="583" t="str">
        <f>Listy!$AA$1&amp;AR76/20</f>
        <v>T=39,95</v>
      </c>
      <c r="AS77" s="584" t="str">
        <f>Listy!$AA$1&amp;AS76/20</f>
        <v>T=34,25</v>
      </c>
      <c r="AT77" s="575" t="str">
        <f>Listy!$AA$1&amp;AT76/20</f>
        <v>T=0</v>
      </c>
      <c r="AU77" s="576" t="str">
        <f>Listy!$AA$1&amp;AU76/20</f>
        <v>T=0</v>
      </c>
      <c r="AV77" s="576" t="str">
        <f>Listy!$AA$1&amp;AV76/20</f>
        <v>T=0</v>
      </c>
      <c r="AW77" s="577" t="str">
        <f>Listy!$AA$1&amp;AW76/20</f>
        <v>T=0</v>
      </c>
      <c r="AX77" s="591" t="str">
        <f>Listy!$AA$1&amp;AX76/20</f>
        <v>T=226,6</v>
      </c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191"/>
      <c r="CC77" s="191"/>
      <c r="CD77" s="191"/>
      <c r="CE77" s="191"/>
      <c r="CF77" s="191"/>
    </row>
    <row r="78" spans="1:84" ht="15.75" customHeight="1" x14ac:dyDescent="0.3">
      <c r="AC78"/>
      <c r="AD78"/>
      <c r="AE78"/>
      <c r="AF78"/>
      <c r="AT78"/>
      <c r="AU78"/>
      <c r="AV78"/>
      <c r="AW78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1"/>
      <c r="CC78" s="191"/>
      <c r="CD78" s="191"/>
      <c r="CE78" s="191"/>
      <c r="CF78" s="191"/>
    </row>
    <row r="79" spans="1:84" ht="15.75" customHeight="1" x14ac:dyDescent="0.3"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191"/>
      <c r="CC79" s="191"/>
      <c r="CD79" s="191"/>
      <c r="CE79" s="191"/>
      <c r="CF79" s="191"/>
    </row>
    <row r="80" spans="1:84" ht="15.75" customHeight="1" x14ac:dyDescent="0.3"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191"/>
      <c r="CC80" s="191"/>
      <c r="CD80" s="191"/>
      <c r="CE80" s="191"/>
      <c r="CF80" s="191"/>
    </row>
    <row r="81" spans="50:84" ht="15.75" customHeight="1" x14ac:dyDescent="0.3">
      <c r="AX81" s="191"/>
      <c r="AY81" s="191"/>
      <c r="AZ81" s="191"/>
      <c r="BA81" s="191"/>
      <c r="BB81" s="191"/>
      <c r="BC81" s="191"/>
      <c r="BD81" s="191"/>
      <c r="BE81" s="191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191"/>
      <c r="CC81" s="191"/>
      <c r="CD81" s="191"/>
      <c r="CE81" s="191"/>
      <c r="CF81" s="191"/>
    </row>
    <row r="82" spans="50:84" ht="15.75" customHeight="1" x14ac:dyDescent="0.3"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191"/>
      <c r="CC82" s="191"/>
      <c r="CD82" s="191"/>
      <c r="CE82" s="191"/>
      <c r="CF82" s="191"/>
    </row>
    <row r="83" spans="50:84" ht="15.75" customHeight="1" x14ac:dyDescent="0.3"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191"/>
      <c r="CC83" s="191"/>
      <c r="CD83" s="191"/>
      <c r="CE83" s="191"/>
      <c r="CF83" s="191"/>
    </row>
    <row r="84" spans="50:84" ht="15.75" customHeight="1" x14ac:dyDescent="0.3"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191"/>
      <c r="CC84" s="191"/>
      <c r="CD84" s="191"/>
      <c r="CE84" s="191"/>
      <c r="CF84" s="191"/>
    </row>
    <row r="85" spans="50:84" ht="15.75" customHeight="1" x14ac:dyDescent="0.3"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191"/>
      <c r="BJ85" s="191"/>
      <c r="BK85" s="191"/>
      <c r="BL85" s="191"/>
      <c r="BM85" s="191"/>
      <c r="BN85" s="191"/>
      <c r="BO85" s="191"/>
      <c r="BP85" s="191"/>
      <c r="BQ85" s="191"/>
      <c r="BR85" s="191"/>
      <c r="BS85" s="191"/>
      <c r="BT85" s="191"/>
      <c r="BU85" s="191"/>
      <c r="BV85" s="191"/>
      <c r="BW85" s="191"/>
      <c r="BX85" s="191"/>
      <c r="BY85" s="191"/>
      <c r="BZ85" s="191"/>
      <c r="CA85" s="191"/>
      <c r="CB85" s="191"/>
      <c r="CC85" s="191"/>
      <c r="CD85" s="191"/>
      <c r="CE85" s="191"/>
      <c r="CF85" s="191"/>
    </row>
    <row r="86" spans="50:84" ht="15.75" customHeight="1" x14ac:dyDescent="0.3"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191"/>
      <c r="BJ86" s="191"/>
      <c r="BK86" s="191"/>
      <c r="BL86" s="191"/>
      <c r="BM86" s="191"/>
      <c r="BN86" s="191"/>
      <c r="BO86" s="191"/>
      <c r="BP86" s="191"/>
      <c r="BQ86" s="191"/>
      <c r="BR86" s="191"/>
      <c r="BS86" s="191"/>
      <c r="BT86" s="191"/>
      <c r="BU86" s="191"/>
      <c r="BV86" s="191"/>
      <c r="BW86" s="191"/>
      <c r="BX86" s="191"/>
      <c r="BY86" s="191"/>
      <c r="BZ86" s="191"/>
      <c r="CA86" s="191"/>
      <c r="CB86" s="191"/>
      <c r="CC86" s="191"/>
      <c r="CD86" s="191"/>
      <c r="CE86" s="191"/>
      <c r="CF86" s="191"/>
    </row>
    <row r="87" spans="50:84" ht="15.75" customHeight="1" x14ac:dyDescent="0.3"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191"/>
      <c r="BJ87" s="191"/>
      <c r="BK87" s="191"/>
      <c r="BL87" s="191"/>
      <c r="BM87" s="191"/>
      <c r="BN87" s="191"/>
      <c r="BO87" s="191"/>
      <c r="BP87" s="191"/>
      <c r="BQ87" s="191"/>
      <c r="BR87" s="191"/>
      <c r="BS87" s="191"/>
      <c r="BT87" s="191"/>
      <c r="BU87" s="191"/>
      <c r="BV87" s="191"/>
      <c r="BW87" s="191"/>
      <c r="BX87" s="191"/>
      <c r="BY87" s="191"/>
      <c r="BZ87" s="191"/>
      <c r="CA87" s="191"/>
      <c r="CB87" s="191"/>
      <c r="CC87" s="191"/>
      <c r="CD87" s="191"/>
      <c r="CE87" s="191"/>
      <c r="CF87" s="191"/>
    </row>
    <row r="88" spans="50:84" ht="15.75" customHeight="1" x14ac:dyDescent="0.3"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191"/>
      <c r="BJ88" s="191"/>
      <c r="BK88" s="191"/>
      <c r="BL88" s="191"/>
      <c r="BM88" s="191"/>
      <c r="BN88" s="191"/>
      <c r="BO88" s="191"/>
      <c r="BP88" s="191"/>
      <c r="BQ88" s="191"/>
      <c r="BR88" s="191"/>
      <c r="BS88" s="191"/>
      <c r="BT88" s="191"/>
      <c r="BU88" s="191"/>
      <c r="BV88" s="191"/>
      <c r="BW88" s="191"/>
      <c r="BX88" s="191"/>
      <c r="BY88" s="191"/>
      <c r="BZ88" s="191"/>
      <c r="CA88" s="191"/>
      <c r="CB88" s="191"/>
      <c r="CC88" s="191"/>
      <c r="CD88" s="191"/>
      <c r="CE88" s="191"/>
      <c r="CF88" s="191"/>
    </row>
    <row r="89" spans="50:84" ht="15.75" customHeight="1" x14ac:dyDescent="0.3"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191"/>
      <c r="BJ89" s="191"/>
      <c r="BK89" s="191"/>
      <c r="BL89" s="191"/>
      <c r="BM89" s="191"/>
      <c r="BN89" s="191"/>
      <c r="BO89" s="191"/>
      <c r="BP89" s="191"/>
      <c r="BQ89" s="191"/>
      <c r="BR89" s="191"/>
      <c r="BS89" s="191"/>
      <c r="BT89" s="191"/>
      <c r="BU89" s="191"/>
      <c r="BV89" s="191"/>
      <c r="BW89" s="191"/>
      <c r="BX89" s="191"/>
      <c r="BY89" s="191"/>
      <c r="BZ89" s="191"/>
      <c r="CA89" s="191"/>
      <c r="CB89" s="191"/>
      <c r="CC89" s="191"/>
      <c r="CD89" s="191"/>
      <c r="CE89" s="191"/>
      <c r="CF89" s="191"/>
    </row>
    <row r="90" spans="50:84" ht="15.75" customHeight="1" x14ac:dyDescent="0.3"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1"/>
      <c r="BN90" s="191"/>
      <c r="BO90" s="191"/>
      <c r="BP90" s="191"/>
      <c r="BQ90" s="191"/>
      <c r="BR90" s="191"/>
      <c r="BS90" s="191"/>
      <c r="BT90" s="191"/>
      <c r="BU90" s="191"/>
      <c r="BV90" s="191"/>
      <c r="BW90" s="191"/>
      <c r="BX90" s="191"/>
      <c r="BY90" s="191"/>
      <c r="BZ90" s="191"/>
      <c r="CA90" s="191"/>
      <c r="CB90" s="191"/>
      <c r="CC90" s="191"/>
      <c r="CD90" s="191"/>
      <c r="CE90" s="191"/>
      <c r="CF90" s="191"/>
    </row>
    <row r="91" spans="50:84" ht="15.75" customHeight="1" x14ac:dyDescent="0.3"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1"/>
      <c r="BN91" s="191"/>
      <c r="BO91" s="191"/>
      <c r="BP91" s="191"/>
      <c r="BQ91" s="191"/>
      <c r="BR91" s="191"/>
      <c r="BS91" s="191"/>
      <c r="BT91" s="191"/>
      <c r="BU91" s="191"/>
      <c r="BV91" s="191"/>
      <c r="BW91" s="191"/>
      <c r="BX91" s="191"/>
      <c r="BY91" s="191"/>
      <c r="BZ91" s="191"/>
      <c r="CA91" s="191"/>
      <c r="CB91" s="191"/>
      <c r="CC91" s="191"/>
      <c r="CD91" s="191"/>
      <c r="CE91" s="191"/>
      <c r="CF91" s="191"/>
    </row>
    <row r="92" spans="50:84" ht="15.75" customHeight="1" x14ac:dyDescent="0.3"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/>
      <c r="BP92" s="191"/>
      <c r="BQ92" s="191"/>
      <c r="BR92" s="191"/>
      <c r="BS92" s="191"/>
      <c r="BT92" s="191"/>
      <c r="BU92" s="191"/>
      <c r="BV92" s="191"/>
      <c r="BW92" s="191"/>
      <c r="BX92" s="191"/>
      <c r="BY92" s="191"/>
      <c r="BZ92" s="191"/>
      <c r="CA92" s="191"/>
      <c r="CB92" s="191"/>
      <c r="CC92" s="191"/>
      <c r="CD92" s="191"/>
      <c r="CE92" s="191"/>
      <c r="CF92" s="191"/>
    </row>
    <row r="93" spans="50:84" ht="15.75" customHeight="1" x14ac:dyDescent="0.3"/>
    <row r="94" spans="50:84" ht="15.75" customHeight="1" x14ac:dyDescent="0.3"/>
    <row r="95" spans="50:84" ht="15.75" customHeight="1" x14ac:dyDescent="0.3"/>
    <row r="96" spans="50:8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</sheetData>
  <phoneticPr fontId="31" type="noConversion"/>
  <conditionalFormatting sqref="AC76:AF78">
    <cfRule type="cellIs" dxfId="59" priority="29" operator="greaterThan">
      <formula>0</formula>
    </cfRule>
  </conditionalFormatting>
  <conditionalFormatting sqref="AT78:AW78">
    <cfRule type="cellIs" dxfId="58" priority="19" operator="greaterThan">
      <formula>0</formula>
    </cfRule>
  </conditionalFormatting>
  <conditionalFormatting sqref="P5:X10 P13:X15">
    <cfRule type="cellIs" dxfId="57" priority="9" operator="greaterThan">
      <formula>0</formula>
    </cfRule>
  </conditionalFormatting>
  <conditionalFormatting sqref="P16:X22 P24:X30 P32:X36 P38:X41 P43:X45 P47:X51 P53:X55 P57:X62 P64:X68 P70:X71 P73:X75">
    <cfRule type="cellIs" dxfId="56" priority="8" operator="greaterThan">
      <formula>0</formula>
    </cfRule>
  </conditionalFormatting>
  <conditionalFormatting sqref="AT5:AW10 AT13:AW22 AT24:AW30 AT32:AW36 AT38:AW41 AT43:AW45 AT47:AW51 AT53:AW55 AT57:AW62 AT64:AW68 AT70:AW71 AT73:AW75">
    <cfRule type="cellIs" dxfId="55" priority="1" operator="greaterThan">
      <formula>0</formula>
    </cfRule>
  </conditionalFormatting>
  <conditionalFormatting sqref="AG5:AO10 AG13:AO22 AG24:AO30 AG32:AO36 AG38:AO41 AG43:AO45 AG47:AO51 AG53:AO55 AG57:AO62 AG64:AO68 AG70:AO71 AG73:AO75">
    <cfRule type="cellIs" dxfId="54" priority="6" operator="greaterThan">
      <formula>0</formula>
    </cfRule>
  </conditionalFormatting>
  <conditionalFormatting sqref="AC5:AF10 AC13:AF22 AC24:AF30 AC32:AF36 AC38:AF41 AC43:AF45 AC47:AF51 AC53:AF55 AC57:AF62 AC64:AF68 AC70:AF71 AC73:AF75">
    <cfRule type="cellIs" dxfId="53" priority="4" operator="greaterThan">
      <formula>0</formula>
    </cfRule>
  </conditionalFormatting>
  <conditionalFormatting sqref="Y5:AB10 Y13:AB22 Y24:AB30 Y32:AB36 Y38:AB41 Y43:AB45 Y47:AB51 Y53:AB55 Y57:AB62 Y64:AB68 Y70:AB71 Y73:AB75">
    <cfRule type="cellIs" dxfId="52" priority="3" operator="greaterThan">
      <formula>0</formula>
    </cfRule>
  </conditionalFormatting>
  <conditionalFormatting sqref="AP5:AS10 AP13:AS22 AP24:AS30 AP32:AS36 AP38:AS41 AP43:AS45 AP47:AS51 AP53:AS55 AP57:AS62 AP64:AS68 AP70:AS71 AP73:AS75">
    <cfRule type="cellIs" dxfId="51" priority="2" operator="greaterThan">
      <formula>0</formula>
    </cfRule>
  </conditionalFormatting>
  <pageMargins left="0.7" right="0.7" top="0.75" bottom="0.7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1016"/>
  <sheetViews>
    <sheetView zoomScale="70" zoomScaleNormal="70" workbookViewId="0">
      <pane xSplit="5" ySplit="2" topLeftCell="F3" activePane="bottomRight" state="frozen"/>
      <selection pane="topRight" activeCell="M1" sqref="M1"/>
      <selection pane="bottomLeft" activeCell="A3" sqref="A3"/>
      <selection pane="bottomRight" activeCell="E3" sqref="E3:I3"/>
    </sheetView>
  </sheetViews>
  <sheetFormatPr defaultColWidth="14.44140625" defaultRowHeight="15" customHeight="1" x14ac:dyDescent="0.3"/>
  <cols>
    <col min="1" max="1" width="5" customWidth="1"/>
    <col min="2" max="2" width="2.44140625" style="128" customWidth="1"/>
    <col min="3" max="3" width="3" style="129" customWidth="1"/>
    <col min="4" max="4" width="10.5546875" style="157" customWidth="1"/>
    <col min="5" max="5" width="40.109375" style="155" customWidth="1"/>
    <col min="6" max="6" width="9.109375" customWidth="1"/>
    <col min="7" max="7" width="12.6640625" customWidth="1"/>
    <col min="8" max="8" width="8.5546875" customWidth="1"/>
    <col min="9" max="9" width="11" bestFit="1" customWidth="1"/>
    <col min="10" max="10" width="8.5546875" bestFit="1" customWidth="1"/>
    <col min="11" max="12" width="10.6640625" customWidth="1"/>
    <col min="13" max="13" width="10.109375" customWidth="1"/>
    <col min="14" max="15" width="8" customWidth="1"/>
    <col min="16" max="28" width="9.109375" customWidth="1"/>
    <col min="29" max="32" width="10.77734375" style="191" customWidth="1"/>
    <col min="33" max="46" width="9.109375" customWidth="1"/>
    <col min="47" max="47" width="10.6640625" customWidth="1"/>
    <col min="48" max="48" width="10.77734375" customWidth="1"/>
    <col min="49" max="49" width="11.21875" customWidth="1"/>
    <col min="50" max="54" width="9.109375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4" thickBot="1" x14ac:dyDescent="0.35">
      <c r="A1" s="178"/>
      <c r="B1" s="179"/>
      <c r="C1" s="180"/>
      <c r="D1" s="156"/>
      <c r="E1" s="181"/>
      <c r="F1" s="234"/>
      <c r="G1" s="235"/>
      <c r="H1" s="235"/>
      <c r="I1" s="235"/>
      <c r="J1" s="551">
        <f>VIII_Baza_BDWMS!M1+1</f>
        <v>96</v>
      </c>
      <c r="K1" s="475" t="s">
        <v>1858</v>
      </c>
      <c r="L1" s="475"/>
      <c r="M1" s="551">
        <f>MAX(M3:M9999)</f>
        <v>188</v>
      </c>
      <c r="N1" s="568">
        <f>SUM(N$4:N$999)</f>
        <v>93</v>
      </c>
      <c r="O1" s="569">
        <f>SUM(O$4:O$999)</f>
        <v>7240</v>
      </c>
      <c r="P1" s="596" t="str">
        <f>AG1</f>
        <v>h= 0</v>
      </c>
      <c r="Q1" s="597" t="str">
        <f t="shared" ref="Q1:AF1" si="0">AH1</f>
        <v>h= 0</v>
      </c>
      <c r="R1" s="597" t="str">
        <f t="shared" si="0"/>
        <v>h= 0</v>
      </c>
      <c r="S1" s="597" t="str">
        <f t="shared" si="0"/>
        <v>h= 0</v>
      </c>
      <c r="T1" s="597" t="str">
        <f t="shared" si="0"/>
        <v>h= 1221</v>
      </c>
      <c r="U1" s="597" t="str">
        <f t="shared" si="0"/>
        <v>h= 1042</v>
      </c>
      <c r="V1" s="597" t="str">
        <f t="shared" si="0"/>
        <v>h= 1160</v>
      </c>
      <c r="W1" s="597" t="str">
        <f t="shared" si="0"/>
        <v>h= 600</v>
      </c>
      <c r="X1" s="598" t="str">
        <f t="shared" si="0"/>
        <v>h= 640</v>
      </c>
      <c r="Y1" s="593" t="str">
        <f t="shared" si="0"/>
        <v>h= 650</v>
      </c>
      <c r="Z1" s="594" t="str">
        <f t="shared" si="0"/>
        <v>h= 680</v>
      </c>
      <c r="AA1" s="594" t="str">
        <f t="shared" si="0"/>
        <v>h= 650</v>
      </c>
      <c r="AB1" s="595" t="str">
        <f t="shared" si="0"/>
        <v>h= 600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0</v>
      </c>
      <c r="AH1" s="570" t="str">
        <f xml:space="preserve"> Listy!$AB$1 &amp; MAX(AH$3:AH99)</f>
        <v>h= 0</v>
      </c>
      <c r="AI1" s="570" t="str">
        <f xml:space="preserve"> Listy!$AB$1 &amp; MAX(AI$3:AI99)</f>
        <v>h= 0</v>
      </c>
      <c r="AJ1" s="570" t="str">
        <f xml:space="preserve"> Listy!$AB$1 &amp; MAX(AJ$3:AJ99)</f>
        <v>h= 0</v>
      </c>
      <c r="AK1" s="570" t="str">
        <f xml:space="preserve"> Listy!$AB$1 &amp; MAX(AK$3:AK99)</f>
        <v>h= 1221</v>
      </c>
      <c r="AL1" s="570" t="str">
        <f xml:space="preserve"> Listy!$AB$1 &amp; MAX(AL$3:AL99)</f>
        <v>h= 1042</v>
      </c>
      <c r="AM1" s="570" t="str">
        <f xml:space="preserve"> Listy!$AB$1 &amp; MAX(AM$3:AM99)</f>
        <v>h= 1160</v>
      </c>
      <c r="AN1" s="570" t="str">
        <f xml:space="preserve"> Listy!$AB$1 &amp; MAX(AN$3:AN99)</f>
        <v>h= 600</v>
      </c>
      <c r="AO1" s="570" t="str">
        <f xml:space="preserve"> Listy!$AB$1 &amp; MAX(AO$3:AO99)</f>
        <v>h= 640</v>
      </c>
      <c r="AP1" s="237" t="str">
        <f xml:space="preserve"> Listy!$AB$1 &amp; MAX(AP$3:AP99)</f>
        <v>h= 650</v>
      </c>
      <c r="AQ1" s="237" t="str">
        <f xml:space="preserve"> Listy!$AB$1 &amp; MAX(AQ$3:AQ99)</f>
        <v>h= 680</v>
      </c>
      <c r="AR1" s="237" t="str">
        <f xml:space="preserve"> Listy!$AB$1 &amp; MAX(AR$3:AR99)</f>
        <v>h= 650</v>
      </c>
      <c r="AS1" s="237" t="str">
        <f xml:space="preserve"> Listy!$AB$1 &amp; MAX(AS$3:AS99)</f>
        <v>h= 600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219"/>
      <c r="AY1" s="219">
        <f>$F1</f>
        <v>0</v>
      </c>
      <c r="AZ1" s="219"/>
      <c r="BA1" s="219"/>
      <c r="BB1" s="220"/>
      <c r="BC1" s="79" t="e">
        <f>#REF!</f>
        <v>#REF!</v>
      </c>
      <c r="BD1" s="80"/>
      <c r="BE1" s="80"/>
      <c r="BF1" s="80"/>
      <c r="BG1" s="80"/>
      <c r="BH1" s="80"/>
      <c r="BI1" s="81"/>
      <c r="BJ1" s="73" t="e">
        <f>#REF!</f>
        <v>#REF!</v>
      </c>
      <c r="BK1" s="74"/>
      <c r="BL1" s="75"/>
      <c r="BM1" s="76" t="e">
        <f>#REF!</f>
        <v>#REF!</v>
      </c>
      <c r="BN1" s="77"/>
      <c r="BO1" s="78"/>
      <c r="BP1" s="73" t="e">
        <f>#REF!</f>
        <v>#REF!</v>
      </c>
      <c r="BQ1" s="74"/>
      <c r="BR1" s="74"/>
      <c r="BS1" s="75"/>
      <c r="BT1" s="76" t="e">
        <f>#REF!</f>
        <v>#REF!</v>
      </c>
      <c r="BU1" s="77"/>
      <c r="BV1" s="77"/>
      <c r="BW1" s="78"/>
      <c r="BX1" s="73" t="e">
        <f>#REF!</f>
        <v>#REF!</v>
      </c>
      <c r="BY1" s="74"/>
      <c r="BZ1" s="74"/>
      <c r="CA1" s="75"/>
      <c r="CB1" s="76" t="e">
        <f>#REF!</f>
        <v>#REF!</v>
      </c>
      <c r="CC1" s="77"/>
      <c r="CD1" s="77"/>
      <c r="CE1" s="78"/>
      <c r="CF1" s="664" t="s">
        <v>2</v>
      </c>
    </row>
    <row r="2" spans="1:84" ht="72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5" t="str">
        <f>Karta!BH2</f>
        <v>Razem [h]</v>
      </c>
      <c r="AY2" s="5" t="str">
        <f>Karta!BI2</f>
        <v>Część Etat [h}</v>
      </c>
      <c r="AZ2" s="5" t="str">
        <f>Karta!BJ2</f>
        <v>PLN/Etat</v>
      </c>
      <c r="BA2" s="5" t="str">
        <f>Karta!BK2</f>
        <v>Razem</v>
      </c>
      <c r="BB2" s="4" t="s">
        <v>14</v>
      </c>
      <c r="BC2" s="3" t="s">
        <v>3</v>
      </c>
      <c r="BD2" s="3" t="s">
        <v>1</v>
      </c>
      <c r="BE2" s="4" t="s">
        <v>6</v>
      </c>
      <c r="BF2" s="4" t="s">
        <v>7</v>
      </c>
      <c r="BG2" s="3" t="s">
        <v>15</v>
      </c>
      <c r="BH2" s="3" t="s">
        <v>12</v>
      </c>
      <c r="BI2" s="4" t="s">
        <v>16</v>
      </c>
      <c r="BJ2" s="4" t="s">
        <v>17</v>
      </c>
      <c r="BK2" s="6" t="s">
        <v>18</v>
      </c>
      <c r="BL2" s="4" t="s">
        <v>19</v>
      </c>
      <c r="BM2" s="4" t="s">
        <v>20</v>
      </c>
      <c r="BN2" s="6" t="s">
        <v>18</v>
      </c>
      <c r="BO2" s="4" t="s">
        <v>21</v>
      </c>
      <c r="BP2" s="4" t="s">
        <v>22</v>
      </c>
      <c r="BQ2" s="6" t="s">
        <v>23</v>
      </c>
      <c r="BR2" s="6" t="s">
        <v>24</v>
      </c>
      <c r="BS2" s="4" t="s">
        <v>25</v>
      </c>
      <c r="BT2" s="4" t="s">
        <v>26</v>
      </c>
      <c r="BU2" s="4" t="s">
        <v>27</v>
      </c>
      <c r="BV2" s="4" t="s">
        <v>28</v>
      </c>
      <c r="BW2" s="4" t="s">
        <v>25</v>
      </c>
      <c r="BX2" s="4" t="s">
        <v>26</v>
      </c>
      <c r="BY2" s="4" t="s">
        <v>27</v>
      </c>
      <c r="BZ2" s="4" t="s">
        <v>28</v>
      </c>
      <c r="CA2" s="4" t="s">
        <v>25</v>
      </c>
      <c r="CB2" s="4" t="s">
        <v>26</v>
      </c>
      <c r="CC2" s="4" t="s">
        <v>27</v>
      </c>
      <c r="CD2" s="4" t="s">
        <v>28</v>
      </c>
      <c r="CE2" s="282"/>
      <c r="CF2" s="665"/>
    </row>
    <row r="3" spans="1:84" s="512" customFormat="1" ht="18.600000000000001" thickBot="1" x14ac:dyDescent="0.4">
      <c r="A3" s="508" t="s">
        <v>268</v>
      </c>
      <c r="B3" s="183"/>
      <c r="C3" s="509"/>
      <c r="D3" s="510"/>
      <c r="E3" s="7" t="str">
        <f>VLOOKUP(A3,Listy!A:C,2,FALSE) &amp; "   :  " &amp; VLOOKUP(A3,Listy!A:C,3,FALSE)</f>
        <v>Zadanie_IX   :  Opracowanie matematycznego modelu operacji w magazynie wysokiego składowania (MWS) z wykorzystaniem mechanizmów AI i ML</v>
      </c>
      <c r="F3" s="604"/>
      <c r="G3" s="605"/>
      <c r="H3" s="606"/>
      <c r="I3" s="607"/>
      <c r="J3" s="173"/>
      <c r="K3" s="173"/>
      <c r="L3" s="173"/>
      <c r="M3" s="173"/>
      <c r="N3" s="173"/>
      <c r="O3" s="173"/>
      <c r="P3" s="173"/>
      <c r="Q3" s="173"/>
      <c r="R3" s="173"/>
      <c r="T3" s="513" t="s">
        <v>1320</v>
      </c>
      <c r="U3" s="514"/>
      <c r="V3" s="515"/>
      <c r="W3" s="515"/>
      <c r="X3" s="515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303"/>
      <c r="AU3" s="303"/>
      <c r="AV3" s="303"/>
      <c r="AW3" s="303"/>
      <c r="AX3" s="511"/>
      <c r="AY3" s="174"/>
      <c r="AZ3" s="516"/>
      <c r="BA3" s="517"/>
      <c r="BB3" s="175"/>
      <c r="BC3" s="518"/>
      <c r="BD3" s="519"/>
      <c r="BE3" s="519"/>
      <c r="BF3" s="518"/>
      <c r="BG3" s="518"/>
      <c r="BH3" s="519"/>
      <c r="BI3" s="174"/>
      <c r="BJ3" s="518"/>
      <c r="BK3" s="520"/>
      <c r="BL3" s="176"/>
      <c r="BM3" s="521"/>
      <c r="BN3" s="520"/>
      <c r="BO3" s="176"/>
      <c r="BP3" s="521"/>
      <c r="BQ3" s="520"/>
      <c r="BR3" s="176"/>
      <c r="BS3" s="176"/>
      <c r="BT3" s="521"/>
      <c r="BU3" s="518"/>
      <c r="BV3" s="518"/>
      <c r="BW3" s="176"/>
      <c r="BX3" s="518"/>
      <c r="BY3" s="518"/>
      <c r="BZ3" s="518"/>
      <c r="CA3" s="176"/>
      <c r="CB3" s="518"/>
      <c r="CC3" s="518"/>
      <c r="CD3" s="518"/>
      <c r="CE3" s="176"/>
      <c r="CF3" s="177"/>
    </row>
    <row r="4" spans="1:84" s="512" customFormat="1" ht="36.6" thickBot="1" x14ac:dyDescent="0.4">
      <c r="A4" s="7">
        <v>1</v>
      </c>
      <c r="B4" s="604" t="s">
        <v>379</v>
      </c>
      <c r="C4" s="605">
        <v>0</v>
      </c>
      <c r="D4" s="606" t="str">
        <f t="shared" ref="D4" si="1">CONCATENATE(A$3,"_",A4,"_",B4,"_",C4)</f>
        <v>.z09_1_a_0</v>
      </c>
      <c r="E4" s="607" t="s">
        <v>759</v>
      </c>
      <c r="F4" s="15"/>
      <c r="G4" s="148"/>
      <c r="H4" s="51"/>
      <c r="I4" s="51" t="s">
        <v>29</v>
      </c>
      <c r="J4" s="92"/>
      <c r="K4" s="92"/>
      <c r="L4" s="92"/>
      <c r="M4" s="92"/>
      <c r="N4" s="92"/>
      <c r="O4" s="92"/>
      <c r="P4" s="92"/>
      <c r="Q4" s="42"/>
      <c r="R4" s="42"/>
      <c r="S4" s="42"/>
      <c r="T4" s="130"/>
      <c r="U4" s="130"/>
      <c r="V4" s="130"/>
      <c r="W4" s="130"/>
      <c r="X4" s="130"/>
      <c r="Y4" s="42"/>
      <c r="Z4" s="42"/>
      <c r="AA4" s="42"/>
      <c r="AB4" s="43"/>
      <c r="AC4" s="190"/>
      <c r="AD4" s="190"/>
      <c r="AE4" s="190"/>
      <c r="AF4" s="190"/>
      <c r="AG4" s="43"/>
      <c r="AH4" s="43"/>
      <c r="AI4" s="43"/>
      <c r="AJ4" s="43"/>
      <c r="AK4" s="92"/>
      <c r="AL4" s="92"/>
      <c r="AM4" s="92"/>
      <c r="AN4" s="92"/>
      <c r="AO4" s="92"/>
      <c r="AP4" s="92"/>
      <c r="AQ4" s="92"/>
      <c r="AR4" s="92"/>
      <c r="AS4" s="92"/>
      <c r="AT4" s="304"/>
      <c r="AU4" s="304"/>
      <c r="AV4" s="304"/>
      <c r="AW4" s="304"/>
      <c r="AX4" s="148"/>
      <c r="AY4" s="14">
        <f>AY5+AY6+AY7+AY8+AY9+AY10</f>
        <v>0</v>
      </c>
      <c r="AZ4" s="43"/>
      <c r="BA4" s="71"/>
      <c r="BB4" s="14">
        <f>BB5+BB6+BB7+BB8+BB9+BB10</f>
        <v>0</v>
      </c>
      <c r="BC4" s="2"/>
      <c r="BD4" s="2"/>
      <c r="BE4" s="2"/>
      <c r="BF4" s="2"/>
      <c r="BG4" s="2"/>
      <c r="BH4" s="2"/>
      <c r="BI4" s="14">
        <f>BI5+BI6+BI7+BI8+BI9+BI10</f>
        <v>0</v>
      </c>
      <c r="BJ4" s="2"/>
      <c r="BK4" s="15"/>
      <c r="BL4" s="14">
        <f>BL5+BL6+BL7+BL9+BL8+BL10</f>
        <v>0</v>
      </c>
      <c r="BM4" s="16"/>
      <c r="BN4" s="15"/>
      <c r="BO4" s="14">
        <f>BO5+BO6+BO7+BO9+BO8+BO10</f>
        <v>0</v>
      </c>
      <c r="BP4" s="16"/>
      <c r="BQ4" s="15"/>
      <c r="BR4" s="14">
        <f t="shared" ref="BR4:BS4" si="2">BR5+BR6+BR7+BR9+BR8+BR10</f>
        <v>0</v>
      </c>
      <c r="BS4" s="14">
        <f t="shared" si="2"/>
        <v>0</v>
      </c>
      <c r="BT4" s="16"/>
      <c r="BU4" s="2"/>
      <c r="BV4" s="2"/>
      <c r="BW4" s="14">
        <f>BW5+BW6+BW7+BW8+BW9+BW10</f>
        <v>0</v>
      </c>
      <c r="BX4" s="2"/>
      <c r="BY4" s="2"/>
      <c r="BZ4" s="2"/>
      <c r="CA4" s="14">
        <f>CA5+CA6+CA7+CA8+CA9+CA10</f>
        <v>0</v>
      </c>
      <c r="CB4" s="2"/>
      <c r="CC4" s="2"/>
      <c r="CD4" s="2"/>
      <c r="CE4" s="14">
        <f>CE5+CE6+CE7+CE8+CE9+CE10</f>
        <v>0</v>
      </c>
      <c r="CF4" s="525">
        <f>AY4+BB4+BI4+BL4+BO4+BR4+BS4+BW4+CA4+CE4</f>
        <v>0</v>
      </c>
    </row>
    <row r="5" spans="1:84" s="512" customFormat="1" ht="28.8" x14ac:dyDescent="0.3">
      <c r="A5" s="2">
        <v>1</v>
      </c>
      <c r="B5" s="522" t="s">
        <v>379</v>
      </c>
      <c r="C5" s="523">
        <v>1</v>
      </c>
      <c r="D5" s="524" t="str">
        <f t="shared" ref="D5:D11" si="3">CONCATENATE(A$3,"_",A5,"_",B5,"_",C5)</f>
        <v>.z09_1_a_1</v>
      </c>
      <c r="E5" s="526" t="s">
        <v>91</v>
      </c>
      <c r="F5" s="37" t="str">
        <f>IFERROR(VLOOKUP($I5,Listy!$A:$H,2,FALSE),"XXX")</f>
        <v>Imię01</v>
      </c>
      <c r="G5" s="37" t="str">
        <f>IFERROR(VLOOKUP($I5,Listy!$A:$H,3,FALSE),"XXX")</f>
        <v>Nazwisko01</v>
      </c>
      <c r="H5" s="20">
        <v>1</v>
      </c>
      <c r="I5" s="89" t="s">
        <v>254</v>
      </c>
      <c r="J5" s="475">
        <f>VIII_Baza_BDWMS!M1+1</f>
        <v>96</v>
      </c>
      <c r="K5" s="94">
        <f>VLOOKUP(J5,Kalendarz!B:E,4,FALSE)</f>
        <v>47053</v>
      </c>
      <c r="L5" s="94">
        <f t="shared" ref="L5" si="4">K5+N5</f>
        <v>47059</v>
      </c>
      <c r="M5" s="37">
        <f t="shared" ref="M5" si="5">J5+N5-1</f>
        <v>101</v>
      </c>
      <c r="N5" s="474">
        <f>ROUND(MAX(AG5:AO5)/Listy!$U$2,0)</f>
        <v>6</v>
      </c>
      <c r="O5" s="37">
        <v>120</v>
      </c>
      <c r="P5" s="187"/>
      <c r="Q5" s="187"/>
      <c r="R5" s="187"/>
      <c r="S5" s="187"/>
      <c r="T5" s="187">
        <v>1</v>
      </c>
      <c r="U5" s="187">
        <v>0</v>
      </c>
      <c r="V5" s="187">
        <v>0</v>
      </c>
      <c r="W5" s="187">
        <v>0</v>
      </c>
      <c r="X5" s="187">
        <v>0</v>
      </c>
      <c r="Y5" s="188">
        <v>0</v>
      </c>
      <c r="Z5" s="188">
        <v>0</v>
      </c>
      <c r="AA5" s="188">
        <v>0</v>
      </c>
      <c r="AB5" s="188">
        <v>0</v>
      </c>
      <c r="AC5" s="305"/>
      <c r="AD5" s="305"/>
      <c r="AE5" s="305"/>
      <c r="AF5" s="305"/>
      <c r="AG5" s="192">
        <f t="shared" ref="AG5" si="6">ROUND($O5*P5,0)</f>
        <v>0</v>
      </c>
      <c r="AH5" s="192">
        <f t="shared" ref="AH5" si="7">ROUND($O5*Q5,0)</f>
        <v>0</v>
      </c>
      <c r="AI5" s="192">
        <f t="shared" ref="AI5" si="8">ROUND($O5*R5,0)</f>
        <v>0</v>
      </c>
      <c r="AJ5" s="192">
        <f t="shared" ref="AJ5" si="9">ROUND($O5*S5,0)</f>
        <v>0</v>
      </c>
      <c r="AK5" s="192">
        <f t="shared" ref="AK5" si="10">ROUND($O5*T5,0)</f>
        <v>120</v>
      </c>
      <c r="AL5" s="192">
        <f t="shared" ref="AL5" si="11">ROUND($O5*U5,0)</f>
        <v>0</v>
      </c>
      <c r="AM5" s="192">
        <f t="shared" ref="AM5" si="12">ROUND($O5*V5,0)</f>
        <v>0</v>
      </c>
      <c r="AN5" s="192">
        <f t="shared" ref="AN5" si="13">ROUND($O5*W5,0)</f>
        <v>0</v>
      </c>
      <c r="AO5" s="192">
        <f t="shared" ref="AO5" si="14">ROUND($O5*X5,0)</f>
        <v>0</v>
      </c>
      <c r="AP5" s="193">
        <f t="shared" ref="AP5:AP36" si="15">ROUND($O5*Y5,0)</f>
        <v>0</v>
      </c>
      <c r="AQ5" s="193">
        <f t="shared" ref="AQ5:AQ36" si="16">ROUND($O5*Z5,0)</f>
        <v>0</v>
      </c>
      <c r="AR5" s="193">
        <f t="shared" ref="AR5:AR36" si="17">ROUND($O5*AA5,0)</f>
        <v>0</v>
      </c>
      <c r="AS5" s="193">
        <f t="shared" ref="AS5:AS36" si="18">ROUND($O5*AB5,0)</f>
        <v>0</v>
      </c>
      <c r="AT5" s="306">
        <f t="shared" ref="AT5" si="19">ROUND($O5*AC5,0)</f>
        <v>0</v>
      </c>
      <c r="AU5" s="306">
        <f t="shared" ref="AU5" si="20">ROUND($O5*AD5,0)</f>
        <v>0</v>
      </c>
      <c r="AV5" s="306">
        <f t="shared" ref="AV5" si="21">ROUND($O5*AE5,0)</f>
        <v>0</v>
      </c>
      <c r="AW5" s="306">
        <f t="shared" ref="AW5" si="22">ROUND($O5*AF5,0)</f>
        <v>0</v>
      </c>
      <c r="AX5" s="2"/>
      <c r="AY5" s="21">
        <f t="shared" ref="AY5:AY10" si="23">O5*AX5</f>
        <v>0</v>
      </c>
      <c r="AZ5" s="2"/>
      <c r="BA5" s="2"/>
      <c r="BB5" s="21">
        <f t="shared" ref="BB5:BB10" si="24">AZ5*BA5</f>
        <v>0</v>
      </c>
      <c r="BC5" s="2"/>
      <c r="BD5" s="2"/>
      <c r="BE5" s="2"/>
      <c r="BF5" s="2"/>
      <c r="BG5" s="2"/>
      <c r="BH5" s="2"/>
      <c r="BI5" s="21">
        <f t="shared" ref="BI5:BI10" si="25">BG5*BH5</f>
        <v>0</v>
      </c>
      <c r="BJ5" s="2"/>
      <c r="BK5" s="2"/>
      <c r="BL5" s="21"/>
      <c r="BM5" s="2"/>
      <c r="BN5" s="2"/>
      <c r="BO5" s="21"/>
      <c r="BP5" s="2"/>
      <c r="BQ5" s="2"/>
      <c r="BR5" s="21"/>
      <c r="BS5" s="21"/>
      <c r="BT5" s="2"/>
      <c r="BU5" s="2"/>
      <c r="BV5" s="2"/>
      <c r="BW5" s="21">
        <f t="shared" ref="BW5:BW10" si="26">BU5*BV5</f>
        <v>0</v>
      </c>
      <c r="BX5" s="2"/>
      <c r="BY5" s="2"/>
      <c r="BZ5" s="2"/>
      <c r="CA5" s="21">
        <f t="shared" ref="CA5:CA10" si="27">BY5*BZ5</f>
        <v>0</v>
      </c>
      <c r="CB5" s="2"/>
      <c r="CC5" s="2"/>
      <c r="CD5" s="2"/>
      <c r="CE5" s="21">
        <f t="shared" ref="CE5:CE10" si="28">CC5*CD5</f>
        <v>0</v>
      </c>
    </row>
    <row r="6" spans="1:84" s="512" customFormat="1" ht="28.8" x14ac:dyDescent="0.3">
      <c r="A6" s="2">
        <v>1</v>
      </c>
      <c r="B6" s="522" t="s">
        <v>380</v>
      </c>
      <c r="C6" s="523">
        <v>1</v>
      </c>
      <c r="D6" s="524" t="str">
        <f t="shared" si="3"/>
        <v>.z09_1_b_1</v>
      </c>
      <c r="E6" s="526" t="s">
        <v>31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20">
        <v>1</v>
      </c>
      <c r="I6" s="89" t="s">
        <v>255</v>
      </c>
      <c r="J6" s="91">
        <f>M5+1</f>
        <v>102</v>
      </c>
      <c r="K6" s="94">
        <f>VLOOKUP(J6,Kalendarz!B:E,4,FALSE)</f>
        <v>47095</v>
      </c>
      <c r="L6" s="94">
        <f t="shared" ref="L6" si="29">K6+N6</f>
        <v>47095</v>
      </c>
      <c r="M6" s="37">
        <f t="shared" ref="M6" si="30">J6+N6-1</f>
        <v>101</v>
      </c>
      <c r="N6" s="482">
        <v>0</v>
      </c>
      <c r="O6" s="37">
        <v>120</v>
      </c>
      <c r="P6" s="187"/>
      <c r="Q6" s="187"/>
      <c r="R6" s="187"/>
      <c r="S6" s="187"/>
      <c r="T6" s="187">
        <v>0</v>
      </c>
      <c r="U6" s="187">
        <v>1</v>
      </c>
      <c r="V6" s="187">
        <v>0</v>
      </c>
      <c r="W6" s="187">
        <v>0</v>
      </c>
      <c r="X6" s="187">
        <v>0</v>
      </c>
      <c r="Y6" s="188">
        <v>0</v>
      </c>
      <c r="Z6" s="188">
        <v>0</v>
      </c>
      <c r="AA6" s="188">
        <v>0</v>
      </c>
      <c r="AB6" s="188">
        <v>0</v>
      </c>
      <c r="AC6" s="305"/>
      <c r="AD6" s="305"/>
      <c r="AE6" s="305"/>
      <c r="AF6" s="305"/>
      <c r="AG6" s="192">
        <f t="shared" ref="AG6:AG69" si="31">ROUND($O6*P6,0)</f>
        <v>0</v>
      </c>
      <c r="AH6" s="192">
        <f t="shared" ref="AH6:AH69" si="32">ROUND($O6*Q6,0)</f>
        <v>0</v>
      </c>
      <c r="AI6" s="192">
        <f t="shared" ref="AI6:AI69" si="33">ROUND($O6*R6,0)</f>
        <v>0</v>
      </c>
      <c r="AJ6" s="192">
        <f t="shared" ref="AJ6:AJ69" si="34">ROUND($O6*S6,0)</f>
        <v>0</v>
      </c>
      <c r="AK6" s="192">
        <f t="shared" ref="AK6:AK69" si="35">ROUND($O6*T6,0)</f>
        <v>0</v>
      </c>
      <c r="AL6" s="192">
        <f t="shared" ref="AL6:AL69" si="36">ROUND($O6*U6,0)</f>
        <v>120</v>
      </c>
      <c r="AM6" s="192">
        <f t="shared" ref="AM6:AM69" si="37">ROUND($O6*V6,0)</f>
        <v>0</v>
      </c>
      <c r="AN6" s="192">
        <f t="shared" ref="AN6:AN69" si="38">ROUND($O6*W6,0)</f>
        <v>0</v>
      </c>
      <c r="AO6" s="192">
        <f t="shared" ref="AO6:AO69" si="39">ROUND($O6*X6,0)</f>
        <v>0</v>
      </c>
      <c r="AP6" s="193">
        <f t="shared" si="15"/>
        <v>0</v>
      </c>
      <c r="AQ6" s="193">
        <f t="shared" si="16"/>
        <v>0</v>
      </c>
      <c r="AR6" s="193">
        <f t="shared" si="17"/>
        <v>0</v>
      </c>
      <c r="AS6" s="193">
        <f t="shared" si="18"/>
        <v>0</v>
      </c>
      <c r="AT6" s="306">
        <f t="shared" ref="AT6:AT11" si="40">ROUND($O6*AC6,0)</f>
        <v>0</v>
      </c>
      <c r="AU6" s="306">
        <f t="shared" ref="AU6:AU11" si="41">ROUND($O6*AD6,0)</f>
        <v>0</v>
      </c>
      <c r="AV6" s="306">
        <f t="shared" ref="AV6:AV11" si="42">ROUND($O6*AE6,0)</f>
        <v>0</v>
      </c>
      <c r="AW6" s="306">
        <f t="shared" ref="AW6:AW11" si="43">ROUND($O6*AF6,0)</f>
        <v>0</v>
      </c>
      <c r="AX6" s="2"/>
      <c r="AY6" s="21">
        <f t="shared" si="23"/>
        <v>0</v>
      </c>
      <c r="AZ6" s="2"/>
      <c r="BA6" s="2"/>
      <c r="BB6" s="21">
        <f t="shared" si="24"/>
        <v>0</v>
      </c>
      <c r="BC6" s="2"/>
      <c r="BD6" s="2"/>
      <c r="BE6" s="2"/>
      <c r="BF6" s="2"/>
      <c r="BG6" s="2"/>
      <c r="BH6" s="2"/>
      <c r="BI6" s="21">
        <f t="shared" si="25"/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si="26"/>
        <v>0</v>
      </c>
      <c r="BX6" s="2"/>
      <c r="BY6" s="2"/>
      <c r="BZ6" s="2"/>
      <c r="CA6" s="21">
        <f t="shared" si="27"/>
        <v>0</v>
      </c>
      <c r="CB6" s="2"/>
      <c r="CC6" s="2"/>
      <c r="CD6" s="2"/>
      <c r="CE6" s="21">
        <f t="shared" si="28"/>
        <v>0</v>
      </c>
    </row>
    <row r="7" spans="1:84" s="512" customFormat="1" ht="14.4" x14ac:dyDescent="0.3">
      <c r="A7" s="2">
        <v>1</v>
      </c>
      <c r="B7" s="522" t="s">
        <v>381</v>
      </c>
      <c r="C7" s="523">
        <v>1</v>
      </c>
      <c r="D7" s="524" t="str">
        <f t="shared" si="3"/>
        <v>.z09_1_c_1</v>
      </c>
      <c r="E7" s="526" t="s">
        <v>32</v>
      </c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20">
        <v>2</v>
      </c>
      <c r="I7" s="89" t="s">
        <v>256</v>
      </c>
      <c r="J7" s="91">
        <f t="shared" ref="J7:J13" si="44">M6+1</f>
        <v>102</v>
      </c>
      <c r="K7" s="94">
        <f>VLOOKUP(J7,Kalendarz!B:E,4,FALSE)</f>
        <v>47095</v>
      </c>
      <c r="L7" s="94">
        <f t="shared" ref="L7:L10" si="45">K7+N7</f>
        <v>47095</v>
      </c>
      <c r="M7" s="37">
        <f t="shared" ref="M7:M10" si="46">J7+N7-1</f>
        <v>101</v>
      </c>
      <c r="N7" s="482">
        <v>0</v>
      </c>
      <c r="O7" s="37">
        <v>120</v>
      </c>
      <c r="P7" s="187"/>
      <c r="Q7" s="187"/>
      <c r="R7" s="187"/>
      <c r="S7" s="187"/>
      <c r="T7" s="187">
        <v>0</v>
      </c>
      <c r="U7" s="187">
        <v>0</v>
      </c>
      <c r="V7" s="187">
        <v>1</v>
      </c>
      <c r="W7" s="187">
        <v>0</v>
      </c>
      <c r="X7" s="187">
        <v>0</v>
      </c>
      <c r="Y7" s="188">
        <v>0</v>
      </c>
      <c r="Z7" s="188">
        <v>0</v>
      </c>
      <c r="AA7" s="188">
        <v>0</v>
      </c>
      <c r="AB7" s="188">
        <v>0</v>
      </c>
      <c r="AC7" s="305"/>
      <c r="AD7" s="305"/>
      <c r="AE7" s="305"/>
      <c r="AF7" s="305"/>
      <c r="AG7" s="192">
        <f t="shared" si="31"/>
        <v>0</v>
      </c>
      <c r="AH7" s="192">
        <f t="shared" si="32"/>
        <v>0</v>
      </c>
      <c r="AI7" s="192">
        <f t="shared" si="33"/>
        <v>0</v>
      </c>
      <c r="AJ7" s="192">
        <f t="shared" si="34"/>
        <v>0</v>
      </c>
      <c r="AK7" s="192">
        <f t="shared" si="35"/>
        <v>0</v>
      </c>
      <c r="AL7" s="192">
        <f t="shared" si="36"/>
        <v>0</v>
      </c>
      <c r="AM7" s="192">
        <f t="shared" si="37"/>
        <v>120</v>
      </c>
      <c r="AN7" s="192">
        <f t="shared" si="38"/>
        <v>0</v>
      </c>
      <c r="AO7" s="192">
        <f t="shared" si="39"/>
        <v>0</v>
      </c>
      <c r="AP7" s="193">
        <f t="shared" si="15"/>
        <v>0</v>
      </c>
      <c r="AQ7" s="193">
        <f t="shared" si="16"/>
        <v>0</v>
      </c>
      <c r="AR7" s="193">
        <f t="shared" si="17"/>
        <v>0</v>
      </c>
      <c r="AS7" s="193">
        <f t="shared" si="18"/>
        <v>0</v>
      </c>
      <c r="AT7" s="306">
        <f t="shared" si="40"/>
        <v>0</v>
      </c>
      <c r="AU7" s="306">
        <f t="shared" si="41"/>
        <v>0</v>
      </c>
      <c r="AV7" s="306">
        <f t="shared" si="42"/>
        <v>0</v>
      </c>
      <c r="AW7" s="306">
        <f t="shared" si="43"/>
        <v>0</v>
      </c>
      <c r="AX7" s="2"/>
      <c r="AY7" s="21">
        <f t="shared" si="23"/>
        <v>0</v>
      </c>
      <c r="AZ7" s="2"/>
      <c r="BA7" s="2"/>
      <c r="BB7" s="21">
        <f t="shared" si="24"/>
        <v>0</v>
      </c>
      <c r="BC7" s="2"/>
      <c r="BD7" s="2"/>
      <c r="BE7" s="2"/>
      <c r="BF7" s="2"/>
      <c r="BG7" s="2"/>
      <c r="BH7" s="2"/>
      <c r="BI7" s="21">
        <f t="shared" si="25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26"/>
        <v>0</v>
      </c>
      <c r="BX7" s="2"/>
      <c r="BY7" s="2"/>
      <c r="BZ7" s="2"/>
      <c r="CA7" s="21">
        <f t="shared" si="27"/>
        <v>0</v>
      </c>
      <c r="CB7" s="2"/>
      <c r="CC7" s="2"/>
      <c r="CD7" s="2"/>
      <c r="CE7" s="21">
        <f t="shared" si="28"/>
        <v>0</v>
      </c>
    </row>
    <row r="8" spans="1:84" s="512" customFormat="1" ht="14.4" x14ac:dyDescent="0.3">
      <c r="A8" s="2">
        <v>1</v>
      </c>
      <c r="B8" s="522" t="s">
        <v>382</v>
      </c>
      <c r="C8" s="523">
        <v>1</v>
      </c>
      <c r="D8" s="524" t="str">
        <f t="shared" si="3"/>
        <v>.z09_1_d_1</v>
      </c>
      <c r="E8" s="526" t="s">
        <v>33</v>
      </c>
      <c r="F8" s="37" t="str">
        <f>IFERROR(VLOOKUP($I8,Listy!$A:$H,2,FALSE),"XXX")</f>
        <v>Imię04</v>
      </c>
      <c r="G8" s="37" t="str">
        <f>IFERROR(VLOOKUP($I8,Listy!$A:$H,3,FALSE),"XXX")</f>
        <v>Nazwisko04</v>
      </c>
      <c r="H8" s="20">
        <v>1</v>
      </c>
      <c r="I8" s="89" t="s">
        <v>257</v>
      </c>
      <c r="J8" s="91">
        <f t="shared" si="44"/>
        <v>102</v>
      </c>
      <c r="K8" s="94">
        <f>VLOOKUP(J8,Kalendarz!B:E,4,FALSE)</f>
        <v>47095</v>
      </c>
      <c r="L8" s="94">
        <f t="shared" si="45"/>
        <v>47095</v>
      </c>
      <c r="M8" s="37">
        <f t="shared" si="46"/>
        <v>101</v>
      </c>
      <c r="N8" s="482">
        <v>0</v>
      </c>
      <c r="O8" s="37">
        <v>120</v>
      </c>
      <c r="P8" s="187"/>
      <c r="Q8" s="187"/>
      <c r="R8" s="187"/>
      <c r="S8" s="187"/>
      <c r="T8" s="187">
        <v>0</v>
      </c>
      <c r="U8" s="187">
        <v>0</v>
      </c>
      <c r="V8" s="187">
        <v>0</v>
      </c>
      <c r="W8" s="187">
        <v>0.5</v>
      </c>
      <c r="X8" s="187">
        <v>0.5</v>
      </c>
      <c r="Y8" s="188">
        <v>0</v>
      </c>
      <c r="Z8" s="188">
        <v>0</v>
      </c>
      <c r="AA8" s="188">
        <v>0</v>
      </c>
      <c r="AB8" s="188">
        <v>0</v>
      </c>
      <c r="AC8" s="305"/>
      <c r="AD8" s="305"/>
      <c r="AE8" s="305"/>
      <c r="AF8" s="305"/>
      <c r="AG8" s="192">
        <f t="shared" si="31"/>
        <v>0</v>
      </c>
      <c r="AH8" s="192">
        <f t="shared" si="32"/>
        <v>0</v>
      </c>
      <c r="AI8" s="192">
        <f t="shared" si="33"/>
        <v>0</v>
      </c>
      <c r="AJ8" s="192">
        <f t="shared" si="34"/>
        <v>0</v>
      </c>
      <c r="AK8" s="192">
        <f t="shared" si="35"/>
        <v>0</v>
      </c>
      <c r="AL8" s="192">
        <f t="shared" si="36"/>
        <v>0</v>
      </c>
      <c r="AM8" s="192">
        <f t="shared" si="37"/>
        <v>0</v>
      </c>
      <c r="AN8" s="192">
        <f t="shared" si="38"/>
        <v>60</v>
      </c>
      <c r="AO8" s="192">
        <f t="shared" si="39"/>
        <v>60</v>
      </c>
      <c r="AP8" s="193">
        <f t="shared" si="15"/>
        <v>0</v>
      </c>
      <c r="AQ8" s="193">
        <f t="shared" si="16"/>
        <v>0</v>
      </c>
      <c r="AR8" s="193">
        <f t="shared" si="17"/>
        <v>0</v>
      </c>
      <c r="AS8" s="193">
        <f t="shared" si="18"/>
        <v>0</v>
      </c>
      <c r="AT8" s="306">
        <f t="shared" si="40"/>
        <v>0</v>
      </c>
      <c r="AU8" s="306">
        <f t="shared" si="41"/>
        <v>0</v>
      </c>
      <c r="AV8" s="306">
        <f t="shared" si="42"/>
        <v>0</v>
      </c>
      <c r="AW8" s="306">
        <f t="shared" si="43"/>
        <v>0</v>
      </c>
      <c r="AX8" s="2"/>
      <c r="AY8" s="21">
        <f t="shared" si="23"/>
        <v>0</v>
      </c>
      <c r="AZ8" s="2"/>
      <c r="BA8" s="2"/>
      <c r="BB8" s="21">
        <f t="shared" si="24"/>
        <v>0</v>
      </c>
      <c r="BC8" s="2"/>
      <c r="BD8" s="2"/>
      <c r="BE8" s="2"/>
      <c r="BF8" s="2"/>
      <c r="BG8" s="2"/>
      <c r="BH8" s="2"/>
      <c r="BI8" s="21">
        <f t="shared" si="25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26"/>
        <v>0</v>
      </c>
      <c r="BX8" s="2"/>
      <c r="BY8" s="2"/>
      <c r="BZ8" s="2"/>
      <c r="CA8" s="21">
        <f t="shared" si="27"/>
        <v>0</v>
      </c>
      <c r="CB8" s="2"/>
      <c r="CC8" s="2"/>
      <c r="CD8" s="2"/>
      <c r="CE8" s="21">
        <f t="shared" si="28"/>
        <v>0</v>
      </c>
    </row>
    <row r="9" spans="1:84" s="512" customFormat="1" ht="28.8" x14ac:dyDescent="0.3">
      <c r="A9" s="2">
        <v>1</v>
      </c>
      <c r="B9" s="522" t="s">
        <v>383</v>
      </c>
      <c r="C9" s="523">
        <v>1</v>
      </c>
      <c r="D9" s="524" t="str">
        <f t="shared" si="3"/>
        <v>.z09_1_e_1</v>
      </c>
      <c r="E9" s="526" t="s">
        <v>34</v>
      </c>
      <c r="F9" s="37" t="str">
        <f>IFERROR(VLOOKUP($I9,Listy!$A:$H,2,FALSE),"XXX")</f>
        <v>Imię03</v>
      </c>
      <c r="G9" s="37" t="str">
        <f>IFERROR(VLOOKUP($I9,Listy!$A:$H,3,FALSE),"XXX")</f>
        <v>Nazwisko03</v>
      </c>
      <c r="H9" s="20">
        <v>1</v>
      </c>
      <c r="I9" s="89" t="s">
        <v>256</v>
      </c>
      <c r="J9" s="91">
        <f t="shared" si="44"/>
        <v>102</v>
      </c>
      <c r="K9" s="94">
        <f>VLOOKUP(J9,Kalendarz!B:E,4,FALSE)</f>
        <v>47095</v>
      </c>
      <c r="L9" s="94">
        <f t="shared" si="45"/>
        <v>47095</v>
      </c>
      <c r="M9" s="37">
        <f t="shared" si="46"/>
        <v>101</v>
      </c>
      <c r="N9" s="482">
        <v>0</v>
      </c>
      <c r="O9" s="37">
        <v>120</v>
      </c>
      <c r="P9" s="187"/>
      <c r="Q9" s="187"/>
      <c r="R9" s="187"/>
      <c r="S9" s="187"/>
      <c r="T9" s="187">
        <v>0</v>
      </c>
      <c r="U9" s="187">
        <v>0</v>
      </c>
      <c r="V9" s="187">
        <v>1</v>
      </c>
      <c r="W9" s="187">
        <v>0</v>
      </c>
      <c r="X9" s="187">
        <v>0</v>
      </c>
      <c r="Y9" s="188">
        <v>0</v>
      </c>
      <c r="Z9" s="188">
        <v>0</v>
      </c>
      <c r="AA9" s="188">
        <v>0</v>
      </c>
      <c r="AB9" s="188">
        <v>0</v>
      </c>
      <c r="AC9" s="305"/>
      <c r="AD9" s="305"/>
      <c r="AE9" s="305"/>
      <c r="AF9" s="305"/>
      <c r="AG9" s="192">
        <f t="shared" si="31"/>
        <v>0</v>
      </c>
      <c r="AH9" s="192">
        <f t="shared" si="32"/>
        <v>0</v>
      </c>
      <c r="AI9" s="192">
        <f t="shared" si="33"/>
        <v>0</v>
      </c>
      <c r="AJ9" s="192">
        <f t="shared" si="34"/>
        <v>0</v>
      </c>
      <c r="AK9" s="192">
        <f t="shared" si="35"/>
        <v>0</v>
      </c>
      <c r="AL9" s="192">
        <f t="shared" si="36"/>
        <v>0</v>
      </c>
      <c r="AM9" s="192">
        <f t="shared" si="37"/>
        <v>120</v>
      </c>
      <c r="AN9" s="192">
        <f t="shared" si="38"/>
        <v>0</v>
      </c>
      <c r="AO9" s="192">
        <f t="shared" si="39"/>
        <v>0</v>
      </c>
      <c r="AP9" s="193">
        <f t="shared" si="15"/>
        <v>0</v>
      </c>
      <c r="AQ9" s="193">
        <f t="shared" si="16"/>
        <v>0</v>
      </c>
      <c r="AR9" s="193">
        <f t="shared" si="17"/>
        <v>0</v>
      </c>
      <c r="AS9" s="193">
        <f t="shared" si="18"/>
        <v>0</v>
      </c>
      <c r="AT9" s="306">
        <f t="shared" si="40"/>
        <v>0</v>
      </c>
      <c r="AU9" s="306">
        <f t="shared" si="41"/>
        <v>0</v>
      </c>
      <c r="AV9" s="306">
        <f t="shared" si="42"/>
        <v>0</v>
      </c>
      <c r="AW9" s="306">
        <f t="shared" si="43"/>
        <v>0</v>
      </c>
      <c r="AX9" s="2"/>
      <c r="AY9" s="21">
        <f t="shared" si="23"/>
        <v>0</v>
      </c>
      <c r="AZ9" s="2"/>
      <c r="BA9" s="2"/>
      <c r="BB9" s="21">
        <f t="shared" si="24"/>
        <v>0</v>
      </c>
      <c r="BC9" s="2"/>
      <c r="BD9" s="2"/>
      <c r="BE9" s="2"/>
      <c r="BF9" s="2"/>
      <c r="BG9" s="2"/>
      <c r="BH9" s="2"/>
      <c r="BI9" s="21">
        <f t="shared" si="25"/>
        <v>0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1">
        <f t="shared" si="26"/>
        <v>0</v>
      </c>
      <c r="BX9" s="2"/>
      <c r="BY9" s="2"/>
      <c r="BZ9" s="2"/>
      <c r="CA9" s="21">
        <f t="shared" si="27"/>
        <v>0</v>
      </c>
      <c r="CB9" s="2"/>
      <c r="CC9" s="2"/>
      <c r="CD9" s="2"/>
      <c r="CE9" s="21">
        <f t="shared" si="28"/>
        <v>0</v>
      </c>
    </row>
    <row r="10" spans="1:84" s="512" customFormat="1" ht="29.4" thickBot="1" x14ac:dyDescent="0.35">
      <c r="A10" s="2">
        <v>1</v>
      </c>
      <c r="B10" s="522" t="s">
        <v>384</v>
      </c>
      <c r="C10" s="523">
        <v>1</v>
      </c>
      <c r="D10" s="524" t="str">
        <f t="shared" si="3"/>
        <v>.z09_1_f_1</v>
      </c>
      <c r="E10" s="526" t="s">
        <v>92</v>
      </c>
      <c r="F10" s="37" t="str">
        <f>IFERROR(VLOOKUP($I10,Listy!$A:$H,2,FALSE),"XXX")</f>
        <v>Imię04</v>
      </c>
      <c r="G10" s="37" t="str">
        <f>IFERROR(VLOOKUP($I10,Listy!$A:$H,3,FALSE),"XXX")</f>
        <v>Nazwisko04</v>
      </c>
      <c r="H10" s="20">
        <v>2</v>
      </c>
      <c r="I10" s="89" t="s">
        <v>257</v>
      </c>
      <c r="J10" s="91">
        <f t="shared" si="44"/>
        <v>102</v>
      </c>
      <c r="K10" s="94">
        <f>VLOOKUP(J10,Kalendarz!B:E,4,FALSE)</f>
        <v>47095</v>
      </c>
      <c r="L10" s="94">
        <f t="shared" si="45"/>
        <v>47095</v>
      </c>
      <c r="M10" s="37">
        <f t="shared" si="46"/>
        <v>101</v>
      </c>
      <c r="N10" s="482">
        <v>0</v>
      </c>
      <c r="O10" s="37">
        <v>120</v>
      </c>
      <c r="P10" s="187"/>
      <c r="Q10" s="187"/>
      <c r="R10" s="187"/>
      <c r="S10" s="187"/>
      <c r="T10" s="187">
        <v>0</v>
      </c>
      <c r="U10" s="187">
        <v>0</v>
      </c>
      <c r="V10" s="187">
        <v>0</v>
      </c>
      <c r="W10" s="187">
        <v>0.5</v>
      </c>
      <c r="X10" s="187">
        <v>0.5</v>
      </c>
      <c r="Y10" s="188">
        <v>0</v>
      </c>
      <c r="Z10" s="188">
        <v>0</v>
      </c>
      <c r="AA10" s="188">
        <v>0</v>
      </c>
      <c r="AB10" s="188">
        <v>0</v>
      </c>
      <c r="AC10" s="305"/>
      <c r="AD10" s="305"/>
      <c r="AE10" s="305"/>
      <c r="AF10" s="305"/>
      <c r="AG10" s="192">
        <f t="shared" si="31"/>
        <v>0</v>
      </c>
      <c r="AH10" s="192">
        <f t="shared" si="32"/>
        <v>0</v>
      </c>
      <c r="AI10" s="192">
        <f t="shared" si="33"/>
        <v>0</v>
      </c>
      <c r="AJ10" s="192">
        <f t="shared" si="34"/>
        <v>0</v>
      </c>
      <c r="AK10" s="192">
        <f t="shared" si="35"/>
        <v>0</v>
      </c>
      <c r="AL10" s="192">
        <f t="shared" si="36"/>
        <v>0</v>
      </c>
      <c r="AM10" s="192">
        <f t="shared" si="37"/>
        <v>0</v>
      </c>
      <c r="AN10" s="192">
        <f t="shared" si="38"/>
        <v>60</v>
      </c>
      <c r="AO10" s="192">
        <f t="shared" si="39"/>
        <v>60</v>
      </c>
      <c r="AP10" s="193">
        <f t="shared" si="15"/>
        <v>0</v>
      </c>
      <c r="AQ10" s="193">
        <f t="shared" si="16"/>
        <v>0</v>
      </c>
      <c r="AR10" s="193">
        <f t="shared" si="17"/>
        <v>0</v>
      </c>
      <c r="AS10" s="193">
        <f t="shared" si="18"/>
        <v>0</v>
      </c>
      <c r="AT10" s="306">
        <f t="shared" si="40"/>
        <v>0</v>
      </c>
      <c r="AU10" s="306">
        <f t="shared" si="41"/>
        <v>0</v>
      </c>
      <c r="AV10" s="306">
        <f t="shared" si="42"/>
        <v>0</v>
      </c>
      <c r="AW10" s="306">
        <f t="shared" si="43"/>
        <v>0</v>
      </c>
      <c r="AX10" s="2"/>
      <c r="AY10" s="22">
        <f t="shared" si="23"/>
        <v>0</v>
      </c>
      <c r="AZ10" s="2"/>
      <c r="BA10" s="2"/>
      <c r="BB10" s="22">
        <f t="shared" si="24"/>
        <v>0</v>
      </c>
      <c r="BC10" s="2"/>
      <c r="BD10" s="2"/>
      <c r="BE10" s="2"/>
      <c r="BF10" s="2"/>
      <c r="BG10" s="2"/>
      <c r="BH10" s="2"/>
      <c r="BI10" s="22">
        <f t="shared" si="25"/>
        <v>0</v>
      </c>
      <c r="BJ10" s="2"/>
      <c r="BK10" s="2"/>
      <c r="BL10" s="23"/>
      <c r="BM10" s="2"/>
      <c r="BN10" s="2"/>
      <c r="BO10" s="23"/>
      <c r="BP10" s="2"/>
      <c r="BQ10" s="2"/>
      <c r="BR10" s="23"/>
      <c r="BS10" s="23"/>
      <c r="BT10" s="2"/>
      <c r="BU10" s="2"/>
      <c r="BV10" s="2"/>
      <c r="BW10" s="22">
        <f t="shared" si="26"/>
        <v>0</v>
      </c>
      <c r="BX10" s="2"/>
      <c r="BY10" s="2"/>
      <c r="BZ10" s="2"/>
      <c r="CA10" s="22">
        <f t="shared" si="27"/>
        <v>0</v>
      </c>
      <c r="CB10" s="2"/>
      <c r="CC10" s="2"/>
      <c r="CD10" s="2"/>
      <c r="CE10" s="22">
        <f t="shared" si="28"/>
        <v>0</v>
      </c>
    </row>
    <row r="11" spans="1:84" s="512" customFormat="1" ht="15" customHeight="1" thickBot="1" x14ac:dyDescent="0.35">
      <c r="A11" s="18">
        <v>2</v>
      </c>
      <c r="B11" s="522" t="s">
        <v>379</v>
      </c>
      <c r="C11" s="523">
        <v>-1</v>
      </c>
      <c r="D11" s="524" t="str">
        <f t="shared" si="3"/>
        <v>.z09_2_a_-1</v>
      </c>
      <c r="E11" s="527" t="s">
        <v>760</v>
      </c>
      <c r="F11" s="2"/>
      <c r="G11" s="2"/>
      <c r="H11" s="37"/>
      <c r="I11" s="37"/>
      <c r="J11" s="91">
        <f t="shared" si="44"/>
        <v>102</v>
      </c>
      <c r="K11" s="94">
        <f>VLOOKUP(J11,Kalendarz!B:E,4,FALSE)</f>
        <v>47095</v>
      </c>
      <c r="L11" s="94">
        <f t="shared" ref="L11:L13" si="47">K11+N11</f>
        <v>47095</v>
      </c>
      <c r="M11" s="37">
        <f t="shared" ref="M11:M13" si="48">J11+N11-1</f>
        <v>101</v>
      </c>
      <c r="N11" s="92"/>
      <c r="O11" s="92"/>
      <c r="P11" s="92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366"/>
      <c r="AD11" s="366"/>
      <c r="AE11" s="366"/>
      <c r="AF11" s="366"/>
      <c r="AG11" s="192">
        <f t="shared" si="31"/>
        <v>0</v>
      </c>
      <c r="AH11" s="192">
        <f t="shared" si="32"/>
        <v>0</v>
      </c>
      <c r="AI11" s="192">
        <f t="shared" si="33"/>
        <v>0</v>
      </c>
      <c r="AJ11" s="192">
        <f t="shared" si="34"/>
        <v>0</v>
      </c>
      <c r="AK11" s="192">
        <f t="shared" si="35"/>
        <v>0</v>
      </c>
      <c r="AL11" s="192">
        <f t="shared" si="36"/>
        <v>0</v>
      </c>
      <c r="AM11" s="192">
        <f t="shared" si="37"/>
        <v>0</v>
      </c>
      <c r="AN11" s="192">
        <f t="shared" si="38"/>
        <v>0</v>
      </c>
      <c r="AO11" s="192">
        <f t="shared" si="39"/>
        <v>0</v>
      </c>
      <c r="AP11" s="193"/>
      <c r="AQ11" s="193"/>
      <c r="AR11" s="193"/>
      <c r="AS11" s="193"/>
      <c r="AT11" s="306">
        <f t="shared" si="40"/>
        <v>0</v>
      </c>
      <c r="AU11" s="306">
        <f t="shared" si="41"/>
        <v>0</v>
      </c>
      <c r="AV11" s="306">
        <f t="shared" si="42"/>
        <v>0</v>
      </c>
      <c r="AW11" s="306">
        <f t="shared" si="43"/>
        <v>0</v>
      </c>
      <c r="AX11" s="15"/>
      <c r="AY11" s="14">
        <f>AY12+AY21+AY22+AY23+AY30</f>
        <v>0</v>
      </c>
      <c r="AZ11" s="16"/>
      <c r="BA11" s="2"/>
      <c r="BB11" s="14">
        <f>BB12+BB21+BB22+BB23+BB30</f>
        <v>0</v>
      </c>
      <c r="BC11" s="2"/>
      <c r="BD11" s="2"/>
      <c r="BE11" s="2"/>
      <c r="BF11" s="2"/>
      <c r="BG11" s="2"/>
      <c r="BH11" s="2"/>
      <c r="BI11" s="14">
        <f>BI12+BI21+BI22+BI23+BI30</f>
        <v>0</v>
      </c>
      <c r="BJ11" s="2"/>
      <c r="BK11" s="15"/>
      <c r="BL11" s="14">
        <f>BL12+BL21+BL22+BL23+BL30</f>
        <v>0</v>
      </c>
      <c r="BM11" s="16"/>
      <c r="BN11" s="2"/>
      <c r="BO11" s="14">
        <f>BO12+BO21+BO22+BO23+BO30</f>
        <v>0</v>
      </c>
      <c r="BP11" s="2"/>
      <c r="BQ11" s="2"/>
      <c r="BR11" s="14">
        <f t="shared" ref="BR11:BS11" si="49">BR12+BR21+BR22+BR23+BR30</f>
        <v>0</v>
      </c>
      <c r="BS11" s="14">
        <f t="shared" si="49"/>
        <v>0</v>
      </c>
      <c r="BT11" s="2"/>
      <c r="BU11" s="2"/>
      <c r="BV11" s="2"/>
      <c r="BW11" s="14">
        <f>BW12+BW21+BW22+BW23+BW30</f>
        <v>0</v>
      </c>
      <c r="BX11" s="2"/>
      <c r="BY11" s="2"/>
      <c r="BZ11" s="2"/>
      <c r="CA11" s="14">
        <f>CA12+CA21+CA22+CA23+CA30</f>
        <v>0</v>
      </c>
      <c r="CB11" s="2"/>
      <c r="CC11" s="2"/>
      <c r="CD11" s="2"/>
      <c r="CE11" s="14">
        <f>CE12+CE21+CE22+CE23+CE30</f>
        <v>0</v>
      </c>
      <c r="CF11" s="525">
        <f>AY11+BB11+BI11+BL11+BO11+BR11+BS11+BW11+CA11+CE11</f>
        <v>0</v>
      </c>
    </row>
    <row r="12" spans="1:84" s="512" customFormat="1" ht="36" x14ac:dyDescent="0.35">
      <c r="A12" s="7">
        <v>2</v>
      </c>
      <c r="B12" s="604" t="s">
        <v>379</v>
      </c>
      <c r="C12" s="605">
        <v>0</v>
      </c>
      <c r="D12" s="606" t="str">
        <f t="shared" ref="D12:D31" si="50">CONCATENATE(A$3,"_",A12,"_",B12,"_",C12)</f>
        <v>.z09_2_a_0</v>
      </c>
      <c r="E12" s="607" t="s">
        <v>44</v>
      </c>
      <c r="F12" s="7"/>
      <c r="G12" s="2"/>
      <c r="H12" s="46"/>
      <c r="I12" s="46"/>
      <c r="J12" s="91">
        <f t="shared" si="44"/>
        <v>102</v>
      </c>
      <c r="K12" s="94">
        <f>VLOOKUP(J12,Kalendarz!B:E,4,FALSE)</f>
        <v>47095</v>
      </c>
      <c r="L12" s="94">
        <f t="shared" si="47"/>
        <v>47095</v>
      </c>
      <c r="M12" s="37">
        <f t="shared" si="48"/>
        <v>101</v>
      </c>
      <c r="N12" s="92"/>
      <c r="O12" s="42"/>
      <c r="P12" s="42"/>
      <c r="Q12" s="42"/>
      <c r="R12" s="130"/>
      <c r="S12" s="130"/>
      <c r="T12" s="130"/>
      <c r="U12" s="130"/>
      <c r="V12" s="130"/>
      <c r="W12" s="42"/>
      <c r="X12" s="42"/>
      <c r="Y12" s="42"/>
      <c r="Z12" s="43"/>
      <c r="AA12" s="190"/>
      <c r="AB12" s="190"/>
      <c r="AC12" s="190"/>
      <c r="AD12" s="190"/>
      <c r="AE12" s="43"/>
      <c r="AF12" s="43"/>
      <c r="AG12" s="43"/>
      <c r="AH12" s="43"/>
      <c r="AI12" s="92"/>
      <c r="AJ12" s="92"/>
      <c r="AK12" s="92"/>
      <c r="AL12" s="92"/>
      <c r="AM12" s="92"/>
      <c r="AN12" s="92"/>
      <c r="AO12" s="92"/>
      <c r="AP12" s="92"/>
      <c r="AQ12" s="92"/>
      <c r="AR12" s="304"/>
      <c r="AS12" s="304"/>
      <c r="AT12" s="304"/>
      <c r="AU12" s="304"/>
      <c r="AV12" s="148"/>
      <c r="AW12" s="306">
        <f t="shared" ref="AW12:AW75" si="51">ROUND($O12*AF12,0)</f>
        <v>0</v>
      </c>
      <c r="AX12" s="2"/>
      <c r="AY12" s="21">
        <f>O12*AX12</f>
        <v>0</v>
      </c>
      <c r="AZ12" s="2"/>
      <c r="BA12" s="2"/>
      <c r="BB12" s="21">
        <f>AZ12*BA12</f>
        <v>0</v>
      </c>
      <c r="BC12" s="2"/>
      <c r="BD12" s="2"/>
      <c r="BE12" s="2"/>
      <c r="BF12" s="2"/>
      <c r="BG12" s="2"/>
      <c r="BH12" s="2"/>
      <c r="BI12" s="21">
        <f>BG12*BH12</f>
        <v>0</v>
      </c>
      <c r="BJ12" s="2"/>
      <c r="BK12" s="2"/>
      <c r="BL12" s="21"/>
      <c r="BM12" s="2"/>
      <c r="BN12" s="2"/>
      <c r="BO12" s="21"/>
      <c r="BP12" s="2"/>
      <c r="BQ12" s="2"/>
      <c r="BR12" s="21"/>
      <c r="BS12" s="21"/>
      <c r="BT12" s="2"/>
      <c r="BU12" s="2"/>
      <c r="BV12" s="2"/>
      <c r="BW12" s="21">
        <f>BU12*BV12</f>
        <v>0</v>
      </c>
      <c r="BX12" s="2"/>
      <c r="BY12" s="2"/>
      <c r="BZ12" s="2"/>
      <c r="CA12" s="21">
        <f>BY12*BZ12</f>
        <v>0</v>
      </c>
      <c r="CB12" s="2"/>
      <c r="CC12" s="2"/>
      <c r="CD12" s="2"/>
      <c r="CE12" s="21">
        <f>CC12*CD12</f>
        <v>0</v>
      </c>
    </row>
    <row r="13" spans="1:84" s="512" customFormat="1" ht="15" customHeight="1" x14ac:dyDescent="0.3">
      <c r="A13" s="46">
        <v>2</v>
      </c>
      <c r="B13" s="528" t="s">
        <v>379</v>
      </c>
      <c r="C13" s="529">
        <v>1</v>
      </c>
      <c r="D13" s="524" t="str">
        <f t="shared" si="50"/>
        <v>.z09_2_a_1</v>
      </c>
      <c r="E13" s="530" t="s">
        <v>45</v>
      </c>
      <c r="F13" s="2"/>
      <c r="G13" s="2"/>
      <c r="H13" s="45">
        <v>3</v>
      </c>
      <c r="I13" s="46" t="s">
        <v>42</v>
      </c>
      <c r="J13" s="91">
        <f t="shared" si="44"/>
        <v>102</v>
      </c>
      <c r="K13" s="94">
        <f>VLOOKUP(J13,Kalendarz!B:E,4,FALSE)</f>
        <v>47095</v>
      </c>
      <c r="L13" s="94">
        <f t="shared" si="47"/>
        <v>47097</v>
      </c>
      <c r="M13" s="37">
        <f t="shared" si="48"/>
        <v>103</v>
      </c>
      <c r="N13" s="474">
        <f>ROUND(MAX(AG13:AO13)/Listy!$U$2,0)</f>
        <v>2</v>
      </c>
      <c r="O13" s="45">
        <v>80</v>
      </c>
      <c r="P13" s="187"/>
      <c r="Q13" s="187"/>
      <c r="R13" s="187"/>
      <c r="S13" s="187"/>
      <c r="T13" s="187">
        <v>0.5</v>
      </c>
      <c r="U13" s="187">
        <v>0</v>
      </c>
      <c r="V13" s="187">
        <v>0</v>
      </c>
      <c r="W13" s="187">
        <v>0</v>
      </c>
      <c r="X13" s="187">
        <v>0</v>
      </c>
      <c r="Y13" s="188">
        <v>0.5</v>
      </c>
      <c r="Z13" s="188">
        <v>0</v>
      </c>
      <c r="AA13" s="188">
        <v>0</v>
      </c>
      <c r="AB13" s="188">
        <v>0</v>
      </c>
      <c r="AC13" s="305"/>
      <c r="AD13" s="305"/>
      <c r="AE13" s="305"/>
      <c r="AF13" s="305"/>
      <c r="AG13" s="192">
        <f t="shared" si="31"/>
        <v>0</v>
      </c>
      <c r="AH13" s="192">
        <f t="shared" si="32"/>
        <v>0</v>
      </c>
      <c r="AI13" s="192">
        <f t="shared" si="33"/>
        <v>0</v>
      </c>
      <c r="AJ13" s="192">
        <f t="shared" si="34"/>
        <v>0</v>
      </c>
      <c r="AK13" s="192">
        <f t="shared" si="35"/>
        <v>40</v>
      </c>
      <c r="AL13" s="192">
        <f t="shared" si="36"/>
        <v>0</v>
      </c>
      <c r="AM13" s="192">
        <f t="shared" si="37"/>
        <v>0</v>
      </c>
      <c r="AN13" s="192">
        <f t="shared" si="38"/>
        <v>0</v>
      </c>
      <c r="AO13" s="192">
        <f t="shared" si="39"/>
        <v>0</v>
      </c>
      <c r="AP13" s="193">
        <f t="shared" si="15"/>
        <v>40</v>
      </c>
      <c r="AQ13" s="193">
        <f t="shared" si="16"/>
        <v>0</v>
      </c>
      <c r="AR13" s="193">
        <f t="shared" si="17"/>
        <v>0</v>
      </c>
      <c r="AS13" s="193">
        <f t="shared" si="18"/>
        <v>0</v>
      </c>
      <c r="AT13" s="306">
        <f t="shared" ref="AT13:AT75" si="52">ROUND($O13*AC13,0)</f>
        <v>0</v>
      </c>
      <c r="AU13" s="306">
        <f t="shared" ref="AU13:AU75" si="53">ROUND($O13*AD13,0)</f>
        <v>0</v>
      </c>
      <c r="AV13" s="306">
        <f t="shared" ref="AV13:AV75" si="54">ROUND($O13*AE13,0)</f>
        <v>0</v>
      </c>
      <c r="AW13" s="306">
        <f t="shared" si="51"/>
        <v>0</v>
      </c>
      <c r="AX13" s="2"/>
      <c r="AY13" s="21"/>
      <c r="AZ13" s="2"/>
      <c r="BA13" s="2"/>
      <c r="BB13" s="21"/>
      <c r="BC13" s="2"/>
      <c r="BD13" s="2"/>
      <c r="BE13" s="2"/>
      <c r="BF13" s="2"/>
      <c r="BG13" s="2"/>
      <c r="BH13" s="2"/>
      <c r="BI13" s="21"/>
      <c r="BJ13" s="2"/>
      <c r="BK13" s="2"/>
      <c r="BL13" s="21"/>
      <c r="BM13" s="2"/>
      <c r="BN13" s="2"/>
      <c r="BO13" s="21"/>
      <c r="BP13" s="2"/>
      <c r="BQ13" s="2"/>
      <c r="BR13" s="21"/>
      <c r="BS13" s="21"/>
      <c r="BT13" s="2"/>
      <c r="BU13" s="2"/>
      <c r="BV13" s="2"/>
      <c r="BW13" s="21"/>
      <c r="BX13" s="2"/>
      <c r="BY13" s="2"/>
      <c r="BZ13" s="2"/>
      <c r="CA13" s="21"/>
      <c r="CB13" s="2"/>
      <c r="CC13" s="2"/>
      <c r="CD13" s="2"/>
      <c r="CE13" s="21"/>
    </row>
    <row r="14" spans="1:84" s="512" customFormat="1" ht="15" customHeight="1" x14ac:dyDescent="0.3">
      <c r="A14" s="46">
        <v>2</v>
      </c>
      <c r="B14" s="528" t="s">
        <v>379</v>
      </c>
      <c r="C14" s="529">
        <v>2</v>
      </c>
      <c r="D14" s="524" t="str">
        <f t="shared" si="50"/>
        <v>.z09_2_a_2</v>
      </c>
      <c r="E14" s="530" t="s">
        <v>46</v>
      </c>
      <c r="F14" s="2"/>
      <c r="G14" s="2"/>
      <c r="H14" s="45">
        <v>3</v>
      </c>
      <c r="I14" s="46" t="s">
        <v>42</v>
      </c>
      <c r="J14" s="91">
        <f t="shared" ref="J14:J32" si="55">M13+1</f>
        <v>104</v>
      </c>
      <c r="K14" s="94">
        <f>VLOOKUP(J14,Kalendarz!B:E,4,FALSE)</f>
        <v>47109</v>
      </c>
      <c r="L14" s="94">
        <f t="shared" ref="L14:L32" si="56">K14+N14</f>
        <v>47111</v>
      </c>
      <c r="M14" s="37">
        <f t="shared" ref="M14:M32" si="57">J14+N14-1</f>
        <v>105</v>
      </c>
      <c r="N14" s="474">
        <f>ROUND(MAX(AG14:AO14)/Listy!$U$2,0)</f>
        <v>2</v>
      </c>
      <c r="O14" s="45">
        <v>80</v>
      </c>
      <c r="P14" s="187"/>
      <c r="Q14" s="187"/>
      <c r="R14" s="187"/>
      <c r="S14" s="187"/>
      <c r="T14" s="187">
        <v>0</v>
      </c>
      <c r="U14" s="187">
        <v>0.5</v>
      </c>
      <c r="V14" s="187">
        <v>0</v>
      </c>
      <c r="W14" s="187">
        <v>0</v>
      </c>
      <c r="X14" s="187">
        <v>0</v>
      </c>
      <c r="Y14" s="188">
        <v>0</v>
      </c>
      <c r="Z14" s="188">
        <v>0.5</v>
      </c>
      <c r="AA14" s="188">
        <v>0</v>
      </c>
      <c r="AB14" s="188">
        <v>0</v>
      </c>
      <c r="AC14" s="305"/>
      <c r="AD14" s="305"/>
      <c r="AE14" s="305"/>
      <c r="AF14" s="305"/>
      <c r="AG14" s="192">
        <f t="shared" si="31"/>
        <v>0</v>
      </c>
      <c r="AH14" s="192">
        <f t="shared" si="32"/>
        <v>0</v>
      </c>
      <c r="AI14" s="192">
        <f t="shared" si="33"/>
        <v>0</v>
      </c>
      <c r="AJ14" s="192">
        <f t="shared" si="34"/>
        <v>0</v>
      </c>
      <c r="AK14" s="192">
        <f t="shared" si="35"/>
        <v>0</v>
      </c>
      <c r="AL14" s="192">
        <f t="shared" si="36"/>
        <v>40</v>
      </c>
      <c r="AM14" s="192">
        <f t="shared" si="37"/>
        <v>0</v>
      </c>
      <c r="AN14" s="192">
        <f t="shared" si="38"/>
        <v>0</v>
      </c>
      <c r="AO14" s="192">
        <f t="shared" si="39"/>
        <v>0</v>
      </c>
      <c r="AP14" s="193">
        <f t="shared" si="15"/>
        <v>0</v>
      </c>
      <c r="AQ14" s="193">
        <f t="shared" si="16"/>
        <v>40</v>
      </c>
      <c r="AR14" s="193">
        <f t="shared" si="17"/>
        <v>0</v>
      </c>
      <c r="AS14" s="193">
        <f t="shared" si="18"/>
        <v>0</v>
      </c>
      <c r="AT14" s="306">
        <f t="shared" si="52"/>
        <v>0</v>
      </c>
      <c r="AU14" s="306">
        <f t="shared" si="53"/>
        <v>0</v>
      </c>
      <c r="AV14" s="306">
        <f t="shared" si="54"/>
        <v>0</v>
      </c>
      <c r="AW14" s="306">
        <f t="shared" si="51"/>
        <v>0</v>
      </c>
      <c r="AX14" s="2"/>
      <c r="AY14" s="21"/>
      <c r="AZ14" s="2"/>
      <c r="BA14" s="2"/>
      <c r="BB14" s="21"/>
      <c r="BC14" s="2"/>
      <c r="BD14" s="2"/>
      <c r="BE14" s="2"/>
      <c r="BF14" s="2"/>
      <c r="BG14" s="2"/>
      <c r="BH14" s="2"/>
      <c r="BI14" s="21"/>
      <c r="BJ14" s="2"/>
      <c r="BK14" s="2"/>
      <c r="BL14" s="21"/>
      <c r="BM14" s="2"/>
      <c r="BN14" s="2"/>
      <c r="BO14" s="21"/>
      <c r="BP14" s="2"/>
      <c r="BQ14" s="2"/>
      <c r="BR14" s="21"/>
      <c r="BS14" s="21"/>
      <c r="BT14" s="2"/>
      <c r="BU14" s="2"/>
      <c r="BV14" s="2"/>
      <c r="BW14" s="21"/>
      <c r="BX14" s="2"/>
      <c r="BY14" s="2"/>
      <c r="BZ14" s="2"/>
      <c r="CA14" s="21"/>
      <c r="CB14" s="2"/>
      <c r="CC14" s="2"/>
      <c r="CD14" s="2"/>
      <c r="CE14" s="21"/>
    </row>
    <row r="15" spans="1:84" s="512" customFormat="1" ht="15" customHeight="1" x14ac:dyDescent="0.3">
      <c r="A15" s="46">
        <v>2</v>
      </c>
      <c r="B15" s="528" t="s">
        <v>379</v>
      </c>
      <c r="C15" s="529">
        <v>3</v>
      </c>
      <c r="D15" s="524" t="str">
        <f t="shared" si="50"/>
        <v>.z09_2_a_3</v>
      </c>
      <c r="E15" s="530" t="s">
        <v>47</v>
      </c>
      <c r="F15" s="2"/>
      <c r="G15" s="2"/>
      <c r="H15" s="39">
        <v>3</v>
      </c>
      <c r="I15" s="46" t="s">
        <v>42</v>
      </c>
      <c r="J15" s="91">
        <f t="shared" si="55"/>
        <v>106</v>
      </c>
      <c r="K15" s="94">
        <f>VLOOKUP(J15,Kalendarz!B:E,4,FALSE)</f>
        <v>47123</v>
      </c>
      <c r="L15" s="94">
        <f t="shared" si="56"/>
        <v>47125</v>
      </c>
      <c r="M15" s="37">
        <f t="shared" si="57"/>
        <v>107</v>
      </c>
      <c r="N15" s="474">
        <f>ROUND(MAX(AG15:AO15)/Listy!$U$2,0)</f>
        <v>2</v>
      </c>
      <c r="O15" s="45">
        <v>160</v>
      </c>
      <c r="P15" s="187"/>
      <c r="Q15" s="187"/>
      <c r="R15" s="187"/>
      <c r="S15" s="187"/>
      <c r="T15" s="187">
        <v>0.25</v>
      </c>
      <c r="U15" s="187">
        <v>0</v>
      </c>
      <c r="V15" s="187">
        <v>0.25</v>
      </c>
      <c r="W15" s="187">
        <v>0</v>
      </c>
      <c r="X15" s="187">
        <v>0</v>
      </c>
      <c r="Y15" s="188">
        <v>0</v>
      </c>
      <c r="Z15" s="188">
        <v>0</v>
      </c>
      <c r="AA15" s="188">
        <v>0.5</v>
      </c>
      <c r="AB15" s="188">
        <v>0</v>
      </c>
      <c r="AC15" s="305"/>
      <c r="AD15" s="305"/>
      <c r="AE15" s="305"/>
      <c r="AF15" s="305"/>
      <c r="AG15" s="192">
        <f t="shared" si="31"/>
        <v>0</v>
      </c>
      <c r="AH15" s="192">
        <f t="shared" si="32"/>
        <v>0</v>
      </c>
      <c r="AI15" s="192">
        <f t="shared" si="33"/>
        <v>0</v>
      </c>
      <c r="AJ15" s="192">
        <f t="shared" si="34"/>
        <v>0</v>
      </c>
      <c r="AK15" s="192">
        <f t="shared" si="35"/>
        <v>40</v>
      </c>
      <c r="AL15" s="192">
        <f t="shared" si="36"/>
        <v>0</v>
      </c>
      <c r="AM15" s="192">
        <f t="shared" si="37"/>
        <v>40</v>
      </c>
      <c r="AN15" s="192">
        <f t="shared" si="38"/>
        <v>0</v>
      </c>
      <c r="AO15" s="192">
        <f t="shared" si="39"/>
        <v>0</v>
      </c>
      <c r="AP15" s="193">
        <f t="shared" si="15"/>
        <v>0</v>
      </c>
      <c r="AQ15" s="193">
        <f t="shared" si="16"/>
        <v>0</v>
      </c>
      <c r="AR15" s="193">
        <f t="shared" si="17"/>
        <v>80</v>
      </c>
      <c r="AS15" s="193">
        <f t="shared" si="18"/>
        <v>0</v>
      </c>
      <c r="AT15" s="306">
        <f t="shared" si="52"/>
        <v>0</v>
      </c>
      <c r="AU15" s="306">
        <f t="shared" si="53"/>
        <v>0</v>
      </c>
      <c r="AV15" s="306">
        <f t="shared" si="54"/>
        <v>0</v>
      </c>
      <c r="AW15" s="306">
        <f t="shared" si="51"/>
        <v>0</v>
      </c>
      <c r="AX15" s="2"/>
      <c r="AY15" s="21"/>
      <c r="AZ15" s="2"/>
      <c r="BA15" s="2"/>
      <c r="BB15" s="21"/>
      <c r="BC15" s="2"/>
      <c r="BD15" s="2"/>
      <c r="BE15" s="2"/>
      <c r="BF15" s="2"/>
      <c r="BG15" s="2"/>
      <c r="BH15" s="2"/>
      <c r="BI15" s="21"/>
      <c r="BJ15" s="2"/>
      <c r="BK15" s="2"/>
      <c r="BL15" s="21"/>
      <c r="BM15" s="2"/>
      <c r="BN15" s="2"/>
      <c r="BO15" s="21"/>
      <c r="BP15" s="2"/>
      <c r="BQ15" s="2"/>
      <c r="BR15" s="21"/>
      <c r="BS15" s="21"/>
      <c r="BT15" s="2"/>
      <c r="BU15" s="2"/>
      <c r="BV15" s="2"/>
      <c r="BW15" s="21"/>
      <c r="BX15" s="2"/>
      <c r="BY15" s="2"/>
      <c r="BZ15" s="2"/>
      <c r="CA15" s="21"/>
      <c r="CB15" s="2"/>
      <c r="CC15" s="2"/>
      <c r="CD15" s="2"/>
      <c r="CE15" s="21"/>
    </row>
    <row r="16" spans="1:84" s="512" customFormat="1" ht="28.8" x14ac:dyDescent="0.3">
      <c r="A16" s="46">
        <v>2</v>
      </c>
      <c r="B16" s="528" t="s">
        <v>379</v>
      </c>
      <c r="C16" s="529">
        <v>4</v>
      </c>
      <c r="D16" s="524" t="str">
        <f t="shared" si="50"/>
        <v>.z09_2_a_4</v>
      </c>
      <c r="E16" s="530" t="s">
        <v>49</v>
      </c>
      <c r="F16" s="2"/>
      <c r="G16" s="2"/>
      <c r="H16" s="39">
        <v>3</v>
      </c>
      <c r="I16" s="46" t="s">
        <v>42</v>
      </c>
      <c r="J16" s="91">
        <f t="shared" si="55"/>
        <v>108</v>
      </c>
      <c r="K16" s="94">
        <f>VLOOKUP(J16,Kalendarz!B:E,4,FALSE)</f>
        <v>47137</v>
      </c>
      <c r="L16" s="94">
        <f t="shared" si="56"/>
        <v>47139</v>
      </c>
      <c r="M16" s="37">
        <f t="shared" si="57"/>
        <v>109</v>
      </c>
      <c r="N16" s="474">
        <f>ROUND(MAX(AG16:AO16)/Listy!$U$2,0)</f>
        <v>2</v>
      </c>
      <c r="O16" s="45">
        <v>160</v>
      </c>
      <c r="P16" s="187"/>
      <c r="Q16" s="187"/>
      <c r="R16" s="187"/>
      <c r="S16" s="187"/>
      <c r="T16" s="187">
        <v>0</v>
      </c>
      <c r="U16" s="187">
        <v>0.25</v>
      </c>
      <c r="V16" s="187">
        <v>0</v>
      </c>
      <c r="W16" s="187">
        <v>0.25</v>
      </c>
      <c r="X16" s="187">
        <v>0.25</v>
      </c>
      <c r="Y16" s="188">
        <v>0.25</v>
      </c>
      <c r="Z16" s="188">
        <v>0</v>
      </c>
      <c r="AA16" s="188">
        <v>0</v>
      </c>
      <c r="AB16" s="188">
        <v>0</v>
      </c>
      <c r="AC16" s="305"/>
      <c r="AD16" s="305"/>
      <c r="AE16" s="305"/>
      <c r="AF16" s="305"/>
      <c r="AG16" s="192">
        <f t="shared" si="31"/>
        <v>0</v>
      </c>
      <c r="AH16" s="192">
        <f t="shared" si="32"/>
        <v>0</v>
      </c>
      <c r="AI16" s="192">
        <f t="shared" si="33"/>
        <v>0</v>
      </c>
      <c r="AJ16" s="192">
        <f t="shared" si="34"/>
        <v>0</v>
      </c>
      <c r="AK16" s="192">
        <f t="shared" si="35"/>
        <v>0</v>
      </c>
      <c r="AL16" s="192">
        <f t="shared" si="36"/>
        <v>40</v>
      </c>
      <c r="AM16" s="192">
        <f t="shared" si="37"/>
        <v>0</v>
      </c>
      <c r="AN16" s="192">
        <f t="shared" si="38"/>
        <v>40</v>
      </c>
      <c r="AO16" s="192">
        <f t="shared" si="39"/>
        <v>40</v>
      </c>
      <c r="AP16" s="193">
        <f t="shared" si="15"/>
        <v>40</v>
      </c>
      <c r="AQ16" s="193">
        <f t="shared" si="16"/>
        <v>0</v>
      </c>
      <c r="AR16" s="193">
        <f t="shared" si="17"/>
        <v>0</v>
      </c>
      <c r="AS16" s="193">
        <f t="shared" si="18"/>
        <v>0</v>
      </c>
      <c r="AT16" s="306">
        <f t="shared" si="52"/>
        <v>0</v>
      </c>
      <c r="AU16" s="306">
        <f t="shared" si="53"/>
        <v>0</v>
      </c>
      <c r="AV16" s="306">
        <f t="shared" si="54"/>
        <v>0</v>
      </c>
      <c r="AW16" s="306">
        <f t="shared" si="51"/>
        <v>0</v>
      </c>
      <c r="AX16" s="2"/>
      <c r="AY16" s="21"/>
      <c r="AZ16" s="2"/>
      <c r="BA16" s="2"/>
      <c r="BB16" s="21"/>
      <c r="BC16" s="2"/>
      <c r="BD16" s="2"/>
      <c r="BE16" s="2"/>
      <c r="BF16" s="2"/>
      <c r="BG16" s="2"/>
      <c r="BH16" s="2"/>
      <c r="BI16" s="21"/>
      <c r="BJ16" s="2"/>
      <c r="BK16" s="2"/>
      <c r="BL16" s="21"/>
      <c r="BM16" s="2"/>
      <c r="BN16" s="2"/>
      <c r="BO16" s="21"/>
      <c r="BP16" s="2"/>
      <c r="BQ16" s="2"/>
      <c r="BR16" s="21"/>
      <c r="BS16" s="21"/>
      <c r="BT16" s="2"/>
      <c r="BU16" s="2"/>
      <c r="BV16" s="2"/>
      <c r="BW16" s="21"/>
      <c r="BX16" s="2"/>
      <c r="BY16" s="2"/>
      <c r="BZ16" s="2"/>
      <c r="CA16" s="21"/>
      <c r="CB16" s="2"/>
      <c r="CC16" s="2"/>
      <c r="CD16" s="2"/>
      <c r="CE16" s="21"/>
    </row>
    <row r="17" spans="1:84" s="512" customFormat="1" ht="15" customHeight="1" x14ac:dyDescent="0.3">
      <c r="A17" s="46">
        <v>2</v>
      </c>
      <c r="B17" s="528" t="s">
        <v>379</v>
      </c>
      <c r="C17" s="529">
        <v>5</v>
      </c>
      <c r="D17" s="524" t="str">
        <f t="shared" si="50"/>
        <v>.z09_2_a_5</v>
      </c>
      <c r="E17" s="530" t="s">
        <v>50</v>
      </c>
      <c r="F17" s="2"/>
      <c r="G17" s="2"/>
      <c r="H17" s="39">
        <v>4</v>
      </c>
      <c r="I17" s="46" t="s">
        <v>42</v>
      </c>
      <c r="J17" s="91">
        <f t="shared" si="55"/>
        <v>110</v>
      </c>
      <c r="K17" s="94">
        <f>VLOOKUP(J17,Kalendarz!B:E,4,FALSE)</f>
        <v>47151</v>
      </c>
      <c r="L17" s="94">
        <f t="shared" si="56"/>
        <v>47153</v>
      </c>
      <c r="M17" s="37">
        <f t="shared" si="57"/>
        <v>111</v>
      </c>
      <c r="N17" s="474">
        <f>ROUND(MAX(AG17:AO17)/Listy!$U$2,0)</f>
        <v>2</v>
      </c>
      <c r="O17" s="45">
        <v>160</v>
      </c>
      <c r="P17" s="187"/>
      <c r="Q17" s="187"/>
      <c r="R17" s="187"/>
      <c r="S17" s="187"/>
      <c r="T17" s="187">
        <v>0</v>
      </c>
      <c r="U17" s="187">
        <v>0.25</v>
      </c>
      <c r="V17" s="187">
        <v>0</v>
      </c>
      <c r="W17" s="187">
        <v>0.25</v>
      </c>
      <c r="X17" s="187">
        <v>0.25</v>
      </c>
      <c r="Y17" s="188">
        <v>0</v>
      </c>
      <c r="Z17" s="188">
        <v>0.25</v>
      </c>
      <c r="AA17" s="188">
        <v>0</v>
      </c>
      <c r="AB17" s="188">
        <v>0</v>
      </c>
      <c r="AC17" s="305"/>
      <c r="AD17" s="305"/>
      <c r="AE17" s="305"/>
      <c r="AF17" s="305"/>
      <c r="AG17" s="192">
        <f t="shared" si="31"/>
        <v>0</v>
      </c>
      <c r="AH17" s="192">
        <f t="shared" si="32"/>
        <v>0</v>
      </c>
      <c r="AI17" s="192">
        <f t="shared" si="33"/>
        <v>0</v>
      </c>
      <c r="AJ17" s="192">
        <f t="shared" si="34"/>
        <v>0</v>
      </c>
      <c r="AK17" s="192">
        <f t="shared" si="35"/>
        <v>0</v>
      </c>
      <c r="AL17" s="192">
        <f t="shared" si="36"/>
        <v>40</v>
      </c>
      <c r="AM17" s="192">
        <f t="shared" si="37"/>
        <v>0</v>
      </c>
      <c r="AN17" s="192">
        <f t="shared" si="38"/>
        <v>40</v>
      </c>
      <c r="AO17" s="192">
        <f t="shared" si="39"/>
        <v>40</v>
      </c>
      <c r="AP17" s="193">
        <f t="shared" si="15"/>
        <v>0</v>
      </c>
      <c r="AQ17" s="193">
        <f t="shared" si="16"/>
        <v>40</v>
      </c>
      <c r="AR17" s="193">
        <f t="shared" si="17"/>
        <v>0</v>
      </c>
      <c r="AS17" s="193">
        <f t="shared" si="18"/>
        <v>0</v>
      </c>
      <c r="AT17" s="306">
        <f t="shared" si="52"/>
        <v>0</v>
      </c>
      <c r="AU17" s="306">
        <f t="shared" si="53"/>
        <v>0</v>
      </c>
      <c r="AV17" s="306">
        <f t="shared" si="54"/>
        <v>0</v>
      </c>
      <c r="AW17" s="306">
        <f t="shared" si="51"/>
        <v>0</v>
      </c>
      <c r="AX17" s="2"/>
      <c r="AY17" s="21"/>
      <c r="AZ17" s="2"/>
      <c r="BA17" s="2"/>
      <c r="BB17" s="21"/>
      <c r="BC17" s="2"/>
      <c r="BD17" s="2"/>
      <c r="BE17" s="2"/>
      <c r="BF17" s="2"/>
      <c r="BG17" s="2"/>
      <c r="BH17" s="2"/>
      <c r="BI17" s="21"/>
      <c r="BJ17" s="2"/>
      <c r="BK17" s="2"/>
      <c r="BL17" s="21"/>
      <c r="BM17" s="2"/>
      <c r="BN17" s="2"/>
      <c r="BO17" s="21"/>
      <c r="BP17" s="2"/>
      <c r="BQ17" s="2"/>
      <c r="BR17" s="21"/>
      <c r="BS17" s="21"/>
      <c r="BT17" s="2"/>
      <c r="BU17" s="2"/>
      <c r="BV17" s="2"/>
      <c r="BW17" s="21"/>
      <c r="BX17" s="2"/>
      <c r="BY17" s="2"/>
      <c r="BZ17" s="2"/>
      <c r="CA17" s="21"/>
      <c r="CB17" s="2"/>
      <c r="CC17" s="2"/>
      <c r="CD17" s="2"/>
      <c r="CE17" s="21"/>
    </row>
    <row r="18" spans="1:84" s="512" customFormat="1" ht="15" customHeight="1" x14ac:dyDescent="0.3">
      <c r="A18" s="46">
        <v>2</v>
      </c>
      <c r="B18" s="528" t="s">
        <v>379</v>
      </c>
      <c r="C18" s="529">
        <v>6</v>
      </c>
      <c r="D18" s="524" t="str">
        <f t="shared" si="50"/>
        <v>.z09_2_a_6</v>
      </c>
      <c r="E18" s="530" t="s">
        <v>51</v>
      </c>
      <c r="F18" s="2"/>
      <c r="G18" s="2"/>
      <c r="H18" s="39">
        <v>4</v>
      </c>
      <c r="I18" s="46" t="s">
        <v>42</v>
      </c>
      <c r="J18" s="91">
        <f t="shared" si="55"/>
        <v>112</v>
      </c>
      <c r="K18" s="94">
        <f>VLOOKUP(J18,Kalendarz!B:E,4,FALSE)</f>
        <v>47165</v>
      </c>
      <c r="L18" s="94">
        <f t="shared" si="56"/>
        <v>47169</v>
      </c>
      <c r="M18" s="37">
        <f t="shared" si="57"/>
        <v>115</v>
      </c>
      <c r="N18" s="474">
        <f>ROUND(MAX(AG18:AO18)/Listy!$U$2,0)</f>
        <v>4</v>
      </c>
      <c r="O18" s="45">
        <v>160</v>
      </c>
      <c r="P18" s="187"/>
      <c r="Q18" s="187"/>
      <c r="R18" s="187"/>
      <c r="S18" s="187"/>
      <c r="T18" s="187">
        <v>0.5</v>
      </c>
      <c r="U18" s="187">
        <v>0</v>
      </c>
      <c r="V18" s="187">
        <v>0.25</v>
      </c>
      <c r="W18" s="187">
        <v>0</v>
      </c>
      <c r="X18" s="187">
        <v>0</v>
      </c>
      <c r="Y18" s="188">
        <v>0.25</v>
      </c>
      <c r="Z18" s="188">
        <v>0</v>
      </c>
      <c r="AA18" s="188">
        <v>0</v>
      </c>
      <c r="AB18" s="188">
        <v>0</v>
      </c>
      <c r="AC18" s="305"/>
      <c r="AD18" s="305"/>
      <c r="AE18" s="305"/>
      <c r="AF18" s="305"/>
      <c r="AG18" s="192">
        <f t="shared" si="31"/>
        <v>0</v>
      </c>
      <c r="AH18" s="192">
        <f t="shared" si="32"/>
        <v>0</v>
      </c>
      <c r="AI18" s="192">
        <f t="shared" si="33"/>
        <v>0</v>
      </c>
      <c r="AJ18" s="192">
        <f t="shared" si="34"/>
        <v>0</v>
      </c>
      <c r="AK18" s="192">
        <f t="shared" si="35"/>
        <v>80</v>
      </c>
      <c r="AL18" s="192">
        <f t="shared" si="36"/>
        <v>0</v>
      </c>
      <c r="AM18" s="192">
        <f t="shared" si="37"/>
        <v>40</v>
      </c>
      <c r="AN18" s="192">
        <f t="shared" si="38"/>
        <v>0</v>
      </c>
      <c r="AO18" s="192">
        <f t="shared" si="39"/>
        <v>0</v>
      </c>
      <c r="AP18" s="193">
        <f t="shared" si="15"/>
        <v>40</v>
      </c>
      <c r="AQ18" s="193">
        <f t="shared" si="16"/>
        <v>0</v>
      </c>
      <c r="AR18" s="193">
        <f t="shared" si="17"/>
        <v>0</v>
      </c>
      <c r="AS18" s="193">
        <f t="shared" si="18"/>
        <v>0</v>
      </c>
      <c r="AT18" s="306">
        <f t="shared" si="52"/>
        <v>0</v>
      </c>
      <c r="AU18" s="306">
        <f t="shared" si="53"/>
        <v>0</v>
      </c>
      <c r="AV18" s="306">
        <f t="shared" si="54"/>
        <v>0</v>
      </c>
      <c r="AW18" s="306">
        <f t="shared" si="51"/>
        <v>0</v>
      </c>
      <c r="AX18" s="2"/>
      <c r="AY18" s="21"/>
      <c r="AZ18" s="2"/>
      <c r="BA18" s="2"/>
      <c r="BB18" s="21"/>
      <c r="BC18" s="2"/>
      <c r="BD18" s="2"/>
      <c r="BE18" s="2"/>
      <c r="BF18" s="2"/>
      <c r="BG18" s="2"/>
      <c r="BH18" s="2"/>
      <c r="BI18" s="21"/>
      <c r="BJ18" s="2"/>
      <c r="BK18" s="2"/>
      <c r="BL18" s="21"/>
      <c r="BM18" s="2"/>
      <c r="BN18" s="2"/>
      <c r="BO18" s="21"/>
      <c r="BP18" s="2"/>
      <c r="BQ18" s="2"/>
      <c r="BR18" s="21"/>
      <c r="BS18" s="21"/>
      <c r="BT18" s="2"/>
      <c r="BU18" s="2"/>
      <c r="BV18" s="2"/>
      <c r="BW18" s="21"/>
      <c r="BX18" s="2"/>
      <c r="BY18" s="2"/>
      <c r="BZ18" s="2"/>
      <c r="CA18" s="21"/>
      <c r="CB18" s="2"/>
      <c r="CC18" s="2"/>
      <c r="CD18" s="2"/>
      <c r="CE18" s="21"/>
    </row>
    <row r="19" spans="1:84" s="512" customFormat="1" ht="15.6" customHeight="1" x14ac:dyDescent="0.3">
      <c r="A19" s="46">
        <v>2</v>
      </c>
      <c r="B19" s="528" t="s">
        <v>379</v>
      </c>
      <c r="C19" s="529">
        <v>7</v>
      </c>
      <c r="D19" s="524" t="str">
        <f t="shared" si="50"/>
        <v>.z09_2_a_7</v>
      </c>
      <c r="E19" s="530" t="s">
        <v>52</v>
      </c>
      <c r="F19" s="2"/>
      <c r="G19" s="2"/>
      <c r="H19" s="39">
        <v>4</v>
      </c>
      <c r="I19" s="46" t="s">
        <v>42</v>
      </c>
      <c r="J19" s="91">
        <f t="shared" si="55"/>
        <v>116</v>
      </c>
      <c r="K19" s="94">
        <f>VLOOKUP(J19,Kalendarz!B:E,4,FALSE)</f>
        <v>47193</v>
      </c>
      <c r="L19" s="94">
        <f t="shared" si="56"/>
        <v>47195</v>
      </c>
      <c r="M19" s="37">
        <f t="shared" si="57"/>
        <v>117</v>
      </c>
      <c r="N19" s="474">
        <f>ROUND(MAX(AG19:AO19)/Listy!$U$2,0)</f>
        <v>2</v>
      </c>
      <c r="O19" s="45">
        <v>160</v>
      </c>
      <c r="P19" s="187"/>
      <c r="Q19" s="187"/>
      <c r="R19" s="187"/>
      <c r="S19" s="187"/>
      <c r="T19" s="187">
        <v>0</v>
      </c>
      <c r="U19" s="187">
        <v>0.25</v>
      </c>
      <c r="V19" s="187">
        <v>0.25</v>
      </c>
      <c r="W19" s="187">
        <v>0</v>
      </c>
      <c r="X19" s="187">
        <v>0.25</v>
      </c>
      <c r="Y19" s="188">
        <v>0</v>
      </c>
      <c r="Z19" s="188">
        <v>0.25</v>
      </c>
      <c r="AA19" s="188">
        <v>0</v>
      </c>
      <c r="AB19" s="188">
        <v>0</v>
      </c>
      <c r="AC19" s="305"/>
      <c r="AD19" s="305"/>
      <c r="AE19" s="305"/>
      <c r="AF19" s="305"/>
      <c r="AG19" s="192">
        <f t="shared" si="31"/>
        <v>0</v>
      </c>
      <c r="AH19" s="192">
        <f t="shared" si="32"/>
        <v>0</v>
      </c>
      <c r="AI19" s="192">
        <f t="shared" si="33"/>
        <v>0</v>
      </c>
      <c r="AJ19" s="192">
        <f t="shared" si="34"/>
        <v>0</v>
      </c>
      <c r="AK19" s="192">
        <f t="shared" si="35"/>
        <v>0</v>
      </c>
      <c r="AL19" s="192">
        <f t="shared" si="36"/>
        <v>40</v>
      </c>
      <c r="AM19" s="192">
        <f t="shared" si="37"/>
        <v>40</v>
      </c>
      <c r="AN19" s="192">
        <f t="shared" si="38"/>
        <v>0</v>
      </c>
      <c r="AO19" s="192">
        <f t="shared" si="39"/>
        <v>40</v>
      </c>
      <c r="AP19" s="193">
        <f t="shared" si="15"/>
        <v>0</v>
      </c>
      <c r="AQ19" s="193">
        <f t="shared" si="16"/>
        <v>40</v>
      </c>
      <c r="AR19" s="193">
        <f t="shared" si="17"/>
        <v>0</v>
      </c>
      <c r="AS19" s="193">
        <f t="shared" si="18"/>
        <v>0</v>
      </c>
      <c r="AT19" s="306">
        <f t="shared" si="52"/>
        <v>0</v>
      </c>
      <c r="AU19" s="306">
        <f t="shared" si="53"/>
        <v>0</v>
      </c>
      <c r="AV19" s="306">
        <f t="shared" si="54"/>
        <v>0</v>
      </c>
      <c r="AW19" s="306">
        <f t="shared" si="51"/>
        <v>0</v>
      </c>
      <c r="AX19" s="2"/>
      <c r="AY19" s="21"/>
      <c r="AZ19" s="2"/>
      <c r="BA19" s="2"/>
      <c r="BB19" s="21"/>
      <c r="BC19" s="2"/>
      <c r="BD19" s="2"/>
      <c r="BE19" s="2"/>
      <c r="BF19" s="2"/>
      <c r="BG19" s="2"/>
      <c r="BH19" s="2"/>
      <c r="BI19" s="21"/>
      <c r="BJ19" s="2"/>
      <c r="BK19" s="2"/>
      <c r="BL19" s="21"/>
      <c r="BM19" s="2"/>
      <c r="BN19" s="2"/>
      <c r="BO19" s="21"/>
      <c r="BP19" s="2"/>
      <c r="BQ19" s="2"/>
      <c r="BR19" s="21"/>
      <c r="BS19" s="21"/>
      <c r="BT19" s="2"/>
      <c r="BU19" s="2"/>
      <c r="BV19" s="2"/>
      <c r="BW19" s="21"/>
      <c r="BX19" s="2"/>
      <c r="BY19" s="2"/>
      <c r="BZ19" s="2"/>
      <c r="CA19" s="21"/>
      <c r="CB19" s="2"/>
      <c r="CC19" s="2"/>
      <c r="CD19" s="2"/>
      <c r="CE19" s="21"/>
    </row>
    <row r="20" spans="1:84" s="512" customFormat="1" ht="28.8" x14ac:dyDescent="0.3">
      <c r="A20" s="46">
        <v>2</v>
      </c>
      <c r="B20" s="528" t="s">
        <v>379</v>
      </c>
      <c r="C20" s="529">
        <v>8</v>
      </c>
      <c r="D20" s="524" t="str">
        <f t="shared" si="50"/>
        <v>.z09_2_a_8</v>
      </c>
      <c r="E20" s="530" t="s">
        <v>53</v>
      </c>
      <c r="F20" s="2"/>
      <c r="G20" s="2"/>
      <c r="H20" s="39">
        <v>5</v>
      </c>
      <c r="I20" s="46" t="s">
        <v>42</v>
      </c>
      <c r="J20" s="91">
        <f t="shared" si="55"/>
        <v>118</v>
      </c>
      <c r="K20" s="94">
        <f>VLOOKUP(J20,Kalendarz!B:E,4,FALSE)</f>
        <v>47207</v>
      </c>
      <c r="L20" s="94">
        <f t="shared" si="56"/>
        <v>47209</v>
      </c>
      <c r="M20" s="37">
        <f t="shared" si="57"/>
        <v>119</v>
      </c>
      <c r="N20" s="474">
        <f>ROUND(MAX(AG20:AO20)/Listy!$U$2,0)</f>
        <v>2</v>
      </c>
      <c r="O20" s="45">
        <v>80</v>
      </c>
      <c r="P20" s="187"/>
      <c r="Q20" s="187"/>
      <c r="R20" s="187"/>
      <c r="S20" s="187"/>
      <c r="T20" s="187">
        <v>0</v>
      </c>
      <c r="U20" s="187">
        <v>0</v>
      </c>
      <c r="V20" s="187">
        <v>0.5</v>
      </c>
      <c r="W20" s="187">
        <v>0</v>
      </c>
      <c r="X20" s="187">
        <v>0</v>
      </c>
      <c r="Y20" s="188">
        <v>0</v>
      </c>
      <c r="Z20" s="188">
        <v>0</v>
      </c>
      <c r="AA20" s="188">
        <v>0.5</v>
      </c>
      <c r="AB20" s="188">
        <v>0</v>
      </c>
      <c r="AC20" s="305"/>
      <c r="AD20" s="305"/>
      <c r="AE20" s="305"/>
      <c r="AF20" s="305"/>
      <c r="AG20" s="192">
        <f t="shared" si="31"/>
        <v>0</v>
      </c>
      <c r="AH20" s="192">
        <f t="shared" si="32"/>
        <v>0</v>
      </c>
      <c r="AI20" s="192">
        <f t="shared" si="33"/>
        <v>0</v>
      </c>
      <c r="AJ20" s="192">
        <f t="shared" si="34"/>
        <v>0</v>
      </c>
      <c r="AK20" s="192">
        <f t="shared" si="35"/>
        <v>0</v>
      </c>
      <c r="AL20" s="192">
        <f t="shared" si="36"/>
        <v>0</v>
      </c>
      <c r="AM20" s="192">
        <f t="shared" si="37"/>
        <v>40</v>
      </c>
      <c r="AN20" s="192">
        <f t="shared" si="38"/>
        <v>0</v>
      </c>
      <c r="AO20" s="192">
        <f t="shared" si="39"/>
        <v>0</v>
      </c>
      <c r="AP20" s="193">
        <f t="shared" si="15"/>
        <v>0</v>
      </c>
      <c r="AQ20" s="193">
        <f t="shared" si="16"/>
        <v>0</v>
      </c>
      <c r="AR20" s="193">
        <f t="shared" si="17"/>
        <v>40</v>
      </c>
      <c r="AS20" s="193">
        <f t="shared" si="18"/>
        <v>0</v>
      </c>
      <c r="AT20" s="306">
        <f t="shared" si="52"/>
        <v>0</v>
      </c>
      <c r="AU20" s="306">
        <f t="shared" si="53"/>
        <v>0</v>
      </c>
      <c r="AV20" s="306">
        <f t="shared" si="54"/>
        <v>0</v>
      </c>
      <c r="AW20" s="306">
        <f t="shared" si="51"/>
        <v>0</v>
      </c>
      <c r="AX20" s="2"/>
      <c r="AY20" s="21"/>
      <c r="AZ20" s="2"/>
      <c r="BA20" s="2"/>
      <c r="BB20" s="21"/>
      <c r="BC20" s="2"/>
      <c r="BD20" s="2"/>
      <c r="BE20" s="2"/>
      <c r="BF20" s="2"/>
      <c r="BG20" s="2"/>
      <c r="BH20" s="2"/>
      <c r="BI20" s="21"/>
      <c r="BJ20" s="2"/>
      <c r="BK20" s="2"/>
      <c r="BL20" s="21"/>
      <c r="BM20" s="2"/>
      <c r="BN20" s="2"/>
      <c r="BO20" s="21"/>
      <c r="BP20" s="2"/>
      <c r="BQ20" s="2"/>
      <c r="BR20" s="21"/>
      <c r="BS20" s="21"/>
      <c r="BT20" s="2"/>
      <c r="BU20" s="2"/>
      <c r="BV20" s="2"/>
      <c r="BW20" s="21"/>
      <c r="BX20" s="2"/>
      <c r="BY20" s="2"/>
      <c r="BZ20" s="2"/>
      <c r="CA20" s="21"/>
      <c r="CB20" s="2"/>
      <c r="CC20" s="2"/>
      <c r="CD20" s="2"/>
      <c r="CE20" s="21"/>
    </row>
    <row r="21" spans="1:84" s="512" customFormat="1" ht="28.8" x14ac:dyDescent="0.3">
      <c r="A21" s="2">
        <v>2</v>
      </c>
      <c r="B21" s="522" t="s">
        <v>380</v>
      </c>
      <c r="C21" s="523">
        <v>0</v>
      </c>
      <c r="D21" s="524" t="str">
        <f t="shared" si="50"/>
        <v>.z09_2_b_0</v>
      </c>
      <c r="E21" s="526" t="s">
        <v>93</v>
      </c>
      <c r="F21" s="2"/>
      <c r="G21" s="2"/>
      <c r="H21" s="20">
        <v>4</v>
      </c>
      <c r="I21" s="51" t="s">
        <v>29</v>
      </c>
      <c r="J21" s="91">
        <f t="shared" si="55"/>
        <v>120</v>
      </c>
      <c r="K21" s="94">
        <f>VLOOKUP(J21,Kalendarz!B:E,4,FALSE)</f>
        <v>47221</v>
      </c>
      <c r="L21" s="94">
        <f t="shared" si="56"/>
        <v>47225</v>
      </c>
      <c r="M21" s="37">
        <f t="shared" si="57"/>
        <v>123</v>
      </c>
      <c r="N21" s="474">
        <f>ROUND(MAX(AG21:AO21)/Listy!$U$2,0)</f>
        <v>4</v>
      </c>
      <c r="O21" s="45">
        <v>160</v>
      </c>
      <c r="P21" s="187"/>
      <c r="Q21" s="187"/>
      <c r="R21" s="187"/>
      <c r="S21" s="187"/>
      <c r="T21" s="187">
        <v>0.5</v>
      </c>
      <c r="U21" s="187">
        <v>0</v>
      </c>
      <c r="V21" s="187">
        <v>0.5</v>
      </c>
      <c r="W21" s="187">
        <v>0</v>
      </c>
      <c r="X21" s="187">
        <v>0</v>
      </c>
      <c r="Y21" s="188">
        <v>0</v>
      </c>
      <c r="Z21" s="188">
        <v>0</v>
      </c>
      <c r="AA21" s="188">
        <v>0</v>
      </c>
      <c r="AB21" s="188">
        <v>0</v>
      </c>
      <c r="AC21" s="305"/>
      <c r="AD21" s="305"/>
      <c r="AE21" s="305"/>
      <c r="AF21" s="305"/>
      <c r="AG21" s="192">
        <f t="shared" si="31"/>
        <v>0</v>
      </c>
      <c r="AH21" s="192">
        <f t="shared" si="32"/>
        <v>0</v>
      </c>
      <c r="AI21" s="192">
        <f t="shared" si="33"/>
        <v>0</v>
      </c>
      <c r="AJ21" s="192">
        <f t="shared" si="34"/>
        <v>0</v>
      </c>
      <c r="AK21" s="192">
        <f t="shared" si="35"/>
        <v>80</v>
      </c>
      <c r="AL21" s="192">
        <f t="shared" si="36"/>
        <v>0</v>
      </c>
      <c r="AM21" s="192">
        <f t="shared" si="37"/>
        <v>80</v>
      </c>
      <c r="AN21" s="192">
        <f t="shared" si="38"/>
        <v>0</v>
      </c>
      <c r="AO21" s="192">
        <f t="shared" si="39"/>
        <v>0</v>
      </c>
      <c r="AP21" s="193">
        <f t="shared" si="15"/>
        <v>0</v>
      </c>
      <c r="AQ21" s="193">
        <f t="shared" si="16"/>
        <v>0</v>
      </c>
      <c r="AR21" s="193">
        <f t="shared" si="17"/>
        <v>0</v>
      </c>
      <c r="AS21" s="193">
        <f t="shared" si="18"/>
        <v>0</v>
      </c>
      <c r="AT21" s="306">
        <f t="shared" si="52"/>
        <v>0</v>
      </c>
      <c r="AU21" s="306">
        <f t="shared" si="53"/>
        <v>0</v>
      </c>
      <c r="AV21" s="306">
        <f t="shared" si="54"/>
        <v>0</v>
      </c>
      <c r="AW21" s="306">
        <f t="shared" si="51"/>
        <v>0</v>
      </c>
      <c r="AX21" s="2"/>
      <c r="AY21" s="2">
        <f t="shared" ref="AY21:AY23" si="58">O21*AX21</f>
        <v>0</v>
      </c>
      <c r="AZ21" s="2"/>
      <c r="BA21" s="2"/>
      <c r="BB21" s="2">
        <f t="shared" ref="BB21:BB23" si="59">AZ21*BA21</f>
        <v>0</v>
      </c>
      <c r="BC21" s="2"/>
      <c r="BD21" s="2"/>
      <c r="BE21" s="2"/>
      <c r="BF21" s="2"/>
      <c r="BG21" s="2"/>
      <c r="BH21" s="2"/>
      <c r="BI21" s="2">
        <f t="shared" ref="BI21:BI23" si="60">BG21*BH21</f>
        <v>0</v>
      </c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>
        <f t="shared" ref="BW21:BW23" si="61">BU21*BV21</f>
        <v>0</v>
      </c>
      <c r="BX21" s="2"/>
      <c r="BY21" s="2"/>
      <c r="BZ21" s="2"/>
      <c r="CA21" s="2">
        <f t="shared" ref="CA21:CA23" si="62">BY21*BZ21</f>
        <v>0</v>
      </c>
      <c r="CB21" s="2"/>
      <c r="CC21" s="2"/>
      <c r="CD21" s="2"/>
      <c r="CE21" s="2">
        <f t="shared" ref="CE21:CE23" si="63">CC21*CD21</f>
        <v>0</v>
      </c>
    </row>
    <row r="22" spans="1:84" s="512" customFormat="1" ht="28.8" x14ac:dyDescent="0.3">
      <c r="A22" s="2">
        <v>2</v>
      </c>
      <c r="B22" s="522" t="s">
        <v>381</v>
      </c>
      <c r="C22" s="523">
        <v>0</v>
      </c>
      <c r="D22" s="524" t="str">
        <f t="shared" si="50"/>
        <v>.z09_2_c_0</v>
      </c>
      <c r="E22" s="526" t="s">
        <v>94</v>
      </c>
      <c r="F22" s="2"/>
      <c r="G22" s="2"/>
      <c r="H22" s="20">
        <v>4</v>
      </c>
      <c r="I22" s="51" t="s">
        <v>29</v>
      </c>
      <c r="J22" s="91">
        <f t="shared" si="55"/>
        <v>124</v>
      </c>
      <c r="K22" s="94">
        <f>VLOOKUP(J22,Kalendarz!B:E,4,FALSE)</f>
        <v>47249</v>
      </c>
      <c r="L22" s="94">
        <f t="shared" si="56"/>
        <v>47253</v>
      </c>
      <c r="M22" s="37">
        <f t="shared" si="57"/>
        <v>127</v>
      </c>
      <c r="N22" s="474">
        <f>ROUND(MAX(AG22:AO22)/Listy!$U$2,0)</f>
        <v>4</v>
      </c>
      <c r="O22" s="45">
        <v>160</v>
      </c>
      <c r="P22" s="187"/>
      <c r="Q22" s="187"/>
      <c r="R22" s="187"/>
      <c r="S22" s="187"/>
      <c r="T22" s="187">
        <v>0</v>
      </c>
      <c r="U22" s="187">
        <v>0.5</v>
      </c>
      <c r="V22" s="187">
        <v>0</v>
      </c>
      <c r="W22" s="187">
        <v>0.25</v>
      </c>
      <c r="X22" s="187">
        <v>0.25</v>
      </c>
      <c r="Y22" s="188">
        <v>0</v>
      </c>
      <c r="Z22" s="188">
        <v>0</v>
      </c>
      <c r="AA22" s="188">
        <v>0</v>
      </c>
      <c r="AB22" s="188">
        <v>0</v>
      </c>
      <c r="AC22" s="305"/>
      <c r="AD22" s="305"/>
      <c r="AE22" s="305"/>
      <c r="AF22" s="305"/>
      <c r="AG22" s="192">
        <f t="shared" si="31"/>
        <v>0</v>
      </c>
      <c r="AH22" s="192">
        <f t="shared" si="32"/>
        <v>0</v>
      </c>
      <c r="AI22" s="192">
        <f t="shared" si="33"/>
        <v>0</v>
      </c>
      <c r="AJ22" s="192">
        <f t="shared" si="34"/>
        <v>0</v>
      </c>
      <c r="AK22" s="192">
        <f t="shared" si="35"/>
        <v>0</v>
      </c>
      <c r="AL22" s="192">
        <f t="shared" si="36"/>
        <v>80</v>
      </c>
      <c r="AM22" s="192">
        <f t="shared" si="37"/>
        <v>0</v>
      </c>
      <c r="AN22" s="192">
        <f t="shared" si="38"/>
        <v>40</v>
      </c>
      <c r="AO22" s="192">
        <f t="shared" si="39"/>
        <v>40</v>
      </c>
      <c r="AP22" s="193">
        <f t="shared" si="15"/>
        <v>0</v>
      </c>
      <c r="AQ22" s="193">
        <f t="shared" si="16"/>
        <v>0</v>
      </c>
      <c r="AR22" s="193">
        <f t="shared" si="17"/>
        <v>0</v>
      </c>
      <c r="AS22" s="193">
        <f t="shared" si="18"/>
        <v>0</v>
      </c>
      <c r="AT22" s="306">
        <f t="shared" si="52"/>
        <v>0</v>
      </c>
      <c r="AU22" s="306">
        <f t="shared" si="53"/>
        <v>0</v>
      </c>
      <c r="AV22" s="306">
        <f t="shared" si="54"/>
        <v>0</v>
      </c>
      <c r="AW22" s="306">
        <f t="shared" si="51"/>
        <v>0</v>
      </c>
      <c r="AX22" s="2"/>
      <c r="AY22" s="2">
        <f t="shared" si="58"/>
        <v>0</v>
      </c>
      <c r="AZ22" s="2"/>
      <c r="BA22" s="2"/>
      <c r="BB22" s="2">
        <f t="shared" si="59"/>
        <v>0</v>
      </c>
      <c r="BC22" s="2"/>
      <c r="BD22" s="2"/>
      <c r="BE22" s="2"/>
      <c r="BF22" s="2"/>
      <c r="BG22" s="2"/>
      <c r="BH22" s="2"/>
      <c r="BI22" s="2">
        <f t="shared" si="60"/>
        <v>0</v>
      </c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>
        <f t="shared" si="61"/>
        <v>0</v>
      </c>
      <c r="BX22" s="2"/>
      <c r="BY22" s="2"/>
      <c r="BZ22" s="2"/>
      <c r="CA22" s="2">
        <f t="shared" si="62"/>
        <v>0</v>
      </c>
      <c r="CB22" s="2"/>
      <c r="CC22" s="2"/>
      <c r="CD22" s="2"/>
      <c r="CE22" s="2">
        <f t="shared" si="63"/>
        <v>0</v>
      </c>
    </row>
    <row r="23" spans="1:84" s="512" customFormat="1" ht="36" x14ac:dyDescent="0.35">
      <c r="A23" s="7">
        <v>2</v>
      </c>
      <c r="B23" s="604" t="s">
        <v>382</v>
      </c>
      <c r="C23" s="605">
        <v>0</v>
      </c>
      <c r="D23" s="606" t="str">
        <f t="shared" si="50"/>
        <v>.z09_2_d_0</v>
      </c>
      <c r="E23" s="607" t="s">
        <v>95</v>
      </c>
      <c r="F23" s="2"/>
      <c r="G23" s="2"/>
      <c r="H23" s="46"/>
      <c r="I23" s="46"/>
      <c r="J23" s="91">
        <f t="shared" si="55"/>
        <v>128</v>
      </c>
      <c r="K23" s="94">
        <f>VLOOKUP(J23,Kalendarz!B:E,4,FALSE)</f>
        <v>47277</v>
      </c>
      <c r="L23" s="94">
        <f t="shared" si="56"/>
        <v>47277</v>
      </c>
      <c r="M23" s="37">
        <f t="shared" si="57"/>
        <v>127</v>
      </c>
      <c r="N23" s="474">
        <f>ROUND(MAX(AG23:AO23)/Listy!$U$2,0)</f>
        <v>0</v>
      </c>
      <c r="O23" s="46"/>
      <c r="P23" s="187"/>
      <c r="Q23" s="187"/>
      <c r="R23" s="187"/>
      <c r="S23" s="187"/>
      <c r="T23" s="187"/>
      <c r="U23" s="187"/>
      <c r="V23" s="187"/>
      <c r="W23" s="187"/>
      <c r="X23" s="187"/>
      <c r="Y23" s="188"/>
      <c r="Z23" s="188"/>
      <c r="AA23" s="188"/>
      <c r="AB23" s="188"/>
      <c r="AC23" s="305"/>
      <c r="AD23" s="305"/>
      <c r="AE23" s="305"/>
      <c r="AF23" s="305"/>
      <c r="AG23" s="192">
        <f t="shared" si="31"/>
        <v>0</v>
      </c>
      <c r="AH23" s="192">
        <f t="shared" si="32"/>
        <v>0</v>
      </c>
      <c r="AI23" s="192">
        <f t="shared" si="33"/>
        <v>0</v>
      </c>
      <c r="AJ23" s="192">
        <f t="shared" si="34"/>
        <v>0</v>
      </c>
      <c r="AK23" s="192">
        <f t="shared" si="35"/>
        <v>0</v>
      </c>
      <c r="AL23" s="192">
        <f t="shared" si="36"/>
        <v>0</v>
      </c>
      <c r="AM23" s="192">
        <f t="shared" si="37"/>
        <v>0</v>
      </c>
      <c r="AN23" s="192">
        <f t="shared" si="38"/>
        <v>0</v>
      </c>
      <c r="AO23" s="192">
        <f t="shared" si="39"/>
        <v>0</v>
      </c>
      <c r="AP23" s="193">
        <f t="shared" si="15"/>
        <v>0</v>
      </c>
      <c r="AQ23" s="193">
        <f t="shared" si="16"/>
        <v>0</v>
      </c>
      <c r="AR23" s="193">
        <f t="shared" si="17"/>
        <v>0</v>
      </c>
      <c r="AS23" s="193">
        <f t="shared" si="18"/>
        <v>0</v>
      </c>
      <c r="AT23" s="306">
        <f t="shared" si="52"/>
        <v>0</v>
      </c>
      <c r="AU23" s="306">
        <f t="shared" si="53"/>
        <v>0</v>
      </c>
      <c r="AV23" s="306">
        <f t="shared" si="54"/>
        <v>0</v>
      </c>
      <c r="AW23" s="306">
        <f t="shared" si="51"/>
        <v>0</v>
      </c>
      <c r="AX23" s="2"/>
      <c r="AY23" s="2">
        <f t="shared" si="58"/>
        <v>0</v>
      </c>
      <c r="AZ23" s="2"/>
      <c r="BA23" s="2"/>
      <c r="BB23" s="2">
        <f t="shared" si="59"/>
        <v>0</v>
      </c>
      <c r="BC23" s="2"/>
      <c r="BD23" s="2"/>
      <c r="BE23" s="2"/>
      <c r="BF23" s="2"/>
      <c r="BG23" s="2"/>
      <c r="BH23" s="2"/>
      <c r="BI23" s="2">
        <f t="shared" si="60"/>
        <v>0</v>
      </c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>
        <f t="shared" si="61"/>
        <v>0</v>
      </c>
      <c r="BX23" s="2"/>
      <c r="BY23" s="2"/>
      <c r="BZ23" s="2"/>
      <c r="CA23" s="2">
        <f t="shared" si="62"/>
        <v>0</v>
      </c>
      <c r="CB23" s="2"/>
      <c r="CC23" s="2"/>
      <c r="CD23" s="2"/>
      <c r="CE23" s="2">
        <f t="shared" si="63"/>
        <v>0</v>
      </c>
    </row>
    <row r="24" spans="1:84" s="512" customFormat="1" ht="15" customHeight="1" x14ac:dyDescent="0.3">
      <c r="A24" s="2">
        <v>2</v>
      </c>
      <c r="B24" s="528" t="s">
        <v>382</v>
      </c>
      <c r="C24" s="528">
        <v>1</v>
      </c>
      <c r="D24" s="524" t="str">
        <f t="shared" si="50"/>
        <v>.z09_2_d_1</v>
      </c>
      <c r="E24" s="530" t="s">
        <v>57</v>
      </c>
      <c r="F24" s="2"/>
      <c r="G24" s="2"/>
      <c r="H24" s="39">
        <v>4</v>
      </c>
      <c r="I24" s="53" t="s">
        <v>48</v>
      </c>
      <c r="J24" s="91">
        <f t="shared" si="55"/>
        <v>128</v>
      </c>
      <c r="K24" s="94">
        <f>VLOOKUP(J24,Kalendarz!B:E,4,FALSE)</f>
        <v>47277</v>
      </c>
      <c r="L24" s="94">
        <f t="shared" si="56"/>
        <v>47279</v>
      </c>
      <c r="M24" s="37">
        <f t="shared" si="57"/>
        <v>129</v>
      </c>
      <c r="N24" s="474">
        <f>ROUND(MAX(AG24:AO24)/Listy!$U$2,0)</f>
        <v>2</v>
      </c>
      <c r="O24" s="45">
        <v>160</v>
      </c>
      <c r="P24" s="187"/>
      <c r="Q24" s="187"/>
      <c r="R24" s="187"/>
      <c r="S24" s="187"/>
      <c r="T24" s="187">
        <v>0</v>
      </c>
      <c r="U24" s="187">
        <v>0.25</v>
      </c>
      <c r="V24" s="187">
        <v>0</v>
      </c>
      <c r="W24" s="187">
        <v>0</v>
      </c>
      <c r="X24" s="187">
        <v>0</v>
      </c>
      <c r="Y24" s="188">
        <v>0.25</v>
      </c>
      <c r="Z24" s="188">
        <v>0.25</v>
      </c>
      <c r="AA24" s="188">
        <v>0.25</v>
      </c>
      <c r="AB24" s="188">
        <v>0</v>
      </c>
      <c r="AC24" s="305"/>
      <c r="AD24" s="305"/>
      <c r="AE24" s="305"/>
      <c r="AF24" s="305"/>
      <c r="AG24" s="192">
        <f t="shared" si="31"/>
        <v>0</v>
      </c>
      <c r="AH24" s="192">
        <f t="shared" si="32"/>
        <v>0</v>
      </c>
      <c r="AI24" s="192">
        <f t="shared" si="33"/>
        <v>0</v>
      </c>
      <c r="AJ24" s="192">
        <f t="shared" si="34"/>
        <v>0</v>
      </c>
      <c r="AK24" s="192">
        <f t="shared" si="35"/>
        <v>0</v>
      </c>
      <c r="AL24" s="192">
        <f t="shared" si="36"/>
        <v>40</v>
      </c>
      <c r="AM24" s="192">
        <f t="shared" si="37"/>
        <v>0</v>
      </c>
      <c r="AN24" s="192">
        <f t="shared" si="38"/>
        <v>0</v>
      </c>
      <c r="AO24" s="192">
        <f t="shared" si="39"/>
        <v>0</v>
      </c>
      <c r="AP24" s="193">
        <f t="shared" si="15"/>
        <v>40</v>
      </c>
      <c r="AQ24" s="193">
        <f t="shared" si="16"/>
        <v>40</v>
      </c>
      <c r="AR24" s="193">
        <f t="shared" si="17"/>
        <v>40</v>
      </c>
      <c r="AS24" s="193">
        <f t="shared" si="18"/>
        <v>0</v>
      </c>
      <c r="AT24" s="306">
        <f t="shared" si="52"/>
        <v>0</v>
      </c>
      <c r="AU24" s="306">
        <f t="shared" si="53"/>
        <v>0</v>
      </c>
      <c r="AV24" s="306">
        <f t="shared" si="54"/>
        <v>0</v>
      </c>
      <c r="AW24" s="306">
        <f t="shared" si="51"/>
        <v>0</v>
      </c>
      <c r="AX24" s="2"/>
      <c r="AY24" s="23"/>
      <c r="AZ24" s="2"/>
      <c r="BA24" s="2"/>
      <c r="BB24" s="23"/>
      <c r="BC24" s="2"/>
      <c r="BD24" s="2"/>
      <c r="BE24" s="2"/>
      <c r="BF24" s="2"/>
      <c r="BG24" s="2"/>
      <c r="BH24" s="2"/>
      <c r="BI24" s="23"/>
      <c r="BJ24" s="2"/>
      <c r="BK24" s="2"/>
      <c r="BL24" s="23"/>
      <c r="BM24" s="2"/>
      <c r="BN24" s="2"/>
      <c r="BO24" s="23"/>
      <c r="BP24" s="2"/>
      <c r="BQ24" s="2"/>
      <c r="BR24" s="23"/>
      <c r="BS24" s="23"/>
      <c r="BT24" s="2"/>
      <c r="BU24" s="2"/>
      <c r="BV24" s="2"/>
      <c r="BW24" s="23"/>
      <c r="BX24" s="2"/>
      <c r="BY24" s="2"/>
      <c r="BZ24" s="2"/>
      <c r="CA24" s="23"/>
      <c r="CB24" s="2"/>
      <c r="CC24" s="2"/>
      <c r="CD24" s="2"/>
      <c r="CE24" s="23"/>
    </row>
    <row r="25" spans="1:84" s="512" customFormat="1" ht="15" customHeight="1" x14ac:dyDescent="0.3">
      <c r="A25" s="2">
        <v>2</v>
      </c>
      <c r="B25" s="528" t="s">
        <v>382</v>
      </c>
      <c r="C25" s="528">
        <v>2</v>
      </c>
      <c r="D25" s="524" t="str">
        <f t="shared" si="50"/>
        <v>.z09_2_d_2</v>
      </c>
      <c r="E25" s="530" t="s">
        <v>58</v>
      </c>
      <c r="F25" s="2"/>
      <c r="G25" s="2"/>
      <c r="H25" s="39">
        <v>5</v>
      </c>
      <c r="I25" s="53" t="s">
        <v>48</v>
      </c>
      <c r="J25" s="91">
        <f t="shared" si="55"/>
        <v>130</v>
      </c>
      <c r="K25" s="94">
        <f>VLOOKUP(J25,Kalendarz!B:E,4,FALSE)</f>
        <v>47291</v>
      </c>
      <c r="L25" s="94">
        <f t="shared" si="56"/>
        <v>47295</v>
      </c>
      <c r="M25" s="37">
        <f t="shared" si="57"/>
        <v>133</v>
      </c>
      <c r="N25" s="474">
        <f>ROUND(MAX(AG25:AO25)/Listy!$U$2,0)</f>
        <v>4</v>
      </c>
      <c r="O25" s="45">
        <v>320</v>
      </c>
      <c r="P25" s="187"/>
      <c r="Q25" s="187"/>
      <c r="R25" s="187"/>
      <c r="S25" s="187"/>
      <c r="T25" s="187">
        <v>0.25</v>
      </c>
      <c r="U25" s="187">
        <v>0</v>
      </c>
      <c r="V25" s="187">
        <v>0</v>
      </c>
      <c r="W25" s="187">
        <v>0</v>
      </c>
      <c r="X25" s="187">
        <v>0</v>
      </c>
      <c r="Y25" s="188">
        <v>0.25</v>
      </c>
      <c r="Z25" s="188">
        <v>0.25</v>
      </c>
      <c r="AA25" s="188">
        <v>0.25</v>
      </c>
      <c r="AB25" s="188">
        <v>0</v>
      </c>
      <c r="AC25" s="305"/>
      <c r="AD25" s="305"/>
      <c r="AE25" s="305"/>
      <c r="AF25" s="305"/>
      <c r="AG25" s="192">
        <f t="shared" si="31"/>
        <v>0</v>
      </c>
      <c r="AH25" s="192">
        <f t="shared" si="32"/>
        <v>0</v>
      </c>
      <c r="AI25" s="192">
        <f t="shared" si="33"/>
        <v>0</v>
      </c>
      <c r="AJ25" s="192">
        <f t="shared" si="34"/>
        <v>0</v>
      </c>
      <c r="AK25" s="192">
        <f t="shared" si="35"/>
        <v>80</v>
      </c>
      <c r="AL25" s="192">
        <f t="shared" si="36"/>
        <v>0</v>
      </c>
      <c r="AM25" s="192">
        <f t="shared" si="37"/>
        <v>0</v>
      </c>
      <c r="AN25" s="192">
        <f t="shared" si="38"/>
        <v>0</v>
      </c>
      <c r="AO25" s="192">
        <f t="shared" si="39"/>
        <v>0</v>
      </c>
      <c r="AP25" s="193">
        <f t="shared" si="15"/>
        <v>80</v>
      </c>
      <c r="AQ25" s="193">
        <f t="shared" si="16"/>
        <v>80</v>
      </c>
      <c r="AR25" s="193">
        <f t="shared" si="17"/>
        <v>80</v>
      </c>
      <c r="AS25" s="193">
        <f t="shared" si="18"/>
        <v>0</v>
      </c>
      <c r="AT25" s="306">
        <f t="shared" si="52"/>
        <v>0</v>
      </c>
      <c r="AU25" s="306">
        <f t="shared" si="53"/>
        <v>0</v>
      </c>
      <c r="AV25" s="306">
        <f t="shared" si="54"/>
        <v>0</v>
      </c>
      <c r="AW25" s="306">
        <f t="shared" si="51"/>
        <v>0</v>
      </c>
      <c r="AX25" s="2"/>
      <c r="AY25" s="23"/>
      <c r="AZ25" s="2"/>
      <c r="BA25" s="2"/>
      <c r="BB25" s="23"/>
      <c r="BC25" s="2"/>
      <c r="BD25" s="2"/>
      <c r="BE25" s="2"/>
      <c r="BF25" s="2"/>
      <c r="BG25" s="2"/>
      <c r="BH25" s="2"/>
      <c r="BI25" s="23"/>
      <c r="BJ25" s="2"/>
      <c r="BK25" s="2"/>
      <c r="BL25" s="23"/>
      <c r="BM25" s="2"/>
      <c r="BN25" s="2"/>
      <c r="BO25" s="23"/>
      <c r="BP25" s="2"/>
      <c r="BQ25" s="2"/>
      <c r="BR25" s="23"/>
      <c r="BS25" s="23"/>
      <c r="BT25" s="2"/>
      <c r="BU25" s="2"/>
      <c r="BV25" s="2"/>
      <c r="BW25" s="23"/>
      <c r="BX25" s="2"/>
      <c r="BY25" s="2"/>
      <c r="BZ25" s="2"/>
      <c r="CA25" s="23"/>
      <c r="CB25" s="2"/>
      <c r="CC25" s="2"/>
      <c r="CD25" s="2"/>
      <c r="CE25" s="23"/>
    </row>
    <row r="26" spans="1:84" s="512" customFormat="1" ht="15" customHeight="1" x14ac:dyDescent="0.3">
      <c r="A26" s="2">
        <v>2</v>
      </c>
      <c r="B26" s="528" t="s">
        <v>382</v>
      </c>
      <c r="C26" s="528">
        <v>3</v>
      </c>
      <c r="D26" s="524" t="str">
        <f t="shared" si="50"/>
        <v>.z09_2_d_3</v>
      </c>
      <c r="E26" s="530" t="s">
        <v>59</v>
      </c>
      <c r="F26" s="2"/>
      <c r="G26" s="2"/>
      <c r="H26" s="39">
        <v>5</v>
      </c>
      <c r="I26" s="53" t="s">
        <v>48</v>
      </c>
      <c r="J26" s="91">
        <f t="shared" si="55"/>
        <v>134</v>
      </c>
      <c r="K26" s="94">
        <f>VLOOKUP(J26,Kalendarz!B:E,4,FALSE)</f>
        <v>47319</v>
      </c>
      <c r="L26" s="94">
        <f t="shared" si="56"/>
        <v>47321</v>
      </c>
      <c r="M26" s="37">
        <f t="shared" si="57"/>
        <v>135</v>
      </c>
      <c r="N26" s="474">
        <f>ROUND(MAX(AG26:AO26)/Listy!$U$2,0)</f>
        <v>2</v>
      </c>
      <c r="O26" s="45">
        <v>120</v>
      </c>
      <c r="P26" s="187"/>
      <c r="Q26" s="187"/>
      <c r="R26" s="187"/>
      <c r="S26" s="187"/>
      <c r="T26" s="187">
        <v>0</v>
      </c>
      <c r="U26" s="187">
        <v>0</v>
      </c>
      <c r="V26" s="187">
        <v>0.33300000000000002</v>
      </c>
      <c r="W26" s="187">
        <v>0</v>
      </c>
      <c r="X26" s="187">
        <v>0</v>
      </c>
      <c r="Y26" s="188">
        <v>0.33300000000000002</v>
      </c>
      <c r="Z26" s="188">
        <v>0.33300000000000002</v>
      </c>
      <c r="AA26" s="188">
        <v>0</v>
      </c>
      <c r="AB26" s="188">
        <v>0</v>
      </c>
      <c r="AC26" s="305"/>
      <c r="AD26" s="305"/>
      <c r="AE26" s="305"/>
      <c r="AF26" s="305"/>
      <c r="AG26" s="192">
        <f t="shared" si="31"/>
        <v>0</v>
      </c>
      <c r="AH26" s="192">
        <f t="shared" si="32"/>
        <v>0</v>
      </c>
      <c r="AI26" s="192">
        <f t="shared" si="33"/>
        <v>0</v>
      </c>
      <c r="AJ26" s="192">
        <f t="shared" si="34"/>
        <v>0</v>
      </c>
      <c r="AK26" s="192">
        <f t="shared" si="35"/>
        <v>0</v>
      </c>
      <c r="AL26" s="192">
        <f t="shared" si="36"/>
        <v>0</v>
      </c>
      <c r="AM26" s="192">
        <f t="shared" si="37"/>
        <v>40</v>
      </c>
      <c r="AN26" s="192">
        <f t="shared" si="38"/>
        <v>0</v>
      </c>
      <c r="AO26" s="192">
        <f t="shared" si="39"/>
        <v>0</v>
      </c>
      <c r="AP26" s="193">
        <f t="shared" si="15"/>
        <v>40</v>
      </c>
      <c r="AQ26" s="193">
        <f t="shared" si="16"/>
        <v>40</v>
      </c>
      <c r="AR26" s="193">
        <f t="shared" si="17"/>
        <v>0</v>
      </c>
      <c r="AS26" s="193">
        <f t="shared" si="18"/>
        <v>0</v>
      </c>
      <c r="AT26" s="306">
        <f t="shared" si="52"/>
        <v>0</v>
      </c>
      <c r="AU26" s="306">
        <f t="shared" si="53"/>
        <v>0</v>
      </c>
      <c r="AV26" s="306">
        <f t="shared" si="54"/>
        <v>0</v>
      </c>
      <c r="AW26" s="306">
        <f t="shared" si="51"/>
        <v>0</v>
      </c>
      <c r="AX26" s="2"/>
      <c r="AY26" s="23"/>
      <c r="AZ26" s="2"/>
      <c r="BA26" s="2"/>
      <c r="BB26" s="23"/>
      <c r="BC26" s="2"/>
      <c r="BD26" s="2"/>
      <c r="BE26" s="2"/>
      <c r="BF26" s="2"/>
      <c r="BG26" s="2"/>
      <c r="BH26" s="2"/>
      <c r="BI26" s="23"/>
      <c r="BJ26" s="2"/>
      <c r="BK26" s="2"/>
      <c r="BL26" s="23"/>
      <c r="BM26" s="2"/>
      <c r="BN26" s="2"/>
      <c r="BO26" s="23"/>
      <c r="BP26" s="2"/>
      <c r="BQ26" s="2"/>
      <c r="BR26" s="23"/>
      <c r="BS26" s="23"/>
      <c r="BT26" s="2"/>
      <c r="BU26" s="2"/>
      <c r="BV26" s="2"/>
      <c r="BW26" s="23"/>
      <c r="BX26" s="2"/>
      <c r="BY26" s="2"/>
      <c r="BZ26" s="2"/>
      <c r="CA26" s="23"/>
      <c r="CB26" s="2"/>
      <c r="CC26" s="2"/>
      <c r="CD26" s="2"/>
      <c r="CE26" s="23"/>
    </row>
    <row r="27" spans="1:84" s="512" customFormat="1" ht="15" customHeight="1" x14ac:dyDescent="0.3">
      <c r="A27" s="2">
        <v>2</v>
      </c>
      <c r="B27" s="528" t="s">
        <v>382</v>
      </c>
      <c r="C27" s="528">
        <v>4</v>
      </c>
      <c r="D27" s="524" t="str">
        <f t="shared" si="50"/>
        <v>.z09_2_d_4</v>
      </c>
      <c r="E27" s="530" t="s">
        <v>60</v>
      </c>
      <c r="F27" s="2"/>
      <c r="G27" s="2"/>
      <c r="H27" s="39">
        <v>5</v>
      </c>
      <c r="I27" s="53" t="s">
        <v>48</v>
      </c>
      <c r="J27" s="91">
        <f t="shared" si="55"/>
        <v>136</v>
      </c>
      <c r="K27" s="94">
        <f>VLOOKUP(J27,Kalendarz!B:E,4,FALSE)</f>
        <v>47333</v>
      </c>
      <c r="L27" s="94">
        <f t="shared" si="56"/>
        <v>47335</v>
      </c>
      <c r="M27" s="37">
        <f t="shared" si="57"/>
        <v>137</v>
      </c>
      <c r="N27" s="474">
        <f>ROUND(MAX(AG27:AO27)/Listy!$U$2,0)</f>
        <v>2</v>
      </c>
      <c r="O27" s="45">
        <v>120</v>
      </c>
      <c r="P27" s="187"/>
      <c r="Q27" s="187"/>
      <c r="R27" s="187"/>
      <c r="S27" s="187"/>
      <c r="T27" s="187">
        <v>0</v>
      </c>
      <c r="U27" s="187">
        <v>0</v>
      </c>
      <c r="V27" s="187">
        <v>0</v>
      </c>
      <c r="W27" s="187">
        <v>0.33300000000000002</v>
      </c>
      <c r="X27" s="187">
        <v>0</v>
      </c>
      <c r="Y27" s="188">
        <v>0</v>
      </c>
      <c r="Z27" s="188">
        <v>0.33300000000000002</v>
      </c>
      <c r="AA27" s="188">
        <v>0.33300000000000002</v>
      </c>
      <c r="AB27" s="188">
        <v>0</v>
      </c>
      <c r="AC27" s="305"/>
      <c r="AD27" s="305"/>
      <c r="AE27" s="305"/>
      <c r="AF27" s="305"/>
      <c r="AG27" s="192">
        <f t="shared" si="31"/>
        <v>0</v>
      </c>
      <c r="AH27" s="192">
        <f t="shared" si="32"/>
        <v>0</v>
      </c>
      <c r="AI27" s="192">
        <f t="shared" si="33"/>
        <v>0</v>
      </c>
      <c r="AJ27" s="192">
        <f t="shared" si="34"/>
        <v>0</v>
      </c>
      <c r="AK27" s="192">
        <f t="shared" si="35"/>
        <v>0</v>
      </c>
      <c r="AL27" s="192">
        <f t="shared" si="36"/>
        <v>0</v>
      </c>
      <c r="AM27" s="192">
        <f t="shared" si="37"/>
        <v>0</v>
      </c>
      <c r="AN27" s="192">
        <f t="shared" si="38"/>
        <v>40</v>
      </c>
      <c r="AO27" s="192">
        <f t="shared" si="39"/>
        <v>0</v>
      </c>
      <c r="AP27" s="193">
        <f t="shared" si="15"/>
        <v>0</v>
      </c>
      <c r="AQ27" s="193">
        <f t="shared" si="16"/>
        <v>40</v>
      </c>
      <c r="AR27" s="193">
        <f t="shared" si="17"/>
        <v>40</v>
      </c>
      <c r="AS27" s="193">
        <f t="shared" si="18"/>
        <v>0</v>
      </c>
      <c r="AT27" s="306">
        <f t="shared" si="52"/>
        <v>0</v>
      </c>
      <c r="AU27" s="306">
        <f t="shared" si="53"/>
        <v>0</v>
      </c>
      <c r="AV27" s="306">
        <f t="shared" si="54"/>
        <v>0</v>
      </c>
      <c r="AW27" s="306">
        <f t="shared" si="51"/>
        <v>0</v>
      </c>
      <c r="AX27" s="2"/>
      <c r="AY27" s="23"/>
      <c r="AZ27" s="2"/>
      <c r="BA27" s="2"/>
      <c r="BB27" s="23"/>
      <c r="BC27" s="2"/>
      <c r="BD27" s="2"/>
      <c r="BE27" s="2"/>
      <c r="BF27" s="2"/>
      <c r="BG27" s="2"/>
      <c r="BH27" s="2"/>
      <c r="BI27" s="23"/>
      <c r="BJ27" s="2"/>
      <c r="BK27" s="2"/>
      <c r="BL27" s="23"/>
      <c r="BM27" s="2"/>
      <c r="BN27" s="2"/>
      <c r="BO27" s="23"/>
      <c r="BP27" s="2"/>
      <c r="BQ27" s="2"/>
      <c r="BR27" s="23"/>
      <c r="BS27" s="23"/>
      <c r="BT27" s="2"/>
      <c r="BU27" s="2"/>
      <c r="BV27" s="2"/>
      <c r="BW27" s="23"/>
      <c r="BX27" s="2"/>
      <c r="BY27" s="2"/>
      <c r="BZ27" s="2"/>
      <c r="CA27" s="23"/>
      <c r="CB27" s="2"/>
      <c r="CC27" s="2"/>
      <c r="CD27" s="2"/>
      <c r="CE27" s="23"/>
    </row>
    <row r="28" spans="1:84" s="512" customFormat="1" ht="15" customHeight="1" x14ac:dyDescent="0.3">
      <c r="A28" s="2">
        <v>2</v>
      </c>
      <c r="B28" s="528" t="s">
        <v>382</v>
      </c>
      <c r="C28" s="528">
        <v>5</v>
      </c>
      <c r="D28" s="524" t="str">
        <f t="shared" si="50"/>
        <v>.z09_2_d_5</v>
      </c>
      <c r="E28" s="530" t="s">
        <v>61</v>
      </c>
      <c r="F28" s="2"/>
      <c r="G28" s="2"/>
      <c r="H28" s="39">
        <v>6</v>
      </c>
      <c r="I28" s="53" t="s">
        <v>48</v>
      </c>
      <c r="J28" s="91">
        <f t="shared" si="55"/>
        <v>138</v>
      </c>
      <c r="K28" s="94">
        <f>VLOOKUP(J28,Kalendarz!B:E,4,FALSE)</f>
        <v>47347</v>
      </c>
      <c r="L28" s="94">
        <f t="shared" si="56"/>
        <v>47347</v>
      </c>
      <c r="M28" s="37">
        <f t="shared" si="57"/>
        <v>137</v>
      </c>
      <c r="N28" s="474">
        <v>0</v>
      </c>
      <c r="O28" s="45">
        <v>120</v>
      </c>
      <c r="P28" s="187"/>
      <c r="Q28" s="187"/>
      <c r="R28" s="187"/>
      <c r="S28" s="187"/>
      <c r="T28" s="187">
        <v>0.33300000000000002</v>
      </c>
      <c r="U28" s="187">
        <v>0</v>
      </c>
      <c r="V28" s="187">
        <v>0</v>
      </c>
      <c r="W28" s="187">
        <v>0</v>
      </c>
      <c r="X28" s="187">
        <v>0</v>
      </c>
      <c r="Y28" s="188">
        <v>0</v>
      </c>
      <c r="Z28" s="188">
        <v>0.33300000000000002</v>
      </c>
      <c r="AA28" s="188">
        <v>0.33300000000000002</v>
      </c>
      <c r="AB28" s="188">
        <v>0</v>
      </c>
      <c r="AC28" s="305"/>
      <c r="AD28" s="305"/>
      <c r="AE28" s="305"/>
      <c r="AF28" s="305"/>
      <c r="AG28" s="192">
        <f t="shared" si="31"/>
        <v>0</v>
      </c>
      <c r="AH28" s="192">
        <f t="shared" si="32"/>
        <v>0</v>
      </c>
      <c r="AI28" s="192">
        <f t="shared" si="33"/>
        <v>0</v>
      </c>
      <c r="AJ28" s="192">
        <f t="shared" si="34"/>
        <v>0</v>
      </c>
      <c r="AK28" s="192">
        <f t="shared" si="35"/>
        <v>40</v>
      </c>
      <c r="AL28" s="192">
        <f t="shared" si="36"/>
        <v>0</v>
      </c>
      <c r="AM28" s="192">
        <f t="shared" si="37"/>
        <v>0</v>
      </c>
      <c r="AN28" s="192">
        <f t="shared" si="38"/>
        <v>0</v>
      </c>
      <c r="AO28" s="192">
        <f t="shared" si="39"/>
        <v>0</v>
      </c>
      <c r="AP28" s="193">
        <f t="shared" si="15"/>
        <v>0</v>
      </c>
      <c r="AQ28" s="193">
        <f t="shared" si="16"/>
        <v>40</v>
      </c>
      <c r="AR28" s="193">
        <f t="shared" si="17"/>
        <v>40</v>
      </c>
      <c r="AS28" s="193">
        <f t="shared" si="18"/>
        <v>0</v>
      </c>
      <c r="AT28" s="306">
        <f t="shared" si="52"/>
        <v>0</v>
      </c>
      <c r="AU28" s="306">
        <f t="shared" si="53"/>
        <v>0</v>
      </c>
      <c r="AV28" s="306">
        <f t="shared" si="54"/>
        <v>0</v>
      </c>
      <c r="AW28" s="306">
        <f t="shared" si="51"/>
        <v>0</v>
      </c>
      <c r="AX28" s="2"/>
      <c r="AY28" s="23"/>
      <c r="AZ28" s="2"/>
      <c r="BA28" s="2"/>
      <c r="BB28" s="23"/>
      <c r="BC28" s="2"/>
      <c r="BD28" s="2"/>
      <c r="BE28" s="2"/>
      <c r="BF28" s="2"/>
      <c r="BG28" s="2"/>
      <c r="BH28" s="2"/>
      <c r="BI28" s="23"/>
      <c r="BJ28" s="2"/>
      <c r="BK28" s="2"/>
      <c r="BL28" s="23"/>
      <c r="BM28" s="2"/>
      <c r="BN28" s="2"/>
      <c r="BO28" s="23"/>
      <c r="BP28" s="2"/>
      <c r="BQ28" s="2"/>
      <c r="BR28" s="23"/>
      <c r="BS28" s="23"/>
      <c r="BT28" s="2"/>
      <c r="BU28" s="2"/>
      <c r="BV28" s="2"/>
      <c r="BW28" s="23"/>
      <c r="BX28" s="2"/>
      <c r="BY28" s="2"/>
      <c r="BZ28" s="2"/>
      <c r="CA28" s="23"/>
      <c r="CB28" s="2"/>
      <c r="CC28" s="2"/>
      <c r="CD28" s="2"/>
      <c r="CE28" s="23"/>
    </row>
    <row r="29" spans="1:84" s="512" customFormat="1" ht="15" customHeight="1" x14ac:dyDescent="0.3">
      <c r="A29" s="2">
        <v>2</v>
      </c>
      <c r="B29" s="528" t="s">
        <v>382</v>
      </c>
      <c r="C29" s="528">
        <v>6</v>
      </c>
      <c r="D29" s="524" t="str">
        <f t="shared" si="50"/>
        <v>.z09_2_d_6</v>
      </c>
      <c r="E29" s="530" t="s">
        <v>62</v>
      </c>
      <c r="F29" s="2"/>
      <c r="G29" s="2"/>
      <c r="H29" s="39">
        <v>6</v>
      </c>
      <c r="I29" s="53" t="s">
        <v>48</v>
      </c>
      <c r="J29" s="91">
        <f t="shared" si="55"/>
        <v>138</v>
      </c>
      <c r="K29" s="94">
        <f>VLOOKUP(J29,Kalendarz!B:E,4,FALSE)</f>
        <v>47347</v>
      </c>
      <c r="L29" s="94">
        <f t="shared" si="56"/>
        <v>47349</v>
      </c>
      <c r="M29" s="37">
        <f t="shared" si="57"/>
        <v>139</v>
      </c>
      <c r="N29" s="474">
        <f>ROUND(MAX(AG29:AO29)/Listy!$U$2,0)</f>
        <v>2</v>
      </c>
      <c r="O29" s="45">
        <v>120</v>
      </c>
      <c r="P29" s="187"/>
      <c r="Q29" s="187"/>
      <c r="R29" s="187"/>
      <c r="S29" s="187"/>
      <c r="T29" s="187">
        <v>0</v>
      </c>
      <c r="U29" s="187">
        <v>0</v>
      </c>
      <c r="V29" s="187">
        <v>0.33300000000000002</v>
      </c>
      <c r="W29" s="187">
        <v>0</v>
      </c>
      <c r="X29" s="187">
        <v>0</v>
      </c>
      <c r="Y29" s="188">
        <v>0.33300000000000002</v>
      </c>
      <c r="Z29" s="188">
        <v>0</v>
      </c>
      <c r="AA29" s="188">
        <v>0</v>
      </c>
      <c r="AB29" s="188">
        <v>0.33300000000000002</v>
      </c>
      <c r="AC29" s="305"/>
      <c r="AD29" s="305"/>
      <c r="AE29" s="305"/>
      <c r="AF29" s="305"/>
      <c r="AG29" s="192">
        <f t="shared" si="31"/>
        <v>0</v>
      </c>
      <c r="AH29" s="192">
        <f t="shared" si="32"/>
        <v>0</v>
      </c>
      <c r="AI29" s="192">
        <f t="shared" si="33"/>
        <v>0</v>
      </c>
      <c r="AJ29" s="192">
        <f t="shared" si="34"/>
        <v>0</v>
      </c>
      <c r="AK29" s="192">
        <f t="shared" si="35"/>
        <v>0</v>
      </c>
      <c r="AL29" s="192">
        <f t="shared" si="36"/>
        <v>0</v>
      </c>
      <c r="AM29" s="192">
        <f t="shared" si="37"/>
        <v>40</v>
      </c>
      <c r="AN29" s="192">
        <f t="shared" si="38"/>
        <v>0</v>
      </c>
      <c r="AO29" s="192">
        <f t="shared" si="39"/>
        <v>0</v>
      </c>
      <c r="AP29" s="193">
        <f t="shared" si="15"/>
        <v>40</v>
      </c>
      <c r="AQ29" s="193">
        <f t="shared" si="16"/>
        <v>0</v>
      </c>
      <c r="AR29" s="193">
        <f t="shared" si="17"/>
        <v>0</v>
      </c>
      <c r="AS29" s="193">
        <f t="shared" si="18"/>
        <v>40</v>
      </c>
      <c r="AT29" s="306">
        <f t="shared" si="52"/>
        <v>0</v>
      </c>
      <c r="AU29" s="306">
        <f t="shared" si="53"/>
        <v>0</v>
      </c>
      <c r="AV29" s="306">
        <f t="shared" si="54"/>
        <v>0</v>
      </c>
      <c r="AW29" s="306">
        <f t="shared" si="51"/>
        <v>0</v>
      </c>
      <c r="AX29" s="2"/>
      <c r="AY29" s="23"/>
      <c r="AZ29" s="2"/>
      <c r="BA29" s="2"/>
      <c r="BB29" s="23"/>
      <c r="BC29" s="2"/>
      <c r="BD29" s="2"/>
      <c r="BE29" s="2"/>
      <c r="BF29" s="2"/>
      <c r="BG29" s="2"/>
      <c r="BH29" s="2"/>
      <c r="BI29" s="23"/>
      <c r="BJ29" s="2"/>
      <c r="BK29" s="2"/>
      <c r="BL29" s="23"/>
      <c r="BM29" s="2"/>
      <c r="BN29" s="2"/>
      <c r="BO29" s="23"/>
      <c r="BP29" s="2"/>
      <c r="BQ29" s="2"/>
      <c r="BR29" s="23"/>
      <c r="BS29" s="23"/>
      <c r="BT29" s="2"/>
      <c r="BU29" s="2"/>
      <c r="BV29" s="2"/>
      <c r="BW29" s="23"/>
      <c r="BX29" s="2"/>
      <c r="BY29" s="2"/>
      <c r="BZ29" s="2"/>
      <c r="CA29" s="23"/>
      <c r="CB29" s="2"/>
      <c r="CC29" s="2"/>
      <c r="CD29" s="2"/>
      <c r="CE29" s="23"/>
    </row>
    <row r="30" spans="1:84" s="512" customFormat="1" ht="15.75" customHeight="1" thickBot="1" x14ac:dyDescent="0.35">
      <c r="A30" s="2">
        <v>2</v>
      </c>
      <c r="B30" s="522" t="s">
        <v>383</v>
      </c>
      <c r="C30" s="523">
        <v>7</v>
      </c>
      <c r="D30" s="524" t="str">
        <f t="shared" si="50"/>
        <v>.z09_2_e_7</v>
      </c>
      <c r="E30" s="526" t="s">
        <v>63</v>
      </c>
      <c r="F30" s="2"/>
      <c r="G30" s="2"/>
      <c r="H30" s="39">
        <v>7</v>
      </c>
      <c r="I30" s="100" t="s">
        <v>42</v>
      </c>
      <c r="J30" s="91">
        <f t="shared" si="55"/>
        <v>140</v>
      </c>
      <c r="K30" s="94">
        <f>VLOOKUP(J30,Kalendarz!B:E,4,FALSE)</f>
        <v>47361</v>
      </c>
      <c r="L30" s="94">
        <f t="shared" si="56"/>
        <v>47363</v>
      </c>
      <c r="M30" s="37">
        <f t="shared" si="57"/>
        <v>141</v>
      </c>
      <c r="N30" s="474">
        <f>ROUND(MAX(AG30:AO30)/Listy!$U$2,0)</f>
        <v>2</v>
      </c>
      <c r="O30" s="45">
        <v>120</v>
      </c>
      <c r="P30" s="187"/>
      <c r="Q30" s="187"/>
      <c r="R30" s="187"/>
      <c r="S30" s="187"/>
      <c r="T30" s="187">
        <v>0</v>
      </c>
      <c r="U30" s="187">
        <v>0.25</v>
      </c>
      <c r="V30" s="187">
        <v>0</v>
      </c>
      <c r="W30" s="187">
        <v>0</v>
      </c>
      <c r="X30" s="187">
        <v>0</v>
      </c>
      <c r="Y30" s="188">
        <v>0.25</v>
      </c>
      <c r="Z30" s="188">
        <v>0.25</v>
      </c>
      <c r="AA30" s="188">
        <v>0.25</v>
      </c>
      <c r="AB30" s="188">
        <v>0</v>
      </c>
      <c r="AC30" s="305"/>
      <c r="AD30" s="305"/>
      <c r="AE30" s="305"/>
      <c r="AF30" s="305"/>
      <c r="AG30" s="192">
        <f t="shared" si="31"/>
        <v>0</v>
      </c>
      <c r="AH30" s="192">
        <f t="shared" si="32"/>
        <v>0</v>
      </c>
      <c r="AI30" s="192">
        <f t="shared" si="33"/>
        <v>0</v>
      </c>
      <c r="AJ30" s="192">
        <f t="shared" si="34"/>
        <v>0</v>
      </c>
      <c r="AK30" s="192">
        <f t="shared" si="35"/>
        <v>0</v>
      </c>
      <c r="AL30" s="192">
        <f t="shared" si="36"/>
        <v>30</v>
      </c>
      <c r="AM30" s="192">
        <f t="shared" si="37"/>
        <v>0</v>
      </c>
      <c r="AN30" s="192">
        <f t="shared" si="38"/>
        <v>0</v>
      </c>
      <c r="AO30" s="192">
        <f t="shared" si="39"/>
        <v>0</v>
      </c>
      <c r="AP30" s="193">
        <f t="shared" si="15"/>
        <v>30</v>
      </c>
      <c r="AQ30" s="193">
        <f t="shared" si="16"/>
        <v>30</v>
      </c>
      <c r="AR30" s="193">
        <f t="shared" si="17"/>
        <v>30</v>
      </c>
      <c r="AS30" s="193">
        <f t="shared" si="18"/>
        <v>0</v>
      </c>
      <c r="AT30" s="306">
        <f t="shared" si="52"/>
        <v>0</v>
      </c>
      <c r="AU30" s="306">
        <f t="shared" si="53"/>
        <v>0</v>
      </c>
      <c r="AV30" s="306">
        <f t="shared" si="54"/>
        <v>0</v>
      </c>
      <c r="AW30" s="306">
        <f t="shared" si="51"/>
        <v>0</v>
      </c>
      <c r="AX30" s="2"/>
      <c r="AY30" s="23">
        <f>O30*AX30</f>
        <v>0</v>
      </c>
      <c r="AZ30" s="2"/>
      <c r="BA30" s="2"/>
      <c r="BB30" s="23">
        <f>AZ30*BA30</f>
        <v>0</v>
      </c>
      <c r="BC30" s="2"/>
      <c r="BD30" s="2"/>
      <c r="BE30" s="2"/>
      <c r="BF30" s="2"/>
      <c r="BG30" s="2"/>
      <c r="BH30" s="2"/>
      <c r="BI30" s="23">
        <f>BG30*BH30</f>
        <v>0</v>
      </c>
      <c r="BJ30" s="2"/>
      <c r="BK30" s="2"/>
      <c r="BL30" s="23"/>
      <c r="BM30" s="2"/>
      <c r="BN30" s="2"/>
      <c r="BO30" s="23"/>
      <c r="BP30" s="2"/>
      <c r="BQ30" s="2"/>
      <c r="BR30" s="23"/>
      <c r="BS30" s="23"/>
      <c r="BT30" s="2"/>
      <c r="BU30" s="2"/>
      <c r="BV30" s="2"/>
      <c r="BW30" s="23">
        <f>BU30*BV30</f>
        <v>0</v>
      </c>
      <c r="BX30" s="2"/>
      <c r="BY30" s="2"/>
      <c r="BZ30" s="2"/>
      <c r="CA30" s="23">
        <f>BY30*BZ30</f>
        <v>0</v>
      </c>
      <c r="CB30" s="2"/>
      <c r="CC30" s="2"/>
      <c r="CD30" s="2"/>
      <c r="CE30" s="23">
        <f>CC30*CD30</f>
        <v>0</v>
      </c>
    </row>
    <row r="31" spans="1:84" s="512" customFormat="1" ht="36.6" thickBot="1" x14ac:dyDescent="0.4">
      <c r="A31" s="7">
        <v>3</v>
      </c>
      <c r="B31" s="604" t="s">
        <v>379</v>
      </c>
      <c r="C31" s="605">
        <v>0</v>
      </c>
      <c r="D31" s="606" t="str">
        <f t="shared" si="50"/>
        <v>.z09_3_a_0</v>
      </c>
      <c r="E31" s="607" t="s">
        <v>742</v>
      </c>
      <c r="F31" s="2"/>
      <c r="G31" s="2"/>
      <c r="H31" s="37"/>
      <c r="I31" s="53"/>
      <c r="J31" s="91">
        <f t="shared" si="55"/>
        <v>142</v>
      </c>
      <c r="K31" s="94">
        <f>VLOOKUP(J31,Kalendarz!B:E,4,FALSE)</f>
        <v>47375</v>
      </c>
      <c r="L31" s="94">
        <f t="shared" si="56"/>
        <v>47375</v>
      </c>
      <c r="M31" s="37">
        <f t="shared" si="57"/>
        <v>141</v>
      </c>
      <c r="N31" s="474">
        <f>ROUND(MAX(AG31:AO31)/Listy!$U$2,0)</f>
        <v>0</v>
      </c>
      <c r="O31" s="92"/>
      <c r="P31" s="42"/>
      <c r="Q31" s="42"/>
      <c r="R31" s="42"/>
      <c r="S31" s="130"/>
      <c r="T31" s="130"/>
      <c r="U31" s="130"/>
      <c r="V31" s="130"/>
      <c r="W31" s="130"/>
      <c r="X31" s="42"/>
      <c r="Y31" s="42"/>
      <c r="Z31" s="42"/>
      <c r="AA31" s="43"/>
      <c r="AB31" s="190"/>
      <c r="AC31" s="190"/>
      <c r="AD31" s="190"/>
      <c r="AE31" s="190"/>
      <c r="AF31" s="43"/>
      <c r="AG31" s="43"/>
      <c r="AH31" s="43"/>
      <c r="AI31" s="43"/>
      <c r="AJ31" s="92"/>
      <c r="AK31" s="92"/>
      <c r="AL31" s="92"/>
      <c r="AM31" s="92"/>
      <c r="AN31" s="92"/>
      <c r="AO31" s="92"/>
      <c r="AP31" s="92"/>
      <c r="AQ31" s="92"/>
      <c r="AR31" s="92"/>
      <c r="AS31" s="304"/>
      <c r="AT31" s="304"/>
      <c r="AU31" s="304"/>
      <c r="AV31" s="304"/>
      <c r="AW31" s="148"/>
      <c r="AX31" s="15"/>
      <c r="AY31" s="14">
        <f>AY32+AY33+AY34+AY35+AY36+AY37</f>
        <v>0</v>
      </c>
      <c r="AZ31" s="16"/>
      <c r="BA31" s="2"/>
      <c r="BB31" s="14">
        <f>BB32+BB33+BB34+BB35+BB36+BB37</f>
        <v>0</v>
      </c>
      <c r="BC31" s="2"/>
      <c r="BD31" s="2"/>
      <c r="BE31" s="2"/>
      <c r="BF31" s="2"/>
      <c r="BG31" s="2"/>
      <c r="BH31" s="2"/>
      <c r="BI31" s="14">
        <f>BI32+BI33+BI34+BI35+BI36+BI37</f>
        <v>0</v>
      </c>
      <c r="BJ31" s="2"/>
      <c r="BK31" s="2"/>
      <c r="BL31" s="14">
        <f>BL32+BL33+BL34+BL35+BL36+BL37</f>
        <v>0</v>
      </c>
      <c r="BM31" s="2"/>
      <c r="BN31" s="2"/>
      <c r="BO31" s="14">
        <f>BO32+BO33+BO34+BO35+BO36+BO37</f>
        <v>0</v>
      </c>
      <c r="BP31" s="2"/>
      <c r="BQ31" s="2"/>
      <c r="BR31" s="14">
        <f t="shared" ref="BR31:BS31" si="64">BR32+BR33+BR34+BR35+BR36+BR37</f>
        <v>0</v>
      </c>
      <c r="BS31" s="14">
        <f t="shared" si="64"/>
        <v>0</v>
      </c>
      <c r="BT31" s="2"/>
      <c r="BU31" s="2"/>
      <c r="BV31" s="2"/>
      <c r="BW31" s="14">
        <f>BW32+BW33+BW34+BW35+BW36+BW37</f>
        <v>0</v>
      </c>
      <c r="BX31" s="2"/>
      <c r="BY31" s="2"/>
      <c r="BZ31" s="2"/>
      <c r="CA31" s="14">
        <f>CA32+CA33+CA34+CA35+CA36+CA37</f>
        <v>0</v>
      </c>
      <c r="CB31" s="2"/>
      <c r="CC31" s="2"/>
      <c r="CD31" s="2"/>
      <c r="CE31" s="14">
        <f>CE32+CE33+CE34+CE35+CE36+CE37</f>
        <v>0</v>
      </c>
      <c r="CF31" s="525">
        <f>AY31+BB31+BI31+BL31+BO31+BR31+BS31+BW31+CA31+CE31</f>
        <v>0</v>
      </c>
    </row>
    <row r="32" spans="1:84" s="512" customFormat="1" ht="72" x14ac:dyDescent="0.3">
      <c r="A32" s="2">
        <v>3</v>
      </c>
      <c r="B32" s="522" t="s">
        <v>379</v>
      </c>
      <c r="C32" s="523">
        <v>1</v>
      </c>
      <c r="D32" s="524" t="str">
        <f t="shared" ref="D32:D37" si="65">CONCATENATE(A$3,"_",A32,"_",B32,"_",C32)</f>
        <v>.z09_3_a_1</v>
      </c>
      <c r="E32" s="526" t="s">
        <v>96</v>
      </c>
      <c r="F32" s="2"/>
      <c r="G32" s="2"/>
      <c r="H32" s="46">
        <v>3</v>
      </c>
      <c r="I32" s="46" t="s">
        <v>37</v>
      </c>
      <c r="J32" s="91">
        <f t="shared" si="55"/>
        <v>142</v>
      </c>
      <c r="K32" s="94">
        <f>VLOOKUP(J32,Kalendarz!B:E,4,FALSE)</f>
        <v>47375</v>
      </c>
      <c r="L32" s="94">
        <f t="shared" si="56"/>
        <v>47376</v>
      </c>
      <c r="M32" s="37">
        <f t="shared" si="57"/>
        <v>142</v>
      </c>
      <c r="N32" s="474">
        <f>ROUND(MAX(AG32:AO32)/Listy!$U$2,0)</f>
        <v>1</v>
      </c>
      <c r="O32" s="45">
        <v>40</v>
      </c>
      <c r="P32" s="187"/>
      <c r="Q32" s="187"/>
      <c r="R32" s="187"/>
      <c r="S32" s="187"/>
      <c r="T32" s="187">
        <v>0.5</v>
      </c>
      <c r="U32" s="187">
        <v>0</v>
      </c>
      <c r="V32" s="187">
        <v>0</v>
      </c>
      <c r="W32" s="187">
        <v>0</v>
      </c>
      <c r="X32" s="187">
        <v>0</v>
      </c>
      <c r="Y32" s="188">
        <v>0.5</v>
      </c>
      <c r="Z32" s="188">
        <v>0</v>
      </c>
      <c r="AA32" s="188">
        <v>0</v>
      </c>
      <c r="AB32" s="188">
        <v>0</v>
      </c>
      <c r="AC32" s="305"/>
      <c r="AD32" s="305"/>
      <c r="AE32" s="305"/>
      <c r="AF32" s="305"/>
      <c r="AG32" s="192">
        <f t="shared" si="31"/>
        <v>0</v>
      </c>
      <c r="AH32" s="192">
        <f t="shared" si="32"/>
        <v>0</v>
      </c>
      <c r="AI32" s="192">
        <f t="shared" si="33"/>
        <v>0</v>
      </c>
      <c r="AJ32" s="192">
        <f t="shared" si="34"/>
        <v>0</v>
      </c>
      <c r="AK32" s="192">
        <f t="shared" si="35"/>
        <v>20</v>
      </c>
      <c r="AL32" s="192">
        <f t="shared" si="36"/>
        <v>0</v>
      </c>
      <c r="AM32" s="192">
        <f t="shared" si="37"/>
        <v>0</v>
      </c>
      <c r="AN32" s="192">
        <f t="shared" si="38"/>
        <v>0</v>
      </c>
      <c r="AO32" s="192">
        <f t="shared" si="39"/>
        <v>0</v>
      </c>
      <c r="AP32" s="193">
        <f t="shared" si="15"/>
        <v>20</v>
      </c>
      <c r="AQ32" s="193">
        <f t="shared" si="16"/>
        <v>0</v>
      </c>
      <c r="AR32" s="193">
        <f t="shared" si="17"/>
        <v>0</v>
      </c>
      <c r="AS32" s="193">
        <f t="shared" si="18"/>
        <v>0</v>
      </c>
      <c r="AT32" s="306">
        <f t="shared" si="52"/>
        <v>0</v>
      </c>
      <c r="AU32" s="306">
        <f t="shared" si="53"/>
        <v>0</v>
      </c>
      <c r="AV32" s="306">
        <f t="shared" si="54"/>
        <v>0</v>
      </c>
      <c r="AW32" s="306">
        <f t="shared" si="51"/>
        <v>0</v>
      </c>
      <c r="AX32" s="2"/>
      <c r="AY32" s="21">
        <f t="shared" ref="AY32:AY36" si="66">O32*AX32</f>
        <v>0</v>
      </c>
      <c r="AZ32" s="2"/>
      <c r="BA32" s="2"/>
      <c r="BB32" s="21">
        <f t="shared" ref="BB32:BB36" si="67">AZ32*BA32</f>
        <v>0</v>
      </c>
      <c r="BC32" s="2"/>
      <c r="BD32" s="2"/>
      <c r="BE32" s="2"/>
      <c r="BF32" s="2"/>
      <c r="BG32" s="2"/>
      <c r="BH32" s="2"/>
      <c r="BI32" s="21">
        <f t="shared" ref="BI32:BI36" si="68">BG32*BH32</f>
        <v>0</v>
      </c>
      <c r="BJ32" s="2"/>
      <c r="BK32" s="2"/>
      <c r="BL32" s="21">
        <v>0</v>
      </c>
      <c r="BM32" s="2"/>
      <c r="BN32" s="2"/>
      <c r="BO32" s="21">
        <v>0</v>
      </c>
      <c r="BP32" s="2"/>
      <c r="BQ32" s="2"/>
      <c r="BR32" s="21">
        <v>0</v>
      </c>
      <c r="BS32" s="21">
        <v>0</v>
      </c>
      <c r="BT32" s="2"/>
      <c r="BU32" s="2"/>
      <c r="BV32" s="2"/>
      <c r="BW32" s="21">
        <f t="shared" ref="BW32:BW36" si="69">BU32*BV32</f>
        <v>0</v>
      </c>
      <c r="BX32" s="2"/>
      <c r="BY32" s="2"/>
      <c r="BZ32" s="2"/>
      <c r="CA32" s="21">
        <f t="shared" ref="CA32:CA36" si="70">BY32*BZ32</f>
        <v>0</v>
      </c>
      <c r="CB32" s="2"/>
      <c r="CC32" s="2"/>
      <c r="CD32" s="2"/>
      <c r="CE32" s="21">
        <f t="shared" ref="CE32:CE36" si="71">CC32*CD32</f>
        <v>0</v>
      </c>
    </row>
    <row r="33" spans="1:84" s="512" customFormat="1" ht="28.8" x14ac:dyDescent="0.3">
      <c r="A33" s="2">
        <v>3</v>
      </c>
      <c r="B33" s="522" t="s">
        <v>380</v>
      </c>
      <c r="C33" s="523">
        <v>1</v>
      </c>
      <c r="D33" s="524" t="str">
        <f t="shared" si="65"/>
        <v>.z09_3_b_1</v>
      </c>
      <c r="E33" s="526" t="s">
        <v>97</v>
      </c>
      <c r="F33" s="2"/>
      <c r="G33" s="2"/>
      <c r="H33" s="45">
        <v>3</v>
      </c>
      <c r="I33" s="46" t="s">
        <v>37</v>
      </c>
      <c r="J33" s="91">
        <f t="shared" ref="J33:J76" si="72">M32+1</f>
        <v>143</v>
      </c>
      <c r="K33" s="94">
        <f>VLOOKUP(J33,Kalendarz!B:E,4,FALSE)</f>
        <v>47382</v>
      </c>
      <c r="L33" s="94">
        <f t="shared" ref="L33:L76" si="73">K33+N33</f>
        <v>47383</v>
      </c>
      <c r="M33" s="37">
        <f t="shared" ref="M33:M76" si="74">J33+N33-1</f>
        <v>143</v>
      </c>
      <c r="N33" s="474">
        <f>ROUND(MAX(AG33:AO33)/Listy!$U$2,0)</f>
        <v>1</v>
      </c>
      <c r="O33" s="45">
        <v>40</v>
      </c>
      <c r="P33" s="187"/>
      <c r="Q33" s="187"/>
      <c r="R33" s="187"/>
      <c r="S33" s="187"/>
      <c r="T33" s="187">
        <v>0</v>
      </c>
      <c r="U33" s="187">
        <v>0.5</v>
      </c>
      <c r="V33" s="187">
        <v>0</v>
      </c>
      <c r="W33" s="187">
        <v>0</v>
      </c>
      <c r="X33" s="187">
        <v>0</v>
      </c>
      <c r="Y33" s="188">
        <v>0.5</v>
      </c>
      <c r="Z33" s="188">
        <v>0</v>
      </c>
      <c r="AA33" s="188">
        <v>0</v>
      </c>
      <c r="AB33" s="188">
        <v>0</v>
      </c>
      <c r="AC33" s="305"/>
      <c r="AD33" s="305"/>
      <c r="AE33" s="305"/>
      <c r="AF33" s="305"/>
      <c r="AG33" s="192">
        <f t="shared" si="31"/>
        <v>0</v>
      </c>
      <c r="AH33" s="192">
        <f t="shared" si="32"/>
        <v>0</v>
      </c>
      <c r="AI33" s="192">
        <f t="shared" si="33"/>
        <v>0</v>
      </c>
      <c r="AJ33" s="192">
        <f t="shared" si="34"/>
        <v>0</v>
      </c>
      <c r="AK33" s="192">
        <f t="shared" si="35"/>
        <v>0</v>
      </c>
      <c r="AL33" s="192">
        <f t="shared" si="36"/>
        <v>20</v>
      </c>
      <c r="AM33" s="192">
        <f t="shared" si="37"/>
        <v>0</v>
      </c>
      <c r="AN33" s="192">
        <f t="shared" si="38"/>
        <v>0</v>
      </c>
      <c r="AO33" s="192">
        <f t="shared" si="39"/>
        <v>0</v>
      </c>
      <c r="AP33" s="193">
        <f t="shared" si="15"/>
        <v>20</v>
      </c>
      <c r="AQ33" s="193">
        <f t="shared" si="16"/>
        <v>0</v>
      </c>
      <c r="AR33" s="193">
        <f t="shared" si="17"/>
        <v>0</v>
      </c>
      <c r="AS33" s="193">
        <f t="shared" si="18"/>
        <v>0</v>
      </c>
      <c r="AT33" s="306">
        <f t="shared" si="52"/>
        <v>0</v>
      </c>
      <c r="AU33" s="306">
        <f t="shared" si="53"/>
        <v>0</v>
      </c>
      <c r="AV33" s="306">
        <f t="shared" si="54"/>
        <v>0</v>
      </c>
      <c r="AW33" s="306">
        <f t="shared" si="51"/>
        <v>0</v>
      </c>
      <c r="AX33" s="2"/>
      <c r="AY33" s="2">
        <f t="shared" si="66"/>
        <v>0</v>
      </c>
      <c r="AZ33" s="2"/>
      <c r="BA33" s="2"/>
      <c r="BB33" s="2">
        <f t="shared" si="67"/>
        <v>0</v>
      </c>
      <c r="BC33" s="2"/>
      <c r="BD33" s="2"/>
      <c r="BE33" s="2"/>
      <c r="BF33" s="2"/>
      <c r="BG33" s="2"/>
      <c r="BH33" s="2"/>
      <c r="BI33" s="2">
        <f t="shared" si="68"/>
        <v>0</v>
      </c>
      <c r="BJ33" s="2"/>
      <c r="BK33" s="2"/>
      <c r="BL33" s="2">
        <f>BJ33*BK33</f>
        <v>0</v>
      </c>
      <c r="BM33" s="2"/>
      <c r="BN33" s="2"/>
      <c r="BO33" s="2">
        <f>BM33*BN33</f>
        <v>0</v>
      </c>
      <c r="BP33" s="2"/>
      <c r="BQ33" s="2"/>
      <c r="BR33" s="2">
        <f t="shared" ref="BR33:BS33" si="75">BP33*BQ33</f>
        <v>0</v>
      </c>
      <c r="BS33" s="2">
        <f t="shared" si="75"/>
        <v>0</v>
      </c>
      <c r="BT33" s="2"/>
      <c r="BU33" s="2"/>
      <c r="BV33" s="2"/>
      <c r="BW33" s="2">
        <f t="shared" si="69"/>
        <v>0</v>
      </c>
      <c r="BX33" s="2"/>
      <c r="BY33" s="2"/>
      <c r="BZ33" s="2"/>
      <c r="CA33" s="2">
        <f t="shared" si="70"/>
        <v>0</v>
      </c>
      <c r="CB33" s="2"/>
      <c r="CC33" s="2"/>
      <c r="CD33" s="2"/>
      <c r="CE33" s="2">
        <f t="shared" si="71"/>
        <v>0</v>
      </c>
    </row>
    <row r="34" spans="1:84" s="512" customFormat="1" ht="43.2" x14ac:dyDescent="0.3">
      <c r="A34" s="2">
        <v>3</v>
      </c>
      <c r="B34" s="522" t="s">
        <v>381</v>
      </c>
      <c r="C34" s="523">
        <v>1</v>
      </c>
      <c r="D34" s="524" t="str">
        <f t="shared" si="65"/>
        <v>.z09_3_c_1</v>
      </c>
      <c r="E34" s="526" t="s">
        <v>98</v>
      </c>
      <c r="F34" s="2"/>
      <c r="G34" s="2"/>
      <c r="H34" s="45">
        <v>3</v>
      </c>
      <c r="I34" s="46" t="s">
        <v>37</v>
      </c>
      <c r="J34" s="91">
        <f t="shared" si="72"/>
        <v>144</v>
      </c>
      <c r="K34" s="94">
        <f>VLOOKUP(J34,Kalendarz!B:E,4,FALSE)</f>
        <v>47389</v>
      </c>
      <c r="L34" s="94">
        <f t="shared" si="73"/>
        <v>47390</v>
      </c>
      <c r="M34" s="37">
        <f t="shared" si="74"/>
        <v>144</v>
      </c>
      <c r="N34" s="474">
        <f>ROUND(MAX(AG34:AO34)/Listy!$U$2,0)</f>
        <v>1</v>
      </c>
      <c r="O34" s="45">
        <v>40</v>
      </c>
      <c r="P34" s="187"/>
      <c r="Q34" s="187"/>
      <c r="R34" s="187"/>
      <c r="S34" s="187"/>
      <c r="T34" s="187">
        <v>0</v>
      </c>
      <c r="U34" s="187">
        <v>0.25</v>
      </c>
      <c r="V34" s="187">
        <v>0</v>
      </c>
      <c r="W34" s="187">
        <v>0</v>
      </c>
      <c r="X34" s="187">
        <v>0</v>
      </c>
      <c r="Y34" s="188">
        <v>0</v>
      </c>
      <c r="Z34" s="188">
        <v>0.75</v>
      </c>
      <c r="AA34" s="188">
        <v>0</v>
      </c>
      <c r="AB34" s="188">
        <v>0</v>
      </c>
      <c r="AC34" s="305"/>
      <c r="AD34" s="305"/>
      <c r="AE34" s="305"/>
      <c r="AF34" s="305"/>
      <c r="AG34" s="192">
        <f t="shared" si="31"/>
        <v>0</v>
      </c>
      <c r="AH34" s="192">
        <f t="shared" si="32"/>
        <v>0</v>
      </c>
      <c r="AI34" s="192">
        <f t="shared" si="33"/>
        <v>0</v>
      </c>
      <c r="AJ34" s="192">
        <f t="shared" si="34"/>
        <v>0</v>
      </c>
      <c r="AK34" s="192">
        <f t="shared" si="35"/>
        <v>0</v>
      </c>
      <c r="AL34" s="192">
        <f t="shared" si="36"/>
        <v>10</v>
      </c>
      <c r="AM34" s="192">
        <f t="shared" si="37"/>
        <v>0</v>
      </c>
      <c r="AN34" s="192">
        <f t="shared" si="38"/>
        <v>0</v>
      </c>
      <c r="AO34" s="192">
        <f t="shared" si="39"/>
        <v>0</v>
      </c>
      <c r="AP34" s="193">
        <f t="shared" si="15"/>
        <v>0</v>
      </c>
      <c r="AQ34" s="193">
        <f t="shared" si="16"/>
        <v>30</v>
      </c>
      <c r="AR34" s="193">
        <f t="shared" si="17"/>
        <v>0</v>
      </c>
      <c r="AS34" s="193">
        <f t="shared" si="18"/>
        <v>0</v>
      </c>
      <c r="AT34" s="306">
        <f t="shared" si="52"/>
        <v>0</v>
      </c>
      <c r="AU34" s="306">
        <f t="shared" si="53"/>
        <v>0</v>
      </c>
      <c r="AV34" s="306">
        <f t="shared" si="54"/>
        <v>0</v>
      </c>
      <c r="AW34" s="306">
        <f t="shared" si="51"/>
        <v>0</v>
      </c>
      <c r="AX34" s="2"/>
      <c r="AY34" s="2">
        <f t="shared" si="66"/>
        <v>0</v>
      </c>
      <c r="AZ34" s="2"/>
      <c r="BA34" s="2"/>
      <c r="BB34" s="2">
        <f t="shared" si="67"/>
        <v>0</v>
      </c>
      <c r="BC34" s="2"/>
      <c r="BD34" s="2"/>
      <c r="BE34" s="2"/>
      <c r="BF34" s="2"/>
      <c r="BG34" s="2"/>
      <c r="BH34" s="2"/>
      <c r="BI34" s="2">
        <f t="shared" si="68"/>
        <v>0</v>
      </c>
      <c r="BJ34" s="2"/>
      <c r="BK34" s="2"/>
      <c r="BL34" s="2">
        <v>0</v>
      </c>
      <c r="BM34" s="2"/>
      <c r="BN34" s="2"/>
      <c r="BO34" s="2">
        <v>0</v>
      </c>
      <c r="BP34" s="2"/>
      <c r="BQ34" s="2"/>
      <c r="BR34" s="2">
        <v>0</v>
      </c>
      <c r="BS34" s="2">
        <v>0</v>
      </c>
      <c r="BT34" s="2"/>
      <c r="BU34" s="2"/>
      <c r="BV34" s="2"/>
      <c r="BW34" s="2">
        <f t="shared" si="69"/>
        <v>0</v>
      </c>
      <c r="BX34" s="2"/>
      <c r="BY34" s="2"/>
      <c r="BZ34" s="2"/>
      <c r="CA34" s="2">
        <f t="shared" si="70"/>
        <v>0</v>
      </c>
      <c r="CB34" s="2"/>
      <c r="CC34" s="2"/>
      <c r="CD34" s="2"/>
      <c r="CE34" s="2">
        <f t="shared" si="71"/>
        <v>0</v>
      </c>
    </row>
    <row r="35" spans="1:84" s="512" customFormat="1" ht="43.2" x14ac:dyDescent="0.3">
      <c r="A35" s="2">
        <v>3</v>
      </c>
      <c r="B35" s="522" t="s">
        <v>382</v>
      </c>
      <c r="C35" s="523">
        <v>1</v>
      </c>
      <c r="D35" s="524" t="str">
        <f t="shared" si="65"/>
        <v>.z09_3_d_1</v>
      </c>
      <c r="E35" s="526" t="s">
        <v>99</v>
      </c>
      <c r="F35" s="2"/>
      <c r="G35" s="2"/>
      <c r="H35" s="39">
        <v>3</v>
      </c>
      <c r="I35" s="46" t="s">
        <v>42</v>
      </c>
      <c r="J35" s="91">
        <f t="shared" si="72"/>
        <v>145</v>
      </c>
      <c r="K35" s="94">
        <f>VLOOKUP(J35,Kalendarz!B:E,4,FALSE)</f>
        <v>47396</v>
      </c>
      <c r="L35" s="94">
        <f t="shared" si="73"/>
        <v>47396</v>
      </c>
      <c r="M35" s="37">
        <f t="shared" si="74"/>
        <v>144</v>
      </c>
      <c r="N35" s="474">
        <v>0</v>
      </c>
      <c r="O35" s="45">
        <v>80</v>
      </c>
      <c r="P35" s="187"/>
      <c r="Q35" s="187"/>
      <c r="R35" s="187"/>
      <c r="S35" s="187"/>
      <c r="T35" s="187">
        <v>0.5</v>
      </c>
      <c r="U35" s="187">
        <v>0</v>
      </c>
      <c r="V35" s="187">
        <v>0</v>
      </c>
      <c r="W35" s="187">
        <v>0</v>
      </c>
      <c r="X35" s="187">
        <v>0</v>
      </c>
      <c r="Y35" s="188">
        <v>0</v>
      </c>
      <c r="Z35" s="188">
        <v>0</v>
      </c>
      <c r="AA35" s="188">
        <v>0.5</v>
      </c>
      <c r="AB35" s="188">
        <v>0</v>
      </c>
      <c r="AC35" s="305"/>
      <c r="AD35" s="305"/>
      <c r="AE35" s="305"/>
      <c r="AF35" s="305"/>
      <c r="AG35" s="192">
        <f t="shared" si="31"/>
        <v>0</v>
      </c>
      <c r="AH35" s="192">
        <f t="shared" si="32"/>
        <v>0</v>
      </c>
      <c r="AI35" s="192">
        <f t="shared" si="33"/>
        <v>0</v>
      </c>
      <c r="AJ35" s="192">
        <f t="shared" si="34"/>
        <v>0</v>
      </c>
      <c r="AK35" s="192">
        <f t="shared" si="35"/>
        <v>40</v>
      </c>
      <c r="AL35" s="192">
        <f t="shared" si="36"/>
        <v>0</v>
      </c>
      <c r="AM35" s="192">
        <f t="shared" si="37"/>
        <v>0</v>
      </c>
      <c r="AN35" s="192">
        <f t="shared" si="38"/>
        <v>0</v>
      </c>
      <c r="AO35" s="192">
        <f t="shared" si="39"/>
        <v>0</v>
      </c>
      <c r="AP35" s="193">
        <f t="shared" si="15"/>
        <v>0</v>
      </c>
      <c r="AQ35" s="193">
        <f t="shared" si="16"/>
        <v>0</v>
      </c>
      <c r="AR35" s="193">
        <f t="shared" si="17"/>
        <v>40</v>
      </c>
      <c r="AS35" s="193">
        <f t="shared" si="18"/>
        <v>0</v>
      </c>
      <c r="AT35" s="306">
        <f t="shared" si="52"/>
        <v>0</v>
      </c>
      <c r="AU35" s="306">
        <f t="shared" si="53"/>
        <v>0</v>
      </c>
      <c r="AV35" s="306">
        <f t="shared" si="54"/>
        <v>0</v>
      </c>
      <c r="AW35" s="306">
        <f t="shared" si="51"/>
        <v>0</v>
      </c>
      <c r="AX35" s="2"/>
      <c r="AY35" s="2">
        <f t="shared" si="66"/>
        <v>0</v>
      </c>
      <c r="AZ35" s="2"/>
      <c r="BA35" s="2"/>
      <c r="BB35" s="2">
        <f t="shared" si="67"/>
        <v>0</v>
      </c>
      <c r="BC35" s="2"/>
      <c r="BD35" s="2"/>
      <c r="BE35" s="2"/>
      <c r="BF35" s="2"/>
      <c r="BG35" s="2"/>
      <c r="BH35" s="2"/>
      <c r="BI35" s="2">
        <f t="shared" si="68"/>
        <v>0</v>
      </c>
      <c r="BJ35" s="2"/>
      <c r="BK35" s="2"/>
      <c r="BL35" s="23"/>
      <c r="BM35" s="2"/>
      <c r="BN35" s="2"/>
      <c r="BO35" s="23"/>
      <c r="BP35" s="2"/>
      <c r="BQ35" s="2"/>
      <c r="BR35" s="23"/>
      <c r="BS35" s="23"/>
      <c r="BT35" s="2"/>
      <c r="BU35" s="2"/>
      <c r="BV35" s="2"/>
      <c r="BW35" s="2">
        <f t="shared" si="69"/>
        <v>0</v>
      </c>
      <c r="BX35" s="2"/>
      <c r="BY35" s="2"/>
      <c r="BZ35" s="2"/>
      <c r="CA35" s="2">
        <f t="shared" si="70"/>
        <v>0</v>
      </c>
      <c r="CB35" s="2"/>
      <c r="CC35" s="2"/>
      <c r="CD35" s="2"/>
      <c r="CE35" s="2">
        <f t="shared" si="71"/>
        <v>0</v>
      </c>
    </row>
    <row r="36" spans="1:84" s="512" customFormat="1" ht="43.2" x14ac:dyDescent="0.3">
      <c r="A36" s="2">
        <v>3</v>
      </c>
      <c r="B36" s="522" t="s">
        <v>383</v>
      </c>
      <c r="C36" s="523">
        <v>1</v>
      </c>
      <c r="D36" s="524" t="str">
        <f t="shared" si="65"/>
        <v>.z09_3_e_1</v>
      </c>
      <c r="E36" s="526" t="s">
        <v>100</v>
      </c>
      <c r="F36" s="2"/>
      <c r="G36" s="2"/>
      <c r="H36" s="39">
        <v>3</v>
      </c>
      <c r="I36" s="46" t="s">
        <v>42</v>
      </c>
      <c r="J36" s="91">
        <f t="shared" si="72"/>
        <v>145</v>
      </c>
      <c r="K36" s="94">
        <f>VLOOKUP(J36,Kalendarz!B:E,4,FALSE)</f>
        <v>47396</v>
      </c>
      <c r="L36" s="94">
        <f t="shared" si="73"/>
        <v>47400</v>
      </c>
      <c r="M36" s="37">
        <f t="shared" si="74"/>
        <v>148</v>
      </c>
      <c r="N36" s="474">
        <f>ROUND(MAX(AG36:AO36)/Listy!$U$2,0)</f>
        <v>4</v>
      </c>
      <c r="O36" s="45">
        <v>160</v>
      </c>
      <c r="P36" s="187"/>
      <c r="Q36" s="187"/>
      <c r="R36" s="187"/>
      <c r="S36" s="187"/>
      <c r="T36" s="187">
        <v>0</v>
      </c>
      <c r="U36" s="187">
        <v>0</v>
      </c>
      <c r="V36" s="187">
        <v>0.5</v>
      </c>
      <c r="W36" s="187">
        <v>0</v>
      </c>
      <c r="X36" s="187">
        <v>0.5</v>
      </c>
      <c r="Y36" s="188">
        <v>0</v>
      </c>
      <c r="Z36" s="188">
        <v>0</v>
      </c>
      <c r="AA36" s="188">
        <v>0</v>
      </c>
      <c r="AB36" s="188">
        <v>0</v>
      </c>
      <c r="AC36" s="305"/>
      <c r="AD36" s="305"/>
      <c r="AE36" s="305"/>
      <c r="AF36" s="305"/>
      <c r="AG36" s="192">
        <f t="shared" si="31"/>
        <v>0</v>
      </c>
      <c r="AH36" s="192">
        <f t="shared" si="32"/>
        <v>0</v>
      </c>
      <c r="AI36" s="192">
        <f t="shared" si="33"/>
        <v>0</v>
      </c>
      <c r="AJ36" s="192">
        <f t="shared" si="34"/>
        <v>0</v>
      </c>
      <c r="AK36" s="192">
        <f t="shared" si="35"/>
        <v>0</v>
      </c>
      <c r="AL36" s="192">
        <f t="shared" si="36"/>
        <v>0</v>
      </c>
      <c r="AM36" s="192">
        <f t="shared" si="37"/>
        <v>80</v>
      </c>
      <c r="AN36" s="192">
        <f t="shared" si="38"/>
        <v>0</v>
      </c>
      <c r="AO36" s="192">
        <f t="shared" si="39"/>
        <v>80</v>
      </c>
      <c r="AP36" s="193">
        <f t="shared" si="15"/>
        <v>0</v>
      </c>
      <c r="AQ36" s="193">
        <f t="shared" si="16"/>
        <v>0</v>
      </c>
      <c r="AR36" s="193">
        <f t="shared" si="17"/>
        <v>0</v>
      </c>
      <c r="AS36" s="193">
        <f t="shared" si="18"/>
        <v>0</v>
      </c>
      <c r="AT36" s="306">
        <f t="shared" si="52"/>
        <v>0</v>
      </c>
      <c r="AU36" s="306">
        <f t="shared" si="53"/>
        <v>0</v>
      </c>
      <c r="AV36" s="306">
        <f t="shared" si="54"/>
        <v>0</v>
      </c>
      <c r="AW36" s="306">
        <f t="shared" si="51"/>
        <v>0</v>
      </c>
      <c r="AX36" s="47"/>
      <c r="AY36" s="48">
        <f t="shared" si="66"/>
        <v>0</v>
      </c>
      <c r="AZ36" s="47"/>
      <c r="BA36" s="47"/>
      <c r="BB36" s="48">
        <f t="shared" si="67"/>
        <v>0</v>
      </c>
      <c r="BC36" s="47"/>
      <c r="BD36" s="47"/>
      <c r="BE36" s="47"/>
      <c r="BF36" s="47"/>
      <c r="BG36" s="47"/>
      <c r="BH36" s="47"/>
      <c r="BI36" s="48">
        <f t="shared" si="68"/>
        <v>0</v>
      </c>
      <c r="BJ36" s="47"/>
      <c r="BK36" s="47"/>
      <c r="BL36" s="48">
        <v>0</v>
      </c>
      <c r="BM36" s="47"/>
      <c r="BN36" s="47"/>
      <c r="BO36" s="48">
        <v>0</v>
      </c>
      <c r="BP36" s="47"/>
      <c r="BQ36" s="47"/>
      <c r="BR36" s="48">
        <v>0</v>
      </c>
      <c r="BS36" s="48">
        <v>0</v>
      </c>
      <c r="BT36" s="47"/>
      <c r="BU36" s="47"/>
      <c r="BV36" s="47"/>
      <c r="BW36" s="48">
        <f t="shared" si="69"/>
        <v>0</v>
      </c>
      <c r="BX36" s="47"/>
      <c r="BY36" s="47"/>
      <c r="BZ36" s="47"/>
      <c r="CA36" s="48">
        <f t="shared" si="70"/>
        <v>0</v>
      </c>
      <c r="CB36" s="47"/>
      <c r="CC36" s="47"/>
      <c r="CD36" s="47"/>
      <c r="CE36" s="48">
        <f t="shared" si="71"/>
        <v>0</v>
      </c>
      <c r="CF36" s="49"/>
    </row>
    <row r="37" spans="1:84" s="512" customFormat="1" ht="43.8" thickBot="1" x14ac:dyDescent="0.35">
      <c r="A37" s="2">
        <v>3</v>
      </c>
      <c r="B37" s="522" t="s">
        <v>384</v>
      </c>
      <c r="C37" s="523">
        <v>1</v>
      </c>
      <c r="D37" s="524" t="str">
        <f t="shared" si="65"/>
        <v>.z09_3_f_1</v>
      </c>
      <c r="E37" s="526" t="s">
        <v>101</v>
      </c>
      <c r="F37" s="2"/>
      <c r="G37" s="2"/>
      <c r="H37" s="39">
        <v>4</v>
      </c>
      <c r="I37" s="46" t="s">
        <v>42</v>
      </c>
      <c r="J37" s="91">
        <f t="shared" si="72"/>
        <v>149</v>
      </c>
      <c r="K37" s="94">
        <f>VLOOKUP(J37,Kalendarz!B:E,4,FALSE)</f>
        <v>47424</v>
      </c>
      <c r="L37" s="94">
        <f t="shared" si="73"/>
        <v>47424</v>
      </c>
      <c r="M37" s="37">
        <f t="shared" si="74"/>
        <v>148</v>
      </c>
      <c r="N37" s="474">
        <v>0</v>
      </c>
      <c r="O37" s="45">
        <v>80</v>
      </c>
      <c r="P37" s="187"/>
      <c r="Q37" s="187"/>
      <c r="R37" s="187"/>
      <c r="S37" s="187"/>
      <c r="T37" s="187">
        <v>0.25</v>
      </c>
      <c r="U37" s="187">
        <v>0.25</v>
      </c>
      <c r="V37" s="187">
        <v>0</v>
      </c>
      <c r="W37" s="187">
        <v>0</v>
      </c>
      <c r="X37" s="187">
        <v>0</v>
      </c>
      <c r="Y37" s="188">
        <v>0.25</v>
      </c>
      <c r="Z37" s="188">
        <v>0.25</v>
      </c>
      <c r="AA37" s="188">
        <v>0</v>
      </c>
      <c r="AB37" s="188">
        <v>0</v>
      </c>
      <c r="AC37" s="305"/>
      <c r="AD37" s="305"/>
      <c r="AE37" s="305"/>
      <c r="AF37" s="305"/>
      <c r="AG37" s="192">
        <f t="shared" si="31"/>
        <v>0</v>
      </c>
      <c r="AH37" s="192">
        <f t="shared" si="32"/>
        <v>0</v>
      </c>
      <c r="AI37" s="192">
        <f t="shared" si="33"/>
        <v>0</v>
      </c>
      <c r="AJ37" s="192">
        <f t="shared" si="34"/>
        <v>0</v>
      </c>
      <c r="AK37" s="192">
        <f t="shared" si="35"/>
        <v>20</v>
      </c>
      <c r="AL37" s="192">
        <f t="shared" si="36"/>
        <v>20</v>
      </c>
      <c r="AM37" s="192">
        <f t="shared" si="37"/>
        <v>0</v>
      </c>
      <c r="AN37" s="192">
        <f t="shared" si="38"/>
        <v>0</v>
      </c>
      <c r="AO37" s="192">
        <f t="shared" si="39"/>
        <v>0</v>
      </c>
      <c r="AP37" s="193">
        <f t="shared" ref="AP37:AP68" si="76">ROUND($O37*Y37,0)</f>
        <v>20</v>
      </c>
      <c r="AQ37" s="193">
        <f t="shared" ref="AQ37:AQ68" si="77">ROUND($O37*Z37,0)</f>
        <v>20</v>
      </c>
      <c r="AR37" s="193">
        <f t="shared" ref="AR37:AR68" si="78">ROUND($O37*AA37,0)</f>
        <v>0</v>
      </c>
      <c r="AS37" s="193">
        <f t="shared" ref="AS37:AS68" si="79">ROUND($O37*AB37,0)</f>
        <v>0</v>
      </c>
      <c r="AT37" s="306">
        <f t="shared" si="52"/>
        <v>0</v>
      </c>
      <c r="AU37" s="306">
        <f t="shared" si="53"/>
        <v>0</v>
      </c>
      <c r="AV37" s="306">
        <f t="shared" si="54"/>
        <v>0</v>
      </c>
      <c r="AW37" s="306">
        <f t="shared" si="51"/>
        <v>0</v>
      </c>
      <c r="AX37" s="15"/>
      <c r="AZ37" s="16"/>
      <c r="BA37" s="2"/>
      <c r="BC37" s="2"/>
      <c r="BD37" s="2"/>
      <c r="BE37" s="2"/>
      <c r="BF37" s="2"/>
      <c r="BG37" s="2"/>
      <c r="BH37" s="2"/>
      <c r="BJ37" s="2"/>
      <c r="BK37" s="2"/>
      <c r="BM37" s="2"/>
      <c r="BN37" s="2"/>
      <c r="BP37" s="2"/>
      <c r="BQ37" s="2"/>
      <c r="BT37" s="2"/>
      <c r="BU37" s="2"/>
      <c r="BV37" s="2"/>
      <c r="BX37" s="2"/>
      <c r="BY37" s="2"/>
      <c r="BZ37" s="2"/>
      <c r="CB37" s="2"/>
      <c r="CC37" s="2"/>
      <c r="CD37" s="2"/>
    </row>
    <row r="38" spans="1:84" s="512" customFormat="1" ht="15.75" customHeight="1" thickBot="1" x14ac:dyDescent="0.4">
      <c r="A38" s="7">
        <v>4</v>
      </c>
      <c r="B38" s="604" t="s">
        <v>379</v>
      </c>
      <c r="C38" s="605">
        <v>0</v>
      </c>
      <c r="D38" s="606" t="str">
        <f t="shared" ref="D38:D52" si="80">CONCATENATE(A$3,"_",A38,"_",B38,"_",C38)</f>
        <v>.z09_4_a_0</v>
      </c>
      <c r="E38" s="607" t="s">
        <v>761</v>
      </c>
      <c r="F38" s="2"/>
      <c r="G38" s="2"/>
      <c r="H38" s="39"/>
      <c r="I38" s="46"/>
      <c r="J38" s="91">
        <f t="shared" si="72"/>
        <v>149</v>
      </c>
      <c r="K38" s="94">
        <f>VLOOKUP(J38,Kalendarz!B:E,4,FALSE)</f>
        <v>47424</v>
      </c>
      <c r="L38" s="94">
        <f t="shared" si="73"/>
        <v>47424</v>
      </c>
      <c r="M38" s="37">
        <f t="shared" si="74"/>
        <v>148</v>
      </c>
      <c r="N38" s="474">
        <f>ROUND(MAX(AG38:AO38)/Listy!$U$2,0)</f>
        <v>0</v>
      </c>
      <c r="O38" s="51"/>
      <c r="P38" s="51"/>
      <c r="Q38" s="51"/>
      <c r="R38" s="51"/>
      <c r="S38" s="51"/>
      <c r="T38" s="93"/>
      <c r="U38" s="93"/>
      <c r="V38" s="93"/>
      <c r="W38" s="93"/>
      <c r="X38" s="93"/>
      <c r="Y38" s="51"/>
      <c r="Z38" s="51"/>
      <c r="AA38" s="51"/>
      <c r="AB38" s="51"/>
      <c r="AC38" s="367"/>
      <c r="AD38" s="367"/>
      <c r="AE38" s="367"/>
      <c r="AF38" s="367"/>
      <c r="AG38" s="192">
        <f t="shared" si="31"/>
        <v>0</v>
      </c>
      <c r="AH38" s="192">
        <f t="shared" si="32"/>
        <v>0</v>
      </c>
      <c r="AI38" s="192">
        <f t="shared" si="33"/>
        <v>0</v>
      </c>
      <c r="AJ38" s="192">
        <f t="shared" si="34"/>
        <v>0</v>
      </c>
      <c r="AK38" s="192">
        <f t="shared" si="35"/>
        <v>0</v>
      </c>
      <c r="AL38" s="192">
        <f t="shared" si="36"/>
        <v>0</v>
      </c>
      <c r="AM38" s="192">
        <f t="shared" si="37"/>
        <v>0</v>
      </c>
      <c r="AN38" s="192">
        <f t="shared" si="38"/>
        <v>0</v>
      </c>
      <c r="AO38" s="192">
        <f t="shared" si="39"/>
        <v>0</v>
      </c>
      <c r="AP38" s="193"/>
      <c r="AQ38" s="193"/>
      <c r="AR38" s="193"/>
      <c r="AS38" s="193"/>
      <c r="AT38" s="306">
        <f t="shared" si="52"/>
        <v>0</v>
      </c>
      <c r="AU38" s="306">
        <f t="shared" si="53"/>
        <v>0</v>
      </c>
      <c r="AV38" s="306">
        <f t="shared" si="54"/>
        <v>0</v>
      </c>
      <c r="AW38" s="306">
        <f t="shared" si="51"/>
        <v>0</v>
      </c>
      <c r="AX38" s="15"/>
      <c r="AY38" s="35">
        <f>AY39+AY40+AY41+AY42</f>
        <v>0</v>
      </c>
      <c r="AZ38" s="16"/>
      <c r="BA38" s="2"/>
      <c r="BB38" s="35">
        <f>BB39+BB40+BB41+BB42</f>
        <v>0</v>
      </c>
      <c r="BC38" s="2"/>
      <c r="BD38" s="2"/>
      <c r="BE38" s="2"/>
      <c r="BF38" s="2"/>
      <c r="BG38" s="2"/>
      <c r="BH38" s="2"/>
      <c r="BI38" s="35">
        <f>BI39+BI40+BI41+BI42</f>
        <v>0</v>
      </c>
      <c r="BJ38" s="2"/>
      <c r="BK38" s="2"/>
      <c r="BL38" s="35">
        <f>BL39+BL40+BL41+BL42</f>
        <v>0</v>
      </c>
      <c r="BM38" s="2"/>
      <c r="BN38" s="2"/>
      <c r="BO38" s="35">
        <f>BO39+BO40+BO41+BO42</f>
        <v>0</v>
      </c>
      <c r="BP38" s="2"/>
      <c r="BQ38" s="2"/>
      <c r="BR38" s="35">
        <f t="shared" ref="BR38:BS38" si="81">BR39+BR40+BR41+BR42</f>
        <v>0</v>
      </c>
      <c r="BS38" s="35">
        <f t="shared" si="81"/>
        <v>0</v>
      </c>
      <c r="BT38" s="2"/>
      <c r="BU38" s="2"/>
      <c r="BV38" s="2"/>
      <c r="BW38" s="35">
        <f>BW39+BW40+BW41+BW42</f>
        <v>0</v>
      </c>
      <c r="BX38" s="2"/>
      <c r="BY38" s="2"/>
      <c r="BZ38" s="2"/>
      <c r="CA38" s="35">
        <f>CA39+CA40+CA41+CA42</f>
        <v>0</v>
      </c>
      <c r="CB38" s="2"/>
      <c r="CC38" s="2"/>
      <c r="CD38" s="2"/>
      <c r="CE38" s="35">
        <f>CE39+CE40+CE41+CE42</f>
        <v>0</v>
      </c>
      <c r="CF38" s="525">
        <f>AY38+BB38+BI38+BL38+BO38+BR38+BS38+BW38+CA38+CE38</f>
        <v>0</v>
      </c>
    </row>
    <row r="39" spans="1:84" s="512" customFormat="1" ht="14.4" x14ac:dyDescent="0.3">
      <c r="A39" s="2">
        <v>4</v>
      </c>
      <c r="B39" s="522" t="s">
        <v>379</v>
      </c>
      <c r="C39" s="523">
        <v>1</v>
      </c>
      <c r="D39" s="524" t="str">
        <f t="shared" si="80"/>
        <v>.z09_4_a_1</v>
      </c>
      <c r="E39" s="526" t="s">
        <v>64</v>
      </c>
      <c r="F39" s="2"/>
      <c r="G39" s="2"/>
      <c r="H39" s="45">
        <v>4</v>
      </c>
      <c r="I39" s="46" t="s">
        <v>42</v>
      </c>
      <c r="J39" s="91">
        <f t="shared" si="72"/>
        <v>149</v>
      </c>
      <c r="K39" s="94">
        <f>VLOOKUP(J39,Kalendarz!B:E,4,FALSE)</f>
        <v>47424</v>
      </c>
      <c r="L39" s="94">
        <f t="shared" si="73"/>
        <v>47426</v>
      </c>
      <c r="M39" s="37">
        <f t="shared" si="74"/>
        <v>150</v>
      </c>
      <c r="N39" s="474">
        <f>ROUND(MAX(AG39:AO39)/Listy!$U$2,0)</f>
        <v>2</v>
      </c>
      <c r="O39" s="45">
        <v>160</v>
      </c>
      <c r="P39" s="187"/>
      <c r="Q39" s="187"/>
      <c r="R39" s="187"/>
      <c r="S39" s="187"/>
      <c r="T39" s="187">
        <v>0.25</v>
      </c>
      <c r="U39" s="187">
        <v>0</v>
      </c>
      <c r="V39" s="187">
        <v>0.25</v>
      </c>
      <c r="W39" s="187">
        <v>0.25</v>
      </c>
      <c r="X39" s="187">
        <v>0.25</v>
      </c>
      <c r="Y39" s="188">
        <v>0</v>
      </c>
      <c r="Z39" s="188">
        <v>0</v>
      </c>
      <c r="AA39" s="188">
        <v>0</v>
      </c>
      <c r="AB39" s="188">
        <v>0</v>
      </c>
      <c r="AC39" s="305"/>
      <c r="AD39" s="305"/>
      <c r="AE39" s="305"/>
      <c r="AF39" s="305"/>
      <c r="AG39" s="192">
        <f t="shared" si="31"/>
        <v>0</v>
      </c>
      <c r="AH39" s="192">
        <f t="shared" si="32"/>
        <v>0</v>
      </c>
      <c r="AI39" s="192">
        <f t="shared" si="33"/>
        <v>0</v>
      </c>
      <c r="AJ39" s="192">
        <f t="shared" si="34"/>
        <v>0</v>
      </c>
      <c r="AK39" s="192">
        <f t="shared" si="35"/>
        <v>40</v>
      </c>
      <c r="AL39" s="192">
        <f t="shared" si="36"/>
        <v>0</v>
      </c>
      <c r="AM39" s="192">
        <f t="shared" si="37"/>
        <v>40</v>
      </c>
      <c r="AN39" s="192">
        <f t="shared" si="38"/>
        <v>40</v>
      </c>
      <c r="AO39" s="192">
        <f t="shared" si="39"/>
        <v>40</v>
      </c>
      <c r="AP39" s="193">
        <f t="shared" si="76"/>
        <v>0</v>
      </c>
      <c r="AQ39" s="193">
        <f t="shared" si="77"/>
        <v>0</v>
      </c>
      <c r="AR39" s="193">
        <f t="shared" si="78"/>
        <v>0</v>
      </c>
      <c r="AS39" s="193">
        <f t="shared" si="79"/>
        <v>0</v>
      </c>
      <c r="AT39" s="306">
        <f t="shared" si="52"/>
        <v>0</v>
      </c>
      <c r="AU39" s="306">
        <f t="shared" si="53"/>
        <v>0</v>
      </c>
      <c r="AV39" s="306">
        <f t="shared" si="54"/>
        <v>0</v>
      </c>
      <c r="AW39" s="306">
        <f t="shared" si="51"/>
        <v>0</v>
      </c>
      <c r="AX39" s="2"/>
      <c r="AY39" s="21">
        <f t="shared" ref="AY39:AY42" si="82">O39*AX39</f>
        <v>0</v>
      </c>
      <c r="AZ39" s="2"/>
      <c r="BA39" s="2"/>
      <c r="BB39" s="21">
        <f t="shared" ref="BB39:BB42" si="83">AZ39*BA39</f>
        <v>0</v>
      </c>
      <c r="BC39" s="2"/>
      <c r="BD39" s="2"/>
      <c r="BE39" s="2"/>
      <c r="BF39" s="2"/>
      <c r="BG39" s="2"/>
      <c r="BH39" s="2"/>
      <c r="BI39" s="21">
        <f t="shared" ref="BI39:BI42" si="84">BG39*BH39</f>
        <v>0</v>
      </c>
      <c r="BJ39" s="2"/>
      <c r="BK39" s="2"/>
      <c r="BL39" s="21"/>
      <c r="BM39" s="2"/>
      <c r="BN39" s="2"/>
      <c r="BO39" s="21"/>
      <c r="BP39" s="2"/>
      <c r="BQ39" s="2"/>
      <c r="BR39" s="21"/>
      <c r="BS39" s="21"/>
      <c r="BT39" s="2"/>
      <c r="BU39" s="2"/>
      <c r="BV39" s="2"/>
      <c r="BW39" s="21">
        <f t="shared" ref="BW39:BW42" si="85">BU39*BV39</f>
        <v>0</v>
      </c>
      <c r="BX39" s="2"/>
      <c r="BY39" s="2"/>
      <c r="BZ39" s="2"/>
      <c r="CA39" s="21">
        <f t="shared" ref="CA39:CA42" si="86">BY39*BZ39</f>
        <v>0</v>
      </c>
      <c r="CB39" s="2"/>
      <c r="CC39" s="2"/>
      <c r="CD39" s="2"/>
      <c r="CE39" s="21">
        <f t="shared" ref="CE39:CE42" si="87">CC39*CD39</f>
        <v>0</v>
      </c>
    </row>
    <row r="40" spans="1:84" s="512" customFormat="1" ht="28.8" x14ac:dyDescent="0.3">
      <c r="A40" s="2">
        <v>4</v>
      </c>
      <c r="B40" s="522" t="s">
        <v>380</v>
      </c>
      <c r="C40" s="523">
        <v>1</v>
      </c>
      <c r="D40" s="524" t="str">
        <f t="shared" si="80"/>
        <v>.z09_4_b_1</v>
      </c>
      <c r="E40" s="526" t="s">
        <v>102</v>
      </c>
      <c r="F40" s="2"/>
      <c r="G40" s="2"/>
      <c r="H40" s="39">
        <v>6</v>
      </c>
      <c r="I40" s="53" t="s">
        <v>48</v>
      </c>
      <c r="J40" s="91">
        <f t="shared" si="72"/>
        <v>151</v>
      </c>
      <c r="K40" s="94">
        <f>VLOOKUP(J40,Kalendarz!B:E,4,FALSE)</f>
        <v>47438</v>
      </c>
      <c r="L40" s="94">
        <f t="shared" si="73"/>
        <v>47438</v>
      </c>
      <c r="M40" s="37">
        <f t="shared" si="74"/>
        <v>150</v>
      </c>
      <c r="N40" s="474">
        <f>ROUND(MAX(AG40:AO40)/Listy!$U$2,0)</f>
        <v>0</v>
      </c>
      <c r="O40" s="45">
        <v>120</v>
      </c>
      <c r="P40" s="187"/>
      <c r="Q40" s="187"/>
      <c r="R40" s="187"/>
      <c r="S40" s="187"/>
      <c r="T40" s="187">
        <v>0</v>
      </c>
      <c r="U40" s="187">
        <v>0</v>
      </c>
      <c r="V40" s="187">
        <v>0</v>
      </c>
      <c r="W40" s="187">
        <v>0</v>
      </c>
      <c r="X40" s="187">
        <v>0</v>
      </c>
      <c r="Y40" s="188">
        <v>0.33300000000000002</v>
      </c>
      <c r="Z40" s="188">
        <v>0.33300000000000002</v>
      </c>
      <c r="AA40" s="188">
        <v>0.33300000000000002</v>
      </c>
      <c r="AB40" s="188">
        <v>0</v>
      </c>
      <c r="AC40" s="305"/>
      <c r="AD40" s="305"/>
      <c r="AE40" s="305"/>
      <c r="AF40" s="305"/>
      <c r="AG40" s="192">
        <f t="shared" si="31"/>
        <v>0</v>
      </c>
      <c r="AH40" s="192">
        <f t="shared" si="32"/>
        <v>0</v>
      </c>
      <c r="AI40" s="192">
        <f t="shared" si="33"/>
        <v>0</v>
      </c>
      <c r="AJ40" s="192">
        <f t="shared" si="34"/>
        <v>0</v>
      </c>
      <c r="AK40" s="192">
        <f t="shared" si="35"/>
        <v>0</v>
      </c>
      <c r="AL40" s="192">
        <f t="shared" si="36"/>
        <v>0</v>
      </c>
      <c r="AM40" s="192">
        <f t="shared" si="37"/>
        <v>0</v>
      </c>
      <c r="AN40" s="192">
        <f t="shared" si="38"/>
        <v>0</v>
      </c>
      <c r="AO40" s="192">
        <f t="shared" si="39"/>
        <v>0</v>
      </c>
      <c r="AP40" s="193">
        <f t="shared" si="76"/>
        <v>40</v>
      </c>
      <c r="AQ40" s="193">
        <f t="shared" si="77"/>
        <v>40</v>
      </c>
      <c r="AR40" s="193">
        <f t="shared" si="78"/>
        <v>40</v>
      </c>
      <c r="AS40" s="193">
        <f t="shared" si="79"/>
        <v>0</v>
      </c>
      <c r="AT40" s="306">
        <f t="shared" si="52"/>
        <v>0</v>
      </c>
      <c r="AU40" s="306">
        <f t="shared" si="53"/>
        <v>0</v>
      </c>
      <c r="AV40" s="306">
        <f t="shared" si="54"/>
        <v>0</v>
      </c>
      <c r="AW40" s="306">
        <f t="shared" si="51"/>
        <v>0</v>
      </c>
      <c r="AX40" s="2"/>
      <c r="AY40" s="2">
        <f t="shared" si="82"/>
        <v>0</v>
      </c>
      <c r="AZ40" s="2"/>
      <c r="BA40" s="2"/>
      <c r="BB40" s="2">
        <f t="shared" si="83"/>
        <v>0</v>
      </c>
      <c r="BC40" s="2"/>
      <c r="BD40" s="2"/>
      <c r="BE40" s="2"/>
      <c r="BF40" s="2"/>
      <c r="BG40" s="2"/>
      <c r="BH40" s="2"/>
      <c r="BI40" s="2">
        <f t="shared" si="84"/>
        <v>0</v>
      </c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>
        <f t="shared" si="85"/>
        <v>0</v>
      </c>
      <c r="BX40" s="2"/>
      <c r="BY40" s="2"/>
      <c r="BZ40" s="2"/>
      <c r="CA40" s="2">
        <f t="shared" si="86"/>
        <v>0</v>
      </c>
      <c r="CB40" s="2"/>
      <c r="CC40" s="2"/>
      <c r="CD40" s="2"/>
      <c r="CE40" s="2">
        <f t="shared" si="87"/>
        <v>0</v>
      </c>
    </row>
    <row r="41" spans="1:84" s="512" customFormat="1" ht="28.8" x14ac:dyDescent="0.3">
      <c r="A41" s="2">
        <v>4</v>
      </c>
      <c r="B41" s="522" t="s">
        <v>381</v>
      </c>
      <c r="C41" s="523">
        <v>1</v>
      </c>
      <c r="D41" s="524" t="str">
        <f t="shared" si="80"/>
        <v>.z09_4_c_1</v>
      </c>
      <c r="E41" s="526" t="s">
        <v>103</v>
      </c>
      <c r="F41" s="2"/>
      <c r="G41" s="2"/>
      <c r="H41" s="39">
        <v>6</v>
      </c>
      <c r="I41" s="53" t="s">
        <v>48</v>
      </c>
      <c r="J41" s="91">
        <f t="shared" si="72"/>
        <v>151</v>
      </c>
      <c r="K41" s="94">
        <f>VLOOKUP(J41,Kalendarz!B:E,4,FALSE)</f>
        <v>47438</v>
      </c>
      <c r="L41" s="94">
        <f t="shared" si="73"/>
        <v>47440</v>
      </c>
      <c r="M41" s="37">
        <f t="shared" si="74"/>
        <v>152</v>
      </c>
      <c r="N41" s="474">
        <f>ROUND(MAX(AG41:AO41)/Listy!$U$2,0)</f>
        <v>2</v>
      </c>
      <c r="O41" s="45">
        <v>160</v>
      </c>
      <c r="P41" s="187"/>
      <c r="Q41" s="187"/>
      <c r="R41" s="187"/>
      <c r="S41" s="187"/>
      <c r="T41" s="187">
        <v>0</v>
      </c>
      <c r="U41" s="187">
        <v>0</v>
      </c>
      <c r="V41" s="187">
        <v>0.25</v>
      </c>
      <c r="W41" s="187">
        <v>0</v>
      </c>
      <c r="X41" s="187">
        <v>0.25</v>
      </c>
      <c r="Y41" s="188">
        <v>0.25</v>
      </c>
      <c r="Z41" s="188">
        <v>0.25</v>
      </c>
      <c r="AA41" s="188">
        <v>0</v>
      </c>
      <c r="AB41" s="188">
        <v>0</v>
      </c>
      <c r="AC41" s="305"/>
      <c r="AD41" s="305"/>
      <c r="AE41" s="305"/>
      <c r="AF41" s="305"/>
      <c r="AG41" s="192">
        <f t="shared" si="31"/>
        <v>0</v>
      </c>
      <c r="AH41" s="192">
        <f t="shared" si="32"/>
        <v>0</v>
      </c>
      <c r="AI41" s="192">
        <f t="shared" si="33"/>
        <v>0</v>
      </c>
      <c r="AJ41" s="192">
        <f t="shared" si="34"/>
        <v>0</v>
      </c>
      <c r="AK41" s="192">
        <f t="shared" si="35"/>
        <v>0</v>
      </c>
      <c r="AL41" s="192">
        <f t="shared" si="36"/>
        <v>0</v>
      </c>
      <c r="AM41" s="192">
        <f t="shared" si="37"/>
        <v>40</v>
      </c>
      <c r="AN41" s="192">
        <f t="shared" si="38"/>
        <v>0</v>
      </c>
      <c r="AO41" s="192">
        <f t="shared" si="39"/>
        <v>40</v>
      </c>
      <c r="AP41" s="193">
        <f t="shared" si="76"/>
        <v>40</v>
      </c>
      <c r="AQ41" s="193">
        <f t="shared" si="77"/>
        <v>40</v>
      </c>
      <c r="AR41" s="193">
        <f t="shared" si="78"/>
        <v>0</v>
      </c>
      <c r="AS41" s="193">
        <f t="shared" si="79"/>
        <v>0</v>
      </c>
      <c r="AT41" s="306">
        <f t="shared" si="52"/>
        <v>0</v>
      </c>
      <c r="AU41" s="306">
        <f t="shared" si="53"/>
        <v>0</v>
      </c>
      <c r="AV41" s="306">
        <f t="shared" si="54"/>
        <v>0</v>
      </c>
      <c r="AW41" s="306">
        <f t="shared" si="51"/>
        <v>0</v>
      </c>
      <c r="AX41" s="15"/>
      <c r="AY41" s="2">
        <f t="shared" si="82"/>
        <v>0</v>
      </c>
      <c r="AZ41" s="16"/>
      <c r="BA41" s="2"/>
      <c r="BB41" s="2">
        <f t="shared" si="83"/>
        <v>0</v>
      </c>
      <c r="BC41" s="2"/>
      <c r="BD41" s="2"/>
      <c r="BE41" s="2"/>
      <c r="BF41" s="2"/>
      <c r="BG41" s="2"/>
      <c r="BH41" s="2"/>
      <c r="BI41" s="2">
        <f t="shared" si="84"/>
        <v>0</v>
      </c>
      <c r="BJ41" s="2"/>
      <c r="BK41" s="15"/>
      <c r="BL41" s="2"/>
      <c r="BM41" s="16"/>
      <c r="BN41" s="2"/>
      <c r="BO41" s="2"/>
      <c r="BP41" s="2"/>
      <c r="BQ41" s="2"/>
      <c r="BR41" s="2"/>
      <c r="BS41" s="2"/>
      <c r="BT41" s="2"/>
      <c r="BU41" s="2"/>
      <c r="BV41" s="2"/>
      <c r="BW41" s="2">
        <f t="shared" si="85"/>
        <v>0</v>
      </c>
      <c r="BX41" s="2"/>
      <c r="BY41" s="2"/>
      <c r="BZ41" s="2"/>
      <c r="CA41" s="2">
        <f t="shared" si="86"/>
        <v>0</v>
      </c>
      <c r="CB41" s="2"/>
      <c r="CC41" s="2"/>
      <c r="CD41" s="2"/>
      <c r="CE41" s="2">
        <f t="shared" si="87"/>
        <v>0</v>
      </c>
    </row>
    <row r="42" spans="1:84" s="512" customFormat="1" ht="15.75" customHeight="1" thickBot="1" x14ac:dyDescent="0.35">
      <c r="A42" s="2">
        <v>4</v>
      </c>
      <c r="B42" s="522" t="s">
        <v>382</v>
      </c>
      <c r="C42" s="523">
        <v>1</v>
      </c>
      <c r="D42" s="524" t="str">
        <f t="shared" si="80"/>
        <v>.z09_4_d_1</v>
      </c>
      <c r="E42" s="526" t="s">
        <v>67</v>
      </c>
      <c r="F42" s="2"/>
      <c r="G42" s="2"/>
      <c r="H42" s="39">
        <v>8</v>
      </c>
      <c r="I42" s="53" t="s">
        <v>48</v>
      </c>
      <c r="J42" s="91">
        <f t="shared" si="72"/>
        <v>153</v>
      </c>
      <c r="K42" s="94">
        <f>VLOOKUP(J42,Kalendarz!B:E,4,FALSE)</f>
        <v>47452</v>
      </c>
      <c r="L42" s="94">
        <f t="shared" si="73"/>
        <v>47454</v>
      </c>
      <c r="M42" s="37">
        <f t="shared" si="74"/>
        <v>154</v>
      </c>
      <c r="N42" s="474">
        <f>ROUND(MAX(AG42:AO42)/Listy!$U$2,0)</f>
        <v>2</v>
      </c>
      <c r="O42" s="45">
        <v>160</v>
      </c>
      <c r="P42" s="187"/>
      <c r="Q42" s="187"/>
      <c r="R42" s="187"/>
      <c r="S42" s="187"/>
      <c r="T42" s="187">
        <v>0</v>
      </c>
      <c r="U42" s="187">
        <v>0</v>
      </c>
      <c r="V42" s="187">
        <v>0</v>
      </c>
      <c r="W42" s="187">
        <v>0.25</v>
      </c>
      <c r="X42" s="187">
        <v>0.25</v>
      </c>
      <c r="Y42" s="188">
        <v>0</v>
      </c>
      <c r="Z42" s="188">
        <v>0</v>
      </c>
      <c r="AA42" s="188">
        <v>0.25</v>
      </c>
      <c r="AB42" s="188">
        <v>0.25</v>
      </c>
      <c r="AC42" s="305"/>
      <c r="AD42" s="305"/>
      <c r="AE42" s="305"/>
      <c r="AF42" s="305"/>
      <c r="AG42" s="192">
        <f t="shared" si="31"/>
        <v>0</v>
      </c>
      <c r="AH42" s="192">
        <f t="shared" si="32"/>
        <v>0</v>
      </c>
      <c r="AI42" s="192">
        <f t="shared" si="33"/>
        <v>0</v>
      </c>
      <c r="AJ42" s="192">
        <f t="shared" si="34"/>
        <v>0</v>
      </c>
      <c r="AK42" s="192">
        <f t="shared" si="35"/>
        <v>0</v>
      </c>
      <c r="AL42" s="192">
        <f t="shared" si="36"/>
        <v>0</v>
      </c>
      <c r="AM42" s="192">
        <f t="shared" si="37"/>
        <v>0</v>
      </c>
      <c r="AN42" s="192">
        <f t="shared" si="38"/>
        <v>40</v>
      </c>
      <c r="AO42" s="192">
        <f t="shared" si="39"/>
        <v>40</v>
      </c>
      <c r="AP42" s="193">
        <f t="shared" si="76"/>
        <v>0</v>
      </c>
      <c r="AQ42" s="193">
        <f t="shared" si="77"/>
        <v>0</v>
      </c>
      <c r="AR42" s="193">
        <f t="shared" si="78"/>
        <v>40</v>
      </c>
      <c r="AS42" s="193">
        <f t="shared" si="79"/>
        <v>40</v>
      </c>
      <c r="AT42" s="306">
        <f t="shared" si="52"/>
        <v>0</v>
      </c>
      <c r="AU42" s="306">
        <f t="shared" si="53"/>
        <v>0</v>
      </c>
      <c r="AV42" s="306">
        <f t="shared" si="54"/>
        <v>0</v>
      </c>
      <c r="AW42" s="306">
        <f t="shared" si="51"/>
        <v>0</v>
      </c>
      <c r="AX42" s="15"/>
      <c r="AY42" s="23">
        <f t="shared" si="82"/>
        <v>0</v>
      </c>
      <c r="AZ42" s="16"/>
      <c r="BA42" s="2"/>
      <c r="BB42" s="23">
        <f t="shared" si="83"/>
        <v>0</v>
      </c>
      <c r="BC42" s="2"/>
      <c r="BD42" s="2"/>
      <c r="BE42" s="2"/>
      <c r="BF42" s="2"/>
      <c r="BG42" s="2"/>
      <c r="BH42" s="2"/>
      <c r="BI42" s="23">
        <f t="shared" si="84"/>
        <v>0</v>
      </c>
      <c r="BJ42" s="2"/>
      <c r="BK42" s="15"/>
      <c r="BL42" s="23"/>
      <c r="BM42" s="16"/>
      <c r="BN42" s="2"/>
      <c r="BO42" s="23"/>
      <c r="BP42" s="2"/>
      <c r="BQ42" s="2"/>
      <c r="BR42" s="23"/>
      <c r="BS42" s="23"/>
      <c r="BT42" s="2"/>
      <c r="BU42" s="2"/>
      <c r="BV42" s="2"/>
      <c r="BW42" s="23">
        <f t="shared" si="85"/>
        <v>0</v>
      </c>
      <c r="BX42" s="2"/>
      <c r="BY42" s="2"/>
      <c r="BZ42" s="2"/>
      <c r="CA42" s="23">
        <f t="shared" si="86"/>
        <v>0</v>
      </c>
      <c r="CB42" s="2"/>
      <c r="CC42" s="2"/>
      <c r="CD42" s="2"/>
      <c r="CE42" s="23">
        <f t="shared" si="87"/>
        <v>0</v>
      </c>
    </row>
    <row r="43" spans="1:84" s="512" customFormat="1" ht="15.75" customHeight="1" thickBot="1" x14ac:dyDescent="0.4">
      <c r="A43" s="7">
        <v>5</v>
      </c>
      <c r="B43" s="604" t="s">
        <v>379</v>
      </c>
      <c r="C43" s="605">
        <v>0</v>
      </c>
      <c r="D43" s="606" t="str">
        <f t="shared" si="80"/>
        <v>.z09_5_a_0</v>
      </c>
      <c r="E43" s="607" t="s">
        <v>744</v>
      </c>
      <c r="F43" s="7"/>
      <c r="G43" s="604"/>
      <c r="H43" s="7"/>
      <c r="I43" s="37"/>
      <c r="J43" s="91">
        <f t="shared" si="72"/>
        <v>155</v>
      </c>
      <c r="K43" s="94">
        <f>VLOOKUP(J43,Kalendarz!B:E,4,FALSE)</f>
        <v>47466</v>
      </c>
      <c r="L43" s="94">
        <f t="shared" si="73"/>
        <v>47466</v>
      </c>
      <c r="M43" s="37">
        <f t="shared" si="74"/>
        <v>154</v>
      </c>
      <c r="N43" s="474">
        <f>ROUND(MAX(AG43:AO43)/Listy!$U$2,0)</f>
        <v>0</v>
      </c>
      <c r="O43" s="92"/>
      <c r="P43" s="42"/>
      <c r="Q43" s="42"/>
      <c r="R43" s="42"/>
      <c r="S43" s="130"/>
      <c r="T43" s="130"/>
      <c r="U43" s="130"/>
      <c r="V43" s="130"/>
      <c r="W43" s="130"/>
      <c r="X43" s="42"/>
      <c r="Y43" s="42"/>
      <c r="Z43" s="42"/>
      <c r="AA43" s="43"/>
      <c r="AB43" s="190"/>
      <c r="AC43" s="190"/>
      <c r="AD43" s="190"/>
      <c r="AE43" s="190"/>
      <c r="AF43" s="43"/>
      <c r="AG43" s="43"/>
      <c r="AH43" s="43"/>
      <c r="AI43" s="43"/>
      <c r="AJ43" s="92"/>
      <c r="AK43" s="92"/>
      <c r="AL43" s="92"/>
      <c r="AM43" s="92"/>
      <c r="AN43" s="92"/>
      <c r="AO43" s="92"/>
      <c r="AP43" s="92"/>
      <c r="AQ43" s="92"/>
      <c r="AR43" s="92"/>
      <c r="AS43" s="304"/>
      <c r="AT43" s="304"/>
      <c r="AU43" s="304"/>
      <c r="AV43" s="304"/>
      <c r="AW43" s="148"/>
      <c r="AX43" s="15"/>
      <c r="AY43" s="14">
        <f>AY44+AY45+AY46</f>
        <v>0</v>
      </c>
      <c r="AZ43" s="16"/>
      <c r="BA43" s="2"/>
      <c r="BB43" s="14">
        <f>BB44+BB45+BB46</f>
        <v>0</v>
      </c>
      <c r="BC43" s="2"/>
      <c r="BD43" s="2"/>
      <c r="BE43" s="2"/>
      <c r="BF43" s="2"/>
      <c r="BG43" s="2"/>
      <c r="BH43" s="2"/>
      <c r="BI43" s="14">
        <f>BI44+BI45+BI46</f>
        <v>0</v>
      </c>
      <c r="BJ43" s="2"/>
      <c r="BK43" s="15"/>
      <c r="BL43" s="14">
        <f>BL44+BL45+BL46</f>
        <v>0</v>
      </c>
      <c r="BM43" s="16"/>
      <c r="BN43" s="2"/>
      <c r="BO43" s="14">
        <f>BO44+BO45+BO46</f>
        <v>0</v>
      </c>
      <c r="BP43" s="2"/>
      <c r="BQ43" s="2"/>
      <c r="BR43" s="14">
        <f t="shared" ref="BR43:BS43" si="88">BR44+BR45+BR46</f>
        <v>0</v>
      </c>
      <c r="BS43" s="14">
        <f t="shared" si="88"/>
        <v>0</v>
      </c>
      <c r="BT43" s="2"/>
      <c r="BU43" s="2"/>
      <c r="BV43" s="2"/>
      <c r="BW43" s="14">
        <f>BW44+BW45+BW46</f>
        <v>0</v>
      </c>
      <c r="BX43" s="2"/>
      <c r="BY43" s="2"/>
      <c r="BZ43" s="2"/>
      <c r="CA43" s="14">
        <f>CA44+CA45+CA46</f>
        <v>0</v>
      </c>
      <c r="CB43" s="2"/>
      <c r="CC43" s="2"/>
      <c r="CD43" s="2"/>
      <c r="CE43" s="14">
        <f>CE44+CE45+CE46</f>
        <v>0</v>
      </c>
      <c r="CF43" s="525">
        <f>AY43+BB43+BI43+BL43+BO43+BR43+BS43+BW43+CA43+CE43</f>
        <v>0</v>
      </c>
    </row>
    <row r="44" spans="1:84" s="512" customFormat="1" ht="15.75" customHeight="1" x14ac:dyDescent="0.35">
      <c r="A44" s="2">
        <v>5</v>
      </c>
      <c r="B44" s="522" t="s">
        <v>379</v>
      </c>
      <c r="C44" s="523">
        <v>1</v>
      </c>
      <c r="D44" s="524" t="str">
        <f t="shared" si="80"/>
        <v>.z09_5_a_1</v>
      </c>
      <c r="E44" s="526" t="s">
        <v>104</v>
      </c>
      <c r="F44" s="7"/>
      <c r="G44" s="604"/>
      <c r="H44" s="7">
        <v>4</v>
      </c>
      <c r="I44" s="37" t="s">
        <v>42</v>
      </c>
      <c r="J44" s="91">
        <f t="shared" si="72"/>
        <v>155</v>
      </c>
      <c r="K44" s="94">
        <f>VLOOKUP(J44,Kalendarz!B:E,4,FALSE)</f>
        <v>47466</v>
      </c>
      <c r="L44" s="94">
        <f t="shared" si="73"/>
        <v>47468</v>
      </c>
      <c r="M44" s="37">
        <f t="shared" si="74"/>
        <v>156</v>
      </c>
      <c r="N44" s="474">
        <f>ROUND(MAX(AG44:AO44)/Listy!$U$2,0)</f>
        <v>2</v>
      </c>
      <c r="O44" s="45">
        <v>80</v>
      </c>
      <c r="P44" s="187"/>
      <c r="Q44" s="187"/>
      <c r="R44" s="187"/>
      <c r="S44" s="187"/>
      <c r="T44" s="187">
        <v>0.5</v>
      </c>
      <c r="U44" s="187">
        <v>0</v>
      </c>
      <c r="V44" s="187">
        <v>0</v>
      </c>
      <c r="W44" s="187">
        <v>0</v>
      </c>
      <c r="X44" s="187">
        <v>0</v>
      </c>
      <c r="Y44" s="188">
        <v>0.5</v>
      </c>
      <c r="Z44" s="188">
        <v>0</v>
      </c>
      <c r="AA44" s="188">
        <v>0</v>
      </c>
      <c r="AB44" s="188">
        <v>0</v>
      </c>
      <c r="AC44" s="305"/>
      <c r="AD44" s="305"/>
      <c r="AE44" s="305"/>
      <c r="AF44" s="305"/>
      <c r="AG44" s="192">
        <f t="shared" si="31"/>
        <v>0</v>
      </c>
      <c r="AH44" s="192">
        <f t="shared" si="32"/>
        <v>0</v>
      </c>
      <c r="AI44" s="192">
        <f t="shared" si="33"/>
        <v>0</v>
      </c>
      <c r="AJ44" s="192">
        <f t="shared" si="34"/>
        <v>0</v>
      </c>
      <c r="AK44" s="192">
        <f t="shared" si="35"/>
        <v>40</v>
      </c>
      <c r="AL44" s="192">
        <f t="shared" si="36"/>
        <v>0</v>
      </c>
      <c r="AM44" s="192">
        <f t="shared" si="37"/>
        <v>0</v>
      </c>
      <c r="AN44" s="192">
        <f t="shared" si="38"/>
        <v>0</v>
      </c>
      <c r="AO44" s="192">
        <f t="shared" si="39"/>
        <v>0</v>
      </c>
      <c r="AP44" s="193">
        <f t="shared" si="76"/>
        <v>40</v>
      </c>
      <c r="AQ44" s="193">
        <f t="shared" si="77"/>
        <v>0</v>
      </c>
      <c r="AR44" s="193">
        <f t="shared" si="78"/>
        <v>0</v>
      </c>
      <c r="AS44" s="193">
        <f t="shared" si="79"/>
        <v>0</v>
      </c>
      <c r="AT44" s="306">
        <f t="shared" si="52"/>
        <v>0</v>
      </c>
      <c r="AU44" s="306">
        <f t="shared" si="53"/>
        <v>0</v>
      </c>
      <c r="AV44" s="306">
        <f t="shared" si="54"/>
        <v>0</v>
      </c>
      <c r="AW44" s="306">
        <f t="shared" si="51"/>
        <v>0</v>
      </c>
      <c r="AX44" s="15"/>
      <c r="AY44" s="21">
        <f t="shared" ref="AY44:AY46" si="89">O44*AX44</f>
        <v>0</v>
      </c>
      <c r="AZ44" s="16"/>
      <c r="BA44" s="2"/>
      <c r="BB44" s="21">
        <f t="shared" ref="BB44:BB46" si="90">AZ44*BA44</f>
        <v>0</v>
      </c>
      <c r="BC44" s="2"/>
      <c r="BD44" s="2"/>
      <c r="BE44" s="2"/>
      <c r="BF44" s="2"/>
      <c r="BG44" s="2"/>
      <c r="BH44" s="2"/>
      <c r="BI44" s="21">
        <f t="shared" ref="BI44:BI46" si="91">BG44*BH44</f>
        <v>0</v>
      </c>
      <c r="BJ44" s="2"/>
      <c r="BK44" s="15"/>
      <c r="BL44" s="21"/>
      <c r="BM44" s="16"/>
      <c r="BN44" s="2"/>
      <c r="BO44" s="21"/>
      <c r="BP44" s="2"/>
      <c r="BQ44" s="2"/>
      <c r="BR44" s="21"/>
      <c r="BS44" s="21"/>
      <c r="BT44" s="2"/>
      <c r="BU44" s="2"/>
      <c r="BV44" s="2"/>
      <c r="BW44" s="21">
        <f t="shared" ref="BW44:BW46" si="92">BU44*BV44</f>
        <v>0</v>
      </c>
      <c r="BX44" s="2"/>
      <c r="BY44" s="2"/>
      <c r="BZ44" s="2"/>
      <c r="CA44" s="21">
        <f t="shared" ref="CA44:CA46" si="93">BY44*BZ44</f>
        <v>0</v>
      </c>
      <c r="CB44" s="2"/>
      <c r="CC44" s="2"/>
      <c r="CD44" s="2"/>
      <c r="CE44" s="21">
        <f t="shared" ref="CE44:CE46" si="94">CC44*CD44</f>
        <v>0</v>
      </c>
    </row>
    <row r="45" spans="1:84" s="512" customFormat="1" ht="15.75" customHeight="1" x14ac:dyDescent="0.3">
      <c r="A45" s="2">
        <v>5</v>
      </c>
      <c r="B45" s="522" t="s">
        <v>380</v>
      </c>
      <c r="C45" s="523">
        <v>1</v>
      </c>
      <c r="D45" s="524" t="str">
        <f t="shared" si="80"/>
        <v>.z09_5_b_1</v>
      </c>
      <c r="E45" s="526" t="s">
        <v>105</v>
      </c>
      <c r="F45" s="2"/>
      <c r="G45" s="2"/>
      <c r="H45" s="39">
        <v>5</v>
      </c>
      <c r="I45" s="37" t="s">
        <v>42</v>
      </c>
      <c r="J45" s="91">
        <f t="shared" si="72"/>
        <v>157</v>
      </c>
      <c r="K45" s="94">
        <f>VLOOKUP(J45,Kalendarz!B:E,4,FALSE)</f>
        <v>47480</v>
      </c>
      <c r="L45" s="94">
        <f t="shared" si="73"/>
        <v>47482</v>
      </c>
      <c r="M45" s="37">
        <f t="shared" si="74"/>
        <v>158</v>
      </c>
      <c r="N45" s="474">
        <f>ROUND(MAX(AG45:AO45)/Listy!$U$2,0)</f>
        <v>2</v>
      </c>
      <c r="O45" s="45">
        <v>80</v>
      </c>
      <c r="P45" s="187"/>
      <c r="Q45" s="187"/>
      <c r="R45" s="187"/>
      <c r="S45" s="187"/>
      <c r="T45" s="187">
        <v>0</v>
      </c>
      <c r="U45" s="187">
        <v>0.5</v>
      </c>
      <c r="V45" s="187">
        <v>0</v>
      </c>
      <c r="W45" s="187">
        <v>0</v>
      </c>
      <c r="X45" s="187">
        <v>0</v>
      </c>
      <c r="Y45" s="188">
        <v>0</v>
      </c>
      <c r="Z45" s="188">
        <v>0</v>
      </c>
      <c r="AA45" s="188">
        <v>0.5</v>
      </c>
      <c r="AB45" s="188">
        <v>0</v>
      </c>
      <c r="AC45" s="305"/>
      <c r="AD45" s="305"/>
      <c r="AE45" s="305"/>
      <c r="AF45" s="305"/>
      <c r="AG45" s="192">
        <f t="shared" si="31"/>
        <v>0</v>
      </c>
      <c r="AH45" s="192">
        <f t="shared" si="32"/>
        <v>0</v>
      </c>
      <c r="AI45" s="192">
        <f t="shared" si="33"/>
        <v>0</v>
      </c>
      <c r="AJ45" s="192">
        <f t="shared" si="34"/>
        <v>0</v>
      </c>
      <c r="AK45" s="192">
        <f t="shared" si="35"/>
        <v>0</v>
      </c>
      <c r="AL45" s="192">
        <f t="shared" si="36"/>
        <v>40</v>
      </c>
      <c r="AM45" s="192">
        <f t="shared" si="37"/>
        <v>0</v>
      </c>
      <c r="AN45" s="192">
        <f t="shared" si="38"/>
        <v>0</v>
      </c>
      <c r="AO45" s="192">
        <f t="shared" si="39"/>
        <v>0</v>
      </c>
      <c r="AP45" s="193">
        <f t="shared" si="76"/>
        <v>0</v>
      </c>
      <c r="AQ45" s="193">
        <f t="shared" si="77"/>
        <v>0</v>
      </c>
      <c r="AR45" s="193">
        <f t="shared" si="78"/>
        <v>40</v>
      </c>
      <c r="AS45" s="193">
        <f t="shared" si="79"/>
        <v>0</v>
      </c>
      <c r="AT45" s="306">
        <f t="shared" si="52"/>
        <v>0</v>
      </c>
      <c r="AU45" s="306">
        <f t="shared" si="53"/>
        <v>0</v>
      </c>
      <c r="AV45" s="306">
        <f t="shared" si="54"/>
        <v>0</v>
      </c>
      <c r="AW45" s="306">
        <f t="shared" si="51"/>
        <v>0</v>
      </c>
      <c r="AX45" s="15"/>
      <c r="AY45" s="2">
        <f t="shared" si="89"/>
        <v>0</v>
      </c>
      <c r="AZ45" s="16"/>
      <c r="BA45" s="2"/>
      <c r="BB45" s="2">
        <f t="shared" si="90"/>
        <v>0</v>
      </c>
      <c r="BC45" s="2"/>
      <c r="BD45" s="2"/>
      <c r="BE45" s="2"/>
      <c r="BF45" s="2"/>
      <c r="BG45" s="2"/>
      <c r="BH45" s="2"/>
      <c r="BI45" s="2">
        <f t="shared" si="91"/>
        <v>0</v>
      </c>
      <c r="BJ45" s="2"/>
      <c r="BK45" s="15"/>
      <c r="BL45" s="2"/>
      <c r="BM45" s="16"/>
      <c r="BN45" s="2"/>
      <c r="BO45" s="2"/>
      <c r="BP45" s="2"/>
      <c r="BQ45" s="2"/>
      <c r="BR45" s="2"/>
      <c r="BS45" s="2"/>
      <c r="BT45" s="2"/>
      <c r="BU45" s="2"/>
      <c r="BV45" s="2"/>
      <c r="BW45" s="2">
        <f t="shared" si="92"/>
        <v>0</v>
      </c>
      <c r="BX45" s="2"/>
      <c r="BY45" s="2"/>
      <c r="BZ45" s="2"/>
      <c r="CA45" s="2">
        <f t="shared" si="93"/>
        <v>0</v>
      </c>
      <c r="CB45" s="2"/>
      <c r="CC45" s="2"/>
      <c r="CD45" s="2"/>
      <c r="CE45" s="2">
        <f t="shared" si="94"/>
        <v>0</v>
      </c>
    </row>
    <row r="46" spans="1:84" s="512" customFormat="1" ht="15.75" customHeight="1" thickBot="1" x14ac:dyDescent="0.35">
      <c r="A46" s="2">
        <v>5</v>
      </c>
      <c r="B46" s="522" t="s">
        <v>381</v>
      </c>
      <c r="C46" s="523">
        <v>1</v>
      </c>
      <c r="D46" s="524" t="str">
        <f t="shared" si="80"/>
        <v>.z09_5_c_1</v>
      </c>
      <c r="E46" s="526" t="s">
        <v>106</v>
      </c>
      <c r="F46" s="2"/>
      <c r="G46" s="2"/>
      <c r="H46" s="39">
        <v>5</v>
      </c>
      <c r="I46" s="37" t="s">
        <v>42</v>
      </c>
      <c r="J46" s="91">
        <f t="shared" si="72"/>
        <v>159</v>
      </c>
      <c r="K46" s="94">
        <f>VLOOKUP(J46,Kalendarz!B:E,4,FALSE)</f>
        <v>47494</v>
      </c>
      <c r="L46" s="94">
        <f t="shared" si="73"/>
        <v>47494</v>
      </c>
      <c r="M46" s="37">
        <f t="shared" si="74"/>
        <v>158</v>
      </c>
      <c r="N46" s="474">
        <f>ROUND(MAX(AG46:AO46)/Listy!$U$2,0)</f>
        <v>0</v>
      </c>
      <c r="O46" s="45">
        <v>80</v>
      </c>
      <c r="P46" s="187"/>
      <c r="Q46" s="187"/>
      <c r="R46" s="187"/>
      <c r="S46" s="187"/>
      <c r="T46" s="187">
        <v>0</v>
      </c>
      <c r="U46" s="187">
        <v>0</v>
      </c>
      <c r="V46" s="187">
        <v>0</v>
      </c>
      <c r="W46" s="187">
        <v>0</v>
      </c>
      <c r="X46" s="187">
        <v>0</v>
      </c>
      <c r="Y46" s="188">
        <v>0.5</v>
      </c>
      <c r="Z46" s="188">
        <v>0.5</v>
      </c>
      <c r="AA46" s="188">
        <v>0</v>
      </c>
      <c r="AB46" s="188">
        <v>0</v>
      </c>
      <c r="AC46" s="305"/>
      <c r="AD46" s="305"/>
      <c r="AE46" s="305"/>
      <c r="AF46" s="305"/>
      <c r="AG46" s="192">
        <f t="shared" si="31"/>
        <v>0</v>
      </c>
      <c r="AH46" s="192">
        <f t="shared" si="32"/>
        <v>0</v>
      </c>
      <c r="AI46" s="192">
        <f t="shared" si="33"/>
        <v>0</v>
      </c>
      <c r="AJ46" s="192">
        <f t="shared" si="34"/>
        <v>0</v>
      </c>
      <c r="AK46" s="192">
        <f t="shared" si="35"/>
        <v>0</v>
      </c>
      <c r="AL46" s="192">
        <f t="shared" si="36"/>
        <v>0</v>
      </c>
      <c r="AM46" s="192">
        <f t="shared" si="37"/>
        <v>0</v>
      </c>
      <c r="AN46" s="192">
        <f t="shared" si="38"/>
        <v>0</v>
      </c>
      <c r="AO46" s="192">
        <f t="shared" si="39"/>
        <v>0</v>
      </c>
      <c r="AP46" s="193">
        <f t="shared" si="76"/>
        <v>40</v>
      </c>
      <c r="AQ46" s="193">
        <f t="shared" si="77"/>
        <v>40</v>
      </c>
      <c r="AR46" s="193">
        <f t="shared" si="78"/>
        <v>0</v>
      </c>
      <c r="AS46" s="193">
        <f t="shared" si="79"/>
        <v>0</v>
      </c>
      <c r="AT46" s="306">
        <f t="shared" si="52"/>
        <v>0</v>
      </c>
      <c r="AU46" s="306">
        <f t="shared" si="53"/>
        <v>0</v>
      </c>
      <c r="AV46" s="306">
        <f t="shared" si="54"/>
        <v>0</v>
      </c>
      <c r="AW46" s="306">
        <f t="shared" si="51"/>
        <v>0</v>
      </c>
      <c r="AX46" s="15"/>
      <c r="AY46" s="23">
        <f t="shared" si="89"/>
        <v>0</v>
      </c>
      <c r="AZ46" s="16"/>
      <c r="BA46" s="2"/>
      <c r="BB46" s="23">
        <f t="shared" si="90"/>
        <v>0</v>
      </c>
      <c r="BC46" s="2"/>
      <c r="BD46" s="2"/>
      <c r="BE46" s="2"/>
      <c r="BF46" s="2"/>
      <c r="BG46" s="2"/>
      <c r="BH46" s="2"/>
      <c r="BI46" s="23">
        <f t="shared" si="91"/>
        <v>0</v>
      </c>
      <c r="BJ46" s="2"/>
      <c r="BK46" s="15"/>
      <c r="BL46" s="23"/>
      <c r="BM46" s="16"/>
      <c r="BN46" s="2"/>
      <c r="BO46" s="23"/>
      <c r="BP46" s="2"/>
      <c r="BQ46" s="2"/>
      <c r="BR46" s="23"/>
      <c r="BS46" s="23"/>
      <c r="BT46" s="2"/>
      <c r="BU46" s="2"/>
      <c r="BV46" s="2"/>
      <c r="BW46" s="23">
        <f t="shared" si="92"/>
        <v>0</v>
      </c>
      <c r="BX46" s="2"/>
      <c r="BY46" s="2"/>
      <c r="BZ46" s="2"/>
      <c r="CA46" s="23">
        <f t="shared" si="93"/>
        <v>0</v>
      </c>
      <c r="CB46" s="2"/>
      <c r="CC46" s="2"/>
      <c r="CD46" s="2"/>
      <c r="CE46" s="23">
        <f t="shared" si="94"/>
        <v>0</v>
      </c>
    </row>
    <row r="47" spans="1:84" s="512" customFormat="1" ht="15.75" customHeight="1" thickBot="1" x14ac:dyDescent="0.4">
      <c r="A47" s="7">
        <v>6</v>
      </c>
      <c r="B47" s="604" t="s">
        <v>379</v>
      </c>
      <c r="C47" s="605">
        <v>0</v>
      </c>
      <c r="D47" s="606" t="str">
        <f t="shared" si="80"/>
        <v>.z09_6_a_0</v>
      </c>
      <c r="E47" s="607" t="s">
        <v>743</v>
      </c>
      <c r="F47" s="2"/>
      <c r="G47" s="2"/>
      <c r="H47" s="39"/>
      <c r="I47" s="37"/>
      <c r="J47" s="91">
        <f t="shared" si="72"/>
        <v>159</v>
      </c>
      <c r="K47" s="94">
        <f>VLOOKUP(J47,Kalendarz!B:E,4,FALSE)</f>
        <v>47494</v>
      </c>
      <c r="L47" s="94">
        <f t="shared" si="73"/>
        <v>47494</v>
      </c>
      <c r="M47" s="37">
        <f t="shared" si="74"/>
        <v>158</v>
      </c>
      <c r="N47" s="474">
        <f>ROUND(MAX(AG47:AO47)/Listy!$U$2,0)</f>
        <v>0</v>
      </c>
      <c r="O47" s="92"/>
      <c r="P47" s="42"/>
      <c r="Q47" s="42"/>
      <c r="R47" s="42"/>
      <c r="S47" s="130"/>
      <c r="T47" s="130"/>
      <c r="U47" s="130"/>
      <c r="V47" s="130"/>
      <c r="W47" s="130"/>
      <c r="X47" s="42"/>
      <c r="Y47" s="42"/>
      <c r="Z47" s="42"/>
      <c r="AA47" s="43"/>
      <c r="AB47" s="190"/>
      <c r="AC47" s="190"/>
      <c r="AD47" s="190"/>
      <c r="AE47" s="190"/>
      <c r="AF47" s="43"/>
      <c r="AG47" s="43"/>
      <c r="AH47" s="43"/>
      <c r="AI47" s="43"/>
      <c r="AJ47" s="92"/>
      <c r="AK47" s="92"/>
      <c r="AL47" s="92"/>
      <c r="AM47" s="92"/>
      <c r="AN47" s="92"/>
      <c r="AO47" s="92"/>
      <c r="AP47" s="92"/>
      <c r="AQ47" s="92"/>
      <c r="AR47" s="92"/>
      <c r="AS47" s="304"/>
      <c r="AT47" s="304"/>
      <c r="AU47" s="304"/>
      <c r="AV47" s="304"/>
      <c r="AW47" s="148"/>
      <c r="AX47" s="15"/>
      <c r="AY47" s="14">
        <f>AY48+AY49+AY50+AY51+AY52</f>
        <v>0</v>
      </c>
      <c r="AZ47" s="16"/>
      <c r="BA47" s="2"/>
      <c r="BB47" s="14">
        <f>BB48+BB49+BB50+BB51+BB52</f>
        <v>0</v>
      </c>
      <c r="BC47" s="2"/>
      <c r="BD47" s="2"/>
      <c r="BE47" s="2"/>
      <c r="BF47" s="2"/>
      <c r="BG47" s="2"/>
      <c r="BH47" s="2"/>
      <c r="BI47" s="14">
        <f>BI48+BI49+BI50+BI51+BI52</f>
        <v>0</v>
      </c>
      <c r="BJ47" s="2"/>
      <c r="BK47" s="15"/>
      <c r="BL47" s="14">
        <f>BL48+BL49+BL50+BL51+BL52</f>
        <v>0</v>
      </c>
      <c r="BM47" s="16"/>
      <c r="BN47" s="2"/>
      <c r="BO47" s="14">
        <f>BO48+BO49+BO50+BO51+BO52</f>
        <v>0</v>
      </c>
      <c r="BP47" s="2"/>
      <c r="BQ47" s="2"/>
      <c r="BR47" s="14">
        <f t="shared" ref="BR47:BS47" si="95">BR48+BR49+BR50+BR51+BR52</f>
        <v>0</v>
      </c>
      <c r="BS47" s="14">
        <f t="shared" si="95"/>
        <v>0</v>
      </c>
      <c r="BT47" s="2"/>
      <c r="BU47" s="2"/>
      <c r="BV47" s="2"/>
      <c r="BW47" s="14">
        <f>BW48+BW49+BW50+BW51+BW52</f>
        <v>0</v>
      </c>
      <c r="BX47" s="2"/>
      <c r="BY47" s="2"/>
      <c r="BZ47" s="2"/>
      <c r="CA47" s="14">
        <f>CA48+CA49+CA50+CA51+CA52</f>
        <v>0</v>
      </c>
      <c r="CB47" s="2"/>
      <c r="CC47" s="2"/>
      <c r="CD47" s="2"/>
      <c r="CE47" s="14">
        <f>CE48+CE49+CE50+CE51+CE52</f>
        <v>0</v>
      </c>
      <c r="CF47" s="525">
        <f>AY47+BB47+BI47+BL47+BO47+BR47+BS47+BW47+CA47+CE47</f>
        <v>0</v>
      </c>
    </row>
    <row r="48" spans="1:84" s="512" customFormat="1" ht="18" x14ac:dyDescent="0.35">
      <c r="A48" s="2">
        <v>6</v>
      </c>
      <c r="B48" s="522" t="s">
        <v>379</v>
      </c>
      <c r="C48" s="523">
        <v>1</v>
      </c>
      <c r="D48" s="524" t="str">
        <f t="shared" si="80"/>
        <v>.z09_6_a_1</v>
      </c>
      <c r="E48" s="526" t="s">
        <v>107</v>
      </c>
      <c r="F48" s="7"/>
      <c r="G48" s="604"/>
      <c r="H48" s="7"/>
      <c r="I48" s="37" t="s">
        <v>42</v>
      </c>
      <c r="J48" s="91">
        <f t="shared" si="72"/>
        <v>159</v>
      </c>
      <c r="K48" s="94">
        <f>VLOOKUP(J48,Kalendarz!B:E,4,FALSE)</f>
        <v>47494</v>
      </c>
      <c r="L48" s="94">
        <f t="shared" si="73"/>
        <v>47496</v>
      </c>
      <c r="M48" s="37">
        <f t="shared" si="74"/>
        <v>160</v>
      </c>
      <c r="N48" s="474">
        <f>ROUND(MAX(AG48:AO48)/Listy!$U$2,0)</f>
        <v>2</v>
      </c>
      <c r="O48" s="52">
        <v>80</v>
      </c>
      <c r="P48" s="187"/>
      <c r="Q48" s="187"/>
      <c r="R48" s="187"/>
      <c r="S48" s="187"/>
      <c r="T48" s="187">
        <v>0.5</v>
      </c>
      <c r="U48" s="187">
        <v>0</v>
      </c>
      <c r="V48" s="187">
        <v>0</v>
      </c>
      <c r="W48" s="187">
        <v>0</v>
      </c>
      <c r="X48" s="187">
        <v>0</v>
      </c>
      <c r="Y48" s="188">
        <v>0</v>
      </c>
      <c r="Z48" s="188">
        <v>0.5</v>
      </c>
      <c r="AA48" s="188">
        <v>0</v>
      </c>
      <c r="AB48" s="188">
        <v>0</v>
      </c>
      <c r="AC48" s="305"/>
      <c r="AD48" s="305"/>
      <c r="AE48" s="305"/>
      <c r="AF48" s="305"/>
      <c r="AG48" s="192">
        <f t="shared" si="31"/>
        <v>0</v>
      </c>
      <c r="AH48" s="192">
        <f t="shared" si="32"/>
        <v>0</v>
      </c>
      <c r="AI48" s="192">
        <f t="shared" si="33"/>
        <v>0</v>
      </c>
      <c r="AJ48" s="192">
        <f t="shared" si="34"/>
        <v>0</v>
      </c>
      <c r="AK48" s="192">
        <f t="shared" si="35"/>
        <v>40</v>
      </c>
      <c r="AL48" s="192">
        <f t="shared" si="36"/>
        <v>0</v>
      </c>
      <c r="AM48" s="192">
        <f t="shared" si="37"/>
        <v>0</v>
      </c>
      <c r="AN48" s="192">
        <f t="shared" si="38"/>
        <v>0</v>
      </c>
      <c r="AO48" s="192">
        <f t="shared" si="39"/>
        <v>0</v>
      </c>
      <c r="AP48" s="193">
        <f t="shared" si="76"/>
        <v>0</v>
      </c>
      <c r="AQ48" s="193">
        <f t="shared" si="77"/>
        <v>40</v>
      </c>
      <c r="AR48" s="193">
        <f t="shared" si="78"/>
        <v>0</v>
      </c>
      <c r="AS48" s="193">
        <f t="shared" si="79"/>
        <v>0</v>
      </c>
      <c r="AT48" s="306">
        <f t="shared" si="52"/>
        <v>0</v>
      </c>
      <c r="AU48" s="306">
        <f t="shared" si="53"/>
        <v>0</v>
      </c>
      <c r="AV48" s="306">
        <f t="shared" si="54"/>
        <v>0</v>
      </c>
      <c r="AW48" s="306">
        <f t="shared" si="51"/>
        <v>0</v>
      </c>
      <c r="AX48" s="15"/>
      <c r="AY48" s="23">
        <f>O47*AX48</f>
        <v>0</v>
      </c>
      <c r="AZ48" s="16"/>
      <c r="BA48" s="2"/>
      <c r="BB48" s="23">
        <f t="shared" ref="BB48:BB52" si="96">AZ48*BA48</f>
        <v>0</v>
      </c>
      <c r="BC48" s="2"/>
      <c r="BD48" s="2"/>
      <c r="BE48" s="2"/>
      <c r="BF48" s="2"/>
      <c r="BG48" s="2"/>
      <c r="BH48" s="2"/>
      <c r="BI48" s="23">
        <f t="shared" ref="BI48:BI52" si="97">BG48*BH48</f>
        <v>0</v>
      </c>
      <c r="BJ48" s="2"/>
      <c r="BK48" s="15"/>
      <c r="BL48" s="21"/>
      <c r="BM48" s="16"/>
      <c r="BN48" s="2"/>
      <c r="BO48" s="21"/>
      <c r="BP48" s="2"/>
      <c r="BQ48" s="2"/>
      <c r="BR48" s="21"/>
      <c r="BS48" s="21"/>
      <c r="BT48" s="2"/>
      <c r="BU48" s="2"/>
      <c r="BV48" s="2"/>
      <c r="BW48" s="23">
        <f t="shared" ref="BW48:BW52" si="98">BU48*BV48</f>
        <v>0</v>
      </c>
      <c r="BX48" s="2"/>
      <c r="BY48" s="2"/>
      <c r="BZ48" s="2"/>
      <c r="CA48" s="23">
        <f t="shared" ref="CA48:CA52" si="99">BY48*BZ48</f>
        <v>0</v>
      </c>
      <c r="CB48" s="2"/>
      <c r="CC48" s="2"/>
      <c r="CD48" s="2"/>
      <c r="CE48" s="23">
        <f t="shared" ref="CE48:CE52" si="100">CC48*CD48</f>
        <v>0</v>
      </c>
    </row>
    <row r="49" spans="1:84" s="512" customFormat="1" ht="28.8" x14ac:dyDescent="0.3">
      <c r="A49" s="2">
        <v>6</v>
      </c>
      <c r="B49" s="522" t="s">
        <v>380</v>
      </c>
      <c r="C49" s="523">
        <v>1</v>
      </c>
      <c r="D49" s="524" t="str">
        <f t="shared" si="80"/>
        <v>.z09_6_b_1</v>
      </c>
      <c r="E49" s="526" t="s">
        <v>69</v>
      </c>
      <c r="F49" s="2"/>
      <c r="G49" s="2"/>
      <c r="H49" s="39">
        <v>6</v>
      </c>
      <c r="I49" s="37" t="s">
        <v>42</v>
      </c>
      <c r="J49" s="91">
        <f t="shared" si="72"/>
        <v>161</v>
      </c>
      <c r="K49" s="94">
        <f>VLOOKUP(J49,Kalendarz!B:E,4,FALSE)</f>
        <v>47508</v>
      </c>
      <c r="L49" s="94">
        <f t="shared" si="73"/>
        <v>47508</v>
      </c>
      <c r="M49" s="37">
        <f t="shared" si="74"/>
        <v>160</v>
      </c>
      <c r="N49" s="474">
        <v>0</v>
      </c>
      <c r="O49" s="52">
        <v>120</v>
      </c>
      <c r="P49" s="187"/>
      <c r="Q49" s="187"/>
      <c r="R49" s="187"/>
      <c r="S49" s="187"/>
      <c r="T49" s="187">
        <v>0</v>
      </c>
      <c r="U49" s="187">
        <v>0.34</v>
      </c>
      <c r="V49" s="187">
        <v>0</v>
      </c>
      <c r="W49" s="187">
        <v>0</v>
      </c>
      <c r="X49" s="187">
        <v>0</v>
      </c>
      <c r="Y49" s="188">
        <v>0.33</v>
      </c>
      <c r="Z49" s="188">
        <v>0</v>
      </c>
      <c r="AA49" s="188">
        <v>0.33</v>
      </c>
      <c r="AB49" s="188">
        <v>0</v>
      </c>
      <c r="AC49" s="305"/>
      <c r="AD49" s="305"/>
      <c r="AE49" s="305"/>
      <c r="AF49" s="305"/>
      <c r="AG49" s="192">
        <f t="shared" si="31"/>
        <v>0</v>
      </c>
      <c r="AH49" s="192">
        <f t="shared" si="32"/>
        <v>0</v>
      </c>
      <c r="AI49" s="192">
        <f t="shared" si="33"/>
        <v>0</v>
      </c>
      <c r="AJ49" s="192">
        <f t="shared" si="34"/>
        <v>0</v>
      </c>
      <c r="AK49" s="192">
        <f t="shared" si="35"/>
        <v>0</v>
      </c>
      <c r="AL49" s="192">
        <f t="shared" si="36"/>
        <v>41</v>
      </c>
      <c r="AM49" s="192">
        <f t="shared" si="37"/>
        <v>0</v>
      </c>
      <c r="AN49" s="192">
        <f t="shared" si="38"/>
        <v>0</v>
      </c>
      <c r="AO49" s="192">
        <f t="shared" si="39"/>
        <v>0</v>
      </c>
      <c r="AP49" s="193">
        <f t="shared" si="76"/>
        <v>40</v>
      </c>
      <c r="AQ49" s="193">
        <f t="shared" si="77"/>
        <v>0</v>
      </c>
      <c r="AR49" s="193">
        <f t="shared" si="78"/>
        <v>40</v>
      </c>
      <c r="AS49" s="193">
        <f t="shared" si="79"/>
        <v>0</v>
      </c>
      <c r="AT49" s="306">
        <f t="shared" si="52"/>
        <v>0</v>
      </c>
      <c r="AU49" s="306">
        <f t="shared" si="53"/>
        <v>0</v>
      </c>
      <c r="AV49" s="306">
        <f t="shared" si="54"/>
        <v>0</v>
      </c>
      <c r="AW49" s="306">
        <f t="shared" si="51"/>
        <v>0</v>
      </c>
      <c r="AX49" s="15"/>
      <c r="AY49" s="23">
        <f t="shared" ref="AY49:AY52" si="101">O49*AX49</f>
        <v>0</v>
      </c>
      <c r="AZ49" s="16"/>
      <c r="BA49" s="2"/>
      <c r="BB49" s="23">
        <f t="shared" si="96"/>
        <v>0</v>
      </c>
      <c r="BC49" s="2"/>
      <c r="BD49" s="2"/>
      <c r="BE49" s="2"/>
      <c r="BF49" s="2"/>
      <c r="BG49" s="2"/>
      <c r="BH49" s="2"/>
      <c r="BI49" s="23">
        <f t="shared" si="97"/>
        <v>0</v>
      </c>
      <c r="BJ49" s="2"/>
      <c r="BK49" s="15"/>
      <c r="BL49" s="2"/>
      <c r="BM49" s="16"/>
      <c r="BN49" s="2"/>
      <c r="BO49" s="2"/>
      <c r="BP49" s="2"/>
      <c r="BQ49" s="2"/>
      <c r="BR49" s="2"/>
      <c r="BS49" s="2"/>
      <c r="BT49" s="2"/>
      <c r="BU49" s="2"/>
      <c r="BV49" s="2"/>
      <c r="BW49" s="23">
        <f t="shared" si="98"/>
        <v>0</v>
      </c>
      <c r="BX49" s="2"/>
      <c r="BY49" s="2"/>
      <c r="BZ49" s="2"/>
      <c r="CA49" s="23">
        <f t="shared" si="99"/>
        <v>0</v>
      </c>
      <c r="CB49" s="2"/>
      <c r="CC49" s="2"/>
      <c r="CD49" s="2"/>
      <c r="CE49" s="23">
        <f t="shared" si="100"/>
        <v>0</v>
      </c>
    </row>
    <row r="50" spans="1:84" s="512" customFormat="1" ht="43.2" x14ac:dyDescent="0.3">
      <c r="A50" s="2">
        <v>6</v>
      </c>
      <c r="B50" s="522" t="s">
        <v>381</v>
      </c>
      <c r="C50" s="523">
        <v>1</v>
      </c>
      <c r="D50" s="524" t="str">
        <f t="shared" si="80"/>
        <v>.z09_6_c_1</v>
      </c>
      <c r="E50" s="526" t="s">
        <v>108</v>
      </c>
      <c r="F50" s="2"/>
      <c r="G50" s="2"/>
      <c r="H50" s="39">
        <v>7</v>
      </c>
      <c r="I50" s="37" t="s">
        <v>42</v>
      </c>
      <c r="J50" s="91">
        <f t="shared" si="72"/>
        <v>161</v>
      </c>
      <c r="K50" s="94">
        <f>VLOOKUP(J50,Kalendarz!B:E,4,FALSE)</f>
        <v>47508</v>
      </c>
      <c r="L50" s="94">
        <f t="shared" si="73"/>
        <v>47512</v>
      </c>
      <c r="M50" s="37">
        <f t="shared" si="74"/>
        <v>164</v>
      </c>
      <c r="N50" s="474">
        <f>ROUND(MAX(AG50:AO50)/Listy!$U$2,0)</f>
        <v>4</v>
      </c>
      <c r="O50" s="52">
        <v>160</v>
      </c>
      <c r="P50" s="187"/>
      <c r="Q50" s="187"/>
      <c r="R50" s="187"/>
      <c r="S50" s="187"/>
      <c r="T50" s="187">
        <v>0</v>
      </c>
      <c r="U50" s="187">
        <v>0.5</v>
      </c>
      <c r="V50" s="187">
        <v>0.5</v>
      </c>
      <c r="W50" s="187">
        <v>0</v>
      </c>
      <c r="X50" s="187">
        <v>0</v>
      </c>
      <c r="Y50" s="188">
        <v>0</v>
      </c>
      <c r="Z50" s="188">
        <v>0</v>
      </c>
      <c r="AA50" s="188">
        <v>0</v>
      </c>
      <c r="AB50" s="188">
        <v>0</v>
      </c>
      <c r="AC50" s="305"/>
      <c r="AD50" s="305"/>
      <c r="AE50" s="305"/>
      <c r="AF50" s="305"/>
      <c r="AG50" s="192">
        <f t="shared" si="31"/>
        <v>0</v>
      </c>
      <c r="AH50" s="192">
        <f t="shared" si="32"/>
        <v>0</v>
      </c>
      <c r="AI50" s="192">
        <f t="shared" si="33"/>
        <v>0</v>
      </c>
      <c r="AJ50" s="192">
        <f t="shared" si="34"/>
        <v>0</v>
      </c>
      <c r="AK50" s="192">
        <f t="shared" si="35"/>
        <v>0</v>
      </c>
      <c r="AL50" s="192">
        <f t="shared" si="36"/>
        <v>80</v>
      </c>
      <c r="AM50" s="192">
        <f t="shared" si="37"/>
        <v>80</v>
      </c>
      <c r="AN50" s="192">
        <f t="shared" si="38"/>
        <v>0</v>
      </c>
      <c r="AO50" s="192">
        <f t="shared" si="39"/>
        <v>0</v>
      </c>
      <c r="AP50" s="193">
        <f t="shared" si="76"/>
        <v>0</v>
      </c>
      <c r="AQ50" s="193">
        <f t="shared" si="77"/>
        <v>0</v>
      </c>
      <c r="AR50" s="193">
        <f t="shared" si="78"/>
        <v>0</v>
      </c>
      <c r="AS50" s="193">
        <f t="shared" si="79"/>
        <v>0</v>
      </c>
      <c r="AT50" s="306">
        <f t="shared" si="52"/>
        <v>0</v>
      </c>
      <c r="AU50" s="306">
        <f t="shared" si="53"/>
        <v>0</v>
      </c>
      <c r="AV50" s="306">
        <f t="shared" si="54"/>
        <v>0</v>
      </c>
      <c r="AW50" s="306">
        <f t="shared" si="51"/>
        <v>0</v>
      </c>
      <c r="AX50" s="15"/>
      <c r="AY50" s="23">
        <f t="shared" si="101"/>
        <v>0</v>
      </c>
      <c r="AZ50" s="16"/>
      <c r="BA50" s="2"/>
      <c r="BB50" s="23">
        <f t="shared" si="96"/>
        <v>0</v>
      </c>
      <c r="BC50" s="2"/>
      <c r="BD50" s="2"/>
      <c r="BE50" s="2"/>
      <c r="BF50" s="2"/>
      <c r="BG50" s="2"/>
      <c r="BH50" s="2"/>
      <c r="BI50" s="23">
        <f t="shared" si="97"/>
        <v>0</v>
      </c>
      <c r="BJ50" s="2"/>
      <c r="BK50" s="15"/>
      <c r="BL50" s="2"/>
      <c r="BM50" s="16"/>
      <c r="BN50" s="2"/>
      <c r="BO50" s="2"/>
      <c r="BP50" s="2"/>
      <c r="BQ50" s="2"/>
      <c r="BR50" s="2"/>
      <c r="BS50" s="2"/>
      <c r="BT50" s="2"/>
      <c r="BU50" s="2"/>
      <c r="BV50" s="2"/>
      <c r="BW50" s="23">
        <f t="shared" si="98"/>
        <v>0</v>
      </c>
      <c r="BX50" s="2"/>
      <c r="BY50" s="2"/>
      <c r="BZ50" s="2"/>
      <c r="CA50" s="23">
        <f t="shared" si="99"/>
        <v>0</v>
      </c>
      <c r="CB50" s="2"/>
      <c r="CC50" s="2"/>
      <c r="CD50" s="2"/>
      <c r="CE50" s="23">
        <f t="shared" si="100"/>
        <v>0</v>
      </c>
    </row>
    <row r="51" spans="1:84" s="512" customFormat="1" ht="57.6" x14ac:dyDescent="0.3">
      <c r="A51" s="2">
        <v>6</v>
      </c>
      <c r="B51" s="522" t="s">
        <v>382</v>
      </c>
      <c r="C51" s="523">
        <v>1</v>
      </c>
      <c r="D51" s="524" t="str">
        <f t="shared" si="80"/>
        <v>.z09_6_d_1</v>
      </c>
      <c r="E51" s="526" t="s">
        <v>109</v>
      </c>
      <c r="F51" s="2"/>
      <c r="G51" s="2"/>
      <c r="H51" s="37"/>
      <c r="I51" s="37" t="s">
        <v>42</v>
      </c>
      <c r="J51" s="91">
        <f t="shared" si="72"/>
        <v>165</v>
      </c>
      <c r="K51" s="94">
        <f>VLOOKUP(J51,Kalendarz!B:E,4,FALSE)</f>
        <v>47536</v>
      </c>
      <c r="L51" s="94">
        <f t="shared" si="73"/>
        <v>47536</v>
      </c>
      <c r="M51" s="37">
        <f t="shared" si="74"/>
        <v>164</v>
      </c>
      <c r="N51" s="474">
        <v>0</v>
      </c>
      <c r="O51" s="52">
        <v>80</v>
      </c>
      <c r="P51" s="187"/>
      <c r="Q51" s="187"/>
      <c r="R51" s="187"/>
      <c r="S51" s="187"/>
      <c r="T51" s="187">
        <v>0.5</v>
      </c>
      <c r="U51" s="187">
        <v>0.5</v>
      </c>
      <c r="V51" s="187">
        <v>0</v>
      </c>
      <c r="W51" s="187">
        <v>0</v>
      </c>
      <c r="X51" s="187">
        <v>0</v>
      </c>
      <c r="Y51" s="188">
        <v>0</v>
      </c>
      <c r="Z51" s="188">
        <v>0</v>
      </c>
      <c r="AA51" s="188">
        <v>0</v>
      </c>
      <c r="AB51" s="188">
        <v>0</v>
      </c>
      <c r="AC51" s="305"/>
      <c r="AD51" s="305"/>
      <c r="AE51" s="305"/>
      <c r="AF51" s="305"/>
      <c r="AG51" s="192">
        <f t="shared" si="31"/>
        <v>0</v>
      </c>
      <c r="AH51" s="192">
        <f t="shared" si="32"/>
        <v>0</v>
      </c>
      <c r="AI51" s="192">
        <f t="shared" si="33"/>
        <v>0</v>
      </c>
      <c r="AJ51" s="192">
        <f t="shared" si="34"/>
        <v>0</v>
      </c>
      <c r="AK51" s="192">
        <f t="shared" si="35"/>
        <v>40</v>
      </c>
      <c r="AL51" s="192">
        <f t="shared" si="36"/>
        <v>40</v>
      </c>
      <c r="AM51" s="192">
        <f t="shared" si="37"/>
        <v>0</v>
      </c>
      <c r="AN51" s="192">
        <f t="shared" si="38"/>
        <v>0</v>
      </c>
      <c r="AO51" s="192">
        <f t="shared" si="39"/>
        <v>0</v>
      </c>
      <c r="AP51" s="193">
        <f t="shared" si="76"/>
        <v>0</v>
      </c>
      <c r="AQ51" s="193">
        <f t="shared" si="77"/>
        <v>0</v>
      </c>
      <c r="AR51" s="193">
        <f t="shared" si="78"/>
        <v>0</v>
      </c>
      <c r="AS51" s="193">
        <f t="shared" si="79"/>
        <v>0</v>
      </c>
      <c r="AT51" s="306">
        <f t="shared" si="52"/>
        <v>0</v>
      </c>
      <c r="AU51" s="306">
        <f t="shared" si="53"/>
        <v>0</v>
      </c>
      <c r="AV51" s="306">
        <f t="shared" si="54"/>
        <v>0</v>
      </c>
      <c r="AW51" s="306">
        <f t="shared" si="51"/>
        <v>0</v>
      </c>
      <c r="AX51" s="15"/>
      <c r="AY51" s="23">
        <f t="shared" si="101"/>
        <v>0</v>
      </c>
      <c r="AZ51" s="16"/>
      <c r="BA51" s="2"/>
      <c r="BB51" s="23">
        <f t="shared" si="96"/>
        <v>0</v>
      </c>
      <c r="BC51" s="2"/>
      <c r="BD51" s="2"/>
      <c r="BE51" s="2"/>
      <c r="BF51" s="2"/>
      <c r="BG51" s="2"/>
      <c r="BH51" s="2"/>
      <c r="BI51" s="23">
        <f t="shared" si="97"/>
        <v>0</v>
      </c>
      <c r="BJ51" s="2"/>
      <c r="BK51" s="15"/>
      <c r="BL51" s="2"/>
      <c r="BM51" s="16"/>
      <c r="BN51" s="2"/>
      <c r="BO51" s="2"/>
      <c r="BP51" s="2"/>
      <c r="BQ51" s="2"/>
      <c r="BR51" s="2"/>
      <c r="BS51" s="2"/>
      <c r="BT51" s="2"/>
      <c r="BU51" s="2"/>
      <c r="BV51" s="2"/>
      <c r="BW51" s="23">
        <f t="shared" si="98"/>
        <v>0</v>
      </c>
      <c r="BX51" s="2"/>
      <c r="BY51" s="2"/>
      <c r="BZ51" s="2"/>
      <c r="CA51" s="23">
        <f t="shared" si="99"/>
        <v>0</v>
      </c>
      <c r="CB51" s="2"/>
      <c r="CC51" s="2"/>
      <c r="CD51" s="2"/>
      <c r="CE51" s="23">
        <f t="shared" si="100"/>
        <v>0</v>
      </c>
    </row>
    <row r="52" spans="1:84" s="512" customFormat="1" ht="57.6" x14ac:dyDescent="0.3">
      <c r="A52" s="2">
        <v>6</v>
      </c>
      <c r="B52" s="522" t="s">
        <v>383</v>
      </c>
      <c r="C52" s="523">
        <v>1</v>
      </c>
      <c r="D52" s="524" t="str">
        <f t="shared" si="80"/>
        <v>.z09_6_e_1</v>
      </c>
      <c r="E52" s="526" t="s">
        <v>110</v>
      </c>
      <c r="F52" s="2"/>
      <c r="G52" s="2"/>
      <c r="H52" s="45">
        <v>4</v>
      </c>
      <c r="I52" s="37" t="s">
        <v>42</v>
      </c>
      <c r="J52" s="91">
        <f t="shared" si="72"/>
        <v>165</v>
      </c>
      <c r="K52" s="94">
        <f>VLOOKUP(J52,Kalendarz!B:E,4,FALSE)</f>
        <v>47536</v>
      </c>
      <c r="L52" s="94">
        <f t="shared" si="73"/>
        <v>47538</v>
      </c>
      <c r="M52" s="37">
        <f t="shared" si="74"/>
        <v>166</v>
      </c>
      <c r="N52" s="474">
        <f>ROUND(MAX(AG52:AO52)/Listy!$U$2,0)</f>
        <v>2</v>
      </c>
      <c r="O52" s="52">
        <v>120</v>
      </c>
      <c r="P52" s="187"/>
      <c r="Q52" s="187"/>
      <c r="R52" s="187"/>
      <c r="S52" s="187"/>
      <c r="T52" s="187">
        <v>0.33300000000000002</v>
      </c>
      <c r="U52" s="187">
        <v>0.33300000000000002</v>
      </c>
      <c r="V52" s="187">
        <v>0</v>
      </c>
      <c r="W52" s="187">
        <v>0</v>
      </c>
      <c r="X52" s="187">
        <v>0</v>
      </c>
      <c r="Y52" s="188">
        <v>0</v>
      </c>
      <c r="Z52" s="188">
        <v>0.33300000000000002</v>
      </c>
      <c r="AA52" s="188">
        <v>0</v>
      </c>
      <c r="AB52" s="188">
        <v>0</v>
      </c>
      <c r="AC52" s="305"/>
      <c r="AD52" s="305"/>
      <c r="AE52" s="305"/>
      <c r="AF52" s="305"/>
      <c r="AG52" s="192">
        <f t="shared" si="31"/>
        <v>0</v>
      </c>
      <c r="AH52" s="192">
        <f t="shared" si="32"/>
        <v>0</v>
      </c>
      <c r="AI52" s="192">
        <f t="shared" si="33"/>
        <v>0</v>
      </c>
      <c r="AJ52" s="192">
        <f t="shared" si="34"/>
        <v>0</v>
      </c>
      <c r="AK52" s="192">
        <f t="shared" si="35"/>
        <v>40</v>
      </c>
      <c r="AL52" s="192">
        <f t="shared" si="36"/>
        <v>40</v>
      </c>
      <c r="AM52" s="192">
        <f t="shared" si="37"/>
        <v>0</v>
      </c>
      <c r="AN52" s="192">
        <f t="shared" si="38"/>
        <v>0</v>
      </c>
      <c r="AO52" s="192">
        <f t="shared" si="39"/>
        <v>0</v>
      </c>
      <c r="AP52" s="193">
        <f t="shared" si="76"/>
        <v>0</v>
      </c>
      <c r="AQ52" s="193">
        <f t="shared" si="77"/>
        <v>40</v>
      </c>
      <c r="AR52" s="193">
        <f t="shared" si="78"/>
        <v>0</v>
      </c>
      <c r="AS52" s="193">
        <f t="shared" si="79"/>
        <v>0</v>
      </c>
      <c r="AT52" s="306">
        <f t="shared" si="52"/>
        <v>0</v>
      </c>
      <c r="AU52" s="306">
        <f t="shared" si="53"/>
        <v>0</v>
      </c>
      <c r="AV52" s="306">
        <f t="shared" si="54"/>
        <v>0</v>
      </c>
      <c r="AW52" s="306">
        <f t="shared" si="51"/>
        <v>0</v>
      </c>
      <c r="AX52" s="15"/>
      <c r="AY52" s="23">
        <f t="shared" si="101"/>
        <v>0</v>
      </c>
      <c r="AZ52" s="16"/>
      <c r="BA52" s="2"/>
      <c r="BB52" s="23">
        <f t="shared" si="96"/>
        <v>0</v>
      </c>
      <c r="BC52" s="2"/>
      <c r="BD52" s="2"/>
      <c r="BE52" s="2"/>
      <c r="BF52" s="2"/>
      <c r="BG52" s="2"/>
      <c r="BH52" s="2"/>
      <c r="BI52" s="23">
        <f t="shared" si="97"/>
        <v>0</v>
      </c>
      <c r="BJ52" s="2"/>
      <c r="BK52" s="15"/>
      <c r="BL52" s="23"/>
      <c r="BM52" s="16"/>
      <c r="BN52" s="2"/>
      <c r="BO52" s="23"/>
      <c r="BP52" s="2"/>
      <c r="BQ52" s="2"/>
      <c r="BR52" s="23"/>
      <c r="BS52" s="23"/>
      <c r="BT52" s="2"/>
      <c r="BU52" s="2"/>
      <c r="BV52" s="2"/>
      <c r="BW52" s="23">
        <f t="shared" si="98"/>
        <v>0</v>
      </c>
      <c r="BX52" s="2"/>
      <c r="BY52" s="2"/>
      <c r="BZ52" s="2"/>
      <c r="CA52" s="23">
        <f t="shared" si="99"/>
        <v>0</v>
      </c>
      <c r="CB52" s="2"/>
      <c r="CC52" s="2"/>
      <c r="CD52" s="2"/>
      <c r="CE52" s="23">
        <f t="shared" si="100"/>
        <v>0</v>
      </c>
    </row>
    <row r="53" spans="1:84" s="512" customFormat="1" ht="15.75" customHeight="1" x14ac:dyDescent="0.35">
      <c r="A53" s="7">
        <v>7</v>
      </c>
      <c r="B53" s="604" t="s">
        <v>73</v>
      </c>
      <c r="C53" s="605"/>
      <c r="D53" s="606"/>
      <c r="E53" s="607"/>
      <c r="F53" s="7"/>
      <c r="G53" s="604"/>
      <c r="H53" s="39"/>
      <c r="I53" s="51"/>
      <c r="J53" s="91">
        <f t="shared" si="72"/>
        <v>167</v>
      </c>
      <c r="K53" s="94">
        <f>VLOOKUP(J53,Kalendarz!B:E,4,FALSE)</f>
        <v>47550</v>
      </c>
      <c r="L53" s="94">
        <f t="shared" si="73"/>
        <v>47550</v>
      </c>
      <c r="M53" s="37">
        <f t="shared" si="74"/>
        <v>166</v>
      </c>
      <c r="N53" s="474">
        <f>ROUND(MAX(AG53:AO53)/Listy!$U$2,0)</f>
        <v>0</v>
      </c>
      <c r="O53" s="92"/>
      <c r="P53" s="42"/>
      <c r="Q53" s="42"/>
      <c r="R53" s="42"/>
      <c r="S53" s="130"/>
      <c r="T53" s="130"/>
      <c r="U53" s="130"/>
      <c r="V53" s="130"/>
      <c r="W53" s="130"/>
      <c r="X53" s="42"/>
      <c r="Y53" s="42"/>
      <c r="Z53" s="42"/>
      <c r="AA53" s="43"/>
      <c r="AB53" s="190"/>
      <c r="AC53" s="190"/>
      <c r="AD53" s="190"/>
      <c r="AE53" s="190"/>
      <c r="AF53" s="43"/>
      <c r="AG53" s="43"/>
      <c r="AH53" s="43"/>
      <c r="AI53" s="43"/>
      <c r="AJ53" s="92"/>
      <c r="AK53" s="92"/>
      <c r="AL53" s="92"/>
      <c r="AM53" s="92"/>
      <c r="AN53" s="92"/>
      <c r="AO53" s="92"/>
      <c r="AP53" s="92"/>
      <c r="AQ53" s="92"/>
      <c r="AR53" s="92"/>
      <c r="AS53" s="304"/>
      <c r="AT53" s="304"/>
      <c r="AU53" s="304"/>
      <c r="AV53" s="304"/>
      <c r="AW53" s="148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25">
        <f>AY53+BB53+BI53+BL53+BO53+BR53+BS53+BW53+CA53+CE53</f>
        <v>0</v>
      </c>
    </row>
    <row r="54" spans="1:84" s="512" customFormat="1" ht="43.2" x14ac:dyDescent="0.3">
      <c r="A54" s="2">
        <v>7</v>
      </c>
      <c r="B54" s="522" t="s">
        <v>379</v>
      </c>
      <c r="C54" s="523">
        <v>0</v>
      </c>
      <c r="D54" s="524" t="str">
        <f>CONCATENATE(A$3,"_",A54,"_",B54,"_",C54)</f>
        <v>.z09_7_a_0</v>
      </c>
      <c r="E54" s="526" t="s">
        <v>74</v>
      </c>
      <c r="F54" s="2"/>
      <c r="G54" s="2"/>
      <c r="H54" s="39"/>
      <c r="I54" s="51" t="s">
        <v>29</v>
      </c>
      <c r="J54" s="91">
        <f t="shared" si="72"/>
        <v>167</v>
      </c>
      <c r="K54" s="94">
        <f>VLOOKUP(J54,Kalendarz!B:E,4,FALSE)</f>
        <v>47550</v>
      </c>
      <c r="L54" s="94">
        <f t="shared" si="73"/>
        <v>47552</v>
      </c>
      <c r="M54" s="37">
        <f t="shared" si="74"/>
        <v>168</v>
      </c>
      <c r="N54" s="474">
        <f>ROUND(MAX(AG54:AO54)/Listy!$U$2,0)</f>
        <v>2</v>
      </c>
      <c r="O54" s="52">
        <v>80</v>
      </c>
      <c r="P54" s="187"/>
      <c r="Q54" s="187"/>
      <c r="R54" s="187"/>
      <c r="S54" s="187"/>
      <c r="T54" s="187">
        <v>0.5</v>
      </c>
      <c r="U54" s="187">
        <v>0.5</v>
      </c>
      <c r="V54" s="187">
        <v>0</v>
      </c>
      <c r="W54" s="187">
        <v>0</v>
      </c>
      <c r="X54" s="187">
        <v>0</v>
      </c>
      <c r="Y54" s="188">
        <v>0</v>
      </c>
      <c r="Z54" s="188">
        <v>0</v>
      </c>
      <c r="AA54" s="188">
        <v>0</v>
      </c>
      <c r="AB54" s="188">
        <v>0</v>
      </c>
      <c r="AC54" s="305"/>
      <c r="AD54" s="305"/>
      <c r="AE54" s="305"/>
      <c r="AF54" s="305"/>
      <c r="AG54" s="192">
        <f t="shared" si="31"/>
        <v>0</v>
      </c>
      <c r="AH54" s="192">
        <f t="shared" si="32"/>
        <v>0</v>
      </c>
      <c r="AI54" s="192">
        <f t="shared" si="33"/>
        <v>0</v>
      </c>
      <c r="AJ54" s="192">
        <f t="shared" si="34"/>
        <v>0</v>
      </c>
      <c r="AK54" s="192">
        <f t="shared" si="35"/>
        <v>40</v>
      </c>
      <c r="AL54" s="192">
        <f t="shared" si="36"/>
        <v>40</v>
      </c>
      <c r="AM54" s="192">
        <f t="shared" si="37"/>
        <v>0</v>
      </c>
      <c r="AN54" s="192">
        <f t="shared" si="38"/>
        <v>0</v>
      </c>
      <c r="AO54" s="192">
        <f t="shared" si="39"/>
        <v>0</v>
      </c>
      <c r="AP54" s="193">
        <f t="shared" si="76"/>
        <v>0</v>
      </c>
      <c r="AQ54" s="193">
        <f t="shared" si="77"/>
        <v>0</v>
      </c>
      <c r="AR54" s="193">
        <f t="shared" si="78"/>
        <v>0</v>
      </c>
      <c r="AS54" s="193">
        <f t="shared" si="79"/>
        <v>0</v>
      </c>
      <c r="AT54" s="306">
        <f t="shared" si="52"/>
        <v>0</v>
      </c>
      <c r="AU54" s="306">
        <f t="shared" si="53"/>
        <v>0</v>
      </c>
      <c r="AV54" s="306">
        <f t="shared" si="54"/>
        <v>0</v>
      </c>
      <c r="AW54" s="306">
        <f t="shared" si="51"/>
        <v>0</v>
      </c>
      <c r="AX54" s="15"/>
      <c r="AY54" s="23">
        <f t="shared" ref="AY54:AY56" si="102">O54*AX54</f>
        <v>0</v>
      </c>
      <c r="AZ54" s="16"/>
      <c r="BA54" s="2"/>
      <c r="BB54" s="23">
        <f t="shared" ref="BB54:BB56" si="103">AZ54*BA54</f>
        <v>0</v>
      </c>
      <c r="BC54" s="2"/>
      <c r="BD54" s="2"/>
      <c r="BE54" s="2"/>
      <c r="BF54" s="2"/>
      <c r="BG54" s="2"/>
      <c r="BH54" s="2"/>
      <c r="BI54" s="23">
        <f t="shared" ref="BI54:BI56" si="104">BG54*BH54</f>
        <v>0</v>
      </c>
      <c r="BJ54" s="2"/>
      <c r="BK54" s="15"/>
      <c r="BL54" s="21"/>
      <c r="BM54" s="16"/>
      <c r="BN54" s="2"/>
      <c r="BO54" s="21"/>
      <c r="BP54" s="2"/>
      <c r="BQ54" s="2"/>
      <c r="BR54" s="21"/>
      <c r="BS54" s="21"/>
      <c r="BT54" s="2"/>
      <c r="BU54" s="2"/>
      <c r="BV54" s="2"/>
      <c r="BW54" s="23">
        <f t="shared" ref="BW54:BW56" si="105">BU54*BV54</f>
        <v>0</v>
      </c>
      <c r="BX54" s="2"/>
      <c r="BY54" s="2"/>
      <c r="BZ54" s="2"/>
      <c r="CA54" s="23">
        <f t="shared" ref="CA54:CA56" si="106">BY54*BZ54</f>
        <v>0</v>
      </c>
      <c r="CB54" s="2"/>
      <c r="CC54" s="2"/>
      <c r="CD54" s="2"/>
      <c r="CE54" s="23">
        <f t="shared" ref="CE54:CE56" si="107">CC54*CD54</f>
        <v>0</v>
      </c>
    </row>
    <row r="55" spans="1:84" s="512" customFormat="1" ht="57.6" x14ac:dyDescent="0.3">
      <c r="A55" s="2">
        <v>7</v>
      </c>
      <c r="B55" s="522" t="s">
        <v>380</v>
      </c>
      <c r="C55" s="523">
        <v>0</v>
      </c>
      <c r="D55" s="524" t="str">
        <f>CONCATENATE(A$3,"_",A55,"_",B55,"_",C55)</f>
        <v>.z09_7_b_0</v>
      </c>
      <c r="E55" s="526" t="s">
        <v>75</v>
      </c>
      <c r="F55" s="2"/>
      <c r="G55" s="2"/>
      <c r="H55" s="20">
        <v>11</v>
      </c>
      <c r="I55" s="51" t="s">
        <v>29</v>
      </c>
      <c r="J55" s="91">
        <f t="shared" si="72"/>
        <v>169</v>
      </c>
      <c r="K55" s="94">
        <f>VLOOKUP(J55,Kalendarz!B:E,4,FALSE)</f>
        <v>47564</v>
      </c>
      <c r="L55" s="94">
        <f t="shared" si="73"/>
        <v>47566</v>
      </c>
      <c r="M55" s="37">
        <f t="shared" si="74"/>
        <v>170</v>
      </c>
      <c r="N55" s="474">
        <f>ROUND(MAX(AG55:AO55)/Listy!$U$2,0)</f>
        <v>2</v>
      </c>
      <c r="O55" s="52">
        <v>120</v>
      </c>
      <c r="P55" s="187"/>
      <c r="Q55" s="187"/>
      <c r="R55" s="187"/>
      <c r="S55" s="187"/>
      <c r="T55" s="187">
        <v>0.34</v>
      </c>
      <c r="U55" s="187">
        <v>0.33</v>
      </c>
      <c r="V55" s="187">
        <v>0</v>
      </c>
      <c r="W55" s="187">
        <v>0</v>
      </c>
      <c r="X55" s="187">
        <v>0</v>
      </c>
      <c r="Y55" s="188">
        <v>0</v>
      </c>
      <c r="Z55" s="188">
        <v>0</v>
      </c>
      <c r="AA55" s="188">
        <v>0.33</v>
      </c>
      <c r="AB55" s="188">
        <v>0</v>
      </c>
      <c r="AC55" s="305"/>
      <c r="AD55" s="305"/>
      <c r="AE55" s="305"/>
      <c r="AF55" s="305"/>
      <c r="AG55" s="192">
        <f t="shared" si="31"/>
        <v>0</v>
      </c>
      <c r="AH55" s="192">
        <f t="shared" si="32"/>
        <v>0</v>
      </c>
      <c r="AI55" s="192">
        <f t="shared" si="33"/>
        <v>0</v>
      </c>
      <c r="AJ55" s="192">
        <f t="shared" si="34"/>
        <v>0</v>
      </c>
      <c r="AK55" s="192">
        <f t="shared" si="35"/>
        <v>41</v>
      </c>
      <c r="AL55" s="192">
        <f t="shared" si="36"/>
        <v>40</v>
      </c>
      <c r="AM55" s="192">
        <f t="shared" si="37"/>
        <v>0</v>
      </c>
      <c r="AN55" s="192">
        <f t="shared" si="38"/>
        <v>0</v>
      </c>
      <c r="AO55" s="192">
        <f t="shared" si="39"/>
        <v>0</v>
      </c>
      <c r="AP55" s="193">
        <f t="shared" si="76"/>
        <v>0</v>
      </c>
      <c r="AQ55" s="193">
        <f t="shared" si="77"/>
        <v>0</v>
      </c>
      <c r="AR55" s="193">
        <f t="shared" si="78"/>
        <v>40</v>
      </c>
      <c r="AS55" s="193">
        <f t="shared" si="79"/>
        <v>0</v>
      </c>
      <c r="AT55" s="306">
        <f t="shared" si="52"/>
        <v>0</v>
      </c>
      <c r="AU55" s="306">
        <f t="shared" si="53"/>
        <v>0</v>
      </c>
      <c r="AV55" s="306">
        <f t="shared" si="54"/>
        <v>0</v>
      </c>
      <c r="AW55" s="306">
        <f t="shared" si="51"/>
        <v>0</v>
      </c>
      <c r="AX55" s="15"/>
      <c r="AY55" s="23">
        <f t="shared" si="102"/>
        <v>0</v>
      </c>
      <c r="AZ55" s="16"/>
      <c r="BA55" s="2"/>
      <c r="BB55" s="23">
        <f t="shared" si="103"/>
        <v>0</v>
      </c>
      <c r="BC55" s="2"/>
      <c r="BD55" s="2"/>
      <c r="BE55" s="2"/>
      <c r="BF55" s="2"/>
      <c r="BG55" s="2"/>
      <c r="BH55" s="2"/>
      <c r="BI55" s="23">
        <f t="shared" si="104"/>
        <v>0</v>
      </c>
      <c r="BJ55" s="2"/>
      <c r="BK55" s="15"/>
      <c r="BL55" s="2"/>
      <c r="BM55" s="16"/>
      <c r="BN55" s="2"/>
      <c r="BO55" s="2"/>
      <c r="BP55" s="2"/>
      <c r="BQ55" s="2"/>
      <c r="BR55" s="2"/>
      <c r="BS55" s="2"/>
      <c r="BT55" s="2"/>
      <c r="BU55" s="2"/>
      <c r="BV55" s="2"/>
      <c r="BW55" s="23">
        <f t="shared" si="105"/>
        <v>0</v>
      </c>
      <c r="BX55" s="2"/>
      <c r="BY55" s="2"/>
      <c r="BZ55" s="2"/>
      <c r="CA55" s="23">
        <f t="shared" si="106"/>
        <v>0</v>
      </c>
      <c r="CB55" s="2"/>
      <c r="CC55" s="2"/>
      <c r="CD55" s="2"/>
      <c r="CE55" s="23">
        <f t="shared" si="107"/>
        <v>0</v>
      </c>
    </row>
    <row r="56" spans="1:84" s="512" customFormat="1" ht="72.599999999999994" thickBot="1" x14ac:dyDescent="0.35">
      <c r="A56" s="2">
        <v>7</v>
      </c>
      <c r="B56" s="522" t="s">
        <v>381</v>
      </c>
      <c r="C56" s="523">
        <v>0</v>
      </c>
      <c r="D56" s="524" t="str">
        <f>CONCATENATE(A$3,"_",A56,"_",B56,"_",C56)</f>
        <v>.z09_7_c_0</v>
      </c>
      <c r="E56" s="526" t="s">
        <v>111</v>
      </c>
      <c r="F56" s="2"/>
      <c r="G56" s="2"/>
      <c r="H56" s="20">
        <v>12</v>
      </c>
      <c r="I56" s="51" t="s">
        <v>37</v>
      </c>
      <c r="J56" s="91">
        <f t="shared" si="72"/>
        <v>171</v>
      </c>
      <c r="K56" s="94">
        <f>VLOOKUP(J56,Kalendarz!B:E,4,FALSE)</f>
        <v>47578</v>
      </c>
      <c r="L56" s="94">
        <f t="shared" si="73"/>
        <v>47580</v>
      </c>
      <c r="M56" s="37">
        <f t="shared" si="74"/>
        <v>172</v>
      </c>
      <c r="N56" s="474">
        <f>ROUND(MAX(AG56:AO56)/Listy!$U$2,0)</f>
        <v>2</v>
      </c>
      <c r="O56" s="52">
        <v>120</v>
      </c>
      <c r="P56" s="187"/>
      <c r="Q56" s="187"/>
      <c r="R56" s="187"/>
      <c r="S56" s="187"/>
      <c r="T56" s="187">
        <v>0</v>
      </c>
      <c r="U56" s="187">
        <v>0.34</v>
      </c>
      <c r="V56" s="187">
        <v>0</v>
      </c>
      <c r="W56" s="187">
        <v>0</v>
      </c>
      <c r="X56" s="187">
        <v>0</v>
      </c>
      <c r="Y56" s="188">
        <v>0.33</v>
      </c>
      <c r="Z56" s="188">
        <v>0</v>
      </c>
      <c r="AA56" s="188">
        <v>0.33</v>
      </c>
      <c r="AB56" s="188">
        <v>0</v>
      </c>
      <c r="AC56" s="305"/>
      <c r="AD56" s="305"/>
      <c r="AE56" s="305"/>
      <c r="AF56" s="305"/>
      <c r="AG56" s="192">
        <f t="shared" si="31"/>
        <v>0</v>
      </c>
      <c r="AH56" s="192">
        <f t="shared" si="32"/>
        <v>0</v>
      </c>
      <c r="AI56" s="192">
        <f t="shared" si="33"/>
        <v>0</v>
      </c>
      <c r="AJ56" s="192">
        <f t="shared" si="34"/>
        <v>0</v>
      </c>
      <c r="AK56" s="192">
        <f t="shared" si="35"/>
        <v>0</v>
      </c>
      <c r="AL56" s="192">
        <f t="shared" si="36"/>
        <v>41</v>
      </c>
      <c r="AM56" s="192">
        <f t="shared" si="37"/>
        <v>0</v>
      </c>
      <c r="AN56" s="192">
        <f t="shared" si="38"/>
        <v>0</v>
      </c>
      <c r="AO56" s="192">
        <f t="shared" si="39"/>
        <v>0</v>
      </c>
      <c r="AP56" s="193">
        <f t="shared" si="76"/>
        <v>40</v>
      </c>
      <c r="AQ56" s="193">
        <f t="shared" si="77"/>
        <v>0</v>
      </c>
      <c r="AR56" s="193">
        <f t="shared" si="78"/>
        <v>40</v>
      </c>
      <c r="AS56" s="193">
        <f t="shared" si="79"/>
        <v>0</v>
      </c>
      <c r="AT56" s="306">
        <f t="shared" si="52"/>
        <v>0</v>
      </c>
      <c r="AU56" s="306">
        <f t="shared" si="53"/>
        <v>0</v>
      </c>
      <c r="AV56" s="306">
        <f t="shared" si="54"/>
        <v>0</v>
      </c>
      <c r="AW56" s="306">
        <f t="shared" si="51"/>
        <v>0</v>
      </c>
      <c r="AX56" s="15"/>
      <c r="AY56" s="23">
        <f t="shared" si="102"/>
        <v>0</v>
      </c>
      <c r="AZ56" s="16"/>
      <c r="BA56" s="2"/>
      <c r="BB56" s="23">
        <f t="shared" si="103"/>
        <v>0</v>
      </c>
      <c r="BC56" s="2"/>
      <c r="BD56" s="2"/>
      <c r="BE56" s="2"/>
      <c r="BF56" s="2"/>
      <c r="BG56" s="2"/>
      <c r="BH56" s="2"/>
      <c r="BI56" s="23">
        <f t="shared" si="104"/>
        <v>0</v>
      </c>
      <c r="BJ56" s="2"/>
      <c r="BK56" s="15"/>
      <c r="BL56" s="23"/>
      <c r="BM56" s="16"/>
      <c r="BN56" s="2"/>
      <c r="BO56" s="23"/>
      <c r="BP56" s="2"/>
      <c r="BQ56" s="2"/>
      <c r="BR56" s="23"/>
      <c r="BS56" s="23"/>
      <c r="BT56" s="2"/>
      <c r="BU56" s="2"/>
      <c r="BV56" s="2"/>
      <c r="BW56" s="23">
        <f t="shared" si="105"/>
        <v>0</v>
      </c>
      <c r="BX56" s="2"/>
      <c r="BY56" s="2"/>
      <c r="BZ56" s="2"/>
      <c r="CA56" s="23">
        <f t="shared" si="106"/>
        <v>0</v>
      </c>
      <c r="CB56" s="2"/>
      <c r="CC56" s="2"/>
      <c r="CD56" s="2"/>
      <c r="CE56" s="23">
        <f t="shared" si="107"/>
        <v>0</v>
      </c>
    </row>
    <row r="57" spans="1:84" s="512" customFormat="1" ht="15.75" customHeight="1" thickBot="1" x14ac:dyDescent="0.4">
      <c r="A57" s="7">
        <v>8</v>
      </c>
      <c r="B57" s="604" t="s">
        <v>379</v>
      </c>
      <c r="C57" s="605">
        <v>0</v>
      </c>
      <c r="D57" s="606" t="str">
        <f t="shared" ref="D57" si="108">CONCATENATE(A$3,"_",A57,"_",B57,"_",C57)</f>
        <v>.z09_8_a_0</v>
      </c>
      <c r="E57" s="607" t="s">
        <v>749</v>
      </c>
      <c r="F57" s="7"/>
      <c r="G57" s="604"/>
      <c r="H57" s="20">
        <v>12</v>
      </c>
      <c r="I57" s="46"/>
      <c r="J57" s="91">
        <f t="shared" si="72"/>
        <v>173</v>
      </c>
      <c r="K57" s="94">
        <f>VLOOKUP(J57,Kalendarz!B:E,4,FALSE)</f>
        <v>47592</v>
      </c>
      <c r="L57" s="94">
        <f t="shared" si="73"/>
        <v>47592</v>
      </c>
      <c r="M57" s="37">
        <f t="shared" si="74"/>
        <v>172</v>
      </c>
      <c r="N57" s="474">
        <f>ROUND(MAX(AG57:AO57)/Listy!$U$2,0)</f>
        <v>0</v>
      </c>
      <c r="O57" s="92"/>
      <c r="P57" s="42"/>
      <c r="Q57" s="42"/>
      <c r="R57" s="42"/>
      <c r="S57" s="130"/>
      <c r="T57" s="130"/>
      <c r="U57" s="130"/>
      <c r="V57" s="130"/>
      <c r="W57" s="130"/>
      <c r="X57" s="42"/>
      <c r="Y57" s="42"/>
      <c r="Z57" s="42"/>
      <c r="AA57" s="43"/>
      <c r="AB57" s="190"/>
      <c r="AC57" s="190"/>
      <c r="AD57" s="190"/>
      <c r="AE57" s="190"/>
      <c r="AF57" s="43"/>
      <c r="AG57" s="43"/>
      <c r="AH57" s="43"/>
      <c r="AI57" s="43"/>
      <c r="AJ57" s="92"/>
      <c r="AK57" s="92"/>
      <c r="AL57" s="92"/>
      <c r="AM57" s="92"/>
      <c r="AN57" s="92"/>
      <c r="AO57" s="92"/>
      <c r="AP57" s="92"/>
      <c r="AQ57" s="92"/>
      <c r="AR57" s="92"/>
      <c r="AS57" s="304"/>
      <c r="AT57" s="304"/>
      <c r="AU57" s="304"/>
      <c r="AV57" s="304"/>
      <c r="AW57" s="148"/>
      <c r="AX57" s="15"/>
      <c r="AY57" s="14">
        <f>AY58+AY59+AY60+AY61+AY62+AY63</f>
        <v>0</v>
      </c>
      <c r="AZ57" s="16"/>
      <c r="BA57" s="2"/>
      <c r="BB57" s="14">
        <f>BB58+BB59+BB60+BB61+BB62+BB63</f>
        <v>0</v>
      </c>
      <c r="BC57" s="2"/>
      <c r="BD57" s="2"/>
      <c r="BE57" s="2"/>
      <c r="BF57" s="2"/>
      <c r="BG57" s="2"/>
      <c r="BH57" s="2"/>
      <c r="BI57" s="14">
        <f>BI58+BI59+BI60+BI61+BI62+BI63</f>
        <v>0</v>
      </c>
      <c r="BJ57" s="2"/>
      <c r="BK57" s="15"/>
      <c r="BL57" s="14">
        <f>BL58+BL59+BL60+BL61+BL62+BL63</f>
        <v>0</v>
      </c>
      <c r="BM57" s="16"/>
      <c r="BN57" s="2"/>
      <c r="BO57" s="14">
        <f>BO58+BO59+BO60+BO61+BO62+BO63</f>
        <v>0</v>
      </c>
      <c r="BP57" s="2"/>
      <c r="BQ57" s="2"/>
      <c r="BR57" s="14">
        <f t="shared" ref="BR57:BS57" si="109">BR58+BR59+BR60+BR61+BR62+BR63</f>
        <v>0</v>
      </c>
      <c r="BS57" s="14">
        <f t="shared" si="109"/>
        <v>0</v>
      </c>
      <c r="BT57" s="2"/>
      <c r="BU57" s="2"/>
      <c r="BV57" s="2"/>
      <c r="BW57" s="14">
        <f>BW58+BW59+BW60+BW61+BW62+BW63</f>
        <v>0</v>
      </c>
      <c r="BX57" s="2"/>
      <c r="BY57" s="2"/>
      <c r="BZ57" s="2"/>
      <c r="CA57" s="14">
        <f>CA58+CA59+CA60+CA61+CA62+CA63</f>
        <v>0</v>
      </c>
      <c r="CB57" s="2"/>
      <c r="CC57" s="2"/>
      <c r="CD57" s="2"/>
      <c r="CE57" s="14">
        <f>CE58+CE59+CE60+CE61+CE62+CE63</f>
        <v>0</v>
      </c>
      <c r="CF57" s="525">
        <f>AY57+BB57+BI57+BL57+BO57+BR57+BS57+BW57+CA57+CE57</f>
        <v>0</v>
      </c>
    </row>
    <row r="58" spans="1:84" s="512" customFormat="1" ht="14.4" x14ac:dyDescent="0.3">
      <c r="A58" s="2">
        <v>8</v>
      </c>
      <c r="B58" s="522" t="s">
        <v>379</v>
      </c>
      <c r="C58" s="523">
        <v>1</v>
      </c>
      <c r="D58" s="524" t="str">
        <f t="shared" ref="D58:D63" si="110">CONCATENATE(A$3,"_",A58,"_",B58,"_",C58)</f>
        <v>.z09_8_a_1</v>
      </c>
      <c r="E58" s="526" t="s">
        <v>77</v>
      </c>
      <c r="F58" s="2"/>
      <c r="G58" s="2"/>
      <c r="H58" s="20">
        <v>10</v>
      </c>
      <c r="I58" s="51" t="s">
        <v>29</v>
      </c>
      <c r="J58" s="91">
        <f t="shared" si="72"/>
        <v>173</v>
      </c>
      <c r="K58" s="94">
        <f>VLOOKUP(J58,Kalendarz!B:E,4,FALSE)</f>
        <v>47592</v>
      </c>
      <c r="L58" s="94">
        <f t="shared" si="73"/>
        <v>47592</v>
      </c>
      <c r="M58" s="37">
        <f t="shared" si="74"/>
        <v>172</v>
      </c>
      <c r="N58" s="474">
        <v>0</v>
      </c>
      <c r="O58" s="52">
        <v>120</v>
      </c>
      <c r="P58" s="187"/>
      <c r="Q58" s="187"/>
      <c r="R58" s="187"/>
      <c r="S58" s="187"/>
      <c r="T58" s="187">
        <v>1</v>
      </c>
      <c r="U58" s="187">
        <v>0</v>
      </c>
      <c r="V58" s="187">
        <v>0</v>
      </c>
      <c r="W58" s="187">
        <v>0</v>
      </c>
      <c r="X58" s="187">
        <v>0</v>
      </c>
      <c r="Y58" s="188">
        <v>0</v>
      </c>
      <c r="Z58" s="188">
        <v>0</v>
      </c>
      <c r="AA58" s="188">
        <v>0</v>
      </c>
      <c r="AB58" s="188">
        <v>0</v>
      </c>
      <c r="AC58" s="305"/>
      <c r="AD58" s="305"/>
      <c r="AE58" s="305"/>
      <c r="AF58" s="305"/>
      <c r="AG58" s="192">
        <f t="shared" si="31"/>
        <v>0</v>
      </c>
      <c r="AH58" s="192">
        <f t="shared" si="32"/>
        <v>0</v>
      </c>
      <c r="AI58" s="192">
        <f t="shared" si="33"/>
        <v>0</v>
      </c>
      <c r="AJ58" s="192">
        <f t="shared" si="34"/>
        <v>0</v>
      </c>
      <c r="AK58" s="192">
        <f t="shared" si="35"/>
        <v>120</v>
      </c>
      <c r="AL58" s="192">
        <f t="shared" si="36"/>
        <v>0</v>
      </c>
      <c r="AM58" s="192">
        <f t="shared" si="37"/>
        <v>0</v>
      </c>
      <c r="AN58" s="192">
        <f t="shared" si="38"/>
        <v>0</v>
      </c>
      <c r="AO58" s="192">
        <f t="shared" si="39"/>
        <v>0</v>
      </c>
      <c r="AP58" s="193">
        <f t="shared" si="76"/>
        <v>0</v>
      </c>
      <c r="AQ58" s="193">
        <f t="shared" si="77"/>
        <v>0</v>
      </c>
      <c r="AR58" s="193">
        <f t="shared" si="78"/>
        <v>0</v>
      </c>
      <c r="AS58" s="193">
        <f t="shared" si="79"/>
        <v>0</v>
      </c>
      <c r="AT58" s="306">
        <f t="shared" si="52"/>
        <v>0</v>
      </c>
      <c r="AU58" s="306">
        <f t="shared" si="53"/>
        <v>0</v>
      </c>
      <c r="AV58" s="306">
        <f t="shared" si="54"/>
        <v>0</v>
      </c>
      <c r="AW58" s="306">
        <f t="shared" si="51"/>
        <v>0</v>
      </c>
      <c r="AX58" s="15"/>
      <c r="AY58" s="23">
        <f>O57*AX58</f>
        <v>0</v>
      </c>
      <c r="AZ58" s="16"/>
      <c r="BA58" s="2"/>
      <c r="BB58" s="23">
        <f t="shared" ref="BB58:BB63" si="111">AZ58*BA58</f>
        <v>0</v>
      </c>
      <c r="BC58" s="2"/>
      <c r="BD58" s="2"/>
      <c r="BE58" s="2"/>
      <c r="BF58" s="2"/>
      <c r="BG58" s="2"/>
      <c r="BH58" s="2"/>
      <c r="BI58" s="23">
        <f t="shared" ref="BI58:BI63" si="112">BG58*BH58</f>
        <v>0</v>
      </c>
      <c r="BJ58" s="2"/>
      <c r="BK58" s="15"/>
      <c r="BL58" s="21"/>
      <c r="BM58" s="16"/>
      <c r="BN58" s="2"/>
      <c r="BO58" s="21"/>
      <c r="BP58" s="2"/>
      <c r="BQ58" s="2"/>
      <c r="BR58" s="21"/>
      <c r="BS58" s="21"/>
      <c r="BT58" s="2"/>
      <c r="BU58" s="2"/>
      <c r="BV58" s="2"/>
      <c r="BW58" s="23">
        <f t="shared" ref="BW58:BW63" si="113">BU58*BV58</f>
        <v>0</v>
      </c>
      <c r="BX58" s="2"/>
      <c r="BY58" s="2"/>
      <c r="BZ58" s="2"/>
      <c r="CA58" s="23">
        <f t="shared" ref="CA58:CA63" si="114">BY58*BZ58</f>
        <v>0</v>
      </c>
      <c r="CB58" s="2"/>
      <c r="CC58" s="2"/>
      <c r="CD58" s="2"/>
      <c r="CE58" s="23">
        <f t="shared" ref="CE58:CE63" si="115">CC58*CD58</f>
        <v>0</v>
      </c>
    </row>
    <row r="59" spans="1:84" s="512" customFormat="1" ht="15.75" customHeight="1" x14ac:dyDescent="0.3">
      <c r="A59" s="2">
        <v>8</v>
      </c>
      <c r="B59" s="522" t="s">
        <v>380</v>
      </c>
      <c r="C59" s="523">
        <v>1</v>
      </c>
      <c r="D59" s="524" t="str">
        <f t="shared" si="110"/>
        <v>.z09_8_b_1</v>
      </c>
      <c r="E59" s="526" t="s">
        <v>112</v>
      </c>
      <c r="F59" s="2"/>
      <c r="G59" s="2"/>
      <c r="H59" s="20">
        <v>10</v>
      </c>
      <c r="I59" s="51" t="s">
        <v>29</v>
      </c>
      <c r="J59" s="91">
        <f t="shared" si="72"/>
        <v>173</v>
      </c>
      <c r="K59" s="94">
        <f>VLOOKUP(J59,Kalendarz!B:E,4,FALSE)</f>
        <v>47592</v>
      </c>
      <c r="L59" s="94">
        <f t="shared" si="73"/>
        <v>47592</v>
      </c>
      <c r="M59" s="37">
        <f t="shared" si="74"/>
        <v>172</v>
      </c>
      <c r="N59" s="474">
        <v>0</v>
      </c>
      <c r="O59" s="52">
        <v>120</v>
      </c>
      <c r="P59" s="187"/>
      <c r="Q59" s="187"/>
      <c r="R59" s="187"/>
      <c r="S59" s="187"/>
      <c r="T59" s="187">
        <v>0</v>
      </c>
      <c r="U59" s="187">
        <v>1</v>
      </c>
      <c r="V59" s="187">
        <v>0</v>
      </c>
      <c r="W59" s="187">
        <v>0</v>
      </c>
      <c r="X59" s="187">
        <v>0</v>
      </c>
      <c r="Y59" s="188">
        <v>0</v>
      </c>
      <c r="Z59" s="188">
        <v>0</v>
      </c>
      <c r="AA59" s="188">
        <v>0</v>
      </c>
      <c r="AB59" s="188">
        <v>0</v>
      </c>
      <c r="AC59" s="305"/>
      <c r="AD59" s="305"/>
      <c r="AE59" s="305"/>
      <c r="AF59" s="305"/>
      <c r="AG59" s="192">
        <f t="shared" si="31"/>
        <v>0</v>
      </c>
      <c r="AH59" s="192">
        <f t="shared" si="32"/>
        <v>0</v>
      </c>
      <c r="AI59" s="192">
        <f t="shared" si="33"/>
        <v>0</v>
      </c>
      <c r="AJ59" s="192">
        <f t="shared" si="34"/>
        <v>0</v>
      </c>
      <c r="AK59" s="192">
        <f t="shared" si="35"/>
        <v>0</v>
      </c>
      <c r="AL59" s="192">
        <f t="shared" si="36"/>
        <v>120</v>
      </c>
      <c r="AM59" s="192">
        <f t="shared" si="37"/>
        <v>0</v>
      </c>
      <c r="AN59" s="192">
        <f t="shared" si="38"/>
        <v>0</v>
      </c>
      <c r="AO59" s="192">
        <f t="shared" si="39"/>
        <v>0</v>
      </c>
      <c r="AP59" s="193">
        <f t="shared" si="76"/>
        <v>0</v>
      </c>
      <c r="AQ59" s="193">
        <f t="shared" si="77"/>
        <v>0</v>
      </c>
      <c r="AR59" s="193">
        <f t="shared" si="78"/>
        <v>0</v>
      </c>
      <c r="AS59" s="193">
        <f t="shared" si="79"/>
        <v>0</v>
      </c>
      <c r="AT59" s="306">
        <f t="shared" si="52"/>
        <v>0</v>
      </c>
      <c r="AU59" s="306">
        <f t="shared" si="53"/>
        <v>0</v>
      </c>
      <c r="AV59" s="306">
        <f t="shared" si="54"/>
        <v>0</v>
      </c>
      <c r="AW59" s="306">
        <f t="shared" si="51"/>
        <v>0</v>
      </c>
      <c r="AX59" s="15"/>
      <c r="AY59" s="23">
        <f t="shared" ref="AY59:AY63" si="116">O59*AX59</f>
        <v>0</v>
      </c>
      <c r="AZ59" s="16"/>
      <c r="BA59" s="2"/>
      <c r="BB59" s="23">
        <f t="shared" si="111"/>
        <v>0</v>
      </c>
      <c r="BC59" s="2"/>
      <c r="BD59" s="2"/>
      <c r="BE59" s="2"/>
      <c r="BF59" s="2"/>
      <c r="BG59" s="2"/>
      <c r="BH59" s="2"/>
      <c r="BI59" s="23">
        <f t="shared" si="112"/>
        <v>0</v>
      </c>
      <c r="BJ59" s="2"/>
      <c r="BK59" s="15"/>
      <c r="BL59" s="2"/>
      <c r="BM59" s="16"/>
      <c r="BN59" s="2"/>
      <c r="BO59" s="2"/>
      <c r="BP59" s="2"/>
      <c r="BQ59" s="2"/>
      <c r="BR59" s="2"/>
      <c r="BS59" s="2"/>
      <c r="BT59" s="2"/>
      <c r="BU59" s="2"/>
      <c r="BV59" s="2"/>
      <c r="BW59" s="23">
        <f t="shared" si="113"/>
        <v>0</v>
      </c>
      <c r="BX59" s="2"/>
      <c r="BY59" s="2"/>
      <c r="BZ59" s="2"/>
      <c r="CA59" s="23">
        <f t="shared" si="114"/>
        <v>0</v>
      </c>
      <c r="CB59" s="2"/>
      <c r="CC59" s="2"/>
      <c r="CD59" s="2"/>
      <c r="CE59" s="23">
        <f t="shared" si="115"/>
        <v>0</v>
      </c>
    </row>
    <row r="60" spans="1:84" s="512" customFormat="1" ht="15.75" customHeight="1" x14ac:dyDescent="0.3">
      <c r="A60" s="2">
        <v>8</v>
      </c>
      <c r="B60" s="522" t="s">
        <v>381</v>
      </c>
      <c r="C60" s="523">
        <v>1</v>
      </c>
      <c r="D60" s="524" t="str">
        <f t="shared" si="110"/>
        <v>.z09_8_c_1</v>
      </c>
      <c r="E60" s="526" t="s">
        <v>79</v>
      </c>
      <c r="F60" s="2"/>
      <c r="G60" s="2"/>
      <c r="H60" s="20">
        <v>10</v>
      </c>
      <c r="I60" s="51" t="s">
        <v>29</v>
      </c>
      <c r="J60" s="91">
        <f t="shared" si="72"/>
        <v>173</v>
      </c>
      <c r="K60" s="94">
        <f>VLOOKUP(J60,Kalendarz!B:E,4,FALSE)</f>
        <v>47592</v>
      </c>
      <c r="L60" s="94">
        <f t="shared" si="73"/>
        <v>47592</v>
      </c>
      <c r="M60" s="37">
        <f t="shared" si="74"/>
        <v>172</v>
      </c>
      <c r="N60" s="474">
        <v>0</v>
      </c>
      <c r="O60" s="52">
        <v>120</v>
      </c>
      <c r="P60" s="187"/>
      <c r="Q60" s="187"/>
      <c r="R60" s="187"/>
      <c r="S60" s="187"/>
      <c r="T60" s="187">
        <v>0</v>
      </c>
      <c r="U60" s="187">
        <v>0</v>
      </c>
      <c r="V60" s="187">
        <v>1</v>
      </c>
      <c r="W60" s="187">
        <v>0</v>
      </c>
      <c r="X60" s="187">
        <v>0</v>
      </c>
      <c r="Y60" s="188">
        <v>0</v>
      </c>
      <c r="Z60" s="188">
        <v>0</v>
      </c>
      <c r="AA60" s="188">
        <v>0</v>
      </c>
      <c r="AB60" s="188">
        <v>0</v>
      </c>
      <c r="AC60" s="305"/>
      <c r="AD60" s="305"/>
      <c r="AE60" s="305"/>
      <c r="AF60" s="305"/>
      <c r="AG60" s="192">
        <f t="shared" si="31"/>
        <v>0</v>
      </c>
      <c r="AH60" s="192">
        <f t="shared" si="32"/>
        <v>0</v>
      </c>
      <c r="AI60" s="192">
        <f t="shared" si="33"/>
        <v>0</v>
      </c>
      <c r="AJ60" s="192">
        <f t="shared" si="34"/>
        <v>0</v>
      </c>
      <c r="AK60" s="192">
        <f t="shared" si="35"/>
        <v>0</v>
      </c>
      <c r="AL60" s="192">
        <f t="shared" si="36"/>
        <v>0</v>
      </c>
      <c r="AM60" s="192">
        <f t="shared" si="37"/>
        <v>120</v>
      </c>
      <c r="AN60" s="192">
        <f t="shared" si="38"/>
        <v>0</v>
      </c>
      <c r="AO60" s="192">
        <f t="shared" si="39"/>
        <v>0</v>
      </c>
      <c r="AP60" s="193">
        <f t="shared" si="76"/>
        <v>0</v>
      </c>
      <c r="AQ60" s="193">
        <f t="shared" si="77"/>
        <v>0</v>
      </c>
      <c r="AR60" s="193">
        <f t="shared" si="78"/>
        <v>0</v>
      </c>
      <c r="AS60" s="193">
        <f t="shared" si="79"/>
        <v>0</v>
      </c>
      <c r="AT60" s="306">
        <f t="shared" si="52"/>
        <v>0</v>
      </c>
      <c r="AU60" s="306">
        <f t="shared" si="53"/>
        <v>0</v>
      </c>
      <c r="AV60" s="306">
        <f t="shared" si="54"/>
        <v>0</v>
      </c>
      <c r="AW60" s="306">
        <f t="shared" si="51"/>
        <v>0</v>
      </c>
      <c r="AX60" s="15"/>
      <c r="AY60" s="23">
        <f t="shared" si="116"/>
        <v>0</v>
      </c>
      <c r="AZ60" s="16"/>
      <c r="BA60" s="2"/>
      <c r="BB60" s="23">
        <f t="shared" si="111"/>
        <v>0</v>
      </c>
      <c r="BC60" s="2"/>
      <c r="BD60" s="2"/>
      <c r="BE60" s="2"/>
      <c r="BF60" s="2"/>
      <c r="BG60" s="2"/>
      <c r="BH60" s="2"/>
      <c r="BI60" s="23">
        <f t="shared" si="112"/>
        <v>0</v>
      </c>
      <c r="BJ60" s="2"/>
      <c r="BK60" s="15"/>
      <c r="BL60" s="2"/>
      <c r="BM60" s="16"/>
      <c r="BN60" s="2"/>
      <c r="BO60" s="2"/>
      <c r="BP60" s="2"/>
      <c r="BQ60" s="2"/>
      <c r="BR60" s="2"/>
      <c r="BS60" s="2"/>
      <c r="BT60" s="2"/>
      <c r="BU60" s="2"/>
      <c r="BV60" s="2"/>
      <c r="BW60" s="23">
        <f t="shared" si="113"/>
        <v>0</v>
      </c>
      <c r="BX60" s="2"/>
      <c r="BY60" s="2"/>
      <c r="BZ60" s="2"/>
      <c r="CA60" s="23">
        <f t="shared" si="114"/>
        <v>0</v>
      </c>
      <c r="CB60" s="2"/>
      <c r="CC60" s="2"/>
      <c r="CD60" s="2"/>
      <c r="CE60" s="23">
        <f t="shared" si="115"/>
        <v>0</v>
      </c>
    </row>
    <row r="61" spans="1:84" s="512" customFormat="1" ht="15.75" customHeight="1" x14ac:dyDescent="0.3">
      <c r="A61" s="2">
        <v>8</v>
      </c>
      <c r="B61" s="522" t="s">
        <v>382</v>
      </c>
      <c r="C61" s="523">
        <v>1</v>
      </c>
      <c r="D61" s="524" t="str">
        <f t="shared" si="110"/>
        <v>.z09_8_d_1</v>
      </c>
      <c r="E61" s="526" t="s">
        <v>80</v>
      </c>
      <c r="F61" s="2"/>
      <c r="G61" s="2"/>
      <c r="H61" s="20">
        <v>10</v>
      </c>
      <c r="I61" s="51" t="s">
        <v>29</v>
      </c>
      <c r="J61" s="91">
        <f t="shared" si="72"/>
        <v>173</v>
      </c>
      <c r="K61" s="94">
        <f>VLOOKUP(J61,Kalendarz!B:E,4,FALSE)</f>
        <v>47592</v>
      </c>
      <c r="L61" s="94">
        <f t="shared" si="73"/>
        <v>47592</v>
      </c>
      <c r="M61" s="37">
        <f t="shared" si="74"/>
        <v>172</v>
      </c>
      <c r="N61" s="474">
        <v>0</v>
      </c>
      <c r="O61" s="52">
        <v>120</v>
      </c>
      <c r="P61" s="187"/>
      <c r="Q61" s="187"/>
      <c r="R61" s="187"/>
      <c r="S61" s="187"/>
      <c r="T61" s="187">
        <v>0</v>
      </c>
      <c r="U61" s="187">
        <v>0</v>
      </c>
      <c r="V61" s="187">
        <v>0</v>
      </c>
      <c r="W61" s="187">
        <v>0.5</v>
      </c>
      <c r="X61" s="187">
        <v>0.5</v>
      </c>
      <c r="Y61" s="188">
        <v>0</v>
      </c>
      <c r="Z61" s="188">
        <v>0</v>
      </c>
      <c r="AA61" s="188">
        <v>0</v>
      </c>
      <c r="AB61" s="188">
        <v>0</v>
      </c>
      <c r="AC61" s="305"/>
      <c r="AD61" s="305"/>
      <c r="AE61" s="305"/>
      <c r="AF61" s="305"/>
      <c r="AG61" s="192">
        <f t="shared" si="31"/>
        <v>0</v>
      </c>
      <c r="AH61" s="192">
        <f t="shared" si="32"/>
        <v>0</v>
      </c>
      <c r="AI61" s="192">
        <f t="shared" si="33"/>
        <v>0</v>
      </c>
      <c r="AJ61" s="192">
        <f t="shared" si="34"/>
        <v>0</v>
      </c>
      <c r="AK61" s="192">
        <f t="shared" si="35"/>
        <v>0</v>
      </c>
      <c r="AL61" s="192">
        <f t="shared" si="36"/>
        <v>0</v>
      </c>
      <c r="AM61" s="192">
        <f t="shared" si="37"/>
        <v>0</v>
      </c>
      <c r="AN61" s="192">
        <f t="shared" si="38"/>
        <v>60</v>
      </c>
      <c r="AO61" s="192">
        <f t="shared" si="39"/>
        <v>60</v>
      </c>
      <c r="AP61" s="193">
        <f t="shared" si="76"/>
        <v>0</v>
      </c>
      <c r="AQ61" s="193">
        <f t="shared" si="77"/>
        <v>0</v>
      </c>
      <c r="AR61" s="193">
        <f t="shared" si="78"/>
        <v>0</v>
      </c>
      <c r="AS61" s="193">
        <f t="shared" si="79"/>
        <v>0</v>
      </c>
      <c r="AT61" s="306">
        <f t="shared" si="52"/>
        <v>0</v>
      </c>
      <c r="AU61" s="306">
        <f t="shared" si="53"/>
        <v>0</v>
      </c>
      <c r="AV61" s="306">
        <f t="shared" si="54"/>
        <v>0</v>
      </c>
      <c r="AW61" s="306">
        <f t="shared" si="51"/>
        <v>0</v>
      </c>
      <c r="AX61" s="15"/>
      <c r="AY61" s="23">
        <f t="shared" si="116"/>
        <v>0</v>
      </c>
      <c r="AZ61" s="16"/>
      <c r="BA61" s="2"/>
      <c r="BB61" s="23">
        <f t="shared" si="111"/>
        <v>0</v>
      </c>
      <c r="BC61" s="2"/>
      <c r="BD61" s="2"/>
      <c r="BE61" s="2"/>
      <c r="BF61" s="2"/>
      <c r="BG61" s="2"/>
      <c r="BH61" s="2"/>
      <c r="BI61" s="23">
        <f t="shared" si="112"/>
        <v>0</v>
      </c>
      <c r="BJ61" s="2"/>
      <c r="BK61" s="15"/>
      <c r="BL61" s="2"/>
      <c r="BM61" s="16"/>
      <c r="BN61" s="2"/>
      <c r="BO61" s="2"/>
      <c r="BP61" s="2"/>
      <c r="BQ61" s="2"/>
      <c r="BR61" s="2"/>
      <c r="BS61" s="2"/>
      <c r="BT61" s="2"/>
      <c r="BU61" s="2"/>
      <c r="BV61" s="2"/>
      <c r="BW61" s="23">
        <f t="shared" si="113"/>
        <v>0</v>
      </c>
      <c r="BX61" s="2"/>
      <c r="BY61" s="2"/>
      <c r="BZ61" s="2"/>
      <c r="CA61" s="23">
        <f t="shared" si="114"/>
        <v>0</v>
      </c>
      <c r="CB61" s="2"/>
      <c r="CC61" s="2"/>
      <c r="CD61" s="2"/>
      <c r="CE61" s="23">
        <f t="shared" si="115"/>
        <v>0</v>
      </c>
    </row>
    <row r="62" spans="1:84" s="512" customFormat="1" ht="28.8" x14ac:dyDescent="0.3">
      <c r="A62" s="2">
        <v>8</v>
      </c>
      <c r="B62" s="522" t="s">
        <v>383</v>
      </c>
      <c r="C62" s="523">
        <v>1</v>
      </c>
      <c r="D62" s="524" t="str">
        <f t="shared" si="110"/>
        <v>.z09_8_e_1</v>
      </c>
      <c r="E62" s="526" t="s">
        <v>113</v>
      </c>
      <c r="F62" s="2"/>
      <c r="G62" s="2"/>
      <c r="H62" s="20">
        <v>10</v>
      </c>
      <c r="I62" s="51" t="s">
        <v>29</v>
      </c>
      <c r="J62" s="91">
        <f t="shared" si="72"/>
        <v>173</v>
      </c>
      <c r="K62" s="94">
        <f>VLOOKUP(J62,Kalendarz!B:E,4,FALSE)</f>
        <v>47592</v>
      </c>
      <c r="L62" s="94">
        <f t="shared" si="73"/>
        <v>47595</v>
      </c>
      <c r="M62" s="37">
        <f t="shared" si="74"/>
        <v>175</v>
      </c>
      <c r="N62" s="474">
        <f>ROUND(MAX(AG62:AO62)/Listy!$U$2,0)</f>
        <v>3</v>
      </c>
      <c r="O62" s="52">
        <v>120</v>
      </c>
      <c r="P62" s="187"/>
      <c r="Q62" s="187"/>
      <c r="R62" s="187"/>
      <c r="S62" s="187"/>
      <c r="T62" s="187">
        <v>0.5</v>
      </c>
      <c r="U62" s="187">
        <v>0.5</v>
      </c>
      <c r="V62" s="187">
        <v>0</v>
      </c>
      <c r="W62" s="187">
        <v>0</v>
      </c>
      <c r="X62" s="187">
        <v>0</v>
      </c>
      <c r="Y62" s="188">
        <v>0</v>
      </c>
      <c r="Z62" s="188">
        <v>0</v>
      </c>
      <c r="AA62" s="188">
        <v>0</v>
      </c>
      <c r="AB62" s="188">
        <v>0</v>
      </c>
      <c r="AC62" s="305"/>
      <c r="AD62" s="305"/>
      <c r="AE62" s="305"/>
      <c r="AF62" s="305"/>
      <c r="AG62" s="192">
        <f t="shared" si="31"/>
        <v>0</v>
      </c>
      <c r="AH62" s="192">
        <f t="shared" si="32"/>
        <v>0</v>
      </c>
      <c r="AI62" s="192">
        <f t="shared" si="33"/>
        <v>0</v>
      </c>
      <c r="AJ62" s="192">
        <f t="shared" si="34"/>
        <v>0</v>
      </c>
      <c r="AK62" s="192">
        <f t="shared" si="35"/>
        <v>60</v>
      </c>
      <c r="AL62" s="192">
        <f t="shared" si="36"/>
        <v>60</v>
      </c>
      <c r="AM62" s="192">
        <f t="shared" si="37"/>
        <v>0</v>
      </c>
      <c r="AN62" s="192">
        <f t="shared" si="38"/>
        <v>0</v>
      </c>
      <c r="AO62" s="192">
        <f t="shared" si="39"/>
        <v>0</v>
      </c>
      <c r="AP62" s="193">
        <f t="shared" si="76"/>
        <v>0</v>
      </c>
      <c r="AQ62" s="193">
        <f t="shared" si="77"/>
        <v>0</v>
      </c>
      <c r="AR62" s="193">
        <f t="shared" si="78"/>
        <v>0</v>
      </c>
      <c r="AS62" s="193">
        <f t="shared" si="79"/>
        <v>0</v>
      </c>
      <c r="AT62" s="306">
        <f t="shared" si="52"/>
        <v>0</v>
      </c>
      <c r="AU62" s="306">
        <f t="shared" si="53"/>
        <v>0</v>
      </c>
      <c r="AV62" s="306">
        <f t="shared" si="54"/>
        <v>0</v>
      </c>
      <c r="AW62" s="306">
        <f t="shared" si="51"/>
        <v>0</v>
      </c>
      <c r="AX62" s="15"/>
      <c r="AY62" s="23">
        <f t="shared" si="116"/>
        <v>0</v>
      </c>
      <c r="AZ62" s="16"/>
      <c r="BA62" s="2"/>
      <c r="BB62" s="23">
        <f t="shared" si="111"/>
        <v>0</v>
      </c>
      <c r="BC62" s="2"/>
      <c r="BD62" s="2"/>
      <c r="BE62" s="2"/>
      <c r="BF62" s="2"/>
      <c r="BG62" s="2"/>
      <c r="BH62" s="2"/>
      <c r="BI62" s="23">
        <f t="shared" si="112"/>
        <v>0</v>
      </c>
      <c r="BJ62" s="2"/>
      <c r="BK62" s="15"/>
      <c r="BL62" s="2"/>
      <c r="BM62" s="16"/>
      <c r="BN62" s="2"/>
      <c r="BO62" s="2"/>
      <c r="BP62" s="2"/>
      <c r="BQ62" s="2"/>
      <c r="BR62" s="2"/>
      <c r="BS62" s="2"/>
      <c r="BT62" s="2"/>
      <c r="BU62" s="2"/>
      <c r="BV62" s="2"/>
      <c r="BW62" s="23">
        <f t="shared" si="113"/>
        <v>0</v>
      </c>
      <c r="BX62" s="2"/>
      <c r="BY62" s="2"/>
      <c r="BZ62" s="2"/>
      <c r="CA62" s="23">
        <f t="shared" si="114"/>
        <v>0</v>
      </c>
      <c r="CB62" s="2"/>
      <c r="CC62" s="2"/>
      <c r="CD62" s="2"/>
      <c r="CE62" s="23">
        <f t="shared" si="115"/>
        <v>0</v>
      </c>
    </row>
    <row r="63" spans="1:84" s="512" customFormat="1" ht="29.4" thickBot="1" x14ac:dyDescent="0.35">
      <c r="A63" s="2">
        <v>8</v>
      </c>
      <c r="B63" s="522" t="s">
        <v>384</v>
      </c>
      <c r="C63" s="523">
        <v>1</v>
      </c>
      <c r="D63" s="524" t="str">
        <f t="shared" si="110"/>
        <v>.z09_8_f_1</v>
      </c>
      <c r="E63" s="526" t="s">
        <v>114</v>
      </c>
      <c r="F63" s="2"/>
      <c r="G63" s="2"/>
      <c r="H63" s="20">
        <v>10</v>
      </c>
      <c r="I63" s="51" t="s">
        <v>29</v>
      </c>
      <c r="J63" s="91">
        <f t="shared" si="72"/>
        <v>176</v>
      </c>
      <c r="K63" s="94">
        <f>VLOOKUP(J63,Kalendarz!B:E,4,FALSE)</f>
        <v>47613</v>
      </c>
      <c r="L63" s="94">
        <f t="shared" si="73"/>
        <v>47613</v>
      </c>
      <c r="M63" s="37">
        <f t="shared" si="74"/>
        <v>175</v>
      </c>
      <c r="N63" s="474">
        <v>0</v>
      </c>
      <c r="O63" s="52">
        <v>120</v>
      </c>
      <c r="P63" s="187"/>
      <c r="Q63" s="187"/>
      <c r="R63" s="187"/>
      <c r="S63" s="187"/>
      <c r="T63" s="187">
        <v>0</v>
      </c>
      <c r="U63" s="187">
        <v>0</v>
      </c>
      <c r="V63" s="187">
        <v>0</v>
      </c>
      <c r="W63" s="187">
        <v>0.5</v>
      </c>
      <c r="X63" s="187">
        <v>0.5</v>
      </c>
      <c r="Y63" s="188">
        <v>0</v>
      </c>
      <c r="Z63" s="188">
        <v>0</v>
      </c>
      <c r="AA63" s="188">
        <v>0</v>
      </c>
      <c r="AB63" s="188">
        <v>0</v>
      </c>
      <c r="AC63" s="305"/>
      <c r="AD63" s="305"/>
      <c r="AE63" s="305"/>
      <c r="AF63" s="305"/>
      <c r="AG63" s="192">
        <f t="shared" si="31"/>
        <v>0</v>
      </c>
      <c r="AH63" s="192">
        <f t="shared" si="32"/>
        <v>0</v>
      </c>
      <c r="AI63" s="192">
        <f t="shared" si="33"/>
        <v>0</v>
      </c>
      <c r="AJ63" s="192">
        <f t="shared" si="34"/>
        <v>0</v>
      </c>
      <c r="AK63" s="192">
        <f t="shared" si="35"/>
        <v>0</v>
      </c>
      <c r="AL63" s="192">
        <f t="shared" si="36"/>
        <v>0</v>
      </c>
      <c r="AM63" s="192">
        <f t="shared" si="37"/>
        <v>0</v>
      </c>
      <c r="AN63" s="192">
        <f t="shared" si="38"/>
        <v>60</v>
      </c>
      <c r="AO63" s="192">
        <f t="shared" si="39"/>
        <v>60</v>
      </c>
      <c r="AP63" s="193">
        <f t="shared" si="76"/>
        <v>0</v>
      </c>
      <c r="AQ63" s="193">
        <f t="shared" si="77"/>
        <v>0</v>
      </c>
      <c r="AR63" s="193">
        <f t="shared" si="78"/>
        <v>0</v>
      </c>
      <c r="AS63" s="193">
        <f t="shared" si="79"/>
        <v>0</v>
      </c>
      <c r="AT63" s="306">
        <f t="shared" si="52"/>
        <v>0</v>
      </c>
      <c r="AU63" s="306">
        <f t="shared" si="53"/>
        <v>0</v>
      </c>
      <c r="AV63" s="306">
        <f t="shared" si="54"/>
        <v>0</v>
      </c>
      <c r="AW63" s="306">
        <f t="shared" si="51"/>
        <v>0</v>
      </c>
      <c r="AX63" s="15"/>
      <c r="AY63" s="23">
        <f t="shared" si="116"/>
        <v>0</v>
      </c>
      <c r="AZ63" s="16"/>
      <c r="BA63" s="2"/>
      <c r="BB63" s="23">
        <f t="shared" si="111"/>
        <v>0</v>
      </c>
      <c r="BC63" s="2"/>
      <c r="BD63" s="2"/>
      <c r="BE63" s="2"/>
      <c r="BF63" s="2"/>
      <c r="BG63" s="2"/>
      <c r="BH63" s="2"/>
      <c r="BI63" s="23">
        <f t="shared" si="112"/>
        <v>0</v>
      </c>
      <c r="BJ63" s="2"/>
      <c r="BK63" s="15"/>
      <c r="BL63" s="23"/>
      <c r="BM63" s="16"/>
      <c r="BN63" s="2"/>
      <c r="BO63" s="23"/>
      <c r="BP63" s="2"/>
      <c r="BQ63" s="2"/>
      <c r="BR63" s="23"/>
      <c r="BS63" s="23"/>
      <c r="BT63" s="2"/>
      <c r="BU63" s="2"/>
      <c r="BV63" s="2"/>
      <c r="BW63" s="23">
        <f t="shared" si="113"/>
        <v>0</v>
      </c>
      <c r="BX63" s="2"/>
      <c r="BY63" s="2"/>
      <c r="BZ63" s="2"/>
      <c r="CA63" s="23">
        <f t="shared" si="114"/>
        <v>0</v>
      </c>
      <c r="CB63" s="2"/>
      <c r="CC63" s="2"/>
      <c r="CD63" s="2"/>
      <c r="CE63" s="23">
        <f t="shared" si="115"/>
        <v>0</v>
      </c>
    </row>
    <row r="64" spans="1:84" s="512" customFormat="1" ht="15.75" customHeight="1" thickBot="1" x14ac:dyDescent="0.4">
      <c r="A64" s="7">
        <v>9</v>
      </c>
      <c r="B64" s="604" t="s">
        <v>379</v>
      </c>
      <c r="C64" s="605">
        <v>0</v>
      </c>
      <c r="D64" s="606" t="str">
        <f t="shared" ref="D64:D76" si="117">CONCATENATE(A$3,"_",A64,"_",B64,"_",C64)</f>
        <v>.z09_9_a_0</v>
      </c>
      <c r="E64" s="607" t="s">
        <v>748</v>
      </c>
      <c r="F64" s="2"/>
      <c r="G64" s="2"/>
      <c r="H64" s="20"/>
      <c r="I64" s="53"/>
      <c r="J64" s="91">
        <f t="shared" si="72"/>
        <v>176</v>
      </c>
      <c r="K64" s="94">
        <f>VLOOKUP(J64,Kalendarz!B:E,4,FALSE)</f>
        <v>47613</v>
      </c>
      <c r="L64" s="94">
        <f t="shared" si="73"/>
        <v>47613</v>
      </c>
      <c r="M64" s="37">
        <f t="shared" si="74"/>
        <v>175</v>
      </c>
      <c r="N64" s="474">
        <f>ROUND(MAX(AG64:AO64)/Listy!$U$2,0)</f>
        <v>0</v>
      </c>
      <c r="O64" s="92"/>
      <c r="P64" s="42"/>
      <c r="Q64" s="42"/>
      <c r="R64" s="42"/>
      <c r="S64" s="130"/>
      <c r="T64" s="130"/>
      <c r="U64" s="130"/>
      <c r="V64" s="130"/>
      <c r="W64" s="130"/>
      <c r="X64" s="42"/>
      <c r="Y64" s="42"/>
      <c r="Z64" s="42"/>
      <c r="AA64" s="43"/>
      <c r="AB64" s="190"/>
      <c r="AC64" s="190"/>
      <c r="AD64" s="190"/>
      <c r="AE64" s="190"/>
      <c r="AF64" s="43"/>
      <c r="AG64" s="43"/>
      <c r="AH64" s="43"/>
      <c r="AI64" s="43"/>
      <c r="AJ64" s="92"/>
      <c r="AK64" s="92"/>
      <c r="AL64" s="92"/>
      <c r="AM64" s="92"/>
      <c r="AN64" s="92"/>
      <c r="AO64" s="92"/>
      <c r="AP64" s="92"/>
      <c r="AQ64" s="92"/>
      <c r="AR64" s="92"/>
      <c r="AS64" s="304"/>
      <c r="AT64" s="304"/>
      <c r="AU64" s="304"/>
      <c r="AV64" s="304"/>
      <c r="AW64" s="148"/>
      <c r="AX64" s="15"/>
      <c r="AY64" s="14">
        <f>AY65+AY66+AY67+AY68</f>
        <v>0</v>
      </c>
      <c r="AZ64" s="16"/>
      <c r="BA64" s="2"/>
      <c r="BB64" s="14">
        <f>BB65+BB66+BB67+BB68</f>
        <v>0</v>
      </c>
      <c r="BC64" s="2"/>
      <c r="BD64" s="2"/>
      <c r="BE64" s="2"/>
      <c r="BF64" s="2"/>
      <c r="BG64" s="2"/>
      <c r="BH64" s="2"/>
      <c r="BI64" s="14">
        <f>BI65+BI66+BI67+BI68</f>
        <v>0</v>
      </c>
      <c r="BJ64" s="2"/>
      <c r="BK64" s="15"/>
      <c r="BL64" s="14">
        <f>BL65+BL66+BL67+BL68</f>
        <v>0</v>
      </c>
      <c r="BM64" s="16"/>
      <c r="BN64" s="2"/>
      <c r="BO64" s="14">
        <f>BO65+BO66+BO67+BO68</f>
        <v>0</v>
      </c>
      <c r="BP64" s="2"/>
      <c r="BQ64" s="2"/>
      <c r="BR64" s="14">
        <f t="shared" ref="BR64:BS64" si="118">BR65+BR66+BR67+BR68</f>
        <v>0</v>
      </c>
      <c r="BS64" s="14">
        <f t="shared" si="118"/>
        <v>0</v>
      </c>
      <c r="BT64" s="2"/>
      <c r="BU64" s="2"/>
      <c r="BV64" s="2"/>
      <c r="BW64" s="14">
        <f>BW65+BW66+BW67+BW68</f>
        <v>0</v>
      </c>
      <c r="BX64" s="2"/>
      <c r="BY64" s="2"/>
      <c r="BZ64" s="2"/>
      <c r="CA64" s="14">
        <f>CA65+CA66+CA67+CA68</f>
        <v>0</v>
      </c>
      <c r="CB64" s="2"/>
      <c r="CC64" s="2"/>
      <c r="CD64" s="2"/>
      <c r="CE64" s="14">
        <f>CE65+CE66+CE67+CE68</f>
        <v>0</v>
      </c>
      <c r="CF64" s="525">
        <f>AY64+BB64+BI64+BL64+BO64+BR64+BS64+BW64+CA64+CE64</f>
        <v>0</v>
      </c>
    </row>
    <row r="65" spans="1:84" s="512" customFormat="1" ht="28.8" x14ac:dyDescent="0.3">
      <c r="A65" s="2">
        <v>9</v>
      </c>
      <c r="B65" s="522" t="s">
        <v>379</v>
      </c>
      <c r="C65" s="523">
        <v>1</v>
      </c>
      <c r="D65" s="524" t="str">
        <f t="shared" si="117"/>
        <v>.z09_9_a_1</v>
      </c>
      <c r="E65" s="526" t="s">
        <v>115</v>
      </c>
      <c r="F65" s="2"/>
      <c r="G65" s="2"/>
      <c r="H65" s="39">
        <v>8</v>
      </c>
      <c r="I65" s="100" t="s">
        <v>29</v>
      </c>
      <c r="J65" s="91">
        <f t="shared" si="72"/>
        <v>176</v>
      </c>
      <c r="K65" s="94">
        <f>VLOOKUP(J65,Kalendarz!B:E,4,FALSE)</f>
        <v>47613</v>
      </c>
      <c r="L65" s="94">
        <f t="shared" si="73"/>
        <v>47617</v>
      </c>
      <c r="M65" s="37">
        <f t="shared" si="74"/>
        <v>179</v>
      </c>
      <c r="N65" s="474">
        <f>ROUND(MAX(AG65:AO65)/Listy!$U$2,0)</f>
        <v>4</v>
      </c>
      <c r="O65" s="52">
        <v>160</v>
      </c>
      <c r="P65" s="187"/>
      <c r="Q65" s="187"/>
      <c r="R65" s="187"/>
      <c r="S65" s="187"/>
      <c r="T65" s="187">
        <v>0.5</v>
      </c>
      <c r="U65" s="187">
        <v>0</v>
      </c>
      <c r="V65" s="187">
        <v>0</v>
      </c>
      <c r="W65" s="187">
        <v>0</v>
      </c>
      <c r="X65" s="187">
        <v>0</v>
      </c>
      <c r="Y65" s="188">
        <v>0</v>
      </c>
      <c r="Z65" s="188">
        <v>0</v>
      </c>
      <c r="AA65" s="188">
        <v>0</v>
      </c>
      <c r="AB65" s="188">
        <v>0.5</v>
      </c>
      <c r="AC65" s="305"/>
      <c r="AD65" s="305"/>
      <c r="AE65" s="305"/>
      <c r="AF65" s="305"/>
      <c r="AG65" s="192">
        <f t="shared" si="31"/>
        <v>0</v>
      </c>
      <c r="AH65" s="192">
        <f t="shared" si="32"/>
        <v>0</v>
      </c>
      <c r="AI65" s="192">
        <f t="shared" si="33"/>
        <v>0</v>
      </c>
      <c r="AJ65" s="192">
        <f t="shared" si="34"/>
        <v>0</v>
      </c>
      <c r="AK65" s="192">
        <f t="shared" si="35"/>
        <v>80</v>
      </c>
      <c r="AL65" s="192">
        <f t="shared" si="36"/>
        <v>0</v>
      </c>
      <c r="AM65" s="192">
        <f t="shared" si="37"/>
        <v>0</v>
      </c>
      <c r="AN65" s="192">
        <f t="shared" si="38"/>
        <v>0</v>
      </c>
      <c r="AO65" s="192">
        <f t="shared" si="39"/>
        <v>0</v>
      </c>
      <c r="AP65" s="193">
        <f t="shared" si="76"/>
        <v>0</v>
      </c>
      <c r="AQ65" s="193">
        <f t="shared" si="77"/>
        <v>0</v>
      </c>
      <c r="AR65" s="193">
        <f t="shared" si="78"/>
        <v>0</v>
      </c>
      <c r="AS65" s="193">
        <f t="shared" si="79"/>
        <v>80</v>
      </c>
      <c r="AT65" s="306">
        <f t="shared" si="52"/>
        <v>0</v>
      </c>
      <c r="AU65" s="306">
        <f t="shared" si="53"/>
        <v>0</v>
      </c>
      <c r="AV65" s="306">
        <f t="shared" si="54"/>
        <v>0</v>
      </c>
      <c r="AW65" s="306">
        <f t="shared" si="51"/>
        <v>0</v>
      </c>
      <c r="AX65" s="15"/>
      <c r="AY65" s="23">
        <f t="shared" ref="AY65:AY67" si="119">O65*AX65</f>
        <v>0</v>
      </c>
      <c r="AZ65" s="16"/>
      <c r="BA65" s="2"/>
      <c r="BB65" s="23">
        <f t="shared" ref="BB65:BB68" si="120">AZ65*BA65</f>
        <v>0</v>
      </c>
      <c r="BC65" s="2"/>
      <c r="BD65" s="2"/>
      <c r="BE65" s="2"/>
      <c r="BF65" s="2"/>
      <c r="BG65" s="2"/>
      <c r="BH65" s="2"/>
      <c r="BI65" s="23">
        <f t="shared" ref="BI65:BI68" si="121">BG65*BH65</f>
        <v>0</v>
      </c>
      <c r="BJ65" s="2"/>
      <c r="BK65" s="15"/>
      <c r="BL65" s="21"/>
      <c r="BM65" s="16"/>
      <c r="BN65" s="2"/>
      <c r="BO65" s="21"/>
      <c r="BP65" s="2"/>
      <c r="BQ65" s="2"/>
      <c r="BR65" s="21"/>
      <c r="BS65" s="21"/>
      <c r="BT65" s="2"/>
      <c r="BU65" s="2"/>
      <c r="BV65" s="2"/>
      <c r="BW65" s="23">
        <f t="shared" ref="BW65:BW68" si="122">BU65*BV65</f>
        <v>0</v>
      </c>
      <c r="BX65" s="2"/>
      <c r="BY65" s="2"/>
      <c r="BZ65" s="2"/>
      <c r="CA65" s="23">
        <f t="shared" ref="CA65:CA68" si="123">BY65*BZ65</f>
        <v>0</v>
      </c>
      <c r="CB65" s="2"/>
      <c r="CC65" s="2"/>
      <c r="CD65" s="2"/>
      <c r="CE65" s="23">
        <f t="shared" ref="CE65:CE68" si="124">CC65*CD65</f>
        <v>0</v>
      </c>
    </row>
    <row r="66" spans="1:84" s="512" customFormat="1" ht="28.8" x14ac:dyDescent="0.3">
      <c r="A66" s="2">
        <v>9</v>
      </c>
      <c r="B66" s="522" t="s">
        <v>380</v>
      </c>
      <c r="C66" s="523">
        <v>1</v>
      </c>
      <c r="D66" s="524" t="str">
        <f t="shared" si="117"/>
        <v>.z09_9_b_1</v>
      </c>
      <c r="E66" s="526" t="s">
        <v>116</v>
      </c>
      <c r="F66" s="2"/>
      <c r="G66" s="2"/>
      <c r="H66" s="39">
        <v>9</v>
      </c>
      <c r="I66" s="100" t="s">
        <v>29</v>
      </c>
      <c r="J66" s="91">
        <f t="shared" si="72"/>
        <v>180</v>
      </c>
      <c r="K66" s="94">
        <f>VLOOKUP(J66,Kalendarz!B:E,4,FALSE)</f>
        <v>47641</v>
      </c>
      <c r="L66" s="94">
        <f t="shared" si="73"/>
        <v>47641</v>
      </c>
      <c r="M66" s="37">
        <f t="shared" si="74"/>
        <v>179</v>
      </c>
      <c r="N66" s="482">
        <f>ROUND(MAX(AG66:AO66)/Listy!$U$2,0)</f>
        <v>0</v>
      </c>
      <c r="O66" s="52"/>
      <c r="P66" s="187"/>
      <c r="Q66" s="187"/>
      <c r="R66" s="187"/>
      <c r="S66" s="187"/>
      <c r="T66" s="187">
        <v>0</v>
      </c>
      <c r="U66" s="187">
        <v>0.5</v>
      </c>
      <c r="V66" s="187">
        <v>0</v>
      </c>
      <c r="W66" s="187">
        <v>0</v>
      </c>
      <c r="X66" s="187">
        <v>0</v>
      </c>
      <c r="Y66" s="188">
        <v>0</v>
      </c>
      <c r="Z66" s="188">
        <v>0</v>
      </c>
      <c r="AA66" s="188">
        <v>0</v>
      </c>
      <c r="AB66" s="188">
        <v>0.5</v>
      </c>
      <c r="AC66" s="305"/>
      <c r="AD66" s="305"/>
      <c r="AE66" s="305"/>
      <c r="AF66" s="305"/>
      <c r="AG66" s="192">
        <f t="shared" si="31"/>
        <v>0</v>
      </c>
      <c r="AH66" s="192">
        <f t="shared" si="32"/>
        <v>0</v>
      </c>
      <c r="AI66" s="192">
        <f t="shared" si="33"/>
        <v>0</v>
      </c>
      <c r="AJ66" s="192">
        <f t="shared" si="34"/>
        <v>0</v>
      </c>
      <c r="AK66" s="192">
        <f t="shared" si="35"/>
        <v>0</v>
      </c>
      <c r="AL66" s="192">
        <f t="shared" si="36"/>
        <v>0</v>
      </c>
      <c r="AM66" s="192">
        <f t="shared" si="37"/>
        <v>0</v>
      </c>
      <c r="AN66" s="192">
        <f t="shared" si="38"/>
        <v>0</v>
      </c>
      <c r="AO66" s="192">
        <f t="shared" si="39"/>
        <v>0</v>
      </c>
      <c r="AP66" s="193">
        <f t="shared" si="76"/>
        <v>0</v>
      </c>
      <c r="AQ66" s="193">
        <f t="shared" si="77"/>
        <v>0</v>
      </c>
      <c r="AR66" s="193">
        <f t="shared" si="78"/>
        <v>0</v>
      </c>
      <c r="AS66" s="193">
        <f t="shared" si="79"/>
        <v>0</v>
      </c>
      <c r="AT66" s="306">
        <f t="shared" si="52"/>
        <v>0</v>
      </c>
      <c r="AU66" s="306">
        <f t="shared" si="53"/>
        <v>0</v>
      </c>
      <c r="AV66" s="306">
        <f t="shared" si="54"/>
        <v>0</v>
      </c>
      <c r="AW66" s="306">
        <f t="shared" si="51"/>
        <v>0</v>
      </c>
      <c r="AX66" s="15"/>
      <c r="AY66" s="23">
        <f t="shared" si="119"/>
        <v>0</v>
      </c>
      <c r="AZ66" s="16"/>
      <c r="BA66" s="2"/>
      <c r="BB66" s="23">
        <f t="shared" si="120"/>
        <v>0</v>
      </c>
      <c r="BC66" s="2"/>
      <c r="BD66" s="2"/>
      <c r="BE66" s="2"/>
      <c r="BF66" s="2"/>
      <c r="BG66" s="2"/>
      <c r="BH66" s="2"/>
      <c r="BI66" s="23">
        <f t="shared" si="121"/>
        <v>0</v>
      </c>
      <c r="BJ66" s="2"/>
      <c r="BK66" s="15"/>
      <c r="BL66" s="2"/>
      <c r="BM66" s="16"/>
      <c r="BN66" s="2"/>
      <c r="BO66" s="2"/>
      <c r="BP66" s="2"/>
      <c r="BQ66" s="2"/>
      <c r="BR66" s="2"/>
      <c r="BS66" s="2"/>
      <c r="BT66" s="2"/>
      <c r="BU66" s="2"/>
      <c r="BV66" s="2"/>
      <c r="BW66" s="23">
        <f t="shared" si="122"/>
        <v>0</v>
      </c>
      <c r="BX66" s="2"/>
      <c r="BY66" s="2"/>
      <c r="BZ66" s="2"/>
      <c r="CA66" s="23">
        <f t="shared" si="123"/>
        <v>0</v>
      </c>
      <c r="CB66" s="2"/>
      <c r="CC66" s="2"/>
      <c r="CD66" s="2"/>
      <c r="CE66" s="23">
        <f t="shared" si="124"/>
        <v>0</v>
      </c>
    </row>
    <row r="67" spans="1:84" s="512" customFormat="1" ht="43.2" x14ac:dyDescent="0.3">
      <c r="A67" s="2">
        <v>9</v>
      </c>
      <c r="B67" s="522" t="s">
        <v>381</v>
      </c>
      <c r="C67" s="523">
        <v>1</v>
      </c>
      <c r="D67" s="524" t="str">
        <f t="shared" si="117"/>
        <v>.z09_9_c_1</v>
      </c>
      <c r="E67" s="526" t="s">
        <v>117</v>
      </c>
      <c r="F67" s="2"/>
      <c r="G67" s="2"/>
      <c r="H67" s="39">
        <v>9</v>
      </c>
      <c r="I67" s="53" t="s">
        <v>37</v>
      </c>
      <c r="J67" s="91">
        <f t="shared" si="72"/>
        <v>180</v>
      </c>
      <c r="K67" s="94">
        <f>VLOOKUP(J67,Kalendarz!B:E,4,FALSE)</f>
        <v>47641</v>
      </c>
      <c r="L67" s="94">
        <f t="shared" si="73"/>
        <v>47641</v>
      </c>
      <c r="M67" s="37">
        <f t="shared" si="74"/>
        <v>179</v>
      </c>
      <c r="N67" s="482">
        <v>0</v>
      </c>
      <c r="O67" s="45">
        <v>160</v>
      </c>
      <c r="P67" s="187"/>
      <c r="Q67" s="187"/>
      <c r="R67" s="187"/>
      <c r="S67" s="187"/>
      <c r="T67" s="187">
        <v>0</v>
      </c>
      <c r="U67" s="187">
        <v>0</v>
      </c>
      <c r="V67" s="187">
        <v>0.5</v>
      </c>
      <c r="W67" s="187">
        <v>0</v>
      </c>
      <c r="X67" s="187">
        <v>0</v>
      </c>
      <c r="Y67" s="188">
        <v>0</v>
      </c>
      <c r="Z67" s="188">
        <v>0</v>
      </c>
      <c r="AA67" s="188">
        <v>0</v>
      </c>
      <c r="AB67" s="188">
        <v>0.5</v>
      </c>
      <c r="AC67" s="305"/>
      <c r="AD67" s="305"/>
      <c r="AE67" s="305"/>
      <c r="AF67" s="305"/>
      <c r="AG67" s="192">
        <f t="shared" si="31"/>
        <v>0</v>
      </c>
      <c r="AH67" s="192">
        <f t="shared" si="32"/>
        <v>0</v>
      </c>
      <c r="AI67" s="192">
        <f t="shared" si="33"/>
        <v>0</v>
      </c>
      <c r="AJ67" s="192">
        <f t="shared" si="34"/>
        <v>0</v>
      </c>
      <c r="AK67" s="192">
        <f t="shared" si="35"/>
        <v>0</v>
      </c>
      <c r="AL67" s="192">
        <f t="shared" si="36"/>
        <v>0</v>
      </c>
      <c r="AM67" s="192">
        <f t="shared" si="37"/>
        <v>80</v>
      </c>
      <c r="AN67" s="192">
        <f t="shared" si="38"/>
        <v>0</v>
      </c>
      <c r="AO67" s="192">
        <f t="shared" si="39"/>
        <v>0</v>
      </c>
      <c r="AP67" s="193">
        <f t="shared" si="76"/>
        <v>0</v>
      </c>
      <c r="AQ67" s="193">
        <f t="shared" si="77"/>
        <v>0</v>
      </c>
      <c r="AR67" s="193">
        <f t="shared" si="78"/>
        <v>0</v>
      </c>
      <c r="AS67" s="193">
        <f t="shared" si="79"/>
        <v>80</v>
      </c>
      <c r="AT67" s="306">
        <f t="shared" si="52"/>
        <v>0</v>
      </c>
      <c r="AU67" s="306">
        <f t="shared" si="53"/>
        <v>0</v>
      </c>
      <c r="AV67" s="306">
        <f t="shared" si="54"/>
        <v>0</v>
      </c>
      <c r="AW67" s="306">
        <f t="shared" si="51"/>
        <v>0</v>
      </c>
      <c r="AX67" s="15"/>
      <c r="AY67" s="23">
        <f t="shared" si="119"/>
        <v>0</v>
      </c>
      <c r="AZ67" s="16"/>
      <c r="BA67" s="2"/>
      <c r="BB67" s="23">
        <f t="shared" si="120"/>
        <v>0</v>
      </c>
      <c r="BC67" s="2"/>
      <c r="BD67" s="2"/>
      <c r="BE67" s="2"/>
      <c r="BF67" s="2"/>
      <c r="BG67" s="2"/>
      <c r="BH67" s="2"/>
      <c r="BI67" s="23">
        <f t="shared" si="121"/>
        <v>0</v>
      </c>
      <c r="BJ67" s="2"/>
      <c r="BK67" s="15"/>
      <c r="BL67" s="2"/>
      <c r="BM67" s="16"/>
      <c r="BN67" s="2"/>
      <c r="BO67" s="2"/>
      <c r="BP67" s="2"/>
      <c r="BQ67" s="2"/>
      <c r="BR67" s="2"/>
      <c r="BS67" s="2"/>
      <c r="BT67" s="2"/>
      <c r="BU67" s="2"/>
      <c r="BV67" s="2"/>
      <c r="BW67" s="23">
        <f t="shared" si="122"/>
        <v>0</v>
      </c>
      <c r="BX67" s="2"/>
      <c r="BY67" s="2"/>
      <c r="BZ67" s="2"/>
      <c r="CA67" s="23">
        <f t="shared" si="123"/>
        <v>0</v>
      </c>
      <c r="CB67" s="2"/>
      <c r="CC67" s="2"/>
      <c r="CD67" s="2"/>
      <c r="CE67" s="23">
        <f t="shared" si="124"/>
        <v>0</v>
      </c>
    </row>
    <row r="68" spans="1:84" s="512" customFormat="1" ht="28.8" x14ac:dyDescent="0.3">
      <c r="A68" s="2">
        <v>9</v>
      </c>
      <c r="B68" s="522" t="s">
        <v>382</v>
      </c>
      <c r="C68" s="523">
        <v>1</v>
      </c>
      <c r="D68" s="524" t="str">
        <f t="shared" si="117"/>
        <v>.z09_9_d_1</v>
      </c>
      <c r="E68" s="526" t="s">
        <v>118</v>
      </c>
      <c r="F68" s="2"/>
      <c r="G68" s="2"/>
      <c r="H68" s="39">
        <v>9</v>
      </c>
      <c r="I68" s="53" t="s">
        <v>29</v>
      </c>
      <c r="J68" s="91">
        <f t="shared" si="72"/>
        <v>180</v>
      </c>
      <c r="K68" s="94">
        <f>VLOOKUP(J68,Kalendarz!B:E,4,FALSE)</f>
        <v>47641</v>
      </c>
      <c r="L68" s="94">
        <f t="shared" si="73"/>
        <v>47644</v>
      </c>
      <c r="M68" s="37">
        <f t="shared" si="74"/>
        <v>182</v>
      </c>
      <c r="N68" s="474">
        <f>ROUND(MAX(AG68:AO68)/Listy!$U$2,0)</f>
        <v>3</v>
      </c>
      <c r="O68" s="45">
        <v>120</v>
      </c>
      <c r="P68" s="187"/>
      <c r="Q68" s="187"/>
      <c r="R68" s="187"/>
      <c r="S68" s="187"/>
      <c r="T68" s="187">
        <v>0</v>
      </c>
      <c r="U68" s="187">
        <v>0</v>
      </c>
      <c r="V68" s="187">
        <v>0.5</v>
      </c>
      <c r="W68" s="187">
        <v>0.5</v>
      </c>
      <c r="X68" s="187">
        <v>0</v>
      </c>
      <c r="Y68" s="188">
        <v>0</v>
      </c>
      <c r="Z68" s="188">
        <v>0</v>
      </c>
      <c r="AA68" s="188">
        <v>0</v>
      </c>
      <c r="AB68" s="188">
        <v>0</v>
      </c>
      <c r="AC68" s="305"/>
      <c r="AD68" s="305"/>
      <c r="AE68" s="305"/>
      <c r="AF68" s="305"/>
      <c r="AG68" s="192">
        <f t="shared" si="31"/>
        <v>0</v>
      </c>
      <c r="AH68" s="192">
        <f t="shared" si="32"/>
        <v>0</v>
      </c>
      <c r="AI68" s="192">
        <f t="shared" si="33"/>
        <v>0</v>
      </c>
      <c r="AJ68" s="192">
        <f t="shared" si="34"/>
        <v>0</v>
      </c>
      <c r="AK68" s="192">
        <f t="shared" si="35"/>
        <v>0</v>
      </c>
      <c r="AL68" s="192">
        <f t="shared" si="36"/>
        <v>0</v>
      </c>
      <c r="AM68" s="192">
        <f t="shared" si="37"/>
        <v>60</v>
      </c>
      <c r="AN68" s="192">
        <f t="shared" si="38"/>
        <v>60</v>
      </c>
      <c r="AO68" s="192">
        <f t="shared" si="39"/>
        <v>0</v>
      </c>
      <c r="AP68" s="193">
        <f t="shared" si="76"/>
        <v>0</v>
      </c>
      <c r="AQ68" s="193">
        <f t="shared" si="77"/>
        <v>0</v>
      </c>
      <c r="AR68" s="193">
        <f t="shared" si="78"/>
        <v>0</v>
      </c>
      <c r="AS68" s="193">
        <f t="shared" si="79"/>
        <v>0</v>
      </c>
      <c r="AT68" s="306">
        <f t="shared" si="52"/>
        <v>0</v>
      </c>
      <c r="AU68" s="306">
        <f t="shared" si="53"/>
        <v>0</v>
      </c>
      <c r="AV68" s="306">
        <f t="shared" si="54"/>
        <v>0</v>
      </c>
      <c r="AW68" s="306">
        <f t="shared" si="51"/>
        <v>0</v>
      </c>
      <c r="AX68" s="15"/>
      <c r="AY68" s="23">
        <f>O69*AX68</f>
        <v>0</v>
      </c>
      <c r="AZ68" s="16"/>
      <c r="BA68" s="2"/>
      <c r="BB68" s="23">
        <f t="shared" si="120"/>
        <v>0</v>
      </c>
      <c r="BC68" s="2"/>
      <c r="BD68" s="2"/>
      <c r="BE68" s="2"/>
      <c r="BF68" s="2"/>
      <c r="BG68" s="2"/>
      <c r="BH68" s="2"/>
      <c r="BI68" s="23">
        <f t="shared" si="121"/>
        <v>0</v>
      </c>
      <c r="BJ68" s="2"/>
      <c r="BK68" s="15"/>
      <c r="BL68" s="23"/>
      <c r="BM68" s="16"/>
      <c r="BN68" s="2"/>
      <c r="BO68" s="23"/>
      <c r="BP68" s="2"/>
      <c r="BQ68" s="2"/>
      <c r="BR68" s="23"/>
      <c r="BS68" s="23"/>
      <c r="BT68" s="2"/>
      <c r="BU68" s="2"/>
      <c r="BV68" s="2"/>
      <c r="BW68" s="23">
        <f t="shared" si="122"/>
        <v>0</v>
      </c>
      <c r="BX68" s="2"/>
      <c r="BY68" s="2"/>
      <c r="BZ68" s="2"/>
      <c r="CA68" s="23">
        <f t="shared" si="123"/>
        <v>0</v>
      </c>
      <c r="CB68" s="2"/>
      <c r="CC68" s="2"/>
      <c r="CD68" s="2"/>
      <c r="CE68" s="23">
        <f t="shared" si="124"/>
        <v>0</v>
      </c>
    </row>
    <row r="69" spans="1:84" s="512" customFormat="1" ht="29.4" thickBot="1" x14ac:dyDescent="0.35">
      <c r="A69" s="46">
        <v>9</v>
      </c>
      <c r="B69" s="528" t="s">
        <v>383</v>
      </c>
      <c r="C69" s="528">
        <v>1</v>
      </c>
      <c r="D69" s="524" t="str">
        <f t="shared" si="117"/>
        <v>.z09_9_e_1</v>
      </c>
      <c r="E69" s="530" t="s">
        <v>85</v>
      </c>
      <c r="F69" s="2"/>
      <c r="G69" s="2"/>
      <c r="H69" s="20">
        <v>10</v>
      </c>
      <c r="I69" s="100" t="s">
        <v>48</v>
      </c>
      <c r="J69" s="91">
        <f t="shared" si="72"/>
        <v>183</v>
      </c>
      <c r="K69" s="94">
        <f>VLOOKUP(J69,Kalendarz!B:E,4,FALSE)</f>
        <v>47662</v>
      </c>
      <c r="L69" s="94">
        <f t="shared" si="73"/>
        <v>47664</v>
      </c>
      <c r="M69" s="37">
        <f t="shared" si="74"/>
        <v>184</v>
      </c>
      <c r="N69" s="474">
        <f>ROUND(MAX(AG69:AO69)/Listy!$U$2,0)</f>
        <v>2</v>
      </c>
      <c r="O69" s="45">
        <v>160</v>
      </c>
      <c r="P69" s="187"/>
      <c r="Q69" s="187"/>
      <c r="R69" s="187"/>
      <c r="S69" s="187"/>
      <c r="T69" s="187">
        <v>0</v>
      </c>
      <c r="U69" s="187">
        <v>0</v>
      </c>
      <c r="V69" s="187">
        <v>0</v>
      </c>
      <c r="W69" s="187">
        <v>0</v>
      </c>
      <c r="X69" s="187">
        <v>0.25</v>
      </c>
      <c r="Y69" s="188">
        <v>0</v>
      </c>
      <c r="Z69" s="188">
        <v>0</v>
      </c>
      <c r="AA69" s="188">
        <v>0</v>
      </c>
      <c r="AB69" s="188">
        <v>0.75</v>
      </c>
      <c r="AC69" s="305"/>
      <c r="AD69" s="305"/>
      <c r="AE69" s="305"/>
      <c r="AF69" s="305"/>
      <c r="AG69" s="192">
        <f t="shared" si="31"/>
        <v>0</v>
      </c>
      <c r="AH69" s="192">
        <f t="shared" si="32"/>
        <v>0</v>
      </c>
      <c r="AI69" s="192">
        <f t="shared" si="33"/>
        <v>0</v>
      </c>
      <c r="AJ69" s="192">
        <f t="shared" si="34"/>
        <v>0</v>
      </c>
      <c r="AK69" s="192">
        <f t="shared" si="35"/>
        <v>0</v>
      </c>
      <c r="AL69" s="192">
        <f t="shared" si="36"/>
        <v>0</v>
      </c>
      <c r="AM69" s="192">
        <f t="shared" si="37"/>
        <v>0</v>
      </c>
      <c r="AN69" s="192">
        <f t="shared" si="38"/>
        <v>0</v>
      </c>
      <c r="AO69" s="192">
        <f t="shared" si="39"/>
        <v>40</v>
      </c>
      <c r="AP69" s="193">
        <f t="shared" ref="AP69:AP76" si="125">ROUND($O69*Y69,0)</f>
        <v>0</v>
      </c>
      <c r="AQ69" s="193">
        <f t="shared" ref="AQ69:AQ76" si="126">ROUND($O69*Z69,0)</f>
        <v>0</v>
      </c>
      <c r="AR69" s="193">
        <f t="shared" ref="AR69:AR76" si="127">ROUND($O69*AA69,0)</f>
        <v>0</v>
      </c>
      <c r="AS69" s="193">
        <f t="shared" ref="AS69:AS76" si="128">ROUND($O69*AB69,0)</f>
        <v>120</v>
      </c>
      <c r="AT69" s="306">
        <f t="shared" si="52"/>
        <v>0</v>
      </c>
      <c r="AU69" s="306">
        <f t="shared" si="53"/>
        <v>0</v>
      </c>
      <c r="AV69" s="306">
        <f t="shared" si="54"/>
        <v>0</v>
      </c>
      <c r="AW69" s="306">
        <f t="shared" si="51"/>
        <v>0</v>
      </c>
      <c r="AX69" s="15"/>
      <c r="AY69" s="13"/>
      <c r="AZ69" s="16"/>
      <c r="BA69" s="2"/>
      <c r="BB69" s="13"/>
      <c r="BC69" s="2"/>
      <c r="BD69" s="2"/>
      <c r="BE69" s="2"/>
      <c r="BF69" s="2"/>
      <c r="BG69" s="2"/>
      <c r="BH69" s="2"/>
      <c r="BI69" s="13"/>
      <c r="BJ69" s="2"/>
      <c r="BK69" s="15"/>
      <c r="BL69" s="13"/>
      <c r="BM69" s="16"/>
      <c r="BN69" s="2"/>
      <c r="BO69" s="13"/>
      <c r="BP69" s="2"/>
      <c r="BQ69" s="2"/>
      <c r="BR69" s="13"/>
      <c r="BS69" s="13"/>
      <c r="BT69" s="2"/>
      <c r="BU69" s="2"/>
      <c r="BV69" s="2"/>
      <c r="BW69" s="13"/>
      <c r="BX69" s="2"/>
      <c r="BY69" s="2"/>
      <c r="BZ69" s="2"/>
      <c r="CA69" s="13"/>
      <c r="CB69" s="2"/>
      <c r="CC69" s="2"/>
      <c r="CD69" s="2"/>
      <c r="CE69" s="13"/>
    </row>
    <row r="70" spans="1:84" s="512" customFormat="1" ht="15.75" customHeight="1" thickBot="1" x14ac:dyDescent="0.4">
      <c r="A70" s="7">
        <v>10</v>
      </c>
      <c r="B70" s="604" t="s">
        <v>379</v>
      </c>
      <c r="C70" s="605">
        <v>0</v>
      </c>
      <c r="D70" s="606" t="str">
        <f t="shared" si="117"/>
        <v>.z09_10_a_0</v>
      </c>
      <c r="E70" s="607" t="s">
        <v>719</v>
      </c>
      <c r="F70" s="2"/>
      <c r="G70" s="2"/>
      <c r="H70" s="20"/>
      <c r="I70" s="20"/>
      <c r="J70" s="91">
        <f t="shared" si="72"/>
        <v>185</v>
      </c>
      <c r="K70" s="94">
        <f>VLOOKUP(J70,Kalendarz!B:E,4,FALSE)</f>
        <v>47676</v>
      </c>
      <c r="L70" s="94">
        <f t="shared" si="73"/>
        <v>47676</v>
      </c>
      <c r="M70" s="37">
        <f t="shared" si="74"/>
        <v>184</v>
      </c>
      <c r="N70" s="474">
        <f>ROUND(MAX(AG70:AO70)/Listy!$U$2,0)</f>
        <v>0</v>
      </c>
      <c r="O70" s="92"/>
      <c r="P70" s="42"/>
      <c r="Q70" s="42"/>
      <c r="R70" s="42"/>
      <c r="S70" s="130"/>
      <c r="T70" s="130"/>
      <c r="U70" s="130"/>
      <c r="V70" s="130"/>
      <c r="W70" s="130"/>
      <c r="X70" s="42"/>
      <c r="Y70" s="42"/>
      <c r="Z70" s="42"/>
      <c r="AA70" s="43"/>
      <c r="AB70" s="190"/>
      <c r="AC70" s="190"/>
      <c r="AD70" s="190"/>
      <c r="AE70" s="190"/>
      <c r="AF70" s="43"/>
      <c r="AG70" s="43"/>
      <c r="AH70" s="43"/>
      <c r="AI70" s="43"/>
      <c r="AJ70" s="92"/>
      <c r="AK70" s="92"/>
      <c r="AL70" s="92"/>
      <c r="AM70" s="92"/>
      <c r="AN70" s="92"/>
      <c r="AO70" s="92"/>
      <c r="AP70" s="92"/>
      <c r="AQ70" s="92"/>
      <c r="AR70" s="92"/>
      <c r="AS70" s="304"/>
      <c r="AT70" s="304"/>
      <c r="AU70" s="304"/>
      <c r="AV70" s="304"/>
      <c r="AW70" s="148"/>
      <c r="AX70" s="15"/>
      <c r="AY70" s="14">
        <f>AY71+AY72</f>
        <v>0</v>
      </c>
      <c r="AZ70" s="16"/>
      <c r="BA70" s="2"/>
      <c r="BB70" s="14">
        <f>BB71+BB72</f>
        <v>0</v>
      </c>
      <c r="BC70" s="2"/>
      <c r="BD70" s="2"/>
      <c r="BE70" s="2"/>
      <c r="BF70" s="2"/>
      <c r="BG70" s="2"/>
      <c r="BH70" s="2"/>
      <c r="BI70" s="14">
        <f>BI71+BI72</f>
        <v>0</v>
      </c>
      <c r="BJ70" s="2"/>
      <c r="BK70" s="15"/>
      <c r="BL70" s="14">
        <f>BL71+BL72</f>
        <v>0</v>
      </c>
      <c r="BM70" s="16"/>
      <c r="BN70" s="2"/>
      <c r="BO70" s="14">
        <f>BO71+BO72</f>
        <v>0</v>
      </c>
      <c r="BP70" s="2"/>
      <c r="BQ70" s="2"/>
      <c r="BR70" s="14">
        <f t="shared" ref="BR70:BS70" si="129">BR71+BR72</f>
        <v>0</v>
      </c>
      <c r="BS70" s="14">
        <f t="shared" si="129"/>
        <v>0</v>
      </c>
      <c r="BT70" s="2"/>
      <c r="BU70" s="2"/>
      <c r="BV70" s="2"/>
      <c r="BW70" s="14">
        <f>BW71+BW72</f>
        <v>0</v>
      </c>
      <c r="BX70" s="2"/>
      <c r="BY70" s="2"/>
      <c r="BZ70" s="2"/>
      <c r="CA70" s="14">
        <f>CA71+CA72</f>
        <v>0</v>
      </c>
      <c r="CB70" s="2"/>
      <c r="CC70" s="2"/>
      <c r="CD70" s="2"/>
      <c r="CE70" s="14">
        <f>CE71+CE72</f>
        <v>0</v>
      </c>
      <c r="CF70" s="525">
        <f>AY70+BB70+BI70+BL70+BO70+BR70+BS70+BW70+CA70+CE70</f>
        <v>0</v>
      </c>
    </row>
    <row r="71" spans="1:84" s="512" customFormat="1" ht="43.2" x14ac:dyDescent="0.3">
      <c r="A71" s="2">
        <v>10</v>
      </c>
      <c r="B71" s="522" t="s">
        <v>379</v>
      </c>
      <c r="C71" s="523">
        <v>1</v>
      </c>
      <c r="D71" s="524" t="str">
        <f t="shared" si="117"/>
        <v>.z09_10_a_1</v>
      </c>
      <c r="E71" s="526" t="s">
        <v>119</v>
      </c>
      <c r="F71" s="2"/>
      <c r="G71" s="2"/>
      <c r="H71" s="39">
        <v>8</v>
      </c>
      <c r="I71" s="53" t="s">
        <v>37</v>
      </c>
      <c r="J71" s="91">
        <f t="shared" si="72"/>
        <v>185</v>
      </c>
      <c r="K71" s="94">
        <f>VLOOKUP(J71,Kalendarz!B:E,4,FALSE)</f>
        <v>47676</v>
      </c>
      <c r="L71" s="94">
        <f t="shared" si="73"/>
        <v>47678</v>
      </c>
      <c r="M71" s="37">
        <f t="shared" si="74"/>
        <v>186</v>
      </c>
      <c r="N71" s="474">
        <f>ROUND(MAX(AG71:AO71)/Listy!$U$2,0)</f>
        <v>2</v>
      </c>
      <c r="O71" s="45">
        <v>120</v>
      </c>
      <c r="P71" s="187"/>
      <c r="Q71" s="187"/>
      <c r="R71" s="187"/>
      <c r="S71" s="187"/>
      <c r="T71" s="187">
        <v>0.33300000000000002</v>
      </c>
      <c r="U71" s="187">
        <v>0</v>
      </c>
      <c r="V71" s="187">
        <v>0</v>
      </c>
      <c r="W71" s="187">
        <v>0</v>
      </c>
      <c r="X71" s="187">
        <v>0</v>
      </c>
      <c r="Y71" s="188">
        <v>0</v>
      </c>
      <c r="Z71" s="188">
        <v>0</v>
      </c>
      <c r="AA71" s="188">
        <v>0</v>
      </c>
      <c r="AB71" s="188">
        <v>0.66300000000000003</v>
      </c>
      <c r="AC71" s="305"/>
      <c r="AD71" s="305"/>
      <c r="AE71" s="305"/>
      <c r="AF71" s="305"/>
      <c r="AG71" s="192">
        <f t="shared" ref="AG71:AG76" si="130">ROUND($O71*P71,0)</f>
        <v>0</v>
      </c>
      <c r="AH71" s="192">
        <f t="shared" ref="AH71:AH76" si="131">ROUND($O71*Q71,0)</f>
        <v>0</v>
      </c>
      <c r="AI71" s="192">
        <f t="shared" ref="AI71:AI76" si="132">ROUND($O71*R71,0)</f>
        <v>0</v>
      </c>
      <c r="AJ71" s="192">
        <f t="shared" ref="AJ71:AJ76" si="133">ROUND($O71*S71,0)</f>
        <v>0</v>
      </c>
      <c r="AK71" s="192">
        <f t="shared" ref="AK71:AK76" si="134">ROUND($O71*T71,0)</f>
        <v>40</v>
      </c>
      <c r="AL71" s="192">
        <f t="shared" ref="AL71:AL76" si="135">ROUND($O71*U71,0)</f>
        <v>0</v>
      </c>
      <c r="AM71" s="192">
        <f t="shared" ref="AM71:AM76" si="136">ROUND($O71*V71,0)</f>
        <v>0</v>
      </c>
      <c r="AN71" s="192">
        <f t="shared" ref="AN71:AN76" si="137">ROUND($O71*W71,0)</f>
        <v>0</v>
      </c>
      <c r="AO71" s="192">
        <f t="shared" ref="AO71:AO76" si="138">ROUND($O71*X71,0)</f>
        <v>0</v>
      </c>
      <c r="AP71" s="193">
        <f t="shared" si="125"/>
        <v>0</v>
      </c>
      <c r="AQ71" s="193">
        <f t="shared" si="126"/>
        <v>0</v>
      </c>
      <c r="AR71" s="193">
        <f t="shared" si="127"/>
        <v>0</v>
      </c>
      <c r="AS71" s="193">
        <f t="shared" si="128"/>
        <v>80</v>
      </c>
      <c r="AT71" s="306">
        <f t="shared" si="52"/>
        <v>0</v>
      </c>
      <c r="AU71" s="306">
        <f t="shared" si="53"/>
        <v>0</v>
      </c>
      <c r="AV71" s="306">
        <f t="shared" si="54"/>
        <v>0</v>
      </c>
      <c r="AW71" s="306">
        <f t="shared" si="51"/>
        <v>0</v>
      </c>
      <c r="AX71" s="15"/>
      <c r="AY71" s="23">
        <f t="shared" ref="AY71:AY72" si="139">O72*AX71</f>
        <v>0</v>
      </c>
      <c r="AZ71" s="16"/>
      <c r="BA71" s="2"/>
      <c r="BB71" s="23">
        <f t="shared" ref="BB71:BB72" si="140">AZ71*BA71</f>
        <v>0</v>
      </c>
      <c r="BC71" s="2"/>
      <c r="BD71" s="2"/>
      <c r="BE71" s="2"/>
      <c r="BF71" s="2"/>
      <c r="BG71" s="2"/>
      <c r="BH71" s="2"/>
      <c r="BI71" s="23">
        <f t="shared" ref="BI71:BI72" si="141">BG71*BH71</f>
        <v>0</v>
      </c>
      <c r="BJ71" s="2"/>
      <c r="BK71" s="15"/>
      <c r="BL71" s="21"/>
      <c r="BM71" s="16"/>
      <c r="BN71" s="2"/>
      <c r="BO71" s="21"/>
      <c r="BP71" s="2"/>
      <c r="BQ71" s="2"/>
      <c r="BR71" s="21"/>
      <c r="BS71" s="21"/>
      <c r="BT71" s="2"/>
      <c r="BU71" s="2"/>
      <c r="BV71" s="2"/>
      <c r="BW71" s="23">
        <f t="shared" ref="BW71:BW72" si="142">BU71*BV71</f>
        <v>0</v>
      </c>
      <c r="BX71" s="2"/>
      <c r="BY71" s="2"/>
      <c r="BZ71" s="2"/>
      <c r="CA71" s="23">
        <f t="shared" ref="CA71:CA72" si="143">BY71*BZ71</f>
        <v>0</v>
      </c>
      <c r="CB71" s="2"/>
      <c r="CC71" s="2"/>
      <c r="CD71" s="2"/>
      <c r="CE71" s="23">
        <f t="shared" ref="CE71:CE72" si="144">CC71*CD71</f>
        <v>0</v>
      </c>
    </row>
    <row r="72" spans="1:84" s="512" customFormat="1" ht="29.4" thickBot="1" x14ac:dyDescent="0.35">
      <c r="A72" s="2">
        <v>10</v>
      </c>
      <c r="B72" s="522" t="s">
        <v>380</v>
      </c>
      <c r="C72" s="523">
        <v>1</v>
      </c>
      <c r="D72" s="524" t="str">
        <f t="shared" si="117"/>
        <v>.z09_10_b_1</v>
      </c>
      <c r="E72" s="526" t="s">
        <v>87</v>
      </c>
      <c r="F72" s="2"/>
      <c r="G72" s="2"/>
      <c r="H72" s="39">
        <v>8</v>
      </c>
      <c r="I72" s="100" t="s">
        <v>29</v>
      </c>
      <c r="J72" s="91">
        <f t="shared" si="72"/>
        <v>187</v>
      </c>
      <c r="K72" s="94">
        <f>VLOOKUP(J72,Kalendarz!B:E,4,FALSE)</f>
        <v>47690</v>
      </c>
      <c r="L72" s="94">
        <f t="shared" si="73"/>
        <v>47690</v>
      </c>
      <c r="M72" s="37">
        <f t="shared" si="74"/>
        <v>186</v>
      </c>
      <c r="N72" s="474">
        <v>0</v>
      </c>
      <c r="O72" s="45">
        <v>120</v>
      </c>
      <c r="P72" s="187"/>
      <c r="Q72" s="187"/>
      <c r="R72" s="187"/>
      <c r="S72" s="187"/>
      <c r="T72" s="187">
        <v>0</v>
      </c>
      <c r="U72" s="187">
        <v>0</v>
      </c>
      <c r="V72" s="187">
        <v>0.5</v>
      </c>
      <c r="W72" s="187">
        <v>0.5</v>
      </c>
      <c r="X72" s="187">
        <v>0</v>
      </c>
      <c r="Y72" s="188">
        <v>0</v>
      </c>
      <c r="Z72" s="188">
        <v>0</v>
      </c>
      <c r="AA72" s="188">
        <v>0</v>
      </c>
      <c r="AB72" s="188">
        <v>0</v>
      </c>
      <c r="AC72" s="305"/>
      <c r="AD72" s="305"/>
      <c r="AE72" s="305"/>
      <c r="AF72" s="305"/>
      <c r="AG72" s="192">
        <f t="shared" si="130"/>
        <v>0</v>
      </c>
      <c r="AH72" s="192">
        <f t="shared" si="131"/>
        <v>0</v>
      </c>
      <c r="AI72" s="192">
        <f t="shared" si="132"/>
        <v>0</v>
      </c>
      <c r="AJ72" s="192">
        <f t="shared" si="133"/>
        <v>0</v>
      </c>
      <c r="AK72" s="192">
        <f t="shared" si="134"/>
        <v>0</v>
      </c>
      <c r="AL72" s="192">
        <f t="shared" si="135"/>
        <v>0</v>
      </c>
      <c r="AM72" s="192">
        <f t="shared" si="136"/>
        <v>60</v>
      </c>
      <c r="AN72" s="192">
        <f t="shared" si="137"/>
        <v>60</v>
      </c>
      <c r="AO72" s="192">
        <f t="shared" si="138"/>
        <v>0</v>
      </c>
      <c r="AP72" s="193">
        <f t="shared" si="125"/>
        <v>0</v>
      </c>
      <c r="AQ72" s="193">
        <f t="shared" si="126"/>
        <v>0</v>
      </c>
      <c r="AR72" s="193">
        <f t="shared" si="127"/>
        <v>0</v>
      </c>
      <c r="AS72" s="193">
        <f t="shared" si="128"/>
        <v>0</v>
      </c>
      <c r="AT72" s="306">
        <f t="shared" si="52"/>
        <v>0</v>
      </c>
      <c r="AU72" s="306">
        <f t="shared" si="53"/>
        <v>0</v>
      </c>
      <c r="AV72" s="306">
        <f t="shared" si="54"/>
        <v>0</v>
      </c>
      <c r="AW72" s="306">
        <f t="shared" si="51"/>
        <v>0</v>
      </c>
      <c r="AX72" s="15"/>
      <c r="AY72" s="23">
        <f t="shared" si="139"/>
        <v>0</v>
      </c>
      <c r="AZ72" s="16"/>
      <c r="BA72" s="2"/>
      <c r="BB72" s="23">
        <f t="shared" si="140"/>
        <v>0</v>
      </c>
      <c r="BC72" s="2"/>
      <c r="BD72" s="2"/>
      <c r="BE72" s="2"/>
      <c r="BF72" s="2"/>
      <c r="BG72" s="2"/>
      <c r="BH72" s="2"/>
      <c r="BI72" s="23">
        <f t="shared" si="141"/>
        <v>0</v>
      </c>
      <c r="BJ72" s="2"/>
      <c r="BK72" s="15"/>
      <c r="BL72" s="23"/>
      <c r="BM72" s="16"/>
      <c r="BN72" s="2"/>
      <c r="BO72" s="23"/>
      <c r="BP72" s="2"/>
      <c r="BQ72" s="2"/>
      <c r="BR72" s="23"/>
      <c r="BS72" s="23"/>
      <c r="BT72" s="2"/>
      <c r="BU72" s="2"/>
      <c r="BV72" s="2"/>
      <c r="BW72" s="23">
        <f t="shared" si="142"/>
        <v>0</v>
      </c>
      <c r="BX72" s="2"/>
      <c r="BY72" s="2"/>
      <c r="BZ72" s="2"/>
      <c r="CA72" s="23">
        <f t="shared" si="143"/>
        <v>0</v>
      </c>
      <c r="CB72" s="2"/>
      <c r="CC72" s="2"/>
      <c r="CD72" s="2"/>
      <c r="CE72" s="23">
        <f t="shared" si="144"/>
        <v>0</v>
      </c>
    </row>
    <row r="73" spans="1:84" s="512" customFormat="1" ht="15.75" customHeight="1" thickBot="1" x14ac:dyDescent="0.4">
      <c r="A73" s="7">
        <v>11</v>
      </c>
      <c r="B73" s="604" t="s">
        <v>379</v>
      </c>
      <c r="C73" s="605">
        <v>0</v>
      </c>
      <c r="D73" s="606" t="str">
        <f t="shared" si="117"/>
        <v>.z09_11_a_0</v>
      </c>
      <c r="E73" s="607" t="s">
        <v>750</v>
      </c>
      <c r="F73" s="2"/>
      <c r="G73" s="2"/>
      <c r="H73" s="46"/>
      <c r="I73" s="46"/>
      <c r="J73" s="91">
        <f t="shared" si="72"/>
        <v>187</v>
      </c>
      <c r="K73" s="94">
        <f>VLOOKUP(J73,Kalendarz!B:E,4,FALSE)</f>
        <v>47690</v>
      </c>
      <c r="L73" s="94">
        <f t="shared" si="73"/>
        <v>47690</v>
      </c>
      <c r="M73" s="37">
        <f t="shared" si="74"/>
        <v>186</v>
      </c>
      <c r="N73" s="474">
        <f>ROUND(MAX(AG73:AO73)/Listy!$U$2,0)</f>
        <v>0</v>
      </c>
      <c r="O73" s="92"/>
      <c r="P73" s="42"/>
      <c r="Q73" s="42"/>
      <c r="R73" s="42"/>
      <c r="S73" s="130"/>
      <c r="T73" s="130"/>
      <c r="U73" s="130"/>
      <c r="V73" s="130"/>
      <c r="W73" s="130"/>
      <c r="X73" s="42"/>
      <c r="Y73" s="42"/>
      <c r="Z73" s="42"/>
      <c r="AA73" s="43"/>
      <c r="AB73" s="190"/>
      <c r="AC73" s="190"/>
      <c r="AD73" s="190"/>
      <c r="AE73" s="190"/>
      <c r="AF73" s="43"/>
      <c r="AG73" s="43"/>
      <c r="AH73" s="43"/>
      <c r="AI73" s="43"/>
      <c r="AJ73" s="92"/>
      <c r="AK73" s="92"/>
      <c r="AL73" s="92"/>
      <c r="AM73" s="92"/>
      <c r="AN73" s="92"/>
      <c r="AO73" s="92"/>
      <c r="AP73" s="92"/>
      <c r="AQ73" s="92"/>
      <c r="AR73" s="92"/>
      <c r="AS73" s="304"/>
      <c r="AT73" s="304"/>
      <c r="AU73" s="304"/>
      <c r="AV73" s="304"/>
      <c r="AW73" s="148"/>
      <c r="AX73" s="15"/>
      <c r="AY73" s="14">
        <f>AY74+AY75</f>
        <v>0</v>
      </c>
      <c r="AZ73" s="16"/>
      <c r="BA73" s="2"/>
      <c r="BB73" s="14">
        <f>BB74+BB75</f>
        <v>0</v>
      </c>
      <c r="BC73" s="2"/>
      <c r="BD73" s="2"/>
      <c r="BE73" s="2"/>
      <c r="BF73" s="2"/>
      <c r="BG73" s="2"/>
      <c r="BH73" s="2"/>
      <c r="BI73" s="14">
        <f>BI74+BI75</f>
        <v>0</v>
      </c>
      <c r="BJ73" s="2"/>
      <c r="BK73" s="15"/>
      <c r="BL73" s="14">
        <f>BL74+BL75</f>
        <v>0</v>
      </c>
      <c r="BM73" s="16"/>
      <c r="BN73" s="2"/>
      <c r="BO73" s="14">
        <f>BO74+BO75</f>
        <v>0</v>
      </c>
      <c r="BP73" s="2"/>
      <c r="BQ73" s="2"/>
      <c r="BR73" s="14">
        <f t="shared" ref="BR73:BS73" si="145">BR74+BR75</f>
        <v>0</v>
      </c>
      <c r="BS73" s="14">
        <f t="shared" si="145"/>
        <v>0</v>
      </c>
      <c r="BT73" s="2"/>
      <c r="BU73" s="2"/>
      <c r="BV73" s="2"/>
      <c r="BW73" s="14">
        <f>BW74+BW75</f>
        <v>0</v>
      </c>
      <c r="BX73" s="2"/>
      <c r="BY73" s="2"/>
      <c r="BZ73" s="2"/>
      <c r="CA73" s="14">
        <f>CA74+CA75</f>
        <v>0</v>
      </c>
      <c r="CB73" s="2"/>
      <c r="CC73" s="2"/>
      <c r="CD73" s="2"/>
      <c r="CE73" s="14">
        <f>CE74+CE75</f>
        <v>0</v>
      </c>
      <c r="CF73" s="525">
        <f>AY73+BB73+BI73+BL73+BO73+BR73+BS73+BW73+CA73+CE73</f>
        <v>0</v>
      </c>
    </row>
    <row r="74" spans="1:84" s="512" customFormat="1" ht="28.8" x14ac:dyDescent="0.3">
      <c r="A74" s="2">
        <v>11</v>
      </c>
      <c r="B74" s="522" t="s">
        <v>379</v>
      </c>
      <c r="C74" s="523">
        <v>1</v>
      </c>
      <c r="D74" s="524" t="str">
        <f t="shared" si="117"/>
        <v>.z09_11_a_1</v>
      </c>
      <c r="E74" s="526" t="s">
        <v>88</v>
      </c>
      <c r="F74" s="2"/>
      <c r="G74" s="2"/>
      <c r="H74" s="39">
        <v>9</v>
      </c>
      <c r="I74" s="53" t="s">
        <v>48</v>
      </c>
      <c r="J74" s="91">
        <f t="shared" si="72"/>
        <v>187</v>
      </c>
      <c r="K74" s="94">
        <f>VLOOKUP(J74,Kalendarz!B:E,4,FALSE)</f>
        <v>47690</v>
      </c>
      <c r="L74" s="94">
        <f t="shared" si="73"/>
        <v>47692</v>
      </c>
      <c r="M74" s="37">
        <f t="shared" si="74"/>
        <v>188</v>
      </c>
      <c r="N74" s="474">
        <f>ROUND(MAX(AG74:AO74)/Listy!$U$2,0)</f>
        <v>2</v>
      </c>
      <c r="O74" s="52">
        <v>120</v>
      </c>
      <c r="P74" s="187"/>
      <c r="Q74" s="187"/>
      <c r="R74" s="187"/>
      <c r="S74" s="187"/>
      <c r="T74" s="187">
        <v>0</v>
      </c>
      <c r="U74" s="187">
        <v>0</v>
      </c>
      <c r="V74" s="187">
        <v>0.33300000000000002</v>
      </c>
      <c r="W74" s="187">
        <v>0</v>
      </c>
      <c r="X74" s="187">
        <v>0</v>
      </c>
      <c r="Y74" s="188">
        <v>0</v>
      </c>
      <c r="Z74" s="188">
        <v>0</v>
      </c>
      <c r="AA74" s="188">
        <v>0</v>
      </c>
      <c r="AB74" s="188">
        <v>0.66600000000000004</v>
      </c>
      <c r="AC74" s="305"/>
      <c r="AD74" s="305"/>
      <c r="AE74" s="305"/>
      <c r="AF74" s="305"/>
      <c r="AG74" s="192">
        <f t="shared" si="130"/>
        <v>0</v>
      </c>
      <c r="AH74" s="192">
        <f t="shared" si="131"/>
        <v>0</v>
      </c>
      <c r="AI74" s="192">
        <f t="shared" si="132"/>
        <v>0</v>
      </c>
      <c r="AJ74" s="192">
        <f t="shared" si="133"/>
        <v>0</v>
      </c>
      <c r="AK74" s="192">
        <f t="shared" si="134"/>
        <v>0</v>
      </c>
      <c r="AL74" s="192">
        <f t="shared" si="135"/>
        <v>0</v>
      </c>
      <c r="AM74" s="192">
        <f t="shared" si="136"/>
        <v>40</v>
      </c>
      <c r="AN74" s="192">
        <f t="shared" si="137"/>
        <v>0</v>
      </c>
      <c r="AO74" s="192">
        <f t="shared" si="138"/>
        <v>0</v>
      </c>
      <c r="AP74" s="193">
        <f t="shared" si="125"/>
        <v>0</v>
      </c>
      <c r="AQ74" s="193">
        <f t="shared" si="126"/>
        <v>0</v>
      </c>
      <c r="AR74" s="193">
        <f t="shared" si="127"/>
        <v>0</v>
      </c>
      <c r="AS74" s="193">
        <f t="shared" si="128"/>
        <v>80</v>
      </c>
      <c r="AT74" s="306">
        <f t="shared" si="52"/>
        <v>0</v>
      </c>
      <c r="AU74" s="306">
        <f t="shared" si="53"/>
        <v>0</v>
      </c>
      <c r="AV74" s="306">
        <f t="shared" si="54"/>
        <v>0</v>
      </c>
      <c r="AW74" s="306">
        <f t="shared" si="51"/>
        <v>0</v>
      </c>
      <c r="AX74" s="15"/>
      <c r="AY74" s="23">
        <f t="shared" ref="AY74:AY76" si="146">O75*AX74</f>
        <v>0</v>
      </c>
      <c r="AZ74" s="16"/>
      <c r="BA74" s="2"/>
      <c r="BB74" s="23">
        <f t="shared" ref="BB74:BB76" si="147">AZ74*BA74</f>
        <v>0</v>
      </c>
      <c r="BC74" s="2"/>
      <c r="BD74" s="2"/>
      <c r="BE74" s="2"/>
      <c r="BF74" s="2"/>
      <c r="BG74" s="2"/>
      <c r="BH74" s="2"/>
      <c r="BI74" s="23">
        <f t="shared" ref="BI74:BI76" si="148">BG74*BH74</f>
        <v>0</v>
      </c>
      <c r="BJ74" s="2"/>
      <c r="BK74" s="15"/>
      <c r="BL74" s="21"/>
      <c r="BM74" s="16"/>
      <c r="BN74" s="2"/>
      <c r="BO74" s="21"/>
      <c r="BP74" s="2"/>
      <c r="BQ74" s="2"/>
      <c r="BR74" s="21"/>
      <c r="BS74" s="21"/>
      <c r="BT74" s="2"/>
      <c r="BU74" s="2"/>
      <c r="BV74" s="2"/>
      <c r="BW74" s="23">
        <f t="shared" ref="BW74:BW76" si="149">BU74*BV74</f>
        <v>0</v>
      </c>
      <c r="BX74" s="2"/>
      <c r="BY74" s="2"/>
      <c r="BZ74" s="2"/>
      <c r="CA74" s="23">
        <f t="shared" ref="CA74:CA76" si="150">BY74*BZ74</f>
        <v>0</v>
      </c>
      <c r="CB74" s="2"/>
      <c r="CC74" s="2"/>
      <c r="CD74" s="2"/>
      <c r="CE74" s="23">
        <f t="shared" ref="CE74:CE76" si="151">CC74*CD74</f>
        <v>0</v>
      </c>
    </row>
    <row r="75" spans="1:84" s="512" customFormat="1" ht="43.8" thickBot="1" x14ac:dyDescent="0.35">
      <c r="A75" s="2">
        <v>11</v>
      </c>
      <c r="B75" s="522" t="s">
        <v>380</v>
      </c>
      <c r="C75" s="523">
        <v>1</v>
      </c>
      <c r="D75" s="524" t="str">
        <f t="shared" si="117"/>
        <v>.z09_11_b_1</v>
      </c>
      <c r="E75" s="526" t="s">
        <v>89</v>
      </c>
      <c r="F75" s="2"/>
      <c r="G75" s="2"/>
      <c r="H75" s="39">
        <v>9</v>
      </c>
      <c r="I75" s="53" t="s">
        <v>37</v>
      </c>
      <c r="J75" s="91">
        <f t="shared" si="72"/>
        <v>189</v>
      </c>
      <c r="K75" s="94">
        <f>VLOOKUP(J75,Kalendarz!B:E,4,FALSE)</f>
        <v>47704</v>
      </c>
      <c r="L75" s="94">
        <f t="shared" si="73"/>
        <v>47704</v>
      </c>
      <c r="M75" s="37">
        <f t="shared" si="74"/>
        <v>188</v>
      </c>
      <c r="N75" s="474">
        <v>0</v>
      </c>
      <c r="O75" s="52">
        <v>80</v>
      </c>
      <c r="P75" s="187"/>
      <c r="Q75" s="187"/>
      <c r="R75" s="187"/>
      <c r="S75" s="187"/>
      <c r="T75" s="187">
        <v>0</v>
      </c>
      <c r="U75" s="187">
        <v>0.25</v>
      </c>
      <c r="V75" s="187">
        <v>0</v>
      </c>
      <c r="W75" s="187">
        <v>0</v>
      </c>
      <c r="X75" s="187">
        <v>0</v>
      </c>
      <c r="Y75" s="188">
        <v>0</v>
      </c>
      <c r="Z75" s="188">
        <v>0</v>
      </c>
      <c r="AA75" s="188">
        <v>0.25</v>
      </c>
      <c r="AB75" s="188">
        <v>0.5</v>
      </c>
      <c r="AC75" s="305"/>
      <c r="AD75" s="305"/>
      <c r="AE75" s="305"/>
      <c r="AF75" s="305"/>
      <c r="AG75" s="192">
        <f t="shared" si="130"/>
        <v>0</v>
      </c>
      <c r="AH75" s="192">
        <f t="shared" si="131"/>
        <v>0</v>
      </c>
      <c r="AI75" s="192">
        <f t="shared" si="132"/>
        <v>0</v>
      </c>
      <c r="AJ75" s="192">
        <f t="shared" si="133"/>
        <v>0</v>
      </c>
      <c r="AK75" s="192">
        <f t="shared" si="134"/>
        <v>0</v>
      </c>
      <c r="AL75" s="192">
        <f t="shared" si="135"/>
        <v>20</v>
      </c>
      <c r="AM75" s="192">
        <f t="shared" si="136"/>
        <v>0</v>
      </c>
      <c r="AN75" s="192">
        <f t="shared" si="137"/>
        <v>0</v>
      </c>
      <c r="AO75" s="192">
        <f t="shared" si="138"/>
        <v>0</v>
      </c>
      <c r="AP75" s="193">
        <f t="shared" si="125"/>
        <v>0</v>
      </c>
      <c r="AQ75" s="193">
        <f t="shared" si="126"/>
        <v>0</v>
      </c>
      <c r="AR75" s="193">
        <f t="shared" si="127"/>
        <v>20</v>
      </c>
      <c r="AS75" s="193">
        <f t="shared" si="128"/>
        <v>40</v>
      </c>
      <c r="AT75" s="306">
        <f t="shared" si="52"/>
        <v>0</v>
      </c>
      <c r="AU75" s="306">
        <f t="shared" si="53"/>
        <v>0</v>
      </c>
      <c r="AV75" s="306">
        <f t="shared" si="54"/>
        <v>0</v>
      </c>
      <c r="AW75" s="306">
        <f t="shared" si="51"/>
        <v>0</v>
      </c>
      <c r="AX75" s="15"/>
      <c r="AY75" s="23">
        <f t="shared" si="146"/>
        <v>0</v>
      </c>
      <c r="AZ75" s="16"/>
      <c r="BA75" s="2"/>
      <c r="BB75" s="23">
        <f t="shared" si="147"/>
        <v>0</v>
      </c>
      <c r="BC75" s="2"/>
      <c r="BD75" s="2"/>
      <c r="BE75" s="2"/>
      <c r="BF75" s="2"/>
      <c r="BG75" s="2"/>
      <c r="BH75" s="2"/>
      <c r="BI75" s="23">
        <f t="shared" si="148"/>
        <v>0</v>
      </c>
      <c r="BJ75" s="2"/>
      <c r="BK75" s="15"/>
      <c r="BL75" s="23"/>
      <c r="BM75" s="16"/>
      <c r="BN75" s="2"/>
      <c r="BO75" s="23"/>
      <c r="BP75" s="2"/>
      <c r="BQ75" s="2"/>
      <c r="BR75" s="23"/>
      <c r="BS75" s="23"/>
      <c r="BT75" s="2"/>
      <c r="BU75" s="2"/>
      <c r="BV75" s="2"/>
      <c r="BW75" s="23">
        <f t="shared" si="149"/>
        <v>0</v>
      </c>
      <c r="BX75" s="2"/>
      <c r="BY75" s="2"/>
      <c r="BZ75" s="2"/>
      <c r="CA75" s="23">
        <f t="shared" si="150"/>
        <v>0</v>
      </c>
      <c r="CB75" s="2"/>
      <c r="CC75" s="2"/>
      <c r="CD75" s="2"/>
      <c r="CE75" s="23">
        <f t="shared" si="151"/>
        <v>0</v>
      </c>
    </row>
    <row r="76" spans="1:84" s="512" customFormat="1" ht="36.6" thickBot="1" x14ac:dyDescent="0.4">
      <c r="A76" s="7">
        <v>12</v>
      </c>
      <c r="B76" s="604" t="s">
        <v>379</v>
      </c>
      <c r="C76" s="605">
        <v>1</v>
      </c>
      <c r="D76" s="606" t="str">
        <f t="shared" si="117"/>
        <v>.z09_12_a_1</v>
      </c>
      <c r="E76" s="607" t="s">
        <v>751</v>
      </c>
      <c r="F76" s="2"/>
      <c r="G76" s="2"/>
      <c r="H76" s="39">
        <v>13</v>
      </c>
      <c r="I76" s="100" t="s">
        <v>29</v>
      </c>
      <c r="J76" s="91">
        <f t="shared" si="72"/>
        <v>189</v>
      </c>
      <c r="K76" s="94">
        <f>VLOOKUP(J76,Kalendarz!B:E,4,FALSE)</f>
        <v>47704</v>
      </c>
      <c r="L76" s="94">
        <f t="shared" si="73"/>
        <v>47704</v>
      </c>
      <c r="M76" s="37">
        <f t="shared" si="74"/>
        <v>188</v>
      </c>
      <c r="N76" s="474">
        <v>0</v>
      </c>
      <c r="O76" s="56">
        <v>160</v>
      </c>
      <c r="P76" s="187"/>
      <c r="Q76" s="187"/>
      <c r="R76" s="187"/>
      <c r="S76" s="187"/>
      <c r="T76" s="187">
        <v>0.5</v>
      </c>
      <c r="U76" s="187">
        <v>0</v>
      </c>
      <c r="V76" s="187">
        <v>0</v>
      </c>
      <c r="W76" s="187">
        <v>0</v>
      </c>
      <c r="X76" s="187">
        <v>0</v>
      </c>
      <c r="Y76" s="188">
        <v>0</v>
      </c>
      <c r="Z76" s="188">
        <v>0.25</v>
      </c>
      <c r="AA76" s="188">
        <v>0</v>
      </c>
      <c r="AB76" s="188">
        <v>0.25</v>
      </c>
      <c r="AC76" s="305"/>
      <c r="AD76" s="305"/>
      <c r="AE76" s="305"/>
      <c r="AF76" s="305"/>
      <c r="AG76" s="192">
        <f t="shared" si="130"/>
        <v>0</v>
      </c>
      <c r="AH76" s="192">
        <f t="shared" si="131"/>
        <v>0</v>
      </c>
      <c r="AI76" s="192">
        <f t="shared" si="132"/>
        <v>0</v>
      </c>
      <c r="AJ76" s="192">
        <f t="shared" si="133"/>
        <v>0</v>
      </c>
      <c r="AK76" s="192">
        <f t="shared" si="134"/>
        <v>80</v>
      </c>
      <c r="AL76" s="192">
        <f t="shared" si="135"/>
        <v>0</v>
      </c>
      <c r="AM76" s="192">
        <f t="shared" si="136"/>
        <v>0</v>
      </c>
      <c r="AN76" s="192">
        <f t="shared" si="137"/>
        <v>0</v>
      </c>
      <c r="AO76" s="192">
        <f t="shared" si="138"/>
        <v>0</v>
      </c>
      <c r="AP76" s="193">
        <f t="shared" si="125"/>
        <v>0</v>
      </c>
      <c r="AQ76" s="193">
        <f t="shared" si="126"/>
        <v>40</v>
      </c>
      <c r="AR76" s="193">
        <f t="shared" si="127"/>
        <v>0</v>
      </c>
      <c r="AS76" s="193">
        <f t="shared" si="128"/>
        <v>40</v>
      </c>
      <c r="AT76" s="306">
        <f t="shared" ref="AT76" si="152">ROUND($O76*AC76,0)</f>
        <v>0</v>
      </c>
      <c r="AU76" s="306">
        <f t="shared" ref="AU76" si="153">ROUND($O76*AD76,0)</f>
        <v>0</v>
      </c>
      <c r="AV76" s="306">
        <f t="shared" ref="AV76" si="154">ROUND($O76*AE76,0)</f>
        <v>0</v>
      </c>
      <c r="AW76" s="306">
        <f t="shared" ref="AW76" si="155">ROUND($O76*AF76,0)</f>
        <v>0</v>
      </c>
      <c r="AX76" s="15"/>
      <c r="AY76" s="14">
        <f t="shared" si="146"/>
        <v>0</v>
      </c>
      <c r="AZ76" s="16"/>
      <c r="BA76" s="2"/>
      <c r="BB76" s="14">
        <f t="shared" si="147"/>
        <v>0</v>
      </c>
      <c r="BC76" s="2"/>
      <c r="BD76" s="2"/>
      <c r="BE76" s="2"/>
      <c r="BF76" s="2"/>
      <c r="BG76" s="2"/>
      <c r="BH76" s="2"/>
      <c r="BI76" s="14">
        <f t="shared" si="148"/>
        <v>0</v>
      </c>
      <c r="BJ76" s="2"/>
      <c r="BK76" s="15"/>
      <c r="BL76" s="14">
        <v>0</v>
      </c>
      <c r="BM76" s="16"/>
      <c r="BN76" s="2"/>
      <c r="BO76" s="14">
        <v>0</v>
      </c>
      <c r="BP76" s="2"/>
      <c r="BQ76" s="2"/>
      <c r="BR76" s="14">
        <v>0</v>
      </c>
      <c r="BS76" s="14">
        <v>0</v>
      </c>
      <c r="BT76" s="2"/>
      <c r="BU76" s="2"/>
      <c r="BV76" s="2"/>
      <c r="BW76" s="14">
        <f t="shared" si="149"/>
        <v>0</v>
      </c>
      <c r="BX76" s="2"/>
      <c r="BY76" s="2"/>
      <c r="BZ76" s="2"/>
      <c r="CA76" s="14">
        <f t="shared" si="150"/>
        <v>0</v>
      </c>
      <c r="CB76" s="2"/>
      <c r="CC76" s="2"/>
      <c r="CD76" s="2"/>
      <c r="CE76" s="14">
        <f t="shared" si="151"/>
        <v>0</v>
      </c>
      <c r="CF76" s="525" t="s">
        <v>120</v>
      </c>
    </row>
    <row r="77" spans="1:84" ht="15.75" customHeight="1" x14ac:dyDescent="0.35">
      <c r="A77" s="96" t="s">
        <v>90</v>
      </c>
      <c r="B77" s="126"/>
      <c r="C77" s="127"/>
      <c r="D77" s="156"/>
      <c r="E77" s="154"/>
      <c r="AG77" s="585">
        <f>SUM(AG$3:AG76)</f>
        <v>0</v>
      </c>
      <c r="AH77" s="586">
        <f>SUM(AH$3:AH76)</f>
        <v>0</v>
      </c>
      <c r="AI77" s="586">
        <f>SUM(AI$3:AI76)</f>
        <v>0</v>
      </c>
      <c r="AJ77" s="586">
        <f>SUM(AJ$3:AJ76)</f>
        <v>0</v>
      </c>
      <c r="AK77" s="586">
        <f>SUM(AK$3:AK76)</f>
        <v>1221</v>
      </c>
      <c r="AL77" s="586">
        <f>SUM(AL$3:AL76)</f>
        <v>1042</v>
      </c>
      <c r="AM77" s="586">
        <f>SUM(AM$3:AM76)</f>
        <v>1160</v>
      </c>
      <c r="AN77" s="586">
        <f>SUM(AN$3:AN76)</f>
        <v>600</v>
      </c>
      <c r="AO77" s="587">
        <f>SUM(AO$3:AO76)</f>
        <v>640</v>
      </c>
      <c r="AP77" s="579">
        <f>SUM(AP$3:AP76)</f>
        <v>650</v>
      </c>
      <c r="AQ77" s="580">
        <f>SUM(AQ$3:AQ76)</f>
        <v>680</v>
      </c>
      <c r="AR77" s="580">
        <f>SUM(AR$3:AR76)</f>
        <v>650</v>
      </c>
      <c r="AS77" s="581">
        <f>SUM(AS$3:AS76)</f>
        <v>600</v>
      </c>
      <c r="AT77" s="572">
        <f>SUM(AT$3:AT76)</f>
        <v>0</v>
      </c>
      <c r="AU77" s="573">
        <f>SUM(AU$3:AU76)</f>
        <v>0</v>
      </c>
      <c r="AV77" s="573">
        <f>SUM(AV$3:AV76)</f>
        <v>0</v>
      </c>
      <c r="AW77" s="574">
        <f>SUM(AW$3:AW76)</f>
        <v>0</v>
      </c>
      <c r="AX77" s="592">
        <f>SUM(AX$3:AX76)</f>
        <v>0</v>
      </c>
      <c r="AY77" s="41">
        <f>AY4+AY11+AY31+AY38+AY43+AY47+AY53+AY57+AY64+AY70+AY73+AY76</f>
        <v>0</v>
      </c>
      <c r="BB77" s="41">
        <f>BB4+BB11+BB31+BB38+BB43+BB47+BB53+BB57+BB64+BB70+BB73+BB76</f>
        <v>0</v>
      </c>
      <c r="BI77" s="41">
        <f>BI4+BI11+BI31+BI38+BI43+BI47+BI53+BI57+BI64+BI70+BI73+BI76</f>
        <v>0</v>
      </c>
      <c r="BL77" s="41">
        <f>BL4+BL11+BL31+BL38+BL43+BL47+BL53+BL57+BL64+BL70+BL73+BL76</f>
        <v>0</v>
      </c>
      <c r="BO77" s="41">
        <f>BO4+BO11+BO31+BO38+BO43+BO47+BO53+BO57+BO64+BO70+BO73+BO76</f>
        <v>0</v>
      </c>
      <c r="BR77" s="41">
        <f t="shared" ref="BR77:BS77" si="156">BR4+BR11+BR31+BR38+BR43+BR47+BR53+BR57+BR64+BR70+BR73+BR76</f>
        <v>0</v>
      </c>
      <c r="BS77" s="41">
        <f t="shared" si="156"/>
        <v>0</v>
      </c>
      <c r="BW77" s="41">
        <f>BW4+BW11+BW31+BW38+BW43+BW47+BW53+BW57+BW64+BW70+BW73+BW76</f>
        <v>0</v>
      </c>
      <c r="CA77" s="41">
        <f>CA4+CA11+CA31+CA38+CA43+CA47+CA53+CA57+CA64+CA70+CA73+CA76</f>
        <v>0</v>
      </c>
      <c r="CE77" s="41">
        <f>CE4+CE11+CE31+CE38+CE43+CE47+CE53+CE57+CE64+CE70+CE73+CE76</f>
        <v>0</v>
      </c>
    </row>
    <row r="78" spans="1:84" ht="15.75" customHeight="1" x14ac:dyDescent="0.3">
      <c r="AG78" s="588" t="str">
        <f>Listy!$AA$1&amp;AG77/20</f>
        <v>T=0</v>
      </c>
      <c r="AH78" s="589" t="str">
        <f>Listy!$AA$1&amp;AH77/20</f>
        <v>T=0</v>
      </c>
      <c r="AI78" s="589" t="str">
        <f>Listy!$AA$1&amp;AI77/20</f>
        <v>T=0</v>
      </c>
      <c r="AJ78" s="589" t="str">
        <f>Listy!$AA$1&amp;AJ77/20</f>
        <v>T=0</v>
      </c>
      <c r="AK78" s="589" t="str">
        <f>Listy!$AA$1&amp;AK77/20</f>
        <v>T=61,05</v>
      </c>
      <c r="AL78" s="589" t="str">
        <f>Listy!$AA$1&amp;AL77/20</f>
        <v>T=52,1</v>
      </c>
      <c r="AM78" s="589" t="str">
        <f>Listy!$AA$1&amp;AM77/20</f>
        <v>T=58</v>
      </c>
      <c r="AN78" s="589" t="str">
        <f>Listy!$AA$1&amp;AN77/20</f>
        <v>T=30</v>
      </c>
      <c r="AO78" s="590" t="str">
        <f>Listy!$AA$1&amp;AO77/20</f>
        <v>T=32</v>
      </c>
      <c r="AP78" s="582" t="str">
        <f>Listy!$AA$1&amp;AP77/20</f>
        <v>T=32,5</v>
      </c>
      <c r="AQ78" s="583" t="str">
        <f>Listy!$AA$1&amp;AQ77/20</f>
        <v>T=34</v>
      </c>
      <c r="AR78" s="583" t="str">
        <f>Listy!$AA$1&amp;AR77/20</f>
        <v>T=32,5</v>
      </c>
      <c r="AS78" s="584" t="str">
        <f>Listy!$AA$1&amp;AS77/20</f>
        <v>T=30</v>
      </c>
      <c r="AT78" s="575" t="str">
        <f>Listy!$AA$1&amp;AT77/20</f>
        <v>T=0</v>
      </c>
      <c r="AU78" s="576" t="str">
        <f>Listy!$AA$1&amp;AU77/20</f>
        <v>T=0</v>
      </c>
      <c r="AV78" s="576" t="str">
        <f>Listy!$AA$1&amp;AV77/20</f>
        <v>T=0</v>
      </c>
      <c r="AW78" s="577" t="str">
        <f>Listy!$AA$1&amp;AW77/20</f>
        <v>T=0</v>
      </c>
      <c r="AX78" s="591" t="str">
        <f>Listy!$AA$1&amp;AX77/20</f>
        <v>T=0</v>
      </c>
      <c r="CF78" s="17" t="e">
        <f>CF4+CF31+#REF!+CF38+CF76+#REF!</f>
        <v>#REF!</v>
      </c>
    </row>
    <row r="79" spans="1:84" ht="15.75" customHeight="1" x14ac:dyDescent="0.3"/>
    <row r="80" spans="1:8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</sheetData>
  <mergeCells count="1">
    <mergeCell ref="CF1:CF2"/>
  </mergeCells>
  <phoneticPr fontId="23" type="noConversion"/>
  <conditionalFormatting sqref="P5:X10">
    <cfRule type="cellIs" dxfId="50" priority="26" operator="greaterThan">
      <formula>0</formula>
    </cfRule>
  </conditionalFormatting>
  <conditionalFormatting sqref="P13:X30">
    <cfRule type="cellIs" dxfId="49" priority="25" operator="greaterThan">
      <formula>0</formula>
    </cfRule>
  </conditionalFormatting>
  <conditionalFormatting sqref="P32:X37">
    <cfRule type="cellIs" dxfId="48" priority="24" operator="greaterThan">
      <formula>0</formula>
    </cfRule>
  </conditionalFormatting>
  <conditionalFormatting sqref="P39:X42">
    <cfRule type="cellIs" dxfId="47" priority="23" operator="greaterThan">
      <formula>0</formula>
    </cfRule>
  </conditionalFormatting>
  <conditionalFormatting sqref="P44:X46">
    <cfRule type="cellIs" dxfId="46" priority="22" operator="greaterThan">
      <formula>0</formula>
    </cfRule>
  </conditionalFormatting>
  <conditionalFormatting sqref="P48:X52">
    <cfRule type="cellIs" dxfId="45" priority="21" operator="greaterThan">
      <formula>0</formula>
    </cfRule>
  </conditionalFormatting>
  <conditionalFormatting sqref="P54:X56">
    <cfRule type="cellIs" dxfId="44" priority="20" operator="greaterThan">
      <formula>0</formula>
    </cfRule>
  </conditionalFormatting>
  <conditionalFormatting sqref="P58:X63">
    <cfRule type="cellIs" dxfId="43" priority="19" operator="greaterThan">
      <formula>0</formula>
    </cfRule>
  </conditionalFormatting>
  <conditionalFormatting sqref="P65:X69">
    <cfRule type="cellIs" dxfId="42" priority="18" operator="greaterThan">
      <formula>0</formula>
    </cfRule>
  </conditionalFormatting>
  <conditionalFormatting sqref="P71:X72">
    <cfRule type="cellIs" dxfId="41" priority="17" operator="greaterThan">
      <formula>0</formula>
    </cfRule>
  </conditionalFormatting>
  <conditionalFormatting sqref="P74:X76">
    <cfRule type="cellIs" dxfId="40" priority="16" operator="greaterThan">
      <formula>0</formula>
    </cfRule>
  </conditionalFormatting>
  <conditionalFormatting sqref="Y5:AF10">
    <cfRule type="cellIs" dxfId="39" priority="15" operator="greaterThan">
      <formula>0</formula>
    </cfRule>
  </conditionalFormatting>
  <conditionalFormatting sqref="Y13:AF30">
    <cfRule type="cellIs" dxfId="38" priority="14" operator="greaterThan">
      <formula>0</formula>
    </cfRule>
  </conditionalFormatting>
  <conditionalFormatting sqref="Y32:AF37">
    <cfRule type="cellIs" dxfId="37" priority="13" operator="greaterThan">
      <formula>0</formula>
    </cfRule>
  </conditionalFormatting>
  <conditionalFormatting sqref="Y39:AF42">
    <cfRule type="cellIs" dxfId="36" priority="12" operator="greaterThan">
      <formula>0</formula>
    </cfRule>
  </conditionalFormatting>
  <conditionalFormatting sqref="Y44:AF46">
    <cfRule type="cellIs" dxfId="35" priority="11" operator="greaterThan">
      <formula>0</formula>
    </cfRule>
  </conditionalFormatting>
  <conditionalFormatting sqref="Y48:AF52">
    <cfRule type="cellIs" dxfId="34" priority="10" operator="greaterThan">
      <formula>0</formula>
    </cfRule>
  </conditionalFormatting>
  <conditionalFormatting sqref="Y54:AF56">
    <cfRule type="cellIs" dxfId="33" priority="9" operator="greaterThan">
      <formula>0</formula>
    </cfRule>
  </conditionalFormatting>
  <conditionalFormatting sqref="Y58:AF63">
    <cfRule type="cellIs" dxfId="32" priority="8" operator="greaterThan">
      <formula>0</formula>
    </cfRule>
  </conditionalFormatting>
  <conditionalFormatting sqref="Y65:AF69">
    <cfRule type="cellIs" dxfId="31" priority="7" operator="greaterThan">
      <formula>0</formula>
    </cfRule>
  </conditionalFormatting>
  <conditionalFormatting sqref="Y71:AF72">
    <cfRule type="cellIs" dxfId="30" priority="6" operator="greaterThan">
      <formula>0</formula>
    </cfRule>
  </conditionalFormatting>
  <conditionalFormatting sqref="Y74:AF76">
    <cfRule type="cellIs" dxfId="29" priority="5" operator="greaterThan">
      <formula>0</formula>
    </cfRule>
  </conditionalFormatting>
  <conditionalFormatting sqref="AT5:AW11 AT54:AW56 AT13:AW30 AW12 AT32:AW42 AT44:AW46 AT48:AW52 AT58:AW63 AT65:AW69 AT71:AW72 AT74:AW76">
    <cfRule type="cellIs" dxfId="28" priority="3" operator="greaterThan">
      <formula>0</formula>
    </cfRule>
  </conditionalFormatting>
  <conditionalFormatting sqref="AG5:AO11 AG54:AO56 AG13:AO30 AG32:AO42 AG44:AO46 AG48:AO52 AG58:AO63 AG65:AO69 AG71:AO72 AG74:AO76">
    <cfRule type="cellIs" dxfId="27" priority="2" operator="greaterThan">
      <formula>0</formula>
    </cfRule>
  </conditionalFormatting>
  <conditionalFormatting sqref="AP5:AS11 AP54:AS56 AP13:AS30 AP32:AS42 AP44:AS46 AP48:AS52 AP58:AS63 AP65:AS69 AP71:AS72 AP74:AS76">
    <cfRule type="cellIs" dxfId="26" priority="1" operator="greaterThan">
      <formula>0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65F0-B97C-4BC7-8279-90190C5F3BE5}">
  <dimension ref="A1:CG78"/>
  <sheetViews>
    <sheetView zoomScale="85" zoomScaleNormal="85" workbookViewId="0">
      <pane xSplit="5" ySplit="2" topLeftCell="F42" activePane="bottomRight" state="frozen"/>
      <selection pane="topRight" activeCell="F1" sqref="F1"/>
      <selection pane="bottomLeft" activeCell="A3" sqref="A3"/>
      <selection pane="bottomRight" activeCell="P43" sqref="P43:U43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60.33203125" style="125" customWidth="1"/>
    <col min="6" max="7" width="11.33203125" customWidth="1"/>
    <col min="8" max="8" width="8.109375" bestFit="1" customWidth="1"/>
    <col min="9" max="9" width="8.88671875" customWidth="1"/>
    <col min="10" max="12" width="9.88671875" customWidth="1"/>
    <col min="13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9.109375" customWidth="1"/>
    <col min="53" max="54" width="10.886718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4" ht="15" thickBot="1" x14ac:dyDescent="0.35">
      <c r="A1" s="115"/>
      <c r="B1" s="115"/>
      <c r="C1" s="115"/>
      <c r="D1" s="115"/>
      <c r="E1" s="281" t="s">
        <v>554</v>
      </c>
      <c r="F1" s="70"/>
      <c r="G1" s="70"/>
      <c r="H1" s="70"/>
      <c r="I1" s="70"/>
      <c r="J1" s="551">
        <f>IX_Model_MWS!M1+1</f>
        <v>189</v>
      </c>
      <c r="K1" s="475" t="s">
        <v>1332</v>
      </c>
      <c r="L1" s="475"/>
      <c r="M1" s="551">
        <f>MAX(M3:M9999)</f>
        <v>258</v>
      </c>
      <c r="N1" s="568">
        <f>SUM(N$4:N$999)</f>
        <v>70</v>
      </c>
      <c r="O1" s="569">
        <f>SUM(O$4:O$999)</f>
        <v>9640</v>
      </c>
      <c r="P1" s="596" t="str">
        <f>AG1</f>
        <v>h= 1434</v>
      </c>
      <c r="Q1" s="597" t="str">
        <f t="shared" ref="Q1:AF1" si="0">AH1</f>
        <v>h= 1431</v>
      </c>
      <c r="R1" s="597" t="str">
        <f t="shared" si="0"/>
        <v>h= 1422</v>
      </c>
      <c r="S1" s="597" t="str">
        <f t="shared" si="0"/>
        <v>h= 1415</v>
      </c>
      <c r="T1" s="597" t="str">
        <f t="shared" si="0"/>
        <v>h= 1410</v>
      </c>
      <c r="U1" s="597" t="str">
        <f t="shared" si="0"/>
        <v>h= 1272</v>
      </c>
      <c r="V1" s="597" t="str">
        <f t="shared" si="0"/>
        <v>h= 0</v>
      </c>
      <c r="W1" s="597" t="str">
        <f t="shared" si="0"/>
        <v>h= 0</v>
      </c>
      <c r="X1" s="598" t="str">
        <f t="shared" si="0"/>
        <v>h= 0</v>
      </c>
      <c r="Y1" s="593" t="str">
        <f t="shared" si="0"/>
        <v>h= 280</v>
      </c>
      <c r="Z1" s="594" t="str">
        <f t="shared" si="0"/>
        <v>h= 480</v>
      </c>
      <c r="AA1" s="594" t="str">
        <f t="shared" si="0"/>
        <v>h= 480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1434</v>
      </c>
      <c r="AH1" s="570" t="str">
        <f xml:space="preserve"> Listy!$AB$1 &amp; MAX(AH$3:AH99)</f>
        <v>h= 1431</v>
      </c>
      <c r="AI1" s="570" t="str">
        <f xml:space="preserve"> Listy!$AB$1 &amp; MAX(AI$3:AI99)</f>
        <v>h= 1422</v>
      </c>
      <c r="AJ1" s="570" t="str">
        <f xml:space="preserve"> Listy!$AB$1 &amp; MAX(AJ$3:AJ99)</f>
        <v>h= 1415</v>
      </c>
      <c r="AK1" s="570" t="str">
        <f xml:space="preserve"> Listy!$AB$1 &amp; MAX(AK$3:AK99)</f>
        <v>h= 1410</v>
      </c>
      <c r="AL1" s="570" t="str">
        <f xml:space="preserve"> Listy!$AB$1 &amp; MAX(AL$3:AL99)</f>
        <v>h= 1272</v>
      </c>
      <c r="AM1" s="570" t="str">
        <f xml:space="preserve"> Listy!$AB$1 &amp; MAX(AM$3:AM99)</f>
        <v>h= 0</v>
      </c>
      <c r="AN1" s="570" t="str">
        <f xml:space="preserve"> Listy!$AB$1 &amp; MAX(AN$3:AN99)</f>
        <v>h= 0</v>
      </c>
      <c r="AO1" s="570" t="str">
        <f xml:space="preserve"> Listy!$AB$1 &amp; MAX(AO$3:AO99)</f>
        <v>h= 0</v>
      </c>
      <c r="AP1" s="237" t="str">
        <f xml:space="preserve"> Listy!$AB$1 &amp; MAX(AP$3:AP99)</f>
        <v>h= 280</v>
      </c>
      <c r="AQ1" s="237" t="str">
        <f xml:space="preserve"> Listy!$AB$1 &amp; MAX(AQ$3:AQ99)</f>
        <v>h= 480</v>
      </c>
      <c r="AR1" s="237" t="str">
        <f xml:space="preserve"> Listy!$AB$1 &amp; MAX(AR$3:AR99)</f>
        <v>h= 480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 t="e">
        <f>#REF!</f>
        <v>#REF!</v>
      </c>
      <c r="AY1" s="374"/>
      <c r="AZ1" s="374"/>
      <c r="BA1" s="374"/>
      <c r="BB1" s="375"/>
      <c r="BC1" s="369" t="e">
        <f>#REF!</f>
        <v>#REF!</v>
      </c>
      <c r="BD1" s="370"/>
      <c r="BE1" s="369"/>
      <c r="BF1" s="370"/>
      <c r="BG1" s="369"/>
      <c r="BH1" s="370"/>
      <c r="BI1" s="371" t="e">
        <f>#REF!</f>
        <v>#REF!</v>
      </c>
      <c r="BJ1" s="371"/>
      <c r="BK1" s="371"/>
      <c r="BL1" s="371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661" t="e">
        <f>#REF!</f>
        <v>#REF!</v>
      </c>
      <c r="BY1" s="662"/>
      <c r="BZ1" s="662"/>
      <c r="CA1" s="663"/>
      <c r="CB1" s="661" t="e">
        <f>#REF!</f>
        <v>#REF!</v>
      </c>
      <c r="CC1" s="662"/>
      <c r="CD1" s="662"/>
      <c r="CE1" s="663"/>
    </row>
    <row r="2" spans="1:84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84" s="141" customFormat="1" ht="16.2" thickBot="1" x14ac:dyDescent="0.35">
      <c r="A3" s="110" t="s">
        <v>269</v>
      </c>
      <c r="B3" s="183"/>
      <c r="C3" s="184"/>
      <c r="D3" s="185"/>
      <c r="E3" s="186" t="str">
        <f>VLOOKUP(A3,Listy!A:C,2,FALSE) &amp; "   :  " &amp; VLOOKUP(A3,Listy!A:C,3,FALSE)</f>
        <v xml:space="preserve">Zadanie_X   :  Opracowanie inteligentnej platformy ICT w procesach pakowania, kompletacji i obsługi MWS, dla wybranych grup towarowych w magazynie Wnioskodawcy </v>
      </c>
      <c r="F3" s="202"/>
      <c r="G3" s="202"/>
      <c r="H3" s="203"/>
      <c r="I3" s="203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205"/>
      <c r="Z3" s="205"/>
      <c r="AA3" s="205"/>
      <c r="AB3" s="205"/>
      <c r="AC3" s="303"/>
      <c r="AD3" s="303"/>
      <c r="AE3" s="303"/>
      <c r="AF3" s="303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205"/>
      <c r="AR3" s="205"/>
      <c r="AS3" s="245"/>
      <c r="AT3" s="303"/>
      <c r="AU3" s="303"/>
      <c r="AV3" s="303"/>
      <c r="AW3" s="303"/>
      <c r="AX3" s="206"/>
      <c r="AY3" s="206"/>
      <c r="AZ3" s="207"/>
      <c r="BA3" s="208"/>
      <c r="BB3" s="175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4" ht="18.600000000000001" thickBot="1" x14ac:dyDescent="0.4">
      <c r="A4" s="7">
        <v>1</v>
      </c>
      <c r="B4" s="18" t="s">
        <v>379</v>
      </c>
      <c r="C4" s="105">
        <v>0</v>
      </c>
      <c r="D4" s="116" t="str">
        <f>CONCATENATE(A$3,"_",A4,"_",B4,"_",C4)</f>
        <v>.z10_1_a_0</v>
      </c>
      <c r="E4" s="386" t="s">
        <v>762</v>
      </c>
      <c r="F4" s="148"/>
      <c r="G4" s="148"/>
      <c r="H4" s="51"/>
      <c r="I4" s="85" t="s">
        <v>29</v>
      </c>
      <c r="J4" s="90"/>
      <c r="K4" s="90"/>
      <c r="L4" s="90"/>
      <c r="M4" s="90"/>
      <c r="N4" s="90"/>
      <c r="O4" s="90"/>
      <c r="P4" s="12"/>
      <c r="Q4" s="12"/>
      <c r="R4" s="12"/>
      <c r="S4" s="12"/>
      <c r="T4" s="82"/>
      <c r="U4" s="82"/>
      <c r="V4" s="82"/>
      <c r="W4" s="82"/>
      <c r="X4" s="82"/>
      <c r="Y4" s="12"/>
      <c r="Z4" s="12"/>
      <c r="AA4" s="12"/>
      <c r="AB4" s="148"/>
      <c r="AC4" s="173"/>
      <c r="AD4" s="173"/>
      <c r="AE4" s="173"/>
      <c r="AF4" s="173"/>
      <c r="AG4" s="148"/>
      <c r="AH4" s="148"/>
      <c r="AI4" s="148"/>
      <c r="AJ4" s="148"/>
      <c r="AK4" s="131"/>
      <c r="AL4" s="131"/>
      <c r="AM4" s="131"/>
      <c r="AN4" s="131"/>
      <c r="AO4" s="131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71"/>
      <c r="BB4" s="14" t="e">
        <f>BB5+BB6+BB7+BB8+BB9+BB10</f>
        <v>#N/A</v>
      </c>
      <c r="BC4" s="2"/>
      <c r="BD4" s="2"/>
      <c r="BE4" s="2"/>
      <c r="BF4" s="2"/>
      <c r="BG4" s="2"/>
      <c r="BH4" s="2"/>
      <c r="BI4" s="14">
        <f>BI5+BI6+BI7+BI8+BI9+BI10</f>
        <v>0</v>
      </c>
      <c r="BJ4" s="2"/>
      <c r="BK4" s="15"/>
      <c r="BL4" s="14">
        <f>BL5+BL6+BL7+BL9+BL8+BL10</f>
        <v>0</v>
      </c>
      <c r="BM4" s="16"/>
      <c r="BN4" s="15"/>
      <c r="BO4" s="14">
        <f>BO5+BO6+BO7+BO9+BO8+BO10</f>
        <v>0</v>
      </c>
      <c r="BP4" s="16"/>
      <c r="BQ4" s="15"/>
      <c r="BR4" s="14">
        <f t="shared" ref="BR4:BS4" si="1">BR5+BR6+BR7+BR9+BR8+BR10</f>
        <v>0</v>
      </c>
      <c r="BS4" s="14">
        <f t="shared" si="1"/>
        <v>0</v>
      </c>
      <c r="BT4" s="16"/>
      <c r="BU4" s="2"/>
      <c r="BV4" s="2"/>
      <c r="BW4" s="14">
        <f>BW5+BW6+BW7+BW8+BW9+BW10</f>
        <v>0</v>
      </c>
      <c r="BX4" s="2"/>
      <c r="BY4" s="2"/>
      <c r="BZ4" s="2"/>
      <c r="CA4" s="14">
        <f>CA5+CA6+CA7+CA8+CA9+CA10</f>
        <v>0</v>
      </c>
      <c r="CB4" s="2"/>
      <c r="CC4" s="2"/>
      <c r="CD4" s="2"/>
      <c r="CE4" s="14">
        <f>CE5+CE6+CE7+CE8+CE9+CE10</f>
        <v>0</v>
      </c>
      <c r="CF4" s="17" t="e">
        <f>AY4+BB4+BI4+BL4+BO4+BR4+BS4+BW4+CA4+CE4</f>
        <v>#N/A</v>
      </c>
    </row>
    <row r="5" spans="1:84" x14ac:dyDescent="0.3">
      <c r="A5" s="2">
        <v>1</v>
      </c>
      <c r="B5" s="18" t="s">
        <v>379</v>
      </c>
      <c r="C5" s="105">
        <v>1</v>
      </c>
      <c r="D5" s="116" t="str">
        <f>CONCATENATE(A$3,"_",A5,"_",B5,"_",C5)</f>
        <v>.z10_1_a_1</v>
      </c>
      <c r="E5" s="391" t="s">
        <v>517</v>
      </c>
      <c r="F5" s="37" t="str">
        <f>IFERROR(VLOOKUP($I5,Listy!$A:$H,2,FALSE),"XXX")</f>
        <v>XXX</v>
      </c>
      <c r="G5" s="37" t="str">
        <f>IFERROR(VLOOKUP($I5,Listy!$A:$H,3,FALSE),"XXX")</f>
        <v>XXX</v>
      </c>
      <c r="H5" s="140">
        <v>1</v>
      </c>
      <c r="I5" s="89" t="s">
        <v>42</v>
      </c>
      <c r="J5" s="475">
        <f>IX_Model_MWS!M1+1</f>
        <v>189</v>
      </c>
      <c r="K5" s="94">
        <f>VLOOKUP(J5,Kalendarz!B:E,4,FALSE)</f>
        <v>47704</v>
      </c>
      <c r="L5" s="94">
        <f t="shared" ref="L5:L7" si="2">K5+N5</f>
        <v>47705</v>
      </c>
      <c r="M5" s="37">
        <f t="shared" ref="M5:M7" si="3">J5+N5-1</f>
        <v>189</v>
      </c>
      <c r="N5" s="474">
        <f>ROUND(MAX(AG5:AO5)/Listy!$U$2,0)</f>
        <v>1</v>
      </c>
      <c r="O5" s="37">
        <v>160</v>
      </c>
      <c r="P5" s="187">
        <v>0.15</v>
      </c>
      <c r="Q5" s="187">
        <v>0.15</v>
      </c>
      <c r="R5" s="187">
        <v>0.15</v>
      </c>
      <c r="S5" s="187">
        <v>0.15</v>
      </c>
      <c r="T5" s="187">
        <v>0.15</v>
      </c>
      <c r="U5" s="187">
        <v>0.125</v>
      </c>
      <c r="V5" s="187"/>
      <c r="W5" s="187"/>
      <c r="X5" s="187"/>
      <c r="Y5" s="292">
        <v>0.12</v>
      </c>
      <c r="Z5" s="292">
        <v>0</v>
      </c>
      <c r="AA5" s="292">
        <v>0</v>
      </c>
      <c r="AB5" s="292"/>
      <c r="AC5" s="304"/>
      <c r="AD5" s="304"/>
      <c r="AE5" s="304"/>
      <c r="AF5" s="304"/>
      <c r="AG5" s="192">
        <f t="shared" ref="AG5:AL5" si="4">ROUND($O5*P5,0)</f>
        <v>24</v>
      </c>
      <c r="AH5" s="192">
        <f t="shared" si="4"/>
        <v>24</v>
      </c>
      <c r="AI5" s="192">
        <f t="shared" si="4"/>
        <v>24</v>
      </c>
      <c r="AJ5" s="192">
        <f t="shared" si="4"/>
        <v>24</v>
      </c>
      <c r="AK5" s="192">
        <f t="shared" si="4"/>
        <v>24</v>
      </c>
      <c r="AL5" s="192">
        <f t="shared" si="4"/>
        <v>20</v>
      </c>
      <c r="AM5" s="192">
        <f t="shared" ref="AM5:AO5" si="5">ROUND($O5*V5,0)</f>
        <v>0</v>
      </c>
      <c r="AN5" s="192">
        <f t="shared" si="5"/>
        <v>0</v>
      </c>
      <c r="AO5" s="192">
        <f t="shared" si="5"/>
        <v>0</v>
      </c>
      <c r="AP5" s="193">
        <f t="shared" ref="AP5:AS6" si="6">ROUND($O5*Y5,0)</f>
        <v>19</v>
      </c>
      <c r="AQ5" s="193">
        <f t="shared" si="6"/>
        <v>0</v>
      </c>
      <c r="AR5" s="193">
        <f t="shared" si="6"/>
        <v>0</v>
      </c>
      <c r="AS5" s="307">
        <f t="shared" si="6"/>
        <v>0</v>
      </c>
      <c r="AT5" s="304"/>
      <c r="AU5" s="304"/>
      <c r="AV5" s="304"/>
      <c r="AW5" s="304"/>
      <c r="AX5" s="236">
        <f t="shared" ref="AX5" si="7">SUM(AG5:AO5)</f>
        <v>140</v>
      </c>
      <c r="AY5" s="2">
        <f t="shared" ref="AY5" si="8">AX5/160</f>
        <v>0.875</v>
      </c>
      <c r="AZ5" s="87" t="e">
        <f>VLOOKUP(I5,Listy!$A$1:$H$9,6,FALSE)</f>
        <v>#N/A</v>
      </c>
      <c r="BA5" s="378" t="e">
        <f t="shared" ref="BA5" si="9">AY5*AZ5</f>
        <v>#N/A</v>
      </c>
      <c r="BB5" s="379" t="e">
        <f t="shared" ref="BB5" si="10">AY5*BA5</f>
        <v>#N/A</v>
      </c>
      <c r="BC5" s="12"/>
      <c r="BD5" s="12"/>
      <c r="BE5" s="12"/>
      <c r="BF5" s="12"/>
      <c r="BG5" s="12"/>
      <c r="BH5" s="12"/>
      <c r="BI5" s="21">
        <f t="shared" ref="BI5:BI6" si="11">BG5*BH5</f>
        <v>0</v>
      </c>
      <c r="BJ5" s="2"/>
      <c r="BK5" s="2"/>
      <c r="BL5" s="21"/>
      <c r="BM5" s="2"/>
      <c r="BN5" s="2"/>
      <c r="BO5" s="21"/>
      <c r="BP5" s="2"/>
      <c r="BQ5" s="2"/>
      <c r="BR5" s="21"/>
      <c r="BS5" s="21"/>
      <c r="BT5" s="2"/>
      <c r="BU5" s="2"/>
      <c r="BV5" s="2"/>
      <c r="BW5" s="21">
        <f t="shared" ref="BW5:BW6" si="12">BU5*BV5</f>
        <v>0</v>
      </c>
      <c r="BX5" s="2"/>
      <c r="BY5" s="2"/>
      <c r="BZ5" s="2"/>
      <c r="CA5" s="21">
        <f t="shared" ref="CA5:CA6" si="13">BY5*BZ5</f>
        <v>0</v>
      </c>
      <c r="CB5" s="2"/>
      <c r="CC5" s="2"/>
      <c r="CD5" s="2"/>
      <c r="CE5" s="21">
        <f t="shared" ref="CE5:CE6" si="14">CC5*CD5</f>
        <v>0</v>
      </c>
    </row>
    <row r="6" spans="1:84" x14ac:dyDescent="0.3">
      <c r="A6" s="2">
        <v>1</v>
      </c>
      <c r="B6" s="18" t="s">
        <v>380</v>
      </c>
      <c r="C6" s="105">
        <v>1</v>
      </c>
      <c r="D6" s="116" t="str">
        <f t="shared" ref="D6:D10" si="15">CONCATENATE(A$3,"_",A6,"_",B6,"_",C6)</f>
        <v>.z10_1_b_1</v>
      </c>
      <c r="E6" s="391" t="s">
        <v>518</v>
      </c>
      <c r="F6" s="37" t="str">
        <f>IFERROR(VLOOKUP($I6,Listy!$A:$H,2,FALSE),"XXX")</f>
        <v>XXX</v>
      </c>
      <c r="G6" s="37" t="str">
        <f>IFERROR(VLOOKUP($I6,Listy!$A:$H,3,FALSE),"XXX")</f>
        <v>XXX</v>
      </c>
      <c r="H6" s="140">
        <v>2</v>
      </c>
      <c r="I6" s="89" t="s">
        <v>29</v>
      </c>
      <c r="J6" s="91">
        <f>M5+1</f>
        <v>190</v>
      </c>
      <c r="K6" s="94">
        <f>VLOOKUP(J6,Kalendarz!B:E,4,FALSE)</f>
        <v>47711</v>
      </c>
      <c r="L6" s="94">
        <f t="shared" si="2"/>
        <v>47712</v>
      </c>
      <c r="M6" s="37">
        <f t="shared" si="3"/>
        <v>190</v>
      </c>
      <c r="N6" s="474">
        <f>ROUND(MAX(AG6:AO6)/Listy!$U$2,0)</f>
        <v>1</v>
      </c>
      <c r="O6" s="37">
        <v>160</v>
      </c>
      <c r="P6" s="187">
        <v>0.17</v>
      </c>
      <c r="Q6" s="187">
        <v>0.17</v>
      </c>
      <c r="R6" s="187">
        <v>0.17</v>
      </c>
      <c r="S6" s="187">
        <v>0.17</v>
      </c>
      <c r="T6" s="187">
        <v>0.17</v>
      </c>
      <c r="U6" s="187">
        <v>0.15</v>
      </c>
      <c r="V6" s="187"/>
      <c r="W6" s="187"/>
      <c r="X6" s="187"/>
      <c r="Y6" s="292">
        <v>0</v>
      </c>
      <c r="Z6" s="292">
        <v>0</v>
      </c>
      <c r="AA6" s="292">
        <v>0</v>
      </c>
      <c r="AB6" s="292"/>
      <c r="AC6" s="305"/>
      <c r="AD6" s="305"/>
      <c r="AE6" s="305"/>
      <c r="AF6" s="305"/>
      <c r="AG6" s="192">
        <f t="shared" ref="AG6:AG56" si="16">ROUND($O6*P6,0)</f>
        <v>27</v>
      </c>
      <c r="AH6" s="192">
        <f t="shared" ref="AH6:AH56" si="17">ROUND($O6*Q6,0)</f>
        <v>27</v>
      </c>
      <c r="AI6" s="192">
        <f t="shared" ref="AI6:AI56" si="18">ROUND($O6*R6,0)</f>
        <v>27</v>
      </c>
      <c r="AJ6" s="192">
        <f t="shared" ref="AJ6:AJ56" si="19">ROUND($O6*S6,0)</f>
        <v>27</v>
      </c>
      <c r="AK6" s="192">
        <f t="shared" ref="AK6:AK56" si="20">ROUND($O6*T6,0)</f>
        <v>27</v>
      </c>
      <c r="AL6" s="192">
        <f t="shared" ref="AL6:AL56" si="21">ROUND($O6*U6,0)</f>
        <v>24</v>
      </c>
      <c r="AM6" s="192">
        <f t="shared" ref="AM6:AM56" si="22">ROUND($O6*V6,0)</f>
        <v>0</v>
      </c>
      <c r="AN6" s="192">
        <f t="shared" ref="AN6:AN56" si="23">ROUND($O6*W6,0)</f>
        <v>0</v>
      </c>
      <c r="AO6" s="192">
        <f t="shared" ref="AO6:AO56" si="24">ROUND($O6*X6,0)</f>
        <v>0</v>
      </c>
      <c r="AP6" s="193">
        <f t="shared" si="6"/>
        <v>0</v>
      </c>
      <c r="AQ6" s="193">
        <f t="shared" si="6"/>
        <v>0</v>
      </c>
      <c r="AR6" s="193">
        <f t="shared" si="6"/>
        <v>0</v>
      </c>
      <c r="AS6" s="193">
        <f t="shared" si="6"/>
        <v>0</v>
      </c>
      <c r="AT6" s="306">
        <f>ROUND($O6*AC6,0)</f>
        <v>0</v>
      </c>
      <c r="AU6" s="306">
        <f>ROUND($O6*AD6,0)</f>
        <v>0</v>
      </c>
      <c r="AV6" s="306">
        <f>ROUND($O6*AE6,0)</f>
        <v>0</v>
      </c>
      <c r="AW6" s="306">
        <f>ROUND($O6*AF6,0)</f>
        <v>0</v>
      </c>
      <c r="AX6" s="236">
        <f t="shared" ref="AX6:AX7" si="25">SUM(AG6:AO6)</f>
        <v>159</v>
      </c>
      <c r="AY6" s="2">
        <f t="shared" ref="AY6:AY7" si="26">AX6/160</f>
        <v>0.99375000000000002</v>
      </c>
      <c r="AZ6" s="87" t="e">
        <f>VLOOKUP(I6,Listy!$A$1:$H$9,6,FALSE)</f>
        <v>#N/A</v>
      </c>
      <c r="BA6" s="378" t="e">
        <f t="shared" ref="BA6:BA7" si="27">AY6*AZ6</f>
        <v>#N/A</v>
      </c>
      <c r="BB6" s="379" t="e">
        <f t="shared" ref="BB6:BB7" si="28">AY6*BA6</f>
        <v>#N/A</v>
      </c>
      <c r="BC6" s="2"/>
      <c r="BD6" s="2"/>
      <c r="BE6" s="2"/>
      <c r="BF6" s="2"/>
      <c r="BG6" s="2"/>
      <c r="BH6" s="2"/>
      <c r="BI6" s="21">
        <f t="shared" si="11"/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si="12"/>
        <v>0</v>
      </c>
      <c r="BX6" s="2"/>
      <c r="BY6" s="2"/>
      <c r="BZ6" s="2"/>
      <c r="CA6" s="21">
        <f t="shared" si="13"/>
        <v>0</v>
      </c>
      <c r="CB6" s="2"/>
      <c r="CC6" s="2"/>
      <c r="CD6" s="2"/>
      <c r="CE6" s="21">
        <f t="shared" si="14"/>
        <v>0</v>
      </c>
    </row>
    <row r="7" spans="1:84" x14ac:dyDescent="0.3">
      <c r="A7" s="2">
        <v>1</v>
      </c>
      <c r="B7" s="18" t="s">
        <v>381</v>
      </c>
      <c r="C7" s="105">
        <v>1</v>
      </c>
      <c r="D7" s="116" t="str">
        <f t="shared" si="15"/>
        <v>.z10_1_c_1</v>
      </c>
      <c r="E7" s="391" t="s">
        <v>33</v>
      </c>
      <c r="F7" s="37" t="str">
        <f>IFERROR(VLOOKUP($I7,Listy!$A:$H,2,FALSE),"XXX")</f>
        <v>XXX</v>
      </c>
      <c r="G7" s="37" t="str">
        <f>IFERROR(VLOOKUP($I7,Listy!$A:$H,3,FALSE),"XXX")</f>
        <v>XXX</v>
      </c>
      <c r="H7" s="140">
        <v>3</v>
      </c>
      <c r="I7" s="89" t="s">
        <v>42</v>
      </c>
      <c r="J7" s="91">
        <f t="shared" ref="J7:J8" si="29">M6+1</f>
        <v>191</v>
      </c>
      <c r="K7" s="94">
        <f>VLOOKUP(J7,Kalendarz!B:E,4,FALSE)</f>
        <v>47718</v>
      </c>
      <c r="L7" s="94">
        <f t="shared" si="2"/>
        <v>47719</v>
      </c>
      <c r="M7" s="37">
        <f t="shared" si="3"/>
        <v>191</v>
      </c>
      <c r="N7" s="474">
        <f>ROUND(MAX(AG7:AO7)/Listy!$U$2,0)</f>
        <v>1</v>
      </c>
      <c r="O7" s="37">
        <v>160</v>
      </c>
      <c r="P7" s="187">
        <v>0.15</v>
      </c>
      <c r="Q7" s="187">
        <v>0.15</v>
      </c>
      <c r="R7" s="187">
        <v>0.15</v>
      </c>
      <c r="S7" s="187">
        <v>0.14000000000000001</v>
      </c>
      <c r="T7" s="187">
        <v>0.14000000000000001</v>
      </c>
      <c r="U7" s="187">
        <v>0.14000000000000001</v>
      </c>
      <c r="V7" s="187"/>
      <c r="W7" s="187"/>
      <c r="X7" s="187"/>
      <c r="Y7" s="292">
        <v>0.13</v>
      </c>
      <c r="Z7" s="292">
        <v>0</v>
      </c>
      <c r="AA7" s="292">
        <v>0</v>
      </c>
      <c r="AB7" s="292"/>
      <c r="AC7" s="304"/>
      <c r="AD7" s="304"/>
      <c r="AE7" s="304"/>
      <c r="AF7" s="304"/>
      <c r="AG7" s="192">
        <f t="shared" si="16"/>
        <v>24</v>
      </c>
      <c r="AH7" s="192">
        <f t="shared" si="17"/>
        <v>24</v>
      </c>
      <c r="AI7" s="192">
        <f t="shared" si="18"/>
        <v>24</v>
      </c>
      <c r="AJ7" s="192">
        <f t="shared" si="19"/>
        <v>22</v>
      </c>
      <c r="AK7" s="192">
        <f t="shared" si="20"/>
        <v>22</v>
      </c>
      <c r="AL7" s="192">
        <f t="shared" si="21"/>
        <v>22</v>
      </c>
      <c r="AM7" s="192">
        <f t="shared" si="22"/>
        <v>0</v>
      </c>
      <c r="AN7" s="192">
        <f t="shared" si="23"/>
        <v>0</v>
      </c>
      <c r="AO7" s="192">
        <f t="shared" si="24"/>
        <v>0</v>
      </c>
      <c r="AP7" s="193">
        <f t="shared" ref="AP7:AP56" si="30">ROUND($O7*Y7,0)</f>
        <v>21</v>
      </c>
      <c r="AQ7" s="193">
        <f t="shared" ref="AQ7:AQ56" si="31">ROUND($O7*Z7,0)</f>
        <v>0</v>
      </c>
      <c r="AR7" s="193">
        <f t="shared" ref="AR7:AR56" si="32">ROUND($O7*AA7,0)</f>
        <v>0</v>
      </c>
      <c r="AS7" s="307">
        <f t="shared" ref="AS7:AS56" si="33">ROUND($O7*AB7,0)</f>
        <v>0</v>
      </c>
      <c r="AT7" s="304"/>
      <c r="AU7" s="304"/>
      <c r="AV7" s="304"/>
      <c r="AW7" s="304"/>
      <c r="AX7" s="236">
        <f t="shared" si="25"/>
        <v>138</v>
      </c>
      <c r="AY7" s="2">
        <f t="shared" si="26"/>
        <v>0.86250000000000004</v>
      </c>
      <c r="AZ7" s="87" t="e">
        <f>VLOOKUP(I7,Listy!$A$1:$H$9,6,FALSE)</f>
        <v>#N/A</v>
      </c>
      <c r="BA7" s="378" t="e">
        <f t="shared" si="27"/>
        <v>#N/A</v>
      </c>
      <c r="BB7" s="379" t="e">
        <f t="shared" si="28"/>
        <v>#N/A</v>
      </c>
      <c r="BC7" s="12"/>
      <c r="BD7" s="12"/>
      <c r="BE7" s="12"/>
      <c r="BF7" s="12"/>
      <c r="BG7" s="12"/>
      <c r="BH7" s="12"/>
      <c r="BI7" s="21">
        <f t="shared" ref="BI7:BI56" si="34">BG7*BH7</f>
        <v>0</v>
      </c>
      <c r="BJ7" s="2"/>
      <c r="BK7" s="2"/>
      <c r="BL7" s="21"/>
      <c r="BM7" s="2"/>
      <c r="BN7" s="2"/>
      <c r="BO7" s="21"/>
      <c r="BP7" s="2"/>
      <c r="BQ7" s="2"/>
      <c r="BR7" s="21"/>
      <c r="BS7" s="21"/>
      <c r="BT7" s="2"/>
      <c r="BU7" s="2"/>
      <c r="BV7" s="2"/>
      <c r="BW7" s="21">
        <f t="shared" ref="BW7:BW56" si="35">BU7*BV7</f>
        <v>0</v>
      </c>
      <c r="BX7" s="2"/>
      <c r="BY7" s="2"/>
      <c r="BZ7" s="2"/>
      <c r="CA7" s="21">
        <f t="shared" ref="CA7:CA56" si="36">BY7*BZ7</f>
        <v>0</v>
      </c>
      <c r="CB7" s="2"/>
      <c r="CC7" s="2"/>
      <c r="CD7" s="2"/>
      <c r="CE7" s="21">
        <f t="shared" ref="CE7:CE56" si="37">CC7*CD7</f>
        <v>0</v>
      </c>
    </row>
    <row r="8" spans="1:84" x14ac:dyDescent="0.3">
      <c r="A8" s="2">
        <v>1</v>
      </c>
      <c r="B8" s="18" t="s">
        <v>382</v>
      </c>
      <c r="C8" s="105">
        <v>1</v>
      </c>
      <c r="D8" s="116" t="str">
        <f t="shared" si="15"/>
        <v>.z10_1_d_1</v>
      </c>
      <c r="E8" s="391" t="s">
        <v>34</v>
      </c>
      <c r="F8" s="37" t="str">
        <f>IFERROR(VLOOKUP($I8,Listy!$A:$H,2,FALSE),"XXX")</f>
        <v>XXX</v>
      </c>
      <c r="G8" s="37" t="str">
        <f>IFERROR(VLOOKUP($I8,Listy!$A:$H,3,FALSE),"XXX")</f>
        <v>XXX</v>
      </c>
      <c r="H8" s="140">
        <v>4</v>
      </c>
      <c r="I8" s="89" t="s">
        <v>29</v>
      </c>
      <c r="J8" s="91">
        <f t="shared" si="29"/>
        <v>192</v>
      </c>
      <c r="K8" s="94">
        <f>VLOOKUP(J8,Kalendarz!B:E,4,FALSE)</f>
        <v>47725</v>
      </c>
      <c r="L8" s="94">
        <f t="shared" ref="L8:L56" si="38">K8+N8</f>
        <v>47726</v>
      </c>
      <c r="M8" s="37">
        <f t="shared" ref="M8:M56" si="39">J8+N8-1</f>
        <v>192</v>
      </c>
      <c r="N8" s="474">
        <f>ROUND(MAX(AG8:AO8)/Listy!$U$2,0)</f>
        <v>1</v>
      </c>
      <c r="O8" s="37">
        <v>160</v>
      </c>
      <c r="P8" s="187">
        <v>0.17</v>
      </c>
      <c r="Q8" s="187">
        <v>0.17</v>
      </c>
      <c r="R8" s="187">
        <v>0.17</v>
      </c>
      <c r="S8" s="187">
        <v>0.17</v>
      </c>
      <c r="T8" s="187">
        <v>0.17</v>
      </c>
      <c r="U8" s="187">
        <v>0.15</v>
      </c>
      <c r="V8" s="187"/>
      <c r="W8" s="187"/>
      <c r="X8" s="187"/>
      <c r="Y8" s="292">
        <v>0</v>
      </c>
      <c r="Z8" s="292">
        <v>0</v>
      </c>
      <c r="AA8" s="292">
        <v>0</v>
      </c>
      <c r="AB8" s="292"/>
      <c r="AC8" s="305"/>
      <c r="AD8" s="305"/>
      <c r="AE8" s="305"/>
      <c r="AF8" s="305"/>
      <c r="AG8" s="192">
        <f t="shared" si="16"/>
        <v>27</v>
      </c>
      <c r="AH8" s="192">
        <f t="shared" si="17"/>
        <v>27</v>
      </c>
      <c r="AI8" s="192">
        <f t="shared" si="18"/>
        <v>27</v>
      </c>
      <c r="AJ8" s="192">
        <f t="shared" si="19"/>
        <v>27</v>
      </c>
      <c r="AK8" s="192">
        <f t="shared" si="20"/>
        <v>27</v>
      </c>
      <c r="AL8" s="192">
        <f t="shared" si="21"/>
        <v>24</v>
      </c>
      <c r="AM8" s="192">
        <f t="shared" si="22"/>
        <v>0</v>
      </c>
      <c r="AN8" s="192">
        <f t="shared" si="23"/>
        <v>0</v>
      </c>
      <c r="AO8" s="192">
        <f t="shared" si="24"/>
        <v>0</v>
      </c>
      <c r="AP8" s="193">
        <f t="shared" si="30"/>
        <v>0</v>
      </c>
      <c r="AQ8" s="193">
        <f t="shared" si="31"/>
        <v>0</v>
      </c>
      <c r="AR8" s="193">
        <f t="shared" si="32"/>
        <v>0</v>
      </c>
      <c r="AS8" s="193">
        <f t="shared" si="33"/>
        <v>0</v>
      </c>
      <c r="AT8" s="306">
        <f t="shared" ref="AT8" si="40">ROUND($O8*AC8,0)</f>
        <v>0</v>
      </c>
      <c r="AU8" s="306">
        <f t="shared" ref="AU8" si="41">ROUND($O8*AD8,0)</f>
        <v>0</v>
      </c>
      <c r="AV8" s="306">
        <f t="shared" ref="AV8" si="42">ROUND($O8*AE8,0)</f>
        <v>0</v>
      </c>
      <c r="AW8" s="306">
        <f t="shared" ref="AW8" si="43">ROUND($O8*AF8,0)</f>
        <v>0</v>
      </c>
      <c r="AX8" s="236">
        <f t="shared" ref="AX8" si="44">SUM(AG8:AO8)</f>
        <v>159</v>
      </c>
      <c r="AY8" s="2">
        <f t="shared" ref="AY8" si="45">AX8/160</f>
        <v>0.99375000000000002</v>
      </c>
      <c r="AZ8" s="87" t="e">
        <f>VLOOKUP(I8,Listy!$A$1:$H$9,6,FALSE)</f>
        <v>#N/A</v>
      </c>
      <c r="BA8" s="378" t="e">
        <f t="shared" ref="BA8" si="46">AY8*AZ8</f>
        <v>#N/A</v>
      </c>
      <c r="BB8" s="379" t="e">
        <f t="shared" ref="BB8" si="47">AY8*BA8</f>
        <v>#N/A</v>
      </c>
      <c r="BC8" s="2"/>
      <c r="BD8" s="2"/>
      <c r="BE8" s="2"/>
      <c r="BF8" s="2"/>
      <c r="BG8" s="2"/>
      <c r="BH8" s="2"/>
      <c r="BI8" s="21">
        <f t="shared" si="34"/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si="35"/>
        <v>0</v>
      </c>
      <c r="BX8" s="2"/>
      <c r="BY8" s="2"/>
      <c r="BZ8" s="2"/>
      <c r="CA8" s="21">
        <f t="shared" si="36"/>
        <v>0</v>
      </c>
      <c r="CB8" s="2"/>
      <c r="CC8" s="2"/>
      <c r="CD8" s="2"/>
      <c r="CE8" s="21">
        <f t="shared" si="37"/>
        <v>0</v>
      </c>
    </row>
    <row r="9" spans="1:84" x14ac:dyDescent="0.3">
      <c r="A9" s="2">
        <v>1</v>
      </c>
      <c r="B9" s="18" t="s">
        <v>383</v>
      </c>
      <c r="C9" s="105">
        <v>1</v>
      </c>
      <c r="D9" s="116" t="str">
        <f t="shared" si="15"/>
        <v>.z10_1_e_1</v>
      </c>
      <c r="E9" s="391" t="s">
        <v>519</v>
      </c>
      <c r="F9" s="37" t="str">
        <f>IFERROR(VLOOKUP($I9,Listy!$A:$H,2,FALSE),"XXX")</f>
        <v>XXX</v>
      </c>
      <c r="G9" s="37" t="str">
        <f>IFERROR(VLOOKUP($I9,Listy!$A:$H,3,FALSE),"XXX")</f>
        <v>XXX</v>
      </c>
      <c r="H9" s="140">
        <v>5</v>
      </c>
      <c r="I9" s="89" t="s">
        <v>29</v>
      </c>
      <c r="J9" s="91">
        <f t="shared" ref="J9:J56" si="48">M8+1</f>
        <v>193</v>
      </c>
      <c r="K9" s="94">
        <f>VLOOKUP(J9,Kalendarz!B:E,4,FALSE)</f>
        <v>47732</v>
      </c>
      <c r="L9" s="94">
        <f t="shared" si="38"/>
        <v>47733</v>
      </c>
      <c r="M9" s="37">
        <f t="shared" si="39"/>
        <v>193</v>
      </c>
      <c r="N9" s="474">
        <f>ROUND(MAX(AG9:AO9)/Listy!$U$2,0)</f>
        <v>1</v>
      </c>
      <c r="O9" s="37">
        <v>160</v>
      </c>
      <c r="P9" s="187">
        <v>0.17</v>
      </c>
      <c r="Q9" s="187">
        <v>0.17</v>
      </c>
      <c r="R9" s="187">
        <v>0.17</v>
      </c>
      <c r="S9" s="187">
        <v>0.17</v>
      </c>
      <c r="T9" s="187">
        <v>0.17</v>
      </c>
      <c r="U9" s="187">
        <v>0.15</v>
      </c>
      <c r="V9" s="187"/>
      <c r="W9" s="187"/>
      <c r="X9" s="187"/>
      <c r="Y9" s="292">
        <v>0</v>
      </c>
      <c r="Z9" s="292">
        <v>0</v>
      </c>
      <c r="AA9" s="292">
        <v>0</v>
      </c>
      <c r="AB9" s="292"/>
      <c r="AC9" s="304"/>
      <c r="AD9" s="304"/>
      <c r="AE9" s="304"/>
      <c r="AF9" s="304"/>
      <c r="AG9" s="192">
        <f t="shared" si="16"/>
        <v>27</v>
      </c>
      <c r="AH9" s="192">
        <f t="shared" si="17"/>
        <v>27</v>
      </c>
      <c r="AI9" s="192">
        <f t="shared" si="18"/>
        <v>27</v>
      </c>
      <c r="AJ9" s="192">
        <f t="shared" si="19"/>
        <v>27</v>
      </c>
      <c r="AK9" s="192">
        <f t="shared" si="20"/>
        <v>27</v>
      </c>
      <c r="AL9" s="192">
        <f t="shared" si="21"/>
        <v>24</v>
      </c>
      <c r="AM9" s="192">
        <f t="shared" si="22"/>
        <v>0</v>
      </c>
      <c r="AN9" s="192">
        <f t="shared" si="23"/>
        <v>0</v>
      </c>
      <c r="AO9" s="192">
        <f t="shared" si="24"/>
        <v>0</v>
      </c>
      <c r="AP9" s="193">
        <f t="shared" si="30"/>
        <v>0</v>
      </c>
      <c r="AQ9" s="193">
        <f t="shared" si="31"/>
        <v>0</v>
      </c>
      <c r="AR9" s="193">
        <f t="shared" si="32"/>
        <v>0</v>
      </c>
      <c r="AS9" s="307">
        <f t="shared" si="33"/>
        <v>0</v>
      </c>
      <c r="AT9" s="304"/>
      <c r="AU9" s="304"/>
      <c r="AV9" s="304"/>
      <c r="AW9" s="304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21">
        <f t="shared" si="34"/>
        <v>0</v>
      </c>
      <c r="BJ9" s="2"/>
      <c r="BK9" s="2"/>
      <c r="BL9" s="21"/>
      <c r="BM9" s="2"/>
      <c r="BN9" s="2"/>
      <c r="BO9" s="21"/>
      <c r="BP9" s="2"/>
      <c r="BQ9" s="2"/>
      <c r="BR9" s="21"/>
      <c r="BS9" s="21"/>
      <c r="BT9" s="2"/>
      <c r="BU9" s="2"/>
      <c r="BV9" s="2"/>
      <c r="BW9" s="21">
        <f t="shared" si="35"/>
        <v>0</v>
      </c>
      <c r="BX9" s="2"/>
      <c r="BY9" s="2"/>
      <c r="BZ9" s="2"/>
      <c r="CA9" s="21">
        <f t="shared" si="36"/>
        <v>0</v>
      </c>
      <c r="CB9" s="2"/>
      <c r="CC9" s="2"/>
      <c r="CD9" s="2"/>
      <c r="CE9" s="21">
        <f t="shared" si="37"/>
        <v>0</v>
      </c>
    </row>
    <row r="10" spans="1:84" ht="18" x14ac:dyDescent="0.35">
      <c r="A10" s="7">
        <v>2</v>
      </c>
      <c r="B10" s="18" t="s">
        <v>379</v>
      </c>
      <c r="C10" s="105">
        <v>0</v>
      </c>
      <c r="D10" s="116" t="str">
        <f t="shared" si="15"/>
        <v>.z10_2_a_0</v>
      </c>
      <c r="E10" s="386" t="s">
        <v>763</v>
      </c>
      <c r="F10" s="122"/>
      <c r="G10" s="122"/>
      <c r="H10" s="2"/>
      <c r="I10" s="122"/>
      <c r="J10" s="91">
        <f t="shared" si="48"/>
        <v>194</v>
      </c>
      <c r="K10" s="94">
        <f>VLOOKUP(J10,Kalendarz!B:E,4,FALSE)</f>
        <v>47739</v>
      </c>
      <c r="L10" s="94">
        <f t="shared" si="38"/>
        <v>47739</v>
      </c>
      <c r="M10" s="37">
        <f t="shared" si="39"/>
        <v>193</v>
      </c>
      <c r="N10" s="474">
        <f>ROUND(MAX(AG10:AO10)/Listy!$U$2,0)</f>
        <v>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</row>
    <row r="11" spans="1:84" s="178" customFormat="1" x14ac:dyDescent="0.3">
      <c r="A11" s="2">
        <v>2</v>
      </c>
      <c r="B11" s="18" t="s">
        <v>379</v>
      </c>
      <c r="C11" s="105">
        <v>1</v>
      </c>
      <c r="D11" s="116" t="str">
        <f t="shared" ref="D11:D56" si="49">CONCATENATE(A$3,"_",A11,"_",B11,"_",C11)</f>
        <v>.z10_2_a_1</v>
      </c>
      <c r="E11" s="391" t="s">
        <v>520</v>
      </c>
      <c r="F11" s="37" t="str">
        <f>IFERROR(VLOOKUP($I11,Listy!$A:$H,2,FALSE),"XXX")</f>
        <v>XXX</v>
      </c>
      <c r="G11" s="37" t="str">
        <f>IFERROR(VLOOKUP($I11,Listy!$A:$H,3,FALSE),"XXX")</f>
        <v>XXX</v>
      </c>
      <c r="H11" s="45">
        <v>6</v>
      </c>
      <c r="I11" s="89" t="s">
        <v>42</v>
      </c>
      <c r="J11" s="91">
        <f t="shared" si="48"/>
        <v>194</v>
      </c>
      <c r="K11" s="94">
        <f>VLOOKUP(J11,Kalendarz!B:E,4,FALSE)</f>
        <v>47739</v>
      </c>
      <c r="L11" s="94">
        <f t="shared" si="38"/>
        <v>47740</v>
      </c>
      <c r="M11" s="37">
        <f t="shared" si="39"/>
        <v>194</v>
      </c>
      <c r="N11" s="474">
        <f>ROUND(MAX(AG11:AO11)/Listy!$U$2,0)</f>
        <v>1</v>
      </c>
      <c r="O11" s="37">
        <v>160</v>
      </c>
      <c r="P11" s="187">
        <v>0.13</v>
      </c>
      <c r="Q11" s="187">
        <v>0.13</v>
      </c>
      <c r="R11" s="187">
        <v>0.13</v>
      </c>
      <c r="S11" s="187">
        <v>0.12</v>
      </c>
      <c r="T11" s="187">
        <v>0.12</v>
      </c>
      <c r="U11" s="187">
        <v>0.12</v>
      </c>
      <c r="V11" s="187"/>
      <c r="W11" s="187"/>
      <c r="X11" s="187"/>
      <c r="Y11" s="292">
        <v>0.25</v>
      </c>
      <c r="Z11" s="292">
        <v>0</v>
      </c>
      <c r="AA11" s="292">
        <v>0</v>
      </c>
      <c r="AB11" s="292"/>
      <c r="AC11" s="304"/>
      <c r="AD11" s="304"/>
      <c r="AE11" s="304"/>
      <c r="AF11" s="304"/>
      <c r="AG11" s="192">
        <f t="shared" si="16"/>
        <v>21</v>
      </c>
      <c r="AH11" s="192">
        <f t="shared" si="17"/>
        <v>21</v>
      </c>
      <c r="AI11" s="192">
        <f t="shared" si="18"/>
        <v>21</v>
      </c>
      <c r="AJ11" s="192">
        <f t="shared" si="19"/>
        <v>19</v>
      </c>
      <c r="AK11" s="192">
        <f t="shared" si="20"/>
        <v>19</v>
      </c>
      <c r="AL11" s="192">
        <f t="shared" si="21"/>
        <v>19</v>
      </c>
      <c r="AM11" s="192">
        <f t="shared" si="22"/>
        <v>0</v>
      </c>
      <c r="AN11" s="192">
        <f t="shared" si="23"/>
        <v>0</v>
      </c>
      <c r="AO11" s="192">
        <f t="shared" si="24"/>
        <v>0</v>
      </c>
      <c r="AP11" s="193">
        <f t="shared" si="30"/>
        <v>40</v>
      </c>
      <c r="AQ11" s="193">
        <f t="shared" si="31"/>
        <v>0</v>
      </c>
      <c r="AR11" s="193">
        <f t="shared" si="32"/>
        <v>0</v>
      </c>
      <c r="AS11" s="307">
        <f t="shared" si="33"/>
        <v>0</v>
      </c>
      <c r="AT11" s="304"/>
      <c r="AU11" s="304"/>
      <c r="AV11" s="304"/>
      <c r="AW11" s="304"/>
      <c r="AX11" s="236">
        <f t="shared" ref="AX11:AX14" si="50">SUM(AG11:AO11)</f>
        <v>120</v>
      </c>
      <c r="AY11" s="2">
        <f t="shared" ref="AY11:AY14" si="51">AX11/160</f>
        <v>0.75</v>
      </c>
      <c r="AZ11" s="87" t="e">
        <f>VLOOKUP(I11,Listy!$A$1:$H$9,6,FALSE)</f>
        <v>#N/A</v>
      </c>
      <c r="BA11" s="378" t="e">
        <f t="shared" ref="BA11:BA14" si="52">AY11*AZ11</f>
        <v>#N/A</v>
      </c>
      <c r="BB11" s="379" t="e">
        <f t="shared" ref="BB11:BB14" si="53">AY11*BA11</f>
        <v>#N/A</v>
      </c>
      <c r="BC11" s="12"/>
      <c r="BD11" s="12"/>
      <c r="BE11" s="12"/>
      <c r="BF11" s="12"/>
      <c r="BG11" s="12"/>
      <c r="BH11" s="12"/>
      <c r="BI11" s="21">
        <f t="shared" si="34"/>
        <v>0</v>
      </c>
      <c r="BJ11" s="2"/>
      <c r="BK11" s="2"/>
      <c r="BL11" s="21"/>
      <c r="BM11" s="2"/>
      <c r="BN11" s="2"/>
      <c r="BO11" s="21"/>
      <c r="BP11" s="2"/>
      <c r="BQ11" s="2"/>
      <c r="BR11" s="21"/>
      <c r="BS11" s="21"/>
      <c r="BT11" s="2"/>
      <c r="BU11" s="2"/>
      <c r="BV11" s="2"/>
      <c r="BW11" s="21">
        <f t="shared" si="35"/>
        <v>0</v>
      </c>
      <c r="BX11" s="2"/>
      <c r="BY11" s="2"/>
      <c r="BZ11" s="2"/>
      <c r="CA11" s="21">
        <f t="shared" si="36"/>
        <v>0</v>
      </c>
      <c r="CB11" s="2"/>
      <c r="CC11" s="2"/>
      <c r="CD11" s="2"/>
      <c r="CE11" s="21">
        <f t="shared" si="37"/>
        <v>0</v>
      </c>
      <c r="CF11"/>
    </row>
    <row r="12" spans="1:84" s="278" customFormat="1" x14ac:dyDescent="0.3">
      <c r="A12" s="26">
        <v>2</v>
      </c>
      <c r="B12" s="18" t="s">
        <v>380</v>
      </c>
      <c r="C12" s="105">
        <v>1</v>
      </c>
      <c r="D12" s="116" t="str">
        <f t="shared" si="49"/>
        <v>.z10_2_b_1</v>
      </c>
      <c r="E12" s="391" t="s">
        <v>521</v>
      </c>
      <c r="F12" s="37" t="str">
        <f>IFERROR(VLOOKUP($I12,Listy!$A:$H,2,FALSE),"XXX")</f>
        <v>XXX</v>
      </c>
      <c r="G12" s="37" t="str">
        <f>IFERROR(VLOOKUP($I12,Listy!$A:$H,3,FALSE),"XXX")</f>
        <v>XXX</v>
      </c>
      <c r="H12" s="45">
        <v>7</v>
      </c>
      <c r="I12" s="89" t="s">
        <v>42</v>
      </c>
      <c r="J12" s="91">
        <f t="shared" si="48"/>
        <v>195</v>
      </c>
      <c r="K12" s="94">
        <f>VLOOKUP(J12,Kalendarz!B:E,4,FALSE)</f>
        <v>47746</v>
      </c>
      <c r="L12" s="94">
        <f t="shared" si="38"/>
        <v>47747</v>
      </c>
      <c r="M12" s="37">
        <f t="shared" si="39"/>
        <v>195</v>
      </c>
      <c r="N12" s="474">
        <f>ROUND(MAX(AG12:AO12)/Listy!$U$2,0)</f>
        <v>1</v>
      </c>
      <c r="O12" s="37">
        <v>160</v>
      </c>
      <c r="P12" s="187">
        <v>0.13</v>
      </c>
      <c r="Q12" s="187">
        <v>0.13</v>
      </c>
      <c r="R12" s="187">
        <v>0.13</v>
      </c>
      <c r="S12" s="187">
        <v>0.12</v>
      </c>
      <c r="T12" s="187">
        <v>0.12</v>
      </c>
      <c r="U12" s="187">
        <v>0.12</v>
      </c>
      <c r="V12" s="187"/>
      <c r="W12" s="187"/>
      <c r="X12" s="187"/>
      <c r="Y12" s="292">
        <v>0.25</v>
      </c>
      <c r="Z12" s="292">
        <v>0</v>
      </c>
      <c r="AA12" s="292">
        <v>0</v>
      </c>
      <c r="AB12" s="292"/>
      <c r="AC12" s="305"/>
      <c r="AD12" s="305"/>
      <c r="AE12" s="305"/>
      <c r="AF12" s="305"/>
      <c r="AG12" s="192">
        <f t="shared" si="16"/>
        <v>21</v>
      </c>
      <c r="AH12" s="192">
        <f t="shared" si="17"/>
        <v>21</v>
      </c>
      <c r="AI12" s="192">
        <f t="shared" si="18"/>
        <v>21</v>
      </c>
      <c r="AJ12" s="192">
        <f t="shared" si="19"/>
        <v>19</v>
      </c>
      <c r="AK12" s="192">
        <f t="shared" si="20"/>
        <v>19</v>
      </c>
      <c r="AL12" s="192">
        <f t="shared" si="21"/>
        <v>19</v>
      </c>
      <c r="AM12" s="192">
        <f t="shared" si="22"/>
        <v>0</v>
      </c>
      <c r="AN12" s="192">
        <f t="shared" si="23"/>
        <v>0</v>
      </c>
      <c r="AO12" s="192">
        <f t="shared" si="24"/>
        <v>0</v>
      </c>
      <c r="AP12" s="193">
        <f t="shared" si="30"/>
        <v>40</v>
      </c>
      <c r="AQ12" s="193">
        <f t="shared" si="31"/>
        <v>0</v>
      </c>
      <c r="AR12" s="193">
        <f t="shared" si="32"/>
        <v>0</v>
      </c>
      <c r="AS12" s="193">
        <f t="shared" si="33"/>
        <v>0</v>
      </c>
      <c r="AT12" s="306">
        <f t="shared" ref="AT12" si="54">ROUND($O12*AC12,0)</f>
        <v>0</v>
      </c>
      <c r="AU12" s="306">
        <f t="shared" ref="AU12" si="55">ROUND($O12*AD12,0)</f>
        <v>0</v>
      </c>
      <c r="AV12" s="306">
        <f t="shared" ref="AV12" si="56">ROUND($O12*AE12,0)</f>
        <v>0</v>
      </c>
      <c r="AW12" s="306">
        <f t="shared" ref="AW12" si="57">ROUND($O12*AF12,0)</f>
        <v>0</v>
      </c>
      <c r="AX12" s="236">
        <f t="shared" si="50"/>
        <v>120</v>
      </c>
      <c r="AY12" s="2">
        <f t="shared" si="51"/>
        <v>0.75</v>
      </c>
      <c r="AZ12" s="87" t="e">
        <f>VLOOKUP(I12,Listy!$A$1:$H$9,6,FALSE)</f>
        <v>#N/A</v>
      </c>
      <c r="BA12" s="378" t="e">
        <f t="shared" si="52"/>
        <v>#N/A</v>
      </c>
      <c r="BB12" s="379" t="e">
        <f t="shared" si="53"/>
        <v>#N/A</v>
      </c>
      <c r="BC12" s="2"/>
      <c r="BD12" s="2"/>
      <c r="BE12" s="2"/>
      <c r="BF12" s="2"/>
      <c r="BG12" s="2"/>
      <c r="BH12" s="2"/>
      <c r="BI12" s="21">
        <f t="shared" si="34"/>
        <v>0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1">
        <f t="shared" si="35"/>
        <v>0</v>
      </c>
      <c r="BX12" s="2"/>
      <c r="BY12" s="2"/>
      <c r="BZ12" s="2"/>
      <c r="CA12" s="21">
        <f t="shared" si="36"/>
        <v>0</v>
      </c>
      <c r="CB12" s="2"/>
      <c r="CC12" s="2"/>
      <c r="CD12" s="2"/>
      <c r="CE12" s="21">
        <f t="shared" si="37"/>
        <v>0</v>
      </c>
      <c r="CF12"/>
    </row>
    <row r="13" spans="1:84" s="278" customFormat="1" x14ac:dyDescent="0.3">
      <c r="A13" s="26">
        <v>2</v>
      </c>
      <c r="B13" s="18" t="s">
        <v>381</v>
      </c>
      <c r="C13" s="105">
        <v>1</v>
      </c>
      <c r="D13" s="116" t="str">
        <f t="shared" si="49"/>
        <v>.z10_2_c_1</v>
      </c>
      <c r="E13" s="391" t="s">
        <v>522</v>
      </c>
      <c r="F13" s="37" t="str">
        <f>IFERROR(VLOOKUP($I13,Listy!$A:$H,2,FALSE),"XXX")</f>
        <v>XXX</v>
      </c>
      <c r="G13" s="37" t="str">
        <f>IFERROR(VLOOKUP($I13,Listy!$A:$H,3,FALSE),"XXX")</f>
        <v>XXX</v>
      </c>
      <c r="H13" s="45">
        <v>8</v>
      </c>
      <c r="I13" s="89" t="s">
        <v>42</v>
      </c>
      <c r="J13" s="91">
        <f t="shared" si="48"/>
        <v>196</v>
      </c>
      <c r="K13" s="94">
        <f>VLOOKUP(J13,Kalendarz!B:E,4,FALSE)</f>
        <v>47753</v>
      </c>
      <c r="L13" s="94">
        <f t="shared" si="38"/>
        <v>47753</v>
      </c>
      <c r="M13" s="37">
        <f t="shared" si="39"/>
        <v>195</v>
      </c>
      <c r="N13" s="474">
        <v>0</v>
      </c>
      <c r="O13" s="37">
        <v>120</v>
      </c>
      <c r="P13" s="187">
        <v>0.12</v>
      </c>
      <c r="Q13" s="187">
        <v>0.11</v>
      </c>
      <c r="R13" s="187">
        <v>0.11</v>
      </c>
      <c r="S13" s="187">
        <v>0.11</v>
      </c>
      <c r="T13" s="187">
        <v>0.11</v>
      </c>
      <c r="U13" s="187">
        <v>0.11</v>
      </c>
      <c r="V13" s="187"/>
      <c r="W13" s="187"/>
      <c r="X13" s="187"/>
      <c r="Y13" s="292">
        <v>0</v>
      </c>
      <c r="Z13" s="292">
        <v>0.33</v>
      </c>
      <c r="AA13" s="292">
        <v>0</v>
      </c>
      <c r="AB13" s="292"/>
      <c r="AC13" s="304"/>
      <c r="AD13" s="304"/>
      <c r="AE13" s="304"/>
      <c r="AF13" s="304"/>
      <c r="AG13" s="192">
        <f t="shared" si="16"/>
        <v>14</v>
      </c>
      <c r="AH13" s="192">
        <f t="shared" si="17"/>
        <v>13</v>
      </c>
      <c r="AI13" s="192">
        <f t="shared" si="18"/>
        <v>13</v>
      </c>
      <c r="AJ13" s="192">
        <f t="shared" si="19"/>
        <v>13</v>
      </c>
      <c r="AK13" s="192">
        <f t="shared" si="20"/>
        <v>13</v>
      </c>
      <c r="AL13" s="192">
        <f t="shared" si="21"/>
        <v>13</v>
      </c>
      <c r="AM13" s="192">
        <f t="shared" si="22"/>
        <v>0</v>
      </c>
      <c r="AN13" s="192">
        <f t="shared" si="23"/>
        <v>0</v>
      </c>
      <c r="AO13" s="192">
        <f t="shared" si="24"/>
        <v>0</v>
      </c>
      <c r="AP13" s="193">
        <f t="shared" si="30"/>
        <v>0</v>
      </c>
      <c r="AQ13" s="193">
        <f t="shared" si="31"/>
        <v>40</v>
      </c>
      <c r="AR13" s="193">
        <f t="shared" si="32"/>
        <v>0</v>
      </c>
      <c r="AS13" s="307">
        <f t="shared" si="33"/>
        <v>0</v>
      </c>
      <c r="AT13" s="304"/>
      <c r="AU13" s="304"/>
      <c r="AV13" s="304"/>
      <c r="AW13" s="304"/>
      <c r="AX13" s="236">
        <f t="shared" si="50"/>
        <v>79</v>
      </c>
      <c r="AY13" s="2">
        <f t="shared" si="51"/>
        <v>0.49375000000000002</v>
      </c>
      <c r="AZ13" s="87" t="e">
        <f>VLOOKUP(I13,Listy!$A$1:$H$9,6,FALSE)</f>
        <v>#N/A</v>
      </c>
      <c r="BA13" s="378" t="e">
        <f t="shared" si="52"/>
        <v>#N/A</v>
      </c>
      <c r="BB13" s="379" t="e">
        <f t="shared" si="53"/>
        <v>#N/A</v>
      </c>
      <c r="BC13" s="12"/>
      <c r="BD13" s="12"/>
      <c r="BE13" s="12"/>
      <c r="BF13" s="12"/>
      <c r="BG13" s="12"/>
      <c r="BH13" s="12"/>
      <c r="BI13" s="21">
        <f t="shared" si="34"/>
        <v>0</v>
      </c>
      <c r="BJ13" s="2"/>
      <c r="BK13" s="2"/>
      <c r="BL13" s="21"/>
      <c r="BM13" s="2"/>
      <c r="BN13" s="2"/>
      <c r="BO13" s="21"/>
      <c r="BP13" s="2"/>
      <c r="BQ13" s="2"/>
      <c r="BR13" s="21"/>
      <c r="BS13" s="21"/>
      <c r="BT13" s="2"/>
      <c r="BU13" s="2"/>
      <c r="BV13" s="2"/>
      <c r="BW13" s="21">
        <f t="shared" si="35"/>
        <v>0</v>
      </c>
      <c r="BX13" s="2"/>
      <c r="BY13" s="2"/>
      <c r="BZ13" s="2"/>
      <c r="CA13" s="21">
        <f t="shared" si="36"/>
        <v>0</v>
      </c>
      <c r="CB13" s="2"/>
      <c r="CC13" s="2"/>
      <c r="CD13" s="2"/>
      <c r="CE13" s="21">
        <f t="shared" si="37"/>
        <v>0</v>
      </c>
      <c r="CF13"/>
    </row>
    <row r="14" spans="1:84" s="278" customFormat="1" x14ac:dyDescent="0.3">
      <c r="A14" s="26">
        <v>2</v>
      </c>
      <c r="B14" s="18" t="s">
        <v>382</v>
      </c>
      <c r="C14" s="105">
        <v>1</v>
      </c>
      <c r="D14" s="116" t="str">
        <f t="shared" si="49"/>
        <v>.z10_2_d_1</v>
      </c>
      <c r="E14" s="391" t="s">
        <v>523</v>
      </c>
      <c r="F14" s="37" t="str">
        <f>IFERROR(VLOOKUP($I14,Listy!$A:$H,2,FALSE),"XXX")</f>
        <v>XXX</v>
      </c>
      <c r="G14" s="37" t="str">
        <f>IFERROR(VLOOKUP($I14,Listy!$A:$H,3,FALSE),"XXX")</f>
        <v>XXX</v>
      </c>
      <c r="H14" s="45">
        <v>9</v>
      </c>
      <c r="I14" s="89" t="s">
        <v>42</v>
      </c>
      <c r="J14" s="91">
        <f t="shared" si="48"/>
        <v>196</v>
      </c>
      <c r="K14" s="94">
        <f>VLOOKUP(J14,Kalendarz!B:E,4,FALSE)</f>
        <v>47753</v>
      </c>
      <c r="L14" s="94">
        <f t="shared" si="38"/>
        <v>47754</v>
      </c>
      <c r="M14" s="37">
        <f t="shared" si="39"/>
        <v>196</v>
      </c>
      <c r="N14" s="474">
        <f>ROUND(MAX(AG14:AO14)/Listy!$U$2,0)</f>
        <v>1</v>
      </c>
      <c r="O14" s="37">
        <v>120</v>
      </c>
      <c r="P14" s="187">
        <v>0.12</v>
      </c>
      <c r="Q14" s="187">
        <v>0.11</v>
      </c>
      <c r="R14" s="187">
        <v>0.11</v>
      </c>
      <c r="S14" s="187">
        <v>0.11</v>
      </c>
      <c r="T14" s="187">
        <v>0.11</v>
      </c>
      <c r="U14" s="187">
        <v>0.11</v>
      </c>
      <c r="V14" s="187"/>
      <c r="W14" s="187"/>
      <c r="X14" s="187"/>
      <c r="Y14" s="292">
        <v>0.33</v>
      </c>
      <c r="Z14" s="292">
        <v>0</v>
      </c>
      <c r="AA14" s="292">
        <v>0</v>
      </c>
      <c r="AB14" s="292"/>
      <c r="AC14" s="305"/>
      <c r="AD14" s="305"/>
      <c r="AE14" s="305"/>
      <c r="AF14" s="305"/>
      <c r="AG14" s="192">
        <f t="shared" si="16"/>
        <v>14</v>
      </c>
      <c r="AH14" s="192">
        <f t="shared" si="17"/>
        <v>13</v>
      </c>
      <c r="AI14" s="192">
        <f t="shared" si="18"/>
        <v>13</v>
      </c>
      <c r="AJ14" s="192">
        <f t="shared" si="19"/>
        <v>13</v>
      </c>
      <c r="AK14" s="192">
        <f t="shared" si="20"/>
        <v>13</v>
      </c>
      <c r="AL14" s="192">
        <f t="shared" si="21"/>
        <v>13</v>
      </c>
      <c r="AM14" s="192">
        <f t="shared" si="22"/>
        <v>0</v>
      </c>
      <c r="AN14" s="192">
        <f t="shared" si="23"/>
        <v>0</v>
      </c>
      <c r="AO14" s="192">
        <f t="shared" si="24"/>
        <v>0</v>
      </c>
      <c r="AP14" s="193">
        <f t="shared" si="30"/>
        <v>40</v>
      </c>
      <c r="AQ14" s="193">
        <f t="shared" si="31"/>
        <v>0</v>
      </c>
      <c r="AR14" s="193">
        <f t="shared" si="32"/>
        <v>0</v>
      </c>
      <c r="AS14" s="193">
        <f t="shared" si="33"/>
        <v>0</v>
      </c>
      <c r="AT14" s="306">
        <f t="shared" ref="AT14" si="58">ROUND($O14*AC14,0)</f>
        <v>0</v>
      </c>
      <c r="AU14" s="306">
        <f t="shared" ref="AU14" si="59">ROUND($O14*AD14,0)</f>
        <v>0</v>
      </c>
      <c r="AV14" s="306">
        <f t="shared" ref="AV14" si="60">ROUND($O14*AE14,0)</f>
        <v>0</v>
      </c>
      <c r="AW14" s="306">
        <f t="shared" ref="AW14" si="61">ROUND($O14*AF14,0)</f>
        <v>0</v>
      </c>
      <c r="AX14" s="236">
        <f t="shared" si="50"/>
        <v>79</v>
      </c>
      <c r="AY14" s="2">
        <f t="shared" si="51"/>
        <v>0.49375000000000002</v>
      </c>
      <c r="AZ14" s="87" t="e">
        <f>VLOOKUP(I14,Listy!$A$1:$H$9,6,FALSE)</f>
        <v>#N/A</v>
      </c>
      <c r="BA14" s="378" t="e">
        <f t="shared" si="52"/>
        <v>#N/A</v>
      </c>
      <c r="BB14" s="379" t="e">
        <f t="shared" si="53"/>
        <v>#N/A</v>
      </c>
      <c r="BC14" s="2"/>
      <c r="BD14" s="2"/>
      <c r="BE14" s="2"/>
      <c r="BF14" s="2"/>
      <c r="BG14" s="2"/>
      <c r="BH14" s="2"/>
      <c r="BI14" s="21">
        <f t="shared" si="34"/>
        <v>0</v>
      </c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>
        <f t="shared" si="35"/>
        <v>0</v>
      </c>
      <c r="BX14" s="2"/>
      <c r="BY14" s="2"/>
      <c r="BZ14" s="2"/>
      <c r="CA14" s="21">
        <f t="shared" si="36"/>
        <v>0</v>
      </c>
      <c r="CB14" s="2"/>
      <c r="CC14" s="2"/>
      <c r="CD14" s="2"/>
      <c r="CE14" s="21">
        <f t="shared" si="37"/>
        <v>0</v>
      </c>
      <c r="CF14"/>
    </row>
    <row r="15" spans="1:84" s="278" customFormat="1" x14ac:dyDescent="0.3">
      <c r="A15" s="26">
        <v>2</v>
      </c>
      <c r="B15" s="18" t="s">
        <v>383</v>
      </c>
      <c r="C15" s="105">
        <v>1</v>
      </c>
      <c r="D15" s="116" t="str">
        <f t="shared" si="49"/>
        <v>.z10_2_e_1</v>
      </c>
      <c r="E15" s="391" t="s">
        <v>524</v>
      </c>
      <c r="F15" s="37" t="str">
        <f>IFERROR(VLOOKUP($I15,Listy!$A:$H,2,FALSE),"XXX")</f>
        <v>XXX</v>
      </c>
      <c r="G15" s="37" t="str">
        <f>IFERROR(VLOOKUP($I15,Listy!$A:$H,3,FALSE),"XXX")</f>
        <v>XXX</v>
      </c>
      <c r="H15" s="133">
        <v>10</v>
      </c>
      <c r="I15" s="89" t="s">
        <v>42</v>
      </c>
      <c r="J15" s="91">
        <f t="shared" si="48"/>
        <v>197</v>
      </c>
      <c r="K15" s="94">
        <f>VLOOKUP(J15,Kalendarz!B:E,4,FALSE)</f>
        <v>47760</v>
      </c>
      <c r="L15" s="94">
        <f t="shared" si="38"/>
        <v>47761</v>
      </c>
      <c r="M15" s="37">
        <f t="shared" si="39"/>
        <v>197</v>
      </c>
      <c r="N15" s="474">
        <f>ROUND(MAX(AG15:AO15)/Listy!$U$2,0)</f>
        <v>1</v>
      </c>
      <c r="O15" s="37">
        <v>120</v>
      </c>
      <c r="P15" s="187">
        <v>0.17</v>
      </c>
      <c r="Q15" s="187">
        <v>0.17</v>
      </c>
      <c r="R15" s="187">
        <v>0.17</v>
      </c>
      <c r="S15" s="187">
        <v>0.17</v>
      </c>
      <c r="T15" s="187">
        <v>0.17</v>
      </c>
      <c r="U15" s="187">
        <v>0.15</v>
      </c>
      <c r="V15" s="187"/>
      <c r="W15" s="187"/>
      <c r="X15" s="187"/>
      <c r="Y15" s="292">
        <v>0</v>
      </c>
      <c r="Z15" s="292">
        <v>0</v>
      </c>
      <c r="AA15" s="292">
        <v>0</v>
      </c>
      <c r="AB15" s="292"/>
      <c r="AC15" s="304"/>
      <c r="AD15" s="304"/>
      <c r="AE15" s="304"/>
      <c r="AF15" s="304"/>
      <c r="AG15" s="192">
        <f t="shared" si="16"/>
        <v>20</v>
      </c>
      <c r="AH15" s="192">
        <f t="shared" si="17"/>
        <v>20</v>
      </c>
      <c r="AI15" s="192">
        <f t="shared" si="18"/>
        <v>20</v>
      </c>
      <c r="AJ15" s="192">
        <f t="shared" si="19"/>
        <v>20</v>
      </c>
      <c r="AK15" s="192">
        <f t="shared" si="20"/>
        <v>20</v>
      </c>
      <c r="AL15" s="192">
        <f t="shared" si="21"/>
        <v>18</v>
      </c>
      <c r="AM15" s="192">
        <f t="shared" si="22"/>
        <v>0</v>
      </c>
      <c r="AN15" s="192">
        <f t="shared" si="23"/>
        <v>0</v>
      </c>
      <c r="AO15" s="192">
        <f t="shared" si="24"/>
        <v>0</v>
      </c>
      <c r="AP15" s="193">
        <f t="shared" si="30"/>
        <v>0</v>
      </c>
      <c r="AQ15" s="193">
        <f t="shared" si="31"/>
        <v>0</v>
      </c>
      <c r="AR15" s="193">
        <f t="shared" si="32"/>
        <v>0</v>
      </c>
      <c r="AS15" s="307">
        <f t="shared" si="33"/>
        <v>0</v>
      </c>
      <c r="AT15" s="304"/>
      <c r="AU15" s="304"/>
      <c r="AV15" s="304"/>
      <c r="AW15" s="304"/>
      <c r="AX15" s="236">
        <f t="shared" ref="AX15:AX19" si="62">SUM(AG15:AO15)</f>
        <v>118</v>
      </c>
      <c r="AY15" s="2">
        <f t="shared" ref="AY15:AY19" si="63">AX15/160</f>
        <v>0.73750000000000004</v>
      </c>
      <c r="AZ15" s="87" t="e">
        <f>VLOOKUP(I15,Listy!$A$1:$H$9,6,FALSE)</f>
        <v>#N/A</v>
      </c>
      <c r="BA15" s="378" t="e">
        <f t="shared" ref="BA15:BA19" si="64">AY15*AZ15</f>
        <v>#N/A</v>
      </c>
      <c r="BB15" s="379" t="e">
        <f t="shared" ref="BB15:BB19" si="65">AY15*BA15</f>
        <v>#N/A</v>
      </c>
      <c r="BC15" s="12"/>
      <c r="BD15" s="12"/>
      <c r="BE15" s="12"/>
      <c r="BF15" s="12"/>
      <c r="BG15" s="12"/>
      <c r="BH15" s="12"/>
      <c r="BI15" s="21">
        <f t="shared" si="34"/>
        <v>0</v>
      </c>
      <c r="BJ15" s="2"/>
      <c r="BK15" s="2"/>
      <c r="BL15" s="21"/>
      <c r="BM15" s="2"/>
      <c r="BN15" s="2"/>
      <c r="BO15" s="21"/>
      <c r="BP15" s="2"/>
      <c r="BQ15" s="2"/>
      <c r="BR15" s="21"/>
      <c r="BS15" s="21"/>
      <c r="BT15" s="2"/>
      <c r="BU15" s="2"/>
      <c r="BV15" s="2"/>
      <c r="BW15" s="21">
        <f t="shared" si="35"/>
        <v>0</v>
      </c>
      <c r="BX15" s="2"/>
      <c r="BY15" s="2"/>
      <c r="BZ15" s="2"/>
      <c r="CA15" s="21">
        <f t="shared" si="36"/>
        <v>0</v>
      </c>
      <c r="CB15" s="2"/>
      <c r="CC15" s="2"/>
      <c r="CD15" s="2"/>
      <c r="CE15" s="21">
        <f t="shared" si="37"/>
        <v>0</v>
      </c>
      <c r="CF15"/>
    </row>
    <row r="16" spans="1:84" s="278" customFormat="1" x14ac:dyDescent="0.3">
      <c r="A16" s="26">
        <v>2</v>
      </c>
      <c r="B16" s="18" t="s">
        <v>384</v>
      </c>
      <c r="C16" s="105">
        <v>1</v>
      </c>
      <c r="D16" s="116" t="str">
        <f t="shared" si="49"/>
        <v>.z10_2_f_1</v>
      </c>
      <c r="E16" s="391" t="s">
        <v>525</v>
      </c>
      <c r="F16" s="37" t="str">
        <f>IFERROR(VLOOKUP($I16,Listy!$A:$H,2,FALSE),"XXX")</f>
        <v>XXX</v>
      </c>
      <c r="G16" s="37" t="str">
        <f>IFERROR(VLOOKUP($I16,Listy!$A:$H,3,FALSE),"XXX")</f>
        <v>XXX</v>
      </c>
      <c r="H16" s="133">
        <v>11</v>
      </c>
      <c r="I16" s="89" t="s">
        <v>42</v>
      </c>
      <c r="J16" s="91">
        <f t="shared" si="48"/>
        <v>198</v>
      </c>
      <c r="K16" s="94">
        <f>VLOOKUP(J16,Kalendarz!B:E,4,FALSE)</f>
        <v>47767</v>
      </c>
      <c r="L16" s="94">
        <f t="shared" si="38"/>
        <v>47768</v>
      </c>
      <c r="M16" s="37">
        <f t="shared" si="39"/>
        <v>198</v>
      </c>
      <c r="N16" s="474">
        <f>ROUND(MAX(AG16:AO16)/Listy!$U$2,0)</f>
        <v>1</v>
      </c>
      <c r="O16" s="37">
        <v>160</v>
      </c>
      <c r="P16" s="187">
        <v>0.13</v>
      </c>
      <c r="Q16" s="187">
        <v>0.13</v>
      </c>
      <c r="R16" s="187">
        <v>0.13</v>
      </c>
      <c r="S16" s="187">
        <v>0.12</v>
      </c>
      <c r="T16" s="187">
        <v>0.12</v>
      </c>
      <c r="U16" s="187">
        <v>0.12</v>
      </c>
      <c r="V16" s="187"/>
      <c r="W16" s="187"/>
      <c r="X16" s="187"/>
      <c r="Y16" s="292">
        <v>0.25</v>
      </c>
      <c r="Z16" s="292">
        <v>0</v>
      </c>
      <c r="AA16" s="292">
        <v>0</v>
      </c>
      <c r="AB16" s="292"/>
      <c r="AC16" s="305"/>
      <c r="AD16" s="305"/>
      <c r="AE16" s="305"/>
      <c r="AF16" s="305"/>
      <c r="AG16" s="192">
        <f t="shared" si="16"/>
        <v>21</v>
      </c>
      <c r="AH16" s="192">
        <f t="shared" si="17"/>
        <v>21</v>
      </c>
      <c r="AI16" s="192">
        <f t="shared" si="18"/>
        <v>21</v>
      </c>
      <c r="AJ16" s="192">
        <f t="shared" si="19"/>
        <v>19</v>
      </c>
      <c r="AK16" s="192">
        <f t="shared" si="20"/>
        <v>19</v>
      </c>
      <c r="AL16" s="192">
        <f t="shared" si="21"/>
        <v>19</v>
      </c>
      <c r="AM16" s="192">
        <f t="shared" si="22"/>
        <v>0</v>
      </c>
      <c r="AN16" s="192">
        <f t="shared" si="23"/>
        <v>0</v>
      </c>
      <c r="AO16" s="192">
        <f t="shared" si="24"/>
        <v>0</v>
      </c>
      <c r="AP16" s="193">
        <f t="shared" si="30"/>
        <v>40</v>
      </c>
      <c r="AQ16" s="193">
        <f t="shared" si="31"/>
        <v>0</v>
      </c>
      <c r="AR16" s="193">
        <f t="shared" si="32"/>
        <v>0</v>
      </c>
      <c r="AS16" s="193">
        <f t="shared" si="33"/>
        <v>0</v>
      </c>
      <c r="AT16" s="306">
        <f t="shared" ref="AT16" si="66">ROUND($O16*AC16,0)</f>
        <v>0</v>
      </c>
      <c r="AU16" s="306">
        <f t="shared" ref="AU16" si="67">ROUND($O16*AD16,0)</f>
        <v>0</v>
      </c>
      <c r="AV16" s="306">
        <f t="shared" ref="AV16" si="68">ROUND($O16*AE16,0)</f>
        <v>0</v>
      </c>
      <c r="AW16" s="306">
        <f t="shared" ref="AW16" si="69">ROUND($O16*AF16,0)</f>
        <v>0</v>
      </c>
      <c r="AX16" s="236">
        <f t="shared" si="62"/>
        <v>120</v>
      </c>
      <c r="AY16" s="2">
        <f t="shared" si="63"/>
        <v>0.75</v>
      </c>
      <c r="AZ16" s="87" t="e">
        <f>VLOOKUP(I16,Listy!$A$1:$H$9,6,FALSE)</f>
        <v>#N/A</v>
      </c>
      <c r="BA16" s="378" t="e">
        <f t="shared" si="64"/>
        <v>#N/A</v>
      </c>
      <c r="BB16" s="379" t="e">
        <f t="shared" si="65"/>
        <v>#N/A</v>
      </c>
      <c r="BC16" s="2"/>
      <c r="BD16" s="2"/>
      <c r="BE16" s="2"/>
      <c r="BF16" s="2"/>
      <c r="BG16" s="2"/>
      <c r="BH16" s="2"/>
      <c r="BI16" s="21">
        <f t="shared" si="34"/>
        <v>0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1">
        <f t="shared" si="35"/>
        <v>0</v>
      </c>
      <c r="BX16" s="2"/>
      <c r="BY16" s="2"/>
      <c r="BZ16" s="2"/>
      <c r="CA16" s="21">
        <f t="shared" si="36"/>
        <v>0</v>
      </c>
      <c r="CB16" s="2"/>
      <c r="CC16" s="2"/>
      <c r="CD16" s="2"/>
      <c r="CE16" s="21">
        <f t="shared" si="37"/>
        <v>0</v>
      </c>
      <c r="CF16"/>
    </row>
    <row r="17" spans="1:84" s="278" customFormat="1" x14ac:dyDescent="0.3">
      <c r="A17" s="26">
        <v>2</v>
      </c>
      <c r="B17" s="18" t="s">
        <v>515</v>
      </c>
      <c r="C17" s="105">
        <v>1</v>
      </c>
      <c r="D17" s="116" t="str">
        <f t="shared" si="49"/>
        <v>.z10_2_g_1</v>
      </c>
      <c r="E17" s="391" t="s">
        <v>526</v>
      </c>
      <c r="F17" s="37" t="str">
        <f>IFERROR(VLOOKUP($I17,Listy!$A:$H,2,FALSE),"XXX")</f>
        <v>XXX</v>
      </c>
      <c r="G17" s="37" t="str">
        <f>IFERROR(VLOOKUP($I17,Listy!$A:$H,3,FALSE),"XXX")</f>
        <v>XXX</v>
      </c>
      <c r="H17" s="133">
        <v>12</v>
      </c>
      <c r="I17" s="89" t="s">
        <v>42</v>
      </c>
      <c r="J17" s="91">
        <f t="shared" si="48"/>
        <v>199</v>
      </c>
      <c r="K17" s="94">
        <f>VLOOKUP(J17,Kalendarz!B:E,4,FALSE)</f>
        <v>47774</v>
      </c>
      <c r="L17" s="94">
        <f t="shared" si="38"/>
        <v>47775</v>
      </c>
      <c r="M17" s="37">
        <f t="shared" si="39"/>
        <v>199</v>
      </c>
      <c r="N17" s="474">
        <f>ROUND(MAX(AG17:AO17)/Listy!$U$2,0)</f>
        <v>1</v>
      </c>
      <c r="O17" s="37">
        <v>160</v>
      </c>
      <c r="P17" s="187">
        <v>0.09</v>
      </c>
      <c r="Q17" s="187">
        <v>0.09</v>
      </c>
      <c r="R17" s="187">
        <v>0.08</v>
      </c>
      <c r="S17" s="187">
        <v>0.08</v>
      </c>
      <c r="T17" s="187">
        <v>0.08</v>
      </c>
      <c r="U17" s="187">
        <v>0.08</v>
      </c>
      <c r="V17" s="187"/>
      <c r="W17" s="187"/>
      <c r="X17" s="187"/>
      <c r="Y17" s="292">
        <v>0</v>
      </c>
      <c r="Z17" s="292">
        <v>0.25</v>
      </c>
      <c r="AA17" s="292">
        <v>0.25</v>
      </c>
      <c r="AB17" s="292"/>
      <c r="AC17" s="304"/>
      <c r="AD17" s="304"/>
      <c r="AE17" s="304"/>
      <c r="AF17" s="304"/>
      <c r="AG17" s="192">
        <f t="shared" si="16"/>
        <v>14</v>
      </c>
      <c r="AH17" s="192">
        <f t="shared" si="17"/>
        <v>14</v>
      </c>
      <c r="AI17" s="192">
        <f t="shared" si="18"/>
        <v>13</v>
      </c>
      <c r="AJ17" s="192">
        <f t="shared" si="19"/>
        <v>13</v>
      </c>
      <c r="AK17" s="192">
        <f t="shared" si="20"/>
        <v>13</v>
      </c>
      <c r="AL17" s="192">
        <f t="shared" si="21"/>
        <v>13</v>
      </c>
      <c r="AM17" s="192">
        <f t="shared" si="22"/>
        <v>0</v>
      </c>
      <c r="AN17" s="192">
        <f t="shared" si="23"/>
        <v>0</v>
      </c>
      <c r="AO17" s="192">
        <f t="shared" si="24"/>
        <v>0</v>
      </c>
      <c r="AP17" s="193">
        <f t="shared" si="30"/>
        <v>0</v>
      </c>
      <c r="AQ17" s="193">
        <f t="shared" si="31"/>
        <v>40</v>
      </c>
      <c r="AR17" s="193">
        <f t="shared" si="32"/>
        <v>40</v>
      </c>
      <c r="AS17" s="307">
        <f t="shared" si="33"/>
        <v>0</v>
      </c>
      <c r="AT17" s="304"/>
      <c r="AU17" s="304"/>
      <c r="AV17" s="304"/>
      <c r="AW17" s="304"/>
      <c r="AX17" s="236">
        <f t="shared" si="62"/>
        <v>80</v>
      </c>
      <c r="AY17" s="2">
        <f t="shared" si="63"/>
        <v>0.5</v>
      </c>
      <c r="AZ17" s="87" t="e">
        <f>VLOOKUP(I17,Listy!$A$1:$H$9,6,FALSE)</f>
        <v>#N/A</v>
      </c>
      <c r="BA17" s="378" t="e">
        <f t="shared" si="64"/>
        <v>#N/A</v>
      </c>
      <c r="BB17" s="379" t="e">
        <f t="shared" si="65"/>
        <v>#N/A</v>
      </c>
      <c r="BC17" s="12"/>
      <c r="BD17" s="12"/>
      <c r="BE17" s="12"/>
      <c r="BF17" s="12"/>
      <c r="BG17" s="12"/>
      <c r="BH17" s="12"/>
      <c r="BI17" s="21">
        <f t="shared" si="34"/>
        <v>0</v>
      </c>
      <c r="BJ17" s="2"/>
      <c r="BK17" s="2"/>
      <c r="BL17" s="21"/>
      <c r="BM17" s="2"/>
      <c r="BN17" s="2"/>
      <c r="BO17" s="21"/>
      <c r="BP17" s="2"/>
      <c r="BQ17" s="2"/>
      <c r="BR17" s="21"/>
      <c r="BS17" s="21"/>
      <c r="BT17" s="2"/>
      <c r="BU17" s="2"/>
      <c r="BV17" s="2"/>
      <c r="BW17" s="21">
        <f t="shared" si="35"/>
        <v>0</v>
      </c>
      <c r="BX17" s="2"/>
      <c r="BY17" s="2"/>
      <c r="BZ17" s="2"/>
      <c r="CA17" s="21">
        <f t="shared" si="36"/>
        <v>0</v>
      </c>
      <c r="CB17" s="2"/>
      <c r="CC17" s="2"/>
      <c r="CD17" s="2"/>
      <c r="CE17" s="21">
        <f t="shared" si="37"/>
        <v>0</v>
      </c>
      <c r="CF17"/>
    </row>
    <row r="18" spans="1:84" s="278" customFormat="1" x14ac:dyDescent="0.3">
      <c r="A18" s="26">
        <v>2</v>
      </c>
      <c r="B18" s="18" t="s">
        <v>235</v>
      </c>
      <c r="C18" s="105">
        <v>1</v>
      </c>
      <c r="D18" s="116" t="str">
        <f t="shared" si="49"/>
        <v>.z10_2_h_1</v>
      </c>
      <c r="E18" s="391" t="s">
        <v>527</v>
      </c>
      <c r="F18" s="37" t="str">
        <f>IFERROR(VLOOKUP($I18,Listy!$A:$H,2,FALSE),"XXX")</f>
        <v>XXX</v>
      </c>
      <c r="G18" s="37" t="str">
        <f>IFERROR(VLOOKUP($I18,Listy!$A:$H,3,FALSE),"XXX")</f>
        <v>XXX</v>
      </c>
      <c r="H18" s="133">
        <v>13</v>
      </c>
      <c r="I18" s="89" t="s">
        <v>42</v>
      </c>
      <c r="J18" s="91">
        <f t="shared" si="48"/>
        <v>200</v>
      </c>
      <c r="K18" s="94">
        <f>VLOOKUP(J18,Kalendarz!B:E,4,FALSE)</f>
        <v>47781</v>
      </c>
      <c r="L18" s="94">
        <f t="shared" si="38"/>
        <v>47781</v>
      </c>
      <c r="M18" s="37">
        <f t="shared" si="39"/>
        <v>199</v>
      </c>
      <c r="N18" s="474">
        <v>0</v>
      </c>
      <c r="O18" s="37">
        <v>120</v>
      </c>
      <c r="P18" s="187">
        <v>0.12</v>
      </c>
      <c r="Q18" s="187">
        <v>0.11</v>
      </c>
      <c r="R18" s="187">
        <v>0.11</v>
      </c>
      <c r="S18" s="187">
        <v>0.11</v>
      </c>
      <c r="T18" s="187">
        <v>0.11</v>
      </c>
      <c r="U18" s="187">
        <v>0.11</v>
      </c>
      <c r="V18" s="187"/>
      <c r="W18" s="187"/>
      <c r="X18" s="187"/>
      <c r="Y18" s="292">
        <v>0</v>
      </c>
      <c r="Z18" s="292">
        <v>0</v>
      </c>
      <c r="AA18" s="292">
        <v>0.33</v>
      </c>
      <c r="AB18" s="292"/>
      <c r="AC18" s="305"/>
      <c r="AD18" s="305"/>
      <c r="AE18" s="305"/>
      <c r="AF18" s="305"/>
      <c r="AG18" s="192">
        <f t="shared" si="16"/>
        <v>14</v>
      </c>
      <c r="AH18" s="192">
        <f t="shared" si="17"/>
        <v>13</v>
      </c>
      <c r="AI18" s="192">
        <f t="shared" si="18"/>
        <v>13</v>
      </c>
      <c r="AJ18" s="192">
        <f t="shared" si="19"/>
        <v>13</v>
      </c>
      <c r="AK18" s="192">
        <f t="shared" si="20"/>
        <v>13</v>
      </c>
      <c r="AL18" s="192">
        <f t="shared" si="21"/>
        <v>13</v>
      </c>
      <c r="AM18" s="192">
        <f t="shared" si="22"/>
        <v>0</v>
      </c>
      <c r="AN18" s="192">
        <f t="shared" si="23"/>
        <v>0</v>
      </c>
      <c r="AO18" s="192">
        <f t="shared" si="24"/>
        <v>0</v>
      </c>
      <c r="AP18" s="193">
        <f t="shared" si="30"/>
        <v>0</v>
      </c>
      <c r="AQ18" s="193">
        <f t="shared" si="31"/>
        <v>0</v>
      </c>
      <c r="AR18" s="193">
        <f t="shared" si="32"/>
        <v>40</v>
      </c>
      <c r="AS18" s="193">
        <f t="shared" si="33"/>
        <v>0</v>
      </c>
      <c r="AT18" s="306">
        <f t="shared" ref="AT18" si="70">ROUND($O18*AC18,0)</f>
        <v>0</v>
      </c>
      <c r="AU18" s="306">
        <f t="shared" ref="AU18" si="71">ROUND($O18*AD18,0)</f>
        <v>0</v>
      </c>
      <c r="AV18" s="306">
        <f t="shared" ref="AV18" si="72">ROUND($O18*AE18,0)</f>
        <v>0</v>
      </c>
      <c r="AW18" s="306">
        <f t="shared" ref="AW18" si="73">ROUND($O18*AF18,0)</f>
        <v>0</v>
      </c>
      <c r="AX18" s="236">
        <f t="shared" si="62"/>
        <v>79</v>
      </c>
      <c r="AY18" s="2">
        <f t="shared" si="63"/>
        <v>0.49375000000000002</v>
      </c>
      <c r="AZ18" s="87" t="e">
        <f>VLOOKUP(I18,Listy!$A$1:$H$9,6,FALSE)</f>
        <v>#N/A</v>
      </c>
      <c r="BA18" s="378" t="e">
        <f t="shared" si="64"/>
        <v>#N/A</v>
      </c>
      <c r="BB18" s="379" t="e">
        <f t="shared" si="65"/>
        <v>#N/A</v>
      </c>
      <c r="BC18" s="2"/>
      <c r="BD18" s="2"/>
      <c r="BE18" s="2"/>
      <c r="BF18" s="2"/>
      <c r="BG18" s="2"/>
      <c r="BH18" s="2"/>
      <c r="BI18" s="21">
        <f t="shared" si="34"/>
        <v>0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1">
        <f t="shared" si="35"/>
        <v>0</v>
      </c>
      <c r="BX18" s="2"/>
      <c r="BY18" s="2"/>
      <c r="BZ18" s="2"/>
      <c r="CA18" s="21">
        <f t="shared" si="36"/>
        <v>0</v>
      </c>
      <c r="CB18" s="2"/>
      <c r="CC18" s="2"/>
      <c r="CD18" s="2"/>
      <c r="CE18" s="21">
        <f t="shared" si="37"/>
        <v>0</v>
      </c>
      <c r="CF18"/>
    </row>
    <row r="19" spans="1:84" s="278" customFormat="1" x14ac:dyDescent="0.3">
      <c r="A19" s="26">
        <v>2</v>
      </c>
      <c r="B19" s="452" t="s">
        <v>516</v>
      </c>
      <c r="C19" s="105">
        <v>1</v>
      </c>
      <c r="D19" s="116" t="str">
        <f t="shared" si="49"/>
        <v>.z10_2_i_1</v>
      </c>
      <c r="E19" s="391" t="s">
        <v>528</v>
      </c>
      <c r="F19" s="37" t="str">
        <f>IFERROR(VLOOKUP($I19,Listy!$A:$H,2,FALSE),"XXX")</f>
        <v>XXX</v>
      </c>
      <c r="G19" s="37" t="str">
        <f>IFERROR(VLOOKUP($I19,Listy!$A:$H,3,FALSE),"XXX")</f>
        <v>XXX</v>
      </c>
      <c r="H19" s="133">
        <v>14</v>
      </c>
      <c r="I19" s="89" t="s">
        <v>42</v>
      </c>
      <c r="J19" s="91">
        <f t="shared" si="48"/>
        <v>200</v>
      </c>
      <c r="K19" s="94">
        <f>VLOOKUP(J19,Kalendarz!B:E,4,FALSE)</f>
        <v>47781</v>
      </c>
      <c r="L19" s="94">
        <f t="shared" si="38"/>
        <v>47781</v>
      </c>
      <c r="M19" s="37">
        <f t="shared" si="39"/>
        <v>199</v>
      </c>
      <c r="N19" s="474">
        <v>0</v>
      </c>
      <c r="O19" s="37">
        <v>160</v>
      </c>
      <c r="P19" s="187">
        <v>0.17</v>
      </c>
      <c r="Q19" s="187">
        <v>0.17</v>
      </c>
      <c r="R19" s="187">
        <v>0.17</v>
      </c>
      <c r="S19" s="187">
        <v>0.17</v>
      </c>
      <c r="T19" s="187">
        <v>0.17</v>
      </c>
      <c r="U19" s="187">
        <v>0.15</v>
      </c>
      <c r="V19" s="187"/>
      <c r="W19" s="187"/>
      <c r="X19" s="187"/>
      <c r="Y19" s="292">
        <v>0</v>
      </c>
      <c r="Z19" s="292">
        <v>0</v>
      </c>
      <c r="AA19" s="292">
        <v>0</v>
      </c>
      <c r="AB19" s="292"/>
      <c r="AC19" s="304"/>
      <c r="AD19" s="304"/>
      <c r="AE19" s="304"/>
      <c r="AF19" s="304"/>
      <c r="AG19" s="192">
        <f t="shared" si="16"/>
        <v>27</v>
      </c>
      <c r="AH19" s="192">
        <f t="shared" si="17"/>
        <v>27</v>
      </c>
      <c r="AI19" s="192">
        <f t="shared" si="18"/>
        <v>27</v>
      </c>
      <c r="AJ19" s="192">
        <f t="shared" si="19"/>
        <v>27</v>
      </c>
      <c r="AK19" s="192">
        <f t="shared" si="20"/>
        <v>27</v>
      </c>
      <c r="AL19" s="192">
        <f t="shared" si="21"/>
        <v>24</v>
      </c>
      <c r="AM19" s="192">
        <f t="shared" si="22"/>
        <v>0</v>
      </c>
      <c r="AN19" s="192">
        <f t="shared" si="23"/>
        <v>0</v>
      </c>
      <c r="AO19" s="192">
        <f t="shared" si="24"/>
        <v>0</v>
      </c>
      <c r="AP19" s="193">
        <f t="shared" si="30"/>
        <v>0</v>
      </c>
      <c r="AQ19" s="193">
        <f t="shared" si="31"/>
        <v>0</v>
      </c>
      <c r="AR19" s="193">
        <f t="shared" si="32"/>
        <v>0</v>
      </c>
      <c r="AS19" s="307">
        <f t="shared" si="33"/>
        <v>0</v>
      </c>
      <c r="AT19" s="304"/>
      <c r="AU19" s="304"/>
      <c r="AV19" s="304"/>
      <c r="AW19" s="304"/>
      <c r="AX19" s="236">
        <f t="shared" si="62"/>
        <v>159</v>
      </c>
      <c r="AY19" s="2">
        <f t="shared" si="63"/>
        <v>0.99375000000000002</v>
      </c>
      <c r="AZ19" s="87" t="e">
        <f>VLOOKUP(I19,Listy!$A$1:$H$9,6,FALSE)</f>
        <v>#N/A</v>
      </c>
      <c r="BA19" s="378" t="e">
        <f t="shared" si="64"/>
        <v>#N/A</v>
      </c>
      <c r="BB19" s="379" t="e">
        <f t="shared" si="65"/>
        <v>#N/A</v>
      </c>
      <c r="BC19" s="12"/>
      <c r="BD19" s="12"/>
      <c r="BE19" s="12"/>
      <c r="BF19" s="12"/>
      <c r="BG19" s="12"/>
      <c r="BH19" s="12"/>
      <c r="BI19" s="21">
        <f t="shared" si="34"/>
        <v>0</v>
      </c>
      <c r="BJ19" s="2"/>
      <c r="BK19" s="2"/>
      <c r="BL19" s="21"/>
      <c r="BM19" s="2"/>
      <c r="BN19" s="2"/>
      <c r="BO19" s="21"/>
      <c r="BP19" s="2"/>
      <c r="BQ19" s="2"/>
      <c r="BR19" s="21"/>
      <c r="BS19" s="21"/>
      <c r="BT19" s="2"/>
      <c r="BU19" s="2"/>
      <c r="BV19" s="2"/>
      <c r="BW19" s="21">
        <f t="shared" si="35"/>
        <v>0</v>
      </c>
      <c r="BX19" s="2"/>
      <c r="BY19" s="2"/>
      <c r="BZ19" s="2"/>
      <c r="CA19" s="21">
        <f t="shared" si="36"/>
        <v>0</v>
      </c>
      <c r="CB19" s="2"/>
      <c r="CC19" s="2"/>
      <c r="CD19" s="2"/>
      <c r="CE19" s="21">
        <f t="shared" si="37"/>
        <v>0</v>
      </c>
      <c r="CF19"/>
    </row>
    <row r="20" spans="1:84" s="278" customFormat="1" ht="18" x14ac:dyDescent="0.35">
      <c r="A20" s="7">
        <v>3</v>
      </c>
      <c r="B20" s="18" t="s">
        <v>379</v>
      </c>
      <c r="C20" s="105">
        <v>0</v>
      </c>
      <c r="D20" s="116" t="str">
        <f t="shared" ref="D20" si="74">CONCATENATE(A$3,"_",A20,"_",B20,"_",C20)</f>
        <v>.z10_3_a_0</v>
      </c>
      <c r="E20" s="386" t="s">
        <v>764</v>
      </c>
      <c r="F20" s="122"/>
      <c r="G20" s="122"/>
      <c r="H20" s="2"/>
      <c r="I20" s="122"/>
      <c r="J20" s="91">
        <f t="shared" si="48"/>
        <v>200</v>
      </c>
      <c r="K20" s="94">
        <f>VLOOKUP(J20,Kalendarz!B:E,4,FALSE)</f>
        <v>47781</v>
      </c>
      <c r="L20" s="94">
        <f t="shared" si="38"/>
        <v>47781</v>
      </c>
      <c r="M20" s="37">
        <f t="shared" si="39"/>
        <v>199</v>
      </c>
      <c r="N20" s="474">
        <f>ROUND(MAX(AG20:AO20)/Listy!$U$2,0)</f>
        <v>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/>
    </row>
    <row r="21" spans="1:84" s="278" customFormat="1" x14ac:dyDescent="0.3">
      <c r="A21" s="2">
        <v>3</v>
      </c>
      <c r="B21" s="18" t="s">
        <v>379</v>
      </c>
      <c r="C21" s="105">
        <v>1</v>
      </c>
      <c r="D21" s="116" t="str">
        <f t="shared" si="49"/>
        <v>.z10_3_a_1</v>
      </c>
      <c r="E21" s="391" t="s">
        <v>529</v>
      </c>
      <c r="F21" s="37" t="str">
        <f>IFERROR(VLOOKUP($I21,Listy!$A:$H,2,FALSE),"XXX")</f>
        <v>XXX</v>
      </c>
      <c r="G21" s="37" t="str">
        <f>IFERROR(VLOOKUP($I21,Listy!$A:$H,3,FALSE),"XXX")</f>
        <v>XXX</v>
      </c>
      <c r="H21" s="45">
        <v>15</v>
      </c>
      <c r="I21" s="89" t="s">
        <v>37</v>
      </c>
      <c r="J21" s="91">
        <f t="shared" si="48"/>
        <v>200</v>
      </c>
      <c r="K21" s="94">
        <f>VLOOKUP(J21,Kalendarz!B:E,4,FALSE)</f>
        <v>47781</v>
      </c>
      <c r="L21" s="94">
        <f t="shared" si="38"/>
        <v>47782</v>
      </c>
      <c r="M21" s="37">
        <f t="shared" si="39"/>
        <v>200</v>
      </c>
      <c r="N21" s="474">
        <v>1</v>
      </c>
      <c r="O21" s="37">
        <v>120</v>
      </c>
      <c r="P21" s="187">
        <v>0.06</v>
      </c>
      <c r="Q21" s="187">
        <v>0.06</v>
      </c>
      <c r="R21" s="187">
        <v>0.06</v>
      </c>
      <c r="S21" s="187">
        <v>0.06</v>
      </c>
      <c r="T21" s="187">
        <v>0.05</v>
      </c>
      <c r="U21" s="187">
        <v>0.05</v>
      </c>
      <c r="V21" s="187"/>
      <c r="W21" s="187"/>
      <c r="X21" s="187"/>
      <c r="Y21" s="292">
        <v>0</v>
      </c>
      <c r="Z21" s="292">
        <v>0.33</v>
      </c>
      <c r="AA21" s="292">
        <v>0.33</v>
      </c>
      <c r="AB21" s="292"/>
      <c r="AC21" s="304"/>
      <c r="AD21" s="304"/>
      <c r="AE21" s="304"/>
      <c r="AF21" s="304"/>
      <c r="AG21" s="192">
        <f t="shared" si="16"/>
        <v>7</v>
      </c>
      <c r="AH21" s="192">
        <f t="shared" si="17"/>
        <v>7</v>
      </c>
      <c r="AI21" s="192">
        <f t="shared" si="18"/>
        <v>7</v>
      </c>
      <c r="AJ21" s="192">
        <f t="shared" si="19"/>
        <v>7</v>
      </c>
      <c r="AK21" s="192">
        <f t="shared" si="20"/>
        <v>6</v>
      </c>
      <c r="AL21" s="192">
        <f t="shared" si="21"/>
        <v>6</v>
      </c>
      <c r="AM21" s="192">
        <f t="shared" si="22"/>
        <v>0</v>
      </c>
      <c r="AN21" s="192">
        <f t="shared" si="23"/>
        <v>0</v>
      </c>
      <c r="AO21" s="192">
        <f t="shared" si="24"/>
        <v>0</v>
      </c>
      <c r="AP21" s="193">
        <f t="shared" si="30"/>
        <v>0</v>
      </c>
      <c r="AQ21" s="193">
        <f t="shared" si="31"/>
        <v>40</v>
      </c>
      <c r="AR21" s="193">
        <f t="shared" si="32"/>
        <v>40</v>
      </c>
      <c r="AS21" s="307">
        <f t="shared" si="33"/>
        <v>0</v>
      </c>
      <c r="AT21" s="304"/>
      <c r="AU21" s="304"/>
      <c r="AV21" s="304"/>
      <c r="AW21" s="304"/>
      <c r="AX21" s="236">
        <f t="shared" ref="AX21:AX23" si="75">SUM(AG21:AO21)</f>
        <v>40</v>
      </c>
      <c r="AY21" s="2">
        <f t="shared" ref="AY21:AY23" si="76">AX21/160</f>
        <v>0.25</v>
      </c>
      <c r="AZ21" s="87" t="e">
        <f>VLOOKUP(I21,Listy!$A$1:$H$9,6,FALSE)</f>
        <v>#N/A</v>
      </c>
      <c r="BA21" s="378" t="e">
        <f t="shared" ref="BA21:BA23" si="77">AY21*AZ21</f>
        <v>#N/A</v>
      </c>
      <c r="BB21" s="379" t="e">
        <f t="shared" ref="BB21:BB23" si="78">AY21*BA21</f>
        <v>#N/A</v>
      </c>
      <c r="BC21" s="12"/>
      <c r="BD21" s="12"/>
      <c r="BE21" s="12"/>
      <c r="BF21" s="12"/>
      <c r="BG21" s="12"/>
      <c r="BH21" s="12"/>
      <c r="BI21" s="21">
        <f t="shared" si="34"/>
        <v>0</v>
      </c>
      <c r="BJ21" s="2"/>
      <c r="BK21" s="2"/>
      <c r="BL21" s="21"/>
      <c r="BM21" s="2"/>
      <c r="BN21" s="2"/>
      <c r="BO21" s="21"/>
      <c r="BP21" s="2"/>
      <c r="BQ21" s="2"/>
      <c r="BR21" s="21"/>
      <c r="BS21" s="21"/>
      <c r="BT21" s="2"/>
      <c r="BU21" s="2"/>
      <c r="BV21" s="2"/>
      <c r="BW21" s="21">
        <f t="shared" si="35"/>
        <v>0</v>
      </c>
      <c r="BX21" s="2"/>
      <c r="BY21" s="2"/>
      <c r="BZ21" s="2"/>
      <c r="CA21" s="21">
        <f t="shared" si="36"/>
        <v>0</v>
      </c>
      <c r="CB21" s="2"/>
      <c r="CC21" s="2"/>
      <c r="CD21" s="2"/>
      <c r="CE21" s="21">
        <f t="shared" si="37"/>
        <v>0</v>
      </c>
      <c r="CF21"/>
    </row>
    <row r="22" spans="1:84" s="278" customFormat="1" x14ac:dyDescent="0.3">
      <c r="A22" s="26">
        <v>3</v>
      </c>
      <c r="B22" s="385" t="s">
        <v>380</v>
      </c>
      <c r="C22" s="105">
        <v>1</v>
      </c>
      <c r="D22" s="116" t="str">
        <f t="shared" si="49"/>
        <v>.z10_3_b_1</v>
      </c>
      <c r="E22" s="455" t="s">
        <v>530</v>
      </c>
      <c r="F22" s="37" t="str">
        <f>IFERROR(VLOOKUP($I22,Listy!$A:$H,2,FALSE),"XXX")</f>
        <v>XXX</v>
      </c>
      <c r="G22" s="37" t="str">
        <f>IFERROR(VLOOKUP($I22,Listy!$A:$H,3,FALSE),"XXX")</f>
        <v>XXX</v>
      </c>
      <c r="H22" s="45">
        <v>16</v>
      </c>
      <c r="I22" s="89" t="s">
        <v>37</v>
      </c>
      <c r="J22" s="91">
        <f t="shared" si="48"/>
        <v>201</v>
      </c>
      <c r="K22" s="94">
        <f>VLOOKUP(J22,Kalendarz!B:E,4,FALSE)</f>
        <v>47788</v>
      </c>
      <c r="L22" s="94">
        <f t="shared" si="38"/>
        <v>47788</v>
      </c>
      <c r="M22" s="37">
        <f t="shared" si="39"/>
        <v>200</v>
      </c>
      <c r="N22" s="474">
        <f>ROUND(MAX(AG22:AO22)/Listy!$U$2,0)</f>
        <v>0</v>
      </c>
      <c r="O22" s="37">
        <v>120</v>
      </c>
      <c r="P22" s="187">
        <v>0.06</v>
      </c>
      <c r="Q22" s="187">
        <v>0.06</v>
      </c>
      <c r="R22" s="187">
        <v>0.06</v>
      </c>
      <c r="S22" s="187">
        <v>0.06</v>
      </c>
      <c r="T22" s="187">
        <v>0.05</v>
      </c>
      <c r="U22" s="187">
        <v>0.05</v>
      </c>
      <c r="V22" s="187"/>
      <c r="W22" s="187"/>
      <c r="X22" s="187"/>
      <c r="Y22" s="292">
        <v>0</v>
      </c>
      <c r="Z22" s="292">
        <v>0.33</v>
      </c>
      <c r="AA22" s="292">
        <v>0.33</v>
      </c>
      <c r="AB22" s="292"/>
      <c r="AC22" s="305"/>
      <c r="AD22" s="305"/>
      <c r="AE22" s="305"/>
      <c r="AF22" s="305"/>
      <c r="AG22" s="192">
        <f t="shared" si="16"/>
        <v>7</v>
      </c>
      <c r="AH22" s="192">
        <f t="shared" si="17"/>
        <v>7</v>
      </c>
      <c r="AI22" s="192">
        <f t="shared" si="18"/>
        <v>7</v>
      </c>
      <c r="AJ22" s="192">
        <f t="shared" si="19"/>
        <v>7</v>
      </c>
      <c r="AK22" s="192">
        <f t="shared" si="20"/>
        <v>6</v>
      </c>
      <c r="AL22" s="192">
        <f t="shared" si="21"/>
        <v>6</v>
      </c>
      <c r="AM22" s="192">
        <f t="shared" si="22"/>
        <v>0</v>
      </c>
      <c r="AN22" s="192">
        <f t="shared" si="23"/>
        <v>0</v>
      </c>
      <c r="AO22" s="192">
        <f t="shared" si="24"/>
        <v>0</v>
      </c>
      <c r="AP22" s="193">
        <f t="shared" si="30"/>
        <v>0</v>
      </c>
      <c r="AQ22" s="193">
        <f t="shared" si="31"/>
        <v>40</v>
      </c>
      <c r="AR22" s="193">
        <f t="shared" si="32"/>
        <v>40</v>
      </c>
      <c r="AS22" s="193">
        <f t="shared" si="33"/>
        <v>0</v>
      </c>
      <c r="AT22" s="306">
        <f t="shared" ref="AT22" si="79">ROUND($O22*AC22,0)</f>
        <v>0</v>
      </c>
      <c r="AU22" s="306">
        <f t="shared" ref="AU22" si="80">ROUND($O22*AD22,0)</f>
        <v>0</v>
      </c>
      <c r="AV22" s="306">
        <f t="shared" ref="AV22" si="81">ROUND($O22*AE22,0)</f>
        <v>0</v>
      </c>
      <c r="AW22" s="306">
        <f t="shared" ref="AW22" si="82">ROUND($O22*AF22,0)</f>
        <v>0</v>
      </c>
      <c r="AX22" s="236">
        <f t="shared" si="75"/>
        <v>40</v>
      </c>
      <c r="AY22" s="2">
        <f t="shared" si="76"/>
        <v>0.25</v>
      </c>
      <c r="AZ22" s="87" t="e">
        <f>VLOOKUP(I22,Listy!$A$1:$H$9,6,FALSE)</f>
        <v>#N/A</v>
      </c>
      <c r="BA22" s="378" t="e">
        <f t="shared" si="77"/>
        <v>#N/A</v>
      </c>
      <c r="BB22" s="379" t="e">
        <f t="shared" si="78"/>
        <v>#N/A</v>
      </c>
      <c r="BC22" s="2"/>
      <c r="BD22" s="2"/>
      <c r="BE22" s="2"/>
      <c r="BF22" s="2"/>
      <c r="BG22" s="2"/>
      <c r="BH22" s="2"/>
      <c r="BI22" s="21">
        <f t="shared" si="34"/>
        <v>0</v>
      </c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1">
        <f t="shared" si="35"/>
        <v>0</v>
      </c>
      <c r="BX22" s="2"/>
      <c r="BY22" s="2"/>
      <c r="BZ22" s="2"/>
      <c r="CA22" s="21">
        <f t="shared" si="36"/>
        <v>0</v>
      </c>
      <c r="CB22" s="2"/>
      <c r="CC22" s="2"/>
      <c r="CD22" s="2"/>
      <c r="CE22" s="21">
        <f t="shared" si="37"/>
        <v>0</v>
      </c>
      <c r="CF22"/>
    </row>
    <row r="23" spans="1:84" s="278" customFormat="1" x14ac:dyDescent="0.3">
      <c r="A23" s="2">
        <v>3</v>
      </c>
      <c r="B23" s="18" t="s">
        <v>381</v>
      </c>
      <c r="C23" s="105">
        <v>1</v>
      </c>
      <c r="D23" s="116" t="str">
        <f t="shared" si="49"/>
        <v>.z10_3_c_1</v>
      </c>
      <c r="E23" s="391" t="s">
        <v>531</v>
      </c>
      <c r="F23" s="37" t="str">
        <f>IFERROR(VLOOKUP($I23,Listy!$A:$H,2,FALSE),"XXX")</f>
        <v>XXX</v>
      </c>
      <c r="G23" s="37" t="str">
        <f>IFERROR(VLOOKUP($I23,Listy!$A:$H,3,FALSE),"XXX")</f>
        <v>XXX</v>
      </c>
      <c r="H23" s="45">
        <v>17</v>
      </c>
      <c r="I23" s="89" t="s">
        <v>37</v>
      </c>
      <c r="J23" s="91">
        <f t="shared" si="48"/>
        <v>201</v>
      </c>
      <c r="K23" s="94">
        <f>VLOOKUP(J23,Kalendarz!B:E,4,FALSE)</f>
        <v>47788</v>
      </c>
      <c r="L23" s="94">
        <f t="shared" si="38"/>
        <v>47789</v>
      </c>
      <c r="M23" s="37">
        <f t="shared" si="39"/>
        <v>201</v>
      </c>
      <c r="N23" s="474">
        <v>1</v>
      </c>
      <c r="O23" s="37">
        <v>120</v>
      </c>
      <c r="P23" s="187">
        <v>0.06</v>
      </c>
      <c r="Q23" s="187">
        <v>0.06</v>
      </c>
      <c r="R23" s="187">
        <v>0.06</v>
      </c>
      <c r="S23" s="187">
        <v>0.06</v>
      </c>
      <c r="T23" s="187">
        <v>0.05</v>
      </c>
      <c r="U23" s="187">
        <v>0.05</v>
      </c>
      <c r="V23" s="187"/>
      <c r="W23" s="187"/>
      <c r="X23" s="187"/>
      <c r="Y23" s="292">
        <v>0</v>
      </c>
      <c r="Z23" s="292">
        <v>0.33</v>
      </c>
      <c r="AA23" s="292">
        <v>0.33</v>
      </c>
      <c r="AB23" s="292"/>
      <c r="AC23" s="304"/>
      <c r="AD23" s="304"/>
      <c r="AE23" s="304"/>
      <c r="AF23" s="304"/>
      <c r="AG23" s="192">
        <f t="shared" si="16"/>
        <v>7</v>
      </c>
      <c r="AH23" s="192">
        <f t="shared" si="17"/>
        <v>7</v>
      </c>
      <c r="AI23" s="192">
        <f t="shared" si="18"/>
        <v>7</v>
      </c>
      <c r="AJ23" s="192">
        <f t="shared" si="19"/>
        <v>7</v>
      </c>
      <c r="AK23" s="192">
        <f t="shared" si="20"/>
        <v>6</v>
      </c>
      <c r="AL23" s="192">
        <f t="shared" si="21"/>
        <v>6</v>
      </c>
      <c r="AM23" s="192">
        <f t="shared" si="22"/>
        <v>0</v>
      </c>
      <c r="AN23" s="192">
        <f t="shared" si="23"/>
        <v>0</v>
      </c>
      <c r="AO23" s="192">
        <f t="shared" si="24"/>
        <v>0</v>
      </c>
      <c r="AP23" s="193">
        <f t="shared" si="30"/>
        <v>0</v>
      </c>
      <c r="AQ23" s="193">
        <f t="shared" si="31"/>
        <v>40</v>
      </c>
      <c r="AR23" s="193">
        <f t="shared" si="32"/>
        <v>40</v>
      </c>
      <c r="AS23" s="307">
        <f t="shared" si="33"/>
        <v>0</v>
      </c>
      <c r="AT23" s="304"/>
      <c r="AU23" s="304"/>
      <c r="AV23" s="304"/>
      <c r="AW23" s="304"/>
      <c r="AX23" s="236">
        <f t="shared" si="75"/>
        <v>40</v>
      </c>
      <c r="AY23" s="2">
        <f t="shared" si="76"/>
        <v>0.25</v>
      </c>
      <c r="AZ23" s="87" t="e">
        <f>VLOOKUP(I23,Listy!$A$1:$H$9,6,FALSE)</f>
        <v>#N/A</v>
      </c>
      <c r="BA23" s="378" t="e">
        <f t="shared" si="77"/>
        <v>#N/A</v>
      </c>
      <c r="BB23" s="379" t="e">
        <f t="shared" si="78"/>
        <v>#N/A</v>
      </c>
      <c r="BC23" s="12"/>
      <c r="BD23" s="12"/>
      <c r="BE23" s="12"/>
      <c r="BF23" s="12"/>
      <c r="BG23" s="12"/>
      <c r="BH23" s="12"/>
      <c r="BI23" s="21">
        <f t="shared" si="34"/>
        <v>0</v>
      </c>
      <c r="BJ23" s="2"/>
      <c r="BK23" s="2"/>
      <c r="BL23" s="21"/>
      <c r="BM23" s="2"/>
      <c r="BN23" s="2"/>
      <c r="BO23" s="21"/>
      <c r="BP23" s="2"/>
      <c r="BQ23" s="2"/>
      <c r="BR23" s="21"/>
      <c r="BS23" s="21"/>
      <c r="BT23" s="2"/>
      <c r="BU23" s="2"/>
      <c r="BV23" s="2"/>
      <c r="BW23" s="21">
        <f t="shared" si="35"/>
        <v>0</v>
      </c>
      <c r="BX23" s="2"/>
      <c r="BY23" s="2"/>
      <c r="BZ23" s="2"/>
      <c r="CA23" s="21">
        <f t="shared" si="36"/>
        <v>0</v>
      </c>
      <c r="CB23" s="2"/>
      <c r="CC23" s="2"/>
      <c r="CD23" s="2"/>
      <c r="CE23" s="21">
        <f t="shared" si="37"/>
        <v>0</v>
      </c>
      <c r="CF23"/>
    </row>
    <row r="24" spans="1:84" s="278" customFormat="1" x14ac:dyDescent="0.3">
      <c r="A24" s="2">
        <v>3</v>
      </c>
      <c r="B24" s="18" t="s">
        <v>382</v>
      </c>
      <c r="C24" s="105">
        <v>1</v>
      </c>
      <c r="D24" s="116" t="str">
        <f t="shared" si="49"/>
        <v>.z10_3_d_1</v>
      </c>
      <c r="E24" s="391" t="s">
        <v>532</v>
      </c>
      <c r="F24" s="37" t="str">
        <f>IFERROR(VLOOKUP($I24,Listy!$A:$H,2,FALSE),"XXX")</f>
        <v>XXX</v>
      </c>
      <c r="G24" s="37" t="str">
        <f>IFERROR(VLOOKUP($I24,Listy!$A:$H,3,FALSE),"XXX")</f>
        <v>XXX</v>
      </c>
      <c r="H24" s="133">
        <v>18</v>
      </c>
      <c r="I24" s="89" t="s">
        <v>37</v>
      </c>
      <c r="J24" s="91">
        <f t="shared" si="48"/>
        <v>202</v>
      </c>
      <c r="K24" s="94">
        <f>VLOOKUP(J24,Kalendarz!B:E,4,FALSE)</f>
        <v>47795</v>
      </c>
      <c r="L24" s="94">
        <f t="shared" si="38"/>
        <v>47795</v>
      </c>
      <c r="M24" s="37">
        <f t="shared" si="39"/>
        <v>201</v>
      </c>
      <c r="N24" s="474">
        <f>ROUND(MAX(AG24:AO24)/Listy!$U$2,0)</f>
        <v>0</v>
      </c>
      <c r="O24" s="37">
        <v>120</v>
      </c>
      <c r="P24" s="187">
        <v>0.06</v>
      </c>
      <c r="Q24" s="187">
        <v>0.06</v>
      </c>
      <c r="R24" s="187">
        <v>0.06</v>
      </c>
      <c r="S24" s="187">
        <v>0.06</v>
      </c>
      <c r="T24" s="187">
        <v>0.05</v>
      </c>
      <c r="U24" s="187">
        <v>0.05</v>
      </c>
      <c r="V24" s="187"/>
      <c r="W24" s="187"/>
      <c r="X24" s="187"/>
      <c r="Y24" s="292">
        <v>0</v>
      </c>
      <c r="Z24" s="292">
        <v>0.33</v>
      </c>
      <c r="AA24" s="292">
        <v>0.33</v>
      </c>
      <c r="AB24" s="292"/>
      <c r="AC24" s="305"/>
      <c r="AD24" s="305"/>
      <c r="AE24" s="305"/>
      <c r="AF24" s="305"/>
      <c r="AG24" s="192">
        <f t="shared" si="16"/>
        <v>7</v>
      </c>
      <c r="AH24" s="192">
        <f t="shared" si="17"/>
        <v>7</v>
      </c>
      <c r="AI24" s="192">
        <f t="shared" si="18"/>
        <v>7</v>
      </c>
      <c r="AJ24" s="192">
        <f t="shared" si="19"/>
        <v>7</v>
      </c>
      <c r="AK24" s="192">
        <f t="shared" si="20"/>
        <v>6</v>
      </c>
      <c r="AL24" s="192">
        <f t="shared" si="21"/>
        <v>6</v>
      </c>
      <c r="AM24" s="192">
        <f t="shared" si="22"/>
        <v>0</v>
      </c>
      <c r="AN24" s="192">
        <f t="shared" si="23"/>
        <v>0</v>
      </c>
      <c r="AO24" s="192">
        <f t="shared" si="24"/>
        <v>0</v>
      </c>
      <c r="AP24" s="193">
        <f t="shared" si="30"/>
        <v>0</v>
      </c>
      <c r="AQ24" s="193">
        <f t="shared" si="31"/>
        <v>40</v>
      </c>
      <c r="AR24" s="193">
        <f t="shared" si="32"/>
        <v>40</v>
      </c>
      <c r="AS24" s="193">
        <f t="shared" si="33"/>
        <v>0</v>
      </c>
      <c r="AT24" s="306">
        <f t="shared" ref="AT24" si="83">ROUND($O24*AC24,0)</f>
        <v>0</v>
      </c>
      <c r="AU24" s="306">
        <f t="shared" ref="AU24" si="84">ROUND($O24*AD24,0)</f>
        <v>0</v>
      </c>
      <c r="AV24" s="306">
        <f t="shared" ref="AV24" si="85">ROUND($O24*AE24,0)</f>
        <v>0</v>
      </c>
      <c r="AW24" s="306">
        <f t="shared" ref="AW24" si="86">ROUND($O24*AF24,0)</f>
        <v>0</v>
      </c>
      <c r="AX24" s="236">
        <f t="shared" ref="AX24:AX25" si="87">SUM(AG24:AO24)</f>
        <v>40</v>
      </c>
      <c r="AY24" s="2">
        <f t="shared" ref="AY24:AY25" si="88">AX24/160</f>
        <v>0.25</v>
      </c>
      <c r="AZ24" s="87" t="e">
        <f>VLOOKUP(I24,Listy!$A$1:$H$9,6,FALSE)</f>
        <v>#N/A</v>
      </c>
      <c r="BA24" s="378" t="e">
        <f t="shared" ref="BA24:BA25" si="89">AY24*AZ24</f>
        <v>#N/A</v>
      </c>
      <c r="BB24" s="379" t="e">
        <f t="shared" ref="BB24:BB25" si="90">AY24*BA24</f>
        <v>#N/A</v>
      </c>
      <c r="BC24" s="2"/>
      <c r="BD24" s="2"/>
      <c r="BE24" s="2"/>
      <c r="BF24" s="2"/>
      <c r="BG24" s="2"/>
      <c r="BH24" s="2"/>
      <c r="BI24" s="21">
        <f t="shared" si="34"/>
        <v>0</v>
      </c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1">
        <f t="shared" si="35"/>
        <v>0</v>
      </c>
      <c r="BX24" s="2"/>
      <c r="BY24" s="2"/>
      <c r="BZ24" s="2"/>
      <c r="CA24" s="21">
        <f t="shared" si="36"/>
        <v>0</v>
      </c>
      <c r="CB24" s="2"/>
      <c r="CC24" s="2"/>
      <c r="CD24" s="2"/>
      <c r="CE24" s="21">
        <f t="shared" si="37"/>
        <v>0</v>
      </c>
      <c r="CF24"/>
    </row>
    <row r="25" spans="1:84" s="278" customFormat="1" x14ac:dyDescent="0.3">
      <c r="A25" s="2">
        <v>3</v>
      </c>
      <c r="B25" s="18" t="s">
        <v>383</v>
      </c>
      <c r="C25" s="105">
        <v>1</v>
      </c>
      <c r="D25" s="116" t="str">
        <f t="shared" si="49"/>
        <v>.z10_3_e_1</v>
      </c>
      <c r="E25" s="391" t="s">
        <v>533</v>
      </c>
      <c r="F25" s="37" t="str">
        <f>IFERROR(VLOOKUP($I25,Listy!$A:$H,2,FALSE),"XXX")</f>
        <v>XXX</v>
      </c>
      <c r="G25" s="37" t="str">
        <f>IFERROR(VLOOKUP($I25,Listy!$A:$H,3,FALSE),"XXX")</f>
        <v>XXX</v>
      </c>
      <c r="H25" s="133">
        <v>19</v>
      </c>
      <c r="I25" s="89" t="s">
        <v>37</v>
      </c>
      <c r="J25" s="91">
        <f t="shared" si="48"/>
        <v>202</v>
      </c>
      <c r="K25" s="94">
        <f>VLOOKUP(J25,Kalendarz!B:E,4,FALSE)</f>
        <v>47795</v>
      </c>
      <c r="L25" s="94">
        <f t="shared" si="38"/>
        <v>47795</v>
      </c>
      <c r="M25" s="37">
        <f t="shared" si="39"/>
        <v>201</v>
      </c>
      <c r="N25" s="474">
        <f>ROUND(MAX(AG25:AO25)/Listy!$U$2,0)</f>
        <v>0</v>
      </c>
      <c r="O25" s="37">
        <v>120</v>
      </c>
      <c r="P25" s="187">
        <v>0.06</v>
      </c>
      <c r="Q25" s="187">
        <v>0.06</v>
      </c>
      <c r="R25" s="187">
        <v>0.06</v>
      </c>
      <c r="S25" s="187">
        <v>0.06</v>
      </c>
      <c r="T25" s="187">
        <v>0.05</v>
      </c>
      <c r="U25" s="187">
        <v>0.05</v>
      </c>
      <c r="V25" s="187"/>
      <c r="W25" s="187"/>
      <c r="X25" s="187"/>
      <c r="Y25" s="292">
        <v>0</v>
      </c>
      <c r="Z25" s="292">
        <v>0.33</v>
      </c>
      <c r="AA25" s="292">
        <v>0.33</v>
      </c>
      <c r="AB25" s="292"/>
      <c r="AC25" s="304"/>
      <c r="AD25" s="304"/>
      <c r="AE25" s="304"/>
      <c r="AF25" s="304"/>
      <c r="AG25" s="192">
        <f t="shared" si="16"/>
        <v>7</v>
      </c>
      <c r="AH25" s="192">
        <f t="shared" si="17"/>
        <v>7</v>
      </c>
      <c r="AI25" s="192">
        <f t="shared" si="18"/>
        <v>7</v>
      </c>
      <c r="AJ25" s="192">
        <f t="shared" si="19"/>
        <v>7</v>
      </c>
      <c r="AK25" s="192">
        <f t="shared" si="20"/>
        <v>6</v>
      </c>
      <c r="AL25" s="192">
        <f t="shared" si="21"/>
        <v>6</v>
      </c>
      <c r="AM25" s="192">
        <f t="shared" si="22"/>
        <v>0</v>
      </c>
      <c r="AN25" s="192">
        <f t="shared" si="23"/>
        <v>0</v>
      </c>
      <c r="AO25" s="192">
        <f t="shared" si="24"/>
        <v>0</v>
      </c>
      <c r="AP25" s="193">
        <f t="shared" si="30"/>
        <v>0</v>
      </c>
      <c r="AQ25" s="193">
        <f t="shared" si="31"/>
        <v>40</v>
      </c>
      <c r="AR25" s="193">
        <f t="shared" si="32"/>
        <v>40</v>
      </c>
      <c r="AS25" s="307">
        <f t="shared" si="33"/>
        <v>0</v>
      </c>
      <c r="AT25" s="304"/>
      <c r="AU25" s="304"/>
      <c r="AV25" s="304"/>
      <c r="AW25" s="304"/>
      <c r="AX25" s="236">
        <f t="shared" si="87"/>
        <v>40</v>
      </c>
      <c r="AY25" s="2">
        <f t="shared" si="88"/>
        <v>0.25</v>
      </c>
      <c r="AZ25" s="87" t="e">
        <f>VLOOKUP(I25,Listy!$A$1:$H$9,6,FALSE)</f>
        <v>#N/A</v>
      </c>
      <c r="BA25" s="378" t="e">
        <f t="shared" si="89"/>
        <v>#N/A</v>
      </c>
      <c r="BB25" s="379" t="e">
        <f t="shared" si="90"/>
        <v>#N/A</v>
      </c>
      <c r="BC25" s="12"/>
      <c r="BD25" s="12"/>
      <c r="BE25" s="12"/>
      <c r="BF25" s="12"/>
      <c r="BG25" s="12"/>
      <c r="BH25" s="12"/>
      <c r="BI25" s="21">
        <f t="shared" si="34"/>
        <v>0</v>
      </c>
      <c r="BJ25" s="2"/>
      <c r="BK25" s="2"/>
      <c r="BL25" s="21"/>
      <c r="BM25" s="2"/>
      <c r="BN25" s="2"/>
      <c r="BO25" s="21"/>
      <c r="BP25" s="2"/>
      <c r="BQ25" s="2"/>
      <c r="BR25" s="21"/>
      <c r="BS25" s="21"/>
      <c r="BT25" s="2"/>
      <c r="BU25" s="2"/>
      <c r="BV25" s="2"/>
      <c r="BW25" s="21">
        <f t="shared" si="35"/>
        <v>0</v>
      </c>
      <c r="BX25" s="2"/>
      <c r="BY25" s="2"/>
      <c r="BZ25" s="2"/>
      <c r="CA25" s="21">
        <f t="shared" si="36"/>
        <v>0</v>
      </c>
      <c r="CB25" s="2"/>
      <c r="CC25" s="2"/>
      <c r="CD25" s="2"/>
      <c r="CE25" s="21">
        <f t="shared" si="37"/>
        <v>0</v>
      </c>
      <c r="CF25"/>
    </row>
    <row r="26" spans="1:84" s="278" customFormat="1" ht="18" x14ac:dyDescent="0.35">
      <c r="A26" s="453">
        <v>4</v>
      </c>
      <c r="B26" s="18" t="s">
        <v>379</v>
      </c>
      <c r="C26" s="105">
        <v>0</v>
      </c>
      <c r="D26" s="116" t="str">
        <f t="shared" ref="D26" si="91">CONCATENATE(A$3,"_",A26,"_",B26,"_",C26)</f>
        <v>.z10_4_a_0</v>
      </c>
      <c r="E26" s="386" t="s">
        <v>765</v>
      </c>
      <c r="F26" s="122"/>
      <c r="G26" s="122"/>
      <c r="H26" s="2"/>
      <c r="I26" s="122"/>
      <c r="J26" s="91">
        <f t="shared" si="48"/>
        <v>202</v>
      </c>
      <c r="K26" s="94">
        <f>VLOOKUP(J26,Kalendarz!B:E,4,FALSE)</f>
        <v>47795</v>
      </c>
      <c r="L26" s="94">
        <f t="shared" si="38"/>
        <v>47795</v>
      </c>
      <c r="M26" s="37">
        <f t="shared" si="39"/>
        <v>201</v>
      </c>
      <c r="N26" s="474">
        <f>ROUND(MAX(AG26:AO26)/Listy!$U$2,0)</f>
        <v>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/>
    </row>
    <row r="27" spans="1:84" s="278" customFormat="1" x14ac:dyDescent="0.3">
      <c r="A27" s="2">
        <v>4</v>
      </c>
      <c r="B27" s="18" t="s">
        <v>379</v>
      </c>
      <c r="C27" s="105">
        <v>1</v>
      </c>
      <c r="D27" s="116" t="str">
        <f t="shared" si="49"/>
        <v>.z10_4_a_1</v>
      </c>
      <c r="E27" s="391" t="s">
        <v>534</v>
      </c>
      <c r="F27" s="37" t="str">
        <f>IFERROR(VLOOKUP($I27,Listy!$A:$H,2,FALSE),"XXX")</f>
        <v>XXX</v>
      </c>
      <c r="G27" s="37" t="str">
        <f>IFERROR(VLOOKUP($I27,Listy!$A:$H,3,FALSE),"XXX")</f>
        <v>XXX</v>
      </c>
      <c r="H27" s="133">
        <v>20</v>
      </c>
      <c r="I27" s="89" t="s">
        <v>42</v>
      </c>
      <c r="J27" s="91">
        <f t="shared" si="48"/>
        <v>202</v>
      </c>
      <c r="K27" s="94">
        <f>VLOOKUP(J27,Kalendarz!B:E,4,FALSE)</f>
        <v>47795</v>
      </c>
      <c r="L27" s="94">
        <f t="shared" si="38"/>
        <v>47798</v>
      </c>
      <c r="M27" s="37">
        <f t="shared" si="39"/>
        <v>204</v>
      </c>
      <c r="N27" s="474">
        <f>ROUND(MAX(AG27:AO27)/Listy!$U$2,0)</f>
        <v>3</v>
      </c>
      <c r="O27" s="37">
        <v>400</v>
      </c>
      <c r="P27" s="187">
        <v>0.17</v>
      </c>
      <c r="Q27" s="187">
        <v>0.17</v>
      </c>
      <c r="R27" s="187">
        <v>0.17</v>
      </c>
      <c r="S27" s="187">
        <v>0.17</v>
      </c>
      <c r="T27" s="187">
        <v>0.17</v>
      </c>
      <c r="U27" s="187">
        <v>0.15</v>
      </c>
      <c r="V27" s="187"/>
      <c r="W27" s="187"/>
      <c r="X27" s="187"/>
      <c r="Y27" s="292">
        <v>0</v>
      </c>
      <c r="Z27" s="292">
        <v>0</v>
      </c>
      <c r="AA27" s="292">
        <v>0</v>
      </c>
      <c r="AB27" s="292"/>
      <c r="AC27" s="304"/>
      <c r="AD27" s="304"/>
      <c r="AE27" s="304"/>
      <c r="AF27" s="304"/>
      <c r="AG27" s="192">
        <f t="shared" si="16"/>
        <v>68</v>
      </c>
      <c r="AH27" s="192">
        <f t="shared" si="17"/>
        <v>68</v>
      </c>
      <c r="AI27" s="192">
        <f t="shared" si="18"/>
        <v>68</v>
      </c>
      <c r="AJ27" s="192">
        <f t="shared" si="19"/>
        <v>68</v>
      </c>
      <c r="AK27" s="192">
        <f t="shared" si="20"/>
        <v>68</v>
      </c>
      <c r="AL27" s="192">
        <f t="shared" si="21"/>
        <v>60</v>
      </c>
      <c r="AM27" s="192">
        <f t="shared" si="22"/>
        <v>0</v>
      </c>
      <c r="AN27" s="192">
        <f t="shared" si="23"/>
        <v>0</v>
      </c>
      <c r="AO27" s="192">
        <f t="shared" si="24"/>
        <v>0</v>
      </c>
      <c r="AP27" s="193">
        <f t="shared" si="30"/>
        <v>0</v>
      </c>
      <c r="AQ27" s="193">
        <f t="shared" si="31"/>
        <v>0</v>
      </c>
      <c r="AR27" s="193">
        <f t="shared" si="32"/>
        <v>0</v>
      </c>
      <c r="AS27" s="307">
        <f t="shared" si="33"/>
        <v>0</v>
      </c>
      <c r="AT27" s="304"/>
      <c r="AU27" s="304"/>
      <c r="AV27" s="304"/>
      <c r="AW27" s="304"/>
      <c r="AX27" s="236">
        <f t="shared" ref="AX27:AX28" si="92">SUM(AG27:AO27)</f>
        <v>400</v>
      </c>
      <c r="AY27" s="2">
        <f t="shared" ref="AY27:AY28" si="93">AX27/160</f>
        <v>2.5</v>
      </c>
      <c r="AZ27" s="87" t="e">
        <f>VLOOKUP(I27,Listy!$A$1:$H$9,6,FALSE)</f>
        <v>#N/A</v>
      </c>
      <c r="BA27" s="378" t="e">
        <f t="shared" ref="BA27:BA28" si="94">AY27*AZ27</f>
        <v>#N/A</v>
      </c>
      <c r="BB27" s="379" t="e">
        <f t="shared" ref="BB27:BB28" si="95">AY27*BA27</f>
        <v>#N/A</v>
      </c>
      <c r="BC27" s="12"/>
      <c r="BD27" s="12"/>
      <c r="BE27" s="12"/>
      <c r="BF27" s="12"/>
      <c r="BG27" s="12"/>
      <c r="BH27" s="12"/>
      <c r="BI27" s="21">
        <f t="shared" si="34"/>
        <v>0</v>
      </c>
      <c r="BJ27" s="2"/>
      <c r="BK27" s="2"/>
      <c r="BL27" s="21"/>
      <c r="BM27" s="2"/>
      <c r="BN27" s="2"/>
      <c r="BO27" s="21"/>
      <c r="BP27" s="2"/>
      <c r="BQ27" s="2"/>
      <c r="BR27" s="21"/>
      <c r="BS27" s="21"/>
      <c r="BT27" s="2"/>
      <c r="BU27" s="2"/>
      <c r="BV27" s="2"/>
      <c r="BW27" s="21">
        <f t="shared" si="35"/>
        <v>0</v>
      </c>
      <c r="BX27" s="2"/>
      <c r="BY27" s="2"/>
      <c r="BZ27" s="2"/>
      <c r="CA27" s="21">
        <f t="shared" si="36"/>
        <v>0</v>
      </c>
      <c r="CB27" s="2"/>
      <c r="CC27" s="2"/>
      <c r="CD27" s="2"/>
      <c r="CE27" s="21">
        <f t="shared" si="37"/>
        <v>0</v>
      </c>
      <c r="CF27"/>
    </row>
    <row r="28" spans="1:84" s="278" customFormat="1" x14ac:dyDescent="0.3">
      <c r="A28" s="2">
        <v>4</v>
      </c>
      <c r="B28" s="385" t="s">
        <v>380</v>
      </c>
      <c r="C28" s="105">
        <v>1</v>
      </c>
      <c r="D28" s="116" t="str">
        <f t="shared" si="49"/>
        <v>.z10_4_b_1</v>
      </c>
      <c r="E28" s="391" t="s">
        <v>535</v>
      </c>
      <c r="F28" s="37" t="str">
        <f>IFERROR(VLOOKUP($I28,Listy!$A:$H,2,FALSE),"XXX")</f>
        <v>XXX</v>
      </c>
      <c r="G28" s="37" t="str">
        <f>IFERROR(VLOOKUP($I28,Listy!$A:$H,3,FALSE),"XXX")</f>
        <v>XXX</v>
      </c>
      <c r="H28" s="133">
        <v>21</v>
      </c>
      <c r="I28" s="89" t="s">
        <v>42</v>
      </c>
      <c r="J28" s="91">
        <f t="shared" si="48"/>
        <v>205</v>
      </c>
      <c r="K28" s="94">
        <f>VLOOKUP(J28,Kalendarz!B:E,4,FALSE)</f>
        <v>47816</v>
      </c>
      <c r="L28" s="94">
        <f t="shared" si="38"/>
        <v>47819</v>
      </c>
      <c r="M28" s="37">
        <f t="shared" si="39"/>
        <v>207</v>
      </c>
      <c r="N28" s="474">
        <f>ROUND(MAX(AG28:AO28)/Listy!$U$2,0)</f>
        <v>3</v>
      </c>
      <c r="O28" s="37">
        <v>400</v>
      </c>
      <c r="P28" s="187">
        <v>0.17</v>
      </c>
      <c r="Q28" s="187">
        <v>0.17</v>
      </c>
      <c r="R28" s="187">
        <v>0.17</v>
      </c>
      <c r="S28" s="187">
        <v>0.17</v>
      </c>
      <c r="T28" s="187">
        <v>0.17</v>
      </c>
      <c r="U28" s="187">
        <v>0.15</v>
      </c>
      <c r="V28" s="187"/>
      <c r="W28" s="187"/>
      <c r="X28" s="187"/>
      <c r="Y28" s="292">
        <v>0</v>
      </c>
      <c r="Z28" s="292">
        <v>0</v>
      </c>
      <c r="AA28" s="292">
        <v>0</v>
      </c>
      <c r="AB28" s="292"/>
      <c r="AC28" s="305"/>
      <c r="AD28" s="305"/>
      <c r="AE28" s="305"/>
      <c r="AF28" s="305"/>
      <c r="AG28" s="192">
        <f t="shared" si="16"/>
        <v>68</v>
      </c>
      <c r="AH28" s="192">
        <f t="shared" si="17"/>
        <v>68</v>
      </c>
      <c r="AI28" s="192">
        <f t="shared" si="18"/>
        <v>68</v>
      </c>
      <c r="AJ28" s="192">
        <f t="shared" si="19"/>
        <v>68</v>
      </c>
      <c r="AK28" s="192">
        <f t="shared" si="20"/>
        <v>68</v>
      </c>
      <c r="AL28" s="192">
        <f t="shared" si="21"/>
        <v>60</v>
      </c>
      <c r="AM28" s="192">
        <f t="shared" si="22"/>
        <v>0</v>
      </c>
      <c r="AN28" s="192">
        <f t="shared" si="23"/>
        <v>0</v>
      </c>
      <c r="AO28" s="192">
        <f t="shared" si="24"/>
        <v>0</v>
      </c>
      <c r="AP28" s="193">
        <f t="shared" si="30"/>
        <v>0</v>
      </c>
      <c r="AQ28" s="193">
        <f t="shared" si="31"/>
        <v>0</v>
      </c>
      <c r="AR28" s="193">
        <f t="shared" si="32"/>
        <v>0</v>
      </c>
      <c r="AS28" s="193">
        <f t="shared" si="33"/>
        <v>0</v>
      </c>
      <c r="AT28" s="306">
        <f t="shared" ref="AT28" si="96">ROUND($O28*AC28,0)</f>
        <v>0</v>
      </c>
      <c r="AU28" s="306">
        <f t="shared" ref="AU28" si="97">ROUND($O28*AD28,0)</f>
        <v>0</v>
      </c>
      <c r="AV28" s="306">
        <f t="shared" ref="AV28" si="98">ROUND($O28*AE28,0)</f>
        <v>0</v>
      </c>
      <c r="AW28" s="306">
        <f t="shared" ref="AW28" si="99">ROUND($O28*AF28,0)</f>
        <v>0</v>
      </c>
      <c r="AX28" s="236">
        <f t="shared" si="92"/>
        <v>400</v>
      </c>
      <c r="AY28" s="2">
        <f t="shared" si="93"/>
        <v>2.5</v>
      </c>
      <c r="AZ28" s="87" t="e">
        <f>VLOOKUP(I28,Listy!$A$1:$H$9,6,FALSE)</f>
        <v>#N/A</v>
      </c>
      <c r="BA28" s="378" t="e">
        <f t="shared" si="94"/>
        <v>#N/A</v>
      </c>
      <c r="BB28" s="379" t="e">
        <f t="shared" si="95"/>
        <v>#N/A</v>
      </c>
      <c r="BC28" s="2"/>
      <c r="BD28" s="2"/>
      <c r="BE28" s="2"/>
      <c r="BF28" s="2"/>
      <c r="BG28" s="2"/>
      <c r="BH28" s="2"/>
      <c r="BI28" s="21">
        <f t="shared" si="34"/>
        <v>0</v>
      </c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1">
        <f t="shared" si="35"/>
        <v>0</v>
      </c>
      <c r="BX28" s="2"/>
      <c r="BY28" s="2"/>
      <c r="BZ28" s="2"/>
      <c r="CA28" s="21">
        <f t="shared" si="36"/>
        <v>0</v>
      </c>
      <c r="CB28" s="2"/>
      <c r="CC28" s="2"/>
      <c r="CD28" s="2"/>
      <c r="CE28" s="21">
        <f t="shared" si="37"/>
        <v>0</v>
      </c>
      <c r="CF28"/>
    </row>
    <row r="29" spans="1:84" s="278" customFormat="1" x14ac:dyDescent="0.3">
      <c r="A29" s="2">
        <v>4</v>
      </c>
      <c r="B29" s="18" t="s">
        <v>381</v>
      </c>
      <c r="C29" s="105">
        <v>1</v>
      </c>
      <c r="D29" s="116" t="str">
        <f t="shared" si="49"/>
        <v>.z10_4_c_1</v>
      </c>
      <c r="E29" s="391" t="s">
        <v>536</v>
      </c>
      <c r="F29" s="37" t="str">
        <f>IFERROR(VLOOKUP($I29,Listy!$A:$H,2,FALSE),"XXX")</f>
        <v>XXX</v>
      </c>
      <c r="G29" s="37" t="str">
        <f>IFERROR(VLOOKUP($I29,Listy!$A:$H,3,FALSE),"XXX")</f>
        <v>XXX</v>
      </c>
      <c r="H29" s="133">
        <v>22</v>
      </c>
      <c r="I29" s="89" t="s">
        <v>42</v>
      </c>
      <c r="J29" s="91">
        <f t="shared" si="48"/>
        <v>208</v>
      </c>
      <c r="K29" s="94">
        <f>VLOOKUP(J29,Kalendarz!B:E,4,FALSE)</f>
        <v>47837</v>
      </c>
      <c r="L29" s="94">
        <f t="shared" si="38"/>
        <v>47840</v>
      </c>
      <c r="M29" s="37">
        <f t="shared" si="39"/>
        <v>210</v>
      </c>
      <c r="N29" s="474">
        <f>ROUND(MAX(AG29:AO29)/Listy!$U$2,0)</f>
        <v>3</v>
      </c>
      <c r="O29" s="37">
        <v>400</v>
      </c>
      <c r="P29" s="187">
        <v>0.17</v>
      </c>
      <c r="Q29" s="187">
        <v>0.17</v>
      </c>
      <c r="R29" s="187">
        <v>0.17</v>
      </c>
      <c r="S29" s="187">
        <v>0.17</v>
      </c>
      <c r="T29" s="187">
        <v>0.17</v>
      </c>
      <c r="U29" s="187">
        <v>0.15</v>
      </c>
      <c r="V29" s="187"/>
      <c r="W29" s="187"/>
      <c r="X29" s="187"/>
      <c r="Y29" s="292">
        <v>0</v>
      </c>
      <c r="Z29" s="292">
        <v>0</v>
      </c>
      <c r="AA29" s="292">
        <v>0</v>
      </c>
      <c r="AB29" s="292"/>
      <c r="AC29" s="304"/>
      <c r="AD29" s="304"/>
      <c r="AE29" s="304"/>
      <c r="AF29" s="304"/>
      <c r="AG29" s="192">
        <f t="shared" si="16"/>
        <v>68</v>
      </c>
      <c r="AH29" s="192">
        <f t="shared" si="17"/>
        <v>68</v>
      </c>
      <c r="AI29" s="192">
        <f t="shared" si="18"/>
        <v>68</v>
      </c>
      <c r="AJ29" s="192">
        <f t="shared" si="19"/>
        <v>68</v>
      </c>
      <c r="AK29" s="192">
        <f t="shared" si="20"/>
        <v>68</v>
      </c>
      <c r="AL29" s="192">
        <f t="shared" si="21"/>
        <v>60</v>
      </c>
      <c r="AM29" s="192">
        <f t="shared" si="22"/>
        <v>0</v>
      </c>
      <c r="AN29" s="192">
        <f t="shared" si="23"/>
        <v>0</v>
      </c>
      <c r="AO29" s="192">
        <f t="shared" si="24"/>
        <v>0</v>
      </c>
      <c r="AP29" s="193">
        <f t="shared" si="30"/>
        <v>0</v>
      </c>
      <c r="AQ29" s="193">
        <f t="shared" si="31"/>
        <v>0</v>
      </c>
      <c r="AR29" s="193">
        <f t="shared" si="32"/>
        <v>0</v>
      </c>
      <c r="AS29" s="307">
        <f t="shared" si="33"/>
        <v>0</v>
      </c>
      <c r="AT29" s="304"/>
      <c r="AU29" s="304"/>
      <c r="AV29" s="304"/>
      <c r="AW29" s="304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21">
        <f t="shared" si="34"/>
        <v>0</v>
      </c>
      <c r="BJ29" s="2"/>
      <c r="BK29" s="2"/>
      <c r="BL29" s="21"/>
      <c r="BM29" s="2"/>
      <c r="BN29" s="2"/>
      <c r="BO29" s="21"/>
      <c r="BP29" s="2"/>
      <c r="BQ29" s="2"/>
      <c r="BR29" s="21"/>
      <c r="BS29" s="21"/>
      <c r="BT29" s="2"/>
      <c r="BU29" s="2"/>
      <c r="BV29" s="2"/>
      <c r="BW29" s="21">
        <f t="shared" si="35"/>
        <v>0</v>
      </c>
      <c r="BX29" s="2"/>
      <c r="BY29" s="2"/>
      <c r="BZ29" s="2"/>
      <c r="CA29" s="21">
        <f t="shared" si="36"/>
        <v>0</v>
      </c>
      <c r="CB29" s="2"/>
      <c r="CC29" s="2"/>
      <c r="CD29" s="2"/>
      <c r="CE29" s="21">
        <f t="shared" si="37"/>
        <v>0</v>
      </c>
      <c r="CF29"/>
    </row>
    <row r="30" spans="1:84" s="278" customFormat="1" ht="18" x14ac:dyDescent="0.35">
      <c r="A30" s="7">
        <v>5</v>
      </c>
      <c r="B30" s="18" t="s">
        <v>379</v>
      </c>
      <c r="C30" s="105">
        <v>0</v>
      </c>
      <c r="D30" s="116" t="str">
        <f t="shared" ref="D30" si="100">CONCATENATE(A$3,"_",A30,"_",B30,"_",C30)</f>
        <v>.z10_5_a_0</v>
      </c>
      <c r="E30" s="386" t="s">
        <v>766</v>
      </c>
      <c r="F30" s="122"/>
      <c r="G30" s="122"/>
      <c r="H30" s="2"/>
      <c r="I30" s="122"/>
      <c r="J30" s="91">
        <f t="shared" si="48"/>
        <v>211</v>
      </c>
      <c r="K30" s="94">
        <f>VLOOKUP(J30,Kalendarz!B:E,4,FALSE)</f>
        <v>47858</v>
      </c>
      <c r="L30" s="94">
        <f t="shared" si="38"/>
        <v>47858</v>
      </c>
      <c r="M30" s="37">
        <f t="shared" si="39"/>
        <v>210</v>
      </c>
      <c r="N30" s="474">
        <f>ROUND(MAX(AG30:AO30)/Listy!$U$2,0)</f>
        <v>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/>
    </row>
    <row r="31" spans="1:84" s="278" customFormat="1" x14ac:dyDescent="0.3">
      <c r="A31" s="2">
        <v>5</v>
      </c>
      <c r="B31" s="18" t="s">
        <v>379</v>
      </c>
      <c r="C31" s="105">
        <v>1</v>
      </c>
      <c r="D31" s="116" t="str">
        <f t="shared" si="49"/>
        <v>.z10_5_a_1</v>
      </c>
      <c r="E31" s="391" t="s">
        <v>537</v>
      </c>
      <c r="F31" s="37" t="str">
        <f>IFERROR(VLOOKUP($I31,Listy!$A:$H,2,FALSE),"XXX")</f>
        <v>XXX</v>
      </c>
      <c r="G31" s="37" t="str">
        <f>IFERROR(VLOOKUP($I31,Listy!$A:$H,3,FALSE),"XXX")</f>
        <v>XXX</v>
      </c>
      <c r="H31" s="133">
        <v>22</v>
      </c>
      <c r="I31" s="89" t="s">
        <v>42</v>
      </c>
      <c r="J31" s="91">
        <f t="shared" si="48"/>
        <v>211</v>
      </c>
      <c r="K31" s="94">
        <f>VLOOKUP(J31,Kalendarz!B:E,4,FALSE)</f>
        <v>47858</v>
      </c>
      <c r="L31" s="94">
        <f t="shared" si="38"/>
        <v>47863</v>
      </c>
      <c r="M31" s="37">
        <f t="shared" si="39"/>
        <v>215</v>
      </c>
      <c r="N31" s="474">
        <f>ROUND(MAX(AG31:AO31)/Listy!$U$2,0)</f>
        <v>5</v>
      </c>
      <c r="O31" s="37">
        <v>560</v>
      </c>
      <c r="P31" s="187">
        <v>0.17</v>
      </c>
      <c r="Q31" s="187">
        <v>0.17</v>
      </c>
      <c r="R31" s="187">
        <v>0.17</v>
      </c>
      <c r="S31" s="187">
        <v>0.17</v>
      </c>
      <c r="T31" s="187">
        <v>0.17</v>
      </c>
      <c r="U31" s="187">
        <v>0.15</v>
      </c>
      <c r="V31" s="187"/>
      <c r="W31" s="187"/>
      <c r="X31" s="187"/>
      <c r="Y31" s="292">
        <v>0</v>
      </c>
      <c r="Z31" s="292">
        <v>0</v>
      </c>
      <c r="AA31" s="292">
        <v>0</v>
      </c>
      <c r="AB31" s="292"/>
      <c r="AC31" s="304"/>
      <c r="AD31" s="304"/>
      <c r="AE31" s="304"/>
      <c r="AF31" s="304"/>
      <c r="AG31" s="192">
        <f t="shared" si="16"/>
        <v>95</v>
      </c>
      <c r="AH31" s="192">
        <f t="shared" si="17"/>
        <v>95</v>
      </c>
      <c r="AI31" s="192">
        <f t="shared" si="18"/>
        <v>95</v>
      </c>
      <c r="AJ31" s="192">
        <f t="shared" si="19"/>
        <v>95</v>
      </c>
      <c r="AK31" s="192">
        <f t="shared" si="20"/>
        <v>95</v>
      </c>
      <c r="AL31" s="192">
        <f t="shared" si="21"/>
        <v>84</v>
      </c>
      <c r="AM31" s="192">
        <f t="shared" si="22"/>
        <v>0</v>
      </c>
      <c r="AN31" s="192">
        <f t="shared" si="23"/>
        <v>0</v>
      </c>
      <c r="AO31" s="192">
        <f t="shared" si="24"/>
        <v>0</v>
      </c>
      <c r="AP31" s="193">
        <f t="shared" si="30"/>
        <v>0</v>
      </c>
      <c r="AQ31" s="193">
        <f t="shared" si="31"/>
        <v>0</v>
      </c>
      <c r="AR31" s="193">
        <f t="shared" si="32"/>
        <v>0</v>
      </c>
      <c r="AS31" s="307">
        <f t="shared" si="33"/>
        <v>0</v>
      </c>
      <c r="AT31" s="304"/>
      <c r="AU31" s="304"/>
      <c r="AV31" s="304"/>
      <c r="AW31" s="304"/>
      <c r="AX31" s="236">
        <f t="shared" ref="AX31:AX32" si="101">SUM(AG31:AO31)</f>
        <v>559</v>
      </c>
      <c r="AY31" s="2">
        <f t="shared" ref="AY31:AY32" si="102">AX31/160</f>
        <v>3.4937499999999999</v>
      </c>
      <c r="AZ31" s="87" t="e">
        <f>VLOOKUP(I31,Listy!$A$1:$H$9,6,FALSE)</f>
        <v>#N/A</v>
      </c>
      <c r="BA31" s="378" t="e">
        <f t="shared" ref="BA31:BA32" si="103">AY31*AZ31</f>
        <v>#N/A</v>
      </c>
      <c r="BB31" s="379" t="e">
        <f t="shared" ref="BB31:BB32" si="104">AY31*BA31</f>
        <v>#N/A</v>
      </c>
      <c r="BC31" s="12"/>
      <c r="BD31" s="12"/>
      <c r="BE31" s="12"/>
      <c r="BF31" s="12"/>
      <c r="BG31" s="12"/>
      <c r="BH31" s="12"/>
      <c r="BI31" s="21">
        <f t="shared" si="34"/>
        <v>0</v>
      </c>
      <c r="BJ31" s="2"/>
      <c r="BK31" s="2"/>
      <c r="BL31" s="21"/>
      <c r="BM31" s="2"/>
      <c r="BN31" s="2"/>
      <c r="BO31" s="21"/>
      <c r="BP31" s="2"/>
      <c r="BQ31" s="2"/>
      <c r="BR31" s="21"/>
      <c r="BS31" s="21"/>
      <c r="BT31" s="2"/>
      <c r="BU31" s="2"/>
      <c r="BV31" s="2"/>
      <c r="BW31" s="21">
        <f t="shared" si="35"/>
        <v>0</v>
      </c>
      <c r="BX31" s="2"/>
      <c r="BY31" s="2"/>
      <c r="BZ31" s="2"/>
      <c r="CA31" s="21">
        <f t="shared" si="36"/>
        <v>0</v>
      </c>
      <c r="CB31" s="2"/>
      <c r="CC31" s="2"/>
      <c r="CD31" s="2"/>
      <c r="CE31" s="21">
        <f t="shared" si="37"/>
        <v>0</v>
      </c>
    </row>
    <row r="32" spans="1:84" s="278" customFormat="1" x14ac:dyDescent="0.3">
      <c r="A32" s="2">
        <v>5</v>
      </c>
      <c r="B32" s="385" t="s">
        <v>380</v>
      </c>
      <c r="C32" s="105">
        <v>1</v>
      </c>
      <c r="D32" s="116" t="str">
        <f t="shared" si="49"/>
        <v>.z10_5_b_1</v>
      </c>
      <c r="E32" s="391" t="s">
        <v>538</v>
      </c>
      <c r="F32" s="37" t="str">
        <f>IFERROR(VLOOKUP($I32,Listy!$A:$H,2,FALSE),"XXX")</f>
        <v>XXX</v>
      </c>
      <c r="G32" s="37" t="str">
        <f>IFERROR(VLOOKUP($I32,Listy!$A:$H,3,FALSE),"XXX")</f>
        <v>XXX</v>
      </c>
      <c r="H32" s="133">
        <v>23</v>
      </c>
      <c r="I32" s="89" t="s">
        <v>42</v>
      </c>
      <c r="J32" s="91">
        <f t="shared" si="48"/>
        <v>216</v>
      </c>
      <c r="K32" s="94">
        <f>VLOOKUP(J32,Kalendarz!B:E,4,FALSE)</f>
        <v>47893</v>
      </c>
      <c r="L32" s="94">
        <f t="shared" si="38"/>
        <v>47898</v>
      </c>
      <c r="M32" s="37">
        <f t="shared" si="39"/>
        <v>220</v>
      </c>
      <c r="N32" s="474">
        <f>ROUND(MAX(AG32:AO32)/Listy!$U$2,0)</f>
        <v>5</v>
      </c>
      <c r="O32" s="37">
        <v>560</v>
      </c>
      <c r="P32" s="187">
        <v>0.17</v>
      </c>
      <c r="Q32" s="187">
        <v>0.17</v>
      </c>
      <c r="R32" s="187">
        <v>0.17</v>
      </c>
      <c r="S32" s="187">
        <v>0.17</v>
      </c>
      <c r="T32" s="187">
        <v>0.17</v>
      </c>
      <c r="U32" s="187">
        <v>0.15</v>
      </c>
      <c r="V32" s="187"/>
      <c r="W32" s="187"/>
      <c r="X32" s="187"/>
      <c r="Y32" s="292">
        <v>0</v>
      </c>
      <c r="Z32" s="292">
        <v>0</v>
      </c>
      <c r="AA32" s="292">
        <v>0</v>
      </c>
      <c r="AB32" s="292"/>
      <c r="AC32" s="305"/>
      <c r="AD32" s="305"/>
      <c r="AE32" s="305"/>
      <c r="AF32" s="305"/>
      <c r="AG32" s="192">
        <f t="shared" si="16"/>
        <v>95</v>
      </c>
      <c r="AH32" s="192">
        <f t="shared" si="17"/>
        <v>95</v>
      </c>
      <c r="AI32" s="192">
        <f t="shared" si="18"/>
        <v>95</v>
      </c>
      <c r="AJ32" s="192">
        <f t="shared" si="19"/>
        <v>95</v>
      </c>
      <c r="AK32" s="192">
        <f t="shared" si="20"/>
        <v>95</v>
      </c>
      <c r="AL32" s="192">
        <f t="shared" si="21"/>
        <v>84</v>
      </c>
      <c r="AM32" s="192">
        <f t="shared" si="22"/>
        <v>0</v>
      </c>
      <c r="AN32" s="192">
        <f t="shared" si="23"/>
        <v>0</v>
      </c>
      <c r="AO32" s="192">
        <f t="shared" si="24"/>
        <v>0</v>
      </c>
      <c r="AP32" s="193">
        <f t="shared" si="30"/>
        <v>0</v>
      </c>
      <c r="AQ32" s="193">
        <f t="shared" si="31"/>
        <v>0</v>
      </c>
      <c r="AR32" s="193">
        <f t="shared" si="32"/>
        <v>0</v>
      </c>
      <c r="AS32" s="193">
        <f t="shared" si="33"/>
        <v>0</v>
      </c>
      <c r="AT32" s="306">
        <f t="shared" ref="AT32" si="105">ROUND($O32*AC32,0)</f>
        <v>0</v>
      </c>
      <c r="AU32" s="306">
        <f t="shared" ref="AU32" si="106">ROUND($O32*AD32,0)</f>
        <v>0</v>
      </c>
      <c r="AV32" s="306">
        <f t="shared" ref="AV32" si="107">ROUND($O32*AE32,0)</f>
        <v>0</v>
      </c>
      <c r="AW32" s="306">
        <f t="shared" ref="AW32" si="108">ROUND($O32*AF32,0)</f>
        <v>0</v>
      </c>
      <c r="AX32" s="236">
        <f t="shared" si="101"/>
        <v>559</v>
      </c>
      <c r="AY32" s="2">
        <f t="shared" si="102"/>
        <v>3.4937499999999999</v>
      </c>
      <c r="AZ32" s="87" t="e">
        <f>VLOOKUP(I32,Listy!$A$1:$H$9,6,FALSE)</f>
        <v>#N/A</v>
      </c>
      <c r="BA32" s="378" t="e">
        <f t="shared" si="103"/>
        <v>#N/A</v>
      </c>
      <c r="BB32" s="379" t="e">
        <f t="shared" si="104"/>
        <v>#N/A</v>
      </c>
      <c r="BC32" s="2"/>
      <c r="BD32" s="2"/>
      <c r="BE32" s="2"/>
      <c r="BF32" s="2"/>
      <c r="BG32" s="2"/>
      <c r="BH32" s="2"/>
      <c r="BI32" s="21">
        <f t="shared" si="34"/>
        <v>0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1">
        <f t="shared" si="35"/>
        <v>0</v>
      </c>
      <c r="BX32" s="2"/>
      <c r="BY32" s="2"/>
      <c r="BZ32" s="2"/>
      <c r="CA32" s="21">
        <f t="shared" si="36"/>
        <v>0</v>
      </c>
      <c r="CB32" s="2"/>
      <c r="CC32" s="2"/>
      <c r="CD32" s="2"/>
      <c r="CE32" s="21">
        <f t="shared" si="37"/>
        <v>0</v>
      </c>
    </row>
    <row r="33" spans="1:84" s="278" customFormat="1" x14ac:dyDescent="0.3">
      <c r="A33" s="2">
        <v>5</v>
      </c>
      <c r="B33" s="385" t="s">
        <v>381</v>
      </c>
      <c r="C33" s="105">
        <v>1</v>
      </c>
      <c r="D33" s="116" t="str">
        <f t="shared" si="49"/>
        <v>.z10_5_c_1</v>
      </c>
      <c r="E33" s="391" t="s">
        <v>539</v>
      </c>
      <c r="F33" s="37" t="str">
        <f>IFERROR(VLOOKUP($I33,Listy!$A:$H,2,FALSE),"XXX")</f>
        <v>XXX</v>
      </c>
      <c r="G33" s="37" t="str">
        <f>IFERROR(VLOOKUP($I33,Listy!$A:$H,3,FALSE),"XXX")</f>
        <v>XXX</v>
      </c>
      <c r="H33" s="133">
        <v>24</v>
      </c>
      <c r="I33" s="89" t="s">
        <v>42</v>
      </c>
      <c r="J33" s="91">
        <f t="shared" si="48"/>
        <v>221</v>
      </c>
      <c r="K33" s="94">
        <f>VLOOKUP(J33,Kalendarz!B:E,4,FALSE)</f>
        <v>47928</v>
      </c>
      <c r="L33" s="94">
        <f t="shared" si="38"/>
        <v>47933</v>
      </c>
      <c r="M33" s="37">
        <f t="shared" si="39"/>
        <v>225</v>
      </c>
      <c r="N33" s="474">
        <f>ROUND(MAX(AG33:AO33)/Listy!$U$2,0)</f>
        <v>5</v>
      </c>
      <c r="O33" s="37">
        <v>560</v>
      </c>
      <c r="P33" s="187">
        <v>0.17</v>
      </c>
      <c r="Q33" s="187">
        <v>0.17</v>
      </c>
      <c r="R33" s="187">
        <v>0.17</v>
      </c>
      <c r="S33" s="187">
        <v>0.17</v>
      </c>
      <c r="T33" s="187">
        <v>0.17</v>
      </c>
      <c r="U33" s="187">
        <v>0.15</v>
      </c>
      <c r="V33" s="187"/>
      <c r="W33" s="187"/>
      <c r="X33" s="187"/>
      <c r="Y33" s="292">
        <v>0</v>
      </c>
      <c r="Z33" s="292">
        <v>0</v>
      </c>
      <c r="AA33" s="292">
        <v>0</v>
      </c>
      <c r="AB33" s="292"/>
      <c r="AC33" s="304"/>
      <c r="AD33" s="304"/>
      <c r="AE33" s="304"/>
      <c r="AF33" s="304"/>
      <c r="AG33" s="192">
        <f t="shared" si="16"/>
        <v>95</v>
      </c>
      <c r="AH33" s="192">
        <f t="shared" si="17"/>
        <v>95</v>
      </c>
      <c r="AI33" s="192">
        <f t="shared" si="18"/>
        <v>95</v>
      </c>
      <c r="AJ33" s="192">
        <f t="shared" si="19"/>
        <v>95</v>
      </c>
      <c r="AK33" s="192">
        <f t="shared" si="20"/>
        <v>95</v>
      </c>
      <c r="AL33" s="192">
        <f t="shared" si="21"/>
        <v>84</v>
      </c>
      <c r="AM33" s="192">
        <f t="shared" si="22"/>
        <v>0</v>
      </c>
      <c r="AN33" s="192">
        <f t="shared" si="23"/>
        <v>0</v>
      </c>
      <c r="AO33" s="192">
        <f t="shared" si="24"/>
        <v>0</v>
      </c>
      <c r="AP33" s="193">
        <f t="shared" si="30"/>
        <v>0</v>
      </c>
      <c r="AQ33" s="193">
        <f t="shared" si="31"/>
        <v>0</v>
      </c>
      <c r="AR33" s="193">
        <f t="shared" si="32"/>
        <v>0</v>
      </c>
      <c r="AS33" s="307">
        <f t="shared" si="33"/>
        <v>0</v>
      </c>
      <c r="AT33" s="304"/>
      <c r="AU33" s="304"/>
      <c r="AV33" s="304"/>
      <c r="AW33" s="304"/>
      <c r="AX33" s="236">
        <f t="shared" ref="AX33:AX34" si="109">SUM(AG33:AO33)</f>
        <v>559</v>
      </c>
      <c r="AY33" s="2">
        <f t="shared" ref="AY33:AY34" si="110">AX33/160</f>
        <v>3.4937499999999999</v>
      </c>
      <c r="AZ33" s="87" t="e">
        <f>VLOOKUP(I33,Listy!$A$1:$H$9,6,FALSE)</f>
        <v>#N/A</v>
      </c>
      <c r="BA33" s="378" t="e">
        <f t="shared" ref="BA33:BA34" si="111">AY33*AZ33</f>
        <v>#N/A</v>
      </c>
      <c r="BB33" s="379" t="e">
        <f t="shared" ref="BB33:BB34" si="112">AY33*BA33</f>
        <v>#N/A</v>
      </c>
      <c r="BC33" s="12"/>
      <c r="BD33" s="12"/>
      <c r="BE33" s="12"/>
      <c r="BF33" s="12"/>
      <c r="BG33" s="12"/>
      <c r="BH33" s="12"/>
      <c r="BI33" s="21">
        <f t="shared" si="34"/>
        <v>0</v>
      </c>
      <c r="BJ33" s="2"/>
      <c r="BK33" s="2"/>
      <c r="BL33" s="21"/>
      <c r="BM33" s="2"/>
      <c r="BN33" s="2"/>
      <c r="BO33" s="21"/>
      <c r="BP33" s="2"/>
      <c r="BQ33" s="2"/>
      <c r="BR33" s="21"/>
      <c r="BS33" s="21"/>
      <c r="BT33" s="2"/>
      <c r="BU33" s="2"/>
      <c r="BV33" s="2"/>
      <c r="BW33" s="21">
        <f t="shared" si="35"/>
        <v>0</v>
      </c>
      <c r="BX33" s="2"/>
      <c r="BY33" s="2"/>
      <c r="BZ33" s="2"/>
      <c r="CA33" s="21">
        <f t="shared" si="36"/>
        <v>0</v>
      </c>
      <c r="CB33" s="2"/>
      <c r="CC33" s="2"/>
      <c r="CD33" s="2"/>
      <c r="CE33" s="21">
        <f t="shared" si="37"/>
        <v>0</v>
      </c>
    </row>
    <row r="34" spans="1:84" s="278" customFormat="1" x14ac:dyDescent="0.3">
      <c r="A34" s="2">
        <v>5</v>
      </c>
      <c r="B34" s="385" t="s">
        <v>382</v>
      </c>
      <c r="C34" s="105">
        <v>1</v>
      </c>
      <c r="D34" s="116" t="str">
        <f t="shared" si="49"/>
        <v>.z10_5_d_1</v>
      </c>
      <c r="E34" s="391" t="s">
        <v>540</v>
      </c>
      <c r="F34" s="37" t="str">
        <f>IFERROR(VLOOKUP($I34,Listy!$A:$H,2,FALSE),"XXX")</f>
        <v>XXX</v>
      </c>
      <c r="G34" s="37" t="str">
        <f>IFERROR(VLOOKUP($I34,Listy!$A:$H,3,FALSE),"XXX")</f>
        <v>XXX</v>
      </c>
      <c r="H34" s="133">
        <v>25</v>
      </c>
      <c r="I34" s="89" t="s">
        <v>42</v>
      </c>
      <c r="J34" s="91">
        <f t="shared" si="48"/>
        <v>226</v>
      </c>
      <c r="K34" s="94">
        <f>VLOOKUP(J34,Kalendarz!B:E,4,FALSE)</f>
        <v>47963</v>
      </c>
      <c r="L34" s="94">
        <f t="shared" si="38"/>
        <v>47968</v>
      </c>
      <c r="M34" s="37">
        <f t="shared" si="39"/>
        <v>230</v>
      </c>
      <c r="N34" s="474">
        <f>ROUND(MAX(AG34:AO34)/Listy!$U$2,0)</f>
        <v>5</v>
      </c>
      <c r="O34" s="37">
        <v>560</v>
      </c>
      <c r="P34" s="187">
        <v>0.17</v>
      </c>
      <c r="Q34" s="187">
        <v>0.17</v>
      </c>
      <c r="R34" s="187">
        <v>0.17</v>
      </c>
      <c r="S34" s="187">
        <v>0.17</v>
      </c>
      <c r="T34" s="187">
        <v>0.17</v>
      </c>
      <c r="U34" s="187">
        <v>0.15</v>
      </c>
      <c r="V34" s="187"/>
      <c r="W34" s="187"/>
      <c r="X34" s="187"/>
      <c r="Y34" s="292">
        <v>0</v>
      </c>
      <c r="Z34" s="292">
        <v>0</v>
      </c>
      <c r="AA34" s="292">
        <v>0</v>
      </c>
      <c r="AB34" s="292"/>
      <c r="AC34" s="305"/>
      <c r="AD34" s="305"/>
      <c r="AE34" s="305"/>
      <c r="AF34" s="305"/>
      <c r="AG34" s="192">
        <f t="shared" si="16"/>
        <v>95</v>
      </c>
      <c r="AH34" s="192">
        <f t="shared" si="17"/>
        <v>95</v>
      </c>
      <c r="AI34" s="192">
        <f t="shared" si="18"/>
        <v>95</v>
      </c>
      <c r="AJ34" s="192">
        <f t="shared" si="19"/>
        <v>95</v>
      </c>
      <c r="AK34" s="192">
        <f t="shared" si="20"/>
        <v>95</v>
      </c>
      <c r="AL34" s="192">
        <f t="shared" si="21"/>
        <v>84</v>
      </c>
      <c r="AM34" s="192">
        <f t="shared" si="22"/>
        <v>0</v>
      </c>
      <c r="AN34" s="192">
        <f t="shared" si="23"/>
        <v>0</v>
      </c>
      <c r="AO34" s="192">
        <f t="shared" si="24"/>
        <v>0</v>
      </c>
      <c r="AP34" s="193">
        <f t="shared" si="30"/>
        <v>0</v>
      </c>
      <c r="AQ34" s="193">
        <f t="shared" si="31"/>
        <v>0</v>
      </c>
      <c r="AR34" s="193">
        <f t="shared" si="32"/>
        <v>0</v>
      </c>
      <c r="AS34" s="193">
        <f t="shared" si="33"/>
        <v>0</v>
      </c>
      <c r="AT34" s="306">
        <f t="shared" ref="AT34" si="113">ROUND($O34*AC34,0)</f>
        <v>0</v>
      </c>
      <c r="AU34" s="306">
        <f t="shared" ref="AU34" si="114">ROUND($O34*AD34,0)</f>
        <v>0</v>
      </c>
      <c r="AV34" s="306">
        <f t="shared" ref="AV34" si="115">ROUND($O34*AE34,0)</f>
        <v>0</v>
      </c>
      <c r="AW34" s="306">
        <f t="shared" ref="AW34" si="116">ROUND($O34*AF34,0)</f>
        <v>0</v>
      </c>
      <c r="AX34" s="236">
        <f t="shared" si="109"/>
        <v>559</v>
      </c>
      <c r="AY34" s="2">
        <f t="shared" si="110"/>
        <v>3.4937499999999999</v>
      </c>
      <c r="AZ34" s="87" t="e">
        <f>VLOOKUP(I34,Listy!$A$1:$H$9,6,FALSE)</f>
        <v>#N/A</v>
      </c>
      <c r="BA34" s="378" t="e">
        <f t="shared" si="111"/>
        <v>#N/A</v>
      </c>
      <c r="BB34" s="379" t="e">
        <f t="shared" si="112"/>
        <v>#N/A</v>
      </c>
      <c r="BC34" s="2"/>
      <c r="BD34" s="2"/>
      <c r="BE34" s="2"/>
      <c r="BF34" s="2"/>
      <c r="BG34" s="2"/>
      <c r="BH34" s="2"/>
      <c r="BI34" s="21">
        <f t="shared" si="34"/>
        <v>0</v>
      </c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1">
        <f t="shared" si="35"/>
        <v>0</v>
      </c>
      <c r="BX34" s="2"/>
      <c r="BY34" s="2"/>
      <c r="BZ34" s="2"/>
      <c r="CA34" s="21">
        <f t="shared" si="36"/>
        <v>0</v>
      </c>
      <c r="CB34" s="2"/>
      <c r="CC34" s="2"/>
      <c r="CD34" s="2"/>
      <c r="CE34" s="21">
        <f t="shared" si="37"/>
        <v>0</v>
      </c>
    </row>
    <row r="35" spans="1:84" s="278" customFormat="1" ht="18" x14ac:dyDescent="0.35">
      <c r="A35" s="454">
        <v>6</v>
      </c>
      <c r="B35" s="18" t="s">
        <v>379</v>
      </c>
      <c r="C35" s="105">
        <v>0</v>
      </c>
      <c r="D35" s="116" t="str">
        <f t="shared" ref="D35" si="117">CONCATENATE(A$3,"_",A35,"_",B35,"_",C35)</f>
        <v>.z10_6_a_0</v>
      </c>
      <c r="E35" s="386" t="s">
        <v>767</v>
      </c>
      <c r="F35" s="122"/>
      <c r="G35" s="122"/>
      <c r="H35" s="391"/>
      <c r="I35" s="122"/>
      <c r="J35" s="91">
        <f t="shared" si="48"/>
        <v>231</v>
      </c>
      <c r="K35" s="94">
        <f>VLOOKUP(J35,Kalendarz!B:E,4,FALSE)</f>
        <v>47998</v>
      </c>
      <c r="L35" s="94">
        <f t="shared" si="38"/>
        <v>47998</v>
      </c>
      <c r="M35" s="37">
        <f t="shared" si="39"/>
        <v>230</v>
      </c>
      <c r="N35" s="474">
        <f>ROUND(MAX(AG35:AO35)/Listy!$U$2,0)</f>
        <v>0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/>
    </row>
    <row r="36" spans="1:84" s="278" customFormat="1" x14ac:dyDescent="0.3">
      <c r="A36" s="2">
        <v>6</v>
      </c>
      <c r="B36" s="18" t="s">
        <v>379</v>
      </c>
      <c r="C36" s="105">
        <v>1</v>
      </c>
      <c r="D36" s="116" t="str">
        <f t="shared" si="49"/>
        <v>.z10_6_a_1</v>
      </c>
      <c r="E36" s="391" t="s">
        <v>77</v>
      </c>
      <c r="F36" s="37" t="str">
        <f>IFERROR(VLOOKUP($I36,Listy!$A:$H,2,FALSE),"XXX")</f>
        <v>XXX</v>
      </c>
      <c r="G36" s="37" t="str">
        <f>IFERROR(VLOOKUP($I36,Listy!$A:$H,3,FALSE),"XXX")</f>
        <v>XXX</v>
      </c>
      <c r="H36" s="140">
        <v>26</v>
      </c>
      <c r="I36" s="89" t="s">
        <v>29</v>
      </c>
      <c r="J36" s="91">
        <f t="shared" si="48"/>
        <v>231</v>
      </c>
      <c r="K36" s="94">
        <f>VLOOKUP(J36,Kalendarz!B:E,4,FALSE)</f>
        <v>47998</v>
      </c>
      <c r="L36" s="94">
        <f t="shared" si="38"/>
        <v>48000</v>
      </c>
      <c r="M36" s="37">
        <f t="shared" si="39"/>
        <v>232</v>
      </c>
      <c r="N36" s="474">
        <f>ROUND(MAX(AG36:AO36)/Listy!$U$2,0)</f>
        <v>2</v>
      </c>
      <c r="O36" s="37">
        <v>200</v>
      </c>
      <c r="P36" s="187">
        <v>0.17</v>
      </c>
      <c r="Q36" s="187">
        <v>0.17</v>
      </c>
      <c r="R36" s="187">
        <v>0.17</v>
      </c>
      <c r="S36" s="187">
        <v>0.17</v>
      </c>
      <c r="T36" s="187">
        <v>0.17</v>
      </c>
      <c r="U36" s="187">
        <v>0.15</v>
      </c>
      <c r="V36" s="187"/>
      <c r="W36" s="187"/>
      <c r="X36" s="187"/>
      <c r="Y36" s="292">
        <v>0</v>
      </c>
      <c r="Z36" s="292">
        <v>0</v>
      </c>
      <c r="AA36" s="292">
        <v>0</v>
      </c>
      <c r="AB36" s="292"/>
      <c r="AC36" s="305"/>
      <c r="AD36" s="305"/>
      <c r="AE36" s="305"/>
      <c r="AF36" s="305"/>
      <c r="AG36" s="192">
        <f t="shared" si="16"/>
        <v>34</v>
      </c>
      <c r="AH36" s="192">
        <f t="shared" si="17"/>
        <v>34</v>
      </c>
      <c r="AI36" s="192">
        <f t="shared" si="18"/>
        <v>34</v>
      </c>
      <c r="AJ36" s="192">
        <f t="shared" si="19"/>
        <v>34</v>
      </c>
      <c r="AK36" s="192">
        <f t="shared" si="20"/>
        <v>34</v>
      </c>
      <c r="AL36" s="192">
        <f t="shared" si="21"/>
        <v>30</v>
      </c>
      <c r="AM36" s="192">
        <f t="shared" si="22"/>
        <v>0</v>
      </c>
      <c r="AN36" s="192">
        <f t="shared" si="23"/>
        <v>0</v>
      </c>
      <c r="AO36" s="192">
        <f t="shared" si="24"/>
        <v>0</v>
      </c>
      <c r="AP36" s="193">
        <f t="shared" si="30"/>
        <v>0</v>
      </c>
      <c r="AQ36" s="193">
        <f t="shared" si="31"/>
        <v>0</v>
      </c>
      <c r="AR36" s="193">
        <f t="shared" si="32"/>
        <v>0</v>
      </c>
      <c r="AS36" s="193">
        <f t="shared" si="33"/>
        <v>0</v>
      </c>
      <c r="AT36" s="306">
        <f t="shared" ref="AT36" si="118">ROUND($O36*AC36,0)</f>
        <v>0</v>
      </c>
      <c r="AU36" s="306">
        <f t="shared" ref="AU36" si="119">ROUND($O36*AD36,0)</f>
        <v>0</v>
      </c>
      <c r="AV36" s="306">
        <f t="shared" ref="AV36" si="120">ROUND($O36*AE36,0)</f>
        <v>0</v>
      </c>
      <c r="AW36" s="306">
        <f t="shared" ref="AW36" si="121">ROUND($O36*AF36,0)</f>
        <v>0</v>
      </c>
      <c r="AX36" s="236">
        <f t="shared" ref="AX36:AX39" si="122">SUM(AG36:AO36)</f>
        <v>200</v>
      </c>
      <c r="AY36" s="2">
        <f t="shared" ref="AY36:AY39" si="123">AX36/160</f>
        <v>1.25</v>
      </c>
      <c r="AZ36" s="87" t="e">
        <f>VLOOKUP(I36,Listy!$A$1:$H$9,6,FALSE)</f>
        <v>#N/A</v>
      </c>
      <c r="BA36" s="378" t="e">
        <f t="shared" ref="BA36:BA39" si="124">AY36*AZ36</f>
        <v>#N/A</v>
      </c>
      <c r="BB36" s="379" t="e">
        <f t="shared" ref="BB36:BB39" si="125">AY36*BA36</f>
        <v>#N/A</v>
      </c>
      <c r="BC36" s="2"/>
      <c r="BD36" s="2"/>
      <c r="BE36" s="2"/>
      <c r="BF36" s="2"/>
      <c r="BG36" s="2"/>
      <c r="BH36" s="2"/>
      <c r="BI36" s="21">
        <f t="shared" si="34"/>
        <v>0</v>
      </c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1">
        <f t="shared" si="35"/>
        <v>0</v>
      </c>
      <c r="BX36" s="2"/>
      <c r="BY36" s="2"/>
      <c r="BZ36" s="2"/>
      <c r="CA36" s="21">
        <f t="shared" si="36"/>
        <v>0</v>
      </c>
      <c r="CB36" s="2"/>
      <c r="CC36" s="2"/>
      <c r="CD36" s="2"/>
      <c r="CE36" s="21">
        <f t="shared" si="37"/>
        <v>0</v>
      </c>
    </row>
    <row r="37" spans="1:84" s="278" customFormat="1" x14ac:dyDescent="0.3">
      <c r="A37" s="2">
        <v>6</v>
      </c>
      <c r="B37" s="18" t="s">
        <v>380</v>
      </c>
      <c r="C37" s="105">
        <v>1</v>
      </c>
      <c r="D37" s="116" t="str">
        <f t="shared" si="49"/>
        <v>.z10_6_b_1</v>
      </c>
      <c r="E37" s="391" t="s">
        <v>541</v>
      </c>
      <c r="F37" s="37" t="str">
        <f>IFERROR(VLOOKUP($I37,Listy!$A:$H,2,FALSE),"XXX")</f>
        <v>XXX</v>
      </c>
      <c r="G37" s="37" t="str">
        <f>IFERROR(VLOOKUP($I37,Listy!$A:$H,3,FALSE),"XXX")</f>
        <v>XXX</v>
      </c>
      <c r="H37" s="140">
        <v>26</v>
      </c>
      <c r="I37" s="89" t="s">
        <v>29</v>
      </c>
      <c r="J37" s="91">
        <f t="shared" si="48"/>
        <v>233</v>
      </c>
      <c r="K37" s="94">
        <f>VLOOKUP(J37,Kalendarz!B:E,4,FALSE)</f>
        <v>48012</v>
      </c>
      <c r="L37" s="94">
        <f t="shared" si="38"/>
        <v>48014</v>
      </c>
      <c r="M37" s="37">
        <f t="shared" si="39"/>
        <v>234</v>
      </c>
      <c r="N37" s="474">
        <f>ROUND(MAX(AG37:AO37)/Listy!$U$2,0)</f>
        <v>2</v>
      </c>
      <c r="O37" s="37">
        <v>200</v>
      </c>
      <c r="P37" s="187">
        <v>0.17</v>
      </c>
      <c r="Q37" s="187">
        <v>0.17</v>
      </c>
      <c r="R37" s="187">
        <v>0.17</v>
      </c>
      <c r="S37" s="187">
        <v>0.17</v>
      </c>
      <c r="T37" s="187">
        <v>0.17</v>
      </c>
      <c r="U37" s="187">
        <v>0.15</v>
      </c>
      <c r="V37" s="187"/>
      <c r="W37" s="187"/>
      <c r="X37" s="187"/>
      <c r="Y37" s="292">
        <v>0</v>
      </c>
      <c r="Z37" s="292">
        <v>0</v>
      </c>
      <c r="AA37" s="292">
        <v>0</v>
      </c>
      <c r="AB37" s="292"/>
      <c r="AC37" s="304"/>
      <c r="AD37" s="304"/>
      <c r="AE37" s="304"/>
      <c r="AF37" s="304"/>
      <c r="AG37" s="192">
        <f t="shared" si="16"/>
        <v>34</v>
      </c>
      <c r="AH37" s="192">
        <f t="shared" si="17"/>
        <v>34</v>
      </c>
      <c r="AI37" s="192">
        <f t="shared" si="18"/>
        <v>34</v>
      </c>
      <c r="AJ37" s="192">
        <f t="shared" si="19"/>
        <v>34</v>
      </c>
      <c r="AK37" s="192">
        <f t="shared" si="20"/>
        <v>34</v>
      </c>
      <c r="AL37" s="192">
        <f t="shared" si="21"/>
        <v>30</v>
      </c>
      <c r="AM37" s="192">
        <f t="shared" si="22"/>
        <v>0</v>
      </c>
      <c r="AN37" s="192">
        <f t="shared" si="23"/>
        <v>0</v>
      </c>
      <c r="AO37" s="192">
        <f t="shared" si="24"/>
        <v>0</v>
      </c>
      <c r="AP37" s="193">
        <f t="shared" si="30"/>
        <v>0</v>
      </c>
      <c r="AQ37" s="193">
        <f t="shared" si="31"/>
        <v>0</v>
      </c>
      <c r="AR37" s="193">
        <f t="shared" si="32"/>
        <v>0</v>
      </c>
      <c r="AS37" s="307">
        <f t="shared" si="33"/>
        <v>0</v>
      </c>
      <c r="AT37" s="304"/>
      <c r="AU37" s="304"/>
      <c r="AV37" s="304"/>
      <c r="AW37" s="304"/>
      <c r="AX37" s="236">
        <f t="shared" si="122"/>
        <v>200</v>
      </c>
      <c r="AY37" s="2">
        <f t="shared" si="123"/>
        <v>1.25</v>
      </c>
      <c r="AZ37" s="87" t="e">
        <f>VLOOKUP(I37,Listy!$A$1:$H$9,6,FALSE)</f>
        <v>#N/A</v>
      </c>
      <c r="BA37" s="378" t="e">
        <f t="shared" si="124"/>
        <v>#N/A</v>
      </c>
      <c r="BB37" s="379" t="e">
        <f t="shared" si="125"/>
        <v>#N/A</v>
      </c>
      <c r="BC37" s="12"/>
      <c r="BD37" s="12"/>
      <c r="BE37" s="12"/>
      <c r="BF37" s="12"/>
      <c r="BG37" s="12"/>
      <c r="BH37" s="12"/>
      <c r="BI37" s="21">
        <f t="shared" si="34"/>
        <v>0</v>
      </c>
      <c r="BJ37" s="2"/>
      <c r="BK37" s="2"/>
      <c r="BL37" s="21"/>
      <c r="BM37" s="2"/>
      <c r="BN37" s="2"/>
      <c r="BO37" s="21"/>
      <c r="BP37" s="2"/>
      <c r="BQ37" s="2"/>
      <c r="BR37" s="21"/>
      <c r="BS37" s="21"/>
      <c r="BT37" s="2"/>
      <c r="BU37" s="2"/>
      <c r="BV37" s="2"/>
      <c r="BW37" s="21">
        <f t="shared" si="35"/>
        <v>0</v>
      </c>
      <c r="BX37" s="2"/>
      <c r="BY37" s="2"/>
      <c r="BZ37" s="2"/>
      <c r="CA37" s="21">
        <f t="shared" si="36"/>
        <v>0</v>
      </c>
      <c r="CB37" s="2"/>
      <c r="CC37" s="2"/>
      <c r="CD37" s="2"/>
      <c r="CE37" s="21">
        <f t="shared" si="37"/>
        <v>0</v>
      </c>
      <c r="CF37" s="348"/>
    </row>
    <row r="38" spans="1:84" s="278" customFormat="1" x14ac:dyDescent="0.3">
      <c r="A38" s="2">
        <v>6</v>
      </c>
      <c r="B38" s="18" t="s">
        <v>381</v>
      </c>
      <c r="C38" s="105">
        <v>1</v>
      </c>
      <c r="D38" s="116" t="str">
        <f t="shared" si="49"/>
        <v>.z10_6_c_1</v>
      </c>
      <c r="E38" s="391" t="s">
        <v>79</v>
      </c>
      <c r="F38" s="37" t="str">
        <f>IFERROR(VLOOKUP($I38,Listy!$A:$H,2,FALSE),"XXX")</f>
        <v>XXX</v>
      </c>
      <c r="G38" s="37" t="str">
        <f>IFERROR(VLOOKUP($I38,Listy!$A:$H,3,FALSE),"XXX")</f>
        <v>XXX</v>
      </c>
      <c r="H38" s="140">
        <v>26</v>
      </c>
      <c r="I38" s="89" t="s">
        <v>29</v>
      </c>
      <c r="J38" s="91">
        <f t="shared" si="48"/>
        <v>235</v>
      </c>
      <c r="K38" s="94">
        <f>VLOOKUP(J38,Kalendarz!B:E,4,FALSE)</f>
        <v>48026</v>
      </c>
      <c r="L38" s="94">
        <f t="shared" si="38"/>
        <v>48028</v>
      </c>
      <c r="M38" s="37">
        <f t="shared" si="39"/>
        <v>236</v>
      </c>
      <c r="N38" s="474">
        <f>ROUND(MAX(AG38:AO38)/Listy!$U$2,0)</f>
        <v>2</v>
      </c>
      <c r="O38" s="37">
        <v>200</v>
      </c>
      <c r="P38" s="187">
        <v>0.17</v>
      </c>
      <c r="Q38" s="187">
        <v>0.17</v>
      </c>
      <c r="R38" s="187">
        <v>0.17</v>
      </c>
      <c r="S38" s="187">
        <v>0.17</v>
      </c>
      <c r="T38" s="187">
        <v>0.17</v>
      </c>
      <c r="U38" s="187">
        <v>0.15</v>
      </c>
      <c r="V38" s="187"/>
      <c r="W38" s="187"/>
      <c r="X38" s="187"/>
      <c r="Y38" s="292">
        <v>0</v>
      </c>
      <c r="Z38" s="292">
        <v>0</v>
      </c>
      <c r="AA38" s="292">
        <v>0</v>
      </c>
      <c r="AB38" s="292"/>
      <c r="AC38" s="305"/>
      <c r="AD38" s="305"/>
      <c r="AE38" s="305"/>
      <c r="AF38" s="305"/>
      <c r="AG38" s="192">
        <f t="shared" si="16"/>
        <v>34</v>
      </c>
      <c r="AH38" s="192">
        <f t="shared" si="17"/>
        <v>34</v>
      </c>
      <c r="AI38" s="192">
        <f t="shared" si="18"/>
        <v>34</v>
      </c>
      <c r="AJ38" s="192">
        <f t="shared" si="19"/>
        <v>34</v>
      </c>
      <c r="AK38" s="192">
        <f t="shared" si="20"/>
        <v>34</v>
      </c>
      <c r="AL38" s="192">
        <f t="shared" si="21"/>
        <v>30</v>
      </c>
      <c r="AM38" s="192">
        <f t="shared" si="22"/>
        <v>0</v>
      </c>
      <c r="AN38" s="192">
        <f t="shared" si="23"/>
        <v>0</v>
      </c>
      <c r="AO38" s="192">
        <f t="shared" si="24"/>
        <v>0</v>
      </c>
      <c r="AP38" s="193">
        <f t="shared" si="30"/>
        <v>0</v>
      </c>
      <c r="AQ38" s="193">
        <f t="shared" si="31"/>
        <v>0</v>
      </c>
      <c r="AR38" s="193">
        <f t="shared" si="32"/>
        <v>0</v>
      </c>
      <c r="AS38" s="193">
        <f t="shared" si="33"/>
        <v>0</v>
      </c>
      <c r="AT38" s="306">
        <f t="shared" ref="AT38" si="126">ROUND($O38*AC38,0)</f>
        <v>0</v>
      </c>
      <c r="AU38" s="306">
        <f t="shared" ref="AU38" si="127">ROUND($O38*AD38,0)</f>
        <v>0</v>
      </c>
      <c r="AV38" s="306">
        <f t="shared" ref="AV38" si="128">ROUND($O38*AE38,0)</f>
        <v>0</v>
      </c>
      <c r="AW38" s="306">
        <f t="shared" ref="AW38" si="129">ROUND($O38*AF38,0)</f>
        <v>0</v>
      </c>
      <c r="AX38" s="236">
        <f t="shared" si="122"/>
        <v>200</v>
      </c>
      <c r="AY38" s="2">
        <f t="shared" si="123"/>
        <v>1.25</v>
      </c>
      <c r="AZ38" s="87" t="e">
        <f>VLOOKUP(I38,Listy!$A$1:$H$9,6,FALSE)</f>
        <v>#N/A</v>
      </c>
      <c r="BA38" s="378" t="e">
        <f t="shared" si="124"/>
        <v>#N/A</v>
      </c>
      <c r="BB38" s="379" t="e">
        <f t="shared" si="125"/>
        <v>#N/A</v>
      </c>
      <c r="BC38" s="2"/>
      <c r="BD38" s="2"/>
      <c r="BE38" s="2"/>
      <c r="BF38" s="2"/>
      <c r="BG38" s="2"/>
      <c r="BH38" s="2"/>
      <c r="BI38" s="21">
        <f t="shared" si="34"/>
        <v>0</v>
      </c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1">
        <f t="shared" si="35"/>
        <v>0</v>
      </c>
      <c r="BX38" s="2"/>
      <c r="BY38" s="2"/>
      <c r="BZ38" s="2"/>
      <c r="CA38" s="21">
        <f t="shared" si="36"/>
        <v>0</v>
      </c>
      <c r="CB38" s="2"/>
      <c r="CC38" s="2"/>
      <c r="CD38" s="2"/>
      <c r="CE38" s="21">
        <f t="shared" si="37"/>
        <v>0</v>
      </c>
    </row>
    <row r="39" spans="1:84" s="278" customFormat="1" x14ac:dyDescent="0.3">
      <c r="A39" s="2">
        <v>6</v>
      </c>
      <c r="B39" s="18" t="s">
        <v>382</v>
      </c>
      <c r="C39" s="105">
        <v>1</v>
      </c>
      <c r="D39" s="116" t="str">
        <f t="shared" si="49"/>
        <v>.z10_6_d_1</v>
      </c>
      <c r="E39" s="391" t="s">
        <v>80</v>
      </c>
      <c r="F39" s="37" t="str">
        <f>IFERROR(VLOOKUP($I39,Listy!$A:$H,2,FALSE),"XXX")</f>
        <v>XXX</v>
      </c>
      <c r="G39" s="37" t="str">
        <f>IFERROR(VLOOKUP($I39,Listy!$A:$H,3,FALSE),"XXX")</f>
        <v>XXX</v>
      </c>
      <c r="H39" s="140">
        <v>26</v>
      </c>
      <c r="I39" s="89" t="s">
        <v>29</v>
      </c>
      <c r="J39" s="91">
        <f t="shared" si="48"/>
        <v>237</v>
      </c>
      <c r="K39" s="94">
        <f>VLOOKUP(J39,Kalendarz!B:E,4,FALSE)</f>
        <v>48040</v>
      </c>
      <c r="L39" s="94">
        <f t="shared" si="38"/>
        <v>48042</v>
      </c>
      <c r="M39" s="37">
        <f t="shared" si="39"/>
        <v>238</v>
      </c>
      <c r="N39" s="474">
        <f>ROUND(MAX(AG39:AO39)/Listy!$U$2,0)</f>
        <v>2</v>
      </c>
      <c r="O39" s="37">
        <v>200</v>
      </c>
      <c r="P39" s="187">
        <v>0.17</v>
      </c>
      <c r="Q39" s="187">
        <v>0.17</v>
      </c>
      <c r="R39" s="187">
        <v>0.17</v>
      </c>
      <c r="S39" s="187">
        <v>0.17</v>
      </c>
      <c r="T39" s="187">
        <v>0.17</v>
      </c>
      <c r="U39" s="187">
        <v>0.15</v>
      </c>
      <c r="V39" s="187"/>
      <c r="W39" s="187"/>
      <c r="X39" s="187"/>
      <c r="Y39" s="292">
        <v>0</v>
      </c>
      <c r="Z39" s="292">
        <v>0</v>
      </c>
      <c r="AA39" s="292">
        <v>0</v>
      </c>
      <c r="AB39" s="292"/>
      <c r="AC39" s="304"/>
      <c r="AD39" s="304"/>
      <c r="AE39" s="304"/>
      <c r="AF39" s="304"/>
      <c r="AG39" s="192">
        <f t="shared" si="16"/>
        <v>34</v>
      </c>
      <c r="AH39" s="192">
        <f t="shared" si="17"/>
        <v>34</v>
      </c>
      <c r="AI39" s="192">
        <f t="shared" si="18"/>
        <v>34</v>
      </c>
      <c r="AJ39" s="192">
        <f t="shared" si="19"/>
        <v>34</v>
      </c>
      <c r="AK39" s="192">
        <f t="shared" si="20"/>
        <v>34</v>
      </c>
      <c r="AL39" s="192">
        <f t="shared" si="21"/>
        <v>30</v>
      </c>
      <c r="AM39" s="192">
        <f t="shared" si="22"/>
        <v>0</v>
      </c>
      <c r="AN39" s="192">
        <f t="shared" si="23"/>
        <v>0</v>
      </c>
      <c r="AO39" s="192">
        <f t="shared" si="24"/>
        <v>0</v>
      </c>
      <c r="AP39" s="193">
        <f t="shared" si="30"/>
        <v>0</v>
      </c>
      <c r="AQ39" s="193">
        <f t="shared" si="31"/>
        <v>0</v>
      </c>
      <c r="AR39" s="193">
        <f t="shared" si="32"/>
        <v>0</v>
      </c>
      <c r="AS39" s="307">
        <f t="shared" si="33"/>
        <v>0</v>
      </c>
      <c r="AT39" s="304"/>
      <c r="AU39" s="304"/>
      <c r="AV39" s="304"/>
      <c r="AW39" s="304"/>
      <c r="AX39" s="236">
        <f t="shared" si="122"/>
        <v>200</v>
      </c>
      <c r="AY39" s="2">
        <f t="shared" si="123"/>
        <v>1.25</v>
      </c>
      <c r="AZ39" s="87" t="e">
        <f>VLOOKUP(I39,Listy!$A$1:$H$9,6,FALSE)</f>
        <v>#N/A</v>
      </c>
      <c r="BA39" s="378" t="e">
        <f t="shared" si="124"/>
        <v>#N/A</v>
      </c>
      <c r="BB39" s="379" t="e">
        <f t="shared" si="125"/>
        <v>#N/A</v>
      </c>
      <c r="BC39" s="12"/>
      <c r="BD39" s="12"/>
      <c r="BE39" s="12"/>
      <c r="BF39" s="12"/>
      <c r="BG39" s="12"/>
      <c r="BH39" s="12"/>
      <c r="BI39" s="21">
        <f t="shared" si="34"/>
        <v>0</v>
      </c>
      <c r="BJ39" s="2"/>
      <c r="BK39" s="2"/>
      <c r="BL39" s="21"/>
      <c r="BM39" s="2"/>
      <c r="BN39" s="2"/>
      <c r="BO39" s="21"/>
      <c r="BP39" s="2"/>
      <c r="BQ39" s="2"/>
      <c r="BR39" s="21"/>
      <c r="BS39" s="21"/>
      <c r="BT39" s="2"/>
      <c r="BU39" s="2"/>
      <c r="BV39" s="2"/>
      <c r="BW39" s="21">
        <f t="shared" si="35"/>
        <v>0</v>
      </c>
      <c r="BX39" s="2"/>
      <c r="BY39" s="2"/>
      <c r="BZ39" s="2"/>
      <c r="CA39" s="21">
        <f t="shared" si="36"/>
        <v>0</v>
      </c>
      <c r="CB39" s="2"/>
      <c r="CC39" s="2"/>
      <c r="CD39" s="2"/>
      <c r="CE39" s="21">
        <f t="shared" si="37"/>
        <v>0</v>
      </c>
    </row>
    <row r="40" spans="1:84" s="278" customFormat="1" x14ac:dyDescent="0.3">
      <c r="A40" s="26">
        <v>6</v>
      </c>
      <c r="B40" s="385" t="s">
        <v>383</v>
      </c>
      <c r="C40" s="105">
        <v>1</v>
      </c>
      <c r="D40" s="116" t="str">
        <f t="shared" si="49"/>
        <v>.z10_6_e_1</v>
      </c>
      <c r="E40" s="455" t="s">
        <v>542</v>
      </c>
      <c r="F40" s="37" t="str">
        <f>IFERROR(VLOOKUP($I40,Listy!$A:$H,2,FALSE),"XXX")</f>
        <v>XXX</v>
      </c>
      <c r="G40" s="37" t="str">
        <f>IFERROR(VLOOKUP($I40,Listy!$A:$H,3,FALSE),"XXX")</f>
        <v>XXX</v>
      </c>
      <c r="H40" s="140">
        <v>26</v>
      </c>
      <c r="I40" s="89" t="s">
        <v>29</v>
      </c>
      <c r="J40" s="91">
        <f t="shared" si="48"/>
        <v>239</v>
      </c>
      <c r="K40" s="94">
        <f>VLOOKUP(J40,Kalendarz!B:E,4,FALSE)</f>
        <v>48054</v>
      </c>
      <c r="L40" s="94">
        <f t="shared" si="38"/>
        <v>48056</v>
      </c>
      <c r="M40" s="37">
        <f t="shared" si="39"/>
        <v>240</v>
      </c>
      <c r="N40" s="474">
        <f>ROUND(MAX(AG40:AO40)/Listy!$U$2,0)</f>
        <v>2</v>
      </c>
      <c r="O40" s="37">
        <v>200</v>
      </c>
      <c r="P40" s="187">
        <v>0.17</v>
      </c>
      <c r="Q40" s="187">
        <v>0.17</v>
      </c>
      <c r="R40" s="187">
        <v>0.17</v>
      </c>
      <c r="S40" s="187">
        <v>0.17</v>
      </c>
      <c r="T40" s="187">
        <v>0.17</v>
      </c>
      <c r="U40" s="187">
        <v>0.15</v>
      </c>
      <c r="V40" s="187"/>
      <c r="W40" s="187"/>
      <c r="X40" s="187"/>
      <c r="Y40" s="292">
        <v>0</v>
      </c>
      <c r="Z40" s="292">
        <v>0</v>
      </c>
      <c r="AA40" s="292">
        <v>0</v>
      </c>
      <c r="AB40" s="292"/>
      <c r="AC40" s="305"/>
      <c r="AD40" s="305"/>
      <c r="AE40" s="305"/>
      <c r="AF40" s="305"/>
      <c r="AG40" s="192">
        <f t="shared" si="16"/>
        <v>34</v>
      </c>
      <c r="AH40" s="192">
        <f t="shared" si="17"/>
        <v>34</v>
      </c>
      <c r="AI40" s="192">
        <f t="shared" si="18"/>
        <v>34</v>
      </c>
      <c r="AJ40" s="192">
        <f t="shared" si="19"/>
        <v>34</v>
      </c>
      <c r="AK40" s="192">
        <f t="shared" si="20"/>
        <v>34</v>
      </c>
      <c r="AL40" s="192">
        <f t="shared" si="21"/>
        <v>30</v>
      </c>
      <c r="AM40" s="192">
        <f t="shared" si="22"/>
        <v>0</v>
      </c>
      <c r="AN40" s="192">
        <f t="shared" si="23"/>
        <v>0</v>
      </c>
      <c r="AO40" s="192">
        <f t="shared" si="24"/>
        <v>0</v>
      </c>
      <c r="AP40" s="193">
        <f t="shared" si="30"/>
        <v>0</v>
      </c>
      <c r="AQ40" s="193">
        <f t="shared" si="31"/>
        <v>0</v>
      </c>
      <c r="AR40" s="193">
        <f t="shared" si="32"/>
        <v>0</v>
      </c>
      <c r="AS40" s="193">
        <f t="shared" si="33"/>
        <v>0</v>
      </c>
      <c r="AT40" s="306">
        <f t="shared" ref="AT40" si="130">ROUND($O40*AC40,0)</f>
        <v>0</v>
      </c>
      <c r="AU40" s="306">
        <f t="shared" ref="AU40" si="131">ROUND($O40*AD40,0)</f>
        <v>0</v>
      </c>
      <c r="AV40" s="306">
        <f t="shared" ref="AV40" si="132">ROUND($O40*AE40,0)</f>
        <v>0</v>
      </c>
      <c r="AW40" s="306">
        <f t="shared" ref="AW40" si="133">ROUND($O40*AF40,0)</f>
        <v>0</v>
      </c>
      <c r="AX40" s="236">
        <f t="shared" ref="AX40:AX41" si="134">SUM(AG40:AO40)</f>
        <v>200</v>
      </c>
      <c r="AY40" s="2">
        <f t="shared" ref="AY40:AY41" si="135">AX40/160</f>
        <v>1.25</v>
      </c>
      <c r="AZ40" s="87" t="e">
        <f>VLOOKUP(I40,Listy!$A$1:$H$9,6,FALSE)</f>
        <v>#N/A</v>
      </c>
      <c r="BA40" s="378" t="e">
        <f t="shared" ref="BA40:BA41" si="136">AY40*AZ40</f>
        <v>#N/A</v>
      </c>
      <c r="BB40" s="379" t="e">
        <f t="shared" ref="BB40:BB41" si="137">AY40*BA40</f>
        <v>#N/A</v>
      </c>
      <c r="BC40" s="2"/>
      <c r="BD40" s="2"/>
      <c r="BE40" s="2"/>
      <c r="BF40" s="2"/>
      <c r="BG40" s="2"/>
      <c r="BH40" s="2"/>
      <c r="BI40" s="21">
        <f t="shared" si="34"/>
        <v>0</v>
      </c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1">
        <f t="shared" si="35"/>
        <v>0</v>
      </c>
      <c r="BX40" s="2"/>
      <c r="BY40" s="2"/>
      <c r="BZ40" s="2"/>
      <c r="CA40" s="21">
        <f t="shared" si="36"/>
        <v>0</v>
      </c>
      <c r="CB40" s="2"/>
      <c r="CC40" s="2"/>
      <c r="CD40" s="2"/>
      <c r="CE40" s="21">
        <f t="shared" si="37"/>
        <v>0</v>
      </c>
    </row>
    <row r="41" spans="1:84" s="278" customFormat="1" x14ac:dyDescent="0.3">
      <c r="A41" s="26">
        <v>6</v>
      </c>
      <c r="B41" s="385" t="s">
        <v>384</v>
      </c>
      <c r="C41" s="105">
        <v>1</v>
      </c>
      <c r="D41" s="116" t="str">
        <f t="shared" si="49"/>
        <v>.z10_6_f_1</v>
      </c>
      <c r="E41" s="455" t="s">
        <v>543</v>
      </c>
      <c r="F41" s="37" t="str">
        <f>IFERROR(VLOOKUP($I41,Listy!$A:$H,2,FALSE),"XXX")</f>
        <v>XXX</v>
      </c>
      <c r="G41" s="37" t="str">
        <f>IFERROR(VLOOKUP($I41,Listy!$A:$H,3,FALSE),"XXX")</f>
        <v>XXX</v>
      </c>
      <c r="H41" s="140">
        <v>26</v>
      </c>
      <c r="I41" s="89" t="s">
        <v>29</v>
      </c>
      <c r="J41" s="91">
        <f t="shared" si="48"/>
        <v>241</v>
      </c>
      <c r="K41" s="94">
        <f>VLOOKUP(J41,Kalendarz!B:E,4,FALSE)</f>
        <v>48068</v>
      </c>
      <c r="L41" s="94">
        <f t="shared" si="38"/>
        <v>48070</v>
      </c>
      <c r="M41" s="37">
        <f t="shared" si="39"/>
        <v>242</v>
      </c>
      <c r="N41" s="474">
        <f>ROUND(MAX(AG41:AO41)/Listy!$U$2,0)</f>
        <v>2</v>
      </c>
      <c r="O41" s="37">
        <v>200</v>
      </c>
      <c r="P41" s="187">
        <v>0.17</v>
      </c>
      <c r="Q41" s="187">
        <v>0.17</v>
      </c>
      <c r="R41" s="187">
        <v>0.17</v>
      </c>
      <c r="S41" s="187">
        <v>0.17</v>
      </c>
      <c r="T41" s="187">
        <v>0.17</v>
      </c>
      <c r="U41" s="187">
        <v>0.15</v>
      </c>
      <c r="V41" s="187"/>
      <c r="W41" s="187"/>
      <c r="X41" s="187"/>
      <c r="Y41" s="292">
        <v>0</v>
      </c>
      <c r="Z41" s="292">
        <v>0</v>
      </c>
      <c r="AA41" s="292">
        <v>0</v>
      </c>
      <c r="AB41" s="292"/>
      <c r="AC41" s="304"/>
      <c r="AD41" s="304"/>
      <c r="AE41" s="304"/>
      <c r="AF41" s="304"/>
      <c r="AG41" s="192">
        <f t="shared" si="16"/>
        <v>34</v>
      </c>
      <c r="AH41" s="192">
        <f t="shared" si="17"/>
        <v>34</v>
      </c>
      <c r="AI41" s="192">
        <f t="shared" si="18"/>
        <v>34</v>
      </c>
      <c r="AJ41" s="192">
        <f t="shared" si="19"/>
        <v>34</v>
      </c>
      <c r="AK41" s="192">
        <f t="shared" si="20"/>
        <v>34</v>
      </c>
      <c r="AL41" s="192">
        <f t="shared" si="21"/>
        <v>30</v>
      </c>
      <c r="AM41" s="192">
        <f t="shared" si="22"/>
        <v>0</v>
      </c>
      <c r="AN41" s="192">
        <f t="shared" si="23"/>
        <v>0</v>
      </c>
      <c r="AO41" s="192">
        <f t="shared" si="24"/>
        <v>0</v>
      </c>
      <c r="AP41" s="193">
        <f t="shared" si="30"/>
        <v>0</v>
      </c>
      <c r="AQ41" s="193">
        <f t="shared" si="31"/>
        <v>0</v>
      </c>
      <c r="AR41" s="193">
        <f t="shared" si="32"/>
        <v>0</v>
      </c>
      <c r="AS41" s="307">
        <f t="shared" si="33"/>
        <v>0</v>
      </c>
      <c r="AT41" s="304"/>
      <c r="AU41" s="304"/>
      <c r="AV41" s="304"/>
      <c r="AW41" s="304"/>
      <c r="AX41" s="236">
        <f t="shared" si="134"/>
        <v>200</v>
      </c>
      <c r="AY41" s="2">
        <f t="shared" si="135"/>
        <v>1.25</v>
      </c>
      <c r="AZ41" s="87" t="e">
        <f>VLOOKUP(I41,Listy!$A$1:$H$9,6,FALSE)</f>
        <v>#N/A</v>
      </c>
      <c r="BA41" s="378" t="e">
        <f t="shared" si="136"/>
        <v>#N/A</v>
      </c>
      <c r="BB41" s="379" t="e">
        <f t="shared" si="137"/>
        <v>#N/A</v>
      </c>
      <c r="BC41" s="12"/>
      <c r="BD41" s="12"/>
      <c r="BE41" s="12"/>
      <c r="BF41" s="12"/>
      <c r="BG41" s="12"/>
      <c r="BH41" s="12"/>
      <c r="BI41" s="21">
        <f t="shared" si="34"/>
        <v>0</v>
      </c>
      <c r="BJ41" s="2"/>
      <c r="BK41" s="2"/>
      <c r="BL41" s="21"/>
      <c r="BM41" s="2"/>
      <c r="BN41" s="2"/>
      <c r="BO41" s="21"/>
      <c r="BP41" s="2"/>
      <c r="BQ41" s="2"/>
      <c r="BR41" s="21"/>
      <c r="BS41" s="21"/>
      <c r="BT41" s="2"/>
      <c r="BU41" s="2"/>
      <c r="BV41" s="2"/>
      <c r="BW41" s="21">
        <f t="shared" si="35"/>
        <v>0</v>
      </c>
      <c r="BX41" s="2"/>
      <c r="BY41" s="2"/>
      <c r="BZ41" s="2"/>
      <c r="CA41" s="21">
        <f t="shared" si="36"/>
        <v>0</v>
      </c>
      <c r="CB41" s="2"/>
      <c r="CC41" s="2"/>
      <c r="CD41" s="2"/>
      <c r="CE41" s="21">
        <f t="shared" si="37"/>
        <v>0</v>
      </c>
    </row>
    <row r="42" spans="1:84" s="278" customFormat="1" ht="18" x14ac:dyDescent="0.35">
      <c r="A42" s="453">
        <v>7</v>
      </c>
      <c r="B42" s="18" t="s">
        <v>379</v>
      </c>
      <c r="C42" s="105">
        <v>0</v>
      </c>
      <c r="D42" s="116" t="str">
        <f t="shared" ref="D42" si="138">CONCATENATE(A$3,"_",A42,"_",B42,"_",C42)</f>
        <v>.z10_7_a_0</v>
      </c>
      <c r="E42" s="386" t="s">
        <v>768</v>
      </c>
      <c r="F42" s="122"/>
      <c r="G42" s="122"/>
      <c r="H42" s="391"/>
      <c r="I42" s="122"/>
      <c r="J42" s="91">
        <f t="shared" si="48"/>
        <v>243</v>
      </c>
      <c r="K42" s="94">
        <f>VLOOKUP(J42,Kalendarz!B:E,4,FALSE)</f>
        <v>48082</v>
      </c>
      <c r="L42" s="94">
        <f t="shared" si="38"/>
        <v>48082</v>
      </c>
      <c r="M42" s="37">
        <f t="shared" si="39"/>
        <v>242</v>
      </c>
      <c r="N42" s="474">
        <f>ROUND(MAX(AG42:AO42)/Listy!$U$2,0)</f>
        <v>0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/>
    </row>
    <row r="43" spans="1:84" s="278" customFormat="1" x14ac:dyDescent="0.3">
      <c r="A43" s="2">
        <v>7</v>
      </c>
      <c r="B43" s="18" t="s">
        <v>379</v>
      </c>
      <c r="C43" s="105">
        <v>1</v>
      </c>
      <c r="D43" s="116" t="str">
        <f t="shared" si="49"/>
        <v>.z10_7_a_1</v>
      </c>
      <c r="E43" s="391" t="s">
        <v>544</v>
      </c>
      <c r="F43" s="37" t="str">
        <f>IFERROR(VLOOKUP($I43,Listy!$A:$H,2,FALSE),"XXX")</f>
        <v>XXX</v>
      </c>
      <c r="G43" s="37" t="str">
        <f>IFERROR(VLOOKUP($I43,Listy!$A:$H,3,FALSE),"XXX")</f>
        <v>XXX</v>
      </c>
      <c r="H43" s="133">
        <v>26</v>
      </c>
      <c r="I43" s="89" t="s">
        <v>29</v>
      </c>
      <c r="J43" s="91">
        <f t="shared" si="48"/>
        <v>243</v>
      </c>
      <c r="K43" s="94">
        <f>VLOOKUP(J43,Kalendarz!B:E,4,FALSE)</f>
        <v>48082</v>
      </c>
      <c r="L43" s="94">
        <f t="shared" si="38"/>
        <v>48083</v>
      </c>
      <c r="M43" s="37">
        <f t="shared" si="39"/>
        <v>243</v>
      </c>
      <c r="N43" s="474">
        <f>ROUND(MAX(AG43:AO43)/Listy!$U$2,0)</f>
        <v>1</v>
      </c>
      <c r="O43" s="37">
        <v>160</v>
      </c>
      <c r="P43" s="187">
        <v>0.09</v>
      </c>
      <c r="Q43" s="187">
        <v>0.09</v>
      </c>
      <c r="R43" s="187">
        <v>0.08</v>
      </c>
      <c r="S43" s="187">
        <v>0.08</v>
      </c>
      <c r="T43" s="187">
        <v>0.08</v>
      </c>
      <c r="U43" s="187">
        <v>0.08</v>
      </c>
      <c r="V43" s="187"/>
      <c r="W43" s="187"/>
      <c r="X43" s="187"/>
      <c r="Y43" s="292">
        <v>0.25</v>
      </c>
      <c r="Z43" s="292">
        <v>0.25</v>
      </c>
      <c r="AA43" s="292">
        <v>0</v>
      </c>
      <c r="AB43" s="292"/>
      <c r="AC43" s="304"/>
      <c r="AD43" s="304"/>
      <c r="AE43" s="304"/>
      <c r="AF43" s="304"/>
      <c r="AG43" s="192">
        <f t="shared" si="16"/>
        <v>14</v>
      </c>
      <c r="AH43" s="192">
        <f t="shared" si="17"/>
        <v>14</v>
      </c>
      <c r="AI43" s="192">
        <f t="shared" si="18"/>
        <v>13</v>
      </c>
      <c r="AJ43" s="192">
        <f t="shared" si="19"/>
        <v>13</v>
      </c>
      <c r="AK43" s="192">
        <f t="shared" si="20"/>
        <v>13</v>
      </c>
      <c r="AL43" s="192">
        <f t="shared" si="21"/>
        <v>13</v>
      </c>
      <c r="AM43" s="192">
        <f t="shared" si="22"/>
        <v>0</v>
      </c>
      <c r="AN43" s="192">
        <f t="shared" si="23"/>
        <v>0</v>
      </c>
      <c r="AO43" s="192">
        <f t="shared" si="24"/>
        <v>0</v>
      </c>
      <c r="AP43" s="193">
        <f t="shared" si="30"/>
        <v>40</v>
      </c>
      <c r="AQ43" s="193">
        <f t="shared" si="31"/>
        <v>40</v>
      </c>
      <c r="AR43" s="193">
        <f t="shared" si="32"/>
        <v>0</v>
      </c>
      <c r="AS43" s="307">
        <f t="shared" si="33"/>
        <v>0</v>
      </c>
      <c r="AT43" s="304"/>
      <c r="AU43" s="304"/>
      <c r="AV43" s="304"/>
      <c r="AW43" s="304"/>
      <c r="AX43" s="236">
        <f t="shared" ref="AX43:AX44" si="139">SUM(AG43:AO43)</f>
        <v>80</v>
      </c>
      <c r="AY43" s="2">
        <f t="shared" ref="AY43:AY44" si="140">AX43/160</f>
        <v>0.5</v>
      </c>
      <c r="AZ43" s="87" t="e">
        <f>VLOOKUP(I43,Listy!$A$1:$H$9,6,FALSE)</f>
        <v>#N/A</v>
      </c>
      <c r="BA43" s="378" t="e">
        <f t="shared" ref="BA43:BA44" si="141">AY43*AZ43</f>
        <v>#N/A</v>
      </c>
      <c r="BB43" s="379" t="e">
        <f t="shared" ref="BB43:BB44" si="142">AY43*BA43</f>
        <v>#N/A</v>
      </c>
      <c r="BC43" s="12"/>
      <c r="BD43" s="12"/>
      <c r="BE43" s="12"/>
      <c r="BF43" s="12"/>
      <c r="BG43" s="12"/>
      <c r="BH43" s="12"/>
      <c r="BI43" s="21">
        <f t="shared" si="34"/>
        <v>0</v>
      </c>
      <c r="BJ43" s="2"/>
      <c r="BK43" s="2"/>
      <c r="BL43" s="21"/>
      <c r="BM43" s="2"/>
      <c r="BN43" s="2"/>
      <c r="BO43" s="21"/>
      <c r="BP43" s="2"/>
      <c r="BQ43" s="2"/>
      <c r="BR43" s="21"/>
      <c r="BS43" s="21"/>
      <c r="BT43" s="2"/>
      <c r="BU43" s="2"/>
      <c r="BV43" s="2"/>
      <c r="BW43" s="21">
        <f t="shared" si="35"/>
        <v>0</v>
      </c>
      <c r="BX43" s="2"/>
      <c r="BY43" s="2"/>
      <c r="BZ43" s="2"/>
      <c r="CA43" s="21">
        <f t="shared" si="36"/>
        <v>0</v>
      </c>
      <c r="CB43" s="2"/>
      <c r="CC43" s="2"/>
      <c r="CD43" s="2"/>
      <c r="CE43" s="21">
        <f t="shared" si="37"/>
        <v>0</v>
      </c>
    </row>
    <row r="44" spans="1:84" s="278" customFormat="1" x14ac:dyDescent="0.3">
      <c r="A44" s="2">
        <v>7</v>
      </c>
      <c r="B44" s="18" t="s">
        <v>380</v>
      </c>
      <c r="C44" s="105">
        <v>1</v>
      </c>
      <c r="D44" s="116" t="str">
        <f t="shared" si="49"/>
        <v>.z10_7_b_1</v>
      </c>
      <c r="E44" s="391" t="s">
        <v>545</v>
      </c>
      <c r="F44" s="37" t="str">
        <f>IFERROR(VLOOKUP($I44,Listy!$A:$H,2,FALSE),"XXX")</f>
        <v>XXX</v>
      </c>
      <c r="G44" s="37" t="str">
        <f>IFERROR(VLOOKUP($I44,Listy!$A:$H,3,FALSE),"XXX")</f>
        <v>XXX</v>
      </c>
      <c r="H44" s="133">
        <v>26</v>
      </c>
      <c r="I44" s="89" t="s">
        <v>29</v>
      </c>
      <c r="J44" s="91">
        <f t="shared" si="48"/>
        <v>244</v>
      </c>
      <c r="K44" s="94">
        <f>VLOOKUP(J44,Kalendarz!B:E,4,FALSE)</f>
        <v>48089</v>
      </c>
      <c r="L44" s="94">
        <f t="shared" si="38"/>
        <v>48089</v>
      </c>
      <c r="M44" s="37">
        <f t="shared" si="39"/>
        <v>243</v>
      </c>
      <c r="N44" s="474">
        <v>0</v>
      </c>
      <c r="O44" s="37">
        <v>160</v>
      </c>
      <c r="P44" s="187">
        <v>0.09</v>
      </c>
      <c r="Q44" s="187">
        <v>0.09</v>
      </c>
      <c r="R44" s="187">
        <v>0.08</v>
      </c>
      <c r="S44" s="187">
        <v>0.08</v>
      </c>
      <c r="T44" s="187">
        <v>0.08</v>
      </c>
      <c r="U44" s="187">
        <v>0.08</v>
      </c>
      <c r="V44" s="187"/>
      <c r="W44" s="187"/>
      <c r="X44" s="187"/>
      <c r="Y44" s="292">
        <v>0.25</v>
      </c>
      <c r="Z44" s="292">
        <v>0.25</v>
      </c>
      <c r="AA44" s="292">
        <v>0</v>
      </c>
      <c r="AB44" s="292"/>
      <c r="AC44" s="305"/>
      <c r="AD44" s="305"/>
      <c r="AE44" s="305"/>
      <c r="AF44" s="305"/>
      <c r="AG44" s="192">
        <f t="shared" si="16"/>
        <v>14</v>
      </c>
      <c r="AH44" s="192">
        <f t="shared" si="17"/>
        <v>14</v>
      </c>
      <c r="AI44" s="192">
        <f t="shared" si="18"/>
        <v>13</v>
      </c>
      <c r="AJ44" s="192">
        <f t="shared" si="19"/>
        <v>13</v>
      </c>
      <c r="AK44" s="192">
        <f t="shared" si="20"/>
        <v>13</v>
      </c>
      <c r="AL44" s="192">
        <f t="shared" si="21"/>
        <v>13</v>
      </c>
      <c r="AM44" s="192">
        <f t="shared" si="22"/>
        <v>0</v>
      </c>
      <c r="AN44" s="192">
        <f t="shared" si="23"/>
        <v>0</v>
      </c>
      <c r="AO44" s="192">
        <f t="shared" si="24"/>
        <v>0</v>
      </c>
      <c r="AP44" s="193">
        <f t="shared" si="30"/>
        <v>40</v>
      </c>
      <c r="AQ44" s="193">
        <f t="shared" si="31"/>
        <v>40</v>
      </c>
      <c r="AR44" s="193">
        <f t="shared" si="32"/>
        <v>0</v>
      </c>
      <c r="AS44" s="193">
        <f t="shared" si="33"/>
        <v>0</v>
      </c>
      <c r="AT44" s="306">
        <f t="shared" ref="AT44" si="143">ROUND($O44*AC44,0)</f>
        <v>0</v>
      </c>
      <c r="AU44" s="306">
        <f t="shared" ref="AU44" si="144">ROUND($O44*AD44,0)</f>
        <v>0</v>
      </c>
      <c r="AV44" s="306">
        <f t="shared" ref="AV44" si="145">ROUND($O44*AE44,0)</f>
        <v>0</v>
      </c>
      <c r="AW44" s="306">
        <f t="shared" ref="AW44" si="146">ROUND($O44*AF44,0)</f>
        <v>0</v>
      </c>
      <c r="AX44" s="236">
        <f t="shared" si="139"/>
        <v>80</v>
      </c>
      <c r="AY44" s="2">
        <f t="shared" si="140"/>
        <v>0.5</v>
      </c>
      <c r="AZ44" s="87" t="e">
        <f>VLOOKUP(I44,Listy!$A$1:$H$9,6,FALSE)</f>
        <v>#N/A</v>
      </c>
      <c r="BA44" s="378" t="e">
        <f t="shared" si="141"/>
        <v>#N/A</v>
      </c>
      <c r="BB44" s="379" t="e">
        <f t="shared" si="142"/>
        <v>#N/A</v>
      </c>
      <c r="BC44" s="2"/>
      <c r="BD44" s="2"/>
      <c r="BE44" s="2"/>
      <c r="BF44" s="2"/>
      <c r="BG44" s="2"/>
      <c r="BH44" s="2"/>
      <c r="BI44" s="21">
        <f t="shared" si="34"/>
        <v>0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1">
        <f t="shared" si="35"/>
        <v>0</v>
      </c>
      <c r="BX44" s="2"/>
      <c r="BY44" s="2"/>
      <c r="BZ44" s="2"/>
      <c r="CA44" s="21">
        <f t="shared" si="36"/>
        <v>0</v>
      </c>
      <c r="CB44" s="2"/>
      <c r="CC44" s="2"/>
      <c r="CD44" s="2"/>
      <c r="CE44" s="21">
        <f t="shared" si="37"/>
        <v>0</v>
      </c>
    </row>
    <row r="45" spans="1:84" s="278" customFormat="1" x14ac:dyDescent="0.3">
      <c r="A45" s="2">
        <v>7</v>
      </c>
      <c r="B45" s="18" t="s">
        <v>381</v>
      </c>
      <c r="C45" s="105">
        <v>1</v>
      </c>
      <c r="D45" s="116" t="str">
        <f t="shared" si="49"/>
        <v>.z10_7_c_1</v>
      </c>
      <c r="E45" s="391" t="s">
        <v>546</v>
      </c>
      <c r="F45" s="37" t="str">
        <f>IFERROR(VLOOKUP($I45,Listy!$A:$H,2,FALSE),"XXX")</f>
        <v>XXX</v>
      </c>
      <c r="G45" s="37" t="str">
        <f>IFERROR(VLOOKUP($I45,Listy!$A:$H,3,FALSE),"XXX")</f>
        <v>XXX</v>
      </c>
      <c r="H45" s="133">
        <v>26</v>
      </c>
      <c r="I45" s="89" t="s">
        <v>37</v>
      </c>
      <c r="J45" s="91">
        <f t="shared" si="48"/>
        <v>244</v>
      </c>
      <c r="K45" s="94">
        <f>VLOOKUP(J45,Kalendarz!B:E,4,FALSE)</f>
        <v>48089</v>
      </c>
      <c r="L45" s="94">
        <f t="shared" si="38"/>
        <v>48089</v>
      </c>
      <c r="M45" s="37">
        <f t="shared" si="39"/>
        <v>243</v>
      </c>
      <c r="N45" s="474">
        <f>ROUND(MAX(AG45:AO45)/Listy!$U$2,0)</f>
        <v>0</v>
      </c>
      <c r="O45" s="37">
        <v>120</v>
      </c>
      <c r="P45" s="187">
        <v>0.05</v>
      </c>
      <c r="Q45" s="187">
        <v>0.05</v>
      </c>
      <c r="R45" s="187">
        <v>0.05</v>
      </c>
      <c r="S45" s="187">
        <v>0.06</v>
      </c>
      <c r="T45" s="187">
        <v>0.06</v>
      </c>
      <c r="U45" s="187">
        <v>0.06</v>
      </c>
      <c r="V45" s="187"/>
      <c r="W45" s="187"/>
      <c r="X45" s="187"/>
      <c r="Y45" s="292">
        <v>0</v>
      </c>
      <c r="Z45" s="292">
        <v>0</v>
      </c>
      <c r="AA45" s="292">
        <v>0.67</v>
      </c>
      <c r="AB45" s="292"/>
      <c r="AC45" s="304"/>
      <c r="AD45" s="304"/>
      <c r="AE45" s="304"/>
      <c r="AF45" s="304"/>
      <c r="AG45" s="192">
        <f t="shared" si="16"/>
        <v>6</v>
      </c>
      <c r="AH45" s="192">
        <f t="shared" si="17"/>
        <v>6</v>
      </c>
      <c r="AI45" s="192">
        <f t="shared" si="18"/>
        <v>6</v>
      </c>
      <c r="AJ45" s="192">
        <f t="shared" si="19"/>
        <v>7</v>
      </c>
      <c r="AK45" s="192">
        <f t="shared" si="20"/>
        <v>7</v>
      </c>
      <c r="AL45" s="192">
        <f t="shared" si="21"/>
        <v>7</v>
      </c>
      <c r="AM45" s="192">
        <f t="shared" si="22"/>
        <v>0</v>
      </c>
      <c r="AN45" s="192">
        <f t="shared" si="23"/>
        <v>0</v>
      </c>
      <c r="AO45" s="192">
        <f t="shared" si="24"/>
        <v>0</v>
      </c>
      <c r="AP45" s="193">
        <f t="shared" si="30"/>
        <v>0</v>
      </c>
      <c r="AQ45" s="193">
        <f t="shared" si="31"/>
        <v>0</v>
      </c>
      <c r="AR45" s="193">
        <f t="shared" si="32"/>
        <v>80</v>
      </c>
      <c r="AS45" s="307">
        <f t="shared" si="33"/>
        <v>0</v>
      </c>
      <c r="AT45" s="304"/>
      <c r="AU45" s="304"/>
      <c r="AV45" s="304"/>
      <c r="AW45" s="304"/>
      <c r="AX45" s="236">
        <f t="shared" ref="AX45" si="147">SUM(AG45:AO45)</f>
        <v>39</v>
      </c>
      <c r="AY45" s="2">
        <f t="shared" ref="AY45" si="148">AX45/160</f>
        <v>0.24374999999999999</v>
      </c>
      <c r="AZ45" s="87" t="e">
        <f>VLOOKUP(I45,Listy!$A$1:$H$9,6,FALSE)</f>
        <v>#N/A</v>
      </c>
      <c r="BA45" s="378" t="e">
        <f t="shared" ref="BA45" si="149">AY45*AZ45</f>
        <v>#N/A</v>
      </c>
      <c r="BB45" s="379" t="e">
        <f t="shared" ref="BB45" si="150">AY45*BA45</f>
        <v>#N/A</v>
      </c>
      <c r="BC45" s="12"/>
      <c r="BD45" s="12"/>
      <c r="BE45" s="12"/>
      <c r="BF45" s="12"/>
      <c r="BG45" s="12"/>
      <c r="BH45" s="12"/>
      <c r="BI45" s="21">
        <f t="shared" si="34"/>
        <v>0</v>
      </c>
      <c r="BJ45" s="2"/>
      <c r="BK45" s="2"/>
      <c r="BL45" s="21"/>
      <c r="BM45" s="2"/>
      <c r="BN45" s="2"/>
      <c r="BO45" s="21"/>
      <c r="BP45" s="2"/>
      <c r="BQ45" s="2"/>
      <c r="BR45" s="21"/>
      <c r="BS45" s="21"/>
      <c r="BT45" s="2"/>
      <c r="BU45" s="2"/>
      <c r="BV45" s="2"/>
      <c r="BW45" s="21">
        <f t="shared" si="35"/>
        <v>0</v>
      </c>
      <c r="BX45" s="2"/>
      <c r="BY45" s="2"/>
      <c r="BZ45" s="2"/>
      <c r="CA45" s="21">
        <f t="shared" si="36"/>
        <v>0</v>
      </c>
      <c r="CB45" s="2"/>
      <c r="CC45" s="2"/>
      <c r="CD45" s="2"/>
      <c r="CE45" s="21">
        <f t="shared" si="37"/>
        <v>0</v>
      </c>
    </row>
    <row r="46" spans="1:84" s="278" customFormat="1" ht="18" x14ac:dyDescent="0.35">
      <c r="A46" s="453">
        <v>8</v>
      </c>
      <c r="B46" s="18" t="s">
        <v>379</v>
      </c>
      <c r="C46" s="105">
        <v>0</v>
      </c>
      <c r="D46" s="116" t="str">
        <f t="shared" ref="D46" si="151">CONCATENATE(A$3,"_",A46,"_",B46,"_",C46)</f>
        <v>.z10_8_a_0</v>
      </c>
      <c r="E46" s="386" t="s">
        <v>769</v>
      </c>
      <c r="F46" s="122"/>
      <c r="G46" s="122"/>
      <c r="H46" s="391"/>
      <c r="I46" s="122"/>
      <c r="J46" s="91">
        <f t="shared" si="48"/>
        <v>244</v>
      </c>
      <c r="K46" s="94">
        <f>VLOOKUP(J46,Kalendarz!B:E,4,FALSE)</f>
        <v>48089</v>
      </c>
      <c r="L46" s="94">
        <f t="shared" si="38"/>
        <v>48089</v>
      </c>
      <c r="M46" s="37">
        <f t="shared" si="39"/>
        <v>243</v>
      </c>
      <c r="N46" s="474">
        <f>ROUND(MAX(AG46:AO46)/Listy!$U$2,0)</f>
        <v>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/>
    </row>
    <row r="47" spans="1:84" s="278" customFormat="1" x14ac:dyDescent="0.3">
      <c r="A47" s="2">
        <v>8</v>
      </c>
      <c r="B47" s="18" t="s">
        <v>379</v>
      </c>
      <c r="C47" s="105">
        <v>1</v>
      </c>
      <c r="D47" s="116" t="str">
        <f t="shared" si="49"/>
        <v>.z10_8_a_1</v>
      </c>
      <c r="E47" s="391" t="s">
        <v>547</v>
      </c>
      <c r="F47" s="37" t="str">
        <f>IFERROR(VLOOKUP($I47,Listy!$A:$H,2,FALSE),"XXX")</f>
        <v>XXX</v>
      </c>
      <c r="G47" s="37" t="str">
        <f>IFERROR(VLOOKUP($I47,Listy!$A:$H,3,FALSE),"XXX")</f>
        <v>XXX</v>
      </c>
      <c r="H47" s="133">
        <v>27</v>
      </c>
      <c r="I47" s="89" t="s">
        <v>37</v>
      </c>
      <c r="J47" s="91">
        <f t="shared" si="48"/>
        <v>244</v>
      </c>
      <c r="K47" s="94">
        <f>VLOOKUP(J47,Kalendarz!B:E,4,FALSE)</f>
        <v>48089</v>
      </c>
      <c r="L47" s="94">
        <f t="shared" si="38"/>
        <v>48091</v>
      </c>
      <c r="M47" s="37">
        <f t="shared" si="39"/>
        <v>245</v>
      </c>
      <c r="N47" s="474">
        <f>ROUND(MAX(AG47:AO47)/Listy!$U$2,0)</f>
        <v>2</v>
      </c>
      <c r="O47" s="37">
        <v>200</v>
      </c>
      <c r="P47" s="187">
        <v>0.17</v>
      </c>
      <c r="Q47" s="187">
        <v>0.17</v>
      </c>
      <c r="R47" s="187">
        <v>0.17</v>
      </c>
      <c r="S47" s="187">
        <v>0.17</v>
      </c>
      <c r="T47" s="187">
        <v>0.17</v>
      </c>
      <c r="U47" s="187">
        <v>0.15</v>
      </c>
      <c r="V47" s="187"/>
      <c r="W47" s="187"/>
      <c r="X47" s="187"/>
      <c r="Y47" s="292">
        <v>0</v>
      </c>
      <c r="Z47" s="292">
        <v>0</v>
      </c>
      <c r="AA47" s="292">
        <v>0</v>
      </c>
      <c r="AB47" s="292"/>
      <c r="AC47" s="304"/>
      <c r="AD47" s="304"/>
      <c r="AE47" s="304"/>
      <c r="AF47" s="304"/>
      <c r="AG47" s="192">
        <f t="shared" si="16"/>
        <v>34</v>
      </c>
      <c r="AH47" s="192">
        <f t="shared" si="17"/>
        <v>34</v>
      </c>
      <c r="AI47" s="192">
        <f t="shared" si="18"/>
        <v>34</v>
      </c>
      <c r="AJ47" s="192">
        <f t="shared" si="19"/>
        <v>34</v>
      </c>
      <c r="AK47" s="192">
        <f t="shared" si="20"/>
        <v>34</v>
      </c>
      <c r="AL47" s="192">
        <f t="shared" si="21"/>
        <v>30</v>
      </c>
      <c r="AM47" s="192">
        <f t="shared" si="22"/>
        <v>0</v>
      </c>
      <c r="AN47" s="192">
        <f t="shared" si="23"/>
        <v>0</v>
      </c>
      <c r="AO47" s="192">
        <f t="shared" si="24"/>
        <v>0</v>
      </c>
      <c r="AP47" s="193">
        <f t="shared" si="30"/>
        <v>0</v>
      </c>
      <c r="AQ47" s="193">
        <f t="shared" si="31"/>
        <v>0</v>
      </c>
      <c r="AR47" s="193">
        <f t="shared" si="32"/>
        <v>0</v>
      </c>
      <c r="AS47" s="307">
        <f t="shared" si="33"/>
        <v>0</v>
      </c>
      <c r="AT47" s="304"/>
      <c r="AU47" s="304"/>
      <c r="AV47" s="304"/>
      <c r="AW47" s="304"/>
      <c r="AX47" s="236">
        <f t="shared" ref="AX47:AX48" si="152">SUM(AG47:AO47)</f>
        <v>200</v>
      </c>
      <c r="AY47" s="2">
        <f t="shared" ref="AY47:AY48" si="153">AX47/160</f>
        <v>1.25</v>
      </c>
      <c r="AZ47" s="87" t="e">
        <f>VLOOKUP(I47,Listy!$A$1:$H$9,6,FALSE)</f>
        <v>#N/A</v>
      </c>
      <c r="BA47" s="378" t="e">
        <f t="shared" ref="BA47:BA48" si="154">AY47*AZ47</f>
        <v>#N/A</v>
      </c>
      <c r="BB47" s="379" t="e">
        <f t="shared" ref="BB47:BB48" si="155">AY47*BA47</f>
        <v>#N/A</v>
      </c>
      <c r="BC47" s="12"/>
      <c r="BD47" s="12"/>
      <c r="BE47" s="12"/>
      <c r="BF47" s="12"/>
      <c r="BG47" s="12"/>
      <c r="BH47" s="12"/>
      <c r="BI47" s="21">
        <f t="shared" si="34"/>
        <v>0</v>
      </c>
      <c r="BJ47" s="2"/>
      <c r="BK47" s="2"/>
      <c r="BL47" s="21"/>
      <c r="BM47" s="2"/>
      <c r="BN47" s="2"/>
      <c r="BO47" s="21"/>
      <c r="BP47" s="2"/>
      <c r="BQ47" s="2"/>
      <c r="BR47" s="21"/>
      <c r="BS47" s="21"/>
      <c r="BT47" s="2"/>
      <c r="BU47" s="2"/>
      <c r="BV47" s="2"/>
      <c r="BW47" s="21">
        <f t="shared" si="35"/>
        <v>0</v>
      </c>
      <c r="BX47" s="2"/>
      <c r="BY47" s="2"/>
      <c r="BZ47" s="2"/>
      <c r="CA47" s="21">
        <f t="shared" si="36"/>
        <v>0</v>
      </c>
      <c r="CB47" s="2"/>
      <c r="CC47" s="2"/>
      <c r="CD47" s="2"/>
      <c r="CE47" s="21">
        <f t="shared" si="37"/>
        <v>0</v>
      </c>
    </row>
    <row r="48" spans="1:84" s="278" customFormat="1" x14ac:dyDescent="0.3">
      <c r="A48" s="2">
        <v>8</v>
      </c>
      <c r="B48" s="18" t="s">
        <v>380</v>
      </c>
      <c r="C48" s="105">
        <v>1</v>
      </c>
      <c r="D48" s="116" t="str">
        <f t="shared" si="49"/>
        <v>.z10_8_b_1</v>
      </c>
      <c r="E48" s="391" t="s">
        <v>548</v>
      </c>
      <c r="F48" s="37" t="str">
        <f>IFERROR(VLOOKUP($I48,Listy!$A:$H,2,FALSE),"XXX")</f>
        <v>XXX</v>
      </c>
      <c r="G48" s="37" t="str">
        <f>IFERROR(VLOOKUP($I48,Listy!$A:$H,3,FALSE),"XXX")</f>
        <v>XXX</v>
      </c>
      <c r="H48" s="133">
        <v>28</v>
      </c>
      <c r="I48" s="89" t="s">
        <v>37</v>
      </c>
      <c r="J48" s="91">
        <f t="shared" si="48"/>
        <v>246</v>
      </c>
      <c r="K48" s="94">
        <f>VLOOKUP(J48,Kalendarz!B:E,4,FALSE)</f>
        <v>48103</v>
      </c>
      <c r="L48" s="94">
        <f t="shared" si="38"/>
        <v>48105</v>
      </c>
      <c r="M48" s="37">
        <f t="shared" si="39"/>
        <v>247</v>
      </c>
      <c r="N48" s="474">
        <f>ROUND(MAX(AG48:AO48)/Listy!$U$2,0)</f>
        <v>2</v>
      </c>
      <c r="O48" s="37">
        <v>200</v>
      </c>
      <c r="P48" s="187">
        <v>0.17</v>
      </c>
      <c r="Q48" s="187">
        <v>0.17</v>
      </c>
      <c r="R48" s="187">
        <v>0.17</v>
      </c>
      <c r="S48" s="187">
        <v>0.17</v>
      </c>
      <c r="T48" s="187">
        <v>0.17</v>
      </c>
      <c r="U48" s="187">
        <v>0.15</v>
      </c>
      <c r="V48" s="187"/>
      <c r="W48" s="187"/>
      <c r="X48" s="187"/>
      <c r="Y48" s="292">
        <v>0</v>
      </c>
      <c r="Z48" s="292">
        <v>0</v>
      </c>
      <c r="AA48" s="292">
        <v>0</v>
      </c>
      <c r="AB48" s="292"/>
      <c r="AC48" s="305"/>
      <c r="AD48" s="305"/>
      <c r="AE48" s="305"/>
      <c r="AF48" s="305"/>
      <c r="AG48" s="192">
        <f t="shared" si="16"/>
        <v>34</v>
      </c>
      <c r="AH48" s="192">
        <f t="shared" si="17"/>
        <v>34</v>
      </c>
      <c r="AI48" s="192">
        <f t="shared" si="18"/>
        <v>34</v>
      </c>
      <c r="AJ48" s="192">
        <f t="shared" si="19"/>
        <v>34</v>
      </c>
      <c r="AK48" s="192">
        <f t="shared" si="20"/>
        <v>34</v>
      </c>
      <c r="AL48" s="192">
        <f t="shared" si="21"/>
        <v>30</v>
      </c>
      <c r="AM48" s="192">
        <f t="shared" si="22"/>
        <v>0</v>
      </c>
      <c r="AN48" s="192">
        <f t="shared" si="23"/>
        <v>0</v>
      </c>
      <c r="AO48" s="192">
        <f t="shared" si="24"/>
        <v>0</v>
      </c>
      <c r="AP48" s="193">
        <f t="shared" si="30"/>
        <v>0</v>
      </c>
      <c r="AQ48" s="193">
        <f t="shared" si="31"/>
        <v>0</v>
      </c>
      <c r="AR48" s="193">
        <f t="shared" si="32"/>
        <v>0</v>
      </c>
      <c r="AS48" s="193">
        <f t="shared" si="33"/>
        <v>0</v>
      </c>
      <c r="AT48" s="306">
        <f t="shared" ref="AT48" si="156">ROUND($O48*AC48,0)</f>
        <v>0</v>
      </c>
      <c r="AU48" s="306">
        <f t="shared" ref="AU48" si="157">ROUND($O48*AD48,0)</f>
        <v>0</v>
      </c>
      <c r="AV48" s="306">
        <f t="shared" ref="AV48" si="158">ROUND($O48*AE48,0)</f>
        <v>0</v>
      </c>
      <c r="AW48" s="306">
        <f t="shared" ref="AW48" si="159">ROUND($O48*AF48,0)</f>
        <v>0</v>
      </c>
      <c r="AX48" s="236">
        <f t="shared" si="152"/>
        <v>200</v>
      </c>
      <c r="AY48" s="2">
        <f t="shared" si="153"/>
        <v>1.25</v>
      </c>
      <c r="AZ48" s="87" t="e">
        <f>VLOOKUP(I48,Listy!$A$1:$H$9,6,FALSE)</f>
        <v>#N/A</v>
      </c>
      <c r="BA48" s="378" t="e">
        <f t="shared" si="154"/>
        <v>#N/A</v>
      </c>
      <c r="BB48" s="379" t="e">
        <f t="shared" si="155"/>
        <v>#N/A</v>
      </c>
      <c r="BC48" s="2"/>
      <c r="BD48" s="2"/>
      <c r="BE48" s="2"/>
      <c r="BF48" s="2"/>
      <c r="BG48" s="2"/>
      <c r="BH48" s="2"/>
      <c r="BI48" s="21">
        <f t="shared" si="34"/>
        <v>0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1">
        <f t="shared" si="35"/>
        <v>0</v>
      </c>
      <c r="BX48" s="2"/>
      <c r="BY48" s="2"/>
      <c r="BZ48" s="2"/>
      <c r="CA48" s="21">
        <f t="shared" si="36"/>
        <v>0</v>
      </c>
      <c r="CB48" s="2"/>
      <c r="CC48" s="2"/>
      <c r="CD48" s="2"/>
      <c r="CE48" s="21">
        <f t="shared" si="37"/>
        <v>0</v>
      </c>
      <c r="CF48" s="348"/>
    </row>
    <row r="49" spans="1:85" s="278" customFormat="1" ht="18" x14ac:dyDescent="0.35">
      <c r="A49" s="453">
        <v>9</v>
      </c>
      <c r="B49" s="18" t="s">
        <v>379</v>
      </c>
      <c r="C49" s="105">
        <v>0</v>
      </c>
      <c r="D49" s="116" t="str">
        <f t="shared" ref="D49" si="160">CONCATENATE(A$3,"_",A49,"_",B49,"_",C49)</f>
        <v>.z10_9_a_0</v>
      </c>
      <c r="E49" s="386" t="s">
        <v>770</v>
      </c>
      <c r="F49" s="122"/>
      <c r="G49" s="122"/>
      <c r="H49" s="26"/>
      <c r="I49" s="122"/>
      <c r="J49" s="91">
        <f t="shared" si="48"/>
        <v>248</v>
      </c>
      <c r="K49" s="94">
        <f>VLOOKUP(J49,Kalendarz!B:E,4,FALSE)</f>
        <v>48117</v>
      </c>
      <c r="L49" s="94">
        <f t="shared" si="38"/>
        <v>48117</v>
      </c>
      <c r="M49" s="37">
        <f t="shared" si="39"/>
        <v>247</v>
      </c>
      <c r="N49" s="474">
        <f>ROUND(MAX(AG49:AO49)/Listy!$U$2,0)</f>
        <v>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/>
    </row>
    <row r="50" spans="1:85" s="278" customFormat="1" x14ac:dyDescent="0.3">
      <c r="A50" s="2">
        <v>9</v>
      </c>
      <c r="B50" s="18" t="s">
        <v>379</v>
      </c>
      <c r="C50" s="105">
        <v>1</v>
      </c>
      <c r="D50" s="116" t="str">
        <f t="shared" si="49"/>
        <v>.z10_9_a_1</v>
      </c>
      <c r="E50" s="391" t="s">
        <v>549</v>
      </c>
      <c r="F50" s="37" t="str">
        <f>IFERROR(VLOOKUP($I50,Listy!$A:$H,2,FALSE),"XXX")</f>
        <v>XXX</v>
      </c>
      <c r="G50" s="37" t="str">
        <f>IFERROR(VLOOKUP($I50,Listy!$A:$H,3,FALSE),"XXX")</f>
        <v>XXX</v>
      </c>
      <c r="H50" s="133">
        <v>29</v>
      </c>
      <c r="I50" s="89" t="s">
        <v>48</v>
      </c>
      <c r="J50" s="91">
        <f t="shared" si="48"/>
        <v>248</v>
      </c>
      <c r="K50" s="94">
        <f>VLOOKUP(J50,Kalendarz!B:E,4,FALSE)</f>
        <v>48117</v>
      </c>
      <c r="L50" s="94">
        <f t="shared" si="38"/>
        <v>48118</v>
      </c>
      <c r="M50" s="37">
        <f t="shared" si="39"/>
        <v>248</v>
      </c>
      <c r="N50" s="474">
        <f>ROUND(MAX(AG50:AO50)/Listy!$U$2,0)</f>
        <v>1</v>
      </c>
      <c r="O50" s="37">
        <v>240</v>
      </c>
      <c r="P50" s="187">
        <v>0.09</v>
      </c>
      <c r="Q50" s="187">
        <v>0.09</v>
      </c>
      <c r="R50" s="187">
        <v>0.08</v>
      </c>
      <c r="S50" s="187">
        <v>0.08</v>
      </c>
      <c r="T50" s="187">
        <v>0.08</v>
      </c>
      <c r="U50" s="187">
        <v>0.08</v>
      </c>
      <c r="V50" s="187"/>
      <c r="W50" s="187"/>
      <c r="X50" s="187"/>
      <c r="Y50" s="292">
        <v>0</v>
      </c>
      <c r="Z50" s="292">
        <v>0.25</v>
      </c>
      <c r="AA50" s="292">
        <v>0.25</v>
      </c>
      <c r="AB50" s="292"/>
      <c r="AC50" s="305"/>
      <c r="AD50" s="305"/>
      <c r="AE50" s="305"/>
      <c r="AF50" s="305"/>
      <c r="AG50" s="192">
        <f t="shared" si="16"/>
        <v>22</v>
      </c>
      <c r="AH50" s="192">
        <f t="shared" si="17"/>
        <v>22</v>
      </c>
      <c r="AI50" s="192">
        <f t="shared" si="18"/>
        <v>19</v>
      </c>
      <c r="AJ50" s="192">
        <f t="shared" si="19"/>
        <v>19</v>
      </c>
      <c r="AK50" s="192">
        <f t="shared" si="20"/>
        <v>19</v>
      </c>
      <c r="AL50" s="192">
        <f t="shared" si="21"/>
        <v>19</v>
      </c>
      <c r="AM50" s="192">
        <f t="shared" si="22"/>
        <v>0</v>
      </c>
      <c r="AN50" s="192">
        <f t="shared" si="23"/>
        <v>0</v>
      </c>
      <c r="AO50" s="192">
        <f t="shared" si="24"/>
        <v>0</v>
      </c>
      <c r="AP50" s="193">
        <f t="shared" si="30"/>
        <v>0</v>
      </c>
      <c r="AQ50" s="193">
        <f t="shared" si="31"/>
        <v>60</v>
      </c>
      <c r="AR50" s="193">
        <f t="shared" si="32"/>
        <v>60</v>
      </c>
      <c r="AS50" s="193">
        <f t="shared" si="33"/>
        <v>0</v>
      </c>
      <c r="AT50" s="306">
        <f t="shared" ref="AT50" si="161">ROUND($O50*AC50,0)</f>
        <v>0</v>
      </c>
      <c r="AU50" s="306">
        <f t="shared" ref="AU50" si="162">ROUND($O50*AD50,0)</f>
        <v>0</v>
      </c>
      <c r="AV50" s="306">
        <f t="shared" ref="AV50" si="163">ROUND($O50*AE50,0)</f>
        <v>0</v>
      </c>
      <c r="AW50" s="306">
        <f t="shared" ref="AW50" si="164">ROUND($O50*AF50,0)</f>
        <v>0</v>
      </c>
      <c r="AX50" s="236">
        <f t="shared" ref="AX50:AX51" si="165">SUM(AG50:AO50)</f>
        <v>120</v>
      </c>
      <c r="AY50" s="2">
        <f t="shared" ref="AY50:AY51" si="166">AX50/160</f>
        <v>0.75</v>
      </c>
      <c r="AZ50" s="87" t="e">
        <f>VLOOKUP(I50,Listy!$A$1:$H$9,6,FALSE)</f>
        <v>#N/A</v>
      </c>
      <c r="BA50" s="378" t="e">
        <f t="shared" ref="BA50:BA51" si="167">AY50*AZ50</f>
        <v>#N/A</v>
      </c>
      <c r="BB50" s="379" t="e">
        <f t="shared" ref="BB50:BB51" si="168">AY50*BA50</f>
        <v>#N/A</v>
      </c>
      <c r="BC50" s="2"/>
      <c r="BD50" s="2"/>
      <c r="BE50" s="2"/>
      <c r="BF50" s="2"/>
      <c r="BG50" s="2"/>
      <c r="BH50" s="2"/>
      <c r="BI50" s="21">
        <f t="shared" si="34"/>
        <v>0</v>
      </c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1">
        <f t="shared" si="35"/>
        <v>0</v>
      </c>
      <c r="BX50" s="2"/>
      <c r="BY50" s="2"/>
      <c r="BZ50" s="2"/>
      <c r="CA50" s="21">
        <f t="shared" si="36"/>
        <v>0</v>
      </c>
      <c r="CB50" s="2"/>
      <c r="CC50" s="2"/>
      <c r="CD50" s="2"/>
      <c r="CE50" s="21">
        <f t="shared" si="37"/>
        <v>0</v>
      </c>
    </row>
    <row r="51" spans="1:85" s="278" customFormat="1" x14ac:dyDescent="0.3">
      <c r="A51" s="2">
        <v>9</v>
      </c>
      <c r="B51" s="18" t="s">
        <v>380</v>
      </c>
      <c r="C51" s="105">
        <v>1</v>
      </c>
      <c r="D51" s="116" t="str">
        <f t="shared" si="49"/>
        <v>.z10_9_b_1</v>
      </c>
      <c r="E51" s="391" t="s">
        <v>550</v>
      </c>
      <c r="F51" s="37" t="str">
        <f>IFERROR(VLOOKUP($I51,Listy!$A:$H,2,FALSE),"XXX")</f>
        <v>XXX</v>
      </c>
      <c r="G51" s="37" t="str">
        <f>IFERROR(VLOOKUP($I51,Listy!$A:$H,3,FALSE),"XXX")</f>
        <v>XXX</v>
      </c>
      <c r="H51" s="133">
        <v>30</v>
      </c>
      <c r="I51" s="89" t="s">
        <v>48</v>
      </c>
      <c r="J51" s="91">
        <f t="shared" si="48"/>
        <v>249</v>
      </c>
      <c r="K51" s="94">
        <f>VLOOKUP(J51,Kalendarz!B:E,4,FALSE)</f>
        <v>48124</v>
      </c>
      <c r="L51" s="94">
        <f t="shared" si="38"/>
        <v>48125</v>
      </c>
      <c r="M51" s="37">
        <f t="shared" si="39"/>
        <v>249</v>
      </c>
      <c r="N51" s="474">
        <f>ROUND(MAX(AG51:AO51)/Listy!$U$2,0)</f>
        <v>1</v>
      </c>
      <c r="O51" s="37">
        <v>240</v>
      </c>
      <c r="P51" s="187">
        <v>0.09</v>
      </c>
      <c r="Q51" s="187">
        <v>0.09</v>
      </c>
      <c r="R51" s="187">
        <v>0.08</v>
      </c>
      <c r="S51" s="187">
        <v>0.08</v>
      </c>
      <c r="T51" s="187">
        <v>0.08</v>
      </c>
      <c r="U51" s="187">
        <v>0.08</v>
      </c>
      <c r="V51" s="187"/>
      <c r="W51" s="187"/>
      <c r="X51" s="187"/>
      <c r="Y51" s="292">
        <v>0</v>
      </c>
      <c r="Z51" s="292">
        <v>0.25</v>
      </c>
      <c r="AA51" s="292">
        <v>0.25</v>
      </c>
      <c r="AB51" s="292"/>
      <c r="AC51" s="304"/>
      <c r="AD51" s="304"/>
      <c r="AE51" s="304"/>
      <c r="AF51" s="304"/>
      <c r="AG51" s="192">
        <f t="shared" si="16"/>
        <v>22</v>
      </c>
      <c r="AH51" s="192">
        <f t="shared" si="17"/>
        <v>22</v>
      </c>
      <c r="AI51" s="192">
        <f t="shared" si="18"/>
        <v>19</v>
      </c>
      <c r="AJ51" s="192">
        <f t="shared" si="19"/>
        <v>19</v>
      </c>
      <c r="AK51" s="192">
        <f t="shared" si="20"/>
        <v>19</v>
      </c>
      <c r="AL51" s="192">
        <f t="shared" si="21"/>
        <v>19</v>
      </c>
      <c r="AM51" s="192">
        <f t="shared" si="22"/>
        <v>0</v>
      </c>
      <c r="AN51" s="192">
        <f t="shared" si="23"/>
        <v>0</v>
      </c>
      <c r="AO51" s="192">
        <f t="shared" si="24"/>
        <v>0</v>
      </c>
      <c r="AP51" s="193">
        <f t="shared" si="30"/>
        <v>0</v>
      </c>
      <c r="AQ51" s="193">
        <f t="shared" si="31"/>
        <v>60</v>
      </c>
      <c r="AR51" s="193">
        <f t="shared" si="32"/>
        <v>60</v>
      </c>
      <c r="AS51" s="307">
        <f t="shared" si="33"/>
        <v>0</v>
      </c>
      <c r="AT51" s="304"/>
      <c r="AU51" s="304"/>
      <c r="AV51" s="304"/>
      <c r="AW51" s="304"/>
      <c r="AX51" s="236">
        <f t="shared" si="165"/>
        <v>120</v>
      </c>
      <c r="AY51" s="2">
        <f t="shared" si="166"/>
        <v>0.75</v>
      </c>
      <c r="AZ51" s="87" t="e">
        <f>VLOOKUP(I51,Listy!$A$1:$H$9,6,FALSE)</f>
        <v>#N/A</v>
      </c>
      <c r="BA51" s="378" t="e">
        <f t="shared" si="167"/>
        <v>#N/A</v>
      </c>
      <c r="BB51" s="379" t="e">
        <f t="shared" si="168"/>
        <v>#N/A</v>
      </c>
      <c r="BC51" s="12"/>
      <c r="BD51" s="12"/>
      <c r="BE51" s="12"/>
      <c r="BF51" s="12"/>
      <c r="BG51" s="12"/>
      <c r="BH51" s="12"/>
      <c r="BI51" s="21">
        <f t="shared" si="34"/>
        <v>0</v>
      </c>
      <c r="BJ51" s="2"/>
      <c r="BK51" s="2"/>
      <c r="BL51" s="21"/>
      <c r="BM51" s="2"/>
      <c r="BN51" s="2"/>
      <c r="BO51" s="21"/>
      <c r="BP51" s="2"/>
      <c r="BQ51" s="2"/>
      <c r="BR51" s="21"/>
      <c r="BS51" s="21"/>
      <c r="BT51" s="2"/>
      <c r="BU51" s="2"/>
      <c r="BV51" s="2"/>
      <c r="BW51" s="21">
        <f t="shared" si="35"/>
        <v>0</v>
      </c>
      <c r="BX51" s="2"/>
      <c r="BY51" s="2"/>
      <c r="BZ51" s="2"/>
      <c r="CA51" s="21">
        <f t="shared" si="36"/>
        <v>0</v>
      </c>
      <c r="CB51" s="2"/>
      <c r="CC51" s="2"/>
      <c r="CD51" s="2"/>
      <c r="CE51" s="21">
        <f t="shared" si="37"/>
        <v>0</v>
      </c>
    </row>
    <row r="52" spans="1:85" s="278" customFormat="1" ht="18" x14ac:dyDescent="0.35">
      <c r="A52" s="453">
        <v>10</v>
      </c>
      <c r="B52" s="18" t="s">
        <v>379</v>
      </c>
      <c r="C52" s="105">
        <v>0</v>
      </c>
      <c r="D52" s="116" t="str">
        <f t="shared" ref="D52" si="169">CONCATENATE(A$3,"_",A52,"_",B52,"_",C52)</f>
        <v>.z10_10_a_0</v>
      </c>
      <c r="E52" s="386" t="s">
        <v>771</v>
      </c>
      <c r="F52" s="122"/>
      <c r="G52" s="122"/>
      <c r="H52" s="455"/>
      <c r="I52" s="122"/>
      <c r="J52" s="91">
        <f t="shared" si="48"/>
        <v>250</v>
      </c>
      <c r="K52" s="94">
        <f>VLOOKUP(J52,Kalendarz!B:E,4,FALSE)</f>
        <v>48131</v>
      </c>
      <c r="L52" s="94">
        <f t="shared" si="38"/>
        <v>48131</v>
      </c>
      <c r="M52" s="37">
        <f t="shared" si="39"/>
        <v>249</v>
      </c>
      <c r="N52" s="474">
        <f>ROUND(MAX(AG52:AO52)/Listy!$U$2,0)</f>
        <v>0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/>
    </row>
    <row r="53" spans="1:85" s="278" customFormat="1" x14ac:dyDescent="0.3">
      <c r="A53" s="2">
        <v>10</v>
      </c>
      <c r="B53" s="18" t="s">
        <v>379</v>
      </c>
      <c r="C53" s="105">
        <v>1</v>
      </c>
      <c r="D53" s="116" t="str">
        <f t="shared" si="49"/>
        <v>.z10_10_a_1</v>
      </c>
      <c r="E53" s="391" t="s">
        <v>551</v>
      </c>
      <c r="F53" s="37" t="str">
        <f>IFERROR(VLOOKUP($I53,Listy!$A:$H,2,FALSE),"XXX")</f>
        <v>XXX</v>
      </c>
      <c r="G53" s="37" t="str">
        <f>IFERROR(VLOOKUP($I53,Listy!$A:$H,3,FALSE),"XXX")</f>
        <v>XXX</v>
      </c>
      <c r="H53" s="133">
        <v>31</v>
      </c>
      <c r="I53" s="89" t="s">
        <v>29</v>
      </c>
      <c r="J53" s="91">
        <f t="shared" si="48"/>
        <v>250</v>
      </c>
      <c r="K53" s="94">
        <f>VLOOKUP(J53,Kalendarz!B:E,4,FALSE)</f>
        <v>48131</v>
      </c>
      <c r="L53" s="94">
        <f t="shared" si="38"/>
        <v>48133</v>
      </c>
      <c r="M53" s="37">
        <f t="shared" si="39"/>
        <v>251</v>
      </c>
      <c r="N53" s="474">
        <f>ROUND(MAX(AG53:AO53)/Listy!$U$2,0)</f>
        <v>2</v>
      </c>
      <c r="O53" s="37">
        <v>200</v>
      </c>
      <c r="P53" s="187">
        <v>0.17</v>
      </c>
      <c r="Q53" s="187">
        <v>0.17</v>
      </c>
      <c r="R53" s="187">
        <v>0.17</v>
      </c>
      <c r="S53" s="187">
        <v>0.17</v>
      </c>
      <c r="T53" s="187">
        <v>0.17</v>
      </c>
      <c r="U53" s="187">
        <v>0.15</v>
      </c>
      <c r="V53" s="187"/>
      <c r="W53" s="187"/>
      <c r="X53" s="187"/>
      <c r="Y53" s="292">
        <v>0</v>
      </c>
      <c r="Z53" s="292">
        <v>0</v>
      </c>
      <c r="AA53" s="292">
        <v>0</v>
      </c>
      <c r="AB53" s="292"/>
      <c r="AC53" s="304"/>
      <c r="AD53" s="304"/>
      <c r="AE53" s="304"/>
      <c r="AF53" s="304"/>
      <c r="AG53" s="192">
        <f t="shared" si="16"/>
        <v>34</v>
      </c>
      <c r="AH53" s="192">
        <f t="shared" si="17"/>
        <v>34</v>
      </c>
      <c r="AI53" s="192">
        <f t="shared" si="18"/>
        <v>34</v>
      </c>
      <c r="AJ53" s="192">
        <f t="shared" si="19"/>
        <v>34</v>
      </c>
      <c r="AK53" s="192">
        <f t="shared" si="20"/>
        <v>34</v>
      </c>
      <c r="AL53" s="192">
        <f t="shared" si="21"/>
        <v>30</v>
      </c>
      <c r="AM53" s="192">
        <f t="shared" si="22"/>
        <v>0</v>
      </c>
      <c r="AN53" s="192">
        <f t="shared" si="23"/>
        <v>0</v>
      </c>
      <c r="AO53" s="192">
        <f t="shared" si="24"/>
        <v>0</v>
      </c>
      <c r="AP53" s="193">
        <f t="shared" si="30"/>
        <v>0</v>
      </c>
      <c r="AQ53" s="193">
        <f t="shared" si="31"/>
        <v>0</v>
      </c>
      <c r="AR53" s="193">
        <f t="shared" si="32"/>
        <v>0</v>
      </c>
      <c r="AS53" s="307">
        <f t="shared" si="33"/>
        <v>0</v>
      </c>
      <c r="AT53" s="304"/>
      <c r="AU53" s="304"/>
      <c r="AV53" s="304"/>
      <c r="AW53" s="304"/>
      <c r="AX53" s="236">
        <f t="shared" ref="AX53:AX54" si="170">SUM(AG53:AO53)</f>
        <v>200</v>
      </c>
      <c r="AY53" s="2">
        <f t="shared" ref="AY53:AY54" si="171">AX53/160</f>
        <v>1.25</v>
      </c>
      <c r="AZ53" s="87" t="e">
        <f>VLOOKUP(I53,Listy!$A$1:$H$9,6,FALSE)</f>
        <v>#N/A</v>
      </c>
      <c r="BA53" s="378" t="e">
        <f t="shared" ref="BA53:BA54" si="172">AY53*AZ53</f>
        <v>#N/A</v>
      </c>
      <c r="BB53" s="379" t="e">
        <f t="shared" ref="BB53:BB54" si="173">AY53*BA53</f>
        <v>#N/A</v>
      </c>
      <c r="BC53" s="12"/>
      <c r="BD53" s="12"/>
      <c r="BE53" s="12"/>
      <c r="BF53" s="12"/>
      <c r="BG53" s="12"/>
      <c r="BH53" s="12"/>
      <c r="BI53" s="21">
        <f t="shared" si="34"/>
        <v>0</v>
      </c>
      <c r="BJ53" s="2"/>
      <c r="BK53" s="2"/>
      <c r="BL53" s="21"/>
      <c r="BM53" s="2"/>
      <c r="BN53" s="2"/>
      <c r="BO53" s="21"/>
      <c r="BP53" s="2"/>
      <c r="BQ53" s="2"/>
      <c r="BR53" s="21"/>
      <c r="BS53" s="21"/>
      <c r="BT53" s="2"/>
      <c r="BU53" s="2"/>
      <c r="BV53" s="2"/>
      <c r="BW53" s="21">
        <f t="shared" si="35"/>
        <v>0</v>
      </c>
      <c r="BX53" s="2"/>
      <c r="BY53" s="2"/>
      <c r="BZ53" s="2"/>
      <c r="CA53" s="21">
        <f t="shared" si="36"/>
        <v>0</v>
      </c>
      <c r="CB53" s="2"/>
      <c r="CC53" s="2"/>
      <c r="CD53" s="2"/>
      <c r="CE53" s="21">
        <f t="shared" si="37"/>
        <v>0</v>
      </c>
    </row>
    <row r="54" spans="1:85" s="278" customFormat="1" x14ac:dyDescent="0.3">
      <c r="A54" s="2">
        <v>10</v>
      </c>
      <c r="B54" s="18" t="s">
        <v>380</v>
      </c>
      <c r="C54" s="105">
        <v>1</v>
      </c>
      <c r="D54" s="116" t="str">
        <f t="shared" si="49"/>
        <v>.z10_10_b_1</v>
      </c>
      <c r="E54" s="391" t="s">
        <v>552</v>
      </c>
      <c r="F54" s="37" t="str">
        <f>IFERROR(VLOOKUP($I54,Listy!$A:$H,2,FALSE),"XXX")</f>
        <v>XXX</v>
      </c>
      <c r="G54" s="37" t="str">
        <f>IFERROR(VLOOKUP($I54,Listy!$A:$H,3,FALSE),"XXX")</f>
        <v>XXX</v>
      </c>
      <c r="H54" s="133">
        <v>32</v>
      </c>
      <c r="I54" s="89" t="s">
        <v>29</v>
      </c>
      <c r="J54" s="91">
        <f t="shared" si="48"/>
        <v>252</v>
      </c>
      <c r="K54" s="94">
        <f>VLOOKUP(J54,Kalendarz!B:E,4,FALSE)</f>
        <v>48145</v>
      </c>
      <c r="L54" s="94">
        <f t="shared" si="38"/>
        <v>48147</v>
      </c>
      <c r="M54" s="37">
        <f t="shared" si="39"/>
        <v>253</v>
      </c>
      <c r="N54" s="474">
        <f>ROUND(MAX(AG54:AO54)/Listy!$U$2,0)</f>
        <v>2</v>
      </c>
      <c r="O54" s="37">
        <v>200</v>
      </c>
      <c r="P54" s="187">
        <v>0.17</v>
      </c>
      <c r="Q54" s="187">
        <v>0.17</v>
      </c>
      <c r="R54" s="187">
        <v>0.17</v>
      </c>
      <c r="S54" s="187">
        <v>0.17</v>
      </c>
      <c r="T54" s="187">
        <v>0.17</v>
      </c>
      <c r="U54" s="187">
        <v>0.15</v>
      </c>
      <c r="V54" s="187"/>
      <c r="W54" s="187"/>
      <c r="X54" s="187"/>
      <c r="Y54" s="292">
        <v>0</v>
      </c>
      <c r="Z54" s="292">
        <v>0</v>
      </c>
      <c r="AA54" s="292">
        <v>0</v>
      </c>
      <c r="AB54" s="292"/>
      <c r="AC54" s="305"/>
      <c r="AD54" s="305"/>
      <c r="AE54" s="305"/>
      <c r="AF54" s="305"/>
      <c r="AG54" s="192">
        <f t="shared" si="16"/>
        <v>34</v>
      </c>
      <c r="AH54" s="192">
        <f t="shared" si="17"/>
        <v>34</v>
      </c>
      <c r="AI54" s="192">
        <f t="shared" si="18"/>
        <v>34</v>
      </c>
      <c r="AJ54" s="192">
        <f t="shared" si="19"/>
        <v>34</v>
      </c>
      <c r="AK54" s="192">
        <f t="shared" si="20"/>
        <v>34</v>
      </c>
      <c r="AL54" s="192">
        <f t="shared" si="21"/>
        <v>30</v>
      </c>
      <c r="AM54" s="192">
        <f t="shared" si="22"/>
        <v>0</v>
      </c>
      <c r="AN54" s="192">
        <f t="shared" si="23"/>
        <v>0</v>
      </c>
      <c r="AO54" s="192">
        <f t="shared" si="24"/>
        <v>0</v>
      </c>
      <c r="AP54" s="193">
        <f t="shared" si="30"/>
        <v>0</v>
      </c>
      <c r="AQ54" s="193">
        <f t="shared" si="31"/>
        <v>0</v>
      </c>
      <c r="AR54" s="193">
        <f t="shared" si="32"/>
        <v>0</v>
      </c>
      <c r="AS54" s="193">
        <f t="shared" si="33"/>
        <v>0</v>
      </c>
      <c r="AT54" s="306">
        <f t="shared" ref="AT54" si="174">ROUND($O54*AC54,0)</f>
        <v>0</v>
      </c>
      <c r="AU54" s="306">
        <f t="shared" ref="AU54" si="175">ROUND($O54*AD54,0)</f>
        <v>0</v>
      </c>
      <c r="AV54" s="306">
        <f t="shared" ref="AV54" si="176">ROUND($O54*AE54,0)</f>
        <v>0</v>
      </c>
      <c r="AW54" s="306">
        <f t="shared" ref="AW54" si="177">ROUND($O54*AF54,0)</f>
        <v>0</v>
      </c>
      <c r="AX54" s="236">
        <f t="shared" si="170"/>
        <v>200</v>
      </c>
      <c r="AY54" s="2">
        <f t="shared" si="171"/>
        <v>1.25</v>
      </c>
      <c r="AZ54" s="87" t="e">
        <f>VLOOKUP(I54,Listy!$A$1:$H$9,6,FALSE)</f>
        <v>#N/A</v>
      </c>
      <c r="BA54" s="378" t="e">
        <f t="shared" si="172"/>
        <v>#N/A</v>
      </c>
      <c r="BB54" s="379" t="e">
        <f t="shared" si="173"/>
        <v>#N/A</v>
      </c>
      <c r="BC54" s="2"/>
      <c r="BD54" s="2"/>
      <c r="BE54" s="2"/>
      <c r="BF54" s="2"/>
      <c r="BG54" s="2"/>
      <c r="BH54" s="2"/>
      <c r="BI54" s="21">
        <f t="shared" si="34"/>
        <v>0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1">
        <f t="shared" si="35"/>
        <v>0</v>
      </c>
      <c r="BX54" s="2"/>
      <c r="BY54" s="2"/>
      <c r="BZ54" s="2"/>
      <c r="CA54" s="21">
        <f t="shared" si="36"/>
        <v>0</v>
      </c>
      <c r="CB54" s="2"/>
      <c r="CC54" s="2"/>
      <c r="CD54" s="2"/>
      <c r="CE54" s="21">
        <f t="shared" si="37"/>
        <v>0</v>
      </c>
    </row>
    <row r="55" spans="1:85" s="278" customFormat="1" x14ac:dyDescent="0.3">
      <c r="A55" s="2">
        <v>10</v>
      </c>
      <c r="B55" s="18" t="s">
        <v>381</v>
      </c>
      <c r="C55" s="105">
        <v>1</v>
      </c>
      <c r="D55" s="116" t="str">
        <f t="shared" si="49"/>
        <v>.z10_10_c_1</v>
      </c>
      <c r="E55" s="391" t="s">
        <v>553</v>
      </c>
      <c r="F55" s="37" t="str">
        <f>IFERROR(VLOOKUP($I55,Listy!$A:$H,2,FALSE),"XXX")</f>
        <v>XXX</v>
      </c>
      <c r="G55" s="37" t="str">
        <f>IFERROR(VLOOKUP($I55,Listy!$A:$H,3,FALSE),"XXX")</f>
        <v>XXX</v>
      </c>
      <c r="H55" s="133">
        <v>33</v>
      </c>
      <c r="I55" s="89" t="s">
        <v>29</v>
      </c>
      <c r="J55" s="91">
        <f t="shared" si="48"/>
        <v>254</v>
      </c>
      <c r="K55" s="94">
        <f>VLOOKUP(J55,Kalendarz!B:E,4,FALSE)</f>
        <v>48159</v>
      </c>
      <c r="L55" s="94">
        <f t="shared" si="38"/>
        <v>48161</v>
      </c>
      <c r="M55" s="37">
        <f t="shared" si="39"/>
        <v>255</v>
      </c>
      <c r="N55" s="474">
        <f>ROUND(MAX(AG55:AO55)/Listy!$U$2,0)</f>
        <v>2</v>
      </c>
      <c r="O55" s="37">
        <v>200</v>
      </c>
      <c r="P55" s="187">
        <v>0.17</v>
      </c>
      <c r="Q55" s="187">
        <v>0.17</v>
      </c>
      <c r="R55" s="187">
        <v>0.17</v>
      </c>
      <c r="S55" s="187">
        <v>0.17</v>
      </c>
      <c r="T55" s="187">
        <v>0.17</v>
      </c>
      <c r="U55" s="187">
        <v>0.15</v>
      </c>
      <c r="V55" s="187"/>
      <c r="W55" s="187"/>
      <c r="X55" s="187"/>
      <c r="Y55" s="292">
        <v>0</v>
      </c>
      <c r="Z55" s="292">
        <v>0</v>
      </c>
      <c r="AA55" s="292">
        <v>0</v>
      </c>
      <c r="AB55" s="292"/>
      <c r="AC55" s="304"/>
      <c r="AD55" s="304"/>
      <c r="AE55" s="304"/>
      <c r="AF55" s="304"/>
      <c r="AG55" s="192">
        <f t="shared" si="16"/>
        <v>34</v>
      </c>
      <c r="AH55" s="192">
        <f t="shared" si="17"/>
        <v>34</v>
      </c>
      <c r="AI55" s="192">
        <f t="shared" si="18"/>
        <v>34</v>
      </c>
      <c r="AJ55" s="192">
        <f t="shared" si="19"/>
        <v>34</v>
      </c>
      <c r="AK55" s="192">
        <f t="shared" si="20"/>
        <v>34</v>
      </c>
      <c r="AL55" s="192">
        <f t="shared" si="21"/>
        <v>30</v>
      </c>
      <c r="AM55" s="192">
        <f t="shared" si="22"/>
        <v>0</v>
      </c>
      <c r="AN55" s="192">
        <f t="shared" si="23"/>
        <v>0</v>
      </c>
      <c r="AO55" s="192">
        <f t="shared" si="24"/>
        <v>0</v>
      </c>
      <c r="AP55" s="193">
        <f t="shared" si="30"/>
        <v>0</v>
      </c>
      <c r="AQ55" s="193">
        <f t="shared" si="31"/>
        <v>0</v>
      </c>
      <c r="AR55" s="193">
        <f t="shared" si="32"/>
        <v>0</v>
      </c>
      <c r="AS55" s="307">
        <f t="shared" si="33"/>
        <v>0</v>
      </c>
      <c r="AT55" s="304"/>
      <c r="AU55" s="304"/>
      <c r="AV55" s="304"/>
      <c r="AW55" s="304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21">
        <f t="shared" si="34"/>
        <v>0</v>
      </c>
      <c r="BJ55" s="2"/>
      <c r="BK55" s="2"/>
      <c r="BL55" s="21"/>
      <c r="BM55" s="2"/>
      <c r="BN55" s="2"/>
      <c r="BO55" s="21"/>
      <c r="BP55" s="2"/>
      <c r="BQ55" s="2"/>
      <c r="BR55" s="21"/>
      <c r="BS55" s="21"/>
      <c r="BT55" s="2"/>
      <c r="BU55" s="2"/>
      <c r="BV55" s="2"/>
      <c r="BW55" s="21">
        <f t="shared" si="35"/>
        <v>0</v>
      </c>
      <c r="BX55" s="2"/>
      <c r="BY55" s="2"/>
      <c r="BZ55" s="2"/>
      <c r="CA55" s="21">
        <f t="shared" si="36"/>
        <v>0</v>
      </c>
      <c r="CB55" s="2"/>
      <c r="CC55" s="2"/>
      <c r="CD55" s="2"/>
      <c r="CE55" s="21">
        <f t="shared" si="37"/>
        <v>0</v>
      </c>
    </row>
    <row r="56" spans="1:85" s="278" customFormat="1" ht="18" x14ac:dyDescent="0.35">
      <c r="A56" s="453">
        <v>11</v>
      </c>
      <c r="B56" s="278" t="s">
        <v>379</v>
      </c>
      <c r="C56" s="105">
        <v>1</v>
      </c>
      <c r="D56" s="116" t="str">
        <f t="shared" si="49"/>
        <v>.z10_11_a_1</v>
      </c>
      <c r="E56" s="386" t="s">
        <v>772</v>
      </c>
      <c r="F56" s="37" t="str">
        <f>IFERROR(VLOOKUP($I56,Listy!$A:$H,2,FALSE),"XXX")</f>
        <v>XXX</v>
      </c>
      <c r="G56" s="37" t="str">
        <f>IFERROR(VLOOKUP($I56,Listy!$A:$H,3,FALSE),"XXX")</f>
        <v>XXX</v>
      </c>
      <c r="H56" s="133">
        <v>34</v>
      </c>
      <c r="I56" s="89" t="s">
        <v>29</v>
      </c>
      <c r="J56" s="91">
        <f t="shared" si="48"/>
        <v>256</v>
      </c>
      <c r="K56" s="94">
        <f>VLOOKUP(J56,Kalendarz!B:E,4,FALSE)</f>
        <v>48173</v>
      </c>
      <c r="L56" s="94">
        <f t="shared" si="38"/>
        <v>48176</v>
      </c>
      <c r="M56" s="37">
        <f t="shared" si="39"/>
        <v>258</v>
      </c>
      <c r="N56" s="474">
        <f>ROUND(MAX(AG56:AO56)/Listy!$U$2,0)</f>
        <v>3</v>
      </c>
      <c r="O56" s="37">
        <v>400</v>
      </c>
      <c r="P56" s="187">
        <v>0.17</v>
      </c>
      <c r="Q56" s="187">
        <v>0.17</v>
      </c>
      <c r="R56" s="187">
        <v>0.17</v>
      </c>
      <c r="S56" s="187">
        <v>0.17</v>
      </c>
      <c r="T56" s="187">
        <v>0.17</v>
      </c>
      <c r="U56" s="187">
        <v>0.15</v>
      </c>
      <c r="V56" s="187"/>
      <c r="W56" s="187"/>
      <c r="X56" s="187"/>
      <c r="Y56" s="292">
        <v>0</v>
      </c>
      <c r="Z56" s="292">
        <v>0</v>
      </c>
      <c r="AA56" s="292">
        <v>0</v>
      </c>
      <c r="AB56" s="292"/>
      <c r="AC56" s="305"/>
      <c r="AD56" s="305"/>
      <c r="AE56" s="305"/>
      <c r="AF56" s="305"/>
      <c r="AG56" s="192">
        <f t="shared" si="16"/>
        <v>68</v>
      </c>
      <c r="AH56" s="192">
        <f t="shared" si="17"/>
        <v>68</v>
      </c>
      <c r="AI56" s="192">
        <f t="shared" si="18"/>
        <v>68</v>
      </c>
      <c r="AJ56" s="192">
        <f t="shared" si="19"/>
        <v>68</v>
      </c>
      <c r="AK56" s="192">
        <f t="shared" si="20"/>
        <v>68</v>
      </c>
      <c r="AL56" s="192">
        <f t="shared" si="21"/>
        <v>60</v>
      </c>
      <c r="AM56" s="192">
        <f t="shared" si="22"/>
        <v>0</v>
      </c>
      <c r="AN56" s="192">
        <f t="shared" si="23"/>
        <v>0</v>
      </c>
      <c r="AO56" s="192">
        <f t="shared" si="24"/>
        <v>0</v>
      </c>
      <c r="AP56" s="193">
        <f t="shared" si="30"/>
        <v>0</v>
      </c>
      <c r="AQ56" s="193">
        <f t="shared" si="31"/>
        <v>0</v>
      </c>
      <c r="AR56" s="193">
        <f t="shared" si="32"/>
        <v>0</v>
      </c>
      <c r="AS56" s="193">
        <f t="shared" si="33"/>
        <v>0</v>
      </c>
      <c r="AT56" s="306">
        <f t="shared" ref="AT56" si="178">ROUND($O56*AC56,0)</f>
        <v>0</v>
      </c>
      <c r="AU56" s="306">
        <f t="shared" ref="AU56" si="179">ROUND($O56*AD56,0)</f>
        <v>0</v>
      </c>
      <c r="AV56" s="306">
        <f t="shared" ref="AV56" si="180">ROUND($O56*AE56,0)</f>
        <v>0</v>
      </c>
      <c r="AW56" s="306">
        <f t="shared" ref="AW56" si="181">ROUND($O56*AF56,0)</f>
        <v>0</v>
      </c>
      <c r="AX56" s="236">
        <f t="shared" ref="AX56" si="182">SUM(AG56:AO56)</f>
        <v>400</v>
      </c>
      <c r="AY56" s="2">
        <f t="shared" ref="AY56" si="183">AX56/160</f>
        <v>2.5</v>
      </c>
      <c r="AZ56" s="87" t="e">
        <f>VLOOKUP(I56,Listy!$A$1:$H$9,6,FALSE)</f>
        <v>#N/A</v>
      </c>
      <c r="BA56" s="378" t="e">
        <f t="shared" ref="BA56" si="184">AY56*AZ56</f>
        <v>#N/A</v>
      </c>
      <c r="BB56" s="379" t="e">
        <f t="shared" ref="BB56" si="185">AY56*BA56</f>
        <v>#N/A</v>
      </c>
      <c r="BC56" s="2"/>
      <c r="BD56" s="2"/>
      <c r="BE56" s="2"/>
      <c r="BF56" s="2"/>
      <c r="BG56" s="2"/>
      <c r="BH56" s="2"/>
      <c r="BI56" s="21">
        <f t="shared" si="34"/>
        <v>0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1">
        <f t="shared" si="35"/>
        <v>0</v>
      </c>
      <c r="BX56" s="2"/>
      <c r="BY56" s="2"/>
      <c r="BZ56" s="2"/>
      <c r="CA56" s="21">
        <f t="shared" si="36"/>
        <v>0</v>
      </c>
      <c r="CB56" s="2"/>
      <c r="CC56" s="2"/>
      <c r="CD56" s="2"/>
      <c r="CE56" s="21">
        <f t="shared" si="37"/>
        <v>0</v>
      </c>
    </row>
    <row r="57" spans="1:85" s="278" customFormat="1" ht="18" x14ac:dyDescent="0.35">
      <c r="A57" s="450" t="s">
        <v>90</v>
      </c>
      <c r="B57" s="451"/>
      <c r="C57" s="353"/>
      <c r="D57" s="333"/>
      <c r="E57" s="451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3"/>
      <c r="AE57" s="333"/>
      <c r="AF57" s="333"/>
      <c r="AG57" s="585">
        <f>SUM(AG$3:AG56)</f>
        <v>1434</v>
      </c>
      <c r="AH57" s="586">
        <f>SUM(AH$3:AH56)</f>
        <v>1431</v>
      </c>
      <c r="AI57" s="586">
        <f>SUM(AI$3:AI56)</f>
        <v>1422</v>
      </c>
      <c r="AJ57" s="586">
        <f>SUM(AJ$3:AJ56)</f>
        <v>1415</v>
      </c>
      <c r="AK57" s="586">
        <f>SUM(AK$3:AK56)</f>
        <v>1410</v>
      </c>
      <c r="AL57" s="586">
        <f>SUM(AL$3:AL56)</f>
        <v>1272</v>
      </c>
      <c r="AM57" s="586">
        <f>SUM(AM$3:AM56)</f>
        <v>0</v>
      </c>
      <c r="AN57" s="586">
        <f>SUM(AN$3:AN56)</f>
        <v>0</v>
      </c>
      <c r="AO57" s="587">
        <f>SUM(AO$3:AO56)</f>
        <v>0</v>
      </c>
      <c r="AP57" s="579">
        <f>SUM(AP$3:AP56)</f>
        <v>280</v>
      </c>
      <c r="AQ57" s="580">
        <f>SUM(AQ$3:AQ56)</f>
        <v>480</v>
      </c>
      <c r="AR57" s="580">
        <f>SUM(AR$3:AR56)</f>
        <v>480</v>
      </c>
      <c r="AS57" s="581">
        <f>SUM(AS$3:AS56)</f>
        <v>0</v>
      </c>
      <c r="AT57" s="572">
        <f>SUM(AT$3:AT56)</f>
        <v>0</v>
      </c>
      <c r="AU57" s="573">
        <f>SUM(AU$3:AU56)</f>
        <v>0</v>
      </c>
      <c r="AV57" s="573">
        <f>SUM(AV$3:AV56)</f>
        <v>0</v>
      </c>
      <c r="AW57" s="574">
        <f>SUM(AW$3:AW56)</f>
        <v>0</v>
      </c>
      <c r="AX57" s="592">
        <f>SUM(AX$3:AX56)</f>
        <v>7625</v>
      </c>
      <c r="AY57" s="333"/>
      <c r="AZ57" s="333"/>
      <c r="BA57" s="333"/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  <c r="BM57" s="333"/>
      <c r="BN57" s="333"/>
      <c r="BO57" s="333"/>
      <c r="BP57" s="333"/>
      <c r="BQ57" s="333"/>
      <c r="BR57" s="333"/>
      <c r="BS57" s="333"/>
      <c r="BT57" s="333"/>
      <c r="BU57" s="333"/>
      <c r="BV57" s="333"/>
      <c r="BW57" s="333"/>
      <c r="BX57" s="333"/>
      <c r="BY57" s="333"/>
      <c r="BZ57" s="333"/>
      <c r="CA57" s="333"/>
      <c r="CB57" s="333"/>
      <c r="CC57" s="333"/>
      <c r="CD57" s="333"/>
      <c r="CE57" s="333"/>
      <c r="CF57" s="333"/>
      <c r="CG57" s="333"/>
    </row>
    <row r="58" spans="1:85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  <c r="AA58" s="336"/>
      <c r="AB58" s="336"/>
      <c r="AC58" s="357"/>
      <c r="AD58" s="357"/>
      <c r="AE58" s="357"/>
      <c r="AF58" s="357"/>
      <c r="AG58" s="588" t="str">
        <f>Listy!$AA$1&amp;AG57/20</f>
        <v>T=71,7</v>
      </c>
      <c r="AH58" s="589" t="str">
        <f>Listy!$AA$1&amp;AH57/20</f>
        <v>T=71,55</v>
      </c>
      <c r="AI58" s="589" t="str">
        <f>Listy!$AA$1&amp;AI57/20</f>
        <v>T=71,1</v>
      </c>
      <c r="AJ58" s="589" t="str">
        <f>Listy!$AA$1&amp;AJ57/20</f>
        <v>T=70,75</v>
      </c>
      <c r="AK58" s="589" t="str">
        <f>Listy!$AA$1&amp;AK57/20</f>
        <v>T=70,5</v>
      </c>
      <c r="AL58" s="589" t="str">
        <f>Listy!$AA$1&amp;AL57/20</f>
        <v>T=63,6</v>
      </c>
      <c r="AM58" s="589" t="str">
        <f>Listy!$AA$1&amp;AM57/20</f>
        <v>T=0</v>
      </c>
      <c r="AN58" s="589" t="str">
        <f>Listy!$AA$1&amp;AN57/20</f>
        <v>T=0</v>
      </c>
      <c r="AO58" s="590" t="str">
        <f>Listy!$AA$1&amp;AO57/20</f>
        <v>T=0</v>
      </c>
      <c r="AP58" s="582" t="str">
        <f>Listy!$AA$1&amp;AP57/20</f>
        <v>T=14</v>
      </c>
      <c r="AQ58" s="583" t="str">
        <f>Listy!$AA$1&amp;AQ57/20</f>
        <v>T=24</v>
      </c>
      <c r="AR58" s="583" t="str">
        <f>Listy!$AA$1&amp;AR57/20</f>
        <v>T=24</v>
      </c>
      <c r="AS58" s="584" t="str">
        <f>Listy!$AA$1&amp;AS57/20</f>
        <v>T=0</v>
      </c>
      <c r="AT58" s="575" t="str">
        <f>Listy!$AA$1&amp;AT57/20</f>
        <v>T=0</v>
      </c>
      <c r="AU58" s="576" t="str">
        <f>Listy!$AA$1&amp;AU57/20</f>
        <v>T=0</v>
      </c>
      <c r="AV58" s="576" t="str">
        <f>Listy!$AA$1&amp;AV57/20</f>
        <v>T=0</v>
      </c>
      <c r="AW58" s="577" t="str">
        <f>Listy!$AA$1&amp;AW57/20</f>
        <v>T=0</v>
      </c>
      <c r="AX58" s="591" t="str">
        <f>Listy!$AA$1&amp;AX57/20</f>
        <v>T=381,25</v>
      </c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  <c r="CF58" s="348"/>
    </row>
    <row r="59" spans="1:85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  <c r="AA59" s="336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5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  <c r="AA60" s="336"/>
      <c r="AB60" s="337"/>
      <c r="AC60" s="338"/>
      <c r="AD60" s="338"/>
      <c r="AE60" s="338"/>
      <c r="AF60" s="338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0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</row>
    <row r="61" spans="1:85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  <c r="AA61" s="336"/>
      <c r="AB61" s="360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5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  <c r="AA62" s="336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5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36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7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  <c r="CF63" s="348"/>
    </row>
    <row r="64" spans="1:85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57"/>
      <c r="AD65" s="357"/>
      <c r="AE65" s="357"/>
      <c r="AF65" s="357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57"/>
      <c r="AU65" s="357"/>
      <c r="AV65" s="357"/>
      <c r="AW65" s="357"/>
      <c r="AX65" s="340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</row>
    <row r="66" spans="1:84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36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7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  <c r="CF66" s="348"/>
    </row>
    <row r="67" spans="1:84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8"/>
      <c r="AD67" s="338"/>
      <c r="AE67" s="338"/>
      <c r="AF67" s="338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0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</row>
    <row r="69" spans="1:84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  <c r="CF69" s="348"/>
    </row>
    <row r="70" spans="1:84" s="278" customFormat="1" ht="18" x14ac:dyDescent="0.35">
      <c r="A70" s="660"/>
      <c r="B70" s="659"/>
      <c r="C70" s="659"/>
      <c r="D70" s="659"/>
      <c r="E70" s="659"/>
      <c r="G70" s="361"/>
      <c r="H70" s="361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62"/>
      <c r="AS70" s="362"/>
      <c r="AT70" s="362"/>
      <c r="AU70" s="362"/>
      <c r="AV70" s="362"/>
      <c r="AW70" s="362"/>
      <c r="AX70" s="358"/>
      <c r="AY70" s="362"/>
      <c r="AZ70" s="358"/>
      <c r="BA70" s="363"/>
      <c r="BB70" s="362"/>
      <c r="BI70" s="364"/>
      <c r="BL70" s="364"/>
      <c r="BO70" s="364"/>
      <c r="BR70" s="364"/>
      <c r="BS70" s="364"/>
      <c r="BW70" s="364"/>
      <c r="CA70" s="364"/>
      <c r="CE70" s="364"/>
    </row>
    <row r="71" spans="1:84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CF71" s="348"/>
    </row>
    <row r="72" spans="1:84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84" s="278" customFormat="1" x14ac:dyDescent="0.3">
      <c r="A73" s="351"/>
      <c r="B73" s="351"/>
      <c r="C73" s="351"/>
      <c r="D73" s="352"/>
      <c r="E73" s="365"/>
    </row>
    <row r="74" spans="1:84" s="278" customFormat="1" x14ac:dyDescent="0.3">
      <c r="A74" s="351"/>
      <c r="B74" s="351"/>
      <c r="C74" s="351"/>
      <c r="D74" s="352"/>
      <c r="E74" s="365"/>
    </row>
    <row r="75" spans="1:84" x14ac:dyDescent="0.3">
      <c r="AC75"/>
      <c r="AD75"/>
      <c r="AE75"/>
      <c r="AF75"/>
      <c r="AT75"/>
      <c r="AU75"/>
      <c r="AV75"/>
      <c r="AW75"/>
    </row>
    <row r="76" spans="1:84" x14ac:dyDescent="0.3">
      <c r="AC76"/>
      <c r="AD76"/>
      <c r="AE76"/>
      <c r="AF76"/>
      <c r="AT76"/>
      <c r="AU76"/>
      <c r="AV76"/>
      <c r="AW76"/>
    </row>
    <row r="77" spans="1:84" x14ac:dyDescent="0.3">
      <c r="AC77"/>
      <c r="AD77"/>
      <c r="AE77"/>
      <c r="AF77"/>
      <c r="AT77"/>
      <c r="AU77"/>
      <c r="AV77"/>
      <c r="AW77"/>
    </row>
    <row r="78" spans="1:84" ht="18" x14ac:dyDescent="0.35">
      <c r="AC78"/>
      <c r="AD78"/>
      <c r="AE78"/>
      <c r="AF78"/>
      <c r="AR78" s="200"/>
      <c r="AT78"/>
      <c r="AU78"/>
      <c r="AV78"/>
      <c r="AW78"/>
    </row>
  </sheetData>
  <mergeCells count="3">
    <mergeCell ref="A70:E70"/>
    <mergeCell ref="BX1:CA1"/>
    <mergeCell ref="CB1:CE1"/>
  </mergeCells>
  <phoneticPr fontId="61" type="noConversion"/>
  <conditionalFormatting sqref="AG79:AS1048576 AS78:AW78 P79:AB1048576 P75:AW77 P78:AQ78 P4:AB4 W53:AB56 W50:AB51 W47:AB48 W36:AB41 W31:AB34 W11:AB19 W43:AB45 W27:AB29 W5:AB9 W21:AB25">
    <cfRule type="cellIs" dxfId="25" priority="24" operator="greaterThan">
      <formula>0</formula>
    </cfRule>
  </conditionalFormatting>
  <conditionalFormatting sqref="AG4:AW4 AT6:AW6 AT8:AW8 AT12:AW12 AT14:AW14 AT16:AW16 AT18:AW18 AT22:AW22 AT24:AW24 AT28:AW28 AT32:AW32 AT34:AW34 AT36:AW36 AT38:AW38 AT40:AW40 AT44:AW44 AT48:AW48 AT50:AW50 AT54:AW54 AT56:AW56 P27:T29 P43:T45 P31:T34 P36:T41 P47:T48 P50:T51 P53:T56 P5:T6 AG5:AS9 AG53:AS56 P8:T9 P7:R7 P11:T17 P19:T19 P21:T25 AG50:AS51 AG47:AS48 AG43:AS45 AG36:AS41 AG31:AS34 AG27:AS29 AG21:AS25 AG11:AS19">
    <cfRule type="cellIs" dxfId="24" priority="23" operator="greaterThan">
      <formula>0</formula>
    </cfRule>
  </conditionalFormatting>
  <conditionalFormatting sqref="AC6:AF6 AC8:AF8 AC12:AF12 AC14:AF14 AC16:AF16 AC18:AF18 AC22:AF22 AC24:AF24 AC28:AF28 AC32:AF32 AC34:AF34 AC36:AF36 AC38:AF38 AC40:AF40 AC44:AF44 AC48:AF48 AC50:AF50 AC54:AF54 AC56:AF56">
    <cfRule type="cellIs" dxfId="23" priority="22" operator="greaterThan">
      <formula>0</formula>
    </cfRule>
  </conditionalFormatting>
  <conditionalFormatting sqref="AX75:BC78">
    <cfRule type="cellIs" dxfId="22" priority="21" operator="greaterThan">
      <formula>0</formula>
    </cfRule>
  </conditionalFormatting>
  <conditionalFormatting sqref="AX4:AZ4">
    <cfRule type="cellIs" dxfId="21" priority="20" operator="greaterThan">
      <formula>0</formula>
    </cfRule>
  </conditionalFormatting>
  <conditionalFormatting sqref="BC5:BH5 BC7:BH7 AX9:BH9 BC11:BH11 BC13:BH13 BC15:BH15 BC17:BH17 BC19:BH19 BC21:BH21 BC23:BH23 BC25:BH25 BC27:BH27 AX29:BH29 BC31:BH31 BC33:BH33 BC37:BH37 BC39:BH39 BC41:BH41 BC43:BH43 BC45:BH45 BC47:BH47 BC51:BH51 BC53:BH53 AX55:BH55">
    <cfRule type="cellIs" dxfId="20" priority="17" operator="greaterThan">
      <formula>0</formula>
    </cfRule>
  </conditionalFormatting>
  <conditionalFormatting sqref="U5:V9 U27:V29 U43:V45 U31:V34 U36:V41 U47:V48 U50:V51 U53:V56 S7:T7 U11:V17 U19:V19 V18 U21:V25">
    <cfRule type="cellIs" dxfId="19" priority="16" operator="greaterThan">
      <formula>0</formula>
    </cfRule>
  </conditionalFormatting>
  <conditionalFormatting sqref="P18:T18">
    <cfRule type="cellIs" dxfId="18" priority="15" operator="greaterThan">
      <formula>0</formula>
    </cfRule>
  </conditionalFormatting>
  <conditionalFormatting sqref="U18">
    <cfRule type="cellIs" dxfId="17" priority="14" operator="greaterThan">
      <formula>0</formula>
    </cfRule>
  </conditionalFormatting>
  <conditionalFormatting sqref="O52:BC52">
    <cfRule type="cellIs" dxfId="16" priority="13" operator="greaterThan">
      <formula>0</formula>
    </cfRule>
  </conditionalFormatting>
  <conditionalFormatting sqref="O49:BC49">
    <cfRule type="cellIs" dxfId="15" priority="8" operator="greaterThan">
      <formula>0</formula>
    </cfRule>
  </conditionalFormatting>
  <conditionalFormatting sqref="O46:BC46">
    <cfRule type="cellIs" dxfId="14" priority="7" operator="greaterThan">
      <formula>0</formula>
    </cfRule>
  </conditionalFormatting>
  <conditionalFormatting sqref="O42:BC42">
    <cfRule type="cellIs" dxfId="13" priority="6" operator="greaterThan">
      <formula>0</formula>
    </cfRule>
  </conditionalFormatting>
  <conditionalFormatting sqref="O35:BC35">
    <cfRule type="cellIs" dxfId="12" priority="5" operator="greaterThan">
      <formula>0</formula>
    </cfRule>
  </conditionalFormatting>
  <conditionalFormatting sqref="O30:BC30">
    <cfRule type="cellIs" dxfId="11" priority="4" operator="greaterThan">
      <formula>0</formula>
    </cfRule>
  </conditionalFormatting>
  <conditionalFormatting sqref="O26:BC26">
    <cfRule type="cellIs" dxfId="10" priority="3" operator="greaterThan">
      <formula>0</formula>
    </cfRule>
  </conditionalFormatting>
  <conditionalFormatting sqref="O20:BC20">
    <cfRule type="cellIs" dxfId="9" priority="2" operator="greaterThan">
      <formula>0</formula>
    </cfRule>
  </conditionalFormatting>
  <conditionalFormatting sqref="O10:BC10">
    <cfRule type="cellIs" dxfId="8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6047-93DA-4514-99E7-88D97CC23A70}">
  <dimension ref="A1:CF80"/>
  <sheetViews>
    <sheetView zoomScale="85" zoomScaleNormal="85" workbookViewId="0">
      <pane xSplit="5" ySplit="2" topLeftCell="H3" activePane="bottomRight" state="frozen"/>
      <selection pane="topRight" activeCell="F1" sqref="F1"/>
      <selection pane="bottomLeft" activeCell="A3" sqref="A3"/>
      <selection pane="bottomRight" activeCell="E18" sqref="E18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65" style="125" customWidth="1"/>
    <col min="6" max="7" width="11.33203125" customWidth="1"/>
    <col min="8" max="8" width="8.109375" bestFit="1" customWidth="1"/>
    <col min="9" max="11" width="11.33203125" customWidth="1"/>
    <col min="12" max="12" width="13.44140625" customWidth="1"/>
    <col min="13" max="13" width="11.33203125" customWidth="1"/>
    <col min="14" max="28" width="9.109375" customWidth="1"/>
    <col min="29" max="32" width="9.109375" style="191" customWidth="1"/>
    <col min="33" max="45" width="9.109375" customWidth="1"/>
    <col min="46" max="49" width="9.109375" style="191" customWidth="1"/>
    <col min="50" max="52" width="9.109375" customWidth="1"/>
    <col min="53" max="54" width="11.88671875" bestFit="1" customWidth="1"/>
    <col min="55" max="55" width="14.88671875" customWidth="1"/>
    <col min="56" max="61" width="9.109375" customWidth="1"/>
    <col min="62" max="62" width="11.5546875" customWidth="1"/>
    <col min="63" max="70" width="8.6640625" customWidth="1"/>
    <col min="71" max="71" width="10.33203125" customWidth="1"/>
    <col min="72" max="72" width="7.44140625" customWidth="1"/>
    <col min="73" max="75" width="8.6640625" customWidth="1"/>
    <col min="76" max="76" width="8.44140625" customWidth="1"/>
    <col min="77" max="84" width="8.6640625" customWidth="1"/>
  </cols>
  <sheetData>
    <row r="1" spans="1:84" ht="15" thickBot="1" x14ac:dyDescent="0.35">
      <c r="A1" s="115"/>
      <c r="B1" s="115"/>
      <c r="C1" s="115"/>
      <c r="D1" s="115"/>
      <c r="E1" s="281" t="s">
        <v>431</v>
      </c>
      <c r="F1" s="70"/>
      <c r="G1" s="70"/>
      <c r="H1" s="70"/>
      <c r="I1" s="70"/>
      <c r="J1" s="551">
        <f>X_Platf_WMS!M1+1</f>
        <v>259</v>
      </c>
      <c r="K1" s="475" t="s">
        <v>1333</v>
      </c>
      <c r="L1" s="475"/>
      <c r="M1" s="551">
        <f>MAX(M3:M9999)</f>
        <v>283</v>
      </c>
      <c r="N1" s="568">
        <f>SUM(N$4:N$999)</f>
        <v>25</v>
      </c>
      <c r="O1" s="569">
        <f>SUM(O$4:O$999)</f>
        <v>2280</v>
      </c>
      <c r="P1" s="596" t="str">
        <f>AG1</f>
        <v>h= 409</v>
      </c>
      <c r="Q1" s="597" t="str">
        <f t="shared" ref="Q1:AF1" si="0">AH1</f>
        <v>h= 409</v>
      </c>
      <c r="R1" s="597" t="str">
        <f t="shared" si="0"/>
        <v>h= 389</v>
      </c>
      <c r="S1" s="597" t="str">
        <f t="shared" si="0"/>
        <v>h= 389</v>
      </c>
      <c r="T1" s="597" t="str">
        <f t="shared" si="0"/>
        <v>h= 359</v>
      </c>
      <c r="U1" s="597" t="str">
        <f t="shared" si="0"/>
        <v>h= 324</v>
      </c>
      <c r="V1" s="597" t="str">
        <f t="shared" si="0"/>
        <v>h= 0</v>
      </c>
      <c r="W1" s="597" t="str">
        <f t="shared" si="0"/>
        <v>h= 0</v>
      </c>
      <c r="X1" s="598" t="str">
        <f t="shared" si="0"/>
        <v>h= 0</v>
      </c>
      <c r="Y1" s="593" t="str">
        <f t="shared" si="0"/>
        <v>h= 0</v>
      </c>
      <c r="Z1" s="594" t="str">
        <f t="shared" si="0"/>
        <v>h= 0</v>
      </c>
      <c r="AA1" s="594" t="str">
        <f t="shared" si="0"/>
        <v>h= 0</v>
      </c>
      <c r="AB1" s="595" t="str">
        <f t="shared" si="0"/>
        <v>h= 0</v>
      </c>
      <c r="AC1" s="599" t="str">
        <f t="shared" si="0"/>
        <v>h= 0</v>
      </c>
      <c r="AD1" s="600" t="str">
        <f t="shared" si="0"/>
        <v>h= 0</v>
      </c>
      <c r="AE1" s="600" t="str">
        <f t="shared" si="0"/>
        <v>h= 0</v>
      </c>
      <c r="AF1" s="601" t="str">
        <f t="shared" si="0"/>
        <v>h= 0</v>
      </c>
      <c r="AG1" s="570" t="str">
        <f xml:space="preserve"> Listy!$AB$1 &amp; MAX(AG$3:AG99)</f>
        <v>h= 409</v>
      </c>
      <c r="AH1" s="570" t="str">
        <f xml:space="preserve"> Listy!$AB$1 &amp; MAX(AH$3:AH99)</f>
        <v>h= 409</v>
      </c>
      <c r="AI1" s="570" t="str">
        <f xml:space="preserve"> Listy!$AB$1 &amp; MAX(AI$3:AI99)</f>
        <v>h= 389</v>
      </c>
      <c r="AJ1" s="570" t="str">
        <f xml:space="preserve"> Listy!$AB$1 &amp; MAX(AJ$3:AJ99)</f>
        <v>h= 389</v>
      </c>
      <c r="AK1" s="570" t="str">
        <f xml:space="preserve"> Listy!$AB$1 &amp; MAX(AK$3:AK99)</f>
        <v>h= 359</v>
      </c>
      <c r="AL1" s="570" t="str">
        <f xml:space="preserve"> Listy!$AB$1 &amp; MAX(AL$3:AL99)</f>
        <v>h= 324</v>
      </c>
      <c r="AM1" s="570" t="str">
        <f xml:space="preserve"> Listy!$AB$1 &amp; MAX(AM$3:AM99)</f>
        <v>h= 0</v>
      </c>
      <c r="AN1" s="570" t="str">
        <f xml:space="preserve"> Listy!$AB$1 &amp; MAX(AN$3:AN99)</f>
        <v>h= 0</v>
      </c>
      <c r="AO1" s="570" t="str">
        <f xml:space="preserve"> Listy!$AB$1 &amp; MAX(AO$3:AO99)</f>
        <v>h= 0</v>
      </c>
      <c r="AP1" s="237" t="str">
        <f xml:space="preserve"> Listy!$AB$1 &amp; MAX(AP$3:AP99)</f>
        <v>h= 0</v>
      </c>
      <c r="AQ1" s="237" t="str">
        <f xml:space="preserve"> Listy!$AB$1 &amp; MAX(AQ$3:AQ99)</f>
        <v>h= 0</v>
      </c>
      <c r="AR1" s="237" t="str">
        <f xml:space="preserve"> Listy!$AB$1 &amp; MAX(AR$3:AR99)</f>
        <v>h= 0</v>
      </c>
      <c r="AS1" s="237" t="str">
        <f xml:space="preserve"> Listy!$AB$1 &amp; MAX(AS$3:AS99)</f>
        <v>h= 0</v>
      </c>
      <c r="AT1" s="571" t="str">
        <f xml:space="preserve"> Listy!$AB$1 &amp; MAX(AT$3:AT99)</f>
        <v>h= 0</v>
      </c>
      <c r="AU1" s="571" t="str">
        <f xml:space="preserve"> Listy!$AB$1 &amp; MAX(AU$3:AU99)</f>
        <v>h= 0</v>
      </c>
      <c r="AV1" s="571" t="str">
        <f xml:space="preserve"> Listy!$AB$1 &amp; MAX(AV$3:AV99)</f>
        <v>h= 0</v>
      </c>
      <c r="AW1" s="571" t="str">
        <f xml:space="preserve"> Listy!$AB$1 &amp; MAX(AW$3:AW99)</f>
        <v>h= 0</v>
      </c>
      <c r="AX1" s="373"/>
      <c r="AY1" s="374"/>
      <c r="AZ1" s="374"/>
      <c r="BA1" s="374"/>
      <c r="BB1" s="375"/>
      <c r="BC1" s="369" t="e">
        <f>#REF!</f>
        <v>#REF!</v>
      </c>
      <c r="BD1" s="370"/>
      <c r="BE1" s="369"/>
      <c r="BF1" s="370"/>
      <c r="BG1" s="369"/>
      <c r="BH1" s="370"/>
      <c r="BI1" s="371" t="e">
        <f>#REF!</f>
        <v>#REF!</v>
      </c>
      <c r="BJ1" s="371"/>
      <c r="BK1" s="371"/>
      <c r="BL1" s="371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661" t="e">
        <f>#REF!</f>
        <v>#REF!</v>
      </c>
      <c r="BY1" s="662"/>
      <c r="BZ1" s="662"/>
      <c r="CA1" s="663"/>
      <c r="CB1" s="661" t="e">
        <f>#REF!</f>
        <v>#REF!</v>
      </c>
      <c r="CC1" s="662"/>
      <c r="CD1" s="662"/>
      <c r="CE1" s="663"/>
    </row>
    <row r="2" spans="1:84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Karta!U2</f>
        <v>Dorota Duży</v>
      </c>
      <c r="V2" s="236" t="str">
        <f>Karta!V2</f>
        <v>Dariusz Gąsior</v>
      </c>
      <c r="W2" s="236" t="str">
        <f>Karta!W2</f>
        <v>Prog_8</v>
      </c>
      <c r="X2" s="236" t="str">
        <f>Karta!X2</f>
        <v>Prog_9</v>
      </c>
      <c r="Y2" s="237" t="str">
        <f>Karta!Y2</f>
        <v>END Analityk Danych/ Inżynier ML 1</v>
      </c>
      <c r="Z2" s="237" t="str">
        <f>Karta!Z2</f>
        <v>END Analityk Danych/ Inżynier ML 2</v>
      </c>
      <c r="AA2" s="237" t="str">
        <f>Karta!AA2</f>
        <v>END Analityk Danych/ Inżynier ML 3</v>
      </c>
      <c r="AB2" s="237" t="str">
        <f>Karta!AB2</f>
        <v>END Inż. Automatyzacji</v>
      </c>
      <c r="AC2" s="301" t="str">
        <f>Karta!AG2</f>
        <v>AGH - Profesor (max 50% etatu)</v>
      </c>
      <c r="AD2" s="301" t="str">
        <f>Karta!AH2</f>
        <v>AGH - Pracownik naukowy 1 (max 50% etatu)</v>
      </c>
      <c r="AE2" s="301" t="str">
        <f>Karta!AI2</f>
        <v>AGH Pracownik nukowy 2 (max 50% etatu)</v>
      </c>
      <c r="AF2" s="301" t="str">
        <f>Karta!AJ2</f>
        <v>AGH Pracownik naukowy 3 (max 50% etatu)</v>
      </c>
      <c r="AG2" s="236" t="str">
        <f>Karta!AL2</f>
        <v>Janusz Strzelecki</v>
      </c>
      <c r="AH2" s="236" t="str">
        <f>Karta!AM2</f>
        <v>Mariusz Cegliński</v>
      </c>
      <c r="AI2" s="236" t="str">
        <f>Karta!AN2</f>
        <v>Wojciech Mazur</v>
      </c>
      <c r="AJ2" s="236" t="str">
        <f>Karta!AO2</f>
        <v>Tomasz Grzegorek</v>
      </c>
      <c r="AK2" s="236" t="str">
        <f>Karta!AP2</f>
        <v>Sebastian Kaczmar</v>
      </c>
      <c r="AL2" s="236" t="str">
        <f>Karta!AQ2</f>
        <v>Dorota Duży</v>
      </c>
      <c r="AM2" s="236" t="str">
        <f>Karta!AR2</f>
        <v>Dariusz Gąsior</v>
      </c>
      <c r="AN2" s="236" t="str">
        <f>Karta!AS2</f>
        <v>Prog_8</v>
      </c>
      <c r="AO2" s="236" t="str">
        <f>Karta!AT2</f>
        <v>Prog_9</v>
      </c>
      <c r="AP2" s="237" t="str">
        <f>Karta!AU2</f>
        <v>END Analityk Danych/ Inżynier ML 1</v>
      </c>
      <c r="AQ2" s="237" t="str">
        <f>Karta!AV2</f>
        <v>END Analityk Danych/ Inżynier ML 2</v>
      </c>
      <c r="AR2" s="237" t="str">
        <f>Karta!AW2</f>
        <v>END Analityk Danych/ Inżynier ML 3</v>
      </c>
      <c r="AS2" s="237" t="str">
        <f>Karta!AX2</f>
        <v>END Inż. Automatyzacji</v>
      </c>
      <c r="AT2" s="301" t="str">
        <f>Karta!BC2</f>
        <v>AGH - Profesor (max 50% etatu)</v>
      </c>
      <c r="AU2" s="301" t="str">
        <f>Karta!BD2</f>
        <v>AGH - Pracownik naukowy 1 (max 50% etatu)</v>
      </c>
      <c r="AV2" s="301" t="str">
        <f>Karta!BE2</f>
        <v>AGH Pracownik nukowy 2 (max 50% etatu)</v>
      </c>
      <c r="AW2" s="301" t="str">
        <f>Karta!BF2</f>
        <v>AGH Pracownik naukowy 3 (max 50% etatu)</v>
      </c>
      <c r="AX2" s="380" t="str">
        <f>Karta!BH2</f>
        <v>Razem [h]</v>
      </c>
      <c r="AY2" s="380" t="str">
        <f>Karta!BI2</f>
        <v>Część Etat [h}</v>
      </c>
      <c r="AZ2" s="380" t="str">
        <f>Karta!BJ2</f>
        <v>PLN/Etat</v>
      </c>
      <c r="BA2" s="380" t="str">
        <f>Karta!BK2</f>
        <v>Razem</v>
      </c>
      <c r="BB2" s="380" t="str">
        <f>Karta!BL2</f>
        <v>Razem</v>
      </c>
      <c r="BC2" s="6" t="str">
        <f>Karta!BM2</f>
        <v>ENDAWA</v>
      </c>
      <c r="BD2" s="6" t="str">
        <f>Karta!BN2</f>
        <v xml:space="preserve">Imię </v>
      </c>
      <c r="BE2" s="6" t="str">
        <f>Karta!BO2</f>
        <v>Nazwisko</v>
      </c>
      <c r="BF2" s="6" t="str">
        <f>Karta!BP2</f>
        <v>Termi realizacji</v>
      </c>
      <c r="BG2" s="6" t="str">
        <f>Karta!BQ2</f>
        <v>Liczba godzin</v>
      </c>
      <c r="BH2" s="6" t="str">
        <f>Karta!BR2</f>
        <v>PLN/h</v>
      </c>
      <c r="BI2" s="6" t="str">
        <f>Karta!BS2</f>
        <v>Razem</v>
      </c>
      <c r="BJ2" s="6" t="str">
        <f>Karta!BT2</f>
        <v>Nazwa sprzętu</v>
      </c>
      <c r="BK2" s="6" t="str">
        <f>Karta!BU2</f>
        <v xml:space="preserve">Okres używania </v>
      </c>
      <c r="BL2" s="6" t="str">
        <f>Karta!BV2</f>
        <v>Amortyzacja [PLN]</v>
      </c>
      <c r="BM2" s="6" t="str">
        <f>Karta!BW2</f>
        <v>Nazwa budynku</v>
      </c>
      <c r="BN2" s="6" t="str">
        <f>Karta!BX2</f>
        <v>Uzywana powierzchnia [m2]</v>
      </c>
      <c r="BO2" s="6" t="str">
        <f>Karta!BY2</f>
        <v>Amortyzacja [PLN]</v>
      </c>
      <c r="BP2" s="6" t="str">
        <f>Karta!BZ2</f>
        <v>Nazwa nieruchomości</v>
      </c>
      <c r="BQ2" s="6" t="str">
        <f>Karta!CA2</f>
        <v>Okres używania</v>
      </c>
      <c r="BR2" s="6" t="str">
        <f>Karta!CB2</f>
        <v>Czynsz dzierżawny [PLN]</v>
      </c>
      <c r="BS2" s="6" t="str">
        <f>Karta!CC2</f>
        <v>Wieczyste uzytkowanie [PLN]</v>
      </c>
      <c r="BT2" s="6" t="str">
        <f>Karta!CD2</f>
        <v>Nazwa/rodzaj</v>
      </c>
      <c r="BU2" s="6" t="str">
        <f>Karta!CE2</f>
        <v>Liczba [szt.]</v>
      </c>
      <c r="BV2" s="6" t="str">
        <f>Karta!CF2</f>
        <v>Wartość jednostkowa [PLN]</v>
      </c>
      <c r="BW2" s="6" t="str">
        <f>Karta!CG2</f>
        <v>Razem [PLN]</v>
      </c>
      <c r="BX2" s="6" t="str">
        <f>Karta!CH2</f>
        <v>Nazwa/rodzaj</v>
      </c>
      <c r="BY2" s="6" t="str">
        <f>Karta!CI2</f>
        <v>Liczba [szt.]</v>
      </c>
      <c r="BZ2" s="6" t="str">
        <f>Karta!CJ2</f>
        <v>Wartość jednostkowa [PLN]</v>
      </c>
      <c r="CA2" s="6" t="str">
        <f>Karta!CK2</f>
        <v>Razem [PLN]</v>
      </c>
      <c r="CB2" s="6" t="str">
        <f>Karta!CL2</f>
        <v>Nazwa/rodzaj</v>
      </c>
      <c r="CC2" s="6" t="str">
        <f>Karta!CM2</f>
        <v>Liczba [szt.]</v>
      </c>
      <c r="CD2" s="6" t="str">
        <f>Karta!CN2</f>
        <v>Wartość jednostkowa [PLN]</v>
      </c>
      <c r="CE2" s="6" t="str">
        <f>Karta!CO2</f>
        <v>Razem [PLN]</v>
      </c>
      <c r="CF2" s="6">
        <f>Karta!CP2</f>
        <v>0</v>
      </c>
    </row>
    <row r="3" spans="1:84" s="141" customFormat="1" ht="16.2" thickBot="1" x14ac:dyDescent="0.35">
      <c r="A3" s="110" t="s">
        <v>270</v>
      </c>
      <c r="B3" s="183"/>
      <c r="C3" s="184"/>
      <c r="D3" s="185"/>
      <c r="E3" s="186" t="str">
        <f>VLOOKUP(A3,Listy!A:C,2,FALSE) &amp; "   :  " &amp; VLOOKUP(A3,Listy!A:C,3,FALSE)</f>
        <v xml:space="preserve">Zadanie_XI   :  Wdrożenie inteligentnej platformy ICT w procesach pakowania, kompletacji i obsługi MWS, dla wybranych grup towarowych w magazynie Wnioskodawcy </v>
      </c>
      <c r="F3" s="202"/>
      <c r="G3" s="202"/>
      <c r="H3" s="203"/>
      <c r="I3" s="203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205"/>
      <c r="Z3" s="205"/>
      <c r="AA3" s="205"/>
      <c r="AB3" s="205"/>
      <c r="AC3" s="303"/>
      <c r="AD3" s="303"/>
      <c r="AE3" s="303"/>
      <c r="AF3" s="303"/>
      <c r="AG3" s="204"/>
      <c r="AH3" s="204"/>
      <c r="AI3" s="204"/>
      <c r="AJ3" s="204"/>
      <c r="AK3" s="204"/>
      <c r="AL3" s="204"/>
      <c r="AM3" s="204"/>
      <c r="AN3" s="204"/>
      <c r="AO3" s="204"/>
      <c r="AP3" s="205"/>
      <c r="AQ3" s="205"/>
      <c r="AR3" s="205"/>
      <c r="AS3" s="245"/>
      <c r="AT3" s="303"/>
      <c r="AU3" s="303"/>
      <c r="AV3" s="303"/>
      <c r="AW3" s="303"/>
      <c r="AX3" s="206"/>
      <c r="AY3" s="206"/>
      <c r="AZ3" s="207"/>
      <c r="BA3" s="208"/>
      <c r="BB3" s="175"/>
      <c r="BC3" s="4"/>
      <c r="BD3" s="3"/>
      <c r="BE3" s="3"/>
      <c r="BF3" s="4"/>
      <c r="BG3" s="4"/>
      <c r="BH3" s="3"/>
      <c r="BI3" s="174"/>
      <c r="BJ3" s="4"/>
      <c r="BK3" s="209"/>
      <c r="BL3" s="176"/>
      <c r="BM3" s="210"/>
      <c r="BN3" s="209"/>
      <c r="BO3" s="176"/>
      <c r="BP3" s="210"/>
      <c r="BQ3" s="209"/>
      <c r="BR3" s="176"/>
      <c r="BS3" s="176"/>
      <c r="BT3" s="210"/>
      <c r="BU3" s="4"/>
      <c r="BV3" s="4"/>
      <c r="BW3" s="176"/>
      <c r="BX3" s="4"/>
      <c r="BY3" s="4"/>
      <c r="BZ3" s="4"/>
      <c r="CA3" s="176"/>
      <c r="CB3" s="4"/>
      <c r="CC3" s="4"/>
      <c r="CD3" s="4"/>
      <c r="CE3" s="176"/>
      <c r="CF3" s="177"/>
    </row>
    <row r="4" spans="1:84" ht="18.600000000000001" thickBot="1" x14ac:dyDescent="0.4">
      <c r="A4" s="387">
        <v>1</v>
      </c>
      <c r="B4" s="18" t="s">
        <v>379</v>
      </c>
      <c r="C4" s="105">
        <v>0</v>
      </c>
      <c r="D4" s="116" t="str">
        <f>CONCATENATE(A$3,"_",A4,"_",B4,"_",C4)</f>
        <v>.z11_1_a_0</v>
      </c>
      <c r="E4" s="386" t="s">
        <v>773</v>
      </c>
      <c r="F4" s="148"/>
      <c r="G4" s="148"/>
      <c r="H4" s="391"/>
      <c r="I4" s="85" t="s">
        <v>29</v>
      </c>
      <c r="J4" s="90"/>
      <c r="K4" s="90"/>
      <c r="L4" s="90"/>
      <c r="M4" s="90"/>
      <c r="N4" s="90"/>
      <c r="O4" s="90"/>
      <c r="P4" s="90"/>
      <c r="Q4" s="90"/>
      <c r="R4" s="12"/>
      <c r="S4" s="12"/>
      <c r="T4" s="82"/>
      <c r="U4" s="82"/>
      <c r="V4" s="82"/>
      <c r="W4" s="82"/>
      <c r="X4" s="82"/>
      <c r="Y4" s="12"/>
      <c r="Z4" s="12"/>
      <c r="AA4" s="12"/>
      <c r="AB4" s="148"/>
      <c r="AC4" s="173"/>
      <c r="AD4" s="173"/>
      <c r="AE4" s="173"/>
      <c r="AF4" s="173"/>
      <c r="AG4" s="148"/>
      <c r="AH4" s="148"/>
      <c r="AI4" s="148"/>
      <c r="AJ4" s="148"/>
      <c r="AK4" s="131"/>
      <c r="AL4" s="131"/>
      <c r="AM4" s="131"/>
      <c r="AN4" s="131"/>
      <c r="AO4" s="131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71"/>
      <c r="BB4" s="14">
        <f>BB5+BB6+BB7+BB8+BB9+BB10</f>
        <v>7943.100468749999</v>
      </c>
      <c r="BC4" s="2"/>
      <c r="BD4" s="2"/>
      <c r="BE4" s="2"/>
      <c r="BF4" s="2"/>
      <c r="BG4" s="2"/>
      <c r="BH4" s="2"/>
      <c r="BI4" s="14">
        <f>BI5+BI6+BI7+BI8+BI9+BI10</f>
        <v>0</v>
      </c>
      <c r="BJ4" s="2"/>
      <c r="BK4" s="15"/>
      <c r="BL4" s="14">
        <f>BL5+BL6+BL7+BL9+BL8+BL10</f>
        <v>0</v>
      </c>
      <c r="BM4" s="16"/>
      <c r="BN4" s="15"/>
      <c r="BO4" s="14">
        <f>BO5+BO6+BO7+BO9+BO8+BO10</f>
        <v>0</v>
      </c>
      <c r="BP4" s="16"/>
      <c r="BQ4" s="15"/>
      <c r="BR4" s="14">
        <f t="shared" ref="BR4:BS4" si="1">BR5+BR6+BR7+BR9+BR8+BR10</f>
        <v>0</v>
      </c>
      <c r="BS4" s="14">
        <f t="shared" si="1"/>
        <v>0</v>
      </c>
      <c r="BT4" s="16"/>
      <c r="BU4" s="2"/>
      <c r="BV4" s="2"/>
      <c r="BW4" s="14">
        <f>BW5+BW6+BW7+BW8+BW9+BW10</f>
        <v>0</v>
      </c>
      <c r="BX4" s="2"/>
      <c r="BY4" s="2"/>
      <c r="BZ4" s="2"/>
      <c r="CA4" s="14">
        <f>CA5+CA6+CA7+CA8+CA9+CA10</f>
        <v>0</v>
      </c>
      <c r="CB4" s="2"/>
      <c r="CC4" s="2"/>
      <c r="CD4" s="2"/>
      <c r="CE4" s="14">
        <f>CE5+CE6+CE7+CE8+CE9+CE10</f>
        <v>0</v>
      </c>
      <c r="CF4" s="17">
        <f>AY4+BB4+BI4+BL4+BO4+BR4+BS4+BW4+CA4+CE4</f>
        <v>7943.100468749999</v>
      </c>
    </row>
    <row r="5" spans="1:84" ht="15.6" x14ac:dyDescent="0.3">
      <c r="A5" s="387">
        <v>1</v>
      </c>
      <c r="B5" s="18" t="s">
        <v>379</v>
      </c>
      <c r="C5" s="105">
        <v>1</v>
      </c>
      <c r="D5" s="116" t="str">
        <f>CONCATENATE(A$3,"_",A5,"_",B5,"_",C5)</f>
        <v>.z11_1_a_1</v>
      </c>
      <c r="E5" s="122" t="s">
        <v>408</v>
      </c>
      <c r="F5" s="37" t="str">
        <f>IFERROR(VLOOKUP($I5,Listy!$A:$H,2,FALSE),"XXX")</f>
        <v>Imię01</v>
      </c>
      <c r="G5" s="37" t="str">
        <f>IFERROR(VLOOKUP($I5,Listy!$A:$H,3,FALSE),"XXX")</f>
        <v>Nazwisko01</v>
      </c>
      <c r="H5" s="140">
        <v>1</v>
      </c>
      <c r="I5" s="89" t="s">
        <v>254</v>
      </c>
      <c r="J5" s="475">
        <f>X_Platf_WMS!M1+1</f>
        <v>259</v>
      </c>
      <c r="K5" s="94">
        <f>VLOOKUP(J5,Kalendarz!B:E,4,FALSE)</f>
        <v>48194</v>
      </c>
      <c r="L5" s="94">
        <f t="shared" ref="L5:L6" si="2">K5+N5</f>
        <v>48195</v>
      </c>
      <c r="M5" s="37">
        <f t="shared" ref="M5:M6" si="3">J5+N5-1</f>
        <v>259</v>
      </c>
      <c r="N5" s="474">
        <f>ROUND(MAX(AG5:AO5)/Listy!$U$2,0)</f>
        <v>1</v>
      </c>
      <c r="O5" s="52">
        <v>80</v>
      </c>
      <c r="P5" s="187">
        <v>0.17</v>
      </c>
      <c r="Q5" s="187">
        <v>0.17</v>
      </c>
      <c r="R5" s="187">
        <v>0.17</v>
      </c>
      <c r="S5" s="187">
        <v>0.17</v>
      </c>
      <c r="T5" s="187">
        <v>0.17</v>
      </c>
      <c r="U5" s="187">
        <v>0.15</v>
      </c>
      <c r="V5" s="187"/>
      <c r="W5" s="187"/>
      <c r="X5" s="187"/>
      <c r="Y5" s="292">
        <v>0</v>
      </c>
      <c r="Z5" s="292">
        <v>0</v>
      </c>
      <c r="AA5" s="292">
        <v>0</v>
      </c>
      <c r="AB5" s="292">
        <v>0</v>
      </c>
      <c r="AC5" s="304"/>
      <c r="AD5" s="304"/>
      <c r="AE5" s="304"/>
      <c r="AF5" s="304"/>
      <c r="AG5" s="192">
        <f>ROUND($O5*P5,0)</f>
        <v>14</v>
      </c>
      <c r="AH5" s="192">
        <f>ROUND($O5*Q5,0)</f>
        <v>14</v>
      </c>
      <c r="AI5" s="192">
        <f>ROUND($O5*R5,0)</f>
        <v>14</v>
      </c>
      <c r="AJ5" s="192">
        <f>ROUND($O5*S5,0)</f>
        <v>14</v>
      </c>
      <c r="AK5" s="192">
        <f t="shared" ref="AK5" si="4">ROUND($O5*T5,0)</f>
        <v>14</v>
      </c>
      <c r="AL5" s="192">
        <f t="shared" ref="AL5" si="5">ROUND($O5*U5,0)</f>
        <v>12</v>
      </c>
      <c r="AM5" s="192">
        <f t="shared" ref="AM5" si="6">ROUND($O5*V5,0)</f>
        <v>0</v>
      </c>
      <c r="AN5" s="192">
        <f t="shared" ref="AN5" si="7">ROUND($O5*W5,0)</f>
        <v>0</v>
      </c>
      <c r="AO5" s="192">
        <f t="shared" ref="AO5" si="8">ROUND($O5*X5,0)</f>
        <v>0</v>
      </c>
      <c r="AP5" s="193">
        <f t="shared" ref="AP5:AS7" si="9">ROUND($O5*Y5,0)</f>
        <v>0</v>
      </c>
      <c r="AQ5" s="193">
        <f t="shared" si="9"/>
        <v>0</v>
      </c>
      <c r="AR5" s="193">
        <f t="shared" si="9"/>
        <v>0</v>
      </c>
      <c r="AS5" s="307">
        <f t="shared" si="9"/>
        <v>0</v>
      </c>
      <c r="AT5" s="304"/>
      <c r="AU5" s="304"/>
      <c r="AV5" s="304"/>
      <c r="AW5" s="304"/>
      <c r="AX5" s="236">
        <f>SUM(AG5:AO5)</f>
        <v>82</v>
      </c>
      <c r="AY5" s="2">
        <f>AX5/160</f>
        <v>0.51249999999999996</v>
      </c>
      <c r="AZ5" s="87">
        <f>VLOOKUP(I5,Listy!$A$1:$H$9,6,FALSE)</f>
        <v>5001</v>
      </c>
      <c r="BA5" s="378">
        <f>AY5*AZ5</f>
        <v>2563.0124999999998</v>
      </c>
      <c r="BB5" s="379">
        <f>AY5*BA5</f>
        <v>1313.5439062499997</v>
      </c>
      <c r="BC5" s="2"/>
      <c r="BD5" s="2"/>
      <c r="BE5" s="2"/>
      <c r="BF5" s="2"/>
      <c r="BG5" s="2"/>
      <c r="BH5" s="2"/>
      <c r="BI5" s="21">
        <f t="shared" ref="BI5:BI7" si="10">BG5*BH5</f>
        <v>0</v>
      </c>
      <c r="BJ5" s="2"/>
      <c r="BK5" s="2"/>
      <c r="BL5" s="21"/>
      <c r="BM5" s="2"/>
      <c r="BN5" s="2"/>
      <c r="BO5" s="21"/>
      <c r="BP5" s="2"/>
      <c r="BQ5" s="2"/>
      <c r="BR5" s="21"/>
      <c r="BS5" s="21"/>
      <c r="BT5" s="2"/>
      <c r="BU5" s="2"/>
      <c r="BV5" s="2"/>
      <c r="BW5" s="21">
        <f t="shared" ref="BW5:BW7" si="11">BU5*BV5</f>
        <v>0</v>
      </c>
      <c r="BX5" s="2"/>
      <c r="BY5" s="2"/>
      <c r="BZ5" s="2"/>
      <c r="CA5" s="21">
        <f t="shared" ref="CA5:CA7" si="12">BY5*BZ5</f>
        <v>0</v>
      </c>
      <c r="CB5" s="2"/>
      <c r="CC5" s="2"/>
      <c r="CD5" s="2"/>
      <c r="CE5" s="21">
        <f t="shared" ref="CE5:CE7" si="13">CC5*CD5</f>
        <v>0</v>
      </c>
    </row>
    <row r="6" spans="1:84" ht="15.6" x14ac:dyDescent="0.3">
      <c r="A6" s="387">
        <v>1</v>
      </c>
      <c r="B6" s="18" t="s">
        <v>380</v>
      </c>
      <c r="C6" s="105">
        <v>1</v>
      </c>
      <c r="D6" s="116" t="str">
        <f t="shared" ref="D6:D37" si="14">CONCATENATE(A$3,"_",A6,"_",B6,"_",C6)</f>
        <v>.z11_1_b_1</v>
      </c>
      <c r="E6" s="122" t="s">
        <v>409</v>
      </c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140">
        <v>2</v>
      </c>
      <c r="I6" s="89" t="s">
        <v>255</v>
      </c>
      <c r="J6" s="91">
        <f>M5+1</f>
        <v>260</v>
      </c>
      <c r="K6" s="94">
        <f>VLOOKUP(J6,Kalendarz!B:E,4,FALSE)</f>
        <v>48201</v>
      </c>
      <c r="L6" s="94">
        <f t="shared" si="2"/>
        <v>48202</v>
      </c>
      <c r="M6" s="37">
        <f t="shared" si="3"/>
        <v>260</v>
      </c>
      <c r="N6" s="474">
        <f>ROUND(MAX(AG6:AO6)/Listy!$U$2,0)</f>
        <v>1</v>
      </c>
      <c r="O6" s="52">
        <v>80</v>
      </c>
      <c r="P6" s="187">
        <v>0.17</v>
      </c>
      <c r="Q6" s="187">
        <v>0.17</v>
      </c>
      <c r="R6" s="187">
        <v>0.17</v>
      </c>
      <c r="S6" s="187">
        <v>0.17</v>
      </c>
      <c r="T6" s="187">
        <v>0.17</v>
      </c>
      <c r="U6" s="187">
        <v>0.15</v>
      </c>
      <c r="V6" s="187"/>
      <c r="W6" s="187"/>
      <c r="X6" s="187"/>
      <c r="Y6" s="292">
        <v>0</v>
      </c>
      <c r="Z6" s="292">
        <v>0</v>
      </c>
      <c r="AA6" s="292">
        <v>0</v>
      </c>
      <c r="AB6" s="292">
        <v>0</v>
      </c>
      <c r="AC6" s="305"/>
      <c r="AD6" s="305"/>
      <c r="AE6" s="305"/>
      <c r="AF6" s="305"/>
      <c r="AG6" s="192">
        <f t="shared" ref="AG6:AG37" si="15">ROUND($O6*P6,0)</f>
        <v>14</v>
      </c>
      <c r="AH6" s="192">
        <f t="shared" ref="AH6:AH37" si="16">ROUND($O6*Q6,0)</f>
        <v>14</v>
      </c>
      <c r="AI6" s="192">
        <f t="shared" ref="AI6:AI37" si="17">ROUND($O6*R6,0)</f>
        <v>14</v>
      </c>
      <c r="AJ6" s="192">
        <f t="shared" ref="AJ6:AJ37" si="18">ROUND($O6*S6,0)</f>
        <v>14</v>
      </c>
      <c r="AK6" s="192">
        <f t="shared" ref="AK6:AK37" si="19">ROUND($O6*T6,0)</f>
        <v>14</v>
      </c>
      <c r="AL6" s="192">
        <f t="shared" ref="AL6:AL37" si="20">ROUND($O6*U6,0)</f>
        <v>12</v>
      </c>
      <c r="AM6" s="192">
        <f t="shared" ref="AM6:AM37" si="21">ROUND($O6*V6,0)</f>
        <v>0</v>
      </c>
      <c r="AN6" s="192">
        <f t="shared" ref="AN6:AN37" si="22">ROUND($O6*W6,0)</f>
        <v>0</v>
      </c>
      <c r="AO6" s="192">
        <f t="shared" ref="AO6:AO37" si="23">ROUND($O6*X6,0)</f>
        <v>0</v>
      </c>
      <c r="AP6" s="193">
        <f t="shared" si="9"/>
        <v>0</v>
      </c>
      <c r="AQ6" s="193">
        <f t="shared" si="9"/>
        <v>0</v>
      </c>
      <c r="AR6" s="193">
        <f t="shared" si="9"/>
        <v>0</v>
      </c>
      <c r="AS6" s="193">
        <f t="shared" si="9"/>
        <v>0</v>
      </c>
      <c r="AT6" s="306">
        <f t="shared" ref="AT6:AW7" si="24">ROUND($O6*AC6,0)</f>
        <v>0</v>
      </c>
      <c r="AU6" s="306">
        <f t="shared" si="24"/>
        <v>0</v>
      </c>
      <c r="AV6" s="306">
        <f t="shared" si="24"/>
        <v>0</v>
      </c>
      <c r="AW6" s="306">
        <f t="shared" si="24"/>
        <v>0</v>
      </c>
      <c r="AX6" s="236">
        <f t="shared" ref="AX6:AX7" si="25">SUM(AG6:AO6)</f>
        <v>82</v>
      </c>
      <c r="AY6" s="2">
        <f t="shared" ref="AY6:AY37" si="26">AX6/160</f>
        <v>0.51249999999999996</v>
      </c>
      <c r="AZ6" s="87">
        <f>VLOOKUP(I6,Listy!$A$1:$H$9,6,FALSE)</f>
        <v>5002</v>
      </c>
      <c r="BA6" s="378">
        <f t="shared" ref="BA6:BA7" si="27">AY6*AZ6</f>
        <v>2563.5249999999996</v>
      </c>
      <c r="BB6" s="379">
        <f t="shared" ref="BB6:BB7" si="28">AY6*BA6</f>
        <v>1313.8065624999997</v>
      </c>
      <c r="BC6" s="2"/>
      <c r="BD6" s="2"/>
      <c r="BE6" s="2"/>
      <c r="BF6" s="2"/>
      <c r="BG6" s="2"/>
      <c r="BH6" s="2"/>
      <c r="BI6" s="21">
        <f t="shared" si="10"/>
        <v>0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1">
        <f t="shared" si="11"/>
        <v>0</v>
      </c>
      <c r="BX6" s="2"/>
      <c r="BY6" s="2"/>
      <c r="BZ6" s="2"/>
      <c r="CA6" s="21">
        <f t="shared" si="12"/>
        <v>0</v>
      </c>
      <c r="CB6" s="2"/>
      <c r="CC6" s="2"/>
      <c r="CD6" s="2"/>
      <c r="CE6" s="21">
        <f t="shared" si="13"/>
        <v>0</v>
      </c>
    </row>
    <row r="7" spans="1:84" ht="15.6" x14ac:dyDescent="0.3">
      <c r="A7" s="387">
        <v>1</v>
      </c>
      <c r="B7" s="18" t="s">
        <v>381</v>
      </c>
      <c r="C7" s="105">
        <v>1</v>
      </c>
      <c r="D7" s="116" t="str">
        <f t="shared" si="14"/>
        <v>.z11_1_c_1</v>
      </c>
      <c r="E7" s="122" t="s">
        <v>410</v>
      </c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140">
        <v>3</v>
      </c>
      <c r="I7" s="89" t="s">
        <v>256</v>
      </c>
      <c r="J7" s="91">
        <f t="shared" ref="J7:J37" si="29">M6+1</f>
        <v>261</v>
      </c>
      <c r="K7" s="94">
        <f>VLOOKUP(J7,Kalendarz!B:E,4,FALSE)</f>
        <v>48208</v>
      </c>
      <c r="L7" s="94">
        <f t="shared" ref="L7:L37" si="30">K7+N7</f>
        <v>48210</v>
      </c>
      <c r="M7" s="37">
        <f t="shared" ref="M7:M37" si="31">J7+N7-1</f>
        <v>262</v>
      </c>
      <c r="N7" s="474">
        <f>ROUND(MAX(AG7:AO7)/Listy!$U$2,0)</f>
        <v>2</v>
      </c>
      <c r="O7" s="52">
        <v>80</v>
      </c>
      <c r="P7" s="187">
        <v>0.5</v>
      </c>
      <c r="Q7" s="187">
        <v>0.5</v>
      </c>
      <c r="R7" s="187">
        <v>0</v>
      </c>
      <c r="S7" s="187">
        <v>0</v>
      </c>
      <c r="T7" s="187">
        <v>0</v>
      </c>
      <c r="U7" s="187">
        <v>0</v>
      </c>
      <c r="V7" s="187"/>
      <c r="W7" s="187"/>
      <c r="X7" s="187"/>
      <c r="Y7" s="292">
        <v>0</v>
      </c>
      <c r="Z7" s="292">
        <v>0</v>
      </c>
      <c r="AA7" s="292">
        <v>0</v>
      </c>
      <c r="AB7" s="292">
        <v>0</v>
      </c>
      <c r="AC7" s="305"/>
      <c r="AD7" s="305"/>
      <c r="AE7" s="305"/>
      <c r="AF7" s="305"/>
      <c r="AG7" s="192">
        <f t="shared" si="15"/>
        <v>40</v>
      </c>
      <c r="AH7" s="192">
        <f t="shared" si="16"/>
        <v>40</v>
      </c>
      <c r="AI7" s="192">
        <f t="shared" si="17"/>
        <v>0</v>
      </c>
      <c r="AJ7" s="192">
        <f t="shared" si="18"/>
        <v>0</v>
      </c>
      <c r="AK7" s="192">
        <f t="shared" si="19"/>
        <v>0</v>
      </c>
      <c r="AL7" s="192">
        <f t="shared" si="20"/>
        <v>0</v>
      </c>
      <c r="AM7" s="192">
        <f t="shared" si="21"/>
        <v>0</v>
      </c>
      <c r="AN7" s="192">
        <f t="shared" si="22"/>
        <v>0</v>
      </c>
      <c r="AO7" s="192">
        <f t="shared" si="23"/>
        <v>0</v>
      </c>
      <c r="AP7" s="193">
        <f t="shared" si="9"/>
        <v>0</v>
      </c>
      <c r="AQ7" s="193">
        <f t="shared" si="9"/>
        <v>0</v>
      </c>
      <c r="AR7" s="193">
        <f t="shared" si="9"/>
        <v>0</v>
      </c>
      <c r="AS7" s="193">
        <f t="shared" si="9"/>
        <v>0</v>
      </c>
      <c r="AT7" s="306">
        <f t="shared" si="24"/>
        <v>0</v>
      </c>
      <c r="AU7" s="306">
        <f t="shared" si="24"/>
        <v>0</v>
      </c>
      <c r="AV7" s="306">
        <f t="shared" si="24"/>
        <v>0</v>
      </c>
      <c r="AW7" s="306">
        <f t="shared" si="24"/>
        <v>0</v>
      </c>
      <c r="AX7" s="236">
        <f t="shared" si="25"/>
        <v>80</v>
      </c>
      <c r="AY7" s="2">
        <f t="shared" si="26"/>
        <v>0.5</v>
      </c>
      <c r="AZ7" s="87">
        <f>VLOOKUP(I7,Listy!$A$1:$H$9,6,FALSE)</f>
        <v>5003</v>
      </c>
      <c r="BA7" s="378">
        <f t="shared" si="27"/>
        <v>2501.5</v>
      </c>
      <c r="BB7" s="379">
        <f t="shared" si="28"/>
        <v>1250.75</v>
      </c>
      <c r="BC7" s="2"/>
      <c r="BD7" s="2"/>
      <c r="BE7" s="2"/>
      <c r="BF7" s="2"/>
      <c r="BG7" s="2"/>
      <c r="BH7" s="2"/>
      <c r="BI7" s="21">
        <f t="shared" si="10"/>
        <v>0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1">
        <f t="shared" si="11"/>
        <v>0</v>
      </c>
      <c r="BX7" s="2"/>
      <c r="BY7" s="2"/>
      <c r="BZ7" s="2"/>
      <c r="CA7" s="21">
        <f t="shared" si="12"/>
        <v>0</v>
      </c>
      <c r="CB7" s="2"/>
      <c r="CC7" s="2"/>
      <c r="CD7" s="2"/>
      <c r="CE7" s="21">
        <f t="shared" si="13"/>
        <v>0</v>
      </c>
    </row>
    <row r="8" spans="1:84" ht="15.6" x14ac:dyDescent="0.3">
      <c r="A8" s="387">
        <v>1</v>
      </c>
      <c r="B8" s="18" t="s">
        <v>382</v>
      </c>
      <c r="C8" s="105">
        <v>1</v>
      </c>
      <c r="D8" s="116" t="str">
        <f t="shared" si="14"/>
        <v>.z11_1_d_1</v>
      </c>
      <c r="E8" s="122" t="s">
        <v>411</v>
      </c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140">
        <v>4</v>
      </c>
      <c r="I8" s="89" t="s">
        <v>254</v>
      </c>
      <c r="J8" s="91">
        <f t="shared" si="29"/>
        <v>263</v>
      </c>
      <c r="K8" s="94">
        <f>VLOOKUP(J8,Kalendarz!B:E,4,FALSE)</f>
        <v>48222</v>
      </c>
      <c r="L8" s="94">
        <f t="shared" si="30"/>
        <v>48222</v>
      </c>
      <c r="M8" s="37">
        <f t="shared" si="31"/>
        <v>262</v>
      </c>
      <c r="N8" s="476">
        <v>0</v>
      </c>
      <c r="O8" s="52">
        <v>80</v>
      </c>
      <c r="P8" s="187">
        <v>0</v>
      </c>
      <c r="Q8" s="187">
        <v>0</v>
      </c>
      <c r="R8" s="187">
        <v>0.25</v>
      </c>
      <c r="S8" s="187">
        <v>0.25</v>
      </c>
      <c r="T8" s="187">
        <v>0.25</v>
      </c>
      <c r="U8" s="187">
        <v>0.25</v>
      </c>
      <c r="V8" s="187"/>
      <c r="W8" s="187"/>
      <c r="X8" s="187"/>
      <c r="Y8" s="292">
        <v>0</v>
      </c>
      <c r="Z8" s="292">
        <v>0</v>
      </c>
      <c r="AA8" s="292">
        <v>0</v>
      </c>
      <c r="AB8" s="292">
        <v>0</v>
      </c>
      <c r="AC8" s="305"/>
      <c r="AD8" s="305"/>
      <c r="AE8" s="305"/>
      <c r="AF8" s="305"/>
      <c r="AG8" s="192">
        <f t="shared" si="15"/>
        <v>0</v>
      </c>
      <c r="AH8" s="192">
        <f t="shared" si="16"/>
        <v>0</v>
      </c>
      <c r="AI8" s="192">
        <f t="shared" si="17"/>
        <v>20</v>
      </c>
      <c r="AJ8" s="192">
        <f t="shared" si="18"/>
        <v>20</v>
      </c>
      <c r="AK8" s="192">
        <f t="shared" si="19"/>
        <v>20</v>
      </c>
      <c r="AL8" s="192">
        <f t="shared" si="20"/>
        <v>20</v>
      </c>
      <c r="AM8" s="192">
        <f t="shared" si="21"/>
        <v>0</v>
      </c>
      <c r="AN8" s="192">
        <f t="shared" si="22"/>
        <v>0</v>
      </c>
      <c r="AO8" s="192">
        <f t="shared" si="23"/>
        <v>0</v>
      </c>
      <c r="AP8" s="193">
        <f t="shared" ref="AP8:AP37" si="32">ROUND($O8*Y8,0)</f>
        <v>0</v>
      </c>
      <c r="AQ8" s="193">
        <f t="shared" ref="AQ8:AQ37" si="33">ROUND($O8*Z8,0)</f>
        <v>0</v>
      </c>
      <c r="AR8" s="193">
        <f t="shared" ref="AR8:AR37" si="34">ROUND($O8*AA8,0)</f>
        <v>0</v>
      </c>
      <c r="AS8" s="193">
        <f t="shared" ref="AS8:AS37" si="35">ROUND($O8*AB8,0)</f>
        <v>0</v>
      </c>
      <c r="AT8" s="306">
        <f t="shared" ref="AT8:AT37" si="36">ROUND($O8*AC8,0)</f>
        <v>0</v>
      </c>
      <c r="AU8" s="306">
        <f t="shared" ref="AU8:AU37" si="37">ROUND($O8*AD8,0)</f>
        <v>0</v>
      </c>
      <c r="AV8" s="306">
        <f t="shared" ref="AV8:AV37" si="38">ROUND($O8*AE8,0)</f>
        <v>0</v>
      </c>
      <c r="AW8" s="306">
        <f t="shared" ref="AW8:AW37" si="39">ROUND($O8*AF8,0)</f>
        <v>0</v>
      </c>
      <c r="AX8" s="236">
        <f t="shared" ref="AX8:AX37" si="40">SUM(AG8:AO8)</f>
        <v>80</v>
      </c>
      <c r="AY8" s="2">
        <f t="shared" si="26"/>
        <v>0.5</v>
      </c>
      <c r="AZ8" s="87">
        <f>VLOOKUP(I8,Listy!$A$1:$H$9,6,FALSE)</f>
        <v>5001</v>
      </c>
      <c r="BA8" s="378">
        <f t="shared" ref="BA8:BA37" si="41">AY8*AZ8</f>
        <v>2500.5</v>
      </c>
      <c r="BB8" s="379">
        <f t="shared" ref="BB8:BB37" si="42">AY8*BA8</f>
        <v>1250.25</v>
      </c>
      <c r="BC8" s="2"/>
      <c r="BD8" s="2"/>
      <c r="BE8" s="2"/>
      <c r="BF8" s="2"/>
      <c r="BG8" s="2"/>
      <c r="BH8" s="2"/>
      <c r="BI8" s="21">
        <f t="shared" ref="BI8:BI37" si="43">BG8*BH8</f>
        <v>0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1">
        <f t="shared" ref="BW8:BW37" si="44">BU8*BV8</f>
        <v>0</v>
      </c>
      <c r="BX8" s="2"/>
      <c r="BY8" s="2"/>
      <c r="BZ8" s="2"/>
      <c r="CA8" s="21">
        <f t="shared" ref="CA8:CA37" si="45">BY8*BZ8</f>
        <v>0</v>
      </c>
      <c r="CB8" s="2"/>
      <c r="CC8" s="2"/>
      <c r="CD8" s="2"/>
      <c r="CE8" s="21">
        <f t="shared" ref="CE8:CE37" si="46">CC8*CD8</f>
        <v>0</v>
      </c>
    </row>
    <row r="9" spans="1:84" ht="18" x14ac:dyDescent="0.35">
      <c r="A9" s="18">
        <v>2</v>
      </c>
      <c r="B9" s="18" t="s">
        <v>379</v>
      </c>
      <c r="C9" s="397">
        <v>0</v>
      </c>
      <c r="D9" s="401" t="str">
        <f t="shared" ref="D9" si="47">CONCATENATE(A$3,"_",A9,"_",B9,"_",C9)</f>
        <v>.z11_2_a_0</v>
      </c>
      <c r="E9" s="386" t="s">
        <v>774</v>
      </c>
      <c r="F9" s="122"/>
      <c r="G9" s="122"/>
      <c r="H9" s="122"/>
      <c r="I9" s="122"/>
      <c r="J9" s="91">
        <f t="shared" si="29"/>
        <v>263</v>
      </c>
      <c r="K9" s="94">
        <f>VLOOKUP(J9,Kalendarz!B:E,4,FALSE)</f>
        <v>48222</v>
      </c>
      <c r="L9" s="94">
        <f t="shared" si="30"/>
        <v>48222</v>
      </c>
      <c r="M9" s="37">
        <f t="shared" si="31"/>
        <v>262</v>
      </c>
      <c r="N9" s="474">
        <f>ROUND(MAX(AG9:AO9)/Listy!$U$2,0)</f>
        <v>0</v>
      </c>
      <c r="O9" s="332"/>
      <c r="P9" s="332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192">
        <f t="shared" si="15"/>
        <v>0</v>
      </c>
      <c r="AH9" s="192">
        <f t="shared" si="16"/>
        <v>0</v>
      </c>
      <c r="AI9" s="192">
        <f t="shared" si="17"/>
        <v>0</v>
      </c>
      <c r="AJ9" s="192">
        <f t="shared" si="18"/>
        <v>0</v>
      </c>
      <c r="AK9" s="192">
        <f t="shared" si="19"/>
        <v>0</v>
      </c>
      <c r="AL9" s="192">
        <f t="shared" si="20"/>
        <v>0</v>
      </c>
      <c r="AM9" s="192">
        <f t="shared" si="21"/>
        <v>0</v>
      </c>
      <c r="AN9" s="192">
        <f t="shared" si="22"/>
        <v>0</v>
      </c>
      <c r="AO9" s="192">
        <f t="shared" si="23"/>
        <v>0</v>
      </c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78"/>
      <c r="BT9" s="278"/>
      <c r="BU9" s="278"/>
      <c r="BV9" s="278"/>
      <c r="BW9" s="278"/>
      <c r="BX9" s="278"/>
      <c r="BY9" s="278"/>
      <c r="BZ9" s="278"/>
      <c r="CA9" s="278"/>
      <c r="CB9" s="278"/>
      <c r="CC9" s="278"/>
      <c r="CD9" s="278"/>
      <c r="CE9" s="278"/>
      <c r="CF9" s="278"/>
    </row>
    <row r="10" spans="1:84" x14ac:dyDescent="0.3">
      <c r="A10" s="18">
        <v>2</v>
      </c>
      <c r="B10" s="18" t="s">
        <v>379</v>
      </c>
      <c r="C10" s="397">
        <v>1</v>
      </c>
      <c r="D10" s="401" t="str">
        <f t="shared" si="14"/>
        <v>.z11_2_a_1</v>
      </c>
      <c r="E10" s="402" t="s">
        <v>412</v>
      </c>
      <c r="F10" s="399" t="str">
        <f>IFERROR(VLOOKUP($I10,Listy!$A:$H,2,FALSE),"XXX")</f>
        <v>Imię04</v>
      </c>
      <c r="G10" s="37" t="str">
        <f>IFERROR(VLOOKUP($I10,Listy!$A:$H,3,FALSE),"XXX")</f>
        <v>Nazwisko04</v>
      </c>
      <c r="H10" s="45">
        <v>5</v>
      </c>
      <c r="I10" s="89" t="s">
        <v>257</v>
      </c>
      <c r="J10" s="91">
        <f t="shared" si="29"/>
        <v>263</v>
      </c>
      <c r="K10" s="94">
        <f>VLOOKUP(J10,Kalendarz!B:E,4,FALSE)</f>
        <v>48222</v>
      </c>
      <c r="L10" s="94">
        <f t="shared" si="30"/>
        <v>48224</v>
      </c>
      <c r="M10" s="37">
        <f t="shared" si="31"/>
        <v>264</v>
      </c>
      <c r="N10" s="474">
        <f>ROUND(MAX(AG10:AO10)/Listy!$U$2,0)</f>
        <v>2</v>
      </c>
      <c r="O10" s="52">
        <v>120</v>
      </c>
      <c r="P10" s="187">
        <v>0.25</v>
      </c>
      <c r="Q10" s="187">
        <v>0.25</v>
      </c>
      <c r="R10" s="187">
        <v>0.25</v>
      </c>
      <c r="S10" s="187">
        <v>0.25</v>
      </c>
      <c r="T10" s="187">
        <v>0</v>
      </c>
      <c r="U10" s="187">
        <v>0</v>
      </c>
      <c r="V10" s="187"/>
      <c r="W10" s="187"/>
      <c r="X10" s="187"/>
      <c r="Y10" s="292">
        <v>0</v>
      </c>
      <c r="Z10" s="292">
        <v>0</v>
      </c>
      <c r="AA10" s="292">
        <v>0</v>
      </c>
      <c r="AB10" s="292">
        <v>0</v>
      </c>
      <c r="AC10" s="305"/>
      <c r="AD10" s="305"/>
      <c r="AE10" s="305"/>
      <c r="AF10" s="305"/>
      <c r="AG10" s="192">
        <f t="shared" si="15"/>
        <v>30</v>
      </c>
      <c r="AH10" s="192">
        <f t="shared" si="16"/>
        <v>30</v>
      </c>
      <c r="AI10" s="192">
        <f t="shared" si="17"/>
        <v>30</v>
      </c>
      <c r="AJ10" s="192">
        <f t="shared" si="18"/>
        <v>30</v>
      </c>
      <c r="AK10" s="192">
        <f t="shared" si="19"/>
        <v>0</v>
      </c>
      <c r="AL10" s="192">
        <f t="shared" si="20"/>
        <v>0</v>
      </c>
      <c r="AM10" s="192">
        <f t="shared" si="21"/>
        <v>0</v>
      </c>
      <c r="AN10" s="192">
        <f t="shared" si="22"/>
        <v>0</v>
      </c>
      <c r="AO10" s="192">
        <f t="shared" si="23"/>
        <v>0</v>
      </c>
      <c r="AP10" s="193">
        <f t="shared" si="32"/>
        <v>0</v>
      </c>
      <c r="AQ10" s="193">
        <f t="shared" si="33"/>
        <v>0</v>
      </c>
      <c r="AR10" s="193">
        <f t="shared" si="34"/>
        <v>0</v>
      </c>
      <c r="AS10" s="193">
        <f t="shared" si="35"/>
        <v>0</v>
      </c>
      <c r="AT10" s="306">
        <f t="shared" si="36"/>
        <v>0</v>
      </c>
      <c r="AU10" s="306">
        <f t="shared" si="37"/>
        <v>0</v>
      </c>
      <c r="AV10" s="306">
        <f t="shared" si="38"/>
        <v>0</v>
      </c>
      <c r="AW10" s="306">
        <f t="shared" si="39"/>
        <v>0</v>
      </c>
      <c r="AX10" s="236">
        <f t="shared" si="40"/>
        <v>120</v>
      </c>
      <c r="AY10" s="2">
        <f t="shared" si="26"/>
        <v>0.75</v>
      </c>
      <c r="AZ10" s="87">
        <f>VLOOKUP(I10,Listy!$A$1:$H$9,6,FALSE)</f>
        <v>5004</v>
      </c>
      <c r="BA10" s="378">
        <f t="shared" si="41"/>
        <v>3753</v>
      </c>
      <c r="BB10" s="379">
        <f t="shared" si="42"/>
        <v>2814.75</v>
      </c>
      <c r="BC10" s="2"/>
      <c r="BD10" s="2"/>
      <c r="BE10" s="2"/>
      <c r="BF10" s="2"/>
      <c r="BG10" s="2"/>
      <c r="BH10" s="2"/>
      <c r="BI10" s="21">
        <f t="shared" si="43"/>
        <v>0</v>
      </c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1">
        <f t="shared" si="44"/>
        <v>0</v>
      </c>
      <c r="BX10" s="2"/>
      <c r="BY10" s="2"/>
      <c r="BZ10" s="2"/>
      <c r="CA10" s="21">
        <f t="shared" si="45"/>
        <v>0</v>
      </c>
      <c r="CB10" s="2"/>
      <c r="CC10" s="2"/>
      <c r="CD10" s="2"/>
      <c r="CE10" s="21">
        <f t="shared" si="46"/>
        <v>0</v>
      </c>
    </row>
    <row r="11" spans="1:84" s="178" customFormat="1" ht="43.2" x14ac:dyDescent="0.3">
      <c r="A11" s="18">
        <v>2</v>
      </c>
      <c r="B11" s="18" t="s">
        <v>380</v>
      </c>
      <c r="C11" s="397">
        <v>1</v>
      </c>
      <c r="D11" s="401" t="str">
        <f t="shared" si="14"/>
        <v>.z11_2_b_1</v>
      </c>
      <c r="E11" s="403" t="s">
        <v>413</v>
      </c>
      <c r="F11" s="399" t="str">
        <f>IFERROR(VLOOKUP($I11,Listy!$A:$H,2,FALSE),"XXX")</f>
        <v>Imię01</v>
      </c>
      <c r="G11" s="37" t="str">
        <f>IFERROR(VLOOKUP($I11,Listy!$A:$H,3,FALSE),"XXX")</f>
        <v>Nazwisko01</v>
      </c>
      <c r="H11" s="392">
        <v>6</v>
      </c>
      <c r="I11" s="89" t="s">
        <v>254</v>
      </c>
      <c r="J11" s="91">
        <f t="shared" si="29"/>
        <v>265</v>
      </c>
      <c r="K11" s="94">
        <f>VLOOKUP(J11,Kalendarz!B:E,4,FALSE)</f>
        <v>48236</v>
      </c>
      <c r="L11" s="94">
        <f t="shared" si="30"/>
        <v>48237</v>
      </c>
      <c r="M11" s="37">
        <f t="shared" si="31"/>
        <v>265</v>
      </c>
      <c r="N11" s="474">
        <f>ROUND(MAX(AG11:AO11)/Listy!$U$2,0)</f>
        <v>1</v>
      </c>
      <c r="O11" s="52">
        <v>120</v>
      </c>
      <c r="P11" s="187">
        <v>0.17</v>
      </c>
      <c r="Q11" s="187">
        <v>0.17</v>
      </c>
      <c r="R11" s="187">
        <v>0.17</v>
      </c>
      <c r="S11" s="187">
        <v>0.17</v>
      </c>
      <c r="T11" s="187">
        <v>0.17</v>
      </c>
      <c r="U11" s="187">
        <v>0.15</v>
      </c>
      <c r="V11" s="187"/>
      <c r="W11" s="187"/>
      <c r="X11" s="187"/>
      <c r="Y11" s="292">
        <v>0</v>
      </c>
      <c r="Z11" s="292">
        <v>0</v>
      </c>
      <c r="AA11" s="292">
        <v>0</v>
      </c>
      <c r="AB11" s="292">
        <v>0</v>
      </c>
      <c r="AC11" s="305"/>
      <c r="AD11" s="305"/>
      <c r="AE11" s="305"/>
      <c r="AF11" s="305"/>
      <c r="AG11" s="192">
        <f t="shared" si="15"/>
        <v>20</v>
      </c>
      <c r="AH11" s="192">
        <f t="shared" si="16"/>
        <v>20</v>
      </c>
      <c r="AI11" s="192">
        <f t="shared" si="17"/>
        <v>20</v>
      </c>
      <c r="AJ11" s="192">
        <f t="shared" si="18"/>
        <v>20</v>
      </c>
      <c r="AK11" s="192">
        <f t="shared" si="19"/>
        <v>20</v>
      </c>
      <c r="AL11" s="192">
        <f t="shared" si="20"/>
        <v>18</v>
      </c>
      <c r="AM11" s="192">
        <f t="shared" si="21"/>
        <v>0</v>
      </c>
      <c r="AN11" s="192">
        <f t="shared" si="22"/>
        <v>0</v>
      </c>
      <c r="AO11" s="192">
        <f t="shared" si="23"/>
        <v>0</v>
      </c>
      <c r="AP11" s="193">
        <f t="shared" si="32"/>
        <v>0</v>
      </c>
      <c r="AQ11" s="193">
        <f t="shared" si="33"/>
        <v>0</v>
      </c>
      <c r="AR11" s="193">
        <f t="shared" si="34"/>
        <v>0</v>
      </c>
      <c r="AS11" s="193">
        <f t="shared" si="35"/>
        <v>0</v>
      </c>
      <c r="AT11" s="306">
        <f t="shared" si="36"/>
        <v>0</v>
      </c>
      <c r="AU11" s="306">
        <f t="shared" si="37"/>
        <v>0</v>
      </c>
      <c r="AV11" s="306">
        <f t="shared" si="38"/>
        <v>0</v>
      </c>
      <c r="AW11" s="306">
        <f t="shared" si="39"/>
        <v>0</v>
      </c>
      <c r="AX11" s="236">
        <f t="shared" si="40"/>
        <v>118</v>
      </c>
      <c r="AY11" s="2">
        <f t="shared" si="26"/>
        <v>0.73750000000000004</v>
      </c>
      <c r="AZ11" s="87">
        <f>VLOOKUP(I11,Listy!$A$1:$H$9,6,FALSE)</f>
        <v>5001</v>
      </c>
      <c r="BA11" s="378">
        <f t="shared" si="41"/>
        <v>3688.2375000000002</v>
      </c>
      <c r="BB11" s="379">
        <f t="shared" si="42"/>
        <v>2720.0751562500004</v>
      </c>
      <c r="BC11" s="2"/>
      <c r="BD11" s="2"/>
      <c r="BE11" s="2"/>
      <c r="BF11" s="2"/>
      <c r="BG11" s="2"/>
      <c r="BH11" s="2"/>
      <c r="BI11" s="21">
        <f t="shared" si="43"/>
        <v>0</v>
      </c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1">
        <f t="shared" si="44"/>
        <v>0</v>
      </c>
      <c r="BX11" s="2"/>
      <c r="BY11" s="2"/>
      <c r="BZ11" s="2"/>
      <c r="CA11" s="21">
        <f t="shared" si="45"/>
        <v>0</v>
      </c>
      <c r="CB11" s="2"/>
      <c r="CC11" s="2"/>
      <c r="CD11" s="2"/>
      <c r="CE11" s="21">
        <f t="shared" si="46"/>
        <v>0</v>
      </c>
      <c r="CF11" s="329"/>
    </row>
    <row r="12" spans="1:84" s="278" customFormat="1" x14ac:dyDescent="0.3">
      <c r="A12" s="18">
        <v>2</v>
      </c>
      <c r="B12" s="18" t="s">
        <v>381</v>
      </c>
      <c r="C12" s="397">
        <v>1</v>
      </c>
      <c r="D12" s="401" t="str">
        <f t="shared" si="14"/>
        <v>.z11_2_c_1</v>
      </c>
      <c r="E12" s="404" t="s">
        <v>414</v>
      </c>
      <c r="F12" s="399" t="str">
        <f>IFERROR(VLOOKUP($I12,Listy!$A:$H,2,FALSE),"XXX")</f>
        <v>Imię02</v>
      </c>
      <c r="G12" s="37" t="str">
        <f>IFERROR(VLOOKUP($I12,Listy!$A:$H,3,FALSE),"XXX")</f>
        <v>Nazwisko02</v>
      </c>
      <c r="H12" s="392">
        <v>7</v>
      </c>
      <c r="I12" s="89" t="s">
        <v>255</v>
      </c>
      <c r="J12" s="91">
        <f t="shared" si="29"/>
        <v>266</v>
      </c>
      <c r="K12" s="94">
        <f>VLOOKUP(J12,Kalendarz!B:E,4,FALSE)</f>
        <v>48243</v>
      </c>
      <c r="L12" s="94">
        <f t="shared" si="30"/>
        <v>48244</v>
      </c>
      <c r="M12" s="37">
        <f t="shared" si="31"/>
        <v>266</v>
      </c>
      <c r="N12" s="474">
        <f>ROUND(MAX(AG12:AO12)/Listy!$U$2,0)</f>
        <v>1</v>
      </c>
      <c r="O12" s="52">
        <v>80</v>
      </c>
      <c r="P12" s="187">
        <v>0.17</v>
      </c>
      <c r="Q12" s="187">
        <v>0.17</v>
      </c>
      <c r="R12" s="187">
        <v>0.17</v>
      </c>
      <c r="S12" s="187">
        <v>0.17</v>
      </c>
      <c r="T12" s="187">
        <v>0.17</v>
      </c>
      <c r="U12" s="187">
        <v>0.15</v>
      </c>
      <c r="V12" s="187"/>
      <c r="W12" s="187"/>
      <c r="X12" s="187"/>
      <c r="Y12" s="292">
        <v>0</v>
      </c>
      <c r="Z12" s="292">
        <v>0</v>
      </c>
      <c r="AA12" s="292">
        <v>0</v>
      </c>
      <c r="AB12" s="292">
        <v>0</v>
      </c>
      <c r="AC12" s="305"/>
      <c r="AD12" s="305"/>
      <c r="AE12" s="305"/>
      <c r="AF12" s="305"/>
      <c r="AG12" s="192">
        <f t="shared" si="15"/>
        <v>14</v>
      </c>
      <c r="AH12" s="192">
        <f t="shared" si="16"/>
        <v>14</v>
      </c>
      <c r="AI12" s="192">
        <f t="shared" si="17"/>
        <v>14</v>
      </c>
      <c r="AJ12" s="192">
        <f t="shared" si="18"/>
        <v>14</v>
      </c>
      <c r="AK12" s="192">
        <f t="shared" si="19"/>
        <v>14</v>
      </c>
      <c r="AL12" s="192">
        <f t="shared" si="20"/>
        <v>12</v>
      </c>
      <c r="AM12" s="192">
        <f t="shared" si="21"/>
        <v>0</v>
      </c>
      <c r="AN12" s="192">
        <f t="shared" si="22"/>
        <v>0</v>
      </c>
      <c r="AO12" s="192">
        <f t="shared" si="23"/>
        <v>0</v>
      </c>
      <c r="AP12" s="193">
        <f t="shared" si="32"/>
        <v>0</v>
      </c>
      <c r="AQ12" s="193">
        <f t="shared" si="33"/>
        <v>0</v>
      </c>
      <c r="AR12" s="193">
        <f t="shared" si="34"/>
        <v>0</v>
      </c>
      <c r="AS12" s="193">
        <f t="shared" si="35"/>
        <v>0</v>
      </c>
      <c r="AT12" s="306">
        <f t="shared" si="36"/>
        <v>0</v>
      </c>
      <c r="AU12" s="306">
        <f t="shared" si="37"/>
        <v>0</v>
      </c>
      <c r="AV12" s="306">
        <f t="shared" si="38"/>
        <v>0</v>
      </c>
      <c r="AW12" s="306">
        <f t="shared" si="39"/>
        <v>0</v>
      </c>
      <c r="AX12" s="236">
        <f t="shared" si="40"/>
        <v>82</v>
      </c>
      <c r="AY12" s="2">
        <f t="shared" si="26"/>
        <v>0.51249999999999996</v>
      </c>
      <c r="AZ12" s="87">
        <f>VLOOKUP(I12,Listy!$A$1:$H$9,6,FALSE)</f>
        <v>5002</v>
      </c>
      <c r="BA12" s="378">
        <f t="shared" si="41"/>
        <v>2563.5249999999996</v>
      </c>
      <c r="BB12" s="379">
        <f t="shared" si="42"/>
        <v>1313.8065624999997</v>
      </c>
      <c r="BC12" s="2"/>
      <c r="BD12" s="2"/>
      <c r="BE12" s="2"/>
      <c r="BF12" s="2"/>
      <c r="BG12" s="2"/>
      <c r="BH12" s="2"/>
      <c r="BI12" s="21">
        <f t="shared" si="43"/>
        <v>0</v>
      </c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1">
        <f t="shared" si="44"/>
        <v>0</v>
      </c>
      <c r="BX12" s="2"/>
      <c r="BY12" s="2"/>
      <c r="BZ12" s="2"/>
      <c r="CA12" s="21">
        <f t="shared" si="45"/>
        <v>0</v>
      </c>
      <c r="CB12" s="2"/>
      <c r="CC12" s="2"/>
      <c r="CD12" s="2"/>
      <c r="CE12" s="21">
        <f t="shared" si="46"/>
        <v>0</v>
      </c>
    </row>
    <row r="13" spans="1:84" s="278" customFormat="1" ht="43.2" x14ac:dyDescent="0.3">
      <c r="A13" s="18">
        <v>2</v>
      </c>
      <c r="B13" s="18" t="s">
        <v>382</v>
      </c>
      <c r="C13" s="397">
        <v>1</v>
      </c>
      <c r="D13" s="401" t="str">
        <f t="shared" si="14"/>
        <v>.z11_2_d_1</v>
      </c>
      <c r="E13" s="404" t="s">
        <v>415</v>
      </c>
      <c r="F13" s="399" t="str">
        <f>IFERROR(VLOOKUP($I13,Listy!$A:$H,2,FALSE),"XXX")</f>
        <v>Imię03</v>
      </c>
      <c r="G13" s="37" t="str">
        <f>IFERROR(VLOOKUP($I13,Listy!$A:$H,3,FALSE),"XXX")</f>
        <v>Nazwisko03</v>
      </c>
      <c r="H13" s="392">
        <v>8</v>
      </c>
      <c r="I13" s="89" t="s">
        <v>256</v>
      </c>
      <c r="J13" s="91">
        <f t="shared" si="29"/>
        <v>267</v>
      </c>
      <c r="K13" s="94">
        <f>VLOOKUP(J13,Kalendarz!B:E,4,FALSE)</f>
        <v>48250</v>
      </c>
      <c r="L13" s="94">
        <f t="shared" si="30"/>
        <v>48251</v>
      </c>
      <c r="M13" s="37">
        <f t="shared" si="31"/>
        <v>267</v>
      </c>
      <c r="N13" s="474">
        <f>ROUND(MAX(AG13:AO13)/Listy!$U$2,0)</f>
        <v>1</v>
      </c>
      <c r="O13" s="52">
        <v>120</v>
      </c>
      <c r="P13" s="187">
        <v>0.17</v>
      </c>
      <c r="Q13" s="187">
        <v>0.17</v>
      </c>
      <c r="R13" s="187">
        <v>0.17</v>
      </c>
      <c r="S13" s="187">
        <v>0.17</v>
      </c>
      <c r="T13" s="187">
        <v>0.17</v>
      </c>
      <c r="U13" s="187">
        <v>0.15</v>
      </c>
      <c r="V13" s="187"/>
      <c r="W13" s="187"/>
      <c r="X13" s="187"/>
      <c r="Y13" s="292">
        <v>0</v>
      </c>
      <c r="Z13" s="292">
        <v>0</v>
      </c>
      <c r="AA13" s="292">
        <v>0</v>
      </c>
      <c r="AB13" s="292">
        <v>0</v>
      </c>
      <c r="AC13" s="305"/>
      <c r="AD13" s="305"/>
      <c r="AE13" s="305"/>
      <c r="AF13" s="305"/>
      <c r="AG13" s="192">
        <f t="shared" si="15"/>
        <v>20</v>
      </c>
      <c r="AH13" s="192">
        <f t="shared" si="16"/>
        <v>20</v>
      </c>
      <c r="AI13" s="192">
        <f t="shared" si="17"/>
        <v>20</v>
      </c>
      <c r="AJ13" s="192">
        <f t="shared" si="18"/>
        <v>20</v>
      </c>
      <c r="AK13" s="192">
        <f t="shared" si="19"/>
        <v>20</v>
      </c>
      <c r="AL13" s="192">
        <f t="shared" si="20"/>
        <v>18</v>
      </c>
      <c r="AM13" s="192">
        <f t="shared" si="21"/>
        <v>0</v>
      </c>
      <c r="AN13" s="192">
        <f t="shared" si="22"/>
        <v>0</v>
      </c>
      <c r="AO13" s="192">
        <f t="shared" si="23"/>
        <v>0</v>
      </c>
      <c r="AP13" s="193">
        <f t="shared" si="32"/>
        <v>0</v>
      </c>
      <c r="AQ13" s="193">
        <f t="shared" si="33"/>
        <v>0</v>
      </c>
      <c r="AR13" s="193">
        <f t="shared" si="34"/>
        <v>0</v>
      </c>
      <c r="AS13" s="193">
        <f t="shared" si="35"/>
        <v>0</v>
      </c>
      <c r="AT13" s="306">
        <f t="shared" si="36"/>
        <v>0</v>
      </c>
      <c r="AU13" s="306">
        <f t="shared" si="37"/>
        <v>0</v>
      </c>
      <c r="AV13" s="306">
        <f t="shared" si="38"/>
        <v>0</v>
      </c>
      <c r="AW13" s="306">
        <f t="shared" si="39"/>
        <v>0</v>
      </c>
      <c r="AX13" s="236">
        <f t="shared" si="40"/>
        <v>118</v>
      </c>
      <c r="AY13" s="2">
        <f t="shared" si="26"/>
        <v>0.73750000000000004</v>
      </c>
      <c r="AZ13" s="87">
        <f>VLOOKUP(I13,Listy!$A$1:$H$9,6,FALSE)</f>
        <v>5003</v>
      </c>
      <c r="BA13" s="378">
        <f t="shared" si="41"/>
        <v>3689.7125000000001</v>
      </c>
      <c r="BB13" s="379">
        <f t="shared" si="42"/>
        <v>2721.1629687500003</v>
      </c>
      <c r="BC13" s="2"/>
      <c r="BD13" s="2"/>
      <c r="BE13" s="2"/>
      <c r="BF13" s="2"/>
      <c r="BG13" s="2"/>
      <c r="BH13" s="2"/>
      <c r="BI13" s="21">
        <f t="shared" si="43"/>
        <v>0</v>
      </c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1">
        <f t="shared" si="44"/>
        <v>0</v>
      </c>
      <c r="BX13" s="2"/>
      <c r="BY13" s="2"/>
      <c r="BZ13" s="2"/>
      <c r="CA13" s="21">
        <f t="shared" si="45"/>
        <v>0</v>
      </c>
      <c r="CB13" s="2"/>
      <c r="CC13" s="2"/>
      <c r="CD13" s="2"/>
      <c r="CE13" s="21">
        <f t="shared" si="46"/>
        <v>0</v>
      </c>
    </row>
    <row r="14" spans="1:84" s="278" customFormat="1" ht="43.2" x14ac:dyDescent="0.3">
      <c r="A14" s="18">
        <v>2</v>
      </c>
      <c r="B14" s="18" t="s">
        <v>383</v>
      </c>
      <c r="C14" s="397">
        <v>1</v>
      </c>
      <c r="D14" s="401" t="str">
        <f t="shared" si="14"/>
        <v>.z11_2_e_1</v>
      </c>
      <c r="E14" s="404" t="s">
        <v>416</v>
      </c>
      <c r="F14" s="399" t="str">
        <f>IFERROR(VLOOKUP($I14,Listy!$A:$H,2,FALSE),"XXX")</f>
        <v>Imię01</v>
      </c>
      <c r="G14" s="37" t="str">
        <f>IFERROR(VLOOKUP($I14,Listy!$A:$H,3,FALSE),"XXX")</f>
        <v>Nazwisko01</v>
      </c>
      <c r="H14" s="393">
        <v>9</v>
      </c>
      <c r="I14" s="89" t="s">
        <v>254</v>
      </c>
      <c r="J14" s="91">
        <f t="shared" si="29"/>
        <v>268</v>
      </c>
      <c r="K14" s="94">
        <f>VLOOKUP(J14,Kalendarz!B:E,4,FALSE)</f>
        <v>48257</v>
      </c>
      <c r="L14" s="94">
        <f t="shared" si="30"/>
        <v>48258</v>
      </c>
      <c r="M14" s="37">
        <f t="shared" si="31"/>
        <v>268</v>
      </c>
      <c r="N14" s="474">
        <f>ROUND(MAX(AG14:AO14)/Listy!$U$2,0)</f>
        <v>1</v>
      </c>
      <c r="O14" s="52">
        <v>80</v>
      </c>
      <c r="P14" s="187">
        <v>0.17</v>
      </c>
      <c r="Q14" s="187">
        <v>0.17</v>
      </c>
      <c r="R14" s="187">
        <v>0.17</v>
      </c>
      <c r="S14" s="187">
        <v>0.17</v>
      </c>
      <c r="T14" s="187">
        <v>0.17</v>
      </c>
      <c r="U14" s="187">
        <v>0.15</v>
      </c>
      <c r="V14" s="187"/>
      <c r="W14" s="187"/>
      <c r="X14" s="187"/>
      <c r="Y14" s="292">
        <v>0</v>
      </c>
      <c r="Z14" s="292">
        <v>0</v>
      </c>
      <c r="AA14" s="292">
        <v>0</v>
      </c>
      <c r="AB14" s="292">
        <v>0</v>
      </c>
      <c r="AC14" s="305"/>
      <c r="AD14" s="305"/>
      <c r="AE14" s="305"/>
      <c r="AF14" s="305"/>
      <c r="AG14" s="192">
        <f t="shared" si="15"/>
        <v>14</v>
      </c>
      <c r="AH14" s="192">
        <f t="shared" si="16"/>
        <v>14</v>
      </c>
      <c r="AI14" s="192">
        <f t="shared" si="17"/>
        <v>14</v>
      </c>
      <c r="AJ14" s="192">
        <f t="shared" si="18"/>
        <v>14</v>
      </c>
      <c r="AK14" s="192">
        <f t="shared" si="19"/>
        <v>14</v>
      </c>
      <c r="AL14" s="192">
        <f t="shared" si="20"/>
        <v>12</v>
      </c>
      <c r="AM14" s="192">
        <f t="shared" si="21"/>
        <v>0</v>
      </c>
      <c r="AN14" s="192">
        <f t="shared" si="22"/>
        <v>0</v>
      </c>
      <c r="AO14" s="192">
        <f t="shared" si="23"/>
        <v>0</v>
      </c>
      <c r="AP14" s="193">
        <f t="shared" si="32"/>
        <v>0</v>
      </c>
      <c r="AQ14" s="193">
        <f t="shared" si="33"/>
        <v>0</v>
      </c>
      <c r="AR14" s="193">
        <f t="shared" si="34"/>
        <v>0</v>
      </c>
      <c r="AS14" s="193">
        <f t="shared" si="35"/>
        <v>0</v>
      </c>
      <c r="AT14" s="306">
        <f t="shared" si="36"/>
        <v>0</v>
      </c>
      <c r="AU14" s="306">
        <f t="shared" si="37"/>
        <v>0</v>
      </c>
      <c r="AV14" s="306">
        <f t="shared" si="38"/>
        <v>0</v>
      </c>
      <c r="AW14" s="306">
        <f t="shared" si="39"/>
        <v>0</v>
      </c>
      <c r="AX14" s="236">
        <f t="shared" si="40"/>
        <v>82</v>
      </c>
      <c r="AY14" s="2">
        <f t="shared" si="26"/>
        <v>0.51249999999999996</v>
      </c>
      <c r="AZ14" s="87">
        <f>VLOOKUP(I14,Listy!$A$1:$H$9,6,FALSE)</f>
        <v>5001</v>
      </c>
      <c r="BA14" s="378">
        <f t="shared" si="41"/>
        <v>2563.0124999999998</v>
      </c>
      <c r="BB14" s="379">
        <f t="shared" si="42"/>
        <v>1313.5439062499997</v>
      </c>
      <c r="BC14" s="2"/>
      <c r="BD14" s="2"/>
      <c r="BE14" s="2"/>
      <c r="BF14" s="2"/>
      <c r="BG14" s="2"/>
      <c r="BH14" s="2"/>
      <c r="BI14" s="21">
        <f t="shared" si="43"/>
        <v>0</v>
      </c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1">
        <f t="shared" si="44"/>
        <v>0</v>
      </c>
      <c r="BX14" s="2"/>
      <c r="BY14" s="2"/>
      <c r="BZ14" s="2"/>
      <c r="CA14" s="21">
        <f t="shared" si="45"/>
        <v>0</v>
      </c>
      <c r="CB14" s="2"/>
      <c r="CC14" s="2"/>
      <c r="CD14" s="2"/>
      <c r="CE14" s="21">
        <f t="shared" si="46"/>
        <v>0</v>
      </c>
    </row>
    <row r="15" spans="1:84" s="278" customFormat="1" ht="18" x14ac:dyDescent="0.35">
      <c r="A15" s="7">
        <v>3</v>
      </c>
      <c r="B15" s="18" t="s">
        <v>379</v>
      </c>
      <c r="C15" s="397">
        <v>0</v>
      </c>
      <c r="D15" s="401" t="str">
        <f t="shared" ref="D15" si="48">CONCATENATE(A$3,"_",A15,"_",B15,"_",C15)</f>
        <v>.z11_3_a_0</v>
      </c>
      <c r="E15" s="386" t="s">
        <v>775</v>
      </c>
      <c r="F15" s="332"/>
      <c r="G15" s="332"/>
      <c r="H15" s="332"/>
      <c r="I15" s="332"/>
      <c r="J15" s="91">
        <f t="shared" si="29"/>
        <v>269</v>
      </c>
      <c r="K15" s="94">
        <f>VLOOKUP(J15,Kalendarz!B:E,4,FALSE)</f>
        <v>48264</v>
      </c>
      <c r="L15" s="94">
        <f t="shared" si="30"/>
        <v>48264</v>
      </c>
      <c r="M15" s="37">
        <f t="shared" si="31"/>
        <v>268</v>
      </c>
      <c r="N15" s="474">
        <f>ROUND(MAX(AG15:AO15)/Listy!$U$2,0)</f>
        <v>0</v>
      </c>
      <c r="O15" s="332"/>
      <c r="P15" s="332"/>
      <c r="AG15" s="192">
        <f t="shared" si="15"/>
        <v>0</v>
      </c>
      <c r="AH15" s="192">
        <f t="shared" si="16"/>
        <v>0</v>
      </c>
      <c r="AI15" s="192">
        <f t="shared" si="17"/>
        <v>0</v>
      </c>
      <c r="AJ15" s="192">
        <f t="shared" si="18"/>
        <v>0</v>
      </c>
      <c r="AK15" s="192">
        <f t="shared" si="19"/>
        <v>0</v>
      </c>
      <c r="AL15" s="192">
        <f t="shared" si="20"/>
        <v>0</v>
      </c>
      <c r="AM15" s="192">
        <f t="shared" si="21"/>
        <v>0</v>
      </c>
      <c r="AN15" s="192">
        <f t="shared" si="22"/>
        <v>0</v>
      </c>
      <c r="AO15" s="192">
        <f t="shared" si="23"/>
        <v>0</v>
      </c>
    </row>
    <row r="16" spans="1:84" s="278" customFormat="1" ht="57.6" x14ac:dyDescent="0.3">
      <c r="A16" s="2">
        <v>3</v>
      </c>
      <c r="B16" s="18" t="s">
        <v>379</v>
      </c>
      <c r="C16" s="397">
        <v>1</v>
      </c>
      <c r="D16" s="401" t="str">
        <f t="shared" si="14"/>
        <v>.z11_3_a_1</v>
      </c>
      <c r="E16" s="404" t="s">
        <v>417</v>
      </c>
      <c r="F16" s="399" t="str">
        <f>IFERROR(VLOOKUP($I16,Listy!$A:$H,2,FALSE),"XXX")</f>
        <v>Imię03</v>
      </c>
      <c r="G16" s="37" t="str">
        <f>IFERROR(VLOOKUP($I16,Listy!$A:$H,3,FALSE),"XXX")</f>
        <v>Nazwisko03</v>
      </c>
      <c r="H16" s="392">
        <v>10</v>
      </c>
      <c r="I16" s="89" t="s">
        <v>256</v>
      </c>
      <c r="J16" s="91">
        <f t="shared" si="29"/>
        <v>269</v>
      </c>
      <c r="K16" s="94">
        <f>VLOOKUP(J16,Kalendarz!B:E,4,FALSE)</f>
        <v>48264</v>
      </c>
      <c r="L16" s="94">
        <f t="shared" si="30"/>
        <v>48265</v>
      </c>
      <c r="M16" s="37">
        <f t="shared" si="31"/>
        <v>269</v>
      </c>
      <c r="N16" s="474">
        <f>ROUND(MAX(AG16:AO16)/Listy!$U$2,0)</f>
        <v>1</v>
      </c>
      <c r="O16" s="52">
        <v>120</v>
      </c>
      <c r="P16" s="187">
        <v>0.17</v>
      </c>
      <c r="Q16" s="187">
        <v>0.17</v>
      </c>
      <c r="R16" s="187">
        <v>0.17</v>
      </c>
      <c r="S16" s="187">
        <v>0.17</v>
      </c>
      <c r="T16" s="187">
        <v>0.17</v>
      </c>
      <c r="U16" s="187">
        <v>0.15</v>
      </c>
      <c r="V16" s="187"/>
      <c r="W16" s="187"/>
      <c r="X16" s="187"/>
      <c r="Y16" s="292">
        <v>0</v>
      </c>
      <c r="Z16" s="292">
        <v>0</v>
      </c>
      <c r="AA16" s="292">
        <v>0</v>
      </c>
      <c r="AB16" s="292">
        <v>0</v>
      </c>
      <c r="AC16" s="305"/>
      <c r="AD16" s="305"/>
      <c r="AE16" s="305"/>
      <c r="AF16" s="305"/>
      <c r="AG16" s="192">
        <f t="shared" si="15"/>
        <v>20</v>
      </c>
      <c r="AH16" s="192">
        <f t="shared" si="16"/>
        <v>20</v>
      </c>
      <c r="AI16" s="192">
        <f t="shared" si="17"/>
        <v>20</v>
      </c>
      <c r="AJ16" s="192">
        <f t="shared" si="18"/>
        <v>20</v>
      </c>
      <c r="AK16" s="192">
        <f t="shared" si="19"/>
        <v>20</v>
      </c>
      <c r="AL16" s="192">
        <f t="shared" si="20"/>
        <v>18</v>
      </c>
      <c r="AM16" s="192">
        <f t="shared" si="21"/>
        <v>0</v>
      </c>
      <c r="AN16" s="192">
        <f t="shared" si="22"/>
        <v>0</v>
      </c>
      <c r="AO16" s="192">
        <f t="shared" si="23"/>
        <v>0</v>
      </c>
      <c r="AP16" s="193">
        <f t="shared" si="32"/>
        <v>0</v>
      </c>
      <c r="AQ16" s="193">
        <f t="shared" si="33"/>
        <v>0</v>
      </c>
      <c r="AR16" s="193">
        <f t="shared" si="34"/>
        <v>0</v>
      </c>
      <c r="AS16" s="193">
        <f t="shared" si="35"/>
        <v>0</v>
      </c>
      <c r="AT16" s="306">
        <f t="shared" si="36"/>
        <v>0</v>
      </c>
      <c r="AU16" s="306">
        <f t="shared" si="37"/>
        <v>0</v>
      </c>
      <c r="AV16" s="306">
        <f t="shared" si="38"/>
        <v>0</v>
      </c>
      <c r="AW16" s="306">
        <f t="shared" si="39"/>
        <v>0</v>
      </c>
      <c r="AX16" s="236">
        <f t="shared" si="40"/>
        <v>118</v>
      </c>
      <c r="AY16" s="2">
        <f t="shared" si="26"/>
        <v>0.73750000000000004</v>
      </c>
      <c r="AZ16" s="87">
        <f>VLOOKUP(I16,Listy!$A$1:$H$9,6,FALSE)</f>
        <v>5003</v>
      </c>
      <c r="BA16" s="378">
        <f t="shared" si="41"/>
        <v>3689.7125000000001</v>
      </c>
      <c r="BB16" s="379">
        <f t="shared" si="42"/>
        <v>2721.1629687500003</v>
      </c>
      <c r="BC16" s="2"/>
      <c r="BD16" s="2"/>
      <c r="BE16" s="2"/>
      <c r="BF16" s="2"/>
      <c r="BG16" s="2"/>
      <c r="BH16" s="2"/>
      <c r="BI16" s="21">
        <f t="shared" si="43"/>
        <v>0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1">
        <f t="shared" si="44"/>
        <v>0</v>
      </c>
      <c r="BX16" s="2"/>
      <c r="BY16" s="2"/>
      <c r="BZ16" s="2"/>
      <c r="CA16" s="21">
        <f t="shared" si="45"/>
        <v>0</v>
      </c>
      <c r="CB16" s="2"/>
      <c r="CC16" s="2"/>
      <c r="CD16" s="2"/>
      <c r="CE16" s="21">
        <f t="shared" si="46"/>
        <v>0</v>
      </c>
    </row>
    <row r="17" spans="1:84" s="278" customFormat="1" ht="57.6" x14ac:dyDescent="0.3">
      <c r="A17" s="26">
        <v>3</v>
      </c>
      <c r="B17" s="385" t="s">
        <v>380</v>
      </c>
      <c r="C17" s="397">
        <v>1</v>
      </c>
      <c r="D17" s="401" t="str">
        <f t="shared" si="14"/>
        <v>.z11_3_b_1</v>
      </c>
      <c r="E17" s="406" t="s">
        <v>418</v>
      </c>
      <c r="F17" s="399" t="str">
        <f>IFERROR(VLOOKUP($I17,Listy!$A:$H,2,FALSE),"XXX")</f>
        <v>Imię04</v>
      </c>
      <c r="G17" s="37" t="str">
        <f>IFERROR(VLOOKUP($I17,Listy!$A:$H,3,FALSE),"XXX")</f>
        <v>Nazwisko04</v>
      </c>
      <c r="H17" s="392">
        <v>11</v>
      </c>
      <c r="I17" s="89" t="s">
        <v>257</v>
      </c>
      <c r="J17" s="91">
        <f t="shared" si="29"/>
        <v>270</v>
      </c>
      <c r="K17" s="94">
        <f>VLOOKUP(J17,Kalendarz!B:E,4,FALSE)</f>
        <v>48271</v>
      </c>
      <c r="L17" s="94">
        <f t="shared" si="30"/>
        <v>48272</v>
      </c>
      <c r="M17" s="37">
        <f t="shared" si="31"/>
        <v>270</v>
      </c>
      <c r="N17" s="474">
        <f>ROUND(MAX(AG17:AO17)/Listy!$U$2,0)</f>
        <v>1</v>
      </c>
      <c r="O17" s="52">
        <v>120</v>
      </c>
      <c r="P17" s="187">
        <v>0.17</v>
      </c>
      <c r="Q17" s="187">
        <v>0.17</v>
      </c>
      <c r="R17" s="187">
        <v>0.17</v>
      </c>
      <c r="S17" s="187">
        <v>0.17</v>
      </c>
      <c r="T17" s="187">
        <v>0.17</v>
      </c>
      <c r="U17" s="187">
        <v>0.15</v>
      </c>
      <c r="V17" s="187"/>
      <c r="W17" s="187"/>
      <c r="X17" s="187"/>
      <c r="Y17" s="292">
        <v>0</v>
      </c>
      <c r="Z17" s="292">
        <v>0</v>
      </c>
      <c r="AA17" s="292">
        <v>0</v>
      </c>
      <c r="AB17" s="292">
        <v>0</v>
      </c>
      <c r="AC17" s="305"/>
      <c r="AD17" s="305"/>
      <c r="AE17" s="305"/>
      <c r="AF17" s="305"/>
      <c r="AG17" s="192">
        <f t="shared" si="15"/>
        <v>20</v>
      </c>
      <c r="AH17" s="192">
        <f t="shared" si="16"/>
        <v>20</v>
      </c>
      <c r="AI17" s="192">
        <f t="shared" si="17"/>
        <v>20</v>
      </c>
      <c r="AJ17" s="192">
        <f t="shared" si="18"/>
        <v>20</v>
      </c>
      <c r="AK17" s="192">
        <f t="shared" si="19"/>
        <v>20</v>
      </c>
      <c r="AL17" s="192">
        <f t="shared" si="20"/>
        <v>18</v>
      </c>
      <c r="AM17" s="192">
        <f t="shared" si="21"/>
        <v>0</v>
      </c>
      <c r="AN17" s="192">
        <f t="shared" si="22"/>
        <v>0</v>
      </c>
      <c r="AO17" s="192">
        <f t="shared" si="23"/>
        <v>0</v>
      </c>
      <c r="AP17" s="193">
        <f t="shared" si="32"/>
        <v>0</v>
      </c>
      <c r="AQ17" s="193">
        <f t="shared" si="33"/>
        <v>0</v>
      </c>
      <c r="AR17" s="193">
        <f t="shared" si="34"/>
        <v>0</v>
      </c>
      <c r="AS17" s="193">
        <f t="shared" si="35"/>
        <v>0</v>
      </c>
      <c r="AT17" s="306">
        <f t="shared" si="36"/>
        <v>0</v>
      </c>
      <c r="AU17" s="306">
        <f t="shared" si="37"/>
        <v>0</v>
      </c>
      <c r="AV17" s="306">
        <f t="shared" si="38"/>
        <v>0</v>
      </c>
      <c r="AW17" s="306">
        <f t="shared" si="39"/>
        <v>0</v>
      </c>
      <c r="AX17" s="236">
        <f t="shared" si="40"/>
        <v>118</v>
      </c>
      <c r="AY17" s="2">
        <f t="shared" si="26"/>
        <v>0.73750000000000004</v>
      </c>
      <c r="AZ17" s="87">
        <f>VLOOKUP(I17,Listy!$A$1:$H$9,6,FALSE)</f>
        <v>5004</v>
      </c>
      <c r="BA17" s="378">
        <f t="shared" si="41"/>
        <v>3690.4500000000003</v>
      </c>
      <c r="BB17" s="379">
        <f t="shared" si="42"/>
        <v>2721.7068750000003</v>
      </c>
      <c r="BC17" s="2"/>
      <c r="BD17" s="2"/>
      <c r="BE17" s="2"/>
      <c r="BF17" s="2"/>
      <c r="BG17" s="2"/>
      <c r="BH17" s="2"/>
      <c r="BI17" s="21">
        <f t="shared" si="43"/>
        <v>0</v>
      </c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1">
        <f t="shared" si="44"/>
        <v>0</v>
      </c>
      <c r="BX17" s="2"/>
      <c r="BY17" s="2"/>
      <c r="BZ17" s="2"/>
      <c r="CA17" s="21">
        <f t="shared" si="45"/>
        <v>0</v>
      </c>
      <c r="CB17" s="2"/>
      <c r="CC17" s="2"/>
      <c r="CD17" s="2"/>
      <c r="CE17" s="21">
        <f t="shared" si="46"/>
        <v>0</v>
      </c>
      <c r="CF17" s="348"/>
    </row>
    <row r="18" spans="1:84" s="278" customFormat="1" ht="57.6" x14ac:dyDescent="0.3">
      <c r="A18" s="2">
        <v>3</v>
      </c>
      <c r="B18" s="18" t="s">
        <v>381</v>
      </c>
      <c r="C18" s="397">
        <v>1</v>
      </c>
      <c r="D18" s="401" t="str">
        <f t="shared" si="14"/>
        <v>.z11_3_c_1</v>
      </c>
      <c r="E18" s="404" t="s">
        <v>419</v>
      </c>
      <c r="F18" s="399" t="str">
        <f>IFERROR(VLOOKUP($I18,Listy!$A:$H,2,FALSE),"XXX")</f>
        <v>Imię05</v>
      </c>
      <c r="G18" s="37" t="str">
        <f>IFERROR(VLOOKUP($I18,Listy!$A:$H,3,FALSE),"XXX")</f>
        <v>Nazwisko05</v>
      </c>
      <c r="H18" s="392">
        <v>12</v>
      </c>
      <c r="I18" s="89" t="s">
        <v>249</v>
      </c>
      <c r="J18" s="91">
        <f t="shared" si="29"/>
        <v>271</v>
      </c>
      <c r="K18" s="94">
        <f>VLOOKUP(J18,Kalendarz!B:E,4,FALSE)</f>
        <v>48278</v>
      </c>
      <c r="L18" s="94">
        <f t="shared" si="30"/>
        <v>48279</v>
      </c>
      <c r="M18" s="37">
        <f t="shared" si="31"/>
        <v>271</v>
      </c>
      <c r="N18" s="474">
        <f>ROUND(MAX(AG18:AO18)/Listy!$U$2,0)</f>
        <v>1</v>
      </c>
      <c r="O18" s="52">
        <v>120</v>
      </c>
      <c r="P18" s="187">
        <v>0.17</v>
      </c>
      <c r="Q18" s="187">
        <v>0.17</v>
      </c>
      <c r="R18" s="187">
        <v>0.17</v>
      </c>
      <c r="S18" s="187">
        <v>0.17</v>
      </c>
      <c r="T18" s="187">
        <v>0.17</v>
      </c>
      <c r="U18" s="187">
        <v>0.15</v>
      </c>
      <c r="V18" s="187"/>
      <c r="W18" s="187"/>
      <c r="X18" s="187"/>
      <c r="Y18" s="292">
        <v>0</v>
      </c>
      <c r="Z18" s="292">
        <v>0</v>
      </c>
      <c r="AA18" s="292">
        <v>0</v>
      </c>
      <c r="AB18" s="292">
        <v>0</v>
      </c>
      <c r="AC18" s="305"/>
      <c r="AD18" s="305"/>
      <c r="AE18" s="305"/>
      <c r="AF18" s="305"/>
      <c r="AG18" s="192">
        <f t="shared" si="15"/>
        <v>20</v>
      </c>
      <c r="AH18" s="192">
        <f t="shared" si="16"/>
        <v>20</v>
      </c>
      <c r="AI18" s="192">
        <f t="shared" si="17"/>
        <v>20</v>
      </c>
      <c r="AJ18" s="192">
        <f t="shared" si="18"/>
        <v>20</v>
      </c>
      <c r="AK18" s="192">
        <f t="shared" si="19"/>
        <v>20</v>
      </c>
      <c r="AL18" s="192">
        <f t="shared" si="20"/>
        <v>18</v>
      </c>
      <c r="AM18" s="192">
        <f t="shared" si="21"/>
        <v>0</v>
      </c>
      <c r="AN18" s="192">
        <f t="shared" si="22"/>
        <v>0</v>
      </c>
      <c r="AO18" s="192">
        <f t="shared" si="23"/>
        <v>0</v>
      </c>
      <c r="AP18" s="193">
        <f t="shared" si="32"/>
        <v>0</v>
      </c>
      <c r="AQ18" s="193">
        <f t="shared" si="33"/>
        <v>0</v>
      </c>
      <c r="AR18" s="193">
        <f t="shared" si="34"/>
        <v>0</v>
      </c>
      <c r="AS18" s="193">
        <f t="shared" si="35"/>
        <v>0</v>
      </c>
      <c r="AT18" s="306">
        <f t="shared" si="36"/>
        <v>0</v>
      </c>
      <c r="AU18" s="306">
        <f t="shared" si="37"/>
        <v>0</v>
      </c>
      <c r="AV18" s="306">
        <f t="shared" si="38"/>
        <v>0</v>
      </c>
      <c r="AW18" s="306">
        <f t="shared" si="39"/>
        <v>0</v>
      </c>
      <c r="AX18" s="236">
        <f t="shared" si="40"/>
        <v>118</v>
      </c>
      <c r="AY18" s="2">
        <f t="shared" si="26"/>
        <v>0.73750000000000004</v>
      </c>
      <c r="AZ18" s="87">
        <f>VLOOKUP(I18,Listy!$A$1:$H$9,6,FALSE)</f>
        <v>5005</v>
      </c>
      <c r="BA18" s="378">
        <f t="shared" si="41"/>
        <v>3691.1875</v>
      </c>
      <c r="BB18" s="379">
        <f t="shared" si="42"/>
        <v>2722.2507812500003</v>
      </c>
      <c r="BC18" s="2"/>
      <c r="BD18" s="2"/>
      <c r="BE18" s="2"/>
      <c r="BF18" s="2"/>
      <c r="BG18" s="2"/>
      <c r="BH18" s="2"/>
      <c r="BI18" s="21">
        <f t="shared" si="43"/>
        <v>0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1">
        <f t="shared" si="44"/>
        <v>0</v>
      </c>
      <c r="BX18" s="2"/>
      <c r="BY18" s="2"/>
      <c r="BZ18" s="2"/>
      <c r="CA18" s="21">
        <f t="shared" si="45"/>
        <v>0</v>
      </c>
      <c r="CB18" s="2"/>
      <c r="CC18" s="2"/>
      <c r="CD18" s="2"/>
      <c r="CE18" s="21">
        <f t="shared" si="46"/>
        <v>0</v>
      </c>
    </row>
    <row r="19" spans="1:84" s="278" customFormat="1" ht="18" x14ac:dyDescent="0.35">
      <c r="A19" s="159">
        <v>4</v>
      </c>
      <c r="B19" s="388" t="s">
        <v>379</v>
      </c>
      <c r="C19" s="398">
        <v>0</v>
      </c>
      <c r="D19" s="401" t="str">
        <f t="shared" ref="D19" si="49">CONCATENATE(A$3,"_",A19,"_",B19,"_",C19)</f>
        <v>.z11_4_a_0</v>
      </c>
      <c r="E19" s="388" t="s">
        <v>776</v>
      </c>
      <c r="F19" s="399"/>
      <c r="G19" s="37"/>
      <c r="H19" s="394"/>
      <c r="I19" s="89"/>
      <c r="J19" s="91">
        <f t="shared" si="29"/>
        <v>272</v>
      </c>
      <c r="K19" s="94">
        <f>VLOOKUP(J19,Kalendarz!B:E,4,FALSE)</f>
        <v>48285</v>
      </c>
      <c r="L19" s="94">
        <f t="shared" si="30"/>
        <v>48285</v>
      </c>
      <c r="M19" s="37">
        <f t="shared" si="31"/>
        <v>271</v>
      </c>
      <c r="N19" s="474">
        <f>ROUND(MAX(AG19:AO19)/Listy!$U$2,0)</f>
        <v>0</v>
      </c>
      <c r="O19" s="94"/>
      <c r="P19" s="94"/>
      <c r="Q19" s="94"/>
      <c r="AG19" s="192">
        <f t="shared" si="15"/>
        <v>0</v>
      </c>
      <c r="AH19" s="192">
        <f t="shared" si="16"/>
        <v>0</v>
      </c>
      <c r="AI19" s="192">
        <f t="shared" si="17"/>
        <v>0</v>
      </c>
      <c r="AJ19" s="192">
        <f t="shared" si="18"/>
        <v>0</v>
      </c>
      <c r="AK19" s="192">
        <f t="shared" si="19"/>
        <v>0</v>
      </c>
      <c r="AL19" s="192">
        <f t="shared" si="20"/>
        <v>0</v>
      </c>
      <c r="AM19" s="192">
        <f t="shared" si="21"/>
        <v>0</v>
      </c>
      <c r="AN19" s="192">
        <f t="shared" si="22"/>
        <v>0</v>
      </c>
      <c r="AO19" s="192">
        <f t="shared" si="23"/>
        <v>0</v>
      </c>
    </row>
    <row r="20" spans="1:84" s="278" customFormat="1" ht="18" x14ac:dyDescent="0.35">
      <c r="A20" s="52">
        <v>4</v>
      </c>
      <c r="B20" s="388" t="s">
        <v>379</v>
      </c>
      <c r="C20" s="398">
        <v>1</v>
      </c>
      <c r="D20" s="401" t="str">
        <f t="shared" si="14"/>
        <v>.z11_4_a_1</v>
      </c>
      <c r="E20" s="407" t="str">
        <f>E19</f>
        <v>4.Szkolenie użytkowników, obejmujące zarówno teoretyczne wprowadzenie, jak i praktyczne sesje, które uczą, jak obsługiwać nowy system i efektywnie z niego korzystać</v>
      </c>
      <c r="F20" s="399"/>
      <c r="G20" s="37"/>
      <c r="H20" s="394"/>
      <c r="I20" s="89" t="s">
        <v>251</v>
      </c>
      <c r="J20" s="91">
        <f t="shared" si="29"/>
        <v>272</v>
      </c>
      <c r="K20" s="94">
        <f>VLOOKUP(J20,Kalendarz!B:E,4,FALSE)</f>
        <v>48285</v>
      </c>
      <c r="L20" s="94">
        <f t="shared" si="30"/>
        <v>48285</v>
      </c>
      <c r="M20" s="37">
        <f t="shared" si="31"/>
        <v>271</v>
      </c>
      <c r="N20" s="474">
        <f>ROUND(MAX(AG20:AO20)/Listy!$U$2,0)</f>
        <v>0</v>
      </c>
      <c r="O20" s="52">
        <v>40</v>
      </c>
      <c r="P20" s="187">
        <v>0.17</v>
      </c>
      <c r="Q20" s="187">
        <v>0.17</v>
      </c>
      <c r="R20" s="187">
        <v>0.17</v>
      </c>
      <c r="S20" s="187">
        <v>0.17</v>
      </c>
      <c r="T20" s="187">
        <v>0.17</v>
      </c>
      <c r="U20" s="187">
        <v>0.15</v>
      </c>
      <c r="V20" s="187"/>
      <c r="W20" s="187"/>
      <c r="X20" s="187"/>
      <c r="Y20" s="292">
        <v>0</v>
      </c>
      <c r="Z20" s="292">
        <v>0</v>
      </c>
      <c r="AA20" s="292">
        <v>0</v>
      </c>
      <c r="AB20" s="292">
        <v>0</v>
      </c>
      <c r="AC20" s="305"/>
      <c r="AD20" s="305"/>
      <c r="AE20" s="305"/>
      <c r="AF20" s="305"/>
      <c r="AG20" s="192">
        <f t="shared" si="15"/>
        <v>7</v>
      </c>
      <c r="AH20" s="192">
        <f t="shared" si="16"/>
        <v>7</v>
      </c>
      <c r="AI20" s="192">
        <f t="shared" si="17"/>
        <v>7</v>
      </c>
      <c r="AJ20" s="192">
        <f t="shared" si="18"/>
        <v>7</v>
      </c>
      <c r="AK20" s="192">
        <f t="shared" si="19"/>
        <v>7</v>
      </c>
      <c r="AL20" s="192">
        <f t="shared" si="20"/>
        <v>6</v>
      </c>
      <c r="AM20" s="192">
        <f t="shared" si="21"/>
        <v>0</v>
      </c>
      <c r="AN20" s="192">
        <f t="shared" si="22"/>
        <v>0</v>
      </c>
      <c r="AO20" s="192">
        <f t="shared" si="23"/>
        <v>0</v>
      </c>
      <c r="AP20" s="193">
        <f t="shared" ref="AP20:AW20" si="50">ROUND($O20*Y20,0)</f>
        <v>0</v>
      </c>
      <c r="AQ20" s="193">
        <f t="shared" si="50"/>
        <v>0</v>
      </c>
      <c r="AR20" s="193">
        <f t="shared" si="50"/>
        <v>0</v>
      </c>
      <c r="AS20" s="193">
        <f t="shared" si="50"/>
        <v>0</v>
      </c>
      <c r="AT20" s="306">
        <f t="shared" si="50"/>
        <v>0</v>
      </c>
      <c r="AU20" s="306">
        <f t="shared" si="50"/>
        <v>0</v>
      </c>
      <c r="AV20" s="306">
        <f t="shared" si="50"/>
        <v>0</v>
      </c>
      <c r="AW20" s="306">
        <f t="shared" si="50"/>
        <v>0</v>
      </c>
      <c r="AX20" s="236">
        <f>SUM(AG20:AO20)</f>
        <v>41</v>
      </c>
      <c r="AY20" s="2">
        <f>AX20/160</f>
        <v>0.25624999999999998</v>
      </c>
      <c r="AZ20" s="87" t="e">
        <f>VLOOKUP(I19,Listy!$A$1:$H$9,6,FALSE)</f>
        <v>#N/A</v>
      </c>
      <c r="BA20" s="378" t="e">
        <f>AY20*AZ20</f>
        <v>#N/A</v>
      </c>
      <c r="BB20" s="379" t="e">
        <f>AY20*BA20</f>
        <v>#N/A</v>
      </c>
      <c r="BC20" s="2"/>
      <c r="BD20" s="2"/>
      <c r="BE20" s="2"/>
      <c r="BF20" s="2"/>
      <c r="BG20" s="2"/>
      <c r="BH20" s="2"/>
      <c r="BI20" s="21">
        <f>BG20*BH20</f>
        <v>0</v>
      </c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1">
        <f>BU20*BV20</f>
        <v>0</v>
      </c>
      <c r="BX20" s="2"/>
      <c r="BY20" s="2"/>
      <c r="BZ20" s="2"/>
      <c r="CA20" s="21">
        <f>BY20*BZ20</f>
        <v>0</v>
      </c>
      <c r="CB20" s="2"/>
      <c r="CC20" s="2"/>
      <c r="CD20" s="2"/>
      <c r="CE20" s="21">
        <f>CC20*CD20</f>
        <v>0</v>
      </c>
    </row>
    <row r="21" spans="1:84" s="278" customFormat="1" ht="90" x14ac:dyDescent="0.35">
      <c r="A21" s="389">
        <v>5</v>
      </c>
      <c r="B21" s="388" t="s">
        <v>379</v>
      </c>
      <c r="C21" s="398">
        <v>0</v>
      </c>
      <c r="D21" s="401" t="str">
        <f t="shared" ref="D21" si="51">CONCATENATE(A$3,"_",A21,"_",B21,"_",C21)</f>
        <v>.z11_5_a_0</v>
      </c>
      <c r="E21" s="608" t="s">
        <v>777</v>
      </c>
      <c r="F21" s="399"/>
      <c r="G21" s="37"/>
      <c r="H21" s="394"/>
      <c r="I21" s="89"/>
      <c r="J21" s="91">
        <f t="shared" si="29"/>
        <v>272</v>
      </c>
      <c r="K21" s="94">
        <f>VLOOKUP(J21,Kalendarz!B:E,4,FALSE)</f>
        <v>48285</v>
      </c>
      <c r="L21" s="94">
        <f t="shared" si="30"/>
        <v>48285</v>
      </c>
      <c r="M21" s="37">
        <f t="shared" si="31"/>
        <v>271</v>
      </c>
      <c r="N21" s="474">
        <f>ROUND(MAX(AG21:AO21)/Listy!$U$2,0)</f>
        <v>0</v>
      </c>
      <c r="O21" s="94"/>
      <c r="P21" s="94"/>
      <c r="AG21" s="192">
        <f t="shared" si="15"/>
        <v>0</v>
      </c>
      <c r="AH21" s="192">
        <f t="shared" si="16"/>
        <v>0</v>
      </c>
      <c r="AI21" s="192">
        <f t="shared" si="17"/>
        <v>0</v>
      </c>
      <c r="AJ21" s="192">
        <f t="shared" si="18"/>
        <v>0</v>
      </c>
      <c r="AK21" s="192">
        <f t="shared" si="19"/>
        <v>0</v>
      </c>
      <c r="AL21" s="192">
        <f t="shared" si="20"/>
        <v>0</v>
      </c>
      <c r="AM21" s="192">
        <f t="shared" si="21"/>
        <v>0</v>
      </c>
      <c r="AN21" s="192">
        <f t="shared" si="22"/>
        <v>0</v>
      </c>
      <c r="AO21" s="192">
        <f t="shared" si="23"/>
        <v>0</v>
      </c>
    </row>
    <row r="22" spans="1:84" s="278" customFormat="1" ht="18" x14ac:dyDescent="0.35">
      <c r="A22" s="52">
        <v>5</v>
      </c>
      <c r="B22" s="388" t="s">
        <v>379</v>
      </c>
      <c r="C22" s="398">
        <v>1</v>
      </c>
      <c r="D22" s="401" t="str">
        <f t="shared" si="14"/>
        <v>.z11_5_a_1</v>
      </c>
      <c r="E22" s="407" t="str">
        <f>E21</f>
        <v>5.Uruchomienie (go-live. Po udanym przeprowadzeniu testów i szkoleń nastąpi faktyczne uruchomienie nowego rozwiązania w środowisku produkcyjnym. Będzie to stopniowy proces, w którym nowy system działa równolegle ze starym („dual run”, aby ograniczyć ryzyko</v>
      </c>
      <c r="F22" s="399"/>
      <c r="G22" s="37"/>
      <c r="H22" s="396"/>
      <c r="I22" s="89" t="s">
        <v>253</v>
      </c>
      <c r="J22" s="91">
        <f t="shared" si="29"/>
        <v>272</v>
      </c>
      <c r="K22" s="94">
        <f>VLOOKUP(J22,Kalendarz!B:E,4,FALSE)</f>
        <v>48285</v>
      </c>
      <c r="L22" s="94">
        <f t="shared" si="30"/>
        <v>48286</v>
      </c>
      <c r="M22" s="37">
        <f t="shared" si="31"/>
        <v>272</v>
      </c>
      <c r="N22" s="474">
        <f>ROUND(MAX(AG22:AO22)/Listy!$U$2,0)</f>
        <v>1</v>
      </c>
      <c r="O22" s="52">
        <v>120</v>
      </c>
      <c r="P22" s="187">
        <v>0.17</v>
      </c>
      <c r="Q22" s="187">
        <v>0.17</v>
      </c>
      <c r="R22" s="187">
        <v>0.17</v>
      </c>
      <c r="S22" s="187">
        <v>0.17</v>
      </c>
      <c r="T22" s="187">
        <v>0.17</v>
      </c>
      <c r="U22" s="187">
        <v>0.15</v>
      </c>
      <c r="V22" s="187"/>
      <c r="W22" s="187"/>
      <c r="X22" s="187"/>
      <c r="Y22" s="292">
        <v>0</v>
      </c>
      <c r="Z22" s="292">
        <v>0</v>
      </c>
      <c r="AA22" s="292">
        <v>0</v>
      </c>
      <c r="AB22" s="292">
        <v>0</v>
      </c>
      <c r="AC22" s="305"/>
      <c r="AD22" s="305"/>
      <c r="AE22" s="305"/>
      <c r="AF22" s="305"/>
      <c r="AG22" s="192">
        <f t="shared" si="15"/>
        <v>20</v>
      </c>
      <c r="AH22" s="192">
        <f t="shared" si="16"/>
        <v>20</v>
      </c>
      <c r="AI22" s="192">
        <f t="shared" si="17"/>
        <v>20</v>
      </c>
      <c r="AJ22" s="192">
        <f t="shared" si="18"/>
        <v>20</v>
      </c>
      <c r="AK22" s="192">
        <f t="shared" si="19"/>
        <v>20</v>
      </c>
      <c r="AL22" s="192">
        <f t="shared" si="20"/>
        <v>18</v>
      </c>
      <c r="AM22" s="192">
        <f t="shared" si="21"/>
        <v>0</v>
      </c>
      <c r="AN22" s="192">
        <f t="shared" si="22"/>
        <v>0</v>
      </c>
      <c r="AO22" s="192">
        <f t="shared" si="23"/>
        <v>0</v>
      </c>
      <c r="AP22" s="193">
        <f t="shared" ref="AP22:AW22" si="52">ROUND($O22*Y22,0)</f>
        <v>0</v>
      </c>
      <c r="AQ22" s="193">
        <f t="shared" si="52"/>
        <v>0</v>
      </c>
      <c r="AR22" s="193">
        <f t="shared" si="52"/>
        <v>0</v>
      </c>
      <c r="AS22" s="193">
        <f t="shared" si="52"/>
        <v>0</v>
      </c>
      <c r="AT22" s="306">
        <f t="shared" si="52"/>
        <v>0</v>
      </c>
      <c r="AU22" s="306">
        <f t="shared" si="52"/>
        <v>0</v>
      </c>
      <c r="AV22" s="306">
        <f t="shared" si="52"/>
        <v>0</v>
      </c>
      <c r="AW22" s="306">
        <f t="shared" si="52"/>
        <v>0</v>
      </c>
      <c r="AX22" s="236">
        <f>SUM(AG22:AO22)</f>
        <v>118</v>
      </c>
      <c r="AY22" s="2">
        <f>AX22/160</f>
        <v>0.73750000000000004</v>
      </c>
      <c r="AZ22" s="87" t="e">
        <f>VLOOKUP(I21,Listy!$A$1:$H$9,6,FALSE)</f>
        <v>#N/A</v>
      </c>
      <c r="BA22" s="378" t="e">
        <f>AY22*AZ22</f>
        <v>#N/A</v>
      </c>
      <c r="BB22" s="379" t="e">
        <f>AY22*BA22</f>
        <v>#N/A</v>
      </c>
      <c r="BC22" s="2"/>
      <c r="BD22" s="2"/>
      <c r="BE22" s="2"/>
      <c r="BF22" s="2"/>
      <c r="BG22" s="2"/>
      <c r="BH22" s="2"/>
      <c r="BI22" s="21">
        <f>BG22*BH22</f>
        <v>0</v>
      </c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1">
        <f>BU22*BV22</f>
        <v>0</v>
      </c>
      <c r="BX22" s="2"/>
      <c r="BY22" s="2"/>
      <c r="BZ22" s="2"/>
      <c r="CA22" s="21">
        <f>BY22*BZ22</f>
        <v>0</v>
      </c>
      <c r="CB22" s="2"/>
      <c r="CC22" s="2"/>
      <c r="CD22" s="2"/>
      <c r="CE22" s="21">
        <f>CC22*CD22</f>
        <v>0</v>
      </c>
    </row>
    <row r="23" spans="1:84" s="278" customFormat="1" ht="18" x14ac:dyDescent="0.35">
      <c r="A23" s="389">
        <v>6</v>
      </c>
      <c r="B23" s="55" t="s">
        <v>379</v>
      </c>
      <c r="C23" s="398">
        <v>0</v>
      </c>
      <c r="D23" s="401" t="str">
        <f t="shared" ref="D23" si="53">CONCATENATE(A$3,"_",A23,"_",B23,"_",C23)</f>
        <v>.z11_6_a_0</v>
      </c>
      <c r="E23" s="388" t="s">
        <v>778</v>
      </c>
      <c r="F23" s="349"/>
      <c r="G23" s="349"/>
      <c r="H23" s="349"/>
      <c r="I23" s="349"/>
      <c r="J23" s="91">
        <f t="shared" si="29"/>
        <v>273</v>
      </c>
      <c r="K23" s="94">
        <f>VLOOKUP(J23,Kalendarz!B:E,4,FALSE)</f>
        <v>48292</v>
      </c>
      <c r="L23" s="94">
        <f t="shared" si="30"/>
        <v>48292</v>
      </c>
      <c r="M23" s="37">
        <f t="shared" si="31"/>
        <v>272</v>
      </c>
      <c r="N23" s="474">
        <f>ROUND(MAX(AG23:AO23)/Listy!$U$2,0)</f>
        <v>0</v>
      </c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192">
        <f t="shared" si="15"/>
        <v>0</v>
      </c>
      <c r="AH23" s="192">
        <f t="shared" si="16"/>
        <v>0</v>
      </c>
      <c r="AI23" s="192">
        <f t="shared" si="17"/>
        <v>0</v>
      </c>
      <c r="AJ23" s="192">
        <f t="shared" si="18"/>
        <v>0</v>
      </c>
      <c r="AK23" s="192">
        <f t="shared" si="19"/>
        <v>0</v>
      </c>
      <c r="AL23" s="192">
        <f t="shared" si="20"/>
        <v>0</v>
      </c>
      <c r="AM23" s="192">
        <f t="shared" si="21"/>
        <v>0</v>
      </c>
      <c r="AN23" s="192">
        <f t="shared" si="22"/>
        <v>0</v>
      </c>
      <c r="AO23" s="192">
        <f t="shared" si="23"/>
        <v>0</v>
      </c>
      <c r="AP23" s="349"/>
      <c r="AQ23" s="349"/>
      <c r="AR23" s="349"/>
      <c r="AS23" s="349"/>
      <c r="AT23" s="349"/>
      <c r="AU23" s="349"/>
      <c r="AV23" s="349"/>
      <c r="AW23" s="349"/>
      <c r="AX23" s="349"/>
      <c r="AY23" s="349"/>
      <c r="AZ23" s="349"/>
      <c r="BA23" s="349"/>
      <c r="BB23" s="349"/>
      <c r="BC23" s="2"/>
      <c r="BD23" s="2"/>
      <c r="BE23" s="2"/>
      <c r="BF23" s="2"/>
      <c r="BG23" s="2"/>
      <c r="BH23" s="2"/>
      <c r="BI23" s="21">
        <f t="shared" si="43"/>
        <v>0</v>
      </c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1">
        <f t="shared" si="44"/>
        <v>0</v>
      </c>
      <c r="BX23" s="2"/>
      <c r="BY23" s="2"/>
      <c r="BZ23" s="2"/>
      <c r="CA23" s="21">
        <f t="shared" si="45"/>
        <v>0</v>
      </c>
      <c r="CB23" s="2"/>
      <c r="CC23" s="2"/>
      <c r="CD23" s="2"/>
      <c r="CE23" s="21">
        <f t="shared" si="46"/>
        <v>0</v>
      </c>
    </row>
    <row r="24" spans="1:84" s="278" customFormat="1" x14ac:dyDescent="0.3">
      <c r="A24" s="37">
        <v>6</v>
      </c>
      <c r="B24" s="55" t="s">
        <v>379</v>
      </c>
      <c r="C24" s="398">
        <v>1</v>
      </c>
      <c r="D24" s="401" t="str">
        <f t="shared" si="14"/>
        <v>.z11_6_a_1</v>
      </c>
      <c r="E24" s="408" t="s">
        <v>420</v>
      </c>
      <c r="F24" s="399" t="str">
        <f>IFERROR(VLOOKUP($I24,Listy!$A:$H,2,FALSE),"XXX")</f>
        <v>Imię06</v>
      </c>
      <c r="G24" s="37" t="str">
        <f>IFERROR(VLOOKUP($I24,Listy!$A:$H,3,FALSE),"XXX")</f>
        <v>Nazwisko06</v>
      </c>
      <c r="H24" s="395">
        <v>15</v>
      </c>
      <c r="I24" s="89" t="s">
        <v>250</v>
      </c>
      <c r="J24" s="91">
        <f t="shared" si="29"/>
        <v>273</v>
      </c>
      <c r="K24" s="94">
        <f>VLOOKUP(J24,Kalendarz!B:E,4,FALSE)</f>
        <v>48292</v>
      </c>
      <c r="L24" s="94">
        <f t="shared" si="30"/>
        <v>48293</v>
      </c>
      <c r="M24" s="37">
        <f t="shared" si="31"/>
        <v>273</v>
      </c>
      <c r="N24" s="474">
        <f>ROUND(MAX(AG24:AO24)/Listy!$U$2,0)</f>
        <v>1</v>
      </c>
      <c r="O24" s="52">
        <v>80</v>
      </c>
      <c r="P24" s="187">
        <v>0.17</v>
      </c>
      <c r="Q24" s="187">
        <v>0.17</v>
      </c>
      <c r="R24" s="187">
        <v>0.17</v>
      </c>
      <c r="S24" s="187">
        <v>0.17</v>
      </c>
      <c r="T24" s="187">
        <v>0.17</v>
      </c>
      <c r="U24" s="187">
        <v>0.15</v>
      </c>
      <c r="V24" s="187"/>
      <c r="W24" s="187"/>
      <c r="X24" s="187"/>
      <c r="Y24" s="292">
        <v>0</v>
      </c>
      <c r="Z24" s="292">
        <v>0</v>
      </c>
      <c r="AA24" s="292">
        <v>0</v>
      </c>
      <c r="AB24" s="292">
        <v>0</v>
      </c>
      <c r="AC24" s="305"/>
      <c r="AD24" s="305"/>
      <c r="AE24" s="305"/>
      <c r="AF24" s="305"/>
      <c r="AG24" s="192">
        <f t="shared" si="15"/>
        <v>14</v>
      </c>
      <c r="AH24" s="192">
        <f t="shared" si="16"/>
        <v>14</v>
      </c>
      <c r="AI24" s="192">
        <f t="shared" si="17"/>
        <v>14</v>
      </c>
      <c r="AJ24" s="192">
        <f t="shared" si="18"/>
        <v>14</v>
      </c>
      <c r="AK24" s="192">
        <f t="shared" si="19"/>
        <v>14</v>
      </c>
      <c r="AL24" s="192">
        <f t="shared" si="20"/>
        <v>12</v>
      </c>
      <c r="AM24" s="192">
        <f t="shared" si="21"/>
        <v>0</v>
      </c>
      <c r="AN24" s="192">
        <f t="shared" si="22"/>
        <v>0</v>
      </c>
      <c r="AO24" s="192">
        <f t="shared" si="23"/>
        <v>0</v>
      </c>
      <c r="AP24" s="193">
        <f t="shared" si="32"/>
        <v>0</v>
      </c>
      <c r="AQ24" s="193">
        <f t="shared" si="33"/>
        <v>0</v>
      </c>
      <c r="AR24" s="193">
        <f t="shared" si="34"/>
        <v>0</v>
      </c>
      <c r="AS24" s="193">
        <f t="shared" si="35"/>
        <v>0</v>
      </c>
      <c r="AT24" s="306">
        <f t="shared" si="36"/>
        <v>0</v>
      </c>
      <c r="AU24" s="306">
        <f t="shared" si="37"/>
        <v>0</v>
      </c>
      <c r="AV24" s="306">
        <f t="shared" si="38"/>
        <v>0</v>
      </c>
      <c r="AW24" s="306">
        <f t="shared" si="39"/>
        <v>0</v>
      </c>
      <c r="AX24" s="236">
        <f t="shared" si="40"/>
        <v>82</v>
      </c>
      <c r="AY24" s="2">
        <f t="shared" si="26"/>
        <v>0.51249999999999996</v>
      </c>
      <c r="AZ24" s="87">
        <f>VLOOKUP(I24,Listy!$A$1:$H$9,6,FALSE)</f>
        <v>5006</v>
      </c>
      <c r="BA24" s="378">
        <f t="shared" si="41"/>
        <v>2565.5749999999998</v>
      </c>
      <c r="BB24" s="379">
        <f t="shared" si="42"/>
        <v>1314.8571874999998</v>
      </c>
      <c r="BC24" s="2"/>
      <c r="BD24" s="2"/>
      <c r="BE24" s="2"/>
      <c r="BF24" s="2"/>
      <c r="BG24" s="2"/>
      <c r="BH24" s="2"/>
      <c r="BI24" s="21">
        <f t="shared" si="43"/>
        <v>0</v>
      </c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1">
        <f t="shared" si="44"/>
        <v>0</v>
      </c>
      <c r="BX24" s="2"/>
      <c r="BY24" s="2"/>
      <c r="BZ24" s="2"/>
      <c r="CA24" s="21">
        <f t="shared" si="45"/>
        <v>0</v>
      </c>
      <c r="CB24" s="2"/>
      <c r="CC24" s="2"/>
      <c r="CD24" s="2"/>
      <c r="CE24" s="21">
        <f t="shared" si="46"/>
        <v>0</v>
      </c>
    </row>
    <row r="25" spans="1:84" s="278" customFormat="1" x14ac:dyDescent="0.3">
      <c r="A25" s="37">
        <v>6</v>
      </c>
      <c r="B25" s="55" t="s">
        <v>380</v>
      </c>
      <c r="C25" s="398">
        <v>1</v>
      </c>
      <c r="D25" s="405" t="str">
        <f t="shared" si="14"/>
        <v>.z11_6_b_1</v>
      </c>
      <c r="E25" s="408" t="s">
        <v>421</v>
      </c>
      <c r="F25" s="399" t="str">
        <f>IFERROR(VLOOKUP($I25,Listy!$A:$H,2,FALSE),"XXX")</f>
        <v>Imię07</v>
      </c>
      <c r="G25" s="37" t="str">
        <f>IFERROR(VLOOKUP($I25,Listy!$A:$H,3,FALSE),"XXX")</f>
        <v>Nazwisko07</v>
      </c>
      <c r="H25" s="395">
        <v>16</v>
      </c>
      <c r="I25" s="89" t="s">
        <v>251</v>
      </c>
      <c r="J25" s="91">
        <f t="shared" si="29"/>
        <v>274</v>
      </c>
      <c r="K25" s="94">
        <f>VLOOKUP(J25,Kalendarz!B:E,4,FALSE)</f>
        <v>48299</v>
      </c>
      <c r="L25" s="94">
        <f t="shared" si="30"/>
        <v>48300</v>
      </c>
      <c r="M25" s="37">
        <f t="shared" si="31"/>
        <v>274</v>
      </c>
      <c r="N25" s="474">
        <f>ROUND(MAX(AG25:AO25)/Listy!$U$2,0)</f>
        <v>1</v>
      </c>
      <c r="O25" s="52">
        <v>80</v>
      </c>
      <c r="P25" s="187">
        <v>0.17</v>
      </c>
      <c r="Q25" s="187">
        <v>0.17</v>
      </c>
      <c r="R25" s="187">
        <v>0.17</v>
      </c>
      <c r="S25" s="187">
        <v>0.17</v>
      </c>
      <c r="T25" s="187">
        <v>0.17</v>
      </c>
      <c r="U25" s="187">
        <v>0.15</v>
      </c>
      <c r="V25" s="187"/>
      <c r="W25" s="187"/>
      <c r="X25" s="187"/>
      <c r="Y25" s="292">
        <v>0</v>
      </c>
      <c r="Z25" s="292">
        <v>0</v>
      </c>
      <c r="AA25" s="292">
        <v>0</v>
      </c>
      <c r="AB25" s="292">
        <v>0</v>
      </c>
      <c r="AC25" s="305"/>
      <c r="AD25" s="305"/>
      <c r="AE25" s="305"/>
      <c r="AF25" s="305"/>
      <c r="AG25" s="192">
        <f t="shared" si="15"/>
        <v>14</v>
      </c>
      <c r="AH25" s="192">
        <f t="shared" si="16"/>
        <v>14</v>
      </c>
      <c r="AI25" s="192">
        <f t="shared" si="17"/>
        <v>14</v>
      </c>
      <c r="AJ25" s="192">
        <f t="shared" si="18"/>
        <v>14</v>
      </c>
      <c r="AK25" s="192">
        <f t="shared" si="19"/>
        <v>14</v>
      </c>
      <c r="AL25" s="192">
        <f t="shared" si="20"/>
        <v>12</v>
      </c>
      <c r="AM25" s="192">
        <f t="shared" si="21"/>
        <v>0</v>
      </c>
      <c r="AN25" s="192">
        <f t="shared" si="22"/>
        <v>0</v>
      </c>
      <c r="AO25" s="192">
        <f t="shared" si="23"/>
        <v>0</v>
      </c>
      <c r="AP25" s="193">
        <f t="shared" si="32"/>
        <v>0</v>
      </c>
      <c r="AQ25" s="193">
        <f t="shared" si="33"/>
        <v>0</v>
      </c>
      <c r="AR25" s="193">
        <f t="shared" si="34"/>
        <v>0</v>
      </c>
      <c r="AS25" s="193">
        <f t="shared" si="35"/>
        <v>0</v>
      </c>
      <c r="AT25" s="306">
        <f t="shared" si="36"/>
        <v>0</v>
      </c>
      <c r="AU25" s="306">
        <f t="shared" si="37"/>
        <v>0</v>
      </c>
      <c r="AV25" s="306">
        <f t="shared" si="38"/>
        <v>0</v>
      </c>
      <c r="AW25" s="306">
        <f t="shared" si="39"/>
        <v>0</v>
      </c>
      <c r="AX25" s="236">
        <f t="shared" si="40"/>
        <v>82</v>
      </c>
      <c r="AY25" s="2">
        <f t="shared" si="26"/>
        <v>0.51249999999999996</v>
      </c>
      <c r="AZ25" s="87">
        <f>VLOOKUP(I25,Listy!$A$1:$H$9,6,FALSE)</f>
        <v>5007</v>
      </c>
      <c r="BA25" s="378">
        <f t="shared" si="41"/>
        <v>2566.0874999999996</v>
      </c>
      <c r="BB25" s="379">
        <f t="shared" si="42"/>
        <v>1315.1198437499997</v>
      </c>
      <c r="BC25" s="2"/>
      <c r="BD25" s="2"/>
      <c r="BE25" s="2"/>
      <c r="BF25" s="2"/>
      <c r="BG25" s="2"/>
      <c r="BH25" s="2"/>
      <c r="BI25" s="21">
        <f t="shared" si="43"/>
        <v>0</v>
      </c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1">
        <f t="shared" si="44"/>
        <v>0</v>
      </c>
      <c r="BX25" s="2"/>
      <c r="BY25" s="2"/>
      <c r="BZ25" s="2"/>
      <c r="CA25" s="21">
        <f t="shared" si="45"/>
        <v>0</v>
      </c>
      <c r="CB25" s="2"/>
      <c r="CC25" s="2"/>
      <c r="CD25" s="2"/>
      <c r="CE25" s="21">
        <f t="shared" si="46"/>
        <v>0</v>
      </c>
    </row>
    <row r="26" spans="1:84" s="278" customFormat="1" x14ac:dyDescent="0.3">
      <c r="A26" s="37">
        <v>6</v>
      </c>
      <c r="B26" s="55" t="s">
        <v>381</v>
      </c>
      <c r="C26" s="398">
        <v>1</v>
      </c>
      <c r="D26" s="405" t="str">
        <f t="shared" si="14"/>
        <v>.z11_6_c_1</v>
      </c>
      <c r="E26" s="408" t="s">
        <v>422</v>
      </c>
      <c r="F26" s="399" t="str">
        <f>IFERROR(VLOOKUP($I26,Listy!$A:$H,2,FALSE),"XXX")</f>
        <v>Imię05</v>
      </c>
      <c r="G26" s="37" t="str">
        <f>IFERROR(VLOOKUP($I26,Listy!$A:$H,3,FALSE),"XXX")</f>
        <v>Nazwisko05</v>
      </c>
      <c r="H26" s="395">
        <v>17</v>
      </c>
      <c r="I26" s="89" t="s">
        <v>249</v>
      </c>
      <c r="J26" s="91">
        <f t="shared" si="29"/>
        <v>275</v>
      </c>
      <c r="K26" s="94">
        <f>VLOOKUP(J26,Kalendarz!B:E,4,FALSE)</f>
        <v>48306</v>
      </c>
      <c r="L26" s="94">
        <f t="shared" si="30"/>
        <v>48307</v>
      </c>
      <c r="M26" s="37">
        <f t="shared" si="31"/>
        <v>275</v>
      </c>
      <c r="N26" s="474">
        <f>ROUND(MAX(AG26:AO26)/Listy!$U$2,0)</f>
        <v>1</v>
      </c>
      <c r="O26" s="52">
        <v>80</v>
      </c>
      <c r="P26" s="187">
        <v>0.17</v>
      </c>
      <c r="Q26" s="187">
        <v>0.17</v>
      </c>
      <c r="R26" s="187">
        <v>0.17</v>
      </c>
      <c r="S26" s="187">
        <v>0.17</v>
      </c>
      <c r="T26" s="187">
        <v>0.17</v>
      </c>
      <c r="U26" s="187">
        <v>0.15</v>
      </c>
      <c r="V26" s="187"/>
      <c r="W26" s="187"/>
      <c r="X26" s="187"/>
      <c r="Y26" s="292">
        <v>0</v>
      </c>
      <c r="Z26" s="292">
        <v>0</v>
      </c>
      <c r="AA26" s="292">
        <v>0</v>
      </c>
      <c r="AB26" s="292">
        <v>0</v>
      </c>
      <c r="AC26" s="305"/>
      <c r="AD26" s="305"/>
      <c r="AE26" s="305"/>
      <c r="AF26" s="305"/>
      <c r="AG26" s="192">
        <f t="shared" si="15"/>
        <v>14</v>
      </c>
      <c r="AH26" s="192">
        <f t="shared" si="16"/>
        <v>14</v>
      </c>
      <c r="AI26" s="192">
        <f t="shared" si="17"/>
        <v>14</v>
      </c>
      <c r="AJ26" s="192">
        <f t="shared" si="18"/>
        <v>14</v>
      </c>
      <c r="AK26" s="192">
        <f t="shared" si="19"/>
        <v>14</v>
      </c>
      <c r="AL26" s="192">
        <f t="shared" si="20"/>
        <v>12</v>
      </c>
      <c r="AM26" s="192">
        <f t="shared" si="21"/>
        <v>0</v>
      </c>
      <c r="AN26" s="192">
        <f t="shared" si="22"/>
        <v>0</v>
      </c>
      <c r="AO26" s="192">
        <f t="shared" si="23"/>
        <v>0</v>
      </c>
      <c r="AP26" s="193">
        <f t="shared" si="32"/>
        <v>0</v>
      </c>
      <c r="AQ26" s="193">
        <f t="shared" si="33"/>
        <v>0</v>
      </c>
      <c r="AR26" s="193">
        <f t="shared" si="34"/>
        <v>0</v>
      </c>
      <c r="AS26" s="193">
        <f t="shared" si="35"/>
        <v>0</v>
      </c>
      <c r="AT26" s="306">
        <f t="shared" si="36"/>
        <v>0</v>
      </c>
      <c r="AU26" s="306">
        <f t="shared" si="37"/>
        <v>0</v>
      </c>
      <c r="AV26" s="306">
        <f t="shared" si="38"/>
        <v>0</v>
      </c>
      <c r="AW26" s="306">
        <f t="shared" si="39"/>
        <v>0</v>
      </c>
      <c r="AX26" s="236">
        <f t="shared" si="40"/>
        <v>82</v>
      </c>
      <c r="AY26" s="2">
        <f t="shared" si="26"/>
        <v>0.51249999999999996</v>
      </c>
      <c r="AZ26" s="87">
        <f>VLOOKUP(I26,Listy!$A$1:$H$9,6,FALSE)</f>
        <v>5005</v>
      </c>
      <c r="BA26" s="378">
        <f t="shared" si="41"/>
        <v>2565.0625</v>
      </c>
      <c r="BB26" s="379">
        <f t="shared" si="42"/>
        <v>1314.5945312499998</v>
      </c>
      <c r="BC26" s="2"/>
      <c r="BD26" s="2"/>
      <c r="BE26" s="2"/>
      <c r="BF26" s="2"/>
      <c r="BG26" s="2"/>
      <c r="BH26" s="2"/>
      <c r="BI26" s="21">
        <f t="shared" si="43"/>
        <v>0</v>
      </c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1">
        <f t="shared" si="44"/>
        <v>0</v>
      </c>
      <c r="BX26" s="2"/>
      <c r="BY26" s="2"/>
      <c r="BZ26" s="2"/>
      <c r="CA26" s="21">
        <f t="shared" si="45"/>
        <v>0</v>
      </c>
      <c r="CB26" s="2"/>
      <c r="CC26" s="2"/>
      <c r="CD26" s="2"/>
      <c r="CE26" s="21">
        <f t="shared" si="46"/>
        <v>0</v>
      </c>
    </row>
    <row r="27" spans="1:84" s="278" customFormat="1" x14ac:dyDescent="0.3">
      <c r="A27" s="37">
        <v>6</v>
      </c>
      <c r="B27" s="55" t="s">
        <v>382</v>
      </c>
      <c r="C27" s="398">
        <v>1</v>
      </c>
      <c r="D27" s="405" t="str">
        <f t="shared" si="14"/>
        <v>.z11_6_d_1</v>
      </c>
      <c r="E27" s="408" t="s">
        <v>423</v>
      </c>
      <c r="F27" s="399" t="str">
        <f>IFERROR(VLOOKUP($I27,Listy!$A:$H,2,FALSE),"XXX")</f>
        <v>Imię06</v>
      </c>
      <c r="G27" s="37" t="str">
        <f>IFERROR(VLOOKUP($I27,Listy!$A:$H,3,FALSE),"XXX")</f>
        <v>Nazwisko06</v>
      </c>
      <c r="H27" s="395">
        <v>18</v>
      </c>
      <c r="I27" s="89" t="s">
        <v>250</v>
      </c>
      <c r="J27" s="91">
        <f t="shared" si="29"/>
        <v>276</v>
      </c>
      <c r="K27" s="94">
        <f>VLOOKUP(J27,Kalendarz!B:E,4,FALSE)</f>
        <v>48313</v>
      </c>
      <c r="L27" s="94">
        <f t="shared" si="30"/>
        <v>48314</v>
      </c>
      <c r="M27" s="37">
        <f t="shared" si="31"/>
        <v>276</v>
      </c>
      <c r="N27" s="474">
        <f>ROUND(MAX(AG27:AO27)/Listy!$U$2,0)</f>
        <v>1</v>
      </c>
      <c r="O27" s="52">
        <v>80</v>
      </c>
      <c r="P27" s="187">
        <v>0.17</v>
      </c>
      <c r="Q27" s="187">
        <v>0.17</v>
      </c>
      <c r="R27" s="187">
        <v>0.17</v>
      </c>
      <c r="S27" s="187">
        <v>0.17</v>
      </c>
      <c r="T27" s="187">
        <v>0.17</v>
      </c>
      <c r="U27" s="187">
        <v>0.15</v>
      </c>
      <c r="V27" s="187"/>
      <c r="W27" s="187"/>
      <c r="X27" s="187"/>
      <c r="Y27" s="292">
        <v>0</v>
      </c>
      <c r="Z27" s="292">
        <v>0</v>
      </c>
      <c r="AA27" s="292">
        <v>0</v>
      </c>
      <c r="AB27" s="292">
        <v>0</v>
      </c>
      <c r="AC27" s="305"/>
      <c r="AD27" s="305"/>
      <c r="AE27" s="305"/>
      <c r="AF27" s="305"/>
      <c r="AG27" s="192">
        <f t="shared" si="15"/>
        <v>14</v>
      </c>
      <c r="AH27" s="192">
        <f t="shared" si="16"/>
        <v>14</v>
      </c>
      <c r="AI27" s="192">
        <f t="shared" si="17"/>
        <v>14</v>
      </c>
      <c r="AJ27" s="192">
        <f t="shared" si="18"/>
        <v>14</v>
      </c>
      <c r="AK27" s="192">
        <f t="shared" si="19"/>
        <v>14</v>
      </c>
      <c r="AL27" s="192">
        <f t="shared" si="20"/>
        <v>12</v>
      </c>
      <c r="AM27" s="192">
        <f t="shared" si="21"/>
        <v>0</v>
      </c>
      <c r="AN27" s="192">
        <f t="shared" si="22"/>
        <v>0</v>
      </c>
      <c r="AO27" s="192">
        <f t="shared" si="23"/>
        <v>0</v>
      </c>
      <c r="AP27" s="193">
        <f t="shared" si="32"/>
        <v>0</v>
      </c>
      <c r="AQ27" s="193">
        <f t="shared" si="33"/>
        <v>0</v>
      </c>
      <c r="AR27" s="193">
        <f t="shared" si="34"/>
        <v>0</v>
      </c>
      <c r="AS27" s="193">
        <f t="shared" si="35"/>
        <v>0</v>
      </c>
      <c r="AT27" s="306">
        <f t="shared" si="36"/>
        <v>0</v>
      </c>
      <c r="AU27" s="306">
        <f t="shared" si="37"/>
        <v>0</v>
      </c>
      <c r="AV27" s="306">
        <f t="shared" si="38"/>
        <v>0</v>
      </c>
      <c r="AW27" s="306">
        <f t="shared" si="39"/>
        <v>0</v>
      </c>
      <c r="AX27" s="236">
        <f t="shared" si="40"/>
        <v>82</v>
      </c>
      <c r="AY27" s="2">
        <f t="shared" si="26"/>
        <v>0.51249999999999996</v>
      </c>
      <c r="AZ27" s="87">
        <f>VLOOKUP(I27,Listy!$A$1:$H$9,6,FALSE)</f>
        <v>5006</v>
      </c>
      <c r="BA27" s="378">
        <f t="shared" si="41"/>
        <v>2565.5749999999998</v>
      </c>
      <c r="BB27" s="379">
        <f t="shared" si="42"/>
        <v>1314.8571874999998</v>
      </c>
      <c r="BC27" s="2"/>
      <c r="BD27" s="2"/>
      <c r="BE27" s="2"/>
      <c r="BF27" s="2"/>
      <c r="BG27" s="2"/>
      <c r="BH27" s="2"/>
      <c r="BI27" s="21">
        <f t="shared" si="43"/>
        <v>0</v>
      </c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1">
        <f t="shared" si="44"/>
        <v>0</v>
      </c>
      <c r="BX27" s="2"/>
      <c r="BY27" s="2"/>
      <c r="BZ27" s="2"/>
      <c r="CA27" s="21">
        <f t="shared" si="45"/>
        <v>0</v>
      </c>
      <c r="CB27" s="2"/>
      <c r="CC27" s="2"/>
      <c r="CD27" s="2"/>
      <c r="CE27" s="21">
        <f t="shared" si="46"/>
        <v>0</v>
      </c>
    </row>
    <row r="28" spans="1:84" s="278" customFormat="1" ht="18" x14ac:dyDescent="0.35">
      <c r="A28" s="389">
        <v>7</v>
      </c>
      <c r="B28" s="55" t="s">
        <v>379</v>
      </c>
      <c r="C28" s="398">
        <v>0</v>
      </c>
      <c r="D28" s="405" t="str">
        <f t="shared" ref="D28" si="54">CONCATENATE(A$3,"_",A28,"_",B28,"_",C28)</f>
        <v>.z11_7_a_0</v>
      </c>
      <c r="E28" s="388" t="s">
        <v>779</v>
      </c>
      <c r="F28" s="349"/>
      <c r="G28" s="349"/>
      <c r="H28" s="349"/>
      <c r="I28" s="349"/>
      <c r="J28" s="91">
        <f t="shared" si="29"/>
        <v>277</v>
      </c>
      <c r="K28" s="94">
        <f>VLOOKUP(J28,Kalendarz!B:E,4,FALSE)</f>
        <v>48320</v>
      </c>
      <c r="L28" s="94">
        <f t="shared" si="30"/>
        <v>48320</v>
      </c>
      <c r="M28" s="37">
        <f t="shared" si="31"/>
        <v>276</v>
      </c>
      <c r="N28" s="474">
        <f>ROUND(MAX(AG28:AO28)/Listy!$U$2,0)</f>
        <v>0</v>
      </c>
      <c r="O28" s="349"/>
      <c r="P28" s="349"/>
      <c r="Q28" s="347"/>
      <c r="R28" s="347"/>
      <c r="S28" s="347"/>
      <c r="T28" s="347"/>
      <c r="U28" s="347"/>
      <c r="V28" s="347"/>
      <c r="W28" s="347"/>
      <c r="X28" s="347"/>
      <c r="Y28" s="347"/>
      <c r="Z28" s="347"/>
      <c r="AA28" s="347"/>
      <c r="AB28" s="347"/>
      <c r="AC28" s="347"/>
      <c r="AD28" s="347"/>
      <c r="AE28" s="347"/>
      <c r="AF28" s="347"/>
      <c r="AG28" s="192">
        <f t="shared" si="15"/>
        <v>0</v>
      </c>
      <c r="AH28" s="192">
        <f t="shared" si="16"/>
        <v>0</v>
      </c>
      <c r="AI28" s="192">
        <f t="shared" si="17"/>
        <v>0</v>
      </c>
      <c r="AJ28" s="192">
        <f t="shared" si="18"/>
        <v>0</v>
      </c>
      <c r="AK28" s="192">
        <f t="shared" si="19"/>
        <v>0</v>
      </c>
      <c r="AL28" s="192">
        <f t="shared" si="20"/>
        <v>0</v>
      </c>
      <c r="AM28" s="192">
        <f t="shared" si="21"/>
        <v>0</v>
      </c>
      <c r="AN28" s="192">
        <f t="shared" si="22"/>
        <v>0</v>
      </c>
      <c r="AO28" s="192">
        <f t="shared" si="23"/>
        <v>0</v>
      </c>
      <c r="AP28" s="347"/>
      <c r="AQ28" s="347"/>
      <c r="AR28" s="347"/>
      <c r="AS28" s="347"/>
      <c r="AT28" s="347"/>
      <c r="AU28" s="347"/>
      <c r="AV28" s="347"/>
      <c r="AW28" s="347"/>
      <c r="AX28" s="347"/>
      <c r="AY28" s="347"/>
      <c r="AZ28" s="347"/>
      <c r="BA28" s="347"/>
      <c r="BB28" s="347"/>
      <c r="BC28" s="347"/>
      <c r="BD28" s="347"/>
      <c r="BE28" s="347"/>
      <c r="BF28" s="347"/>
      <c r="BG28" s="347"/>
      <c r="BH28" s="347"/>
      <c r="BI28" s="347"/>
      <c r="BJ28" s="347"/>
      <c r="BK28" s="347"/>
      <c r="BL28" s="347"/>
      <c r="BM28" s="347"/>
      <c r="BN28" s="347"/>
      <c r="BO28" s="347"/>
      <c r="BP28" s="347"/>
      <c r="BQ28" s="347"/>
      <c r="BR28" s="347"/>
      <c r="BS28" s="347"/>
      <c r="BT28" s="347"/>
      <c r="BU28" s="347"/>
      <c r="BV28" s="347"/>
      <c r="BW28" s="347"/>
      <c r="BX28" s="347"/>
      <c r="BY28" s="347"/>
      <c r="BZ28" s="347"/>
      <c r="CA28" s="347"/>
      <c r="CB28" s="347"/>
      <c r="CC28" s="347"/>
      <c r="CD28" s="347"/>
      <c r="CE28" s="347"/>
      <c r="CF28" s="347"/>
    </row>
    <row r="29" spans="1:84" s="278" customFormat="1" x14ac:dyDescent="0.3">
      <c r="A29" s="37">
        <v>7</v>
      </c>
      <c r="B29" s="55" t="s">
        <v>379</v>
      </c>
      <c r="C29" s="398">
        <v>1</v>
      </c>
      <c r="D29" s="405" t="str">
        <f t="shared" si="14"/>
        <v>.z11_7_a_1</v>
      </c>
      <c r="E29" s="407" t="s">
        <v>424</v>
      </c>
      <c r="F29" s="399" t="str">
        <f>IFERROR(VLOOKUP($I29,Listy!$A:$H,2,FALSE),"XXX")</f>
        <v>Imię05</v>
      </c>
      <c r="G29" s="37" t="str">
        <f>IFERROR(VLOOKUP($I29,Listy!$A:$H,3,FALSE),"XXX")</f>
        <v>Nazwisko05</v>
      </c>
      <c r="H29" s="393">
        <v>19</v>
      </c>
      <c r="I29" s="89" t="s">
        <v>249</v>
      </c>
      <c r="J29" s="91">
        <f t="shared" si="29"/>
        <v>277</v>
      </c>
      <c r="K29" s="94">
        <f>VLOOKUP(J29,Kalendarz!B:E,4,FALSE)</f>
        <v>48320</v>
      </c>
      <c r="L29" s="94">
        <f t="shared" si="30"/>
        <v>48321</v>
      </c>
      <c r="M29" s="37">
        <f t="shared" si="31"/>
        <v>277</v>
      </c>
      <c r="N29" s="474">
        <f>ROUND(MAX(AG29:AO29)/Listy!$U$2,0)</f>
        <v>1</v>
      </c>
      <c r="O29" s="52">
        <v>120</v>
      </c>
      <c r="P29" s="187">
        <v>0.17</v>
      </c>
      <c r="Q29" s="187">
        <v>0.17</v>
      </c>
      <c r="R29" s="187">
        <v>0.17</v>
      </c>
      <c r="S29" s="187">
        <v>0.17</v>
      </c>
      <c r="T29" s="187">
        <v>0.17</v>
      </c>
      <c r="U29" s="187">
        <v>0.15</v>
      </c>
      <c r="V29" s="187"/>
      <c r="W29" s="187"/>
      <c r="X29" s="187"/>
      <c r="Y29" s="292">
        <v>0</v>
      </c>
      <c r="Z29" s="292">
        <v>0</v>
      </c>
      <c r="AA29" s="292">
        <v>0</v>
      </c>
      <c r="AB29" s="292">
        <v>0</v>
      </c>
      <c r="AC29" s="305"/>
      <c r="AD29" s="305"/>
      <c r="AE29" s="305"/>
      <c r="AF29" s="305"/>
      <c r="AG29" s="192">
        <f t="shared" si="15"/>
        <v>20</v>
      </c>
      <c r="AH29" s="192">
        <f t="shared" si="16"/>
        <v>20</v>
      </c>
      <c r="AI29" s="192">
        <f t="shared" si="17"/>
        <v>20</v>
      </c>
      <c r="AJ29" s="192">
        <f t="shared" si="18"/>
        <v>20</v>
      </c>
      <c r="AK29" s="192">
        <f t="shared" si="19"/>
        <v>20</v>
      </c>
      <c r="AL29" s="192">
        <f t="shared" si="20"/>
        <v>18</v>
      </c>
      <c r="AM29" s="192">
        <f t="shared" si="21"/>
        <v>0</v>
      </c>
      <c r="AN29" s="192">
        <f t="shared" si="22"/>
        <v>0</v>
      </c>
      <c r="AO29" s="192">
        <f t="shared" si="23"/>
        <v>0</v>
      </c>
      <c r="AP29" s="193">
        <f t="shared" si="32"/>
        <v>0</v>
      </c>
      <c r="AQ29" s="193">
        <f t="shared" si="33"/>
        <v>0</v>
      </c>
      <c r="AR29" s="193">
        <f t="shared" si="34"/>
        <v>0</v>
      </c>
      <c r="AS29" s="193">
        <f t="shared" si="35"/>
        <v>0</v>
      </c>
      <c r="AT29" s="306">
        <f t="shared" si="36"/>
        <v>0</v>
      </c>
      <c r="AU29" s="306">
        <f t="shared" si="37"/>
        <v>0</v>
      </c>
      <c r="AV29" s="306">
        <f t="shared" si="38"/>
        <v>0</v>
      </c>
      <c r="AW29" s="306">
        <f t="shared" si="39"/>
        <v>0</v>
      </c>
      <c r="AX29" s="236">
        <f t="shared" si="40"/>
        <v>118</v>
      </c>
      <c r="AY29" s="2">
        <f t="shared" si="26"/>
        <v>0.73750000000000004</v>
      </c>
      <c r="AZ29" s="87">
        <f>VLOOKUP(I29,Listy!$A$1:$H$9,6,FALSE)</f>
        <v>5005</v>
      </c>
      <c r="BA29" s="378">
        <f t="shared" si="41"/>
        <v>3691.1875</v>
      </c>
      <c r="BB29" s="379">
        <f t="shared" si="42"/>
        <v>2722.2507812500003</v>
      </c>
      <c r="BC29" s="2"/>
      <c r="BD29" s="2"/>
      <c r="BE29" s="2"/>
      <c r="BF29" s="2"/>
      <c r="BG29" s="2"/>
      <c r="BH29" s="2"/>
      <c r="BI29" s="21">
        <f t="shared" si="43"/>
        <v>0</v>
      </c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1">
        <f t="shared" si="44"/>
        <v>0</v>
      </c>
      <c r="BX29" s="2"/>
      <c r="BY29" s="2"/>
      <c r="BZ29" s="2"/>
      <c r="CA29" s="21">
        <f t="shared" si="45"/>
        <v>0</v>
      </c>
      <c r="CB29" s="2"/>
      <c r="CC29" s="2"/>
      <c r="CD29" s="2"/>
      <c r="CE29" s="21">
        <f t="shared" si="46"/>
        <v>0</v>
      </c>
    </row>
    <row r="30" spans="1:84" s="278" customFormat="1" x14ac:dyDescent="0.3">
      <c r="A30" s="37">
        <v>7</v>
      </c>
      <c r="B30" s="55" t="s">
        <v>380</v>
      </c>
      <c r="C30" s="398">
        <v>1</v>
      </c>
      <c r="D30" s="405" t="str">
        <f t="shared" si="14"/>
        <v>.z11_7_b_1</v>
      </c>
      <c r="E30" s="407" t="s">
        <v>425</v>
      </c>
      <c r="F30" s="399" t="str">
        <f>IFERROR(VLOOKUP($I30,Listy!$A:$H,2,FALSE),"XXX")</f>
        <v>Imię06</v>
      </c>
      <c r="G30" s="37" t="str">
        <f>IFERROR(VLOOKUP($I30,Listy!$A:$H,3,FALSE),"XXX")</f>
        <v>Nazwisko06</v>
      </c>
      <c r="H30" s="393">
        <v>20</v>
      </c>
      <c r="I30" s="89" t="s">
        <v>250</v>
      </c>
      <c r="J30" s="91">
        <f t="shared" si="29"/>
        <v>278</v>
      </c>
      <c r="K30" s="94">
        <f>VLOOKUP(J30,Kalendarz!B:E,4,FALSE)</f>
        <v>48327</v>
      </c>
      <c r="L30" s="94">
        <f t="shared" si="30"/>
        <v>48328</v>
      </c>
      <c r="M30" s="37">
        <f t="shared" si="31"/>
        <v>278</v>
      </c>
      <c r="N30" s="474">
        <f>ROUND(MAX(AG30:AO30)/Listy!$U$2,0)</f>
        <v>1</v>
      </c>
      <c r="O30" s="52">
        <v>120</v>
      </c>
      <c r="P30" s="187">
        <v>0.17</v>
      </c>
      <c r="Q30" s="187">
        <v>0.17</v>
      </c>
      <c r="R30" s="187">
        <v>0.17</v>
      </c>
      <c r="S30" s="187">
        <v>0.17</v>
      </c>
      <c r="T30" s="187">
        <v>0.17</v>
      </c>
      <c r="U30" s="187">
        <v>0.15</v>
      </c>
      <c r="V30" s="187"/>
      <c r="W30" s="187"/>
      <c r="X30" s="187"/>
      <c r="Y30" s="292">
        <v>0</v>
      </c>
      <c r="Z30" s="292">
        <v>0</v>
      </c>
      <c r="AA30" s="292">
        <v>0</v>
      </c>
      <c r="AB30" s="292">
        <v>0</v>
      </c>
      <c r="AC30" s="305"/>
      <c r="AD30" s="305"/>
      <c r="AE30" s="305"/>
      <c r="AF30" s="305"/>
      <c r="AG30" s="192">
        <f t="shared" si="15"/>
        <v>20</v>
      </c>
      <c r="AH30" s="192">
        <f t="shared" si="16"/>
        <v>20</v>
      </c>
      <c r="AI30" s="192">
        <f t="shared" si="17"/>
        <v>20</v>
      </c>
      <c r="AJ30" s="192">
        <f t="shared" si="18"/>
        <v>20</v>
      </c>
      <c r="AK30" s="192">
        <f t="shared" si="19"/>
        <v>20</v>
      </c>
      <c r="AL30" s="192">
        <f t="shared" si="20"/>
        <v>18</v>
      </c>
      <c r="AM30" s="192">
        <f t="shared" si="21"/>
        <v>0</v>
      </c>
      <c r="AN30" s="192">
        <f t="shared" si="22"/>
        <v>0</v>
      </c>
      <c r="AO30" s="192">
        <f t="shared" si="23"/>
        <v>0</v>
      </c>
      <c r="AP30" s="193">
        <f t="shared" si="32"/>
        <v>0</v>
      </c>
      <c r="AQ30" s="193">
        <f t="shared" si="33"/>
        <v>0</v>
      </c>
      <c r="AR30" s="193">
        <f t="shared" si="34"/>
        <v>0</v>
      </c>
      <c r="AS30" s="193">
        <f t="shared" si="35"/>
        <v>0</v>
      </c>
      <c r="AT30" s="306">
        <f t="shared" si="36"/>
        <v>0</v>
      </c>
      <c r="AU30" s="306">
        <f t="shared" si="37"/>
        <v>0</v>
      </c>
      <c r="AV30" s="306">
        <f t="shared" si="38"/>
        <v>0</v>
      </c>
      <c r="AW30" s="306">
        <f t="shared" si="39"/>
        <v>0</v>
      </c>
      <c r="AX30" s="236">
        <f t="shared" si="40"/>
        <v>118</v>
      </c>
      <c r="AY30" s="2">
        <f t="shared" si="26"/>
        <v>0.73750000000000004</v>
      </c>
      <c r="AZ30" s="87">
        <f>VLOOKUP(I30,Listy!$A$1:$H$9,6,FALSE)</f>
        <v>5006</v>
      </c>
      <c r="BA30" s="378">
        <f t="shared" si="41"/>
        <v>3691.9250000000002</v>
      </c>
      <c r="BB30" s="379">
        <f t="shared" si="42"/>
        <v>2722.7946875000002</v>
      </c>
      <c r="BC30" s="2"/>
      <c r="BD30" s="2"/>
      <c r="BE30" s="2"/>
      <c r="BF30" s="2"/>
      <c r="BG30" s="2"/>
      <c r="BH30" s="2"/>
      <c r="BI30" s="21">
        <f t="shared" si="43"/>
        <v>0</v>
      </c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1">
        <f t="shared" si="44"/>
        <v>0</v>
      </c>
      <c r="BX30" s="2"/>
      <c r="BY30" s="2"/>
      <c r="BZ30" s="2"/>
      <c r="CA30" s="21">
        <f t="shared" si="45"/>
        <v>0</v>
      </c>
      <c r="CB30" s="2"/>
      <c r="CC30" s="2"/>
      <c r="CD30" s="2"/>
      <c r="CE30" s="21">
        <f t="shared" si="46"/>
        <v>0</v>
      </c>
    </row>
    <row r="31" spans="1:84" s="278" customFormat="1" x14ac:dyDescent="0.3">
      <c r="A31" s="37">
        <v>7</v>
      </c>
      <c r="B31" s="55" t="s">
        <v>381</v>
      </c>
      <c r="C31" s="398">
        <v>1</v>
      </c>
      <c r="D31" s="405" t="str">
        <f t="shared" si="14"/>
        <v>.z11_7_c_1</v>
      </c>
      <c r="E31" s="409" t="s">
        <v>426</v>
      </c>
      <c r="F31" s="399" t="str">
        <f>IFERROR(VLOOKUP($I31,Listy!$A:$H,2,FALSE),"XXX")</f>
        <v>Imię07</v>
      </c>
      <c r="G31" s="37" t="str">
        <f>IFERROR(VLOOKUP($I31,Listy!$A:$H,3,FALSE),"XXX")</f>
        <v>Nazwisko07</v>
      </c>
      <c r="H31" s="393">
        <v>21</v>
      </c>
      <c r="I31" s="89" t="s">
        <v>251</v>
      </c>
      <c r="J31" s="91">
        <f t="shared" si="29"/>
        <v>279</v>
      </c>
      <c r="K31" s="94">
        <f>VLOOKUP(J31,Kalendarz!B:E,4,FALSE)</f>
        <v>48334</v>
      </c>
      <c r="L31" s="94">
        <f t="shared" si="30"/>
        <v>48335</v>
      </c>
      <c r="M31" s="37">
        <f t="shared" si="31"/>
        <v>279</v>
      </c>
      <c r="N31" s="474">
        <f>ROUND(MAX(AG31:AO31)/Listy!$U$2,0)</f>
        <v>1</v>
      </c>
      <c r="O31" s="52">
        <v>120</v>
      </c>
      <c r="P31" s="187">
        <v>0.17</v>
      </c>
      <c r="Q31" s="187">
        <v>0.17</v>
      </c>
      <c r="R31" s="187">
        <v>0.17</v>
      </c>
      <c r="S31" s="187">
        <v>0.17</v>
      </c>
      <c r="T31" s="187">
        <v>0.17</v>
      </c>
      <c r="U31" s="187">
        <v>0.15</v>
      </c>
      <c r="V31" s="187"/>
      <c r="W31" s="187"/>
      <c r="X31" s="187"/>
      <c r="Y31" s="292">
        <v>0</v>
      </c>
      <c r="Z31" s="292">
        <v>0</v>
      </c>
      <c r="AA31" s="292">
        <v>0</v>
      </c>
      <c r="AB31" s="292">
        <v>0</v>
      </c>
      <c r="AC31" s="305"/>
      <c r="AD31" s="305"/>
      <c r="AE31" s="305"/>
      <c r="AF31" s="305"/>
      <c r="AG31" s="192">
        <f t="shared" si="15"/>
        <v>20</v>
      </c>
      <c r="AH31" s="192">
        <f t="shared" si="16"/>
        <v>20</v>
      </c>
      <c r="AI31" s="192">
        <f t="shared" si="17"/>
        <v>20</v>
      </c>
      <c r="AJ31" s="192">
        <f t="shared" si="18"/>
        <v>20</v>
      </c>
      <c r="AK31" s="192">
        <f t="shared" si="19"/>
        <v>20</v>
      </c>
      <c r="AL31" s="192">
        <f t="shared" si="20"/>
        <v>18</v>
      </c>
      <c r="AM31" s="192">
        <f t="shared" si="21"/>
        <v>0</v>
      </c>
      <c r="AN31" s="192">
        <f t="shared" si="22"/>
        <v>0</v>
      </c>
      <c r="AO31" s="192">
        <f t="shared" si="23"/>
        <v>0</v>
      </c>
      <c r="AP31" s="193">
        <f t="shared" si="32"/>
        <v>0</v>
      </c>
      <c r="AQ31" s="193">
        <f t="shared" si="33"/>
        <v>0</v>
      </c>
      <c r="AR31" s="193">
        <f t="shared" si="34"/>
        <v>0</v>
      </c>
      <c r="AS31" s="193">
        <f t="shared" si="35"/>
        <v>0</v>
      </c>
      <c r="AT31" s="306">
        <f t="shared" si="36"/>
        <v>0</v>
      </c>
      <c r="AU31" s="306">
        <f t="shared" si="37"/>
        <v>0</v>
      </c>
      <c r="AV31" s="306">
        <f t="shared" si="38"/>
        <v>0</v>
      </c>
      <c r="AW31" s="306">
        <f t="shared" si="39"/>
        <v>0</v>
      </c>
      <c r="AX31" s="236">
        <f t="shared" si="40"/>
        <v>118</v>
      </c>
      <c r="AY31" s="2">
        <f t="shared" si="26"/>
        <v>0.73750000000000004</v>
      </c>
      <c r="AZ31" s="87">
        <f>VLOOKUP(I31,Listy!$A$1:$H$9,6,FALSE)</f>
        <v>5007</v>
      </c>
      <c r="BA31" s="378">
        <f t="shared" si="41"/>
        <v>3692.6625000000004</v>
      </c>
      <c r="BB31" s="379">
        <f t="shared" si="42"/>
        <v>2723.3385937500007</v>
      </c>
      <c r="BC31" s="2"/>
      <c r="BD31" s="2"/>
      <c r="BE31" s="2"/>
      <c r="BF31" s="2"/>
      <c r="BG31" s="2"/>
      <c r="BH31" s="2"/>
      <c r="BI31" s="21">
        <f t="shared" si="43"/>
        <v>0</v>
      </c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1">
        <f t="shared" si="44"/>
        <v>0</v>
      </c>
      <c r="BX31" s="2"/>
      <c r="BY31" s="2"/>
      <c r="BZ31" s="2"/>
      <c r="CA31" s="21">
        <f t="shared" si="45"/>
        <v>0</v>
      </c>
      <c r="CB31" s="2"/>
      <c r="CC31" s="2"/>
      <c r="CD31" s="2"/>
      <c r="CE31" s="21">
        <f t="shared" si="46"/>
        <v>0</v>
      </c>
    </row>
    <row r="32" spans="1:84" s="278" customFormat="1" ht="54" x14ac:dyDescent="0.35">
      <c r="A32" s="389">
        <v>8</v>
      </c>
      <c r="B32" s="55" t="s">
        <v>379</v>
      </c>
      <c r="C32" s="398">
        <v>0</v>
      </c>
      <c r="D32" s="405" t="str">
        <f t="shared" ref="D32" si="55">CONCATENATE(A$3,"_",A32,"_",B32,"_",C32)</f>
        <v>.z11_8_a_0</v>
      </c>
      <c r="E32" s="608" t="s">
        <v>780</v>
      </c>
      <c r="F32" s="399"/>
      <c r="G32" s="349"/>
      <c r="H32" s="349"/>
      <c r="I32" s="349"/>
      <c r="J32" s="91">
        <f t="shared" si="29"/>
        <v>280</v>
      </c>
      <c r="K32" s="94">
        <f>VLOOKUP(J32,Kalendarz!B:E,4,FALSE)</f>
        <v>48341</v>
      </c>
      <c r="L32" s="94">
        <f t="shared" si="30"/>
        <v>48341</v>
      </c>
      <c r="M32" s="37">
        <f t="shared" si="31"/>
        <v>279</v>
      </c>
      <c r="N32" s="474">
        <f>ROUND(MAX(AG32:AO32)/Listy!$U$2,0)</f>
        <v>0</v>
      </c>
      <c r="O32" s="349"/>
      <c r="P32" s="349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192">
        <f t="shared" si="15"/>
        <v>0</v>
      </c>
      <c r="AH32" s="192">
        <f t="shared" si="16"/>
        <v>0</v>
      </c>
      <c r="AI32" s="192">
        <f t="shared" si="17"/>
        <v>0</v>
      </c>
      <c r="AJ32" s="192">
        <f t="shared" si="18"/>
        <v>0</v>
      </c>
      <c r="AK32" s="192">
        <f t="shared" si="19"/>
        <v>0</v>
      </c>
      <c r="AL32" s="192">
        <f t="shared" si="20"/>
        <v>0</v>
      </c>
      <c r="AM32" s="192">
        <f t="shared" si="21"/>
        <v>0</v>
      </c>
      <c r="AN32" s="192">
        <f t="shared" si="22"/>
        <v>0</v>
      </c>
      <c r="AO32" s="192">
        <f t="shared" si="23"/>
        <v>0</v>
      </c>
      <c r="AP32" s="347"/>
      <c r="AQ32" s="347"/>
      <c r="AR32" s="347"/>
      <c r="AS32" s="347"/>
      <c r="AT32" s="347"/>
      <c r="AU32" s="347"/>
      <c r="AV32" s="347"/>
      <c r="AW32" s="347"/>
      <c r="AX32" s="347"/>
      <c r="AY32" s="347"/>
      <c r="AZ32" s="347"/>
      <c r="BA32" s="347"/>
      <c r="BB32" s="347"/>
      <c r="BC32" s="347"/>
      <c r="BD32" s="347"/>
      <c r="BE32" s="347"/>
      <c r="BF32" s="347"/>
      <c r="BG32" s="347"/>
      <c r="BH32" s="347"/>
      <c r="BI32" s="347"/>
      <c r="BJ32" s="347"/>
      <c r="BK32" s="347"/>
      <c r="BL32" s="347"/>
      <c r="BM32" s="347"/>
      <c r="BN32" s="347"/>
      <c r="BO32" s="347"/>
      <c r="BP32" s="347"/>
      <c r="BQ32" s="347"/>
      <c r="BR32" s="347"/>
      <c r="BS32" s="347"/>
      <c r="BT32" s="347"/>
      <c r="BU32" s="347"/>
      <c r="BV32" s="347"/>
      <c r="BW32" s="347"/>
      <c r="BX32" s="347"/>
      <c r="BY32" s="347"/>
      <c r="BZ32" s="347"/>
      <c r="CA32" s="347"/>
      <c r="CB32" s="347"/>
      <c r="CC32" s="347"/>
      <c r="CD32" s="347"/>
      <c r="CE32" s="347"/>
      <c r="CF32" s="347"/>
    </row>
    <row r="33" spans="1:84" s="278" customFormat="1" x14ac:dyDescent="0.3">
      <c r="A33" s="37">
        <v>8</v>
      </c>
      <c r="B33" s="55" t="s">
        <v>379</v>
      </c>
      <c r="C33" s="398">
        <v>1</v>
      </c>
      <c r="D33" s="405" t="str">
        <f t="shared" si="14"/>
        <v>.z11_8_a_1</v>
      </c>
      <c r="E33" s="408" t="s">
        <v>427</v>
      </c>
      <c r="F33" s="399" t="str">
        <f>IFERROR(VLOOKUP($I33,Listy!$A:$H,2,FALSE),"XXX")</f>
        <v>Imię06</v>
      </c>
      <c r="G33" s="37" t="str">
        <f>IFERROR(VLOOKUP($I33,Listy!$A:$H,3,FALSE),"XXX")</f>
        <v>Nazwisko06</v>
      </c>
      <c r="H33" s="393">
        <v>22</v>
      </c>
      <c r="I33" s="89" t="s">
        <v>250</v>
      </c>
      <c r="J33" s="91">
        <f t="shared" si="29"/>
        <v>280</v>
      </c>
      <c r="K33" s="94">
        <f>VLOOKUP(J33,Kalendarz!B:E,4,FALSE)</f>
        <v>48341</v>
      </c>
      <c r="L33" s="94">
        <f t="shared" si="30"/>
        <v>48343</v>
      </c>
      <c r="M33" s="37">
        <f t="shared" si="31"/>
        <v>281</v>
      </c>
      <c r="N33" s="474">
        <f>ROUND(MAX(AG33:AO33)/Listy!$U$2,0)</f>
        <v>2</v>
      </c>
      <c r="O33" s="45">
        <v>80</v>
      </c>
      <c r="P33" s="187">
        <v>0</v>
      </c>
      <c r="Q33" s="187">
        <v>0</v>
      </c>
      <c r="R33" s="187">
        <v>0</v>
      </c>
      <c r="S33" s="187">
        <v>0</v>
      </c>
      <c r="T33" s="187">
        <v>0.5</v>
      </c>
      <c r="U33" s="187">
        <v>0.5</v>
      </c>
      <c r="V33" s="187"/>
      <c r="W33" s="187"/>
      <c r="X33" s="187"/>
      <c r="Y33" s="292">
        <v>0</v>
      </c>
      <c r="Z33" s="292">
        <v>0</v>
      </c>
      <c r="AA33" s="292">
        <v>0</v>
      </c>
      <c r="AB33" s="292">
        <v>0</v>
      </c>
      <c r="AC33" s="305"/>
      <c r="AD33" s="305"/>
      <c r="AE33" s="305"/>
      <c r="AF33" s="305"/>
      <c r="AG33" s="192">
        <f t="shared" si="15"/>
        <v>0</v>
      </c>
      <c r="AH33" s="192">
        <f t="shared" si="16"/>
        <v>0</v>
      </c>
      <c r="AI33" s="192">
        <f t="shared" si="17"/>
        <v>0</v>
      </c>
      <c r="AJ33" s="192">
        <f t="shared" si="18"/>
        <v>0</v>
      </c>
      <c r="AK33" s="192">
        <f t="shared" si="19"/>
        <v>40</v>
      </c>
      <c r="AL33" s="192">
        <f t="shared" si="20"/>
        <v>40</v>
      </c>
      <c r="AM33" s="192">
        <f t="shared" si="21"/>
        <v>0</v>
      </c>
      <c r="AN33" s="192">
        <f t="shared" si="22"/>
        <v>0</v>
      </c>
      <c r="AO33" s="192">
        <f t="shared" si="23"/>
        <v>0</v>
      </c>
      <c r="AP33" s="193">
        <f t="shared" si="32"/>
        <v>0</v>
      </c>
      <c r="AQ33" s="193">
        <f t="shared" si="33"/>
        <v>0</v>
      </c>
      <c r="AR33" s="193">
        <f t="shared" si="34"/>
        <v>0</v>
      </c>
      <c r="AS33" s="193">
        <f t="shared" si="35"/>
        <v>0</v>
      </c>
      <c r="AT33" s="306">
        <f t="shared" si="36"/>
        <v>0</v>
      </c>
      <c r="AU33" s="306">
        <f t="shared" si="37"/>
        <v>0</v>
      </c>
      <c r="AV33" s="306">
        <f t="shared" si="38"/>
        <v>0</v>
      </c>
      <c r="AW33" s="306">
        <f t="shared" si="39"/>
        <v>0</v>
      </c>
      <c r="AX33" s="236">
        <f t="shared" si="40"/>
        <v>80</v>
      </c>
      <c r="AY33" s="2">
        <f t="shared" si="26"/>
        <v>0.5</v>
      </c>
      <c r="AZ33" s="87">
        <f>VLOOKUP(I33,Listy!$A$1:$H$9,6,FALSE)</f>
        <v>5006</v>
      </c>
      <c r="BA33" s="378">
        <f t="shared" si="41"/>
        <v>2503</v>
      </c>
      <c r="BB33" s="379">
        <f t="shared" si="42"/>
        <v>1251.5</v>
      </c>
      <c r="BC33" s="2"/>
      <c r="BD33" s="2"/>
      <c r="BE33" s="2"/>
      <c r="BF33" s="2"/>
      <c r="BG33" s="2"/>
      <c r="BH33" s="2"/>
      <c r="BI33" s="21">
        <f t="shared" si="43"/>
        <v>0</v>
      </c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1">
        <f t="shared" si="44"/>
        <v>0</v>
      </c>
      <c r="BX33" s="2"/>
      <c r="BY33" s="2"/>
      <c r="BZ33" s="2"/>
      <c r="CA33" s="21">
        <f t="shared" si="45"/>
        <v>0</v>
      </c>
      <c r="CB33" s="2"/>
      <c r="CC33" s="2"/>
      <c r="CD33" s="2"/>
      <c r="CE33" s="21">
        <f t="shared" si="46"/>
        <v>0</v>
      </c>
    </row>
    <row r="34" spans="1:84" s="278" customFormat="1" x14ac:dyDescent="0.3">
      <c r="A34" s="37">
        <v>8</v>
      </c>
      <c r="B34" s="55" t="s">
        <v>380</v>
      </c>
      <c r="C34" s="398">
        <v>1</v>
      </c>
      <c r="D34" s="405" t="str">
        <f t="shared" si="14"/>
        <v>.z11_8_b_1</v>
      </c>
      <c r="E34" s="408" t="s">
        <v>428</v>
      </c>
      <c r="F34" s="399" t="str">
        <f>IFERROR(VLOOKUP($I34,Listy!$A:$H,2,FALSE),"XXX")</f>
        <v>Imię07</v>
      </c>
      <c r="G34" s="37" t="str">
        <f>IFERROR(VLOOKUP($I34,Listy!$A:$H,3,FALSE),"XXX")</f>
        <v>Nazwisko07</v>
      </c>
      <c r="H34" s="393">
        <v>23</v>
      </c>
      <c r="I34" s="89" t="s">
        <v>251</v>
      </c>
      <c r="J34" s="91">
        <f t="shared" si="29"/>
        <v>282</v>
      </c>
      <c r="K34" s="94">
        <f>VLOOKUP(J34,Kalendarz!B:E,4,FALSE)</f>
        <v>48355</v>
      </c>
      <c r="L34" s="94">
        <f t="shared" si="30"/>
        <v>48355</v>
      </c>
      <c r="M34" s="37">
        <f t="shared" si="31"/>
        <v>281</v>
      </c>
      <c r="N34" s="482">
        <v>0</v>
      </c>
      <c r="O34" s="45">
        <v>80</v>
      </c>
      <c r="P34" s="187">
        <v>0</v>
      </c>
      <c r="Q34" s="187">
        <v>0</v>
      </c>
      <c r="R34" s="187">
        <v>0.5</v>
      </c>
      <c r="S34" s="187">
        <v>0.5</v>
      </c>
      <c r="T34" s="187">
        <v>0</v>
      </c>
      <c r="U34" s="187">
        <v>0</v>
      </c>
      <c r="V34" s="187"/>
      <c r="W34" s="187"/>
      <c r="X34" s="187"/>
      <c r="Y34" s="292">
        <v>0</v>
      </c>
      <c r="Z34" s="292">
        <v>0</v>
      </c>
      <c r="AA34" s="292">
        <v>0</v>
      </c>
      <c r="AB34" s="292">
        <v>0</v>
      </c>
      <c r="AC34" s="305"/>
      <c r="AD34" s="305"/>
      <c r="AE34" s="305"/>
      <c r="AF34" s="305"/>
      <c r="AG34" s="192">
        <f t="shared" si="15"/>
        <v>0</v>
      </c>
      <c r="AH34" s="192">
        <f t="shared" si="16"/>
        <v>0</v>
      </c>
      <c r="AI34" s="192">
        <f t="shared" si="17"/>
        <v>40</v>
      </c>
      <c r="AJ34" s="192">
        <f t="shared" si="18"/>
        <v>40</v>
      </c>
      <c r="AK34" s="192">
        <f t="shared" si="19"/>
        <v>0</v>
      </c>
      <c r="AL34" s="192">
        <f t="shared" si="20"/>
        <v>0</v>
      </c>
      <c r="AM34" s="192">
        <f t="shared" si="21"/>
        <v>0</v>
      </c>
      <c r="AN34" s="192">
        <f t="shared" si="22"/>
        <v>0</v>
      </c>
      <c r="AO34" s="192">
        <f t="shared" si="23"/>
        <v>0</v>
      </c>
      <c r="AP34" s="193">
        <f t="shared" si="32"/>
        <v>0</v>
      </c>
      <c r="AQ34" s="193">
        <f t="shared" si="33"/>
        <v>0</v>
      </c>
      <c r="AR34" s="193">
        <f t="shared" si="34"/>
        <v>0</v>
      </c>
      <c r="AS34" s="193">
        <f t="shared" si="35"/>
        <v>0</v>
      </c>
      <c r="AT34" s="306">
        <f t="shared" si="36"/>
        <v>0</v>
      </c>
      <c r="AU34" s="306">
        <f t="shared" si="37"/>
        <v>0</v>
      </c>
      <c r="AV34" s="306">
        <f t="shared" si="38"/>
        <v>0</v>
      </c>
      <c r="AW34" s="306">
        <f t="shared" si="39"/>
        <v>0</v>
      </c>
      <c r="AX34" s="236">
        <f t="shared" si="40"/>
        <v>80</v>
      </c>
      <c r="AY34" s="2">
        <f t="shared" si="26"/>
        <v>0.5</v>
      </c>
      <c r="AZ34" s="87">
        <f>VLOOKUP(I34,Listy!$A$1:$H$9,6,FALSE)</f>
        <v>5007</v>
      </c>
      <c r="BA34" s="378">
        <f t="shared" si="41"/>
        <v>2503.5</v>
      </c>
      <c r="BB34" s="379">
        <f t="shared" si="42"/>
        <v>1251.75</v>
      </c>
      <c r="BC34" s="2"/>
      <c r="BD34" s="2"/>
      <c r="BE34" s="2"/>
      <c r="BF34" s="2"/>
      <c r="BG34" s="2"/>
      <c r="BH34" s="2"/>
      <c r="BI34" s="21">
        <f t="shared" si="43"/>
        <v>0</v>
      </c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1">
        <f t="shared" si="44"/>
        <v>0</v>
      </c>
      <c r="BX34" s="2"/>
      <c r="BY34" s="2"/>
      <c r="BZ34" s="2"/>
      <c r="CA34" s="21">
        <f t="shared" si="45"/>
        <v>0</v>
      </c>
      <c r="CB34" s="2"/>
      <c r="CC34" s="2"/>
      <c r="CD34" s="2"/>
      <c r="CE34" s="21">
        <f t="shared" si="46"/>
        <v>0</v>
      </c>
    </row>
    <row r="35" spans="1:84" s="278" customFormat="1" ht="18" x14ac:dyDescent="0.35">
      <c r="A35" s="389">
        <v>9</v>
      </c>
      <c r="B35" s="55" t="s">
        <v>379</v>
      </c>
      <c r="C35" s="398">
        <v>0</v>
      </c>
      <c r="D35" s="405" t="str">
        <f t="shared" ref="D35" si="56">CONCATENATE(A$3,"_",A35,"_",B35,"_",C35)</f>
        <v>.z11_9_a_0</v>
      </c>
      <c r="E35" s="388" t="s">
        <v>781</v>
      </c>
      <c r="F35" s="349"/>
      <c r="G35" s="349"/>
      <c r="H35" s="349"/>
      <c r="I35" s="349"/>
      <c r="J35" s="91">
        <f t="shared" si="29"/>
        <v>282</v>
      </c>
      <c r="K35" s="94">
        <f>VLOOKUP(J35,Kalendarz!B:E,4,FALSE)</f>
        <v>48355</v>
      </c>
      <c r="L35" s="94">
        <f t="shared" si="30"/>
        <v>48355</v>
      </c>
      <c r="M35" s="37">
        <f t="shared" si="31"/>
        <v>281</v>
      </c>
      <c r="N35" s="474">
        <f>ROUND(MAX(AG35:AO35)/Listy!$U$2,0)</f>
        <v>0</v>
      </c>
      <c r="O35" s="349"/>
      <c r="P35" s="349"/>
      <c r="Q35" s="347"/>
      <c r="R35" s="347"/>
      <c r="S35" s="347"/>
      <c r="T35" s="347"/>
      <c r="U35" s="347"/>
      <c r="V35" s="347"/>
      <c r="W35" s="347"/>
      <c r="X35" s="347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7"/>
      <c r="AO35" s="347"/>
      <c r="AP35" s="347"/>
      <c r="AQ35" s="347"/>
      <c r="AR35" s="347"/>
      <c r="AS35" s="347"/>
      <c r="AT35" s="347"/>
      <c r="AU35" s="347"/>
      <c r="AV35" s="347"/>
      <c r="AW35" s="347"/>
      <c r="AX35" s="347"/>
      <c r="AY35" s="347"/>
      <c r="AZ35" s="347"/>
      <c r="BA35" s="347"/>
      <c r="BB35" s="347"/>
      <c r="BC35" s="347"/>
      <c r="BD35" s="347"/>
      <c r="BE35" s="347"/>
      <c r="BF35" s="347"/>
      <c r="BG35" s="347"/>
      <c r="BH35" s="347"/>
      <c r="BI35" s="347"/>
      <c r="BJ35" s="347"/>
      <c r="BK35" s="347"/>
      <c r="BL35" s="347"/>
      <c r="BM35" s="347"/>
      <c r="BN35" s="347"/>
      <c r="BO35" s="347"/>
      <c r="BP35" s="347"/>
      <c r="BQ35" s="347"/>
      <c r="BR35" s="347"/>
      <c r="BS35" s="347"/>
      <c r="BT35" s="347"/>
      <c r="BU35" s="347"/>
      <c r="BV35" s="347"/>
      <c r="BW35" s="347"/>
      <c r="BX35" s="347"/>
      <c r="BY35" s="347"/>
      <c r="BZ35" s="347"/>
      <c r="CA35" s="347"/>
      <c r="CB35" s="347"/>
      <c r="CC35" s="347"/>
      <c r="CD35" s="347"/>
      <c r="CE35" s="347"/>
      <c r="CF35" s="347"/>
    </row>
    <row r="36" spans="1:84" s="278" customFormat="1" x14ac:dyDescent="0.3">
      <c r="A36" s="37">
        <v>9</v>
      </c>
      <c r="B36" s="55" t="s">
        <v>379</v>
      </c>
      <c r="C36" s="398">
        <v>1</v>
      </c>
      <c r="D36" s="405" t="str">
        <f t="shared" si="14"/>
        <v>.z11_9_a_1</v>
      </c>
      <c r="E36" s="408" t="s">
        <v>429</v>
      </c>
      <c r="F36" s="399" t="str">
        <f>IFERROR(VLOOKUP($I36,Listy!$A:$H,2,FALSE),"XXX")</f>
        <v>Imię06</v>
      </c>
      <c r="G36" s="37" t="str">
        <f>IFERROR(VLOOKUP($I36,Listy!$A:$H,3,FALSE),"XXX")</f>
        <v>Nazwisko06</v>
      </c>
      <c r="H36" s="393">
        <v>24</v>
      </c>
      <c r="I36" s="89" t="s">
        <v>250</v>
      </c>
      <c r="J36" s="91">
        <f t="shared" si="29"/>
        <v>282</v>
      </c>
      <c r="K36" s="94">
        <f>VLOOKUP(J36,Kalendarz!B:E,4,FALSE)</f>
        <v>48355</v>
      </c>
      <c r="L36" s="94">
        <f t="shared" si="30"/>
        <v>48356</v>
      </c>
      <c r="M36" s="37">
        <f t="shared" si="31"/>
        <v>282</v>
      </c>
      <c r="N36" s="474">
        <f>ROUND(MAX(AG36:AO36)/Listy!$U$2,0)</f>
        <v>1</v>
      </c>
      <c r="O36" s="52">
        <v>40</v>
      </c>
      <c r="P36" s="187">
        <v>0.5</v>
      </c>
      <c r="Q36" s="187">
        <v>0.5</v>
      </c>
      <c r="R36" s="187">
        <v>0</v>
      </c>
      <c r="S36" s="187">
        <v>0</v>
      </c>
      <c r="T36" s="187">
        <v>0</v>
      </c>
      <c r="U36" s="187">
        <v>0</v>
      </c>
      <c r="V36" s="187"/>
      <c r="W36" s="187"/>
      <c r="X36" s="187"/>
      <c r="Y36" s="292">
        <v>0</v>
      </c>
      <c r="Z36" s="292">
        <v>0</v>
      </c>
      <c r="AA36" s="292">
        <v>0</v>
      </c>
      <c r="AB36" s="292">
        <v>0</v>
      </c>
      <c r="AC36" s="305"/>
      <c r="AD36" s="305"/>
      <c r="AE36" s="305"/>
      <c r="AF36" s="305"/>
      <c r="AG36" s="192">
        <f t="shared" si="15"/>
        <v>20</v>
      </c>
      <c r="AH36" s="192">
        <f t="shared" si="16"/>
        <v>20</v>
      </c>
      <c r="AI36" s="192">
        <f t="shared" si="17"/>
        <v>0</v>
      </c>
      <c r="AJ36" s="192">
        <f t="shared" si="18"/>
        <v>0</v>
      </c>
      <c r="AK36" s="192">
        <f t="shared" si="19"/>
        <v>0</v>
      </c>
      <c r="AL36" s="192">
        <f t="shared" si="20"/>
        <v>0</v>
      </c>
      <c r="AM36" s="192">
        <f t="shared" si="21"/>
        <v>0</v>
      </c>
      <c r="AN36" s="192">
        <f t="shared" si="22"/>
        <v>0</v>
      </c>
      <c r="AO36" s="192">
        <f t="shared" si="23"/>
        <v>0</v>
      </c>
      <c r="AP36" s="193">
        <f t="shared" si="32"/>
        <v>0</v>
      </c>
      <c r="AQ36" s="193">
        <f t="shared" si="33"/>
        <v>0</v>
      </c>
      <c r="AR36" s="193">
        <f t="shared" si="34"/>
        <v>0</v>
      </c>
      <c r="AS36" s="193">
        <f t="shared" si="35"/>
        <v>0</v>
      </c>
      <c r="AT36" s="306">
        <f t="shared" si="36"/>
        <v>0</v>
      </c>
      <c r="AU36" s="306">
        <f t="shared" si="37"/>
        <v>0</v>
      </c>
      <c r="AV36" s="306">
        <f t="shared" si="38"/>
        <v>0</v>
      </c>
      <c r="AW36" s="306">
        <f t="shared" si="39"/>
        <v>0</v>
      </c>
      <c r="AX36" s="236">
        <f t="shared" si="40"/>
        <v>40</v>
      </c>
      <c r="AY36" s="2">
        <f t="shared" si="26"/>
        <v>0.25</v>
      </c>
      <c r="AZ36" s="87">
        <f>VLOOKUP(I36,Listy!$A$1:$H$9,6,FALSE)</f>
        <v>5006</v>
      </c>
      <c r="BA36" s="378">
        <f t="shared" si="41"/>
        <v>1251.5</v>
      </c>
      <c r="BB36" s="379">
        <f t="shared" si="42"/>
        <v>312.875</v>
      </c>
      <c r="BC36" s="2"/>
      <c r="BD36" s="2"/>
      <c r="BE36" s="2"/>
      <c r="BF36" s="2"/>
      <c r="BG36" s="2"/>
      <c r="BH36" s="2"/>
      <c r="BI36" s="21">
        <f t="shared" si="43"/>
        <v>0</v>
      </c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1">
        <f t="shared" si="44"/>
        <v>0</v>
      </c>
      <c r="BX36" s="2"/>
      <c r="BY36" s="2"/>
      <c r="BZ36" s="2"/>
      <c r="CA36" s="21">
        <f t="shared" si="45"/>
        <v>0</v>
      </c>
      <c r="CB36" s="2"/>
      <c r="CC36" s="2"/>
      <c r="CD36" s="2"/>
      <c r="CE36" s="21">
        <f t="shared" si="46"/>
        <v>0</v>
      </c>
    </row>
    <row r="37" spans="1:84" s="278" customFormat="1" x14ac:dyDescent="0.3">
      <c r="A37" s="37">
        <v>9</v>
      </c>
      <c r="B37" s="55" t="s">
        <v>380</v>
      </c>
      <c r="C37" s="398">
        <v>1</v>
      </c>
      <c r="D37" s="405" t="str">
        <f t="shared" si="14"/>
        <v>.z11_9_b_1</v>
      </c>
      <c r="E37" s="408" t="s">
        <v>430</v>
      </c>
      <c r="F37" s="399" t="str">
        <f>IFERROR(VLOOKUP($I37,Listy!$A:$H,2,FALSE),"XXX")</f>
        <v>Imię07</v>
      </c>
      <c r="G37" s="37" t="str">
        <f>IFERROR(VLOOKUP($I37,Listy!$A:$H,3,FALSE),"XXX")</f>
        <v>Nazwisko07</v>
      </c>
      <c r="H37" s="393">
        <v>25</v>
      </c>
      <c r="I37" s="89" t="s">
        <v>251</v>
      </c>
      <c r="J37" s="91">
        <f t="shared" si="29"/>
        <v>283</v>
      </c>
      <c r="K37" s="94">
        <f>VLOOKUP(J37,Kalendarz!B:E,4,FALSE)</f>
        <v>48362</v>
      </c>
      <c r="L37" s="94">
        <f t="shared" si="30"/>
        <v>48363</v>
      </c>
      <c r="M37" s="37">
        <f t="shared" si="31"/>
        <v>283</v>
      </c>
      <c r="N37" s="474">
        <f>ROUND(MAX(AG37:AO37)/Listy!$U$2,0)</f>
        <v>1</v>
      </c>
      <c r="O37" s="52">
        <v>40</v>
      </c>
      <c r="P37" s="187">
        <v>0.5</v>
      </c>
      <c r="Q37" s="187">
        <v>0.5</v>
      </c>
      <c r="R37" s="187">
        <v>0</v>
      </c>
      <c r="S37" s="187">
        <v>0</v>
      </c>
      <c r="T37" s="187">
        <v>0</v>
      </c>
      <c r="U37" s="187">
        <v>0</v>
      </c>
      <c r="V37" s="187"/>
      <c r="W37" s="187"/>
      <c r="X37" s="187"/>
      <c r="Y37" s="292">
        <v>0</v>
      </c>
      <c r="Z37" s="292">
        <v>0</v>
      </c>
      <c r="AA37" s="292">
        <v>0</v>
      </c>
      <c r="AB37" s="292">
        <v>0</v>
      </c>
      <c r="AC37" s="305"/>
      <c r="AD37" s="305"/>
      <c r="AE37" s="305"/>
      <c r="AF37" s="305"/>
      <c r="AG37" s="192">
        <f t="shared" si="15"/>
        <v>20</v>
      </c>
      <c r="AH37" s="192">
        <f t="shared" si="16"/>
        <v>20</v>
      </c>
      <c r="AI37" s="192">
        <f t="shared" si="17"/>
        <v>0</v>
      </c>
      <c r="AJ37" s="192">
        <f t="shared" si="18"/>
        <v>0</v>
      </c>
      <c r="AK37" s="192">
        <f t="shared" si="19"/>
        <v>0</v>
      </c>
      <c r="AL37" s="192">
        <f t="shared" si="20"/>
        <v>0</v>
      </c>
      <c r="AM37" s="192">
        <f t="shared" si="21"/>
        <v>0</v>
      </c>
      <c r="AN37" s="192">
        <f t="shared" si="22"/>
        <v>0</v>
      </c>
      <c r="AO37" s="192">
        <f t="shared" si="23"/>
        <v>0</v>
      </c>
      <c r="AP37" s="193">
        <f t="shared" si="32"/>
        <v>0</v>
      </c>
      <c r="AQ37" s="193">
        <f t="shared" si="33"/>
        <v>0</v>
      </c>
      <c r="AR37" s="193">
        <f t="shared" si="34"/>
        <v>0</v>
      </c>
      <c r="AS37" s="193">
        <f t="shared" si="35"/>
        <v>0</v>
      </c>
      <c r="AT37" s="306">
        <f t="shared" si="36"/>
        <v>0</v>
      </c>
      <c r="AU37" s="306">
        <f t="shared" si="37"/>
        <v>0</v>
      </c>
      <c r="AV37" s="306">
        <f t="shared" si="38"/>
        <v>0</v>
      </c>
      <c r="AW37" s="306">
        <f t="shared" si="39"/>
        <v>0</v>
      </c>
      <c r="AX37" s="236">
        <f t="shared" si="40"/>
        <v>40</v>
      </c>
      <c r="AY37" s="2">
        <f t="shared" si="26"/>
        <v>0.25</v>
      </c>
      <c r="AZ37" s="87">
        <f>VLOOKUP(I37,Listy!$A$1:$H$9,6,FALSE)</f>
        <v>5007</v>
      </c>
      <c r="BA37" s="378">
        <f t="shared" si="41"/>
        <v>1251.75</v>
      </c>
      <c r="BB37" s="379">
        <f t="shared" si="42"/>
        <v>312.9375</v>
      </c>
      <c r="BC37" s="2"/>
      <c r="BD37" s="2"/>
      <c r="BE37" s="2"/>
      <c r="BF37" s="2"/>
      <c r="BG37" s="2"/>
      <c r="BH37" s="2"/>
      <c r="BI37" s="21">
        <f t="shared" si="43"/>
        <v>0</v>
      </c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1">
        <f t="shared" si="44"/>
        <v>0</v>
      </c>
      <c r="BX37" s="2"/>
      <c r="BY37" s="2"/>
      <c r="BZ37" s="2"/>
      <c r="CA37" s="21">
        <f t="shared" si="45"/>
        <v>0</v>
      </c>
      <c r="CB37" s="2"/>
      <c r="CC37" s="2"/>
      <c r="CD37" s="2"/>
      <c r="CE37" s="21">
        <f t="shared" si="46"/>
        <v>0</v>
      </c>
    </row>
    <row r="38" spans="1:84" s="278" customFormat="1" x14ac:dyDescent="0.3">
      <c r="A38" s="349"/>
      <c r="B38" s="350"/>
      <c r="C38" s="353"/>
      <c r="D38" s="390"/>
      <c r="E38" s="353"/>
      <c r="F38" s="334"/>
      <c r="G38" s="334"/>
      <c r="H38" s="335"/>
      <c r="I38" s="334"/>
      <c r="J38" s="334"/>
      <c r="K38" s="334"/>
      <c r="L38" s="334"/>
      <c r="M38" s="334"/>
      <c r="N38" s="13"/>
      <c r="O38" s="13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8"/>
      <c r="AD38" s="338"/>
      <c r="AE38" s="338"/>
      <c r="AF38" s="338"/>
      <c r="AG38" s="585">
        <f>SUM(AG$3:AG37)</f>
        <v>409</v>
      </c>
      <c r="AH38" s="586">
        <f>SUM(AH$3:AH37)</f>
        <v>409</v>
      </c>
      <c r="AI38" s="586">
        <f>SUM(AI$3:AI37)</f>
        <v>389</v>
      </c>
      <c r="AJ38" s="586">
        <f>SUM(AJ$3:AJ37)</f>
        <v>389</v>
      </c>
      <c r="AK38" s="586">
        <f>SUM(AK$3:AK37)</f>
        <v>359</v>
      </c>
      <c r="AL38" s="586">
        <f>SUM(AL$3:AL37)</f>
        <v>324</v>
      </c>
      <c r="AM38" s="586">
        <f>SUM(AM$3:AM37)</f>
        <v>0</v>
      </c>
      <c r="AN38" s="586">
        <f>SUM(AN$3:AN37)</f>
        <v>0</v>
      </c>
      <c r="AO38" s="587">
        <f>SUM(AO$3:AO37)</f>
        <v>0</v>
      </c>
      <c r="AP38" s="579">
        <f>SUM(AP$3:AP37)</f>
        <v>0</v>
      </c>
      <c r="AQ38" s="580">
        <f>SUM(AQ$3:AQ37)</f>
        <v>0</v>
      </c>
      <c r="AR38" s="580">
        <f>SUM(AR$3:AR37)</f>
        <v>0</v>
      </c>
      <c r="AS38" s="581">
        <f>SUM(AS$3:AS37)</f>
        <v>0</v>
      </c>
      <c r="AT38" s="572">
        <f>SUM(AT$3:AT37)</f>
        <v>0</v>
      </c>
      <c r="AU38" s="573">
        <f>SUM(AU$3:AU37)</f>
        <v>0</v>
      </c>
      <c r="AV38" s="573">
        <f>SUM(AV$3:AV37)</f>
        <v>0</v>
      </c>
      <c r="AW38" s="574">
        <f>SUM(AW$3:AW37)</f>
        <v>0</v>
      </c>
      <c r="AX38" s="592">
        <f>SUM(AX$3:AX37)</f>
        <v>2279</v>
      </c>
      <c r="AY38" s="334"/>
      <c r="AZ38" s="334"/>
      <c r="BA38" s="334"/>
      <c r="BB38" s="334"/>
      <c r="BC38" s="334"/>
      <c r="BD38" s="334"/>
      <c r="BE38" s="334"/>
      <c r="BF38" s="334"/>
      <c r="BG38" s="334"/>
      <c r="BH38" s="334"/>
      <c r="BI38" s="334"/>
      <c r="BJ38" s="334"/>
      <c r="BK38" s="334"/>
      <c r="BL38" s="334"/>
      <c r="BM38" s="334"/>
      <c r="BN38" s="334"/>
      <c r="BO38" s="334"/>
      <c r="BP38" s="334"/>
      <c r="BQ38" s="334"/>
      <c r="BR38" s="334"/>
      <c r="BS38" s="334"/>
      <c r="BT38" s="334"/>
      <c r="BU38" s="334"/>
      <c r="BV38" s="334"/>
      <c r="BW38" s="334"/>
      <c r="BX38" s="334"/>
      <c r="BY38" s="334"/>
      <c r="BZ38" s="334"/>
      <c r="CA38" s="334"/>
      <c r="CB38" s="334"/>
      <c r="CC38" s="334"/>
      <c r="CD38" s="334"/>
      <c r="CE38" s="334"/>
    </row>
    <row r="39" spans="1:84" s="278" customFormat="1" x14ac:dyDescent="0.3">
      <c r="A39" s="358"/>
      <c r="B39" s="343"/>
      <c r="C39" s="344"/>
      <c r="D39" s="345"/>
      <c r="E39" s="346"/>
      <c r="F39" s="336"/>
      <c r="G39" s="336"/>
      <c r="H39" s="334"/>
      <c r="I39" s="334"/>
      <c r="J39" s="334"/>
      <c r="K39" s="334"/>
      <c r="L39" s="334"/>
      <c r="M39" s="334"/>
      <c r="N39" s="334"/>
      <c r="O39" s="336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36"/>
      <c r="AC39" s="338"/>
      <c r="AD39" s="338"/>
      <c r="AE39" s="338"/>
      <c r="AF39" s="338"/>
      <c r="AG39" s="588" t="str">
        <f>Listy!$AA$1&amp;AG38/20</f>
        <v>T=20,45</v>
      </c>
      <c r="AH39" s="589" t="str">
        <f>Listy!$AA$1&amp;AH38/20</f>
        <v>T=20,45</v>
      </c>
      <c r="AI39" s="589" t="str">
        <f>Listy!$AA$1&amp;AI38/20</f>
        <v>T=19,45</v>
      </c>
      <c r="AJ39" s="589" t="str">
        <f>Listy!$AA$1&amp;AJ38/20</f>
        <v>T=19,45</v>
      </c>
      <c r="AK39" s="589" t="str">
        <f>Listy!$AA$1&amp;AK38/20</f>
        <v>T=17,95</v>
      </c>
      <c r="AL39" s="589" t="str">
        <f>Listy!$AA$1&amp;AL38/20</f>
        <v>T=16,2</v>
      </c>
      <c r="AM39" s="589" t="str">
        <f>Listy!$AA$1&amp;AM38/20</f>
        <v>T=0</v>
      </c>
      <c r="AN39" s="589" t="str">
        <f>Listy!$AA$1&amp;AN38/20</f>
        <v>T=0</v>
      </c>
      <c r="AO39" s="590" t="str">
        <f>Listy!$AA$1&amp;AO38/20</f>
        <v>T=0</v>
      </c>
      <c r="AP39" s="582" t="str">
        <f>Listy!$AA$1&amp;AP38/20</f>
        <v>T=0</v>
      </c>
      <c r="AQ39" s="583" t="str">
        <f>Listy!$AA$1&amp;AQ38/20</f>
        <v>T=0</v>
      </c>
      <c r="AR39" s="583" t="str">
        <f>Listy!$AA$1&amp;AR38/20</f>
        <v>T=0</v>
      </c>
      <c r="AS39" s="584" t="str">
        <f>Listy!$AA$1&amp;AS38/20</f>
        <v>T=0</v>
      </c>
      <c r="AT39" s="575" t="str">
        <f>Listy!$AA$1&amp;AT38/20</f>
        <v>T=0</v>
      </c>
      <c r="AU39" s="576" t="str">
        <f>Listy!$AA$1&amp;AU38/20</f>
        <v>T=0</v>
      </c>
      <c r="AV39" s="576" t="str">
        <f>Listy!$AA$1&amp;AV38/20</f>
        <v>T=0</v>
      </c>
      <c r="AW39" s="577" t="str">
        <f>Listy!$AA$1&amp;AW38/20</f>
        <v>T=0</v>
      </c>
      <c r="AX39" s="591" t="str">
        <f>Listy!$AA$1&amp;AX38/20</f>
        <v>T=113,95</v>
      </c>
      <c r="AY39" s="359"/>
      <c r="AZ39" s="336"/>
      <c r="BA39" s="336"/>
      <c r="BB39" s="359"/>
      <c r="BC39" s="336"/>
      <c r="BD39" s="336"/>
      <c r="BE39" s="336"/>
      <c r="BF39" s="336"/>
      <c r="BG39" s="336"/>
      <c r="BH39" s="336"/>
      <c r="BI39" s="359"/>
      <c r="BJ39" s="336"/>
      <c r="BK39" s="336"/>
      <c r="BL39" s="359"/>
      <c r="BM39" s="336"/>
      <c r="BN39" s="336"/>
      <c r="BO39" s="359"/>
      <c r="BP39" s="336"/>
      <c r="BQ39" s="336"/>
      <c r="BR39" s="359"/>
      <c r="BS39" s="359"/>
      <c r="BT39" s="336"/>
      <c r="BU39" s="336"/>
      <c r="BV39" s="336"/>
      <c r="BW39" s="359"/>
      <c r="BX39" s="336"/>
      <c r="BY39" s="336"/>
      <c r="BZ39" s="336"/>
      <c r="CA39" s="359"/>
      <c r="CB39" s="336"/>
      <c r="CC39" s="336"/>
      <c r="CD39" s="336"/>
      <c r="CE39" s="359"/>
      <c r="CF39" s="348"/>
    </row>
    <row r="40" spans="1:84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8"/>
      <c r="AD40" s="338"/>
      <c r="AE40" s="338"/>
      <c r="AF40" s="338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40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  <c r="BZ40" s="336"/>
      <c r="CA40" s="336"/>
      <c r="CB40" s="336"/>
      <c r="CC40" s="336"/>
      <c r="CD40" s="336"/>
      <c r="CE40" s="336"/>
    </row>
    <row r="41" spans="1:84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4"/>
      <c r="AD41" s="334"/>
      <c r="AE41" s="334"/>
      <c r="AF41" s="334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4"/>
      <c r="AU41" s="334"/>
      <c r="AV41" s="334"/>
      <c r="AW41" s="334"/>
      <c r="AX41" s="340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  <c r="BZ41" s="336"/>
      <c r="CA41" s="336"/>
      <c r="CB41" s="336"/>
      <c r="CC41" s="336"/>
      <c r="CD41" s="336"/>
      <c r="CE41" s="336"/>
    </row>
    <row r="42" spans="1:84" s="278" customFormat="1" x14ac:dyDescent="0.3">
      <c r="A42" s="330"/>
      <c r="B42" s="350"/>
      <c r="C42" s="353"/>
      <c r="D42" s="333"/>
      <c r="E42" s="332"/>
      <c r="F42" s="334"/>
      <c r="G42" s="334"/>
      <c r="H42" s="335"/>
      <c r="I42" s="334"/>
      <c r="J42" s="334"/>
      <c r="K42" s="334"/>
      <c r="L42" s="334"/>
      <c r="M42" s="334"/>
      <c r="N42" s="334"/>
      <c r="O42" s="336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8"/>
      <c r="AD42" s="338"/>
      <c r="AE42" s="338"/>
      <c r="AF42" s="338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40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36"/>
      <c r="CA42" s="336"/>
      <c r="CB42" s="336"/>
      <c r="CC42" s="336"/>
      <c r="CD42" s="336"/>
      <c r="CE42" s="336"/>
    </row>
    <row r="43" spans="1:84" s="278" customFormat="1" x14ac:dyDescent="0.3">
      <c r="A43" s="330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4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8"/>
      <c r="AD43" s="338"/>
      <c r="AE43" s="338"/>
      <c r="AF43" s="338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40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  <c r="BZ43" s="336"/>
      <c r="CA43" s="336"/>
      <c r="CB43" s="336"/>
      <c r="CC43" s="336"/>
      <c r="CD43" s="336"/>
      <c r="CE43" s="336"/>
    </row>
    <row r="44" spans="1:84" s="278" customFormat="1" x14ac:dyDescent="0.3">
      <c r="A44" s="342"/>
      <c r="B44" s="343"/>
      <c r="C44" s="344"/>
      <c r="D44" s="345"/>
      <c r="E44" s="346"/>
      <c r="F44" s="336"/>
      <c r="G44" s="336"/>
      <c r="H44" s="334"/>
      <c r="I44" s="334"/>
      <c r="J44" s="334"/>
      <c r="K44" s="334"/>
      <c r="L44" s="334"/>
      <c r="M44" s="334"/>
      <c r="N44" s="334"/>
      <c r="O44" s="336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347"/>
      <c r="AB44" s="336"/>
      <c r="AC44" s="338"/>
      <c r="AD44" s="338"/>
      <c r="AE44" s="338"/>
      <c r="AF44" s="338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39"/>
      <c r="AU44" s="339"/>
      <c r="AV44" s="339"/>
      <c r="AW44" s="339"/>
      <c r="AX44" s="347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  <c r="BZ44" s="336"/>
      <c r="CA44" s="336"/>
      <c r="CB44" s="336"/>
      <c r="CC44" s="336"/>
      <c r="CD44" s="336"/>
      <c r="CE44" s="336"/>
      <c r="CF44" s="348"/>
    </row>
    <row r="45" spans="1:84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8"/>
      <c r="AD45" s="338"/>
      <c r="AE45" s="338"/>
      <c r="AF45" s="338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40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  <c r="BZ45" s="336"/>
      <c r="CA45" s="336"/>
      <c r="CB45" s="336"/>
      <c r="CC45" s="336"/>
      <c r="CD45" s="336"/>
      <c r="CE45" s="336"/>
    </row>
    <row r="46" spans="1:84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57"/>
      <c r="AD46" s="357"/>
      <c r="AE46" s="357"/>
      <c r="AF46" s="357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57"/>
      <c r="AU46" s="357"/>
      <c r="AV46" s="357"/>
      <c r="AW46" s="357"/>
      <c r="AX46" s="340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  <c r="BZ46" s="336"/>
      <c r="CA46" s="336"/>
      <c r="CB46" s="336"/>
      <c r="CC46" s="336"/>
      <c r="CD46" s="336"/>
      <c r="CE46" s="336"/>
    </row>
    <row r="47" spans="1:84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8"/>
      <c r="AD47" s="338"/>
      <c r="AE47" s="338"/>
      <c r="AF47" s="338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40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  <c r="BZ47" s="336"/>
      <c r="CA47" s="336"/>
      <c r="CB47" s="336"/>
      <c r="CC47" s="336"/>
      <c r="CD47" s="336"/>
      <c r="CE47" s="336"/>
    </row>
    <row r="48" spans="1:84" s="278" customFormat="1" x14ac:dyDescent="0.3">
      <c r="A48" s="349"/>
      <c r="B48" s="350"/>
      <c r="C48" s="353"/>
      <c r="D48" s="333"/>
      <c r="E48" s="332"/>
      <c r="F48" s="334"/>
      <c r="G48" s="334"/>
      <c r="H48" s="335"/>
      <c r="I48" s="334"/>
      <c r="J48" s="334"/>
      <c r="K48" s="334"/>
      <c r="L48" s="334"/>
      <c r="M48" s="334"/>
      <c r="N48" s="336"/>
      <c r="O48" s="336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8"/>
      <c r="AD48" s="338"/>
      <c r="AE48" s="338"/>
      <c r="AF48" s="338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39"/>
      <c r="AU48" s="339"/>
      <c r="AV48" s="339"/>
      <c r="AW48" s="339"/>
      <c r="AX48" s="340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36"/>
      <c r="CA48" s="336"/>
      <c r="CB48" s="336"/>
      <c r="CC48" s="336"/>
      <c r="CD48" s="336"/>
      <c r="CE48" s="336"/>
    </row>
    <row r="49" spans="1:84" s="278" customFormat="1" x14ac:dyDescent="0.3">
      <c r="A49" s="349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6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8"/>
      <c r="AD49" s="338"/>
      <c r="AE49" s="338"/>
      <c r="AF49" s="338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40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  <c r="BZ49" s="336"/>
      <c r="CA49" s="336"/>
      <c r="CB49" s="336"/>
      <c r="CC49" s="336"/>
      <c r="CD49" s="336"/>
      <c r="CE49" s="336"/>
    </row>
    <row r="50" spans="1:84" s="278" customFormat="1" x14ac:dyDescent="0.3">
      <c r="A50" s="358"/>
      <c r="B50" s="343"/>
      <c r="C50" s="344"/>
      <c r="D50" s="345"/>
      <c r="E50" s="346"/>
      <c r="F50" s="336"/>
      <c r="G50" s="336"/>
      <c r="H50" s="334"/>
      <c r="I50" s="334"/>
      <c r="J50" s="334"/>
      <c r="K50" s="334"/>
      <c r="L50" s="334"/>
      <c r="M50" s="334"/>
      <c r="N50" s="334"/>
      <c r="O50" s="336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347"/>
      <c r="AB50" s="336"/>
      <c r="AC50" s="357"/>
      <c r="AD50" s="357"/>
      <c r="AE50" s="357"/>
      <c r="AF50" s="357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57"/>
      <c r="AU50" s="357"/>
      <c r="AV50" s="357"/>
      <c r="AW50" s="357"/>
      <c r="AX50" s="347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  <c r="BZ50" s="336"/>
      <c r="CA50" s="336"/>
      <c r="CB50" s="336"/>
      <c r="CC50" s="336"/>
      <c r="CD50" s="336"/>
      <c r="CE50" s="336"/>
      <c r="CF50" s="348"/>
    </row>
    <row r="51" spans="1:84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4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8"/>
      <c r="AD51" s="338"/>
      <c r="AE51" s="338"/>
      <c r="AF51" s="338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40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</row>
    <row r="52" spans="1:84" s="278" customFormat="1" x14ac:dyDescent="0.3">
      <c r="A52" s="330"/>
      <c r="B52" s="350"/>
      <c r="C52" s="353"/>
      <c r="D52" s="333"/>
      <c r="E52" s="332"/>
      <c r="F52" s="334"/>
      <c r="G52" s="334"/>
      <c r="H52" s="335"/>
      <c r="I52" s="334"/>
      <c r="J52" s="334"/>
      <c r="K52" s="334"/>
      <c r="L52" s="334"/>
      <c r="M52" s="334"/>
      <c r="N52" s="336"/>
      <c r="O52" s="336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8"/>
      <c r="AD52" s="338"/>
      <c r="AE52" s="338"/>
      <c r="AF52" s="338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40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</row>
    <row r="53" spans="1:84" s="278" customFormat="1" x14ac:dyDescent="0.3">
      <c r="A53" s="330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6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8"/>
      <c r="AD53" s="338"/>
      <c r="AE53" s="338"/>
      <c r="AF53" s="338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40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  <c r="BZ53" s="336"/>
      <c r="CA53" s="336"/>
      <c r="CB53" s="336"/>
      <c r="CC53" s="336"/>
      <c r="CD53" s="336"/>
      <c r="CE53" s="336"/>
    </row>
    <row r="54" spans="1:84" s="278" customFormat="1" x14ac:dyDescent="0.3">
      <c r="A54" s="342"/>
      <c r="B54" s="343"/>
      <c r="C54" s="344"/>
      <c r="D54" s="345"/>
      <c r="E54" s="346"/>
      <c r="F54" s="336"/>
      <c r="G54" s="336"/>
      <c r="H54" s="334"/>
      <c r="I54" s="334"/>
      <c r="J54" s="334"/>
      <c r="K54" s="334"/>
      <c r="L54" s="334"/>
      <c r="M54" s="334"/>
      <c r="N54" s="334"/>
      <c r="O54" s="336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  <c r="AA54" s="347"/>
      <c r="AB54" s="336"/>
      <c r="AC54" s="338"/>
      <c r="AD54" s="338"/>
      <c r="AE54" s="338"/>
      <c r="AF54" s="338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39"/>
      <c r="AU54" s="339"/>
      <c r="AV54" s="339"/>
      <c r="AW54" s="339"/>
      <c r="AX54" s="347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  <c r="BZ54" s="336"/>
      <c r="CA54" s="336"/>
      <c r="CB54" s="336"/>
      <c r="CC54" s="336"/>
      <c r="CD54" s="336"/>
      <c r="CE54" s="336"/>
      <c r="CF54" s="348"/>
    </row>
    <row r="55" spans="1:84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8"/>
      <c r="AD55" s="338"/>
      <c r="AE55" s="338"/>
      <c r="AF55" s="338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40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  <c r="BZ55" s="336"/>
      <c r="CA55" s="336"/>
      <c r="CB55" s="336"/>
      <c r="CC55" s="336"/>
      <c r="CD55" s="336"/>
      <c r="CE55" s="336"/>
    </row>
    <row r="56" spans="1:84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57"/>
      <c r="AD56" s="357"/>
      <c r="AE56" s="357"/>
      <c r="AF56" s="357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57"/>
      <c r="AU56" s="357"/>
      <c r="AV56" s="357"/>
      <c r="AW56" s="357"/>
      <c r="AX56" s="340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  <c r="BZ56" s="336"/>
      <c r="CA56" s="336"/>
      <c r="CB56" s="336"/>
      <c r="CC56" s="336"/>
      <c r="CD56" s="336"/>
      <c r="CE56" s="336"/>
    </row>
    <row r="57" spans="1:84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8"/>
      <c r="AD57" s="338"/>
      <c r="AE57" s="338"/>
      <c r="AF57" s="338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40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  <c r="BZ57" s="336"/>
      <c r="CA57" s="336"/>
      <c r="CB57" s="336"/>
      <c r="CC57" s="336"/>
      <c r="CD57" s="336"/>
      <c r="CE57" s="336"/>
    </row>
    <row r="58" spans="1:84" s="278" customFormat="1" x14ac:dyDescent="0.3">
      <c r="A58" s="349"/>
      <c r="B58" s="350"/>
      <c r="C58" s="353"/>
      <c r="D58" s="333"/>
      <c r="E58" s="332"/>
      <c r="F58" s="334"/>
      <c r="G58" s="334"/>
      <c r="H58" s="335"/>
      <c r="I58" s="334"/>
      <c r="J58" s="334"/>
      <c r="K58" s="334"/>
      <c r="L58" s="334"/>
      <c r="M58" s="334"/>
      <c r="N58" s="334"/>
      <c r="O58" s="336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8"/>
      <c r="AD58" s="338"/>
      <c r="AE58" s="338"/>
      <c r="AF58" s="338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40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36"/>
      <c r="CA58" s="336"/>
      <c r="CB58" s="336"/>
      <c r="CC58" s="336"/>
      <c r="CD58" s="336"/>
      <c r="CE58" s="336"/>
    </row>
    <row r="59" spans="1:84" s="278" customFormat="1" x14ac:dyDescent="0.3">
      <c r="A59" s="349"/>
      <c r="B59" s="350"/>
      <c r="C59" s="353"/>
      <c r="D59" s="333"/>
      <c r="E59" s="332"/>
      <c r="F59" s="334"/>
      <c r="G59" s="334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8"/>
      <c r="AD59" s="338"/>
      <c r="AE59" s="338"/>
      <c r="AF59" s="338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40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  <c r="BZ59" s="336"/>
      <c r="CA59" s="336"/>
      <c r="CB59" s="336"/>
      <c r="CC59" s="336"/>
      <c r="CD59" s="336"/>
      <c r="CE59" s="336"/>
    </row>
    <row r="60" spans="1:84" s="278" customFormat="1" x14ac:dyDescent="0.3">
      <c r="A60" s="358"/>
      <c r="B60" s="343"/>
      <c r="C60" s="344"/>
      <c r="D60" s="345"/>
      <c r="E60" s="346"/>
      <c r="F60" s="336"/>
      <c r="G60" s="336"/>
      <c r="H60" s="334"/>
      <c r="I60" s="334"/>
      <c r="J60" s="334"/>
      <c r="K60" s="334"/>
      <c r="L60" s="334"/>
      <c r="M60" s="334"/>
      <c r="N60" s="334"/>
      <c r="O60" s="336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36"/>
      <c r="AC60" s="357"/>
      <c r="AD60" s="357"/>
      <c r="AE60" s="357"/>
      <c r="AF60" s="357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47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  <c r="BZ60" s="336"/>
      <c r="CA60" s="336"/>
      <c r="CB60" s="336"/>
      <c r="CC60" s="336"/>
      <c r="CD60" s="336"/>
      <c r="CE60" s="336"/>
      <c r="CF60" s="348"/>
    </row>
    <row r="61" spans="1:84" s="278" customFormat="1" x14ac:dyDescent="0.3">
      <c r="A61" s="330"/>
      <c r="B61" s="350"/>
      <c r="C61" s="353"/>
      <c r="D61" s="333"/>
      <c r="E61" s="332"/>
      <c r="F61" s="336"/>
      <c r="G61" s="336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  <c r="AC61" s="338"/>
      <c r="AD61" s="338"/>
      <c r="AE61" s="338"/>
      <c r="AF61" s="338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40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  <c r="BZ61" s="336"/>
      <c r="CA61" s="336"/>
      <c r="CB61" s="336"/>
      <c r="CC61" s="336"/>
      <c r="CD61" s="336"/>
      <c r="CE61" s="336"/>
    </row>
    <row r="62" spans="1:84" s="278" customFormat="1" x14ac:dyDescent="0.3">
      <c r="A62" s="330"/>
      <c r="B62" s="350"/>
      <c r="C62" s="353"/>
      <c r="D62" s="333"/>
      <c r="E62" s="332"/>
      <c r="F62" s="336"/>
      <c r="G62" s="336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8"/>
      <c r="AD62" s="338"/>
      <c r="AE62" s="338"/>
      <c r="AF62" s="338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40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  <c r="BZ62" s="336"/>
      <c r="CA62" s="336"/>
      <c r="CB62" s="336"/>
      <c r="CC62" s="336"/>
      <c r="CD62" s="336"/>
      <c r="CE62" s="336"/>
    </row>
    <row r="63" spans="1:84" s="278" customFormat="1" x14ac:dyDescent="0.3">
      <c r="A63" s="330"/>
      <c r="B63" s="350"/>
      <c r="C63" s="353"/>
      <c r="D63" s="333"/>
      <c r="E63" s="332"/>
      <c r="F63" s="334"/>
      <c r="G63" s="334"/>
      <c r="H63" s="335"/>
      <c r="I63" s="334"/>
      <c r="J63" s="334"/>
      <c r="K63" s="334"/>
      <c r="L63" s="334"/>
      <c r="M63" s="334"/>
      <c r="N63" s="334"/>
      <c r="O63" s="336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60"/>
      <c r="AC63" s="338"/>
      <c r="AD63" s="338"/>
      <c r="AE63" s="338"/>
      <c r="AF63" s="338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40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36"/>
      <c r="CA63" s="336"/>
      <c r="CB63" s="336"/>
      <c r="CC63" s="336"/>
      <c r="CD63" s="336"/>
      <c r="CE63" s="336"/>
    </row>
    <row r="64" spans="1:84" s="278" customFormat="1" x14ac:dyDescent="0.3">
      <c r="A64" s="330"/>
      <c r="B64" s="350"/>
      <c r="C64" s="353"/>
      <c r="D64" s="333"/>
      <c r="E64" s="354"/>
      <c r="F64" s="334"/>
      <c r="G64" s="334"/>
      <c r="H64" s="335"/>
      <c r="I64" s="334"/>
      <c r="J64" s="334"/>
      <c r="K64" s="334"/>
      <c r="L64" s="334"/>
      <c r="M64" s="334"/>
      <c r="N64" s="334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8"/>
      <c r="AD64" s="338"/>
      <c r="AE64" s="338"/>
      <c r="AF64" s="338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40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  <c r="BZ64" s="336"/>
      <c r="CA64" s="336"/>
      <c r="CB64" s="336"/>
      <c r="CC64" s="336"/>
      <c r="CD64" s="336"/>
      <c r="CE64" s="336"/>
    </row>
    <row r="65" spans="1:84" s="278" customFormat="1" x14ac:dyDescent="0.3">
      <c r="A65" s="342"/>
      <c r="B65" s="343"/>
      <c r="C65" s="344"/>
      <c r="D65" s="345"/>
      <c r="E65" s="346"/>
      <c r="F65" s="336"/>
      <c r="G65" s="336"/>
      <c r="H65" s="334"/>
      <c r="I65" s="334"/>
      <c r="J65" s="334"/>
      <c r="K65" s="334"/>
      <c r="L65" s="334"/>
      <c r="M65" s="334"/>
      <c r="N65" s="334"/>
      <c r="O65" s="336"/>
      <c r="P65" s="347"/>
      <c r="Q65" s="347"/>
      <c r="R65" s="347"/>
      <c r="S65" s="347"/>
      <c r="T65" s="347"/>
      <c r="U65" s="347"/>
      <c r="V65" s="347"/>
      <c r="W65" s="347"/>
      <c r="X65" s="347"/>
      <c r="Y65" s="347"/>
      <c r="Z65" s="347"/>
      <c r="AA65" s="347"/>
      <c r="AB65" s="336"/>
      <c r="AC65" s="338"/>
      <c r="AD65" s="338"/>
      <c r="AE65" s="338"/>
      <c r="AF65" s="338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39"/>
      <c r="AU65" s="339"/>
      <c r="AV65" s="339"/>
      <c r="AW65" s="339"/>
      <c r="AX65" s="347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  <c r="BZ65" s="336"/>
      <c r="CA65" s="336"/>
      <c r="CB65" s="336"/>
      <c r="CC65" s="336"/>
      <c r="CD65" s="336"/>
      <c r="CE65" s="336"/>
      <c r="CF65" s="348"/>
    </row>
    <row r="66" spans="1:84" s="278" customFormat="1" x14ac:dyDescent="0.3">
      <c r="A66" s="349"/>
      <c r="B66" s="350"/>
      <c r="C66" s="353"/>
      <c r="D66" s="333"/>
      <c r="E66" s="332"/>
      <c r="F66" s="334"/>
      <c r="G66" s="334"/>
      <c r="H66" s="335"/>
      <c r="I66" s="334"/>
      <c r="J66" s="334"/>
      <c r="K66" s="334"/>
      <c r="L66" s="334"/>
      <c r="M66" s="334"/>
      <c r="N66" s="336"/>
      <c r="O66" s="336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8"/>
      <c r="AD66" s="338"/>
      <c r="AE66" s="338"/>
      <c r="AF66" s="338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40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36"/>
      <c r="CA66" s="336"/>
      <c r="CB66" s="336"/>
      <c r="CC66" s="336"/>
      <c r="CD66" s="336"/>
      <c r="CE66" s="336"/>
    </row>
    <row r="67" spans="1:84" s="278" customFormat="1" x14ac:dyDescent="0.3">
      <c r="A67" s="349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4"/>
      <c r="O67" s="336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57"/>
      <c r="AD67" s="357"/>
      <c r="AE67" s="357"/>
      <c r="AF67" s="357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57"/>
      <c r="AU67" s="357"/>
      <c r="AV67" s="357"/>
      <c r="AW67" s="357"/>
      <c r="AX67" s="340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  <c r="BZ67" s="336"/>
      <c r="CA67" s="336"/>
      <c r="CB67" s="336"/>
      <c r="CC67" s="336"/>
      <c r="CD67" s="336"/>
      <c r="CE67" s="336"/>
    </row>
    <row r="68" spans="1:84" s="278" customFormat="1" x14ac:dyDescent="0.3">
      <c r="A68" s="358"/>
      <c r="B68" s="343"/>
      <c r="C68" s="344"/>
      <c r="D68" s="345"/>
      <c r="E68" s="346"/>
      <c r="F68" s="336"/>
      <c r="G68" s="336"/>
      <c r="H68" s="334"/>
      <c r="I68" s="334"/>
      <c r="J68" s="334"/>
      <c r="K68" s="334"/>
      <c r="L68" s="334"/>
      <c r="M68" s="334"/>
      <c r="N68" s="334"/>
      <c r="O68" s="336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36"/>
      <c r="AC68" s="338"/>
      <c r="AD68" s="338"/>
      <c r="AE68" s="338"/>
      <c r="AF68" s="338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47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  <c r="BZ68" s="336"/>
      <c r="CA68" s="336"/>
      <c r="CB68" s="336"/>
      <c r="CC68" s="336"/>
      <c r="CD68" s="336"/>
      <c r="CE68" s="336"/>
      <c r="CF68" s="348"/>
    </row>
    <row r="69" spans="1:84" s="278" customFormat="1" x14ac:dyDescent="0.3">
      <c r="A69" s="330"/>
      <c r="B69" s="350"/>
      <c r="C69" s="353"/>
      <c r="D69" s="333"/>
      <c r="E69" s="332"/>
      <c r="F69" s="334"/>
      <c r="G69" s="334"/>
      <c r="H69" s="335"/>
      <c r="I69" s="334"/>
      <c r="J69" s="334"/>
      <c r="K69" s="334"/>
      <c r="L69" s="334"/>
      <c r="M69" s="334"/>
      <c r="N69" s="336"/>
      <c r="O69" s="334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338"/>
      <c r="AE69" s="338"/>
      <c r="AF69" s="338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40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36"/>
      <c r="CA69" s="336"/>
      <c r="CB69" s="336"/>
      <c r="CC69" s="336"/>
      <c r="CD69" s="336"/>
      <c r="CE69" s="336"/>
    </row>
    <row r="70" spans="1:84" s="278" customFormat="1" x14ac:dyDescent="0.3">
      <c r="A70" s="330"/>
      <c r="B70" s="350"/>
      <c r="C70" s="353"/>
      <c r="D70" s="333"/>
      <c r="E70" s="332"/>
      <c r="F70" s="334"/>
      <c r="G70" s="334"/>
      <c r="H70" s="335"/>
      <c r="I70" s="334"/>
      <c r="J70" s="334"/>
      <c r="K70" s="334"/>
      <c r="L70" s="334"/>
      <c r="M70" s="334"/>
      <c r="N70" s="336"/>
      <c r="O70" s="336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  <c r="AC70" s="338"/>
      <c r="AD70" s="338"/>
      <c r="AE70" s="338"/>
      <c r="AF70" s="338"/>
      <c r="AG70" s="339"/>
      <c r="AH70" s="339"/>
      <c r="AI70" s="339"/>
      <c r="AJ70" s="339"/>
      <c r="AK70" s="339"/>
      <c r="AL70" s="339"/>
      <c r="AM70" s="339"/>
      <c r="AN70" s="339"/>
      <c r="AO70" s="339"/>
      <c r="AP70" s="339"/>
      <c r="AQ70" s="339"/>
      <c r="AR70" s="339"/>
      <c r="AS70" s="339"/>
      <c r="AT70" s="339"/>
      <c r="AU70" s="339"/>
      <c r="AV70" s="339"/>
      <c r="AW70" s="339"/>
      <c r="AX70" s="340"/>
      <c r="AY70" s="336"/>
      <c r="AZ70" s="336"/>
      <c r="BA70" s="336"/>
      <c r="BB70" s="336"/>
      <c r="BC70" s="336"/>
      <c r="BD70" s="336"/>
      <c r="BE70" s="336"/>
      <c r="BF70" s="336"/>
      <c r="BG70" s="336"/>
      <c r="BH70" s="336"/>
      <c r="BI70" s="336"/>
      <c r="BJ70" s="336"/>
      <c r="BK70" s="336"/>
      <c r="BL70" s="336"/>
      <c r="BM70" s="336"/>
      <c r="BN70" s="336"/>
      <c r="BO70" s="336"/>
      <c r="BP70" s="336"/>
      <c r="BQ70" s="336"/>
      <c r="BR70" s="336"/>
      <c r="BS70" s="336"/>
      <c r="BT70" s="336"/>
      <c r="BU70" s="336"/>
      <c r="BV70" s="336"/>
      <c r="BW70" s="336"/>
      <c r="BX70" s="336"/>
      <c r="BY70" s="336"/>
      <c r="BZ70" s="336"/>
      <c r="CA70" s="336"/>
      <c r="CB70" s="336"/>
      <c r="CC70" s="336"/>
      <c r="CD70" s="336"/>
      <c r="CE70" s="336"/>
    </row>
    <row r="71" spans="1:84" s="278" customFormat="1" x14ac:dyDescent="0.3">
      <c r="A71" s="342"/>
      <c r="B71" s="343"/>
      <c r="C71" s="344"/>
      <c r="D71" s="345"/>
      <c r="E71" s="346"/>
      <c r="F71" s="334"/>
      <c r="G71" s="334"/>
      <c r="H71" s="335"/>
      <c r="I71" s="334"/>
      <c r="J71" s="334"/>
      <c r="K71" s="334"/>
      <c r="L71" s="334"/>
      <c r="M71" s="334"/>
      <c r="N71" s="334"/>
      <c r="O71" s="336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  <c r="AB71" s="337"/>
      <c r="AC71" s="338"/>
      <c r="AD71" s="338"/>
      <c r="AE71" s="338"/>
      <c r="AF71" s="338"/>
      <c r="AG71" s="339"/>
      <c r="AH71" s="339"/>
      <c r="AI71" s="339"/>
      <c r="AJ71" s="339"/>
      <c r="AK71" s="339"/>
      <c r="AL71" s="339"/>
      <c r="AM71" s="339"/>
      <c r="AN71" s="339"/>
      <c r="AO71" s="339"/>
      <c r="AP71" s="339"/>
      <c r="AQ71" s="339"/>
      <c r="AR71" s="339"/>
      <c r="AS71" s="339"/>
      <c r="AT71" s="339"/>
      <c r="AU71" s="339"/>
      <c r="AV71" s="339"/>
      <c r="AW71" s="339"/>
      <c r="AX71" s="340"/>
      <c r="AY71" s="336"/>
      <c r="AZ71" s="336"/>
      <c r="BA71" s="336"/>
      <c r="BB71" s="336"/>
      <c r="BC71" s="336"/>
      <c r="BD71" s="336"/>
      <c r="BE71" s="336"/>
      <c r="BF71" s="336"/>
      <c r="BG71" s="336"/>
      <c r="BH71" s="336"/>
      <c r="BI71" s="336"/>
      <c r="BJ71" s="336"/>
      <c r="BK71" s="336"/>
      <c r="BL71" s="336"/>
      <c r="BM71" s="336"/>
      <c r="BN71" s="336"/>
      <c r="BO71" s="336"/>
      <c r="BP71" s="336"/>
      <c r="BQ71" s="336"/>
      <c r="BR71" s="336"/>
      <c r="BS71" s="336"/>
      <c r="BT71" s="336"/>
      <c r="BU71" s="336"/>
      <c r="BV71" s="336"/>
      <c r="BW71" s="336"/>
      <c r="BX71" s="336"/>
      <c r="BY71" s="336"/>
      <c r="BZ71" s="336"/>
      <c r="CA71" s="336"/>
      <c r="CB71" s="336"/>
      <c r="CC71" s="336"/>
      <c r="CD71" s="336"/>
      <c r="CE71" s="336"/>
      <c r="CF71" s="348"/>
    </row>
    <row r="72" spans="1:84" s="278" customFormat="1" ht="18" x14ac:dyDescent="0.35">
      <c r="A72" s="660"/>
      <c r="B72" s="659"/>
      <c r="C72" s="659"/>
      <c r="D72" s="659"/>
      <c r="E72" s="659"/>
      <c r="G72" s="361"/>
      <c r="H72" s="361"/>
      <c r="AF72" s="362"/>
      <c r="AG72" s="362"/>
      <c r="AH72" s="362"/>
      <c r="AI72" s="362"/>
      <c r="AJ72" s="362"/>
      <c r="AK72" s="362"/>
      <c r="AL72" s="362"/>
      <c r="AM72" s="362"/>
      <c r="AN72" s="362"/>
      <c r="AO72" s="362"/>
      <c r="AP72" s="362"/>
      <c r="AQ72" s="362"/>
      <c r="AR72" s="362"/>
      <c r="AS72" s="362"/>
      <c r="AT72" s="362"/>
      <c r="AU72" s="362"/>
      <c r="AV72" s="362"/>
      <c r="AW72" s="362"/>
      <c r="AX72" s="358"/>
      <c r="AY72" s="362"/>
      <c r="AZ72" s="358"/>
      <c r="BA72" s="363"/>
      <c r="BB72" s="362"/>
      <c r="BI72" s="364"/>
      <c r="BL72" s="364"/>
      <c r="BO72" s="364"/>
      <c r="BR72" s="364"/>
      <c r="BS72" s="364"/>
      <c r="BW72" s="364"/>
      <c r="CA72" s="364"/>
      <c r="CE72" s="364"/>
    </row>
    <row r="73" spans="1:84" s="278" customFormat="1" x14ac:dyDescent="0.3">
      <c r="A73" s="351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CF73" s="348"/>
    </row>
    <row r="74" spans="1:84" s="278" customFormat="1" x14ac:dyDescent="0.3">
      <c r="A74" s="351"/>
      <c r="B74" s="351"/>
      <c r="C74" s="351"/>
      <c r="D74" s="352"/>
      <c r="E74" s="365"/>
      <c r="F74" s="361"/>
      <c r="G74" s="361"/>
      <c r="H74" s="361"/>
    </row>
    <row r="75" spans="1:84" s="278" customFormat="1" x14ac:dyDescent="0.3">
      <c r="A75" s="351"/>
      <c r="B75" s="351"/>
      <c r="C75" s="351"/>
      <c r="D75" s="352"/>
      <c r="E75" s="365"/>
    </row>
    <row r="76" spans="1:84" s="278" customFormat="1" x14ac:dyDescent="0.3">
      <c r="A76" s="351"/>
      <c r="B76" s="351"/>
      <c r="C76" s="351"/>
      <c r="D76" s="352"/>
      <c r="E76" s="365"/>
    </row>
    <row r="77" spans="1:84" x14ac:dyDescent="0.3">
      <c r="AC77"/>
      <c r="AD77"/>
      <c r="AE77"/>
      <c r="AF77"/>
      <c r="AT77"/>
      <c r="AU77"/>
      <c r="AV77"/>
      <c r="AW77"/>
    </row>
    <row r="78" spans="1:84" x14ac:dyDescent="0.3">
      <c r="AC78"/>
      <c r="AD78"/>
      <c r="AE78"/>
      <c r="AF78"/>
      <c r="AT78"/>
      <c r="AU78"/>
      <c r="AV78"/>
      <c r="AW78"/>
    </row>
    <row r="79" spans="1:84" x14ac:dyDescent="0.3">
      <c r="AC79"/>
      <c r="AD79"/>
      <c r="AE79"/>
      <c r="AF79"/>
      <c r="AT79"/>
      <c r="AU79"/>
      <c r="AV79"/>
      <c r="AW79"/>
    </row>
    <row r="80" spans="1:84" ht="18" x14ac:dyDescent="0.35">
      <c r="AC80"/>
      <c r="AD80"/>
      <c r="AE80"/>
      <c r="AF80"/>
      <c r="AR80" s="200"/>
      <c r="AT80"/>
      <c r="AU80"/>
      <c r="AV80"/>
      <c r="AW80"/>
    </row>
  </sheetData>
  <mergeCells count="3">
    <mergeCell ref="BX1:CA1"/>
    <mergeCell ref="CB1:CE1"/>
    <mergeCell ref="A72:E72"/>
  </mergeCells>
  <phoneticPr fontId="56" type="noConversion"/>
  <conditionalFormatting sqref="AG81:AS1048576 P81:AB1048576 P77:BC79 P80:AQ80 AS80:BC80 R4:AB4 AC6:AF8 P20:T20 P22:T22 P24:T27 P36:T37 P33:T34 P29:T31 P16:T18 P10:T14 P5:T8 V10:AF14 V33:AF34 V29:AF31 V24:AF27 V22:AF22 V20:AF20 V16:AF18 V5:AB8 AG5:AS5 AP6:AW8 AP16:AW18 AP20:AW20 AP22:AW22 AP24:AW27 AP29:AW31 AP33:AW34 AP10:AW14 AG6:AO34 V36:AW37">
    <cfRule type="cellIs" dxfId="7" priority="4" operator="greaterThan">
      <formula>0</formula>
    </cfRule>
  </conditionalFormatting>
  <conditionalFormatting sqref="AG4:AZ4">
    <cfRule type="cellIs" dxfId="6" priority="3" operator="greaterThan">
      <formula>0</formula>
    </cfRule>
  </conditionalFormatting>
  <conditionalFormatting sqref="U5:U8 U20 U22 U24:U27 U36:U37 U33:U34 U29:U31 U16:U18 U10:U14">
    <cfRule type="cellIs" dxfId="5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B438-AE47-495D-9B83-D9176B5D9223}">
  <dimension ref="A1:BZ78"/>
  <sheetViews>
    <sheetView workbookViewId="0">
      <selection activeCell="E15" sqref="E15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25" width="9.109375" customWidth="1"/>
    <col min="26" max="29" width="9.109375" style="191" customWidth="1"/>
    <col min="30" max="39" width="9.109375" customWidth="1"/>
    <col min="40" max="43" width="9.109375" style="191" customWidth="1"/>
    <col min="44" max="48" width="9.109375" customWidth="1"/>
    <col min="49" max="49" width="14.88671875" customWidth="1"/>
    <col min="50" max="55" width="9.109375" customWidth="1"/>
    <col min="56" max="56" width="11.5546875" customWidth="1"/>
    <col min="57" max="64" width="8.6640625" customWidth="1"/>
    <col min="65" max="65" width="10.33203125" customWidth="1"/>
    <col min="66" max="66" width="7.44140625" customWidth="1"/>
    <col min="67" max="69" width="8.6640625" customWidth="1"/>
    <col min="70" max="70" width="8.44140625" customWidth="1"/>
    <col min="71" max="78" width="8.6640625" customWidth="1"/>
  </cols>
  <sheetData>
    <row r="1" spans="1:78" ht="15" customHeight="1" x14ac:dyDescent="0.3">
      <c r="A1" s="178"/>
      <c r="B1" s="179"/>
      <c r="C1" s="285"/>
      <c r="D1" s="156"/>
      <c r="E1" s="291" t="s">
        <v>405</v>
      </c>
      <c r="F1" s="227" t="e">
        <f>#REF!</f>
        <v>#REF!</v>
      </c>
      <c r="G1" s="228"/>
      <c r="H1" s="178"/>
      <c r="I1" s="178"/>
      <c r="J1" s="178"/>
      <c r="K1" s="178"/>
      <c r="L1" s="178"/>
      <c r="M1" s="178"/>
      <c r="N1" s="178"/>
      <c r="O1" s="283">
        <f>SUM(O$4:O$999)-40*SUM(N$4:N$999)</f>
        <v>720</v>
      </c>
      <c r="Z1"/>
      <c r="AA1"/>
      <c r="AB1"/>
      <c r="AC1"/>
      <c r="AN1"/>
      <c r="AO1"/>
      <c r="AP1"/>
      <c r="AQ1"/>
    </row>
    <row r="2" spans="1:78" ht="100.8" x14ac:dyDescent="0.3">
      <c r="A2" s="238" t="str">
        <f>Karta!A2</f>
        <v>Nr zadania</v>
      </c>
      <c r="B2" s="238" t="str">
        <f>Karta!B2</f>
        <v>NrX</v>
      </c>
      <c r="C2" s="286" t="str">
        <f>Karta!C2</f>
        <v>Nr XX</v>
      </c>
      <c r="D2" s="238" t="str">
        <f>Karta!D2</f>
        <v>Kod działania</v>
      </c>
      <c r="E2" s="238" t="str">
        <f>Karta!E2</f>
        <v>Nazwa zadania / działania</v>
      </c>
      <c r="F2" s="238" t="str">
        <f>Karta!F2</f>
        <v xml:space="preserve">Imię </v>
      </c>
      <c r="G2" s="238" t="str">
        <f>Karta!G2</f>
        <v>Nazwisko</v>
      </c>
      <c r="H2" s="238" t="str">
        <f>Karta!H2</f>
        <v>Priorytet</v>
      </c>
      <c r="I2" s="238" t="str">
        <f>Karta!I2</f>
        <v xml:space="preserve">wykonawca </v>
      </c>
      <c r="J2" s="238" t="str">
        <f>Karta!J2</f>
        <v>Początek realizacji Tydzień</v>
      </c>
      <c r="K2" s="238" t="str">
        <f>Karta!K2</f>
        <v>Początek realizacji MM</v>
      </c>
      <c r="L2" s="238" t="str">
        <f>Karta!L2</f>
        <v>Koniec realizacji MM</v>
      </c>
      <c r="M2" s="238" t="str">
        <f>Karta!M2</f>
        <v>Koniec realizacji Tydzień</v>
      </c>
      <c r="N2" s="238" t="str">
        <f>Karta!N2</f>
        <v>Liczba tygodni</v>
      </c>
      <c r="O2" s="238" t="str">
        <f>Karta!O2</f>
        <v>Liczba godzin</v>
      </c>
      <c r="P2" s="236" t="str">
        <f>Karta!P2</f>
        <v>Janusz Strzelecki</v>
      </c>
      <c r="Q2" s="236" t="str">
        <f>Karta!Q2</f>
        <v>Mariusz Cegliński</v>
      </c>
      <c r="R2" s="236" t="str">
        <f>Karta!R2</f>
        <v>Wojciech Mazur</v>
      </c>
      <c r="S2" s="236" t="str">
        <f>Karta!S2</f>
        <v>Tomasz Grzegorek</v>
      </c>
      <c r="T2" s="236" t="str">
        <f>Karta!T2</f>
        <v>Sebastian Kaczmar</v>
      </c>
      <c r="U2" s="236" t="str">
        <f>Karta!X2</f>
        <v>Prog_9</v>
      </c>
      <c r="V2" s="237" t="str">
        <f>Karta!Y2</f>
        <v>END Analityk Danych/ Inżynier ML 1</v>
      </c>
      <c r="W2" s="237" t="str">
        <f>Karta!Z2</f>
        <v>END Analityk Danych/ Inżynier ML 2</v>
      </c>
      <c r="X2" s="237" t="str">
        <f>Karta!AA2</f>
        <v>END Analityk Danych/ Inżynier ML 3</v>
      </c>
      <c r="Y2" s="237" t="str">
        <f>Karta!AB2</f>
        <v>END Inż. Automatyzacji</v>
      </c>
      <c r="Z2" s="301" t="str">
        <f>Karta!AG2</f>
        <v>AGH - Profesor (max 50% etatu)</v>
      </c>
      <c r="AA2" s="301" t="str">
        <f>Karta!AH2</f>
        <v>AGH - Pracownik naukowy 1 (max 50% etatu)</v>
      </c>
      <c r="AB2" s="301" t="str">
        <f>Karta!AI2</f>
        <v>AGH Pracownik nukowy 2 (max 50% etatu)</v>
      </c>
      <c r="AC2" s="301" t="str">
        <f>Karta!AJ2</f>
        <v>AGH Pracownik naukowy 3 (max 50% etatu)</v>
      </c>
      <c r="AD2" s="236" t="str">
        <f>Karta!AL2</f>
        <v>Janusz Strzelecki</v>
      </c>
      <c r="AE2" s="236" t="str">
        <f>Karta!AM2</f>
        <v>Mariusz Cegliński</v>
      </c>
      <c r="AF2" s="236" t="str">
        <f>Karta!AN2</f>
        <v>Wojciech Mazur</v>
      </c>
      <c r="AG2" s="236" t="str">
        <f>Karta!AO2</f>
        <v>Tomasz Grzegorek</v>
      </c>
      <c r="AH2" s="236" t="str">
        <f>Karta!AP2</f>
        <v>Sebastian Kaczmar</v>
      </c>
      <c r="AI2" s="236" t="str">
        <f>Karta!AT2</f>
        <v>Prog_9</v>
      </c>
      <c r="AJ2" s="237" t="str">
        <f>Karta!AU2</f>
        <v>END Analityk Danych/ Inżynier ML 1</v>
      </c>
      <c r="AK2" s="237" t="str">
        <f>Karta!AV2</f>
        <v>END Analityk Danych/ Inżynier ML 2</v>
      </c>
      <c r="AL2" s="237" t="str">
        <f>Karta!AW2</f>
        <v>END Analityk Danych/ Inżynier ML 3</v>
      </c>
      <c r="AM2" s="237" t="str">
        <f>Karta!AX2</f>
        <v>END Inż. Automatyzacji</v>
      </c>
      <c r="AN2" s="301" t="str">
        <f>Karta!BC2</f>
        <v>AGH - Profesor (max 50% etatu)</v>
      </c>
      <c r="AO2" s="301" t="str">
        <f>Karta!BD2</f>
        <v>AGH - Pracownik naukowy 1 (max 50% etatu)</v>
      </c>
      <c r="AP2" s="301" t="str">
        <f>Karta!BE2</f>
        <v>AGH Pracownik nukowy 2 (max 50% etatu)</v>
      </c>
      <c r="AQ2" s="301" t="str">
        <f>Karta!BF2</f>
        <v>AGH Pracownik naukowy 3 (max 50% etatu)</v>
      </c>
      <c r="AR2" s="5" t="str">
        <f>Karta!BH2</f>
        <v>Razem [h]</v>
      </c>
      <c r="AS2" s="5" t="str">
        <f>Karta!BI2</f>
        <v>Część Etat [h}</v>
      </c>
      <c r="AT2" s="5" t="str">
        <f>Karta!BJ2</f>
        <v>PLN/Etat</v>
      </c>
      <c r="AU2" s="5" t="str">
        <f>Karta!BK2</f>
        <v>Razem</v>
      </c>
      <c r="AV2" s="4" t="s">
        <v>14</v>
      </c>
      <c r="AW2" s="3" t="s">
        <v>3</v>
      </c>
      <c r="AX2" s="3" t="s">
        <v>1</v>
      </c>
      <c r="AY2" s="4" t="s">
        <v>6</v>
      </c>
      <c r="AZ2" s="4" t="s">
        <v>7</v>
      </c>
      <c r="BA2" s="3" t="s">
        <v>15</v>
      </c>
      <c r="BB2" s="3" t="s">
        <v>12</v>
      </c>
      <c r="BC2" s="4" t="s">
        <v>16</v>
      </c>
      <c r="BD2" s="4" t="s">
        <v>17</v>
      </c>
      <c r="BE2" s="6" t="s">
        <v>18</v>
      </c>
      <c r="BF2" s="4" t="s">
        <v>19</v>
      </c>
      <c r="BG2" s="4" t="s">
        <v>20</v>
      </c>
      <c r="BH2" s="6" t="s">
        <v>18</v>
      </c>
      <c r="BI2" s="4" t="s">
        <v>21</v>
      </c>
      <c r="BJ2" s="4" t="s">
        <v>22</v>
      </c>
      <c r="BK2" s="6" t="s">
        <v>23</v>
      </c>
      <c r="BL2" s="6" t="s">
        <v>24</v>
      </c>
      <c r="BM2" s="4" t="s">
        <v>25</v>
      </c>
      <c r="BN2" s="4" t="s">
        <v>26</v>
      </c>
      <c r="BO2" s="4" t="s">
        <v>27</v>
      </c>
      <c r="BP2" s="4" t="s">
        <v>28</v>
      </c>
      <c r="BQ2" s="4" t="s">
        <v>25</v>
      </c>
      <c r="BR2" s="4" t="s">
        <v>26</v>
      </c>
      <c r="BS2" s="4" t="s">
        <v>27</v>
      </c>
      <c r="BT2" s="4" t="s">
        <v>28</v>
      </c>
      <c r="BU2" s="4" t="s">
        <v>25</v>
      </c>
      <c r="BV2" s="4" t="s">
        <v>26</v>
      </c>
      <c r="BW2" s="4" t="s">
        <v>27</v>
      </c>
      <c r="BX2" s="4" t="s">
        <v>28</v>
      </c>
      <c r="BY2" s="290"/>
    </row>
    <row r="3" spans="1:78" s="141" customFormat="1" ht="16.2" thickBot="1" x14ac:dyDescent="0.35">
      <c r="A3" s="110" t="s">
        <v>400</v>
      </c>
      <c r="B3" s="183"/>
      <c r="C3" s="184"/>
      <c r="D3" s="185"/>
      <c r="E3" s="186" t="str">
        <f>VLOOKUP(A3,Listy!A:C,2,FALSE) &amp; "   :  " &amp; VLOOKUP(A3,Listy!A:C,3,FALSE)</f>
        <v>Zadanie_XII   :  Zielono mi i spokojnie  ;)</v>
      </c>
      <c r="F3" s="202"/>
      <c r="G3" s="202"/>
      <c r="H3" s="203"/>
      <c r="I3" s="203"/>
      <c r="J3" s="172"/>
      <c r="K3" s="172"/>
      <c r="L3" s="172"/>
      <c r="M3" s="172"/>
      <c r="N3" s="172"/>
      <c r="P3" s="204"/>
      <c r="Q3" s="204"/>
      <c r="R3" s="204"/>
      <c r="S3" s="204"/>
      <c r="T3" s="204"/>
      <c r="U3" s="204"/>
      <c r="V3" s="205"/>
      <c r="W3" s="205"/>
      <c r="X3" s="205"/>
      <c r="Y3" s="205"/>
      <c r="Z3" s="303"/>
      <c r="AA3" s="303"/>
      <c r="AB3" s="303"/>
      <c r="AC3" s="303"/>
      <c r="AD3" s="204"/>
      <c r="AE3" s="204"/>
      <c r="AF3" s="204"/>
      <c r="AG3" s="204"/>
      <c r="AH3" s="204"/>
      <c r="AI3" s="204"/>
      <c r="AJ3" s="205"/>
      <c r="AK3" s="205"/>
      <c r="AL3" s="205"/>
      <c r="AM3" s="245"/>
      <c r="AN3" s="303"/>
      <c r="AO3" s="303"/>
      <c r="AP3" s="303"/>
      <c r="AQ3" s="303"/>
      <c r="AR3" s="206"/>
      <c r="AS3" s="206"/>
      <c r="AT3" s="207"/>
      <c r="AU3" s="208"/>
      <c r="AV3" s="175"/>
      <c r="AW3" s="4"/>
      <c r="AX3" s="3"/>
      <c r="AY3" s="3"/>
      <c r="AZ3" s="4"/>
      <c r="BA3" s="4"/>
      <c r="BB3" s="3"/>
      <c r="BC3" s="174"/>
      <c r="BD3" s="4"/>
      <c r="BE3" s="209"/>
      <c r="BF3" s="176"/>
      <c r="BG3" s="210"/>
      <c r="BH3" s="209"/>
      <c r="BI3" s="176"/>
      <c r="BJ3" s="210"/>
      <c r="BK3" s="209"/>
      <c r="BL3" s="176"/>
      <c r="BM3" s="176"/>
      <c r="BN3" s="210"/>
      <c r="BO3" s="4"/>
      <c r="BP3" s="4"/>
      <c r="BQ3" s="176"/>
      <c r="BR3" s="4"/>
      <c r="BS3" s="4"/>
      <c r="BT3" s="4"/>
      <c r="BU3" s="176"/>
      <c r="BV3" s="4"/>
      <c r="BW3" s="4"/>
      <c r="BX3" s="4"/>
      <c r="BY3" s="176"/>
      <c r="BZ3" s="177"/>
    </row>
    <row r="4" spans="1:78" ht="15" thickBot="1" x14ac:dyDescent="0.35">
      <c r="A4" s="118">
        <v>1</v>
      </c>
      <c r="B4" s="85"/>
      <c r="C4" s="102"/>
      <c r="D4" s="115"/>
      <c r="E4" s="121"/>
      <c r="F4" s="148"/>
      <c r="G4" s="148"/>
      <c r="H4" s="51"/>
      <c r="I4" s="85" t="s">
        <v>29</v>
      </c>
      <c r="J4" s="90"/>
      <c r="K4" s="90"/>
      <c r="L4" s="90"/>
      <c r="M4" s="90"/>
      <c r="N4" s="10"/>
      <c r="O4" s="11">
        <f>SUM(O5:O10)</f>
        <v>720</v>
      </c>
      <c r="P4" s="12"/>
      <c r="Q4" s="12"/>
      <c r="R4" s="12"/>
      <c r="S4" s="12"/>
      <c r="T4" s="82"/>
      <c r="U4" s="82"/>
      <c r="V4" s="12"/>
      <c r="W4" s="12"/>
      <c r="X4" s="12"/>
      <c r="Y4" s="148"/>
      <c r="Z4" s="173"/>
      <c r="AA4" s="173"/>
      <c r="AB4" s="173"/>
      <c r="AC4" s="173"/>
      <c r="AD4" s="148"/>
      <c r="AE4" s="148"/>
      <c r="AF4" s="148"/>
      <c r="AG4" s="148"/>
      <c r="AH4" s="131"/>
      <c r="AI4" s="131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71"/>
      <c r="AV4" s="14">
        <f>AV5+AV6+AV7+AV8+AV9+AV10</f>
        <v>0</v>
      </c>
      <c r="AW4" s="2"/>
      <c r="AX4" s="2"/>
      <c r="AY4" s="2"/>
      <c r="AZ4" s="2"/>
      <c r="BA4" s="2"/>
      <c r="BB4" s="2"/>
      <c r="BC4" s="14">
        <f>BC5+BC6+BC7+BC8+BC9+BC10</f>
        <v>0</v>
      </c>
      <c r="BD4" s="2"/>
      <c r="BE4" s="15"/>
      <c r="BF4" s="14">
        <f>BF5+BF6+BF7+BF9+BF8+BF10</f>
        <v>0</v>
      </c>
      <c r="BG4" s="16"/>
      <c r="BH4" s="15"/>
      <c r="BI4" s="14">
        <f>BI5+BI6+BI7+BI9+BI8+BI10</f>
        <v>0</v>
      </c>
      <c r="BJ4" s="16"/>
      <c r="BK4" s="15"/>
      <c r="BL4" s="14">
        <f t="shared" ref="BL4:BM4" si="0">BL5+BL6+BL7+BL9+BL8+BL10</f>
        <v>0</v>
      </c>
      <c r="BM4" s="14">
        <f t="shared" si="0"/>
        <v>0</v>
      </c>
      <c r="BN4" s="16"/>
      <c r="BO4" s="2"/>
      <c r="BP4" s="2"/>
      <c r="BQ4" s="14">
        <f>BQ5+BQ6+BQ7+BQ8+BQ9+BQ10</f>
        <v>0</v>
      </c>
      <c r="BR4" s="2"/>
      <c r="BS4" s="2"/>
      <c r="BT4" s="2"/>
      <c r="BU4" s="14">
        <f>BU5+BU6+BU7+BU8+BU9+BU10</f>
        <v>0</v>
      </c>
      <c r="BV4" s="2"/>
      <c r="BW4" s="2"/>
      <c r="BX4" s="2"/>
      <c r="BY4" s="14">
        <f>BY5+BY6+BY7+BY8+BY9+BY10</f>
        <v>0</v>
      </c>
      <c r="BZ4" s="17">
        <f>AS4+AV4+BC4+BF4+BI4+BL4+BM4+BQ4+BU4+BY4</f>
        <v>0</v>
      </c>
    </row>
    <row r="5" spans="1:78" x14ac:dyDescent="0.3">
      <c r="A5" s="112">
        <v>1</v>
      </c>
      <c r="B5" s="64" t="s">
        <v>379</v>
      </c>
      <c r="C5" s="105">
        <v>1</v>
      </c>
      <c r="D5" s="116" t="str">
        <f>CONCATENATE(A$3,"_",A5,"_",B5,"_",C5)</f>
        <v>.z12_1_a_1</v>
      </c>
      <c r="E5" s="122"/>
      <c r="F5" s="37" t="str">
        <f>IFERROR(VLOOKUP($I5,Listy!$A:$H,2,FALSE),"XXX")</f>
        <v>Imię01</v>
      </c>
      <c r="G5" s="37" t="str">
        <f>IFERROR(VLOOKUP($I5,Listy!$A:$H,3,FALSE),"XXX")</f>
        <v>Nazwisko01</v>
      </c>
      <c r="H5" s="20">
        <v>1</v>
      </c>
      <c r="I5" s="89" t="s">
        <v>254</v>
      </c>
      <c r="J5" s="91" t="s">
        <v>371</v>
      </c>
      <c r="K5" s="94" t="e">
        <f>VLOOKUP(J5,Listy!A:B,2,FALSE)</f>
        <v>#N/A</v>
      </c>
      <c r="L5" s="91" t="s">
        <v>372</v>
      </c>
      <c r="M5" s="94" t="e">
        <f>VLOOKUP(L5,Listy!A:B,2,FALSE)</f>
        <v>#N/A</v>
      </c>
      <c r="N5" s="37">
        <v>3</v>
      </c>
      <c r="O5" s="37">
        <f t="shared" ref="O5:O10" si="1">N5*40</f>
        <v>120</v>
      </c>
      <c r="P5" s="187">
        <v>1</v>
      </c>
      <c r="Q5" s="187"/>
      <c r="R5" s="187"/>
      <c r="S5" s="187"/>
      <c r="T5" s="187"/>
      <c r="U5" s="187"/>
      <c r="V5" s="292">
        <v>0</v>
      </c>
      <c r="W5" s="292">
        <v>0</v>
      </c>
      <c r="X5" s="292">
        <v>0</v>
      </c>
      <c r="Y5" s="292">
        <v>0</v>
      </c>
      <c r="Z5" s="304"/>
      <c r="AA5" s="304"/>
      <c r="AB5" s="304"/>
      <c r="AC5" s="304"/>
      <c r="AD5" s="192">
        <f t="shared" ref="AD5:AG10" si="2">ROUND($O5*P5,0)</f>
        <v>120</v>
      </c>
      <c r="AE5" s="192">
        <f t="shared" si="2"/>
        <v>0</v>
      </c>
      <c r="AF5" s="192">
        <f t="shared" si="2"/>
        <v>0</v>
      </c>
      <c r="AG5" s="192">
        <f t="shared" si="2"/>
        <v>0</v>
      </c>
      <c r="AH5" s="192"/>
      <c r="AI5" s="192"/>
      <c r="AJ5" s="193">
        <f t="shared" ref="AJ5:AQ10" si="3">ROUND($O5*V5,0)</f>
        <v>0</v>
      </c>
      <c r="AK5" s="193">
        <f t="shared" si="3"/>
        <v>0</v>
      </c>
      <c r="AL5" s="193">
        <f t="shared" si="3"/>
        <v>0</v>
      </c>
      <c r="AM5" s="307">
        <f t="shared" si="3"/>
        <v>0</v>
      </c>
      <c r="AN5" s="304"/>
      <c r="AO5" s="304"/>
      <c r="AP5" s="304"/>
      <c r="AQ5" s="304"/>
      <c r="AR5" s="88">
        <f>SUM(P5:AC5)</f>
        <v>1</v>
      </c>
      <c r="AS5" s="87"/>
      <c r="AT5" s="2">
        <f t="shared" ref="AT5:AT10" si="4">O5/160</f>
        <v>0.75</v>
      </c>
      <c r="AU5" s="2"/>
      <c r="AV5" s="21">
        <f t="shared" ref="AV5:AV10" si="5">AT5*AU5</f>
        <v>0</v>
      </c>
      <c r="AW5" s="2"/>
      <c r="AX5" s="2"/>
      <c r="AY5" s="2"/>
      <c r="AZ5" s="2"/>
      <c r="BA5" s="2"/>
      <c r="BB5" s="2"/>
      <c r="BC5" s="21">
        <f t="shared" ref="BC5:BC10" si="6">BA5*BB5</f>
        <v>0</v>
      </c>
      <c r="BD5" s="2"/>
      <c r="BE5" s="2"/>
      <c r="BF5" s="21"/>
      <c r="BG5" s="2"/>
      <c r="BH5" s="2"/>
      <c r="BI5" s="21"/>
      <c r="BJ5" s="2"/>
      <c r="BK5" s="2"/>
      <c r="BL5" s="21"/>
      <c r="BM5" s="21"/>
      <c r="BN5" s="2"/>
      <c r="BO5" s="2"/>
      <c r="BP5" s="2"/>
      <c r="BQ5" s="21">
        <f t="shared" ref="BQ5:BQ10" si="7">BO5*BP5</f>
        <v>0</v>
      </c>
      <c r="BR5" s="2"/>
      <c r="BS5" s="2"/>
      <c r="BT5" s="2"/>
      <c r="BU5" s="21">
        <f t="shared" ref="BU5:BU10" si="8">BS5*BT5</f>
        <v>0</v>
      </c>
      <c r="BV5" s="2"/>
      <c r="BW5" s="2"/>
      <c r="BX5" s="2"/>
      <c r="BY5" s="21">
        <f t="shared" ref="BY5:BY10" si="9">BW5*BX5</f>
        <v>0</v>
      </c>
    </row>
    <row r="6" spans="1:78" x14ac:dyDescent="0.3">
      <c r="A6" s="112">
        <v>1</v>
      </c>
      <c r="B6" s="64" t="s">
        <v>380</v>
      </c>
      <c r="C6" s="105">
        <v>1</v>
      </c>
      <c r="D6" s="116" t="str">
        <f t="shared" ref="D6:D10" si="10">CONCATENATE(A$3,"_",A6,"_",B6,"_",C6)</f>
        <v>.z12_1_b_1</v>
      </c>
      <c r="E6" s="122"/>
      <c r="F6" s="37" t="str">
        <f>IFERROR(VLOOKUP($I6,Listy!$A:$H,2,FALSE),"XXX")</f>
        <v>Imię02</v>
      </c>
      <c r="G6" s="37" t="str">
        <f>IFERROR(VLOOKUP($I6,Listy!$A:$H,3,FALSE),"XXX")</f>
        <v>Nazwisko02</v>
      </c>
      <c r="H6" s="20">
        <v>1</v>
      </c>
      <c r="I6" s="89" t="s">
        <v>255</v>
      </c>
      <c r="J6" s="91" t="s">
        <v>371</v>
      </c>
      <c r="K6" s="94" t="e">
        <f>VLOOKUP(J6,Listy!A:B,2,FALSE)</f>
        <v>#N/A</v>
      </c>
      <c r="L6" s="91" t="s">
        <v>373</v>
      </c>
      <c r="M6" s="94" t="e">
        <f>VLOOKUP(L6,Listy!A:B,2,FALSE)</f>
        <v>#N/A</v>
      </c>
      <c r="N6" s="37">
        <v>3</v>
      </c>
      <c r="O6" s="37">
        <f t="shared" si="1"/>
        <v>120</v>
      </c>
      <c r="P6" s="187"/>
      <c r="Q6" s="187">
        <v>1</v>
      </c>
      <c r="R6" s="187"/>
      <c r="S6" s="187"/>
      <c r="T6" s="187"/>
      <c r="U6" s="187"/>
      <c r="V6" s="292">
        <v>0</v>
      </c>
      <c r="W6" s="292">
        <v>0</v>
      </c>
      <c r="X6" s="292">
        <v>0</v>
      </c>
      <c r="Y6" s="292">
        <v>0</v>
      </c>
      <c r="Z6" s="305"/>
      <c r="AA6" s="305"/>
      <c r="AB6" s="305"/>
      <c r="AC6" s="305"/>
      <c r="AD6" s="192">
        <f t="shared" si="2"/>
        <v>0</v>
      </c>
      <c r="AE6" s="192">
        <f t="shared" si="2"/>
        <v>120</v>
      </c>
      <c r="AF6" s="192">
        <f t="shared" si="2"/>
        <v>0</v>
      </c>
      <c r="AG6" s="192">
        <f t="shared" si="2"/>
        <v>0</v>
      </c>
      <c r="AH6" s="192"/>
      <c r="AI6" s="192"/>
      <c r="AJ6" s="193">
        <f t="shared" si="3"/>
        <v>0</v>
      </c>
      <c r="AK6" s="193">
        <f t="shared" si="3"/>
        <v>0</v>
      </c>
      <c r="AL6" s="193">
        <f t="shared" si="3"/>
        <v>0</v>
      </c>
      <c r="AM6" s="193">
        <f t="shared" si="3"/>
        <v>0</v>
      </c>
      <c r="AN6" s="306">
        <f t="shared" si="3"/>
        <v>0</v>
      </c>
      <c r="AO6" s="306">
        <f t="shared" si="3"/>
        <v>0</v>
      </c>
      <c r="AP6" s="306">
        <f t="shared" si="3"/>
        <v>0</v>
      </c>
      <c r="AQ6" s="306">
        <f t="shared" si="3"/>
        <v>0</v>
      </c>
      <c r="AR6" s="88">
        <f t="shared" ref="AR6:AR10" si="11">SUM(P6:AC6)</f>
        <v>1</v>
      </c>
      <c r="AS6" s="21"/>
      <c r="AT6" s="2">
        <f t="shared" si="4"/>
        <v>0.75</v>
      </c>
      <c r="AU6" s="2"/>
      <c r="AV6" s="21">
        <f t="shared" si="5"/>
        <v>0</v>
      </c>
      <c r="AW6" s="2"/>
      <c r="AX6" s="2"/>
      <c r="AY6" s="2"/>
      <c r="AZ6" s="2"/>
      <c r="BA6" s="2"/>
      <c r="BB6" s="2"/>
      <c r="BC6" s="21">
        <f t="shared" si="6"/>
        <v>0</v>
      </c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1">
        <f t="shared" si="7"/>
        <v>0</v>
      </c>
      <c r="BR6" s="2"/>
      <c r="BS6" s="2"/>
      <c r="BT6" s="2"/>
      <c r="BU6" s="21">
        <f t="shared" si="8"/>
        <v>0</v>
      </c>
      <c r="BV6" s="2"/>
      <c r="BW6" s="2"/>
      <c r="BX6" s="2"/>
      <c r="BY6" s="21">
        <f t="shared" si="9"/>
        <v>0</v>
      </c>
    </row>
    <row r="7" spans="1:78" x14ac:dyDescent="0.3">
      <c r="A7" s="112">
        <v>1</v>
      </c>
      <c r="B7" s="64" t="s">
        <v>381</v>
      </c>
      <c r="C7" s="105">
        <v>1</v>
      </c>
      <c r="D7" s="116" t="str">
        <f t="shared" si="10"/>
        <v>.z12_1_c_1</v>
      </c>
      <c r="E7" s="122"/>
      <c r="F7" s="37" t="str">
        <f>IFERROR(VLOOKUP($I7,Listy!$A:$H,2,FALSE),"XXX")</f>
        <v>Imię03</v>
      </c>
      <c r="G7" s="37" t="str">
        <f>IFERROR(VLOOKUP($I7,Listy!$A:$H,3,FALSE),"XXX")</f>
        <v>Nazwisko03</v>
      </c>
      <c r="H7" s="20">
        <v>2</v>
      </c>
      <c r="I7" s="89" t="s">
        <v>256</v>
      </c>
      <c r="J7" s="91" t="s">
        <v>371</v>
      </c>
      <c r="K7" s="94" t="e">
        <f>VLOOKUP(J7,Listy!A:B,2,FALSE)</f>
        <v>#N/A</v>
      </c>
      <c r="L7" s="91" t="s">
        <v>374</v>
      </c>
      <c r="M7" s="94" t="e">
        <f>VLOOKUP(L7,Listy!A:B,2,FALSE)</f>
        <v>#N/A</v>
      </c>
      <c r="N7" s="37">
        <v>3</v>
      </c>
      <c r="O7" s="37">
        <f t="shared" si="1"/>
        <v>120</v>
      </c>
      <c r="P7" s="187"/>
      <c r="Q7" s="187"/>
      <c r="R7" s="187">
        <v>1</v>
      </c>
      <c r="S7" s="187"/>
      <c r="T7" s="187"/>
      <c r="U7" s="187"/>
      <c r="V7" s="292">
        <v>0</v>
      </c>
      <c r="W7" s="292">
        <v>0</v>
      </c>
      <c r="X7" s="292">
        <v>0</v>
      </c>
      <c r="Y7" s="292">
        <v>0</v>
      </c>
      <c r="Z7" s="305"/>
      <c r="AA7" s="305"/>
      <c r="AB7" s="305"/>
      <c r="AC7" s="305"/>
      <c r="AD7" s="192">
        <f t="shared" si="2"/>
        <v>0</v>
      </c>
      <c r="AE7" s="192">
        <f t="shared" si="2"/>
        <v>0</v>
      </c>
      <c r="AF7" s="192">
        <f t="shared" si="2"/>
        <v>120</v>
      </c>
      <c r="AG7" s="192">
        <f t="shared" si="2"/>
        <v>0</v>
      </c>
      <c r="AH7" s="192"/>
      <c r="AI7" s="192"/>
      <c r="AJ7" s="193">
        <f t="shared" si="3"/>
        <v>0</v>
      </c>
      <c r="AK7" s="193">
        <f t="shared" si="3"/>
        <v>0</v>
      </c>
      <c r="AL7" s="193">
        <f t="shared" si="3"/>
        <v>0</v>
      </c>
      <c r="AM7" s="193">
        <f t="shared" si="3"/>
        <v>0</v>
      </c>
      <c r="AN7" s="306">
        <f t="shared" si="3"/>
        <v>0</v>
      </c>
      <c r="AO7" s="306">
        <f t="shared" si="3"/>
        <v>0</v>
      </c>
      <c r="AP7" s="306">
        <f t="shared" si="3"/>
        <v>0</v>
      </c>
      <c r="AQ7" s="306">
        <f t="shared" si="3"/>
        <v>0</v>
      </c>
      <c r="AR7" s="88">
        <f t="shared" si="11"/>
        <v>1</v>
      </c>
      <c r="AS7" s="21"/>
      <c r="AT7" s="2">
        <f t="shared" si="4"/>
        <v>0.75</v>
      </c>
      <c r="AU7" s="2"/>
      <c r="AV7" s="21">
        <f t="shared" si="5"/>
        <v>0</v>
      </c>
      <c r="AW7" s="2"/>
      <c r="AX7" s="2"/>
      <c r="AY7" s="2"/>
      <c r="AZ7" s="2"/>
      <c r="BA7" s="2"/>
      <c r="BB7" s="2"/>
      <c r="BC7" s="21">
        <f t="shared" si="6"/>
        <v>0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1">
        <f t="shared" si="7"/>
        <v>0</v>
      </c>
      <c r="BR7" s="2"/>
      <c r="BS7" s="2"/>
      <c r="BT7" s="2"/>
      <c r="BU7" s="21">
        <f t="shared" si="8"/>
        <v>0</v>
      </c>
      <c r="BV7" s="2"/>
      <c r="BW7" s="2"/>
      <c r="BX7" s="2"/>
      <c r="BY7" s="21">
        <f t="shared" si="9"/>
        <v>0</v>
      </c>
    </row>
    <row r="8" spans="1:78" x14ac:dyDescent="0.3">
      <c r="A8" s="112">
        <v>1</v>
      </c>
      <c r="B8" s="64" t="s">
        <v>382</v>
      </c>
      <c r="C8" s="105">
        <v>1</v>
      </c>
      <c r="D8" s="116" t="str">
        <f t="shared" si="10"/>
        <v>.z12_1_d_1</v>
      </c>
      <c r="E8" s="122"/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20">
        <v>1</v>
      </c>
      <c r="I8" s="89" t="s">
        <v>254</v>
      </c>
      <c r="J8" s="91" t="s">
        <v>371</v>
      </c>
      <c r="K8" s="94" t="e">
        <f>VLOOKUP(J8,Listy!A:B,2,FALSE)</f>
        <v>#N/A</v>
      </c>
      <c r="L8" s="91" t="s">
        <v>375</v>
      </c>
      <c r="M8" s="94" t="e">
        <f>VLOOKUP(L8,Listy!A:B,2,FALSE)</f>
        <v>#N/A</v>
      </c>
      <c r="N8" s="37">
        <v>3</v>
      </c>
      <c r="O8" s="37">
        <f t="shared" si="1"/>
        <v>120</v>
      </c>
      <c r="P8" s="187"/>
      <c r="Q8" s="187"/>
      <c r="R8" s="187"/>
      <c r="S8" s="187">
        <v>0.5</v>
      </c>
      <c r="T8" s="187"/>
      <c r="U8" s="187"/>
      <c r="V8" s="292">
        <v>0</v>
      </c>
      <c r="W8" s="292">
        <v>0</v>
      </c>
      <c r="X8" s="292">
        <v>0</v>
      </c>
      <c r="Y8" s="292">
        <v>0</v>
      </c>
      <c r="Z8" s="305"/>
      <c r="AA8" s="305"/>
      <c r="AB8" s="305"/>
      <c r="AC8" s="305"/>
      <c r="AD8" s="192">
        <f t="shared" si="2"/>
        <v>0</v>
      </c>
      <c r="AE8" s="192">
        <f t="shared" si="2"/>
        <v>0</v>
      </c>
      <c r="AF8" s="192">
        <f t="shared" si="2"/>
        <v>0</v>
      </c>
      <c r="AG8" s="192">
        <f t="shared" si="2"/>
        <v>60</v>
      </c>
      <c r="AH8" s="192"/>
      <c r="AI8" s="192"/>
      <c r="AJ8" s="193">
        <f t="shared" si="3"/>
        <v>0</v>
      </c>
      <c r="AK8" s="193">
        <f t="shared" si="3"/>
        <v>0</v>
      </c>
      <c r="AL8" s="193">
        <f t="shared" si="3"/>
        <v>0</v>
      </c>
      <c r="AM8" s="193">
        <f t="shared" si="3"/>
        <v>0</v>
      </c>
      <c r="AN8" s="306">
        <f t="shared" si="3"/>
        <v>0</v>
      </c>
      <c r="AO8" s="306">
        <f t="shared" si="3"/>
        <v>0</v>
      </c>
      <c r="AP8" s="306">
        <f t="shared" si="3"/>
        <v>0</v>
      </c>
      <c r="AQ8" s="306">
        <f t="shared" si="3"/>
        <v>0</v>
      </c>
      <c r="AR8" s="88">
        <f t="shared" si="11"/>
        <v>0.5</v>
      </c>
      <c r="AS8" s="21"/>
      <c r="AT8" s="2">
        <f t="shared" si="4"/>
        <v>0.75</v>
      </c>
      <c r="AU8" s="2"/>
      <c r="AV8" s="21">
        <f t="shared" si="5"/>
        <v>0</v>
      </c>
      <c r="AW8" s="2"/>
      <c r="AX8" s="2"/>
      <c r="AY8" s="2"/>
      <c r="AZ8" s="2"/>
      <c r="BA8" s="2"/>
      <c r="BB8" s="2"/>
      <c r="BC8" s="21">
        <f t="shared" si="6"/>
        <v>0</v>
      </c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1">
        <f t="shared" si="7"/>
        <v>0</v>
      </c>
      <c r="BR8" s="2"/>
      <c r="BS8" s="2"/>
      <c r="BT8" s="2"/>
      <c r="BU8" s="21">
        <f t="shared" si="8"/>
        <v>0</v>
      </c>
      <c r="BV8" s="2"/>
      <c r="BW8" s="2"/>
      <c r="BX8" s="2"/>
      <c r="BY8" s="21">
        <f t="shared" si="9"/>
        <v>0</v>
      </c>
    </row>
    <row r="9" spans="1:78" x14ac:dyDescent="0.3">
      <c r="A9" s="112">
        <v>1</v>
      </c>
      <c r="B9" s="64" t="s">
        <v>383</v>
      </c>
      <c r="C9" s="105">
        <v>1</v>
      </c>
      <c r="D9" s="116" t="str">
        <f t="shared" si="10"/>
        <v>.z12_1_e_1</v>
      </c>
      <c r="E9" s="122"/>
      <c r="F9" s="37" t="str">
        <f>IFERROR(VLOOKUP($I9,Listy!$A:$H,2,FALSE),"XXX")</f>
        <v>Imię03</v>
      </c>
      <c r="G9" s="37" t="str">
        <f>IFERROR(VLOOKUP($I9,Listy!$A:$H,3,FALSE),"XXX")</f>
        <v>Nazwisko03</v>
      </c>
      <c r="H9" s="20">
        <v>1</v>
      </c>
      <c r="I9" s="89" t="s">
        <v>256</v>
      </c>
      <c r="J9" s="91" t="s">
        <v>371</v>
      </c>
      <c r="K9" s="94" t="e">
        <f>VLOOKUP(J9,Listy!A:B,2,FALSE)</f>
        <v>#N/A</v>
      </c>
      <c r="L9" s="91" t="s">
        <v>376</v>
      </c>
      <c r="M9" s="94" t="e">
        <f>VLOOKUP(L9,Listy!A:B,2,FALSE)</f>
        <v>#N/A</v>
      </c>
      <c r="N9" s="37">
        <v>3</v>
      </c>
      <c r="O9" s="37">
        <f t="shared" si="1"/>
        <v>120</v>
      </c>
      <c r="P9" s="187"/>
      <c r="Q9" s="187"/>
      <c r="R9" s="187">
        <v>1</v>
      </c>
      <c r="S9" s="187"/>
      <c r="T9" s="187"/>
      <c r="U9" s="187"/>
      <c r="V9" s="292">
        <v>0</v>
      </c>
      <c r="W9" s="292">
        <v>0</v>
      </c>
      <c r="X9" s="292">
        <v>0</v>
      </c>
      <c r="Y9" s="292">
        <v>0</v>
      </c>
      <c r="Z9" s="305"/>
      <c r="AA9" s="305"/>
      <c r="AB9" s="305"/>
      <c r="AC9" s="305"/>
      <c r="AD9" s="192">
        <f t="shared" si="2"/>
        <v>0</v>
      </c>
      <c r="AE9" s="192">
        <f t="shared" si="2"/>
        <v>0</v>
      </c>
      <c r="AF9" s="192">
        <f t="shared" si="2"/>
        <v>120</v>
      </c>
      <c r="AG9" s="192">
        <f t="shared" si="2"/>
        <v>0</v>
      </c>
      <c r="AH9" s="192"/>
      <c r="AI9" s="192"/>
      <c r="AJ9" s="193">
        <f t="shared" si="3"/>
        <v>0</v>
      </c>
      <c r="AK9" s="193">
        <f t="shared" si="3"/>
        <v>0</v>
      </c>
      <c r="AL9" s="193">
        <f t="shared" si="3"/>
        <v>0</v>
      </c>
      <c r="AM9" s="193">
        <f t="shared" si="3"/>
        <v>0</v>
      </c>
      <c r="AN9" s="306">
        <f t="shared" si="3"/>
        <v>0</v>
      </c>
      <c r="AO9" s="306">
        <f t="shared" si="3"/>
        <v>0</v>
      </c>
      <c r="AP9" s="306">
        <f t="shared" si="3"/>
        <v>0</v>
      </c>
      <c r="AQ9" s="306">
        <f t="shared" si="3"/>
        <v>0</v>
      </c>
      <c r="AR9" s="88">
        <f t="shared" si="11"/>
        <v>1</v>
      </c>
      <c r="AS9" s="21"/>
      <c r="AT9" s="2">
        <f t="shared" si="4"/>
        <v>0.75</v>
      </c>
      <c r="AU9" s="2"/>
      <c r="AV9" s="21">
        <f t="shared" si="5"/>
        <v>0</v>
      </c>
      <c r="AW9" s="2"/>
      <c r="AX9" s="2"/>
      <c r="AY9" s="2"/>
      <c r="AZ9" s="2"/>
      <c r="BA9" s="2"/>
      <c r="BB9" s="2"/>
      <c r="BC9" s="21">
        <f t="shared" si="6"/>
        <v>0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1">
        <f t="shared" si="7"/>
        <v>0</v>
      </c>
      <c r="BR9" s="2"/>
      <c r="BS9" s="2"/>
      <c r="BT9" s="2"/>
      <c r="BU9" s="21">
        <f t="shared" si="8"/>
        <v>0</v>
      </c>
      <c r="BV9" s="2"/>
      <c r="BW9" s="2"/>
      <c r="BX9" s="2"/>
      <c r="BY9" s="21">
        <f t="shared" si="9"/>
        <v>0</v>
      </c>
    </row>
    <row r="10" spans="1:78" ht="15" thickBot="1" x14ac:dyDescent="0.35">
      <c r="A10" s="112">
        <v>1</v>
      </c>
      <c r="B10" s="64" t="s">
        <v>384</v>
      </c>
      <c r="C10" s="105">
        <v>1</v>
      </c>
      <c r="D10" s="116" t="str">
        <f t="shared" si="10"/>
        <v>.z12_1_f_1</v>
      </c>
      <c r="E10" s="122"/>
      <c r="F10" s="37" t="str">
        <f>IFERROR(VLOOKUP($I10,Listy!$A:$H,2,FALSE),"XXX")</f>
        <v>Imię04</v>
      </c>
      <c r="G10" s="37" t="str">
        <f>IFERROR(VLOOKUP($I10,Listy!$A:$H,3,FALSE),"XXX")</f>
        <v>Nazwisko04</v>
      </c>
      <c r="H10" s="20">
        <v>2</v>
      </c>
      <c r="I10" s="89" t="s">
        <v>257</v>
      </c>
      <c r="J10" s="91" t="s">
        <v>371</v>
      </c>
      <c r="K10" s="94" t="e">
        <f>VLOOKUP(J10,Listy!A:B,2,FALSE)</f>
        <v>#N/A</v>
      </c>
      <c r="L10" s="91" t="s">
        <v>377</v>
      </c>
      <c r="M10" s="94" t="e">
        <f>VLOOKUP(L10,Listy!A:B,2,FALSE)</f>
        <v>#N/A</v>
      </c>
      <c r="N10" s="37">
        <v>3</v>
      </c>
      <c r="O10" s="37">
        <f t="shared" si="1"/>
        <v>120</v>
      </c>
      <c r="P10" s="187"/>
      <c r="Q10" s="187"/>
      <c r="R10" s="187"/>
      <c r="S10" s="187">
        <v>1</v>
      </c>
      <c r="T10" s="187"/>
      <c r="U10" s="187"/>
      <c r="V10" s="292">
        <v>0</v>
      </c>
      <c r="W10" s="292">
        <v>0</v>
      </c>
      <c r="X10" s="292">
        <v>0</v>
      </c>
      <c r="Y10" s="292">
        <v>0</v>
      </c>
      <c r="Z10" s="305"/>
      <c r="AA10" s="305"/>
      <c r="AB10" s="305"/>
      <c r="AC10" s="305"/>
      <c r="AD10" s="192">
        <f t="shared" si="2"/>
        <v>0</v>
      </c>
      <c r="AE10" s="192">
        <f t="shared" si="2"/>
        <v>0</v>
      </c>
      <c r="AF10" s="192">
        <f t="shared" si="2"/>
        <v>0</v>
      </c>
      <c r="AG10" s="192">
        <f t="shared" si="2"/>
        <v>120</v>
      </c>
      <c r="AH10" s="192"/>
      <c r="AI10" s="192"/>
      <c r="AJ10" s="193">
        <f t="shared" si="3"/>
        <v>0</v>
      </c>
      <c r="AK10" s="193">
        <f t="shared" si="3"/>
        <v>0</v>
      </c>
      <c r="AL10" s="193">
        <f t="shared" si="3"/>
        <v>0</v>
      </c>
      <c r="AM10" s="193">
        <f t="shared" si="3"/>
        <v>0</v>
      </c>
      <c r="AN10" s="306">
        <f t="shared" si="3"/>
        <v>0</v>
      </c>
      <c r="AO10" s="306">
        <f t="shared" si="3"/>
        <v>0</v>
      </c>
      <c r="AP10" s="306">
        <f t="shared" si="3"/>
        <v>0</v>
      </c>
      <c r="AQ10" s="306">
        <f t="shared" si="3"/>
        <v>0</v>
      </c>
      <c r="AR10" s="88">
        <f t="shared" si="11"/>
        <v>1</v>
      </c>
      <c r="AS10" s="22"/>
      <c r="AT10" s="2">
        <f t="shared" si="4"/>
        <v>0.75</v>
      </c>
      <c r="AU10" s="2"/>
      <c r="AV10" s="22">
        <f t="shared" si="5"/>
        <v>0</v>
      </c>
      <c r="AW10" s="2"/>
      <c r="AX10" s="2"/>
      <c r="AY10" s="2"/>
      <c r="AZ10" s="2"/>
      <c r="BA10" s="2"/>
      <c r="BB10" s="2"/>
      <c r="BC10" s="22">
        <f t="shared" si="6"/>
        <v>0</v>
      </c>
      <c r="BD10" s="2"/>
      <c r="BE10" s="2"/>
      <c r="BF10" s="23"/>
      <c r="BG10" s="2"/>
      <c r="BH10" s="2"/>
      <c r="BI10" s="23"/>
      <c r="BJ10" s="2"/>
      <c r="BK10" s="2"/>
      <c r="BL10" s="23"/>
      <c r="BM10" s="23"/>
      <c r="BN10" s="2"/>
      <c r="BO10" s="2"/>
      <c r="BP10" s="2"/>
      <c r="BQ10" s="22">
        <f t="shared" si="7"/>
        <v>0</v>
      </c>
      <c r="BR10" s="2"/>
      <c r="BS10" s="2"/>
      <c r="BT10" s="2"/>
      <c r="BU10" s="22">
        <f t="shared" si="8"/>
        <v>0</v>
      </c>
      <c r="BV10" s="2"/>
      <c r="BW10" s="2"/>
      <c r="BX10" s="2"/>
      <c r="BY10" s="22">
        <f t="shared" si="9"/>
        <v>0</v>
      </c>
    </row>
    <row r="11" spans="1:78" s="178" customFormat="1" x14ac:dyDescent="0.3">
      <c r="A11" s="308"/>
      <c r="B11" s="309"/>
      <c r="C11" s="310"/>
      <c r="D11" s="311"/>
      <c r="E11" s="312"/>
      <c r="F11" s="313"/>
      <c r="G11" s="313"/>
      <c r="H11" s="314"/>
      <c r="I11" s="315"/>
      <c r="J11" s="316"/>
      <c r="K11" s="317"/>
      <c r="L11" s="317"/>
      <c r="M11" s="317"/>
      <c r="N11" s="318"/>
      <c r="O11" s="319"/>
      <c r="P11" s="320"/>
      <c r="Q11" s="320"/>
      <c r="R11" s="320"/>
      <c r="S11" s="320"/>
      <c r="T11" s="320"/>
      <c r="U11" s="320"/>
      <c r="V11" s="320"/>
      <c r="W11" s="320"/>
      <c r="X11" s="320"/>
      <c r="Y11" s="321"/>
      <c r="Z11" s="322"/>
      <c r="AA11" s="322"/>
      <c r="AB11" s="322"/>
      <c r="AC11" s="322"/>
      <c r="AD11" s="323"/>
      <c r="AE11" s="323"/>
      <c r="AF11" s="323"/>
      <c r="AG11" s="323"/>
      <c r="AH11" s="323"/>
      <c r="AI11" s="323"/>
      <c r="AJ11" s="324"/>
      <c r="AK11" s="324"/>
      <c r="AL11" s="324"/>
      <c r="AM11" s="324"/>
      <c r="AN11" s="325"/>
      <c r="AO11" s="325"/>
      <c r="AP11" s="325"/>
      <c r="AQ11" s="325"/>
      <c r="AR11" s="326"/>
      <c r="AS11" s="327"/>
      <c r="AT11" s="23"/>
      <c r="AU11" s="23"/>
      <c r="AV11" s="327"/>
      <c r="AW11" s="23"/>
      <c r="AX11" s="23"/>
      <c r="AY11" s="23"/>
      <c r="AZ11" s="23"/>
      <c r="BA11" s="23"/>
      <c r="BB11" s="23"/>
      <c r="BC11" s="327"/>
      <c r="BD11" s="23"/>
      <c r="BE11" s="23"/>
      <c r="BF11" s="328"/>
      <c r="BG11" s="23"/>
      <c r="BH11" s="23"/>
      <c r="BI11" s="327"/>
      <c r="BJ11" s="23"/>
      <c r="BK11" s="23"/>
      <c r="BL11" s="327"/>
      <c r="BM11" s="327"/>
      <c r="BN11" s="23"/>
      <c r="BO11" s="23"/>
      <c r="BP11" s="23"/>
      <c r="BQ11" s="327"/>
      <c r="BR11" s="23"/>
      <c r="BS11" s="23"/>
      <c r="BT11" s="23"/>
      <c r="BU11" s="327"/>
      <c r="BV11" s="23"/>
      <c r="BW11" s="23"/>
      <c r="BX11" s="23"/>
      <c r="BY11" s="327"/>
      <c r="BZ11" s="329"/>
    </row>
    <row r="12" spans="1:78" s="278" customFormat="1" x14ac:dyDescent="0.3">
      <c r="A12" s="330"/>
      <c r="B12" s="331"/>
      <c r="C12" s="332"/>
      <c r="D12" s="333"/>
      <c r="E12" s="332"/>
      <c r="F12" s="334"/>
      <c r="G12" s="334"/>
      <c r="H12" s="335"/>
      <c r="I12" s="334"/>
      <c r="J12" s="334"/>
      <c r="K12" s="284"/>
      <c r="L12" s="284"/>
      <c r="M12" s="284"/>
      <c r="N12" s="334"/>
      <c r="O12" s="336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8"/>
      <c r="AA12" s="338"/>
      <c r="AB12" s="338"/>
      <c r="AC12" s="338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7"/>
      <c r="AO12" s="337"/>
      <c r="AP12" s="337"/>
      <c r="AQ12" s="337"/>
      <c r="AR12" s="340"/>
      <c r="AS12" s="336"/>
      <c r="AT12" s="336"/>
      <c r="AU12" s="336"/>
      <c r="AV12" s="336"/>
      <c r="AW12" s="336"/>
      <c r="AX12" s="336"/>
      <c r="AY12" s="336"/>
      <c r="AZ12" s="336"/>
      <c r="BA12" s="336"/>
      <c r="BB12" s="336"/>
      <c r="BC12" s="336"/>
      <c r="BD12" s="336"/>
      <c r="BE12" s="336"/>
      <c r="BF12" s="336"/>
      <c r="BG12" s="336"/>
      <c r="BH12" s="336"/>
      <c r="BI12" s="336"/>
      <c r="BJ12" s="336"/>
      <c r="BK12" s="336"/>
      <c r="BL12" s="336"/>
      <c r="BM12" s="336"/>
      <c r="BN12" s="336"/>
      <c r="BO12" s="336"/>
      <c r="BP12" s="336"/>
      <c r="BQ12" s="336"/>
      <c r="BR12" s="336"/>
      <c r="BS12" s="336"/>
      <c r="BT12" s="336"/>
      <c r="BU12" s="336"/>
      <c r="BV12" s="336"/>
      <c r="BW12" s="336"/>
      <c r="BX12" s="336"/>
      <c r="BY12" s="336"/>
    </row>
    <row r="13" spans="1:78" s="278" customFormat="1" x14ac:dyDescent="0.3">
      <c r="A13" s="330"/>
      <c r="B13" s="331"/>
      <c r="C13" s="332"/>
      <c r="D13" s="333"/>
      <c r="E13" s="332"/>
      <c r="F13" s="334"/>
      <c r="G13" s="334"/>
      <c r="H13" s="335"/>
      <c r="I13" s="334"/>
      <c r="J13" s="334"/>
      <c r="K13" s="284"/>
      <c r="L13" s="284"/>
      <c r="M13" s="284"/>
      <c r="N13" s="334"/>
      <c r="O13" s="336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8"/>
      <c r="AA13" s="338"/>
      <c r="AB13" s="338"/>
      <c r="AC13" s="338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7"/>
      <c r="AO13" s="337"/>
      <c r="AP13" s="337"/>
      <c r="AQ13" s="337"/>
      <c r="AR13" s="340"/>
      <c r="AS13" s="336"/>
      <c r="AT13" s="336"/>
      <c r="AU13" s="336"/>
      <c r="AV13" s="336"/>
      <c r="AW13" s="336"/>
      <c r="AX13" s="336"/>
      <c r="AY13" s="336"/>
      <c r="AZ13" s="336"/>
      <c r="BA13" s="336"/>
      <c r="BB13" s="336"/>
      <c r="BC13" s="336"/>
      <c r="BD13" s="336"/>
      <c r="BE13" s="336"/>
      <c r="BF13" s="336"/>
      <c r="BG13" s="336"/>
      <c r="BH13" s="336"/>
      <c r="BI13" s="336"/>
      <c r="BJ13" s="336"/>
      <c r="BK13" s="336"/>
      <c r="BL13" s="336"/>
      <c r="BM13" s="336"/>
      <c r="BN13" s="336"/>
      <c r="BO13" s="336"/>
      <c r="BP13" s="336"/>
      <c r="BQ13" s="336"/>
      <c r="BR13" s="336"/>
      <c r="BS13" s="336"/>
      <c r="BT13" s="336"/>
      <c r="BU13" s="336"/>
      <c r="BV13" s="336"/>
      <c r="BW13" s="336"/>
      <c r="BX13" s="336"/>
      <c r="BY13" s="336"/>
    </row>
    <row r="14" spans="1:78" s="278" customFormat="1" x14ac:dyDescent="0.3">
      <c r="A14" s="330"/>
      <c r="B14" s="331"/>
      <c r="C14" s="332"/>
      <c r="D14" s="333"/>
      <c r="E14" s="332"/>
      <c r="F14" s="334"/>
      <c r="G14" s="334"/>
      <c r="H14" s="335"/>
      <c r="I14" s="334"/>
      <c r="J14" s="334"/>
      <c r="K14" s="284"/>
      <c r="L14" s="284"/>
      <c r="M14" s="284"/>
      <c r="N14" s="336"/>
      <c r="O14" s="336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8"/>
      <c r="AA14" s="338"/>
      <c r="AB14" s="338"/>
      <c r="AC14" s="338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40"/>
      <c r="AS14" s="336"/>
      <c r="AT14" s="336"/>
      <c r="AU14" s="336"/>
      <c r="AV14" s="336"/>
      <c r="AW14" s="336"/>
      <c r="AX14" s="336"/>
      <c r="AY14" s="336"/>
      <c r="AZ14" s="336"/>
      <c r="BA14" s="336"/>
      <c r="BB14" s="336"/>
      <c r="BC14" s="336"/>
      <c r="BD14" s="336"/>
      <c r="BE14" s="336"/>
      <c r="BF14" s="341"/>
      <c r="BG14" s="336"/>
      <c r="BH14" s="336"/>
      <c r="BI14" s="336"/>
      <c r="BJ14" s="336"/>
      <c r="BK14" s="336"/>
      <c r="BL14" s="336"/>
      <c r="BM14" s="336"/>
      <c r="BN14" s="336"/>
      <c r="BO14" s="336"/>
      <c r="BP14" s="336"/>
      <c r="BQ14" s="336"/>
      <c r="BR14" s="336"/>
      <c r="BS14" s="336"/>
      <c r="BT14" s="336"/>
      <c r="BU14" s="336"/>
      <c r="BV14" s="336"/>
      <c r="BW14" s="336"/>
      <c r="BX14" s="336"/>
      <c r="BY14" s="336"/>
    </row>
    <row r="15" spans="1:78" s="278" customFormat="1" x14ac:dyDescent="0.3">
      <c r="A15" s="330"/>
      <c r="B15" s="331"/>
      <c r="C15" s="332"/>
      <c r="D15" s="333"/>
      <c r="E15" s="332"/>
      <c r="F15" s="334"/>
      <c r="G15" s="334"/>
      <c r="H15" s="334"/>
      <c r="I15" s="334"/>
      <c r="J15" s="334"/>
      <c r="K15" s="284"/>
      <c r="L15" s="284"/>
      <c r="M15" s="284"/>
      <c r="N15" s="334"/>
      <c r="O15" s="336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8"/>
      <c r="AA15" s="338"/>
      <c r="AB15" s="338"/>
      <c r="AC15" s="338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  <c r="AN15" s="339"/>
      <c r="AO15" s="339"/>
      <c r="AP15" s="339"/>
      <c r="AQ15" s="339"/>
      <c r="AR15" s="340"/>
      <c r="AS15" s="336"/>
      <c r="AT15" s="336"/>
      <c r="AU15" s="336"/>
      <c r="AV15" s="336"/>
      <c r="AW15" s="336"/>
      <c r="AX15" s="336"/>
      <c r="AY15" s="336"/>
      <c r="AZ15" s="336"/>
      <c r="BA15" s="336"/>
      <c r="BB15" s="336"/>
      <c r="BC15" s="336"/>
      <c r="BD15" s="336"/>
      <c r="BE15" s="336"/>
      <c r="BF15" s="336"/>
      <c r="BG15" s="336"/>
      <c r="BH15" s="336"/>
      <c r="BI15" s="336"/>
      <c r="BJ15" s="336"/>
      <c r="BK15" s="336"/>
      <c r="BL15" s="336"/>
      <c r="BM15" s="336"/>
      <c r="BN15" s="336"/>
      <c r="BO15" s="336"/>
      <c r="BP15" s="336"/>
      <c r="BQ15" s="336"/>
      <c r="BR15" s="336"/>
      <c r="BS15" s="336"/>
      <c r="BT15" s="336"/>
      <c r="BU15" s="336"/>
      <c r="BV15" s="336"/>
      <c r="BW15" s="336"/>
      <c r="BX15" s="336"/>
      <c r="BY15" s="336"/>
    </row>
    <row r="16" spans="1:78" s="278" customFormat="1" x14ac:dyDescent="0.3">
      <c r="A16" s="330"/>
      <c r="B16" s="331"/>
      <c r="C16" s="332"/>
      <c r="D16" s="333"/>
      <c r="E16" s="332"/>
      <c r="F16" s="334"/>
      <c r="G16" s="334"/>
      <c r="H16" s="335"/>
      <c r="I16" s="334"/>
      <c r="J16" s="334"/>
      <c r="K16" s="284"/>
      <c r="L16" s="284"/>
      <c r="M16" s="284"/>
      <c r="N16" s="336"/>
      <c r="O16" s="336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8"/>
      <c r="AA16" s="338"/>
      <c r="AB16" s="338"/>
      <c r="AC16" s="338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  <c r="AO16" s="339"/>
      <c r="AP16" s="339"/>
      <c r="AQ16" s="339"/>
      <c r="AR16" s="340"/>
      <c r="AS16" s="336"/>
      <c r="AT16" s="336"/>
      <c r="AU16" s="336"/>
      <c r="AV16" s="336"/>
      <c r="AW16" s="336"/>
      <c r="AX16" s="336"/>
      <c r="AY16" s="336"/>
      <c r="AZ16" s="336"/>
      <c r="BA16" s="336"/>
      <c r="BB16" s="336"/>
      <c r="BC16" s="336"/>
      <c r="BD16" s="336"/>
      <c r="BE16" s="336"/>
      <c r="BF16" s="336"/>
      <c r="BG16" s="336"/>
      <c r="BH16" s="336"/>
      <c r="BI16" s="336"/>
      <c r="BJ16" s="336"/>
      <c r="BK16" s="336"/>
      <c r="BL16" s="336"/>
      <c r="BM16" s="336"/>
      <c r="BN16" s="336"/>
      <c r="BO16" s="336"/>
      <c r="BP16" s="336"/>
      <c r="BQ16" s="336"/>
      <c r="BR16" s="336"/>
      <c r="BS16" s="336"/>
      <c r="BT16" s="336"/>
      <c r="BU16" s="336"/>
      <c r="BV16" s="336"/>
      <c r="BW16" s="336"/>
      <c r="BX16" s="336"/>
      <c r="BY16" s="336"/>
    </row>
    <row r="17" spans="1:78" s="278" customFormat="1" x14ac:dyDescent="0.3">
      <c r="A17" s="342"/>
      <c r="B17" s="343"/>
      <c r="C17" s="344"/>
      <c r="D17" s="345"/>
      <c r="E17" s="346"/>
      <c r="F17" s="336"/>
      <c r="G17" s="336"/>
      <c r="H17" s="334"/>
      <c r="I17" s="334"/>
      <c r="J17" s="334"/>
      <c r="K17" s="334"/>
      <c r="L17" s="334"/>
      <c r="M17" s="334"/>
      <c r="N17" s="334"/>
      <c r="O17" s="336"/>
      <c r="P17" s="347"/>
      <c r="Q17" s="347"/>
      <c r="R17" s="347"/>
      <c r="S17" s="347"/>
      <c r="T17" s="347"/>
      <c r="U17" s="347"/>
      <c r="V17" s="347"/>
      <c r="W17" s="347"/>
      <c r="X17" s="347"/>
      <c r="Y17" s="336"/>
      <c r="Z17" s="338"/>
      <c r="AA17" s="338"/>
      <c r="AB17" s="338"/>
      <c r="AC17" s="338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39"/>
      <c r="AO17" s="339"/>
      <c r="AP17" s="339"/>
      <c r="AQ17" s="339"/>
      <c r="AR17" s="347"/>
      <c r="AS17" s="336"/>
      <c r="AT17" s="336"/>
      <c r="AU17" s="336"/>
      <c r="AV17" s="336"/>
      <c r="AW17" s="336"/>
      <c r="AX17" s="336"/>
      <c r="AY17" s="336"/>
      <c r="AZ17" s="336"/>
      <c r="BA17" s="336"/>
      <c r="BB17" s="336"/>
      <c r="BC17" s="336"/>
      <c r="BD17" s="336"/>
      <c r="BE17" s="336"/>
      <c r="BF17" s="336"/>
      <c r="BG17" s="336"/>
      <c r="BH17" s="336"/>
      <c r="BI17" s="336"/>
      <c r="BJ17" s="336"/>
      <c r="BK17" s="336"/>
      <c r="BL17" s="336"/>
      <c r="BM17" s="336"/>
      <c r="BN17" s="336"/>
      <c r="BO17" s="336"/>
      <c r="BP17" s="336"/>
      <c r="BQ17" s="336"/>
      <c r="BR17" s="336"/>
      <c r="BS17" s="336"/>
      <c r="BT17" s="336"/>
      <c r="BU17" s="336"/>
      <c r="BV17" s="336"/>
      <c r="BW17" s="336"/>
      <c r="BX17" s="336"/>
      <c r="BY17" s="336"/>
      <c r="BZ17" s="348"/>
    </row>
    <row r="18" spans="1:78" s="278" customFormat="1" x14ac:dyDescent="0.3">
      <c r="A18" s="349"/>
      <c r="B18" s="350"/>
      <c r="C18" s="351"/>
      <c r="D18" s="352"/>
      <c r="E18" s="332"/>
      <c r="F18" s="334"/>
      <c r="G18" s="334"/>
      <c r="H18" s="334"/>
      <c r="I18" s="334"/>
      <c r="J18" s="334"/>
      <c r="K18" s="334"/>
      <c r="L18" s="334"/>
      <c r="M18" s="334"/>
      <c r="N18" s="336"/>
      <c r="O18" s="336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8"/>
      <c r="AA18" s="338"/>
      <c r="AB18" s="338"/>
      <c r="AC18" s="338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40"/>
      <c r="AS18" s="336"/>
      <c r="AT18" s="336"/>
      <c r="AU18" s="336"/>
      <c r="AV18" s="336"/>
      <c r="AW18" s="336"/>
      <c r="AX18" s="336"/>
      <c r="AY18" s="336"/>
      <c r="AZ18" s="336"/>
      <c r="BA18" s="336"/>
      <c r="BB18" s="336"/>
      <c r="BC18" s="336"/>
      <c r="BD18" s="336"/>
      <c r="BE18" s="336"/>
      <c r="BF18" s="336"/>
      <c r="BG18" s="336"/>
      <c r="BH18" s="336"/>
      <c r="BI18" s="336"/>
      <c r="BJ18" s="336"/>
      <c r="BK18" s="336"/>
      <c r="BL18" s="336"/>
      <c r="BM18" s="336"/>
      <c r="BN18" s="336"/>
      <c r="BO18" s="336"/>
      <c r="BP18" s="336"/>
      <c r="BQ18" s="336"/>
      <c r="BR18" s="336"/>
      <c r="BS18" s="336"/>
      <c r="BT18" s="336"/>
      <c r="BU18" s="336"/>
      <c r="BV18" s="336"/>
      <c r="BW18" s="336"/>
      <c r="BX18" s="336"/>
      <c r="BY18" s="336"/>
    </row>
    <row r="19" spans="1:78" s="278" customFormat="1" x14ac:dyDescent="0.3">
      <c r="A19" s="349"/>
      <c r="B19" s="350"/>
      <c r="C19" s="353"/>
      <c r="D19" s="333"/>
      <c r="E19" s="332"/>
      <c r="F19" s="334"/>
      <c r="G19" s="334"/>
      <c r="H19" s="335"/>
      <c r="I19" s="334"/>
      <c r="J19" s="334"/>
      <c r="K19" s="334"/>
      <c r="L19" s="334"/>
      <c r="M19" s="334"/>
      <c r="N19" s="334"/>
      <c r="O19" s="336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8"/>
      <c r="AA19" s="338"/>
      <c r="AB19" s="338"/>
      <c r="AC19" s="338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  <c r="AO19" s="339"/>
      <c r="AP19" s="339"/>
      <c r="AQ19" s="339"/>
      <c r="AR19" s="340"/>
      <c r="AS19" s="336"/>
      <c r="AT19" s="336"/>
      <c r="AU19" s="336"/>
      <c r="AV19" s="336"/>
      <c r="AW19" s="336"/>
      <c r="AX19" s="336"/>
      <c r="AY19" s="336"/>
      <c r="AZ19" s="336"/>
      <c r="BA19" s="336"/>
      <c r="BB19" s="336"/>
      <c r="BC19" s="336"/>
      <c r="BD19" s="336"/>
      <c r="BE19" s="336"/>
      <c r="BF19" s="336"/>
      <c r="BG19" s="336"/>
      <c r="BH19" s="336"/>
      <c r="BI19" s="336"/>
      <c r="BJ19" s="336"/>
      <c r="BK19" s="336"/>
      <c r="BL19" s="336"/>
      <c r="BM19" s="336"/>
      <c r="BN19" s="336"/>
      <c r="BO19" s="336"/>
      <c r="BP19" s="336"/>
      <c r="BQ19" s="336"/>
      <c r="BR19" s="336"/>
      <c r="BS19" s="336"/>
      <c r="BT19" s="336"/>
      <c r="BU19" s="336"/>
      <c r="BV19" s="336"/>
      <c r="BW19" s="336"/>
      <c r="BX19" s="336"/>
      <c r="BY19" s="336"/>
    </row>
    <row r="20" spans="1:78" s="278" customFormat="1" x14ac:dyDescent="0.3">
      <c r="A20" s="349"/>
      <c r="B20" s="350"/>
      <c r="C20" s="353"/>
      <c r="D20" s="333"/>
      <c r="E20" s="332"/>
      <c r="F20" s="334"/>
      <c r="G20" s="334"/>
      <c r="H20" s="335"/>
      <c r="I20" s="334"/>
      <c r="J20" s="334"/>
      <c r="K20" s="334"/>
      <c r="L20" s="334"/>
      <c r="M20" s="334"/>
      <c r="N20" s="334"/>
      <c r="O20" s="336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8"/>
      <c r="AA20" s="338"/>
      <c r="AB20" s="338"/>
      <c r="AC20" s="338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  <c r="AO20" s="339"/>
      <c r="AP20" s="339"/>
      <c r="AQ20" s="339"/>
      <c r="AR20" s="340"/>
      <c r="AS20" s="336"/>
      <c r="AT20" s="336"/>
      <c r="AU20" s="336"/>
      <c r="AV20" s="336"/>
      <c r="AW20" s="336"/>
      <c r="AX20" s="336"/>
      <c r="AY20" s="336"/>
      <c r="AZ20" s="336"/>
      <c r="BA20" s="336"/>
      <c r="BB20" s="336"/>
      <c r="BC20" s="336"/>
      <c r="BD20" s="336"/>
      <c r="BE20" s="336"/>
      <c r="BF20" s="336"/>
      <c r="BG20" s="336"/>
      <c r="BH20" s="336"/>
      <c r="BI20" s="336"/>
      <c r="BJ20" s="336"/>
      <c r="BK20" s="336"/>
      <c r="BL20" s="336"/>
      <c r="BM20" s="336"/>
      <c r="BN20" s="336"/>
      <c r="BO20" s="336"/>
      <c r="BP20" s="336"/>
      <c r="BQ20" s="336"/>
      <c r="BR20" s="336"/>
      <c r="BS20" s="336"/>
      <c r="BT20" s="336"/>
      <c r="BU20" s="336"/>
      <c r="BV20" s="336"/>
      <c r="BW20" s="336"/>
      <c r="BX20" s="336"/>
      <c r="BY20" s="336"/>
    </row>
    <row r="21" spans="1:78" s="278" customFormat="1" x14ac:dyDescent="0.3">
      <c r="A21" s="349"/>
      <c r="B21" s="350"/>
      <c r="C21" s="353"/>
      <c r="D21" s="333"/>
      <c r="E21" s="354"/>
      <c r="F21" s="334"/>
      <c r="G21" s="334"/>
      <c r="H21" s="335"/>
      <c r="I21" s="334"/>
      <c r="J21" s="334"/>
      <c r="K21" s="334"/>
      <c r="L21" s="334"/>
      <c r="M21" s="334"/>
      <c r="N21" s="334"/>
      <c r="O21" s="336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8"/>
      <c r="AA21" s="338"/>
      <c r="AB21" s="338"/>
      <c r="AC21" s="338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  <c r="AN21" s="339"/>
      <c r="AO21" s="339"/>
      <c r="AP21" s="339"/>
      <c r="AQ21" s="339"/>
      <c r="AR21" s="340"/>
      <c r="AS21" s="336"/>
      <c r="AT21" s="336"/>
      <c r="AU21" s="336"/>
      <c r="AV21" s="336"/>
      <c r="AW21" s="336"/>
      <c r="AX21" s="336"/>
      <c r="AY21" s="336"/>
      <c r="AZ21" s="336"/>
      <c r="BA21" s="336"/>
      <c r="BB21" s="336"/>
      <c r="BC21" s="336"/>
      <c r="BD21" s="336"/>
      <c r="BE21" s="336"/>
      <c r="BF21" s="336"/>
      <c r="BG21" s="336"/>
      <c r="BH21" s="336"/>
      <c r="BI21" s="336"/>
      <c r="BJ21" s="336"/>
      <c r="BK21" s="336"/>
      <c r="BL21" s="336"/>
      <c r="BM21" s="336"/>
      <c r="BN21" s="336"/>
      <c r="BO21" s="336"/>
      <c r="BP21" s="336"/>
      <c r="BQ21" s="336"/>
      <c r="BR21" s="336"/>
      <c r="BS21" s="336"/>
      <c r="BT21" s="336"/>
      <c r="BU21" s="336"/>
      <c r="BV21" s="336"/>
      <c r="BW21" s="336"/>
      <c r="BX21" s="336"/>
      <c r="BY21" s="336"/>
    </row>
    <row r="22" spans="1:78" s="278" customFormat="1" x14ac:dyDescent="0.3">
      <c r="A22" s="349"/>
      <c r="B22" s="350"/>
      <c r="C22" s="353"/>
      <c r="D22" s="333"/>
      <c r="E22" s="354"/>
      <c r="F22" s="334"/>
      <c r="G22" s="334"/>
      <c r="H22" s="335"/>
      <c r="I22" s="334"/>
      <c r="J22" s="334"/>
      <c r="K22" s="334"/>
      <c r="L22" s="334"/>
      <c r="M22" s="334"/>
      <c r="N22" s="334"/>
      <c r="O22" s="336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8"/>
      <c r="AA22" s="338"/>
      <c r="AB22" s="338"/>
      <c r="AC22" s="338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40"/>
      <c r="AS22" s="336"/>
      <c r="AT22" s="336"/>
      <c r="AU22" s="336"/>
      <c r="AV22" s="336"/>
      <c r="AW22" s="336"/>
      <c r="AX22" s="336"/>
      <c r="AY22" s="336"/>
      <c r="AZ22" s="336"/>
      <c r="BA22" s="336"/>
      <c r="BB22" s="336"/>
      <c r="BC22" s="336"/>
      <c r="BD22" s="336"/>
      <c r="BE22" s="336"/>
      <c r="BF22" s="336"/>
      <c r="BG22" s="336"/>
      <c r="BH22" s="336"/>
      <c r="BI22" s="336"/>
      <c r="BJ22" s="336"/>
      <c r="BK22" s="336"/>
      <c r="BL22" s="336"/>
      <c r="BM22" s="336"/>
      <c r="BN22" s="336"/>
      <c r="BO22" s="336"/>
      <c r="BP22" s="336"/>
      <c r="BQ22" s="336"/>
      <c r="BR22" s="336"/>
      <c r="BS22" s="336"/>
      <c r="BT22" s="336"/>
      <c r="BU22" s="336"/>
      <c r="BV22" s="336"/>
      <c r="BW22" s="336"/>
      <c r="BX22" s="336"/>
      <c r="BY22" s="336"/>
    </row>
    <row r="23" spans="1:78" s="278" customFormat="1" x14ac:dyDescent="0.3">
      <c r="A23" s="349"/>
      <c r="B23" s="350"/>
      <c r="C23" s="353"/>
      <c r="D23" s="333"/>
      <c r="E23" s="354"/>
      <c r="F23" s="334"/>
      <c r="G23" s="334"/>
      <c r="H23" s="335"/>
      <c r="I23" s="334"/>
      <c r="J23" s="334"/>
      <c r="K23" s="334"/>
      <c r="L23" s="334"/>
      <c r="M23" s="334"/>
      <c r="N23" s="334"/>
      <c r="O23" s="336"/>
      <c r="P23" s="337"/>
      <c r="Q23" s="337"/>
      <c r="R23" s="337"/>
      <c r="S23" s="337"/>
      <c r="T23" s="337"/>
      <c r="U23" s="337"/>
      <c r="V23" s="337"/>
      <c r="W23" s="337"/>
      <c r="X23" s="337"/>
      <c r="Y23" s="337"/>
      <c r="Z23" s="338"/>
      <c r="AA23" s="338"/>
      <c r="AB23" s="338"/>
      <c r="AC23" s="338"/>
      <c r="AD23" s="339"/>
      <c r="AE23" s="339"/>
      <c r="AF23" s="339"/>
      <c r="AG23" s="339"/>
      <c r="AH23" s="339"/>
      <c r="AI23" s="339"/>
      <c r="AJ23" s="339"/>
      <c r="AK23" s="339"/>
      <c r="AL23" s="339"/>
      <c r="AM23" s="339"/>
      <c r="AN23" s="339"/>
      <c r="AO23" s="339"/>
      <c r="AP23" s="339"/>
      <c r="AQ23" s="339"/>
      <c r="AR23" s="340"/>
      <c r="AS23" s="336"/>
      <c r="AT23" s="336"/>
      <c r="AU23" s="336"/>
      <c r="AV23" s="336"/>
      <c r="AW23" s="336"/>
      <c r="AX23" s="336"/>
      <c r="AY23" s="336"/>
      <c r="AZ23" s="336"/>
      <c r="BA23" s="336"/>
      <c r="BB23" s="336"/>
      <c r="BC23" s="336"/>
      <c r="BD23" s="336"/>
      <c r="BE23" s="336"/>
      <c r="BF23" s="336"/>
      <c r="BG23" s="336"/>
      <c r="BH23" s="336"/>
      <c r="BI23" s="336"/>
      <c r="BJ23" s="336"/>
      <c r="BK23" s="336"/>
      <c r="BL23" s="336"/>
      <c r="BM23" s="336"/>
      <c r="BN23" s="336"/>
      <c r="BO23" s="336"/>
      <c r="BP23" s="336"/>
      <c r="BQ23" s="336"/>
      <c r="BR23" s="336"/>
      <c r="BS23" s="336"/>
      <c r="BT23" s="336"/>
      <c r="BU23" s="336"/>
      <c r="BV23" s="336"/>
      <c r="BW23" s="336"/>
      <c r="BX23" s="336"/>
      <c r="BY23" s="336"/>
    </row>
    <row r="24" spans="1:78" s="278" customFormat="1" x14ac:dyDescent="0.3">
      <c r="A24" s="349"/>
      <c r="B24" s="350"/>
      <c r="C24" s="353"/>
      <c r="D24" s="333"/>
      <c r="E24" s="354"/>
      <c r="F24" s="334"/>
      <c r="G24" s="334"/>
      <c r="H24" s="335"/>
      <c r="I24" s="334"/>
      <c r="J24" s="334"/>
      <c r="K24" s="334"/>
      <c r="L24" s="334"/>
      <c r="M24" s="334"/>
      <c r="N24" s="334"/>
      <c r="O24" s="336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8"/>
      <c r="AA24" s="338"/>
      <c r="AB24" s="338"/>
      <c r="AC24" s="338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  <c r="AO24" s="339"/>
      <c r="AP24" s="339"/>
      <c r="AQ24" s="339"/>
      <c r="AR24" s="340"/>
      <c r="AT24" s="336"/>
      <c r="AU24" s="336"/>
      <c r="AW24" s="336"/>
      <c r="AX24" s="336"/>
      <c r="AY24" s="336"/>
      <c r="AZ24" s="336"/>
      <c r="BA24" s="336"/>
      <c r="BB24" s="336"/>
      <c r="BD24" s="336"/>
      <c r="BE24" s="336"/>
      <c r="BG24" s="336"/>
      <c r="BH24" s="336"/>
      <c r="BJ24" s="336"/>
      <c r="BK24" s="336"/>
      <c r="BN24" s="336"/>
      <c r="BO24" s="336"/>
      <c r="BP24" s="336"/>
      <c r="BR24" s="336"/>
      <c r="BS24" s="336"/>
      <c r="BT24" s="336"/>
      <c r="BV24" s="336"/>
      <c r="BW24" s="336"/>
      <c r="BX24" s="336"/>
    </row>
    <row r="25" spans="1:78" s="278" customFormat="1" x14ac:dyDescent="0.3">
      <c r="A25" s="349"/>
      <c r="B25" s="350"/>
      <c r="C25" s="353"/>
      <c r="D25" s="333"/>
      <c r="E25" s="354"/>
      <c r="F25" s="334"/>
      <c r="G25" s="334"/>
      <c r="H25" s="335"/>
      <c r="I25" s="334"/>
      <c r="J25" s="334"/>
      <c r="K25" s="334"/>
      <c r="L25" s="334"/>
      <c r="M25" s="334"/>
      <c r="N25" s="334"/>
      <c r="O25" s="336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8"/>
      <c r="AA25" s="338"/>
      <c r="AB25" s="338"/>
      <c r="AC25" s="338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  <c r="AO25" s="339"/>
      <c r="AP25" s="339"/>
      <c r="AQ25" s="339"/>
      <c r="AR25" s="340"/>
      <c r="AT25" s="336"/>
      <c r="AU25" s="336"/>
      <c r="AW25" s="336"/>
      <c r="AX25" s="336"/>
      <c r="AY25" s="336"/>
      <c r="AZ25" s="336"/>
      <c r="BA25" s="336"/>
      <c r="BB25" s="336"/>
      <c r="BD25" s="336"/>
      <c r="BE25" s="336"/>
      <c r="BG25" s="336"/>
      <c r="BH25" s="336"/>
      <c r="BJ25" s="336"/>
      <c r="BK25" s="336"/>
      <c r="BN25" s="336"/>
      <c r="BO25" s="336"/>
      <c r="BP25" s="336"/>
      <c r="BR25" s="336"/>
      <c r="BS25" s="336"/>
      <c r="BT25" s="336"/>
      <c r="BV25" s="336"/>
      <c r="BW25" s="336"/>
      <c r="BX25" s="336"/>
    </row>
    <row r="26" spans="1:78" s="278" customFormat="1" x14ac:dyDescent="0.3">
      <c r="A26" s="349"/>
      <c r="B26" s="350"/>
      <c r="C26" s="353"/>
      <c r="D26" s="333"/>
      <c r="E26" s="354"/>
      <c r="F26" s="334"/>
      <c r="G26" s="334"/>
      <c r="H26" s="335"/>
      <c r="I26" s="334"/>
      <c r="J26" s="334"/>
      <c r="K26" s="334"/>
      <c r="L26" s="334"/>
      <c r="M26" s="334"/>
      <c r="N26" s="336"/>
      <c r="O26" s="334"/>
      <c r="P26" s="337"/>
      <c r="Q26" s="337"/>
      <c r="R26" s="337"/>
      <c r="S26" s="337"/>
      <c r="T26" s="337"/>
      <c r="U26" s="337"/>
      <c r="V26" s="337"/>
      <c r="W26" s="337"/>
      <c r="X26" s="337"/>
      <c r="Y26" s="337"/>
      <c r="Z26" s="338"/>
      <c r="AA26" s="338"/>
      <c r="AB26" s="338"/>
      <c r="AC26" s="338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40"/>
      <c r="AT26" s="336"/>
      <c r="AU26" s="336"/>
      <c r="AW26" s="336"/>
      <c r="AX26" s="336"/>
      <c r="AY26" s="336"/>
      <c r="AZ26" s="336"/>
      <c r="BA26" s="336"/>
      <c r="BB26" s="336"/>
      <c r="BD26" s="336"/>
      <c r="BE26" s="336"/>
      <c r="BG26" s="336"/>
      <c r="BH26" s="336"/>
      <c r="BJ26" s="336"/>
      <c r="BK26" s="336"/>
      <c r="BN26" s="336"/>
      <c r="BO26" s="336"/>
      <c r="BP26" s="336"/>
      <c r="BR26" s="336"/>
      <c r="BS26" s="336"/>
      <c r="BT26" s="336"/>
      <c r="BV26" s="336"/>
      <c r="BW26" s="336"/>
      <c r="BX26" s="336"/>
    </row>
    <row r="27" spans="1:78" s="278" customFormat="1" x14ac:dyDescent="0.3">
      <c r="A27" s="349"/>
      <c r="B27" s="350"/>
      <c r="C27" s="353"/>
      <c r="D27" s="333"/>
      <c r="E27" s="332"/>
      <c r="F27" s="336"/>
      <c r="G27" s="336"/>
      <c r="H27" s="335"/>
      <c r="I27" s="334"/>
      <c r="J27" s="334"/>
      <c r="K27" s="334"/>
      <c r="L27" s="334"/>
      <c r="M27" s="334"/>
      <c r="N27" s="334"/>
      <c r="O27" s="336"/>
      <c r="P27" s="337"/>
      <c r="Q27" s="337"/>
      <c r="R27" s="337"/>
      <c r="S27" s="337"/>
      <c r="T27" s="337"/>
      <c r="U27" s="337"/>
      <c r="V27" s="337"/>
      <c r="W27" s="337"/>
      <c r="X27" s="337"/>
      <c r="Y27" s="337"/>
      <c r="Z27" s="338"/>
      <c r="AA27" s="338"/>
      <c r="AB27" s="338"/>
      <c r="AC27" s="338"/>
      <c r="AD27" s="339"/>
      <c r="AE27" s="339"/>
      <c r="AF27" s="339"/>
      <c r="AG27" s="339"/>
      <c r="AH27" s="339"/>
      <c r="AI27" s="339"/>
      <c r="AJ27" s="339"/>
      <c r="AK27" s="339"/>
      <c r="AL27" s="339"/>
      <c r="AM27" s="339"/>
      <c r="AN27" s="339"/>
      <c r="AO27" s="339"/>
      <c r="AP27" s="339"/>
      <c r="AQ27" s="339"/>
      <c r="AR27" s="340"/>
      <c r="AS27" s="336"/>
      <c r="AT27" s="336"/>
      <c r="AU27" s="336"/>
      <c r="AV27" s="336"/>
      <c r="AW27" s="336"/>
      <c r="AX27" s="336"/>
      <c r="AY27" s="336"/>
      <c r="AZ27" s="336"/>
      <c r="BA27" s="336"/>
      <c r="BB27" s="336"/>
      <c r="BC27" s="336"/>
      <c r="BD27" s="336"/>
      <c r="BE27" s="336"/>
      <c r="BF27" s="336"/>
      <c r="BG27" s="336"/>
      <c r="BH27" s="336"/>
      <c r="BI27" s="336"/>
      <c r="BJ27" s="336"/>
      <c r="BK27" s="336"/>
      <c r="BL27" s="336"/>
      <c r="BM27" s="336"/>
      <c r="BN27" s="336"/>
      <c r="BO27" s="336"/>
      <c r="BP27" s="336"/>
      <c r="BQ27" s="336"/>
      <c r="BR27" s="336"/>
      <c r="BS27" s="336"/>
      <c r="BT27" s="336"/>
      <c r="BU27" s="336"/>
      <c r="BV27" s="336"/>
      <c r="BW27" s="336"/>
      <c r="BX27" s="336"/>
      <c r="BY27" s="336"/>
    </row>
    <row r="28" spans="1:78" s="278" customFormat="1" x14ac:dyDescent="0.3">
      <c r="A28" s="349"/>
      <c r="B28" s="350"/>
      <c r="C28" s="353"/>
      <c r="D28" s="333"/>
      <c r="E28" s="332"/>
      <c r="F28" s="336"/>
      <c r="G28" s="336"/>
      <c r="H28" s="335"/>
      <c r="I28" s="334"/>
      <c r="J28" s="334"/>
      <c r="K28" s="334"/>
      <c r="L28" s="334"/>
      <c r="M28" s="334"/>
      <c r="N28" s="334"/>
      <c r="O28" s="336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8"/>
      <c r="AA28" s="338"/>
      <c r="AB28" s="338"/>
      <c r="AC28" s="338"/>
      <c r="AD28" s="339"/>
      <c r="AE28" s="339"/>
      <c r="AF28" s="339"/>
      <c r="AG28" s="339"/>
      <c r="AH28" s="339"/>
      <c r="AI28" s="339"/>
      <c r="AJ28" s="339"/>
      <c r="AK28" s="339"/>
      <c r="AL28" s="339"/>
      <c r="AM28" s="339"/>
      <c r="AN28" s="339"/>
      <c r="AO28" s="339"/>
      <c r="AP28" s="339"/>
      <c r="AQ28" s="339"/>
      <c r="AR28" s="340"/>
      <c r="AS28" s="336"/>
      <c r="AT28" s="336"/>
      <c r="AU28" s="336"/>
      <c r="AV28" s="336"/>
      <c r="AW28" s="336"/>
      <c r="AX28" s="336"/>
      <c r="AY28" s="336"/>
      <c r="AZ28" s="336"/>
      <c r="BA28" s="336"/>
      <c r="BB28" s="336"/>
      <c r="BC28" s="336"/>
      <c r="BD28" s="336"/>
      <c r="BE28" s="336"/>
      <c r="BF28" s="336"/>
      <c r="BG28" s="336"/>
      <c r="BH28" s="336"/>
      <c r="BI28" s="336"/>
      <c r="BJ28" s="336"/>
      <c r="BK28" s="336"/>
      <c r="BL28" s="336"/>
      <c r="BM28" s="336"/>
      <c r="BN28" s="336"/>
      <c r="BO28" s="336"/>
      <c r="BP28" s="336"/>
      <c r="BQ28" s="336"/>
      <c r="BR28" s="336"/>
      <c r="BS28" s="336"/>
      <c r="BT28" s="336"/>
      <c r="BU28" s="336"/>
      <c r="BV28" s="336"/>
      <c r="BW28" s="336"/>
      <c r="BX28" s="336"/>
      <c r="BY28" s="336"/>
    </row>
    <row r="29" spans="1:78" s="278" customFormat="1" x14ac:dyDescent="0.3">
      <c r="A29" s="349"/>
      <c r="B29" s="350"/>
      <c r="C29" s="353"/>
      <c r="D29" s="333"/>
      <c r="E29" s="355"/>
      <c r="F29" s="336"/>
      <c r="G29" s="336"/>
      <c r="H29" s="334"/>
      <c r="I29" s="334"/>
      <c r="J29" s="334"/>
      <c r="K29" s="334"/>
      <c r="L29" s="334"/>
      <c r="M29" s="334"/>
      <c r="N29" s="356"/>
      <c r="O29" s="336"/>
      <c r="P29" s="337"/>
      <c r="Q29" s="337"/>
      <c r="R29" s="337"/>
      <c r="S29" s="337"/>
      <c r="T29" s="337"/>
      <c r="U29" s="337"/>
      <c r="V29" s="337"/>
      <c r="W29" s="337"/>
      <c r="X29" s="337"/>
      <c r="Y29" s="337"/>
      <c r="Z29" s="338"/>
      <c r="AA29" s="338"/>
      <c r="AB29" s="338"/>
      <c r="AC29" s="338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40"/>
      <c r="AS29" s="336"/>
      <c r="AT29" s="336"/>
      <c r="AU29" s="336"/>
      <c r="AV29" s="336"/>
      <c r="AW29" s="336"/>
      <c r="AX29" s="336"/>
      <c r="AY29" s="336"/>
      <c r="AZ29" s="336"/>
      <c r="BA29" s="336"/>
      <c r="BB29" s="336"/>
      <c r="BC29" s="336"/>
      <c r="BD29" s="336"/>
      <c r="BE29" s="336"/>
      <c r="BF29" s="336"/>
      <c r="BG29" s="336"/>
      <c r="BH29" s="336"/>
      <c r="BI29" s="336"/>
      <c r="BJ29" s="336"/>
      <c r="BK29" s="336"/>
      <c r="BL29" s="336"/>
      <c r="BM29" s="336"/>
      <c r="BN29" s="336"/>
      <c r="BO29" s="336"/>
      <c r="BP29" s="336"/>
      <c r="BQ29" s="336"/>
      <c r="BR29" s="336"/>
      <c r="BS29" s="336"/>
      <c r="BT29" s="336"/>
      <c r="BU29" s="336"/>
      <c r="BV29" s="336"/>
      <c r="BW29" s="336"/>
      <c r="BX29" s="336"/>
      <c r="BY29" s="336"/>
    </row>
    <row r="30" spans="1:78" s="278" customFormat="1" x14ac:dyDescent="0.3">
      <c r="A30" s="349"/>
      <c r="B30" s="350"/>
      <c r="C30" s="349"/>
      <c r="D30" s="333"/>
      <c r="E30" s="354"/>
      <c r="F30" s="334"/>
      <c r="G30" s="334"/>
      <c r="H30" s="335"/>
      <c r="I30" s="334"/>
      <c r="J30" s="334"/>
      <c r="K30" s="334"/>
      <c r="L30" s="334"/>
      <c r="M30" s="334"/>
      <c r="N30" s="334"/>
      <c r="O30" s="336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8"/>
      <c r="AA30" s="338"/>
      <c r="AB30" s="338"/>
      <c r="AC30" s="338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40"/>
      <c r="AT30" s="336"/>
      <c r="AU30" s="336"/>
      <c r="AW30" s="336"/>
      <c r="AX30" s="336"/>
      <c r="AY30" s="336"/>
      <c r="AZ30" s="336"/>
      <c r="BA30" s="336"/>
      <c r="BB30" s="336"/>
      <c r="BD30" s="336"/>
      <c r="BE30" s="336"/>
      <c r="BG30" s="336"/>
      <c r="BH30" s="336"/>
      <c r="BJ30" s="336"/>
      <c r="BK30" s="336"/>
      <c r="BN30" s="336"/>
      <c r="BO30" s="336"/>
      <c r="BP30" s="336"/>
      <c r="BR30" s="336"/>
      <c r="BS30" s="336"/>
      <c r="BT30" s="336"/>
      <c r="BV30" s="336"/>
      <c r="BW30" s="336"/>
      <c r="BX30" s="336"/>
    </row>
    <row r="31" spans="1:78" s="278" customFormat="1" x14ac:dyDescent="0.3">
      <c r="A31" s="349"/>
      <c r="B31" s="350"/>
      <c r="C31" s="349"/>
      <c r="D31" s="333"/>
      <c r="E31" s="354"/>
      <c r="F31" s="334"/>
      <c r="G31" s="334"/>
      <c r="H31" s="335"/>
      <c r="I31" s="334"/>
      <c r="J31" s="334"/>
      <c r="K31" s="334"/>
      <c r="L31" s="334"/>
      <c r="M31" s="334"/>
      <c r="N31" s="334"/>
      <c r="O31" s="336"/>
      <c r="P31" s="337"/>
      <c r="Q31" s="337"/>
      <c r="R31" s="337"/>
      <c r="S31" s="337"/>
      <c r="T31" s="337"/>
      <c r="U31" s="337"/>
      <c r="V31" s="357"/>
      <c r="W31" s="357"/>
      <c r="X31" s="357"/>
      <c r="Y31" s="337"/>
      <c r="Z31" s="338"/>
      <c r="AA31" s="338"/>
      <c r="AB31" s="338"/>
      <c r="AC31" s="338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40"/>
      <c r="AT31" s="336"/>
      <c r="AU31" s="336"/>
      <c r="AW31" s="336"/>
      <c r="AX31" s="336"/>
      <c r="AY31" s="336"/>
      <c r="AZ31" s="336"/>
      <c r="BA31" s="336"/>
      <c r="BB31" s="336"/>
      <c r="BD31" s="336"/>
      <c r="BE31" s="336"/>
      <c r="BG31" s="336"/>
      <c r="BH31" s="336"/>
      <c r="BJ31" s="336"/>
      <c r="BK31" s="336"/>
      <c r="BN31" s="336"/>
      <c r="BO31" s="336"/>
      <c r="BP31" s="336"/>
      <c r="BR31" s="336"/>
      <c r="BS31" s="336"/>
      <c r="BT31" s="336"/>
      <c r="BV31" s="336"/>
      <c r="BW31" s="336"/>
      <c r="BX31" s="336"/>
    </row>
    <row r="32" spans="1:78" s="278" customFormat="1" x14ac:dyDescent="0.3">
      <c r="A32" s="349"/>
      <c r="B32" s="350"/>
      <c r="C32" s="349"/>
      <c r="D32" s="333"/>
      <c r="E32" s="354"/>
      <c r="F32" s="334"/>
      <c r="G32" s="334"/>
      <c r="H32" s="335"/>
      <c r="I32" s="334"/>
      <c r="J32" s="334"/>
      <c r="K32" s="334"/>
      <c r="L32" s="334"/>
      <c r="M32" s="334"/>
      <c r="N32" s="334"/>
      <c r="O32" s="336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4"/>
      <c r="AA32" s="334"/>
      <c r="AB32" s="334"/>
      <c r="AC32" s="334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4"/>
      <c r="AO32" s="334"/>
      <c r="AP32" s="334"/>
      <c r="AQ32" s="334"/>
      <c r="AR32" s="340"/>
      <c r="AT32" s="336"/>
      <c r="AU32" s="336"/>
      <c r="AW32" s="336"/>
      <c r="AX32" s="336"/>
      <c r="AY32" s="336"/>
      <c r="AZ32" s="336"/>
      <c r="BA32" s="336"/>
      <c r="BB32" s="336"/>
      <c r="BD32" s="336"/>
      <c r="BE32" s="336"/>
      <c r="BG32" s="336"/>
      <c r="BH32" s="336"/>
      <c r="BJ32" s="336"/>
      <c r="BK32" s="336"/>
      <c r="BN32" s="336"/>
      <c r="BO32" s="336"/>
      <c r="BP32" s="336"/>
      <c r="BR32" s="336"/>
      <c r="BS32" s="336"/>
      <c r="BT32" s="336"/>
      <c r="BV32" s="336"/>
      <c r="BW32" s="336"/>
      <c r="BX32" s="336"/>
    </row>
    <row r="33" spans="1:78" s="278" customFormat="1" x14ac:dyDescent="0.3">
      <c r="A33" s="349"/>
      <c r="B33" s="350"/>
      <c r="C33" s="349"/>
      <c r="D33" s="333"/>
      <c r="E33" s="354"/>
      <c r="F33" s="334"/>
      <c r="G33" s="334"/>
      <c r="H33" s="335"/>
      <c r="I33" s="334"/>
      <c r="J33" s="334"/>
      <c r="K33" s="334"/>
      <c r="L33" s="334"/>
      <c r="M33" s="334"/>
      <c r="N33" s="334"/>
      <c r="O33" s="336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8"/>
      <c r="AA33" s="338"/>
      <c r="AB33" s="338"/>
      <c r="AC33" s="338"/>
      <c r="AD33" s="339"/>
      <c r="AE33" s="339"/>
      <c r="AF33" s="339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40"/>
      <c r="AT33" s="336"/>
      <c r="AU33" s="336"/>
      <c r="AW33" s="336"/>
      <c r="AX33" s="336"/>
      <c r="AY33" s="336"/>
      <c r="AZ33" s="336"/>
      <c r="BA33" s="336"/>
      <c r="BB33" s="336"/>
      <c r="BD33" s="336"/>
      <c r="BE33" s="336"/>
      <c r="BG33" s="336"/>
      <c r="BH33" s="336"/>
      <c r="BJ33" s="336"/>
      <c r="BK33" s="336"/>
      <c r="BN33" s="336"/>
      <c r="BO33" s="336"/>
      <c r="BP33" s="336"/>
      <c r="BR33" s="336"/>
      <c r="BS33" s="336"/>
      <c r="BT33" s="336"/>
      <c r="BV33" s="336"/>
      <c r="BW33" s="336"/>
      <c r="BX33" s="336"/>
    </row>
    <row r="34" spans="1:78" s="278" customFormat="1" x14ac:dyDescent="0.3">
      <c r="A34" s="349"/>
      <c r="B34" s="350"/>
      <c r="C34" s="349"/>
      <c r="D34" s="333"/>
      <c r="E34" s="354"/>
      <c r="F34" s="334"/>
      <c r="G34" s="334"/>
      <c r="H34" s="335"/>
      <c r="I34" s="334"/>
      <c r="J34" s="334"/>
      <c r="K34" s="334"/>
      <c r="L34" s="334"/>
      <c r="M34" s="334"/>
      <c r="N34" s="334"/>
      <c r="O34" s="336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8"/>
      <c r="AA34" s="338"/>
      <c r="AB34" s="338"/>
      <c r="AC34" s="338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40"/>
      <c r="AT34" s="336"/>
      <c r="AU34" s="336"/>
      <c r="AW34" s="336"/>
      <c r="AX34" s="336"/>
      <c r="AY34" s="336"/>
      <c r="AZ34" s="336"/>
      <c r="BA34" s="336"/>
      <c r="BB34" s="336"/>
      <c r="BD34" s="336"/>
      <c r="BE34" s="336"/>
      <c r="BG34" s="336"/>
      <c r="BH34" s="336"/>
      <c r="BJ34" s="336"/>
      <c r="BK34" s="336"/>
      <c r="BN34" s="336"/>
      <c r="BO34" s="336"/>
      <c r="BP34" s="336"/>
      <c r="BR34" s="336"/>
      <c r="BS34" s="336"/>
      <c r="BT34" s="336"/>
      <c r="BV34" s="336"/>
      <c r="BW34" s="336"/>
      <c r="BX34" s="336"/>
    </row>
    <row r="35" spans="1:78" s="278" customFormat="1" x14ac:dyDescent="0.3">
      <c r="A35" s="349"/>
      <c r="B35" s="350"/>
      <c r="C35" s="349"/>
      <c r="D35" s="333"/>
      <c r="E35" s="354"/>
      <c r="F35" s="334"/>
      <c r="G35" s="334"/>
      <c r="H35" s="335"/>
      <c r="I35" s="334"/>
      <c r="J35" s="334"/>
      <c r="K35" s="334"/>
      <c r="L35" s="334"/>
      <c r="M35" s="334"/>
      <c r="N35" s="334"/>
      <c r="O35" s="336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8"/>
      <c r="AA35" s="338"/>
      <c r="AB35" s="338"/>
      <c r="AC35" s="338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40"/>
      <c r="AT35" s="336"/>
      <c r="AU35" s="336"/>
      <c r="AW35" s="336"/>
      <c r="AX35" s="336"/>
      <c r="AY35" s="336"/>
      <c r="AZ35" s="336"/>
      <c r="BA35" s="336"/>
      <c r="BB35" s="336"/>
      <c r="BD35" s="336"/>
      <c r="BE35" s="336"/>
      <c r="BG35" s="336"/>
      <c r="BH35" s="336"/>
      <c r="BJ35" s="336"/>
      <c r="BK35" s="336"/>
      <c r="BN35" s="336"/>
      <c r="BO35" s="336"/>
      <c r="BP35" s="336"/>
      <c r="BR35" s="336"/>
      <c r="BS35" s="336"/>
      <c r="BT35" s="336"/>
      <c r="BV35" s="336"/>
      <c r="BW35" s="336"/>
      <c r="BX35" s="336"/>
    </row>
    <row r="36" spans="1:78" s="278" customFormat="1" x14ac:dyDescent="0.3">
      <c r="A36" s="349"/>
      <c r="B36" s="350"/>
      <c r="C36" s="353"/>
      <c r="D36" s="333"/>
      <c r="E36" s="332"/>
      <c r="F36" s="336"/>
      <c r="G36" s="336"/>
      <c r="H36" s="335"/>
      <c r="I36" s="334"/>
      <c r="J36" s="334"/>
      <c r="K36" s="334"/>
      <c r="L36" s="334"/>
      <c r="M36" s="334"/>
      <c r="N36" s="334"/>
      <c r="O36" s="336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8"/>
      <c r="AA36" s="338"/>
      <c r="AB36" s="338"/>
      <c r="AC36" s="338"/>
      <c r="AD36" s="339"/>
      <c r="AE36" s="339"/>
      <c r="AF36" s="339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40"/>
      <c r="AS36" s="336"/>
      <c r="AT36" s="336"/>
      <c r="AU36" s="336"/>
      <c r="AV36" s="336"/>
      <c r="AW36" s="336"/>
      <c r="AX36" s="336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6"/>
      <c r="BO36" s="336"/>
      <c r="BP36" s="336"/>
      <c r="BQ36" s="336"/>
      <c r="BR36" s="336"/>
      <c r="BS36" s="336"/>
      <c r="BT36" s="336"/>
      <c r="BU36" s="336"/>
      <c r="BV36" s="336"/>
      <c r="BW36" s="336"/>
      <c r="BX36" s="336"/>
      <c r="BY36" s="336"/>
    </row>
    <row r="37" spans="1:78" s="278" customFormat="1" x14ac:dyDescent="0.3">
      <c r="A37" s="358"/>
      <c r="B37" s="343"/>
      <c r="C37" s="344"/>
      <c r="D37" s="345"/>
      <c r="E37" s="346"/>
      <c r="F37" s="336"/>
      <c r="G37" s="336"/>
      <c r="H37" s="334"/>
      <c r="I37" s="334"/>
      <c r="J37" s="334"/>
      <c r="K37" s="334"/>
      <c r="L37" s="334"/>
      <c r="M37" s="334"/>
      <c r="N37" s="334"/>
      <c r="O37" s="336"/>
      <c r="P37" s="347"/>
      <c r="Q37" s="347"/>
      <c r="R37" s="347"/>
      <c r="S37" s="347"/>
      <c r="T37" s="347"/>
      <c r="U37" s="347"/>
      <c r="V37" s="347"/>
      <c r="W37" s="347"/>
      <c r="X37" s="347"/>
      <c r="Y37" s="336"/>
      <c r="Z37" s="338"/>
      <c r="AA37" s="338"/>
      <c r="AB37" s="338"/>
      <c r="AC37" s="338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47"/>
      <c r="AS37" s="359"/>
      <c r="AT37" s="336"/>
      <c r="AU37" s="336"/>
      <c r="AV37" s="359"/>
      <c r="AW37" s="336"/>
      <c r="AX37" s="336"/>
      <c r="AY37" s="336"/>
      <c r="AZ37" s="336"/>
      <c r="BA37" s="336"/>
      <c r="BB37" s="336"/>
      <c r="BC37" s="359"/>
      <c r="BD37" s="336"/>
      <c r="BE37" s="336"/>
      <c r="BF37" s="359"/>
      <c r="BG37" s="336"/>
      <c r="BH37" s="336"/>
      <c r="BI37" s="359"/>
      <c r="BJ37" s="336"/>
      <c r="BK37" s="336"/>
      <c r="BL37" s="359"/>
      <c r="BM37" s="359"/>
      <c r="BN37" s="336"/>
      <c r="BO37" s="336"/>
      <c r="BP37" s="336"/>
      <c r="BQ37" s="359"/>
      <c r="BR37" s="336"/>
      <c r="BS37" s="336"/>
      <c r="BT37" s="336"/>
      <c r="BU37" s="359"/>
      <c r="BV37" s="336"/>
      <c r="BW37" s="336"/>
      <c r="BX37" s="336"/>
      <c r="BY37" s="359"/>
      <c r="BZ37" s="348"/>
    </row>
    <row r="38" spans="1:78" s="278" customFormat="1" x14ac:dyDescent="0.3">
      <c r="A38" s="330"/>
      <c r="B38" s="350"/>
      <c r="C38" s="353"/>
      <c r="D38" s="333"/>
      <c r="E38" s="332"/>
      <c r="F38" s="334"/>
      <c r="G38" s="334"/>
      <c r="H38" s="335"/>
      <c r="I38" s="334"/>
      <c r="J38" s="334"/>
      <c r="K38" s="334"/>
      <c r="L38" s="334"/>
      <c r="M38" s="334"/>
      <c r="N38" s="334"/>
      <c r="O38" s="336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8"/>
      <c r="AA38" s="338"/>
      <c r="AB38" s="338"/>
      <c r="AC38" s="338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40"/>
      <c r="AS38" s="336"/>
      <c r="AT38" s="336"/>
      <c r="AU38" s="336"/>
      <c r="AV38" s="336"/>
      <c r="AW38" s="336"/>
      <c r="AX38" s="336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</row>
    <row r="39" spans="1:78" s="278" customFormat="1" x14ac:dyDescent="0.3">
      <c r="A39" s="330"/>
      <c r="B39" s="350"/>
      <c r="C39" s="353"/>
      <c r="D39" s="333"/>
      <c r="E39" s="332"/>
      <c r="F39" s="334"/>
      <c r="G39" s="334"/>
      <c r="H39" s="335"/>
      <c r="I39" s="334"/>
      <c r="J39" s="334"/>
      <c r="K39" s="334"/>
      <c r="L39" s="334"/>
      <c r="M39" s="334"/>
      <c r="N39" s="334"/>
      <c r="O39" s="336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4"/>
      <c r="AA39" s="334"/>
      <c r="AB39" s="334"/>
      <c r="AC39" s="334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4"/>
      <c r="AO39" s="334"/>
      <c r="AP39" s="334"/>
      <c r="AQ39" s="334"/>
      <c r="AR39" s="340"/>
      <c r="AS39" s="336"/>
      <c r="AT39" s="336"/>
      <c r="AU39" s="336"/>
      <c r="AV39" s="336"/>
      <c r="AW39" s="336"/>
      <c r="AX39" s="336"/>
      <c r="AY39" s="336"/>
      <c r="AZ39" s="336"/>
      <c r="BA39" s="336"/>
      <c r="BB39" s="336"/>
      <c r="BC39" s="336"/>
      <c r="BD39" s="336"/>
      <c r="BE39" s="336"/>
      <c r="BF39" s="336"/>
      <c r="BG39" s="336"/>
      <c r="BH39" s="336"/>
      <c r="BI39" s="336"/>
      <c r="BJ39" s="336"/>
      <c r="BK39" s="336"/>
      <c r="BL39" s="336"/>
      <c r="BM39" s="336"/>
      <c r="BN39" s="336"/>
      <c r="BO39" s="336"/>
      <c r="BP39" s="336"/>
      <c r="BQ39" s="336"/>
      <c r="BR39" s="336"/>
      <c r="BS39" s="336"/>
      <c r="BT39" s="336"/>
      <c r="BU39" s="336"/>
      <c r="BV39" s="336"/>
      <c r="BW39" s="336"/>
      <c r="BX39" s="336"/>
      <c r="BY39" s="336"/>
    </row>
    <row r="40" spans="1:78" s="278" customFormat="1" x14ac:dyDescent="0.3">
      <c r="A40" s="330"/>
      <c r="B40" s="350"/>
      <c r="C40" s="353"/>
      <c r="D40" s="333"/>
      <c r="E40" s="332"/>
      <c r="F40" s="334"/>
      <c r="G40" s="334"/>
      <c r="H40" s="335"/>
      <c r="I40" s="334"/>
      <c r="J40" s="334"/>
      <c r="K40" s="334"/>
      <c r="L40" s="334"/>
      <c r="M40" s="334"/>
      <c r="N40" s="334"/>
      <c r="O40" s="336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8"/>
      <c r="AA40" s="338"/>
      <c r="AB40" s="338"/>
      <c r="AC40" s="338"/>
      <c r="AD40" s="339"/>
      <c r="AE40" s="339"/>
      <c r="AF40" s="339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40"/>
      <c r="AS40" s="336"/>
      <c r="AT40" s="336"/>
      <c r="AU40" s="336"/>
      <c r="AV40" s="336"/>
      <c r="AW40" s="336"/>
      <c r="AX40" s="336"/>
      <c r="AY40" s="336"/>
      <c r="AZ40" s="336"/>
      <c r="BA40" s="336"/>
      <c r="BB40" s="336"/>
      <c r="BC40" s="336"/>
      <c r="BD40" s="336"/>
      <c r="BE40" s="336"/>
      <c r="BF40" s="336"/>
      <c r="BG40" s="336"/>
      <c r="BH40" s="336"/>
      <c r="BI40" s="336"/>
      <c r="BJ40" s="336"/>
      <c r="BK40" s="336"/>
      <c r="BL40" s="336"/>
      <c r="BM40" s="336"/>
      <c r="BN40" s="336"/>
      <c r="BO40" s="336"/>
      <c r="BP40" s="336"/>
      <c r="BQ40" s="336"/>
      <c r="BR40" s="336"/>
      <c r="BS40" s="336"/>
      <c r="BT40" s="336"/>
      <c r="BU40" s="336"/>
      <c r="BV40" s="336"/>
      <c r="BW40" s="336"/>
      <c r="BX40" s="336"/>
      <c r="BY40" s="336"/>
    </row>
    <row r="41" spans="1:78" s="278" customFormat="1" x14ac:dyDescent="0.3">
      <c r="A41" s="330"/>
      <c r="B41" s="350"/>
      <c r="C41" s="353"/>
      <c r="D41" s="333"/>
      <c r="E41" s="332"/>
      <c r="F41" s="334"/>
      <c r="G41" s="334"/>
      <c r="H41" s="335"/>
      <c r="I41" s="334"/>
      <c r="J41" s="334"/>
      <c r="K41" s="334"/>
      <c r="L41" s="334"/>
      <c r="M41" s="334"/>
      <c r="N41" s="334"/>
      <c r="O41" s="336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8"/>
      <c r="AA41" s="338"/>
      <c r="AB41" s="338"/>
      <c r="AC41" s="338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40"/>
      <c r="AS41" s="336"/>
      <c r="AT41" s="336"/>
      <c r="AU41" s="336"/>
      <c r="AV41" s="336"/>
      <c r="AW41" s="336"/>
      <c r="AX41" s="336"/>
      <c r="AY41" s="336"/>
      <c r="AZ41" s="336"/>
      <c r="BA41" s="336"/>
      <c r="BB41" s="336"/>
      <c r="BC41" s="336"/>
      <c r="BD41" s="336"/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6"/>
      <c r="BT41" s="336"/>
      <c r="BU41" s="336"/>
      <c r="BV41" s="336"/>
      <c r="BW41" s="336"/>
      <c r="BX41" s="336"/>
      <c r="BY41" s="336"/>
    </row>
    <row r="42" spans="1:78" s="278" customFormat="1" x14ac:dyDescent="0.3">
      <c r="A42" s="342"/>
      <c r="B42" s="343"/>
      <c r="C42" s="344"/>
      <c r="D42" s="345"/>
      <c r="E42" s="346"/>
      <c r="F42" s="336"/>
      <c r="G42" s="336"/>
      <c r="H42" s="334"/>
      <c r="I42" s="334"/>
      <c r="J42" s="334"/>
      <c r="K42" s="334"/>
      <c r="L42" s="334"/>
      <c r="M42" s="334"/>
      <c r="N42" s="334"/>
      <c r="O42" s="336"/>
      <c r="P42" s="347"/>
      <c r="Q42" s="347"/>
      <c r="R42" s="347"/>
      <c r="S42" s="347"/>
      <c r="T42" s="347"/>
      <c r="U42" s="347"/>
      <c r="V42" s="347"/>
      <c r="W42" s="347"/>
      <c r="X42" s="347"/>
      <c r="Y42" s="336"/>
      <c r="Z42" s="338"/>
      <c r="AA42" s="338"/>
      <c r="AB42" s="338"/>
      <c r="AC42" s="338"/>
      <c r="AD42" s="339"/>
      <c r="AE42" s="339"/>
      <c r="AF42" s="339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47"/>
      <c r="AS42" s="336"/>
      <c r="AT42" s="336"/>
      <c r="AU42" s="336"/>
      <c r="AV42" s="336"/>
      <c r="AW42" s="336"/>
      <c r="AX42" s="336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  <c r="BR42" s="336"/>
      <c r="BS42" s="336"/>
      <c r="BT42" s="336"/>
      <c r="BU42" s="336"/>
      <c r="BV42" s="336"/>
      <c r="BW42" s="336"/>
      <c r="BX42" s="336"/>
      <c r="BY42" s="336"/>
      <c r="BZ42" s="348"/>
    </row>
    <row r="43" spans="1:78" s="278" customFormat="1" x14ac:dyDescent="0.3">
      <c r="A43" s="349"/>
      <c r="B43" s="350"/>
      <c r="C43" s="353"/>
      <c r="D43" s="333"/>
      <c r="E43" s="332"/>
      <c r="F43" s="334"/>
      <c r="G43" s="334"/>
      <c r="H43" s="335"/>
      <c r="I43" s="334"/>
      <c r="J43" s="334"/>
      <c r="K43" s="334"/>
      <c r="L43" s="334"/>
      <c r="M43" s="334"/>
      <c r="N43" s="336"/>
      <c r="O43" s="336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8"/>
      <c r="AA43" s="338"/>
      <c r="AB43" s="338"/>
      <c r="AC43" s="338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40"/>
      <c r="AS43" s="336"/>
      <c r="AT43" s="336"/>
      <c r="AU43" s="336"/>
      <c r="AV43" s="336"/>
      <c r="AW43" s="336"/>
      <c r="AX43" s="336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  <c r="BR43" s="336"/>
      <c r="BS43" s="336"/>
      <c r="BT43" s="336"/>
      <c r="BU43" s="336"/>
      <c r="BV43" s="336"/>
      <c r="BW43" s="336"/>
      <c r="BX43" s="336"/>
      <c r="BY43" s="336"/>
    </row>
    <row r="44" spans="1:78" s="278" customFormat="1" x14ac:dyDescent="0.3">
      <c r="A44" s="349"/>
      <c r="B44" s="350"/>
      <c r="C44" s="353"/>
      <c r="D44" s="333"/>
      <c r="E44" s="332"/>
      <c r="F44" s="334"/>
      <c r="G44" s="334"/>
      <c r="H44" s="335"/>
      <c r="I44" s="334"/>
      <c r="J44" s="334"/>
      <c r="K44" s="334"/>
      <c r="L44" s="334"/>
      <c r="M44" s="334"/>
      <c r="N44" s="336"/>
      <c r="O44" s="336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57"/>
      <c r="AA44" s="357"/>
      <c r="AB44" s="357"/>
      <c r="AC44" s="357"/>
      <c r="AD44" s="339"/>
      <c r="AE44" s="339"/>
      <c r="AF44" s="339"/>
      <c r="AG44" s="339"/>
      <c r="AH44" s="339"/>
      <c r="AI44" s="339"/>
      <c r="AJ44" s="339"/>
      <c r="AK44" s="339"/>
      <c r="AL44" s="339"/>
      <c r="AM44" s="339"/>
      <c r="AN44" s="357"/>
      <c r="AO44" s="357"/>
      <c r="AP44" s="357"/>
      <c r="AQ44" s="357"/>
      <c r="AR44" s="340"/>
      <c r="AS44" s="336"/>
      <c r="AT44" s="336"/>
      <c r="AU44" s="336"/>
      <c r="AV44" s="336"/>
      <c r="AW44" s="336"/>
      <c r="AX44" s="336"/>
      <c r="AY44" s="336"/>
      <c r="AZ44" s="336"/>
      <c r="BA44" s="336"/>
      <c r="BB44" s="336"/>
      <c r="BC44" s="336"/>
      <c r="BD44" s="336"/>
      <c r="BE44" s="336"/>
      <c r="BF44" s="336"/>
      <c r="BG44" s="336"/>
      <c r="BH44" s="336"/>
      <c r="BI44" s="336"/>
      <c r="BJ44" s="336"/>
      <c r="BK44" s="336"/>
      <c r="BL44" s="336"/>
      <c r="BM44" s="336"/>
      <c r="BN44" s="336"/>
      <c r="BO44" s="336"/>
      <c r="BP44" s="336"/>
      <c r="BQ44" s="336"/>
      <c r="BR44" s="336"/>
      <c r="BS44" s="336"/>
      <c r="BT44" s="336"/>
      <c r="BU44" s="336"/>
      <c r="BV44" s="336"/>
      <c r="BW44" s="336"/>
      <c r="BX44" s="336"/>
      <c r="BY44" s="336"/>
    </row>
    <row r="45" spans="1:78" s="278" customFormat="1" x14ac:dyDescent="0.3">
      <c r="A45" s="349"/>
      <c r="B45" s="350"/>
      <c r="C45" s="353"/>
      <c r="D45" s="333"/>
      <c r="E45" s="332"/>
      <c r="F45" s="334"/>
      <c r="G45" s="334"/>
      <c r="H45" s="335"/>
      <c r="I45" s="334"/>
      <c r="J45" s="334"/>
      <c r="K45" s="334"/>
      <c r="L45" s="334"/>
      <c r="M45" s="334"/>
      <c r="N45" s="336"/>
      <c r="O45" s="336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8"/>
      <c r="AA45" s="338"/>
      <c r="AB45" s="338"/>
      <c r="AC45" s="338"/>
      <c r="AD45" s="339"/>
      <c r="AE45" s="339"/>
      <c r="AF45" s="339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40"/>
      <c r="AS45" s="336"/>
      <c r="AT45" s="336"/>
      <c r="AU45" s="336"/>
      <c r="AV45" s="336"/>
      <c r="AW45" s="336"/>
      <c r="AX45" s="336"/>
      <c r="AY45" s="336"/>
      <c r="AZ45" s="336"/>
      <c r="BA45" s="336"/>
      <c r="BB45" s="336"/>
      <c r="BC45" s="336"/>
      <c r="BD45" s="336"/>
      <c r="BE45" s="336"/>
      <c r="BF45" s="336"/>
      <c r="BG45" s="336"/>
      <c r="BH45" s="336"/>
      <c r="BI45" s="336"/>
      <c r="BJ45" s="336"/>
      <c r="BK45" s="336"/>
      <c r="BL45" s="336"/>
      <c r="BM45" s="336"/>
      <c r="BN45" s="336"/>
      <c r="BO45" s="336"/>
      <c r="BP45" s="336"/>
      <c r="BQ45" s="336"/>
      <c r="BR45" s="336"/>
      <c r="BS45" s="336"/>
      <c r="BT45" s="336"/>
      <c r="BU45" s="336"/>
      <c r="BV45" s="336"/>
      <c r="BW45" s="336"/>
      <c r="BX45" s="336"/>
      <c r="BY45" s="336"/>
    </row>
    <row r="46" spans="1:78" s="278" customFormat="1" x14ac:dyDescent="0.3">
      <c r="A46" s="349"/>
      <c r="B46" s="350"/>
      <c r="C46" s="353"/>
      <c r="D46" s="333"/>
      <c r="E46" s="332"/>
      <c r="F46" s="334"/>
      <c r="G46" s="334"/>
      <c r="H46" s="335"/>
      <c r="I46" s="334"/>
      <c r="J46" s="334"/>
      <c r="K46" s="334"/>
      <c r="L46" s="334"/>
      <c r="M46" s="334"/>
      <c r="N46" s="336"/>
      <c r="O46" s="336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8"/>
      <c r="AA46" s="338"/>
      <c r="AB46" s="338"/>
      <c r="AC46" s="338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40"/>
      <c r="AS46" s="336"/>
      <c r="AT46" s="336"/>
      <c r="AU46" s="336"/>
      <c r="AV46" s="336"/>
      <c r="AW46" s="336"/>
      <c r="AX46" s="336"/>
      <c r="AY46" s="336"/>
      <c r="AZ46" s="336"/>
      <c r="BA46" s="336"/>
      <c r="BB46" s="336"/>
      <c r="BC46" s="336"/>
      <c r="BD46" s="336"/>
      <c r="BE46" s="336"/>
      <c r="BF46" s="336"/>
      <c r="BG46" s="336"/>
      <c r="BH46" s="336"/>
      <c r="BI46" s="336"/>
      <c r="BJ46" s="336"/>
      <c r="BK46" s="336"/>
      <c r="BL46" s="336"/>
      <c r="BM46" s="336"/>
      <c r="BN46" s="336"/>
      <c r="BO46" s="336"/>
      <c r="BP46" s="336"/>
      <c r="BQ46" s="336"/>
      <c r="BR46" s="336"/>
      <c r="BS46" s="336"/>
      <c r="BT46" s="336"/>
      <c r="BU46" s="336"/>
      <c r="BV46" s="336"/>
      <c r="BW46" s="336"/>
      <c r="BX46" s="336"/>
      <c r="BY46" s="336"/>
    </row>
    <row r="47" spans="1:78" s="278" customFormat="1" x14ac:dyDescent="0.3">
      <c r="A47" s="349"/>
      <c r="B47" s="350"/>
      <c r="C47" s="353"/>
      <c r="D47" s="333"/>
      <c r="E47" s="332"/>
      <c r="F47" s="334"/>
      <c r="G47" s="334"/>
      <c r="H47" s="335"/>
      <c r="I47" s="334"/>
      <c r="J47" s="334"/>
      <c r="K47" s="334"/>
      <c r="L47" s="334"/>
      <c r="M47" s="334"/>
      <c r="N47" s="336"/>
      <c r="O47" s="336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8"/>
      <c r="AA47" s="338"/>
      <c r="AB47" s="338"/>
      <c r="AC47" s="338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40"/>
      <c r="AS47" s="336"/>
      <c r="AT47" s="336"/>
      <c r="AU47" s="336"/>
      <c r="AV47" s="336"/>
      <c r="AW47" s="336"/>
      <c r="AX47" s="336"/>
      <c r="AY47" s="336"/>
      <c r="AZ47" s="336"/>
      <c r="BA47" s="336"/>
      <c r="BB47" s="336"/>
      <c r="BC47" s="336"/>
      <c r="BD47" s="336"/>
      <c r="BE47" s="336"/>
      <c r="BF47" s="336"/>
      <c r="BG47" s="336"/>
      <c r="BH47" s="336"/>
      <c r="BI47" s="336"/>
      <c r="BJ47" s="336"/>
      <c r="BK47" s="336"/>
      <c r="BL47" s="336"/>
      <c r="BM47" s="336"/>
      <c r="BN47" s="336"/>
      <c r="BO47" s="336"/>
      <c r="BP47" s="336"/>
      <c r="BQ47" s="336"/>
      <c r="BR47" s="336"/>
      <c r="BS47" s="336"/>
      <c r="BT47" s="336"/>
      <c r="BU47" s="336"/>
      <c r="BV47" s="336"/>
      <c r="BW47" s="336"/>
      <c r="BX47" s="336"/>
      <c r="BY47" s="336"/>
    </row>
    <row r="48" spans="1:78" s="278" customFormat="1" x14ac:dyDescent="0.3">
      <c r="A48" s="358"/>
      <c r="B48" s="343"/>
      <c r="C48" s="344"/>
      <c r="D48" s="345"/>
      <c r="E48" s="346"/>
      <c r="F48" s="336"/>
      <c r="G48" s="336"/>
      <c r="H48" s="334"/>
      <c r="I48" s="334"/>
      <c r="J48" s="334"/>
      <c r="K48" s="334"/>
      <c r="L48" s="334"/>
      <c r="M48" s="334"/>
      <c r="N48" s="334"/>
      <c r="O48" s="336"/>
      <c r="P48" s="347"/>
      <c r="Q48" s="347"/>
      <c r="R48" s="347"/>
      <c r="S48" s="347"/>
      <c r="T48" s="347"/>
      <c r="U48" s="347"/>
      <c r="V48" s="347"/>
      <c r="W48" s="347"/>
      <c r="X48" s="347"/>
      <c r="Y48" s="336"/>
      <c r="Z48" s="357"/>
      <c r="AA48" s="357"/>
      <c r="AB48" s="357"/>
      <c r="AC48" s="357"/>
      <c r="AD48" s="339"/>
      <c r="AE48" s="339"/>
      <c r="AF48" s="339"/>
      <c r="AG48" s="339"/>
      <c r="AH48" s="339"/>
      <c r="AI48" s="339"/>
      <c r="AJ48" s="339"/>
      <c r="AK48" s="339"/>
      <c r="AL48" s="339"/>
      <c r="AM48" s="339"/>
      <c r="AN48" s="357"/>
      <c r="AO48" s="357"/>
      <c r="AP48" s="357"/>
      <c r="AQ48" s="357"/>
      <c r="AR48" s="347"/>
      <c r="AS48" s="336"/>
      <c r="AT48" s="336"/>
      <c r="AU48" s="336"/>
      <c r="AV48" s="336"/>
      <c r="AW48" s="336"/>
      <c r="AX48" s="336"/>
      <c r="AY48" s="336"/>
      <c r="AZ48" s="336"/>
      <c r="BA48" s="336"/>
      <c r="BB48" s="336"/>
      <c r="BC48" s="336"/>
      <c r="BD48" s="336"/>
      <c r="BE48" s="336"/>
      <c r="BF48" s="336"/>
      <c r="BG48" s="336"/>
      <c r="BH48" s="336"/>
      <c r="BI48" s="336"/>
      <c r="BJ48" s="336"/>
      <c r="BK48" s="336"/>
      <c r="BL48" s="336"/>
      <c r="BM48" s="336"/>
      <c r="BN48" s="336"/>
      <c r="BO48" s="336"/>
      <c r="BP48" s="336"/>
      <c r="BQ48" s="336"/>
      <c r="BR48" s="336"/>
      <c r="BS48" s="336"/>
      <c r="BT48" s="336"/>
      <c r="BU48" s="336"/>
      <c r="BV48" s="336"/>
      <c r="BW48" s="336"/>
      <c r="BX48" s="336"/>
      <c r="BY48" s="336"/>
      <c r="BZ48" s="348"/>
    </row>
    <row r="49" spans="1:78" s="278" customFormat="1" x14ac:dyDescent="0.3">
      <c r="A49" s="330"/>
      <c r="B49" s="350"/>
      <c r="C49" s="353"/>
      <c r="D49" s="333"/>
      <c r="E49" s="332"/>
      <c r="F49" s="334"/>
      <c r="G49" s="334"/>
      <c r="H49" s="335"/>
      <c r="I49" s="334"/>
      <c r="J49" s="334"/>
      <c r="K49" s="334"/>
      <c r="L49" s="334"/>
      <c r="M49" s="334"/>
      <c r="N49" s="334"/>
      <c r="O49" s="336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8"/>
      <c r="AA49" s="338"/>
      <c r="AB49" s="338"/>
      <c r="AC49" s="338"/>
      <c r="AD49" s="339"/>
      <c r="AE49" s="339"/>
      <c r="AF49" s="339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40"/>
      <c r="AS49" s="336"/>
      <c r="AT49" s="336"/>
      <c r="AU49" s="336"/>
      <c r="AV49" s="336"/>
      <c r="AW49" s="336"/>
      <c r="AX49" s="336"/>
      <c r="AY49" s="336"/>
      <c r="AZ49" s="336"/>
      <c r="BA49" s="336"/>
      <c r="BB49" s="336"/>
      <c r="BC49" s="336"/>
      <c r="BD49" s="336"/>
      <c r="BE49" s="336"/>
      <c r="BF49" s="336"/>
      <c r="BG49" s="336"/>
      <c r="BH49" s="336"/>
      <c r="BI49" s="336"/>
      <c r="BJ49" s="336"/>
      <c r="BK49" s="336"/>
      <c r="BL49" s="336"/>
      <c r="BM49" s="336"/>
      <c r="BN49" s="336"/>
      <c r="BO49" s="336"/>
      <c r="BP49" s="336"/>
      <c r="BQ49" s="336"/>
      <c r="BR49" s="336"/>
      <c r="BS49" s="336"/>
      <c r="BT49" s="336"/>
      <c r="BU49" s="336"/>
      <c r="BV49" s="336"/>
      <c r="BW49" s="336"/>
      <c r="BX49" s="336"/>
      <c r="BY49" s="336"/>
    </row>
    <row r="50" spans="1:78" s="278" customFormat="1" x14ac:dyDescent="0.3">
      <c r="A50" s="330"/>
      <c r="B50" s="350"/>
      <c r="C50" s="353"/>
      <c r="D50" s="333"/>
      <c r="E50" s="332"/>
      <c r="F50" s="334"/>
      <c r="G50" s="334"/>
      <c r="H50" s="335"/>
      <c r="I50" s="334"/>
      <c r="J50" s="334"/>
      <c r="K50" s="334"/>
      <c r="L50" s="334"/>
      <c r="M50" s="334"/>
      <c r="N50" s="336"/>
      <c r="O50" s="336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8"/>
      <c r="AA50" s="338"/>
      <c r="AB50" s="338"/>
      <c r="AC50" s="338"/>
      <c r="AD50" s="339"/>
      <c r="AE50" s="339"/>
      <c r="AF50" s="339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40"/>
      <c r="AS50" s="336"/>
      <c r="AT50" s="336"/>
      <c r="AU50" s="336"/>
      <c r="AV50" s="336"/>
      <c r="AW50" s="336"/>
      <c r="AX50" s="336"/>
      <c r="AY50" s="336"/>
      <c r="AZ50" s="336"/>
      <c r="BA50" s="336"/>
      <c r="BB50" s="336"/>
      <c r="BC50" s="336"/>
      <c r="BD50" s="336"/>
      <c r="BE50" s="336"/>
      <c r="BF50" s="336"/>
      <c r="BG50" s="336"/>
      <c r="BH50" s="336"/>
      <c r="BI50" s="336"/>
      <c r="BJ50" s="336"/>
      <c r="BK50" s="336"/>
      <c r="BL50" s="336"/>
      <c r="BM50" s="336"/>
      <c r="BN50" s="336"/>
      <c r="BO50" s="336"/>
      <c r="BP50" s="336"/>
      <c r="BQ50" s="336"/>
      <c r="BR50" s="336"/>
      <c r="BS50" s="336"/>
      <c r="BT50" s="336"/>
      <c r="BU50" s="336"/>
      <c r="BV50" s="336"/>
      <c r="BW50" s="336"/>
      <c r="BX50" s="336"/>
      <c r="BY50" s="336"/>
    </row>
    <row r="51" spans="1:78" s="278" customFormat="1" x14ac:dyDescent="0.3">
      <c r="A51" s="330"/>
      <c r="B51" s="350"/>
      <c r="C51" s="353"/>
      <c r="D51" s="333"/>
      <c r="E51" s="332"/>
      <c r="F51" s="334"/>
      <c r="G51" s="334"/>
      <c r="H51" s="335"/>
      <c r="I51" s="334"/>
      <c r="J51" s="334"/>
      <c r="K51" s="334"/>
      <c r="L51" s="334"/>
      <c r="M51" s="334"/>
      <c r="N51" s="336"/>
      <c r="O51" s="336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8"/>
      <c r="AA51" s="338"/>
      <c r="AB51" s="338"/>
      <c r="AC51" s="338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40"/>
      <c r="AS51" s="336"/>
      <c r="AT51" s="336"/>
      <c r="AU51" s="336"/>
      <c r="AV51" s="336"/>
      <c r="AW51" s="336"/>
      <c r="AX51" s="336"/>
      <c r="AY51" s="336"/>
      <c r="AZ51" s="336"/>
      <c r="BA51" s="336"/>
      <c r="BB51" s="336"/>
      <c r="BC51" s="336"/>
      <c r="BD51" s="336"/>
      <c r="BE51" s="336"/>
      <c r="BF51" s="336"/>
      <c r="BG51" s="336"/>
      <c r="BH51" s="336"/>
      <c r="BI51" s="336"/>
      <c r="BJ51" s="336"/>
      <c r="BK51" s="336"/>
      <c r="BL51" s="336"/>
      <c r="BM51" s="336"/>
      <c r="BN51" s="336"/>
      <c r="BO51" s="336"/>
      <c r="BP51" s="336"/>
      <c r="BQ51" s="336"/>
      <c r="BR51" s="336"/>
      <c r="BS51" s="336"/>
      <c r="BT51" s="336"/>
      <c r="BU51" s="336"/>
      <c r="BV51" s="336"/>
      <c r="BW51" s="336"/>
      <c r="BX51" s="336"/>
      <c r="BY51" s="336"/>
    </row>
    <row r="52" spans="1:78" s="278" customFormat="1" x14ac:dyDescent="0.3">
      <c r="A52" s="342"/>
      <c r="B52" s="343"/>
      <c r="C52" s="344"/>
      <c r="D52" s="345"/>
      <c r="E52" s="346"/>
      <c r="F52" s="336"/>
      <c r="G52" s="336"/>
      <c r="H52" s="334"/>
      <c r="I52" s="334"/>
      <c r="J52" s="334"/>
      <c r="K52" s="334"/>
      <c r="L52" s="334"/>
      <c r="M52" s="334"/>
      <c r="N52" s="334"/>
      <c r="O52" s="336"/>
      <c r="P52" s="347"/>
      <c r="Q52" s="347"/>
      <c r="R52" s="347"/>
      <c r="S52" s="347"/>
      <c r="T52" s="347"/>
      <c r="U52" s="347"/>
      <c r="V52" s="347"/>
      <c r="W52" s="347"/>
      <c r="X52" s="347"/>
      <c r="Y52" s="336"/>
      <c r="Z52" s="338"/>
      <c r="AA52" s="338"/>
      <c r="AB52" s="338"/>
      <c r="AC52" s="338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47"/>
      <c r="AS52" s="336"/>
      <c r="AT52" s="336"/>
      <c r="AU52" s="336"/>
      <c r="AV52" s="336"/>
      <c r="AW52" s="336"/>
      <c r="AX52" s="336"/>
      <c r="AY52" s="336"/>
      <c r="AZ52" s="336"/>
      <c r="BA52" s="336"/>
      <c r="BB52" s="336"/>
      <c r="BC52" s="336"/>
      <c r="BD52" s="336"/>
      <c r="BE52" s="336"/>
      <c r="BF52" s="336"/>
      <c r="BG52" s="336"/>
      <c r="BH52" s="336"/>
      <c r="BI52" s="336"/>
      <c r="BJ52" s="336"/>
      <c r="BK52" s="336"/>
      <c r="BL52" s="336"/>
      <c r="BM52" s="336"/>
      <c r="BN52" s="336"/>
      <c r="BO52" s="336"/>
      <c r="BP52" s="336"/>
      <c r="BQ52" s="336"/>
      <c r="BR52" s="336"/>
      <c r="BS52" s="336"/>
      <c r="BT52" s="336"/>
      <c r="BU52" s="336"/>
      <c r="BV52" s="336"/>
      <c r="BW52" s="336"/>
      <c r="BX52" s="336"/>
      <c r="BY52" s="336"/>
      <c r="BZ52" s="348"/>
    </row>
    <row r="53" spans="1:78" s="278" customFormat="1" x14ac:dyDescent="0.3">
      <c r="A53" s="349"/>
      <c r="B53" s="350"/>
      <c r="C53" s="353"/>
      <c r="D53" s="333"/>
      <c r="E53" s="332"/>
      <c r="F53" s="334"/>
      <c r="G53" s="334"/>
      <c r="H53" s="335"/>
      <c r="I53" s="334"/>
      <c r="J53" s="334"/>
      <c r="K53" s="334"/>
      <c r="L53" s="334"/>
      <c r="M53" s="334"/>
      <c r="N53" s="334"/>
      <c r="O53" s="336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8"/>
      <c r="AA53" s="338"/>
      <c r="AB53" s="338"/>
      <c r="AC53" s="338"/>
      <c r="AD53" s="339"/>
      <c r="AE53" s="339"/>
      <c r="AF53" s="339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40"/>
      <c r="AS53" s="336"/>
      <c r="AT53" s="336"/>
      <c r="AU53" s="336"/>
      <c r="AV53" s="336"/>
      <c r="AW53" s="336"/>
      <c r="AX53" s="336"/>
      <c r="AY53" s="336"/>
      <c r="AZ53" s="336"/>
      <c r="BA53" s="336"/>
      <c r="BB53" s="336"/>
      <c r="BC53" s="336"/>
      <c r="BD53" s="336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6"/>
      <c r="BV53" s="336"/>
      <c r="BW53" s="336"/>
      <c r="BX53" s="336"/>
      <c r="BY53" s="336"/>
    </row>
    <row r="54" spans="1:78" s="278" customFormat="1" x14ac:dyDescent="0.3">
      <c r="A54" s="349"/>
      <c r="B54" s="350"/>
      <c r="C54" s="353"/>
      <c r="D54" s="333"/>
      <c r="E54" s="332"/>
      <c r="F54" s="334"/>
      <c r="G54" s="334"/>
      <c r="H54" s="335"/>
      <c r="I54" s="334"/>
      <c r="J54" s="334"/>
      <c r="K54" s="334"/>
      <c r="L54" s="334"/>
      <c r="M54" s="334"/>
      <c r="N54" s="334"/>
      <c r="O54" s="336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57"/>
      <c r="AA54" s="357"/>
      <c r="AB54" s="357"/>
      <c r="AC54" s="357"/>
      <c r="AD54" s="339"/>
      <c r="AE54" s="339"/>
      <c r="AF54" s="339"/>
      <c r="AG54" s="339"/>
      <c r="AH54" s="339"/>
      <c r="AI54" s="339"/>
      <c r="AJ54" s="339"/>
      <c r="AK54" s="339"/>
      <c r="AL54" s="339"/>
      <c r="AM54" s="339"/>
      <c r="AN54" s="357"/>
      <c r="AO54" s="357"/>
      <c r="AP54" s="357"/>
      <c r="AQ54" s="357"/>
      <c r="AR54" s="340"/>
      <c r="AS54" s="336"/>
      <c r="AT54" s="336"/>
      <c r="AU54" s="336"/>
      <c r="AV54" s="336"/>
      <c r="AW54" s="336"/>
      <c r="AX54" s="336"/>
      <c r="AY54" s="336"/>
      <c r="AZ54" s="336"/>
      <c r="BA54" s="336"/>
      <c r="BB54" s="336"/>
      <c r="BC54" s="336"/>
      <c r="BD54" s="336"/>
      <c r="BE54" s="336"/>
      <c r="BF54" s="336"/>
      <c r="BG54" s="336"/>
      <c r="BH54" s="336"/>
      <c r="BI54" s="336"/>
      <c r="BJ54" s="336"/>
      <c r="BK54" s="336"/>
      <c r="BL54" s="336"/>
      <c r="BM54" s="336"/>
      <c r="BN54" s="336"/>
      <c r="BO54" s="336"/>
      <c r="BP54" s="336"/>
      <c r="BQ54" s="336"/>
      <c r="BR54" s="336"/>
      <c r="BS54" s="336"/>
      <c r="BT54" s="336"/>
      <c r="BU54" s="336"/>
      <c r="BV54" s="336"/>
      <c r="BW54" s="336"/>
      <c r="BX54" s="336"/>
      <c r="BY54" s="336"/>
    </row>
    <row r="55" spans="1:78" s="278" customFormat="1" x14ac:dyDescent="0.3">
      <c r="A55" s="349"/>
      <c r="B55" s="350"/>
      <c r="C55" s="353"/>
      <c r="D55" s="333"/>
      <c r="E55" s="332"/>
      <c r="F55" s="334"/>
      <c r="G55" s="334"/>
      <c r="H55" s="335"/>
      <c r="I55" s="334"/>
      <c r="J55" s="334"/>
      <c r="K55" s="334"/>
      <c r="L55" s="334"/>
      <c r="M55" s="334"/>
      <c r="N55" s="334"/>
      <c r="O55" s="336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8"/>
      <c r="AA55" s="338"/>
      <c r="AB55" s="338"/>
      <c r="AC55" s="338"/>
      <c r="AD55" s="339"/>
      <c r="AE55" s="339"/>
      <c r="AF55" s="339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40"/>
      <c r="AS55" s="336"/>
      <c r="AT55" s="336"/>
      <c r="AU55" s="336"/>
      <c r="AV55" s="336"/>
      <c r="AW55" s="336"/>
      <c r="AX55" s="336"/>
      <c r="AY55" s="336"/>
      <c r="AZ55" s="336"/>
      <c r="BA55" s="336"/>
      <c r="BB55" s="336"/>
      <c r="BC55" s="336"/>
      <c r="BD55" s="336"/>
      <c r="BE55" s="336"/>
      <c r="BF55" s="336"/>
      <c r="BG55" s="336"/>
      <c r="BH55" s="336"/>
      <c r="BI55" s="336"/>
      <c r="BJ55" s="336"/>
      <c r="BK55" s="336"/>
      <c r="BL55" s="336"/>
      <c r="BM55" s="336"/>
      <c r="BN55" s="336"/>
      <c r="BO55" s="336"/>
      <c r="BP55" s="336"/>
      <c r="BQ55" s="336"/>
      <c r="BR55" s="336"/>
      <c r="BS55" s="336"/>
      <c r="BT55" s="336"/>
      <c r="BU55" s="336"/>
      <c r="BV55" s="336"/>
      <c r="BW55" s="336"/>
      <c r="BX55" s="336"/>
      <c r="BY55" s="336"/>
    </row>
    <row r="56" spans="1:78" s="278" customFormat="1" x14ac:dyDescent="0.3">
      <c r="A56" s="349"/>
      <c r="B56" s="350"/>
      <c r="C56" s="353"/>
      <c r="D56" s="333"/>
      <c r="E56" s="332"/>
      <c r="F56" s="334"/>
      <c r="G56" s="334"/>
      <c r="H56" s="335"/>
      <c r="I56" s="334"/>
      <c r="J56" s="334"/>
      <c r="K56" s="334"/>
      <c r="L56" s="334"/>
      <c r="M56" s="334"/>
      <c r="N56" s="334"/>
      <c r="O56" s="336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8"/>
      <c r="AA56" s="338"/>
      <c r="AB56" s="338"/>
      <c r="AC56" s="338"/>
      <c r="AD56" s="339"/>
      <c r="AE56" s="339"/>
      <c r="AF56" s="339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40"/>
      <c r="AS56" s="336"/>
      <c r="AT56" s="336"/>
      <c r="AU56" s="336"/>
      <c r="AV56" s="336"/>
      <c r="AW56" s="336"/>
      <c r="AX56" s="336"/>
      <c r="AY56" s="336"/>
      <c r="AZ56" s="336"/>
      <c r="BA56" s="336"/>
      <c r="BB56" s="336"/>
      <c r="BC56" s="336"/>
      <c r="BD56" s="336"/>
      <c r="BE56" s="336"/>
      <c r="BF56" s="336"/>
      <c r="BG56" s="336"/>
      <c r="BH56" s="336"/>
      <c r="BI56" s="336"/>
      <c r="BJ56" s="336"/>
      <c r="BK56" s="336"/>
      <c r="BL56" s="336"/>
      <c r="BM56" s="336"/>
      <c r="BN56" s="336"/>
      <c r="BO56" s="336"/>
      <c r="BP56" s="336"/>
      <c r="BQ56" s="336"/>
      <c r="BR56" s="336"/>
      <c r="BS56" s="336"/>
      <c r="BT56" s="336"/>
      <c r="BU56" s="336"/>
      <c r="BV56" s="336"/>
      <c r="BW56" s="336"/>
      <c r="BX56" s="336"/>
      <c r="BY56" s="336"/>
    </row>
    <row r="57" spans="1:78" s="278" customFormat="1" x14ac:dyDescent="0.3">
      <c r="A57" s="349"/>
      <c r="B57" s="350"/>
      <c r="C57" s="353"/>
      <c r="D57" s="333"/>
      <c r="E57" s="332"/>
      <c r="F57" s="334"/>
      <c r="G57" s="334"/>
      <c r="H57" s="335"/>
      <c r="I57" s="334"/>
      <c r="J57" s="334"/>
      <c r="K57" s="334"/>
      <c r="L57" s="334"/>
      <c r="M57" s="334"/>
      <c r="N57" s="334"/>
      <c r="O57" s="336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8"/>
      <c r="AA57" s="338"/>
      <c r="AB57" s="338"/>
      <c r="AC57" s="338"/>
      <c r="AD57" s="339"/>
      <c r="AE57" s="339"/>
      <c r="AF57" s="339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40"/>
      <c r="AS57" s="336"/>
      <c r="AT57" s="336"/>
      <c r="AU57" s="336"/>
      <c r="AV57" s="336"/>
      <c r="AW57" s="336"/>
      <c r="AX57" s="336"/>
      <c r="AY57" s="336"/>
      <c r="AZ57" s="336"/>
      <c r="BA57" s="336"/>
      <c r="BB57" s="336"/>
      <c r="BC57" s="336"/>
      <c r="BD57" s="336"/>
      <c r="BE57" s="336"/>
      <c r="BF57" s="336"/>
      <c r="BG57" s="336"/>
      <c r="BH57" s="336"/>
      <c r="BI57" s="336"/>
      <c r="BJ57" s="336"/>
      <c r="BK57" s="336"/>
      <c r="BL57" s="336"/>
      <c r="BM57" s="336"/>
      <c r="BN57" s="336"/>
      <c r="BO57" s="336"/>
      <c r="BP57" s="336"/>
      <c r="BQ57" s="336"/>
      <c r="BR57" s="336"/>
      <c r="BS57" s="336"/>
      <c r="BT57" s="336"/>
      <c r="BU57" s="336"/>
      <c r="BV57" s="336"/>
      <c r="BW57" s="336"/>
      <c r="BX57" s="336"/>
      <c r="BY57" s="336"/>
    </row>
    <row r="58" spans="1:78" s="278" customFormat="1" x14ac:dyDescent="0.3">
      <c r="A58" s="358"/>
      <c r="B58" s="343"/>
      <c r="C58" s="344"/>
      <c r="D58" s="345"/>
      <c r="E58" s="346"/>
      <c r="F58" s="336"/>
      <c r="G58" s="336"/>
      <c r="H58" s="334"/>
      <c r="I58" s="334"/>
      <c r="J58" s="334"/>
      <c r="K58" s="334"/>
      <c r="L58" s="334"/>
      <c r="M58" s="334"/>
      <c r="N58" s="334"/>
      <c r="O58" s="336"/>
      <c r="P58" s="347"/>
      <c r="Q58" s="347"/>
      <c r="R58" s="347"/>
      <c r="S58" s="347"/>
      <c r="T58" s="347"/>
      <c r="U58" s="347"/>
      <c r="V58" s="347"/>
      <c r="W58" s="347"/>
      <c r="X58" s="347"/>
      <c r="Y58" s="336"/>
      <c r="Z58" s="357"/>
      <c r="AA58" s="357"/>
      <c r="AB58" s="357"/>
      <c r="AC58" s="357"/>
      <c r="AD58" s="339"/>
      <c r="AE58" s="339"/>
      <c r="AF58" s="339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47"/>
      <c r="AS58" s="336"/>
      <c r="AT58" s="336"/>
      <c r="AU58" s="336"/>
      <c r="AV58" s="336"/>
      <c r="AW58" s="336"/>
      <c r="AX58" s="336"/>
      <c r="AY58" s="336"/>
      <c r="AZ58" s="336"/>
      <c r="BA58" s="336"/>
      <c r="BB58" s="336"/>
      <c r="BC58" s="336"/>
      <c r="BD58" s="336"/>
      <c r="BE58" s="336"/>
      <c r="BF58" s="336"/>
      <c r="BG58" s="336"/>
      <c r="BH58" s="336"/>
      <c r="BI58" s="336"/>
      <c r="BJ58" s="336"/>
      <c r="BK58" s="336"/>
      <c r="BL58" s="336"/>
      <c r="BM58" s="336"/>
      <c r="BN58" s="336"/>
      <c r="BO58" s="336"/>
      <c r="BP58" s="336"/>
      <c r="BQ58" s="336"/>
      <c r="BR58" s="336"/>
      <c r="BS58" s="336"/>
      <c r="BT58" s="336"/>
      <c r="BU58" s="336"/>
      <c r="BV58" s="336"/>
      <c r="BW58" s="336"/>
      <c r="BX58" s="336"/>
      <c r="BY58" s="336"/>
      <c r="BZ58" s="348"/>
    </row>
    <row r="59" spans="1:78" s="278" customFormat="1" x14ac:dyDescent="0.3">
      <c r="A59" s="330"/>
      <c r="B59" s="350"/>
      <c r="C59" s="353"/>
      <c r="D59" s="333"/>
      <c r="E59" s="332"/>
      <c r="F59" s="336"/>
      <c r="G59" s="336"/>
      <c r="H59" s="335"/>
      <c r="I59" s="334"/>
      <c r="J59" s="334"/>
      <c r="K59" s="334"/>
      <c r="L59" s="334"/>
      <c r="M59" s="334"/>
      <c r="N59" s="334"/>
      <c r="O59" s="336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8"/>
      <c r="AA59" s="338"/>
      <c r="AB59" s="338"/>
      <c r="AC59" s="338"/>
      <c r="AD59" s="339"/>
      <c r="AE59" s="339"/>
      <c r="AF59" s="339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40"/>
      <c r="AS59" s="336"/>
      <c r="AT59" s="336"/>
      <c r="AU59" s="336"/>
      <c r="AV59" s="336"/>
      <c r="AW59" s="336"/>
      <c r="AX59" s="336"/>
      <c r="AY59" s="336"/>
      <c r="AZ59" s="336"/>
      <c r="BA59" s="336"/>
      <c r="BB59" s="336"/>
      <c r="BC59" s="336"/>
      <c r="BD59" s="336"/>
      <c r="BE59" s="336"/>
      <c r="BF59" s="336"/>
      <c r="BG59" s="336"/>
      <c r="BH59" s="336"/>
      <c r="BI59" s="336"/>
      <c r="BJ59" s="336"/>
      <c r="BK59" s="336"/>
      <c r="BL59" s="336"/>
      <c r="BM59" s="336"/>
      <c r="BN59" s="336"/>
      <c r="BO59" s="336"/>
      <c r="BP59" s="336"/>
      <c r="BQ59" s="336"/>
      <c r="BR59" s="336"/>
      <c r="BS59" s="336"/>
      <c r="BT59" s="336"/>
      <c r="BU59" s="336"/>
      <c r="BV59" s="336"/>
      <c r="BW59" s="336"/>
      <c r="BX59" s="336"/>
      <c r="BY59" s="336"/>
    </row>
    <row r="60" spans="1:78" s="278" customFormat="1" x14ac:dyDescent="0.3">
      <c r="A60" s="330"/>
      <c r="B60" s="350"/>
      <c r="C60" s="353"/>
      <c r="D60" s="333"/>
      <c r="E60" s="332"/>
      <c r="F60" s="336"/>
      <c r="G60" s="336"/>
      <c r="H60" s="335"/>
      <c r="I60" s="334"/>
      <c r="J60" s="334"/>
      <c r="K60" s="334"/>
      <c r="L60" s="334"/>
      <c r="M60" s="334"/>
      <c r="N60" s="334"/>
      <c r="O60" s="336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8"/>
      <c r="AA60" s="338"/>
      <c r="AB60" s="338"/>
      <c r="AC60" s="338"/>
      <c r="AD60" s="339"/>
      <c r="AE60" s="339"/>
      <c r="AF60" s="339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40"/>
      <c r="AS60" s="336"/>
      <c r="AT60" s="336"/>
      <c r="AU60" s="336"/>
      <c r="AV60" s="336"/>
      <c r="AW60" s="336"/>
      <c r="AX60" s="336"/>
      <c r="AY60" s="336"/>
      <c r="AZ60" s="336"/>
      <c r="BA60" s="336"/>
      <c r="BB60" s="336"/>
      <c r="BC60" s="336"/>
      <c r="BD60" s="336"/>
      <c r="BE60" s="336"/>
      <c r="BF60" s="336"/>
      <c r="BG60" s="336"/>
      <c r="BH60" s="336"/>
      <c r="BI60" s="336"/>
      <c r="BJ60" s="336"/>
      <c r="BK60" s="336"/>
      <c r="BL60" s="336"/>
      <c r="BM60" s="336"/>
      <c r="BN60" s="336"/>
      <c r="BO60" s="336"/>
      <c r="BP60" s="336"/>
      <c r="BQ60" s="336"/>
      <c r="BR60" s="336"/>
      <c r="BS60" s="336"/>
      <c r="BT60" s="336"/>
      <c r="BU60" s="336"/>
      <c r="BV60" s="336"/>
      <c r="BW60" s="336"/>
      <c r="BX60" s="336"/>
      <c r="BY60" s="336"/>
    </row>
    <row r="61" spans="1:78" s="278" customFormat="1" x14ac:dyDescent="0.3">
      <c r="A61" s="330"/>
      <c r="B61" s="350"/>
      <c r="C61" s="353"/>
      <c r="D61" s="333"/>
      <c r="E61" s="332"/>
      <c r="F61" s="334"/>
      <c r="G61" s="334"/>
      <c r="H61" s="335"/>
      <c r="I61" s="334"/>
      <c r="J61" s="334"/>
      <c r="K61" s="334"/>
      <c r="L61" s="334"/>
      <c r="M61" s="334"/>
      <c r="N61" s="334"/>
      <c r="O61" s="336"/>
      <c r="P61" s="337"/>
      <c r="Q61" s="337"/>
      <c r="R61" s="337"/>
      <c r="S61" s="337"/>
      <c r="T61" s="337"/>
      <c r="U61" s="337"/>
      <c r="V61" s="337"/>
      <c r="W61" s="337"/>
      <c r="X61" s="337"/>
      <c r="Y61" s="360"/>
      <c r="Z61" s="338"/>
      <c r="AA61" s="338"/>
      <c r="AB61" s="338"/>
      <c r="AC61" s="338"/>
      <c r="AD61" s="339"/>
      <c r="AE61" s="339"/>
      <c r="AF61" s="339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40"/>
      <c r="AS61" s="336"/>
      <c r="AT61" s="336"/>
      <c r="AU61" s="336"/>
      <c r="AV61" s="336"/>
      <c r="AW61" s="336"/>
      <c r="AX61" s="336"/>
      <c r="AY61" s="336"/>
      <c r="AZ61" s="336"/>
      <c r="BA61" s="336"/>
      <c r="BB61" s="336"/>
      <c r="BC61" s="336"/>
      <c r="BD61" s="336"/>
      <c r="BE61" s="336"/>
      <c r="BF61" s="336"/>
      <c r="BG61" s="336"/>
      <c r="BH61" s="336"/>
      <c r="BI61" s="336"/>
      <c r="BJ61" s="336"/>
      <c r="BK61" s="336"/>
      <c r="BL61" s="336"/>
      <c r="BM61" s="336"/>
      <c r="BN61" s="336"/>
      <c r="BO61" s="336"/>
      <c r="BP61" s="336"/>
      <c r="BQ61" s="336"/>
      <c r="BR61" s="336"/>
      <c r="BS61" s="336"/>
      <c r="BT61" s="336"/>
      <c r="BU61" s="336"/>
      <c r="BV61" s="336"/>
      <c r="BW61" s="336"/>
      <c r="BX61" s="336"/>
      <c r="BY61" s="336"/>
    </row>
    <row r="62" spans="1:78" s="278" customFormat="1" x14ac:dyDescent="0.3">
      <c r="A62" s="330"/>
      <c r="B62" s="350"/>
      <c r="C62" s="353"/>
      <c r="D62" s="333"/>
      <c r="E62" s="354"/>
      <c r="F62" s="334"/>
      <c r="G62" s="334"/>
      <c r="H62" s="335"/>
      <c r="I62" s="334"/>
      <c r="J62" s="334"/>
      <c r="K62" s="334"/>
      <c r="L62" s="334"/>
      <c r="M62" s="334"/>
      <c r="N62" s="334"/>
      <c r="O62" s="336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8"/>
      <c r="AA62" s="338"/>
      <c r="AB62" s="338"/>
      <c r="AC62" s="338"/>
      <c r="AD62" s="339"/>
      <c r="AE62" s="339"/>
      <c r="AF62" s="339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40"/>
      <c r="AS62" s="336"/>
      <c r="AT62" s="336"/>
      <c r="AU62" s="336"/>
      <c r="AV62" s="336"/>
      <c r="AW62" s="336"/>
      <c r="AX62" s="336"/>
      <c r="AY62" s="336"/>
      <c r="AZ62" s="336"/>
      <c r="BA62" s="336"/>
      <c r="BB62" s="336"/>
      <c r="BC62" s="336"/>
      <c r="BD62" s="336"/>
      <c r="BE62" s="336"/>
      <c r="BF62" s="336"/>
      <c r="BG62" s="336"/>
      <c r="BH62" s="336"/>
      <c r="BI62" s="336"/>
      <c r="BJ62" s="336"/>
      <c r="BK62" s="336"/>
      <c r="BL62" s="336"/>
      <c r="BM62" s="336"/>
      <c r="BN62" s="336"/>
      <c r="BO62" s="336"/>
      <c r="BP62" s="336"/>
      <c r="BQ62" s="336"/>
      <c r="BR62" s="336"/>
      <c r="BS62" s="336"/>
      <c r="BT62" s="336"/>
      <c r="BU62" s="336"/>
      <c r="BV62" s="336"/>
      <c r="BW62" s="336"/>
      <c r="BX62" s="336"/>
      <c r="BY62" s="336"/>
    </row>
    <row r="63" spans="1:78" s="278" customFormat="1" x14ac:dyDescent="0.3">
      <c r="A63" s="342"/>
      <c r="B63" s="343"/>
      <c r="C63" s="344"/>
      <c r="D63" s="345"/>
      <c r="E63" s="346"/>
      <c r="F63" s="336"/>
      <c r="G63" s="336"/>
      <c r="H63" s="334"/>
      <c r="I63" s="334"/>
      <c r="J63" s="334"/>
      <c r="K63" s="334"/>
      <c r="L63" s="334"/>
      <c r="M63" s="334"/>
      <c r="N63" s="334"/>
      <c r="O63" s="336"/>
      <c r="P63" s="347"/>
      <c r="Q63" s="347"/>
      <c r="R63" s="347"/>
      <c r="S63" s="347"/>
      <c r="T63" s="347"/>
      <c r="U63" s="347"/>
      <c r="V63" s="347"/>
      <c r="W63" s="347"/>
      <c r="X63" s="347"/>
      <c r="Y63" s="336"/>
      <c r="Z63" s="338"/>
      <c r="AA63" s="338"/>
      <c r="AB63" s="338"/>
      <c r="AC63" s="338"/>
      <c r="AD63" s="339"/>
      <c r="AE63" s="339"/>
      <c r="AF63" s="339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47"/>
      <c r="AS63" s="336"/>
      <c r="AT63" s="336"/>
      <c r="AU63" s="336"/>
      <c r="AV63" s="336"/>
      <c r="AW63" s="336"/>
      <c r="AX63" s="336"/>
      <c r="AY63" s="336"/>
      <c r="AZ63" s="336"/>
      <c r="BA63" s="336"/>
      <c r="BB63" s="336"/>
      <c r="BC63" s="336"/>
      <c r="BD63" s="336"/>
      <c r="BE63" s="336"/>
      <c r="BF63" s="336"/>
      <c r="BG63" s="336"/>
      <c r="BH63" s="336"/>
      <c r="BI63" s="336"/>
      <c r="BJ63" s="336"/>
      <c r="BK63" s="336"/>
      <c r="BL63" s="336"/>
      <c r="BM63" s="336"/>
      <c r="BN63" s="336"/>
      <c r="BO63" s="336"/>
      <c r="BP63" s="336"/>
      <c r="BQ63" s="336"/>
      <c r="BR63" s="336"/>
      <c r="BS63" s="336"/>
      <c r="BT63" s="336"/>
      <c r="BU63" s="336"/>
      <c r="BV63" s="336"/>
      <c r="BW63" s="336"/>
      <c r="BX63" s="336"/>
      <c r="BY63" s="336"/>
      <c r="BZ63" s="348"/>
    </row>
    <row r="64" spans="1:78" s="278" customFormat="1" x14ac:dyDescent="0.3">
      <c r="A64" s="349"/>
      <c r="B64" s="350"/>
      <c r="C64" s="353"/>
      <c r="D64" s="333"/>
      <c r="E64" s="332"/>
      <c r="F64" s="334"/>
      <c r="G64" s="334"/>
      <c r="H64" s="335"/>
      <c r="I64" s="334"/>
      <c r="J64" s="334"/>
      <c r="K64" s="334"/>
      <c r="L64" s="334"/>
      <c r="M64" s="334"/>
      <c r="N64" s="336"/>
      <c r="O64" s="336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8"/>
      <c r="AA64" s="338"/>
      <c r="AB64" s="338"/>
      <c r="AC64" s="338"/>
      <c r="AD64" s="339"/>
      <c r="AE64" s="339"/>
      <c r="AF64" s="339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40"/>
      <c r="AS64" s="336"/>
      <c r="AT64" s="336"/>
      <c r="AU64" s="336"/>
      <c r="AV64" s="336"/>
      <c r="AW64" s="336"/>
      <c r="AX64" s="336"/>
      <c r="AY64" s="336"/>
      <c r="AZ64" s="336"/>
      <c r="BA64" s="336"/>
      <c r="BB64" s="336"/>
      <c r="BC64" s="336"/>
      <c r="BD64" s="336"/>
      <c r="BE64" s="336"/>
      <c r="BF64" s="336"/>
      <c r="BG64" s="336"/>
      <c r="BH64" s="336"/>
      <c r="BI64" s="336"/>
      <c r="BJ64" s="336"/>
      <c r="BK64" s="336"/>
      <c r="BL64" s="336"/>
      <c r="BM64" s="336"/>
      <c r="BN64" s="336"/>
      <c r="BO64" s="336"/>
      <c r="BP64" s="336"/>
      <c r="BQ64" s="336"/>
      <c r="BR64" s="336"/>
      <c r="BS64" s="336"/>
      <c r="BT64" s="336"/>
      <c r="BU64" s="336"/>
      <c r="BV64" s="336"/>
      <c r="BW64" s="336"/>
      <c r="BX64" s="336"/>
      <c r="BY64" s="336"/>
    </row>
    <row r="65" spans="1:78" s="278" customFormat="1" x14ac:dyDescent="0.3">
      <c r="A65" s="349"/>
      <c r="B65" s="350"/>
      <c r="C65" s="353"/>
      <c r="D65" s="333"/>
      <c r="E65" s="332"/>
      <c r="F65" s="334"/>
      <c r="G65" s="334"/>
      <c r="H65" s="335"/>
      <c r="I65" s="334"/>
      <c r="J65" s="334"/>
      <c r="K65" s="334"/>
      <c r="L65" s="334"/>
      <c r="M65" s="334"/>
      <c r="N65" s="334"/>
      <c r="O65" s="336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57"/>
      <c r="AA65" s="357"/>
      <c r="AB65" s="357"/>
      <c r="AC65" s="357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57"/>
      <c r="AO65" s="357"/>
      <c r="AP65" s="357"/>
      <c r="AQ65" s="357"/>
      <c r="AR65" s="340"/>
      <c r="AS65" s="336"/>
      <c r="AT65" s="336"/>
      <c r="AU65" s="336"/>
      <c r="AV65" s="336"/>
      <c r="AW65" s="336"/>
      <c r="AX65" s="336"/>
      <c r="AY65" s="336"/>
      <c r="AZ65" s="336"/>
      <c r="BA65" s="336"/>
      <c r="BB65" s="336"/>
      <c r="BC65" s="336"/>
      <c r="BD65" s="336"/>
      <c r="BE65" s="336"/>
      <c r="BF65" s="336"/>
      <c r="BG65" s="336"/>
      <c r="BH65" s="336"/>
      <c r="BI65" s="336"/>
      <c r="BJ65" s="336"/>
      <c r="BK65" s="336"/>
      <c r="BL65" s="336"/>
      <c r="BM65" s="336"/>
      <c r="BN65" s="336"/>
      <c r="BO65" s="336"/>
      <c r="BP65" s="336"/>
      <c r="BQ65" s="336"/>
      <c r="BR65" s="336"/>
      <c r="BS65" s="336"/>
      <c r="BT65" s="336"/>
      <c r="BU65" s="336"/>
      <c r="BV65" s="336"/>
      <c r="BW65" s="336"/>
      <c r="BX65" s="336"/>
      <c r="BY65" s="336"/>
    </row>
    <row r="66" spans="1:78" s="278" customFormat="1" x14ac:dyDescent="0.3">
      <c r="A66" s="358"/>
      <c r="B66" s="343"/>
      <c r="C66" s="344"/>
      <c r="D66" s="345"/>
      <c r="E66" s="346"/>
      <c r="F66" s="336"/>
      <c r="G66" s="336"/>
      <c r="H66" s="334"/>
      <c r="I66" s="334"/>
      <c r="J66" s="334"/>
      <c r="K66" s="334"/>
      <c r="L66" s="334"/>
      <c r="M66" s="334"/>
      <c r="N66" s="334"/>
      <c r="O66" s="336"/>
      <c r="P66" s="347"/>
      <c r="Q66" s="347"/>
      <c r="R66" s="347"/>
      <c r="S66" s="347"/>
      <c r="T66" s="347"/>
      <c r="U66" s="347"/>
      <c r="V66" s="347"/>
      <c r="W66" s="347"/>
      <c r="X66" s="347"/>
      <c r="Y66" s="336"/>
      <c r="Z66" s="338"/>
      <c r="AA66" s="338"/>
      <c r="AB66" s="338"/>
      <c r="AC66" s="338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47"/>
      <c r="AS66" s="336"/>
      <c r="AT66" s="336"/>
      <c r="AU66" s="336"/>
      <c r="AV66" s="336"/>
      <c r="AW66" s="336"/>
      <c r="AX66" s="336"/>
      <c r="AY66" s="336"/>
      <c r="AZ66" s="336"/>
      <c r="BA66" s="336"/>
      <c r="BB66" s="336"/>
      <c r="BC66" s="336"/>
      <c r="BD66" s="336"/>
      <c r="BE66" s="336"/>
      <c r="BF66" s="336"/>
      <c r="BG66" s="336"/>
      <c r="BH66" s="336"/>
      <c r="BI66" s="336"/>
      <c r="BJ66" s="336"/>
      <c r="BK66" s="336"/>
      <c r="BL66" s="336"/>
      <c r="BM66" s="336"/>
      <c r="BN66" s="336"/>
      <c r="BO66" s="336"/>
      <c r="BP66" s="336"/>
      <c r="BQ66" s="336"/>
      <c r="BR66" s="336"/>
      <c r="BS66" s="336"/>
      <c r="BT66" s="336"/>
      <c r="BU66" s="336"/>
      <c r="BV66" s="336"/>
      <c r="BW66" s="336"/>
      <c r="BX66" s="336"/>
      <c r="BY66" s="336"/>
      <c r="BZ66" s="348"/>
    </row>
    <row r="67" spans="1:78" s="278" customFormat="1" x14ac:dyDescent="0.3">
      <c r="A67" s="330"/>
      <c r="B67" s="350"/>
      <c r="C67" s="353"/>
      <c r="D67" s="333"/>
      <c r="E67" s="332"/>
      <c r="F67" s="334"/>
      <c r="G67" s="334"/>
      <c r="H67" s="335"/>
      <c r="I67" s="334"/>
      <c r="J67" s="334"/>
      <c r="K67" s="334"/>
      <c r="L67" s="334"/>
      <c r="M67" s="334"/>
      <c r="N67" s="336"/>
      <c r="O67" s="334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8"/>
      <c r="AA67" s="338"/>
      <c r="AB67" s="338"/>
      <c r="AC67" s="338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40"/>
      <c r="AS67" s="336"/>
      <c r="AT67" s="336"/>
      <c r="AU67" s="336"/>
      <c r="AV67" s="336"/>
      <c r="AW67" s="336"/>
      <c r="AX67" s="336"/>
      <c r="AY67" s="336"/>
      <c r="AZ67" s="336"/>
      <c r="BA67" s="336"/>
      <c r="BB67" s="336"/>
      <c r="BC67" s="336"/>
      <c r="BD67" s="336"/>
      <c r="BE67" s="336"/>
      <c r="BF67" s="336"/>
      <c r="BG67" s="336"/>
      <c r="BH67" s="336"/>
      <c r="BI67" s="336"/>
      <c r="BJ67" s="336"/>
      <c r="BK67" s="336"/>
      <c r="BL67" s="336"/>
      <c r="BM67" s="336"/>
      <c r="BN67" s="336"/>
      <c r="BO67" s="336"/>
      <c r="BP67" s="336"/>
      <c r="BQ67" s="336"/>
      <c r="BR67" s="336"/>
      <c r="BS67" s="336"/>
      <c r="BT67" s="336"/>
      <c r="BU67" s="336"/>
      <c r="BV67" s="336"/>
      <c r="BW67" s="336"/>
      <c r="BX67" s="336"/>
      <c r="BY67" s="336"/>
    </row>
    <row r="68" spans="1:78" s="278" customFormat="1" x14ac:dyDescent="0.3">
      <c r="A68" s="330"/>
      <c r="B68" s="350"/>
      <c r="C68" s="353"/>
      <c r="D68" s="333"/>
      <c r="E68" s="332"/>
      <c r="F68" s="334"/>
      <c r="G68" s="334"/>
      <c r="H68" s="335"/>
      <c r="I68" s="334"/>
      <c r="J68" s="334"/>
      <c r="K68" s="334"/>
      <c r="L68" s="334"/>
      <c r="M68" s="334"/>
      <c r="N68" s="336"/>
      <c r="O68" s="336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8"/>
      <c r="AA68" s="338"/>
      <c r="AB68" s="338"/>
      <c r="AC68" s="338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40"/>
      <c r="AS68" s="336"/>
      <c r="AT68" s="336"/>
      <c r="AU68" s="336"/>
      <c r="AV68" s="336"/>
      <c r="AW68" s="336"/>
      <c r="AX68" s="336"/>
      <c r="AY68" s="336"/>
      <c r="AZ68" s="336"/>
      <c r="BA68" s="336"/>
      <c r="BB68" s="336"/>
      <c r="BC68" s="336"/>
      <c r="BD68" s="336"/>
      <c r="BE68" s="336"/>
      <c r="BF68" s="336"/>
      <c r="BG68" s="336"/>
      <c r="BH68" s="336"/>
      <c r="BI68" s="336"/>
      <c r="BJ68" s="336"/>
      <c r="BK68" s="336"/>
      <c r="BL68" s="336"/>
      <c r="BM68" s="336"/>
      <c r="BN68" s="336"/>
      <c r="BO68" s="336"/>
      <c r="BP68" s="336"/>
      <c r="BQ68" s="336"/>
      <c r="BR68" s="336"/>
      <c r="BS68" s="336"/>
      <c r="BT68" s="336"/>
      <c r="BU68" s="336"/>
      <c r="BV68" s="336"/>
      <c r="BW68" s="336"/>
      <c r="BX68" s="336"/>
      <c r="BY68" s="336"/>
    </row>
    <row r="69" spans="1:78" s="278" customFormat="1" x14ac:dyDescent="0.3">
      <c r="A69" s="342"/>
      <c r="B69" s="343"/>
      <c r="C69" s="344"/>
      <c r="D69" s="345"/>
      <c r="E69" s="346"/>
      <c r="F69" s="334"/>
      <c r="G69" s="334"/>
      <c r="H69" s="335"/>
      <c r="I69" s="334"/>
      <c r="J69" s="334"/>
      <c r="K69" s="334"/>
      <c r="L69" s="334"/>
      <c r="M69" s="334"/>
      <c r="N69" s="334"/>
      <c r="O69" s="336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8"/>
      <c r="AA69" s="338"/>
      <c r="AB69" s="338"/>
      <c r="AC69" s="338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40"/>
      <c r="AS69" s="336"/>
      <c r="AT69" s="336"/>
      <c r="AU69" s="336"/>
      <c r="AV69" s="336"/>
      <c r="AW69" s="336"/>
      <c r="AX69" s="336"/>
      <c r="AY69" s="336"/>
      <c r="AZ69" s="336"/>
      <c r="BA69" s="336"/>
      <c r="BB69" s="336"/>
      <c r="BC69" s="336"/>
      <c r="BD69" s="336"/>
      <c r="BE69" s="336"/>
      <c r="BF69" s="336"/>
      <c r="BG69" s="336"/>
      <c r="BH69" s="336"/>
      <c r="BI69" s="336"/>
      <c r="BJ69" s="336"/>
      <c r="BK69" s="336"/>
      <c r="BL69" s="336"/>
      <c r="BM69" s="336"/>
      <c r="BN69" s="336"/>
      <c r="BO69" s="336"/>
      <c r="BP69" s="336"/>
      <c r="BQ69" s="336"/>
      <c r="BR69" s="336"/>
      <c r="BS69" s="336"/>
      <c r="BT69" s="336"/>
      <c r="BU69" s="336"/>
      <c r="BV69" s="336"/>
      <c r="BW69" s="336"/>
      <c r="BX69" s="336"/>
      <c r="BY69" s="336"/>
      <c r="BZ69" s="348"/>
    </row>
    <row r="70" spans="1:78" s="278" customFormat="1" ht="18" x14ac:dyDescent="0.35">
      <c r="A70" s="660"/>
      <c r="B70" s="659"/>
      <c r="C70" s="659"/>
      <c r="D70" s="659"/>
      <c r="E70" s="659"/>
      <c r="G70" s="361"/>
      <c r="H70" s="361"/>
      <c r="AC70" s="362"/>
      <c r="AD70" s="362"/>
      <c r="AE70" s="362"/>
      <c r="AF70" s="362"/>
      <c r="AG70" s="362"/>
      <c r="AH70" s="362"/>
      <c r="AI70" s="362"/>
      <c r="AJ70" s="362"/>
      <c r="AK70" s="362"/>
      <c r="AL70" s="362"/>
      <c r="AM70" s="362"/>
      <c r="AN70" s="362"/>
      <c r="AO70" s="362"/>
      <c r="AP70" s="362"/>
      <c r="AQ70" s="362"/>
      <c r="AR70" s="358"/>
      <c r="AS70" s="362"/>
      <c r="AT70" s="358"/>
      <c r="AU70" s="363"/>
      <c r="AV70" s="362"/>
      <c r="BC70" s="364"/>
      <c r="BF70" s="364"/>
      <c r="BI70" s="364"/>
      <c r="BL70" s="364"/>
      <c r="BM70" s="364"/>
      <c r="BQ70" s="364"/>
      <c r="BU70" s="364"/>
      <c r="BY70" s="364"/>
    </row>
    <row r="71" spans="1:78" s="278" customFormat="1" x14ac:dyDescent="0.3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BZ71" s="348"/>
    </row>
    <row r="72" spans="1:78" s="278" customFormat="1" x14ac:dyDescent="0.3">
      <c r="A72" s="351"/>
      <c r="B72" s="351"/>
      <c r="C72" s="351"/>
      <c r="D72" s="352"/>
      <c r="E72" s="365"/>
      <c r="F72" s="361"/>
      <c r="G72" s="361"/>
      <c r="H72" s="361"/>
    </row>
    <row r="73" spans="1:78" s="278" customFormat="1" x14ac:dyDescent="0.3">
      <c r="A73" s="351"/>
      <c r="B73" s="351"/>
      <c r="C73" s="351"/>
      <c r="D73" s="352"/>
      <c r="E73" s="365"/>
    </row>
    <row r="74" spans="1:78" s="278" customFormat="1" x14ac:dyDescent="0.3">
      <c r="A74" s="351"/>
      <c r="B74" s="351"/>
      <c r="C74" s="351"/>
      <c r="D74" s="352"/>
      <c r="E74" s="365"/>
    </row>
    <row r="75" spans="1:78" x14ac:dyDescent="0.3">
      <c r="Z75"/>
      <c r="AA75"/>
      <c r="AB75"/>
      <c r="AC75"/>
      <c r="AN75"/>
      <c r="AO75"/>
      <c r="AP75"/>
      <c r="AQ75"/>
    </row>
    <row r="76" spans="1:78" x14ac:dyDescent="0.3">
      <c r="Z76"/>
      <c r="AA76"/>
      <c r="AB76"/>
      <c r="AC76"/>
      <c r="AN76"/>
      <c r="AO76"/>
      <c r="AP76"/>
      <c r="AQ76"/>
    </row>
    <row r="77" spans="1:78" x14ac:dyDescent="0.3">
      <c r="Z77"/>
      <c r="AA77"/>
      <c r="AB77"/>
      <c r="AC77"/>
      <c r="AN77"/>
      <c r="AO77"/>
      <c r="AP77"/>
      <c r="AQ77"/>
    </row>
    <row r="78" spans="1:78" ht="18" x14ac:dyDescent="0.35">
      <c r="Z78"/>
      <c r="AA78"/>
      <c r="AB78"/>
      <c r="AC78"/>
      <c r="AL78" s="200"/>
      <c r="AN78"/>
      <c r="AO78"/>
      <c r="AP78"/>
      <c r="AQ78"/>
    </row>
  </sheetData>
  <mergeCells count="1">
    <mergeCell ref="A70:E70"/>
  </mergeCells>
  <conditionalFormatting sqref="AD79:AM1048576 P79:Y1048576 P75:AW77 P78:AK78 AM78:AW78">
    <cfRule type="cellIs" dxfId="4" priority="3" operator="greaterThan">
      <formula>0</formula>
    </cfRule>
  </conditionalFormatting>
  <conditionalFormatting sqref="AD5:AM11 AD4:AT4 AN6:AQ10 P4:Y11">
    <cfRule type="cellIs" dxfId="3" priority="2" operator="greaterThan">
      <formula>0</formula>
    </cfRule>
  </conditionalFormatting>
  <conditionalFormatting sqref="Z6:AC11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4FF5-D463-4B3A-8E6A-4FC95CAA6F08}">
  <dimension ref="A1:CP77"/>
  <sheetViews>
    <sheetView topLeftCell="AX1" workbookViewId="0">
      <selection activeCell="A9" sqref="A9:XFD77"/>
    </sheetView>
  </sheetViews>
  <sheetFormatPr defaultColWidth="14.44140625" defaultRowHeight="14.4" x14ac:dyDescent="0.3"/>
  <cols>
    <col min="1" max="1" width="5" style="104" customWidth="1"/>
    <col min="2" max="2" width="4.44140625" style="104" customWidth="1"/>
    <col min="3" max="3" width="3" style="104" customWidth="1"/>
    <col min="4" max="4" width="9" style="117" bestFit="1" customWidth="1"/>
    <col min="5" max="5" width="78.33203125" style="125" customWidth="1"/>
    <col min="6" max="7" width="11.33203125" customWidth="1"/>
    <col min="8" max="8" width="8.109375" bestFit="1" customWidth="1"/>
    <col min="9" max="13" width="11.33203125" customWidth="1"/>
    <col min="14" max="32" width="9.109375" customWidth="1"/>
    <col min="33" max="35" width="9.109375" style="191" customWidth="1"/>
    <col min="36" max="36" width="10.6640625" style="191" customWidth="1"/>
    <col min="37" max="37" width="8.33203125" style="191" customWidth="1"/>
    <col min="38" max="54" width="9.109375" customWidth="1"/>
    <col min="55" max="59" width="9.109375" style="191" customWidth="1"/>
    <col min="60" max="61" width="6.77734375" customWidth="1"/>
    <col min="62" max="62" width="9.109375" customWidth="1"/>
    <col min="63" max="64" width="10.88671875" bestFit="1" customWidth="1"/>
    <col min="65" max="65" width="14.88671875" customWidth="1"/>
    <col min="66" max="71" width="9.109375" customWidth="1"/>
    <col min="72" max="72" width="11.5546875" customWidth="1"/>
    <col min="73" max="80" width="8.6640625" customWidth="1"/>
    <col min="81" max="81" width="10.33203125" customWidth="1"/>
    <col min="82" max="82" width="7.44140625" customWidth="1"/>
    <col min="83" max="85" width="8.6640625" customWidth="1"/>
    <col min="86" max="86" width="8.44140625" customWidth="1"/>
    <col min="87" max="94" width="8.6640625" customWidth="1"/>
  </cols>
  <sheetData>
    <row r="1" spans="1:94" ht="15" thickBot="1" x14ac:dyDescent="0.35">
      <c r="A1" s="115"/>
      <c r="B1" s="115"/>
      <c r="C1" s="115"/>
      <c r="D1" s="115"/>
      <c r="E1" s="291" t="s">
        <v>405</v>
      </c>
      <c r="F1" s="70"/>
      <c r="G1" s="70"/>
      <c r="H1" s="70"/>
      <c r="I1" s="70"/>
      <c r="J1" s="72"/>
      <c r="K1" s="72"/>
      <c r="M1" s="283" t="e">
        <f>SUM(M$4:M$998)</f>
        <v>#N/A</v>
      </c>
      <c r="N1" s="283">
        <f>SUM(N$4:N$998)</f>
        <v>219</v>
      </c>
      <c r="O1" s="283">
        <f>SUM(O$4:O$998)</f>
        <v>8760</v>
      </c>
      <c r="P1" s="83" t="e">
        <f>#REF!</f>
        <v>#REF!</v>
      </c>
      <c r="R1" s="70"/>
      <c r="S1" s="70"/>
      <c r="T1" s="72"/>
      <c r="U1" s="72"/>
      <c r="V1" s="72"/>
      <c r="W1" s="72"/>
      <c r="X1" s="72"/>
      <c r="Y1" s="70"/>
      <c r="Z1" s="70"/>
      <c r="AA1" s="70"/>
      <c r="AB1" s="70"/>
      <c r="AC1" s="655"/>
      <c r="AD1" s="655"/>
      <c r="AE1" s="655"/>
      <c r="AF1" s="655"/>
      <c r="AG1" s="189"/>
      <c r="AH1" s="189"/>
      <c r="AI1" s="189"/>
      <c r="AJ1" s="189"/>
      <c r="AK1" s="484"/>
      <c r="AL1" s="70"/>
      <c r="AM1" s="70"/>
      <c r="AN1" s="70"/>
      <c r="AO1" s="70"/>
      <c r="AP1" s="72"/>
      <c r="AQ1" s="72"/>
      <c r="AR1" s="72"/>
      <c r="AS1" s="72"/>
      <c r="AT1" s="72"/>
      <c r="AU1" s="70"/>
      <c r="AV1" s="70"/>
      <c r="AW1" s="70"/>
      <c r="AX1" s="241"/>
      <c r="AY1" s="655"/>
      <c r="AZ1" s="655"/>
      <c r="BA1" s="655"/>
      <c r="BB1" s="655"/>
      <c r="BC1" s="244"/>
      <c r="BD1" s="244"/>
      <c r="BE1" s="244"/>
      <c r="BF1" s="244"/>
      <c r="BG1" s="244"/>
      <c r="BH1" s="373"/>
      <c r="BI1" s="374"/>
      <c r="BJ1" s="374"/>
      <c r="BK1" s="374"/>
      <c r="BL1" s="375"/>
      <c r="BM1" s="369" t="e">
        <f>#REF!</f>
        <v>#REF!</v>
      </c>
      <c r="BN1" s="370"/>
      <c r="BO1" s="369"/>
      <c r="BP1" s="370"/>
      <c r="BQ1" s="369"/>
      <c r="BR1" s="370"/>
      <c r="BS1" s="371" t="e">
        <f>#REF!</f>
        <v>#REF!</v>
      </c>
      <c r="BT1" s="371"/>
      <c r="BU1" s="371"/>
      <c r="BV1" s="371"/>
      <c r="BW1" s="372"/>
      <c r="BX1" s="372"/>
      <c r="BY1" s="372"/>
      <c r="BZ1" s="372"/>
      <c r="CA1" s="372"/>
      <c r="CB1" s="372"/>
      <c r="CC1" s="372"/>
      <c r="CD1" s="372"/>
      <c r="CE1" s="372"/>
      <c r="CF1" s="372"/>
      <c r="CG1" s="372"/>
      <c r="CH1" s="661" t="e">
        <f>#REF!</f>
        <v>#REF!</v>
      </c>
      <c r="CI1" s="662"/>
      <c r="CJ1" s="662"/>
      <c r="CK1" s="663"/>
      <c r="CL1" s="661" t="e">
        <f>#REF!</f>
        <v>#REF!</v>
      </c>
      <c r="CM1" s="662"/>
      <c r="CN1" s="662"/>
      <c r="CO1" s="663"/>
      <c r="CP1" s="666" t="s">
        <v>2</v>
      </c>
    </row>
    <row r="2" spans="1:94" s="141" customFormat="1" ht="52.8" customHeight="1" x14ac:dyDescent="0.3">
      <c r="A2" s="238" t="s">
        <v>387</v>
      </c>
      <c r="B2" s="238" t="s">
        <v>388</v>
      </c>
      <c r="C2" s="238" t="s">
        <v>389</v>
      </c>
      <c r="D2" s="238" t="s">
        <v>385</v>
      </c>
      <c r="E2" s="238" t="s">
        <v>386</v>
      </c>
      <c r="F2" s="239" t="s">
        <v>3</v>
      </c>
      <c r="G2" s="239" t="s">
        <v>1</v>
      </c>
      <c r="H2" s="239" t="s">
        <v>4</v>
      </c>
      <c r="I2" s="239" t="s">
        <v>5</v>
      </c>
      <c r="J2" s="4" t="s">
        <v>791</v>
      </c>
      <c r="K2" s="4" t="s">
        <v>404</v>
      </c>
      <c r="L2" s="4" t="s">
        <v>792</v>
      </c>
      <c r="M2" s="4" t="s">
        <v>793</v>
      </c>
      <c r="N2" s="4" t="s">
        <v>790</v>
      </c>
      <c r="O2" s="4" t="s">
        <v>7</v>
      </c>
      <c r="P2" s="236" t="str">
        <f>Listy!$D1</f>
        <v>Janusz Strzelecki</v>
      </c>
      <c r="Q2" s="236" t="str">
        <f>Listy!$D2</f>
        <v>Mariusz Cegliński</v>
      </c>
      <c r="R2" s="236" t="str">
        <f>Listy!$D3</f>
        <v>Wojciech Mazur</v>
      </c>
      <c r="S2" s="236" t="str">
        <f>Listy!$D4</f>
        <v>Tomasz Grzegorek</v>
      </c>
      <c r="T2" s="236" t="str">
        <f>Listy!$D5</f>
        <v>Sebastian Kaczmar</v>
      </c>
      <c r="U2" s="236" t="str">
        <f>Listy!$D6</f>
        <v>Dorota Duży</v>
      </c>
      <c r="V2" s="236" t="str">
        <f>Listy!$D7</f>
        <v>Dariusz Gąsior</v>
      </c>
      <c r="W2" s="236" t="str">
        <f>Listy!$D8</f>
        <v>Prog_8</v>
      </c>
      <c r="X2" s="236" t="str">
        <f>Listy!$D9</f>
        <v>Prog_9</v>
      </c>
      <c r="Y2" s="237" t="str">
        <f>Listy!$D21</f>
        <v>END Analityk Danych/ Inżynier ML 1</v>
      </c>
      <c r="Z2" s="237" t="str">
        <f>Listy!$D22</f>
        <v>END Analityk Danych/ Inżynier ML 2</v>
      </c>
      <c r="AA2" s="237" t="str">
        <f>Listy!$D23</f>
        <v>END Analityk Danych/ Inżynier ML 3</v>
      </c>
      <c r="AB2" s="237" t="str">
        <f>Listy!$D24</f>
        <v>END Inż. Automatyzacji</v>
      </c>
      <c r="AC2" s="237" t="str">
        <f>Listy!$D25</f>
        <v>Analityk_END_05</v>
      </c>
      <c r="AD2" s="237" t="str">
        <f>Listy!$D26</f>
        <v>Analityk_END_06</v>
      </c>
      <c r="AE2" s="237" t="str">
        <f>Listy!$D27</f>
        <v>Analityk_END_07</v>
      </c>
      <c r="AF2" s="237" t="str">
        <f>Listy!$D28</f>
        <v>Analityk_END_08</v>
      </c>
      <c r="AG2" s="301" t="str">
        <f>Listy!$D31</f>
        <v>AGH - Profesor (max 50% etatu)</v>
      </c>
      <c r="AH2" s="301" t="str">
        <f>Listy!$D32</f>
        <v>AGH - Pracownik naukowy 1 (max 50% etatu)</v>
      </c>
      <c r="AI2" s="301" t="str">
        <f>Listy!$D33</f>
        <v>AGH Pracownik nukowy 2 (max 50% etatu)</v>
      </c>
      <c r="AJ2" s="301" t="str">
        <f>Listy!$D34</f>
        <v>AGH Pracownik naukowy 3 (max 50% etatu)</v>
      </c>
      <c r="AK2" s="301" t="str">
        <f>Listy!$D35</f>
        <v>Analityk_AGH_05</v>
      </c>
      <c r="AL2" s="236" t="str">
        <f>Listy!$D1</f>
        <v>Janusz Strzelecki</v>
      </c>
      <c r="AM2" s="236" t="str">
        <f>Listy!$D2</f>
        <v>Mariusz Cegliński</v>
      </c>
      <c r="AN2" s="236" t="str">
        <f>Listy!$D3</f>
        <v>Wojciech Mazur</v>
      </c>
      <c r="AO2" s="236" t="str">
        <f>Listy!$D4</f>
        <v>Tomasz Grzegorek</v>
      </c>
      <c r="AP2" s="236" t="str">
        <f>Listy!$D5</f>
        <v>Sebastian Kaczmar</v>
      </c>
      <c r="AQ2" s="236" t="str">
        <f>Listy!$D6</f>
        <v>Dorota Duży</v>
      </c>
      <c r="AR2" s="236" t="str">
        <f>Listy!$D7</f>
        <v>Dariusz Gąsior</v>
      </c>
      <c r="AS2" s="236" t="str">
        <f>Listy!$D8</f>
        <v>Prog_8</v>
      </c>
      <c r="AT2" s="236" t="str">
        <f>Listy!$D9</f>
        <v>Prog_9</v>
      </c>
      <c r="AU2" s="237" t="str">
        <f>Listy!$D21</f>
        <v>END Analityk Danych/ Inżynier ML 1</v>
      </c>
      <c r="AV2" s="237" t="str">
        <f>Listy!$D22</f>
        <v>END Analityk Danych/ Inżynier ML 2</v>
      </c>
      <c r="AW2" s="237" t="str">
        <f>Listy!$D23</f>
        <v>END Analityk Danych/ Inżynier ML 3</v>
      </c>
      <c r="AX2" s="237" t="str">
        <f>Listy!$D24</f>
        <v>END Inż. Automatyzacji</v>
      </c>
      <c r="AY2" s="237" t="str">
        <f>Listy!$D25</f>
        <v>Analityk_END_05</v>
      </c>
      <c r="AZ2" s="237" t="str">
        <f>Listy!$D26</f>
        <v>Analityk_END_06</v>
      </c>
      <c r="BA2" s="237" t="str">
        <f>Listy!$D27</f>
        <v>Analityk_END_07</v>
      </c>
      <c r="BB2" s="237" t="str">
        <f>Listy!$D28</f>
        <v>Analityk_END_08</v>
      </c>
      <c r="BC2" s="301" t="str">
        <f>Listy!$D31</f>
        <v>AGH - Profesor (max 50% etatu)</v>
      </c>
      <c r="BD2" s="301" t="str">
        <f>Listy!$D32</f>
        <v>AGH - Pracownik naukowy 1 (max 50% etatu)</v>
      </c>
      <c r="BE2" s="301" t="str">
        <f>Listy!$D33</f>
        <v>AGH Pracownik nukowy 2 (max 50% etatu)</v>
      </c>
      <c r="BF2" s="301" t="str">
        <f>Listy!$D34</f>
        <v>AGH Pracownik naukowy 3 (max 50% etatu)</v>
      </c>
      <c r="BG2" s="301" t="str">
        <f>Listy!$D35</f>
        <v>Analityk_AGH_05</v>
      </c>
      <c r="BH2" s="377" t="s">
        <v>406</v>
      </c>
      <c r="BI2" s="376" t="s">
        <v>407</v>
      </c>
      <c r="BJ2" s="376" t="s">
        <v>13</v>
      </c>
      <c r="BK2" s="376" t="s">
        <v>12</v>
      </c>
      <c r="BL2" s="376" t="s">
        <v>12</v>
      </c>
      <c r="BM2" s="4" t="s">
        <v>271</v>
      </c>
      <c r="BN2" s="3" t="s">
        <v>3</v>
      </c>
      <c r="BO2" s="3" t="s">
        <v>1</v>
      </c>
      <c r="BP2" s="4" t="s">
        <v>6</v>
      </c>
      <c r="BQ2" s="4" t="s">
        <v>7</v>
      </c>
      <c r="BR2" s="3" t="s">
        <v>15</v>
      </c>
      <c r="BS2" s="3" t="s">
        <v>12</v>
      </c>
      <c r="BT2" s="4" t="s">
        <v>16</v>
      </c>
      <c r="BU2" s="4" t="s">
        <v>17</v>
      </c>
      <c r="BV2" s="6" t="s">
        <v>18</v>
      </c>
      <c r="BW2" s="4" t="s">
        <v>19</v>
      </c>
      <c r="BX2" s="4" t="s">
        <v>20</v>
      </c>
      <c r="BY2" s="6" t="s">
        <v>18</v>
      </c>
      <c r="BZ2" s="4" t="s">
        <v>21</v>
      </c>
      <c r="CA2" s="4" t="s">
        <v>22</v>
      </c>
      <c r="CB2" s="6" t="s">
        <v>23</v>
      </c>
      <c r="CC2" s="6" t="s">
        <v>24</v>
      </c>
      <c r="CD2" s="4" t="s">
        <v>25</v>
      </c>
      <c r="CE2" s="4" t="s">
        <v>26</v>
      </c>
      <c r="CF2" s="4" t="s">
        <v>27</v>
      </c>
      <c r="CG2" s="4" t="s">
        <v>28</v>
      </c>
      <c r="CH2" s="4" t="s">
        <v>25</v>
      </c>
      <c r="CI2" s="4" t="s">
        <v>26</v>
      </c>
      <c r="CJ2" s="4" t="s">
        <v>27</v>
      </c>
      <c r="CK2" s="4" t="s">
        <v>28</v>
      </c>
      <c r="CL2" s="4" t="s">
        <v>25</v>
      </c>
      <c r="CM2" s="4" t="s">
        <v>26</v>
      </c>
      <c r="CN2" s="4" t="s">
        <v>27</v>
      </c>
      <c r="CO2" s="4" t="s">
        <v>28</v>
      </c>
      <c r="CP2" s="665"/>
    </row>
    <row r="3" spans="1:94" s="141" customFormat="1" ht="16.2" thickBot="1" x14ac:dyDescent="0.35">
      <c r="A3" s="110" t="s">
        <v>260</v>
      </c>
      <c r="B3" s="183"/>
      <c r="C3" s="184"/>
      <c r="D3" s="185"/>
      <c r="E3" s="186" t="str">
        <f>VLOOKUP(A3,Listy!A:C,2,FALSE) &amp; "   :  " &amp; VLOOKUP(A3,Listy!A:C,3,FALSE)</f>
        <v>Zadanie_I   :  Opracowanie autorskiej, kompleksowej, jednorodnej, standaryzowanej, skalowalnej wzorcowej bazy danych (WBD) procesów magazynowych, gotowej do analiz i procesowania w kolejnych elementach technologii inteligentnej platformy ICT, na potrzeby optymalizacji procesu przygotowywania i realizacji zamówień z wykorzystaniem mechanizmów AI i ML</v>
      </c>
      <c r="F3" s="202"/>
      <c r="G3" s="202"/>
      <c r="H3" s="203"/>
      <c r="I3" s="203"/>
      <c r="J3" s="172"/>
      <c r="K3" s="172"/>
      <c r="L3" s="172"/>
      <c r="M3" s="172"/>
      <c r="N3" s="172"/>
      <c r="P3" s="204"/>
      <c r="Q3" s="204"/>
      <c r="R3" s="204"/>
      <c r="S3" s="204"/>
      <c r="T3" s="204"/>
      <c r="U3" s="204"/>
      <c r="V3" s="204"/>
      <c r="W3" s="204"/>
      <c r="X3" s="204"/>
      <c r="Y3" s="205"/>
      <c r="Z3" s="205"/>
      <c r="AA3" s="205"/>
      <c r="AB3" s="205"/>
      <c r="AC3" s="245"/>
      <c r="AD3" s="245"/>
      <c r="AE3" s="245"/>
      <c r="AF3" s="245"/>
      <c r="AG3" s="303"/>
      <c r="AH3" s="303"/>
      <c r="AI3" s="303"/>
      <c r="AJ3" s="303"/>
      <c r="AK3" s="303"/>
      <c r="AL3" s="204"/>
      <c r="AM3" s="204"/>
      <c r="AN3" s="204"/>
      <c r="AO3" s="204"/>
      <c r="AP3" s="204"/>
      <c r="AQ3" s="204"/>
      <c r="AR3" s="204"/>
      <c r="AS3" s="204"/>
      <c r="AT3" s="204"/>
      <c r="AU3" s="205"/>
      <c r="AV3" s="205"/>
      <c r="AW3" s="205"/>
      <c r="AX3" s="245"/>
      <c r="AY3" s="245"/>
      <c r="AZ3" s="245"/>
      <c r="BA3" s="245"/>
      <c r="BB3" s="245"/>
      <c r="BC3" s="303"/>
      <c r="BD3" s="303"/>
      <c r="BE3" s="303"/>
      <c r="BF3" s="303"/>
      <c r="BG3" s="657"/>
      <c r="BH3" s="206"/>
      <c r="BI3" s="206"/>
      <c r="BJ3" s="207"/>
      <c r="BK3" s="208"/>
      <c r="BL3" s="175"/>
      <c r="BM3" s="4"/>
      <c r="BN3" s="3"/>
      <c r="BO3" s="3"/>
      <c r="BP3" s="4"/>
      <c r="BQ3" s="4"/>
      <c r="BR3" s="3"/>
      <c r="BS3" s="174"/>
      <c r="BT3" s="4"/>
      <c r="BU3" s="209"/>
      <c r="BV3" s="176"/>
      <c r="BW3" s="210"/>
      <c r="BX3" s="209"/>
      <c r="BY3" s="176"/>
      <c r="BZ3" s="210"/>
      <c r="CA3" s="209"/>
      <c r="CB3" s="176"/>
      <c r="CC3" s="176"/>
      <c r="CD3" s="210"/>
      <c r="CE3" s="4"/>
      <c r="CF3" s="4"/>
      <c r="CG3" s="176"/>
      <c r="CH3" s="4"/>
      <c r="CI3" s="4"/>
      <c r="CJ3" s="4"/>
      <c r="CK3" s="176"/>
      <c r="CL3" s="4"/>
      <c r="CM3" s="4"/>
      <c r="CN3" s="4"/>
      <c r="CO3" s="176"/>
      <c r="CP3" s="177"/>
    </row>
    <row r="4" spans="1:94" ht="15" thickBot="1" x14ac:dyDescent="0.35">
      <c r="A4" s="118">
        <v>1</v>
      </c>
      <c r="B4" s="85" t="s">
        <v>378</v>
      </c>
      <c r="C4" s="102"/>
      <c r="D4" s="115"/>
      <c r="E4" s="121"/>
      <c r="F4" s="148"/>
      <c r="G4" s="148"/>
      <c r="H4" s="51"/>
      <c r="I4" s="85" t="s">
        <v>29</v>
      </c>
      <c r="J4" s="90"/>
      <c r="K4" s="90"/>
      <c r="L4" s="90"/>
      <c r="M4" s="90"/>
      <c r="N4" s="10"/>
      <c r="O4" s="11"/>
      <c r="P4" s="12"/>
      <c r="Q4" s="12"/>
      <c r="R4" s="12"/>
      <c r="S4" s="12"/>
      <c r="T4" s="82"/>
      <c r="U4" s="82"/>
      <c r="V4" s="82"/>
      <c r="W4" s="82"/>
      <c r="X4" s="82"/>
      <c r="Y4" s="12"/>
      <c r="Z4" s="12"/>
      <c r="AA4" s="12"/>
      <c r="AB4" s="148"/>
      <c r="AC4" s="656"/>
      <c r="AD4" s="656"/>
      <c r="AE4" s="656"/>
      <c r="AF4" s="656"/>
      <c r="AG4" s="173"/>
      <c r="AH4" s="173"/>
      <c r="AI4" s="173"/>
      <c r="AJ4" s="173"/>
      <c r="AK4" s="173"/>
      <c r="AL4" s="148"/>
      <c r="AM4" s="148"/>
      <c r="AN4" s="148"/>
      <c r="AO4" s="148"/>
      <c r="AP4" s="131"/>
      <c r="AQ4" s="131"/>
      <c r="AR4" s="131"/>
      <c r="AS4" s="131"/>
      <c r="AT4" s="131"/>
      <c r="AU4" s="148"/>
      <c r="AV4" s="148"/>
      <c r="AW4" s="148"/>
      <c r="AX4" s="148"/>
      <c r="AY4" s="131"/>
      <c r="AZ4" s="131"/>
      <c r="BA4" s="131"/>
      <c r="BB4" s="131"/>
      <c r="BC4" s="148"/>
      <c r="BD4" s="148"/>
      <c r="BE4" s="148"/>
      <c r="BF4" s="148"/>
      <c r="BG4" s="131"/>
      <c r="BH4" s="148"/>
      <c r="BI4" s="148"/>
      <c r="BJ4" s="148"/>
      <c r="BK4" s="71"/>
      <c r="BL4" s="71"/>
      <c r="BM4" s="2"/>
      <c r="BN4" s="2"/>
      <c r="BO4" s="2"/>
      <c r="BP4" s="2"/>
      <c r="BQ4" s="2"/>
      <c r="BR4" s="2"/>
      <c r="BS4" s="14">
        <f>BS5+BS6+BS7+BS8+BS9+BS10</f>
        <v>0</v>
      </c>
      <c r="BT4" s="2"/>
      <c r="BU4" s="15"/>
      <c r="BV4" s="14">
        <f>BV5+BV6+BV7+BV9+BV8+BV10</f>
        <v>0</v>
      </c>
      <c r="BW4" s="16"/>
      <c r="BX4" s="15"/>
      <c r="BY4" s="14">
        <f>BY5+BY6+BY7+BY9+BY8+BY10</f>
        <v>0</v>
      </c>
      <c r="BZ4" s="16"/>
      <c r="CA4" s="15"/>
      <c r="CB4" s="14">
        <f t="shared" ref="CB4:CC4" si="0">CB5+CB6+CB7+CB9+CB8+CB10</f>
        <v>0</v>
      </c>
      <c r="CC4" s="14">
        <f t="shared" si="0"/>
        <v>0</v>
      </c>
      <c r="CD4" s="16"/>
      <c r="CE4" s="2"/>
      <c r="CF4" s="2"/>
      <c r="CG4" s="14">
        <f>CG5+CG6+CG7+CG8+CG9+CG10</f>
        <v>0</v>
      </c>
      <c r="CH4" s="2"/>
      <c r="CI4" s="2"/>
      <c r="CJ4" s="2"/>
      <c r="CK4" s="14">
        <f>CK5+CK6+CK7+CK8+CK9+CK10</f>
        <v>0</v>
      </c>
      <c r="CL4" s="2"/>
      <c r="CM4" s="2"/>
      <c r="CN4" s="2"/>
      <c r="CO4" s="14">
        <f>CO5+CO6+CO7+CO8+CO9+CO10</f>
        <v>0</v>
      </c>
      <c r="CP4" s="17">
        <f>BI4+BL4+BS4+BV4+BY4+CB4+CC4+CG4+CK4+CO4</f>
        <v>0</v>
      </c>
    </row>
    <row r="5" spans="1:94" x14ac:dyDescent="0.3">
      <c r="A5" s="112">
        <v>1</v>
      </c>
      <c r="B5" s="64" t="s">
        <v>379</v>
      </c>
      <c r="C5" s="105">
        <v>1</v>
      </c>
      <c r="D5" s="116" t="str">
        <f>CONCATENATE(A$3,"_",A5,"_",B5,"_",C5)</f>
        <v>.z01_1_a_1</v>
      </c>
      <c r="E5" s="122" t="s">
        <v>30</v>
      </c>
      <c r="F5" s="37" t="str">
        <f>IFERROR(VLOOKUP($I5,Listy!$A:$H,2,FALSE),"XXX")</f>
        <v>B2B_Janusz</v>
      </c>
      <c r="G5" s="37">
        <f>IFERROR(VLOOKUP($I5,Listy!$A:$H,3,FALSE),"XXX")</f>
        <v>0</v>
      </c>
      <c r="H5" s="20">
        <v>1</v>
      </c>
      <c r="I5" s="89" t="s">
        <v>287</v>
      </c>
      <c r="J5" s="91" t="s">
        <v>371</v>
      </c>
      <c r="K5" s="94" t="e">
        <f>VLOOKUP(J5,Listy!A:B,2,FALSE)</f>
        <v>#N/A</v>
      </c>
      <c r="L5" s="91" t="s">
        <v>372</v>
      </c>
      <c r="M5" s="94" t="e">
        <f>VLOOKUP(L5,Listy!A:B,2,FALSE)</f>
        <v>#N/A</v>
      </c>
      <c r="N5" s="37">
        <v>3</v>
      </c>
      <c r="O5" s="37">
        <f t="shared" ref="O5:O10" si="1">N5*40</f>
        <v>120</v>
      </c>
      <c r="P5" s="187"/>
      <c r="Q5" s="187"/>
      <c r="R5" s="187"/>
      <c r="S5" s="187"/>
      <c r="T5" s="187"/>
      <c r="U5" s="187"/>
      <c r="V5" s="187"/>
      <c r="W5" s="187"/>
      <c r="X5" s="187"/>
      <c r="Y5" s="292"/>
      <c r="Z5" s="292"/>
      <c r="AA5" s="292"/>
      <c r="AB5" s="292"/>
      <c r="AC5" s="292"/>
      <c r="AD5" s="292"/>
      <c r="AE5" s="292"/>
      <c r="AF5" s="292"/>
      <c r="AG5" s="304"/>
      <c r="AH5" s="304"/>
      <c r="AI5" s="304"/>
      <c r="AJ5" s="304"/>
      <c r="AK5" s="304"/>
      <c r="AL5" s="192">
        <f t="shared" ref="AL5:AU10" si="2">ROUND($O5*P5,0)</f>
        <v>0</v>
      </c>
      <c r="AM5" s="192">
        <f t="shared" si="2"/>
        <v>0</v>
      </c>
      <c r="AN5" s="192">
        <f t="shared" si="2"/>
        <v>0</v>
      </c>
      <c r="AO5" s="192">
        <f t="shared" si="2"/>
        <v>0</v>
      </c>
      <c r="AP5" s="192">
        <f t="shared" si="2"/>
        <v>0</v>
      </c>
      <c r="AQ5" s="192">
        <f t="shared" si="2"/>
        <v>0</v>
      </c>
      <c r="AR5" s="192">
        <f t="shared" si="2"/>
        <v>0</v>
      </c>
      <c r="AS5" s="192">
        <f t="shared" si="2"/>
        <v>0</v>
      </c>
      <c r="AT5" s="192">
        <f t="shared" si="2"/>
        <v>0</v>
      </c>
      <c r="AU5" s="193">
        <f t="shared" si="2"/>
        <v>0</v>
      </c>
      <c r="AV5" s="193">
        <f t="shared" ref="AV5:BB10" si="3">ROUND($O5*Z5,0)</f>
        <v>0</v>
      </c>
      <c r="AW5" s="193">
        <f t="shared" si="3"/>
        <v>0</v>
      </c>
      <c r="AX5" s="307">
        <f t="shared" si="3"/>
        <v>0</v>
      </c>
      <c r="AY5" s="307">
        <f t="shared" si="3"/>
        <v>0</v>
      </c>
      <c r="AZ5" s="307">
        <f t="shared" si="3"/>
        <v>0</v>
      </c>
      <c r="BA5" s="307">
        <f t="shared" si="3"/>
        <v>0</v>
      </c>
      <c r="BB5" s="307">
        <f t="shared" si="3"/>
        <v>0</v>
      </c>
      <c r="BC5" s="306">
        <f t="shared" ref="BC5:BC10" si="4">ROUND($O5*AG5,0)</f>
        <v>0</v>
      </c>
      <c r="BD5" s="306">
        <f t="shared" ref="BD5:BD10" si="5">ROUND($O5*AH5,0)</f>
        <v>0</v>
      </c>
      <c r="BE5" s="306">
        <f t="shared" ref="BE5:BE10" si="6">ROUND($O5*AI5,0)</f>
        <v>0</v>
      </c>
      <c r="BF5" s="306">
        <f t="shared" ref="BF5:BF10" si="7">ROUND($O5*AJ5,0)</f>
        <v>0</v>
      </c>
      <c r="BG5" s="306">
        <f t="shared" ref="BG5:BG10" si="8">ROUND($O5*AK5,0)</f>
        <v>0</v>
      </c>
      <c r="BH5" s="236">
        <f>SUM(AL5:AT5)</f>
        <v>0</v>
      </c>
      <c r="BI5" s="2">
        <f>BH5/160</f>
        <v>0</v>
      </c>
      <c r="BJ5" s="87" t="e">
        <f>VLOOKUP(I5,Listy!$A$1:$H$9,6,FALSE)</f>
        <v>#N/A</v>
      </c>
      <c r="BK5" s="378" t="e">
        <f>BI5*BJ5</f>
        <v>#N/A</v>
      </c>
      <c r="BL5" s="379" t="e">
        <f>BI5*BK5</f>
        <v>#N/A</v>
      </c>
      <c r="BM5" s="2"/>
      <c r="BN5" s="2"/>
      <c r="BO5" s="2"/>
      <c r="BP5" s="2"/>
      <c r="BQ5" s="2"/>
      <c r="BR5" s="2"/>
      <c r="BS5" s="21">
        <f t="shared" ref="BS5:BS10" si="9">BQ5*BR5</f>
        <v>0</v>
      </c>
      <c r="BT5" s="2"/>
      <c r="BU5" s="2"/>
      <c r="BV5" s="21"/>
      <c r="BW5" s="2"/>
      <c r="BX5" s="2"/>
      <c r="BY5" s="21"/>
      <c r="BZ5" s="2"/>
      <c r="CA5" s="2"/>
      <c r="CB5" s="21"/>
      <c r="CC5" s="21"/>
      <c r="CD5" s="2"/>
      <c r="CE5" s="2"/>
      <c r="CF5" s="2"/>
      <c r="CG5" s="21">
        <f t="shared" ref="CG5:CG10" si="10">CE5*CF5</f>
        <v>0</v>
      </c>
      <c r="CH5" s="2"/>
      <c r="CI5" s="2"/>
      <c r="CJ5" s="2"/>
      <c r="CK5" s="21">
        <f t="shared" ref="CK5:CK10" si="11">CI5*CJ5</f>
        <v>0</v>
      </c>
      <c r="CL5" s="2"/>
      <c r="CM5" s="2"/>
      <c r="CN5" s="2"/>
      <c r="CO5" s="21">
        <f t="shared" ref="CO5:CO10" si="12">CM5*CN5</f>
        <v>0</v>
      </c>
    </row>
    <row r="6" spans="1:94" x14ac:dyDescent="0.3">
      <c r="A6" s="112">
        <v>1</v>
      </c>
      <c r="B6" s="64" t="s">
        <v>380</v>
      </c>
      <c r="C6" s="105">
        <v>1</v>
      </c>
      <c r="D6" s="116" t="str">
        <f t="shared" ref="D6:D10" si="13">CONCATENATE(A$3,"_",A6,"_",B6,"_",C6)</f>
        <v>.z01_1_b_1</v>
      </c>
      <c r="E6" s="122" t="s">
        <v>31</v>
      </c>
      <c r="F6" s="37" t="str">
        <f>IFERROR(VLOOKUP($I6,Listy!$A:$H,2,FALSE),"XXX")</f>
        <v>B2B_Mariusz</v>
      </c>
      <c r="G6" s="37">
        <f>IFERROR(VLOOKUP($I6,Listy!$A:$H,3,FALSE),"XXX")</f>
        <v>0</v>
      </c>
      <c r="H6" s="20">
        <v>1</v>
      </c>
      <c r="I6" s="89" t="s">
        <v>288</v>
      </c>
      <c r="J6" s="91" t="s">
        <v>371</v>
      </c>
      <c r="K6" s="94" t="e">
        <f>VLOOKUP(J6,Listy!A:B,2,FALSE)</f>
        <v>#N/A</v>
      </c>
      <c r="L6" s="91" t="s">
        <v>373</v>
      </c>
      <c r="M6" s="94" t="e">
        <f>VLOOKUP(L6,Listy!A:B,2,FALSE)</f>
        <v>#N/A</v>
      </c>
      <c r="N6" s="37">
        <v>3</v>
      </c>
      <c r="O6" s="37">
        <f t="shared" si="1"/>
        <v>120</v>
      </c>
      <c r="P6" s="187"/>
      <c r="Q6" s="187"/>
      <c r="R6" s="187"/>
      <c r="S6" s="187"/>
      <c r="T6" s="187"/>
      <c r="U6" s="187"/>
      <c r="V6" s="187"/>
      <c r="W6" s="187"/>
      <c r="X6" s="187"/>
      <c r="Y6" s="292"/>
      <c r="Z6" s="292"/>
      <c r="AA6" s="292"/>
      <c r="AB6" s="292"/>
      <c r="AC6" s="292"/>
      <c r="AD6" s="292"/>
      <c r="AE6" s="292"/>
      <c r="AF6" s="292"/>
      <c r="AG6" s="305"/>
      <c r="AH6" s="305"/>
      <c r="AI6" s="305"/>
      <c r="AJ6" s="305"/>
      <c r="AK6" s="305"/>
      <c r="AL6" s="192">
        <f t="shared" si="2"/>
        <v>0</v>
      </c>
      <c r="AM6" s="192">
        <f t="shared" si="2"/>
        <v>0</v>
      </c>
      <c r="AN6" s="192">
        <f t="shared" si="2"/>
        <v>0</v>
      </c>
      <c r="AO6" s="192">
        <f t="shared" si="2"/>
        <v>0</v>
      </c>
      <c r="AP6" s="192">
        <f t="shared" si="2"/>
        <v>0</v>
      </c>
      <c r="AQ6" s="192">
        <f t="shared" si="2"/>
        <v>0</v>
      </c>
      <c r="AR6" s="192">
        <f t="shared" si="2"/>
        <v>0</v>
      </c>
      <c r="AS6" s="192">
        <f t="shared" si="2"/>
        <v>0</v>
      </c>
      <c r="AT6" s="192">
        <f t="shared" si="2"/>
        <v>0</v>
      </c>
      <c r="AU6" s="193">
        <f t="shared" si="2"/>
        <v>0</v>
      </c>
      <c r="AV6" s="193">
        <f t="shared" si="3"/>
        <v>0</v>
      </c>
      <c r="AW6" s="193">
        <f t="shared" si="3"/>
        <v>0</v>
      </c>
      <c r="AX6" s="193">
        <f t="shared" si="3"/>
        <v>0</v>
      </c>
      <c r="AY6" s="193">
        <f t="shared" si="3"/>
        <v>0</v>
      </c>
      <c r="AZ6" s="193">
        <f t="shared" si="3"/>
        <v>0</v>
      </c>
      <c r="BA6" s="193">
        <f t="shared" si="3"/>
        <v>0</v>
      </c>
      <c r="BB6" s="193">
        <f t="shared" si="3"/>
        <v>0</v>
      </c>
      <c r="BC6" s="306">
        <f t="shared" si="4"/>
        <v>0</v>
      </c>
      <c r="BD6" s="306">
        <f t="shared" si="5"/>
        <v>0</v>
      </c>
      <c r="BE6" s="306">
        <f t="shared" si="6"/>
        <v>0</v>
      </c>
      <c r="BF6" s="306">
        <f t="shared" si="7"/>
        <v>0</v>
      </c>
      <c r="BG6" s="306">
        <f t="shared" si="8"/>
        <v>0</v>
      </c>
      <c r="BH6" s="236">
        <f t="shared" ref="BH6:BH10" si="14">SUM(AL6:AT6)</f>
        <v>0</v>
      </c>
      <c r="BI6" s="2">
        <f t="shared" ref="BI6:BI10" si="15">BH6/160</f>
        <v>0</v>
      </c>
      <c r="BJ6" s="87" t="e">
        <f>VLOOKUP(I6,Listy!$A$1:$H$9,6,FALSE)</f>
        <v>#N/A</v>
      </c>
      <c r="BK6" s="378" t="e">
        <f t="shared" ref="BK6:BK9" si="16">BI6*BJ6</f>
        <v>#N/A</v>
      </c>
      <c r="BL6" s="379" t="e">
        <f t="shared" ref="BL6:BL9" si="17">BI6*BK6</f>
        <v>#N/A</v>
      </c>
      <c r="BM6" s="2"/>
      <c r="BN6" s="2"/>
      <c r="BO6" s="2"/>
      <c r="BP6" s="2"/>
      <c r="BQ6" s="2"/>
      <c r="BR6" s="2"/>
      <c r="BS6" s="21">
        <f t="shared" si="9"/>
        <v>0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1">
        <f t="shared" si="10"/>
        <v>0</v>
      </c>
      <c r="CH6" s="2"/>
      <c r="CI6" s="2"/>
      <c r="CJ6" s="2"/>
      <c r="CK6" s="21">
        <f t="shared" si="11"/>
        <v>0</v>
      </c>
      <c r="CL6" s="2"/>
      <c r="CM6" s="2"/>
      <c r="CN6" s="2"/>
      <c r="CO6" s="21">
        <f t="shared" si="12"/>
        <v>0</v>
      </c>
    </row>
    <row r="7" spans="1:94" x14ac:dyDescent="0.3">
      <c r="A7" s="112">
        <v>1</v>
      </c>
      <c r="B7" s="64" t="s">
        <v>381</v>
      </c>
      <c r="C7" s="105">
        <v>1</v>
      </c>
      <c r="D7" s="116" t="str">
        <f t="shared" si="13"/>
        <v>.z01_1_c_1</v>
      </c>
      <c r="E7" s="122" t="s">
        <v>32</v>
      </c>
      <c r="F7" s="37" t="str">
        <f>IFERROR(VLOOKUP($I7,Listy!$A:$H,2,FALSE),"XXX")</f>
        <v>B2B_Dariusz</v>
      </c>
      <c r="G7" s="37">
        <f>IFERROR(VLOOKUP($I7,Listy!$A:$H,3,FALSE),"XXX")</f>
        <v>0</v>
      </c>
      <c r="H7" s="20">
        <v>2</v>
      </c>
      <c r="I7" s="89" t="s">
        <v>289</v>
      </c>
      <c r="J7" s="91" t="s">
        <v>371</v>
      </c>
      <c r="K7" s="94" t="e">
        <f>VLOOKUP(J7,Listy!A:B,2,FALSE)</f>
        <v>#N/A</v>
      </c>
      <c r="L7" s="91" t="s">
        <v>374</v>
      </c>
      <c r="M7" s="94" t="e">
        <f>VLOOKUP(L7,Listy!A:B,2,FALSE)</f>
        <v>#N/A</v>
      </c>
      <c r="N7" s="37">
        <v>3</v>
      </c>
      <c r="O7" s="37">
        <f t="shared" si="1"/>
        <v>120</v>
      </c>
      <c r="P7" s="187"/>
      <c r="Q7" s="187"/>
      <c r="R7" s="187"/>
      <c r="S7" s="187"/>
      <c r="T7" s="187"/>
      <c r="U7" s="187"/>
      <c r="V7" s="187"/>
      <c r="W7" s="187"/>
      <c r="X7" s="187"/>
      <c r="Y7" s="292"/>
      <c r="Z7" s="292"/>
      <c r="AA7" s="292"/>
      <c r="AB7" s="292"/>
      <c r="AC7" s="292"/>
      <c r="AD7" s="292"/>
      <c r="AE7" s="292"/>
      <c r="AF7" s="292"/>
      <c r="AG7" s="305"/>
      <c r="AH7" s="305"/>
      <c r="AI7" s="305"/>
      <c r="AJ7" s="305"/>
      <c r="AK7" s="305"/>
      <c r="AL7" s="192">
        <f t="shared" si="2"/>
        <v>0</v>
      </c>
      <c r="AM7" s="192">
        <f t="shared" si="2"/>
        <v>0</v>
      </c>
      <c r="AN7" s="192">
        <f t="shared" si="2"/>
        <v>0</v>
      </c>
      <c r="AO7" s="192">
        <f t="shared" si="2"/>
        <v>0</v>
      </c>
      <c r="AP7" s="192">
        <f t="shared" si="2"/>
        <v>0</v>
      </c>
      <c r="AQ7" s="192">
        <f t="shared" si="2"/>
        <v>0</v>
      </c>
      <c r="AR7" s="192">
        <f t="shared" si="2"/>
        <v>0</v>
      </c>
      <c r="AS7" s="192">
        <f t="shared" si="2"/>
        <v>0</v>
      </c>
      <c r="AT7" s="192">
        <f t="shared" si="2"/>
        <v>0</v>
      </c>
      <c r="AU7" s="193">
        <f t="shared" si="2"/>
        <v>0</v>
      </c>
      <c r="AV7" s="193">
        <f t="shared" si="3"/>
        <v>0</v>
      </c>
      <c r="AW7" s="193">
        <f t="shared" si="3"/>
        <v>0</v>
      </c>
      <c r="AX7" s="193">
        <f t="shared" si="3"/>
        <v>0</v>
      </c>
      <c r="AY7" s="193">
        <f t="shared" si="3"/>
        <v>0</v>
      </c>
      <c r="AZ7" s="193">
        <f t="shared" si="3"/>
        <v>0</v>
      </c>
      <c r="BA7" s="193">
        <f t="shared" si="3"/>
        <v>0</v>
      </c>
      <c r="BB7" s="193">
        <f t="shared" si="3"/>
        <v>0</v>
      </c>
      <c r="BC7" s="306">
        <f t="shared" si="4"/>
        <v>0</v>
      </c>
      <c r="BD7" s="306">
        <f t="shared" si="5"/>
        <v>0</v>
      </c>
      <c r="BE7" s="306">
        <f t="shared" si="6"/>
        <v>0</v>
      </c>
      <c r="BF7" s="306">
        <f t="shared" si="7"/>
        <v>0</v>
      </c>
      <c r="BG7" s="306">
        <f t="shared" si="8"/>
        <v>0</v>
      </c>
      <c r="BH7" s="236">
        <f t="shared" si="14"/>
        <v>0</v>
      </c>
      <c r="BI7" s="2">
        <f t="shared" si="15"/>
        <v>0</v>
      </c>
      <c r="BJ7" s="87" t="e">
        <f>VLOOKUP(I7,Listy!$A$1:$H$9,6,FALSE)</f>
        <v>#N/A</v>
      </c>
      <c r="BK7" s="378" t="e">
        <f t="shared" si="16"/>
        <v>#N/A</v>
      </c>
      <c r="BL7" s="379" t="e">
        <f t="shared" si="17"/>
        <v>#N/A</v>
      </c>
      <c r="BM7" s="2"/>
      <c r="BN7" s="2"/>
      <c r="BO7" s="2"/>
      <c r="BP7" s="2"/>
      <c r="BQ7" s="2"/>
      <c r="BR7" s="2"/>
      <c r="BS7" s="21">
        <f t="shared" si="9"/>
        <v>0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1">
        <f t="shared" si="10"/>
        <v>0</v>
      </c>
      <c r="CH7" s="2"/>
      <c r="CI7" s="2"/>
      <c r="CJ7" s="2"/>
      <c r="CK7" s="21">
        <f t="shared" si="11"/>
        <v>0</v>
      </c>
      <c r="CL7" s="2"/>
      <c r="CM7" s="2"/>
      <c r="CN7" s="2"/>
      <c r="CO7" s="21">
        <f t="shared" si="12"/>
        <v>0</v>
      </c>
    </row>
    <row r="8" spans="1:94" x14ac:dyDescent="0.3">
      <c r="A8" s="112">
        <v>1</v>
      </c>
      <c r="B8" s="64" t="s">
        <v>382</v>
      </c>
      <c r="C8" s="105">
        <v>1</v>
      </c>
      <c r="D8" s="116" t="str">
        <f t="shared" si="13"/>
        <v>.z01_1_d_1</v>
      </c>
      <c r="E8" s="122" t="s">
        <v>33</v>
      </c>
      <c r="F8" s="37" t="str">
        <f>IFERROR(VLOOKUP($I8,Listy!$A:$H,2,FALSE),"XXX")</f>
        <v>Imię01</v>
      </c>
      <c r="G8" s="37" t="str">
        <f>IFERROR(VLOOKUP($I8,Listy!$A:$H,3,FALSE),"XXX")</f>
        <v>Nazwisko01</v>
      </c>
      <c r="H8" s="20">
        <v>1</v>
      </c>
      <c r="I8" s="89" t="s">
        <v>254</v>
      </c>
      <c r="J8" s="91" t="s">
        <v>371</v>
      </c>
      <c r="K8" s="94" t="e">
        <f>VLOOKUP(J8,Listy!A:B,2,FALSE)</f>
        <v>#N/A</v>
      </c>
      <c r="L8" s="91" t="s">
        <v>375</v>
      </c>
      <c r="M8" s="94" t="e">
        <f>VLOOKUP(L8,Listy!A:B,2,FALSE)</f>
        <v>#N/A</v>
      </c>
      <c r="N8" s="37">
        <v>3</v>
      </c>
      <c r="O8" s="37">
        <f t="shared" si="1"/>
        <v>120</v>
      </c>
      <c r="P8" s="187"/>
      <c r="Q8" s="187"/>
      <c r="R8" s="187"/>
      <c r="S8" s="187"/>
      <c r="T8" s="187"/>
      <c r="U8" s="187"/>
      <c r="V8" s="187"/>
      <c r="W8" s="187"/>
      <c r="X8" s="187"/>
      <c r="Y8" s="292"/>
      <c r="Z8" s="292"/>
      <c r="AA8" s="292"/>
      <c r="AB8" s="292"/>
      <c r="AC8" s="292"/>
      <c r="AD8" s="292"/>
      <c r="AE8" s="292"/>
      <c r="AF8" s="292"/>
      <c r="AG8" s="305"/>
      <c r="AH8" s="305"/>
      <c r="AI8" s="305"/>
      <c r="AJ8" s="305"/>
      <c r="AK8" s="305"/>
      <c r="AL8" s="192">
        <f t="shared" si="2"/>
        <v>0</v>
      </c>
      <c r="AM8" s="192">
        <f t="shared" si="2"/>
        <v>0</v>
      </c>
      <c r="AN8" s="192">
        <f t="shared" si="2"/>
        <v>0</v>
      </c>
      <c r="AO8" s="192">
        <f t="shared" si="2"/>
        <v>0</v>
      </c>
      <c r="AP8" s="192">
        <f t="shared" si="2"/>
        <v>0</v>
      </c>
      <c r="AQ8" s="192">
        <f t="shared" si="2"/>
        <v>0</v>
      </c>
      <c r="AR8" s="192">
        <f t="shared" si="2"/>
        <v>0</v>
      </c>
      <c r="AS8" s="192">
        <f t="shared" si="2"/>
        <v>0</v>
      </c>
      <c r="AT8" s="192">
        <f t="shared" si="2"/>
        <v>0</v>
      </c>
      <c r="AU8" s="193">
        <f t="shared" si="2"/>
        <v>0</v>
      </c>
      <c r="AV8" s="193">
        <f t="shared" si="3"/>
        <v>0</v>
      </c>
      <c r="AW8" s="193">
        <f t="shared" si="3"/>
        <v>0</v>
      </c>
      <c r="AX8" s="193">
        <f t="shared" si="3"/>
        <v>0</v>
      </c>
      <c r="AY8" s="193">
        <f t="shared" si="3"/>
        <v>0</v>
      </c>
      <c r="AZ8" s="193">
        <f t="shared" si="3"/>
        <v>0</v>
      </c>
      <c r="BA8" s="193">
        <f t="shared" si="3"/>
        <v>0</v>
      </c>
      <c r="BB8" s="193">
        <f t="shared" si="3"/>
        <v>0</v>
      </c>
      <c r="BC8" s="306">
        <f t="shared" si="4"/>
        <v>0</v>
      </c>
      <c r="BD8" s="306">
        <f t="shared" si="5"/>
        <v>0</v>
      </c>
      <c r="BE8" s="306">
        <f t="shared" si="6"/>
        <v>0</v>
      </c>
      <c r="BF8" s="306">
        <f t="shared" si="7"/>
        <v>0</v>
      </c>
      <c r="BG8" s="306">
        <f t="shared" si="8"/>
        <v>0</v>
      </c>
      <c r="BH8" s="236">
        <f t="shared" si="14"/>
        <v>0</v>
      </c>
      <c r="BI8" s="2">
        <f t="shared" si="15"/>
        <v>0</v>
      </c>
      <c r="BJ8" s="87">
        <f>VLOOKUP(I8,Listy!$A$1:$H$9,6,FALSE)</f>
        <v>5001</v>
      </c>
      <c r="BK8" s="378">
        <f t="shared" si="16"/>
        <v>0</v>
      </c>
      <c r="BL8" s="379">
        <f t="shared" si="17"/>
        <v>0</v>
      </c>
      <c r="BM8" s="2"/>
      <c r="BN8" s="2"/>
      <c r="BO8" s="2"/>
      <c r="BP8" s="2"/>
      <c r="BQ8" s="2"/>
      <c r="BR8" s="2"/>
      <c r="BS8" s="21">
        <f t="shared" si="9"/>
        <v>0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1">
        <f t="shared" si="10"/>
        <v>0</v>
      </c>
      <c r="CH8" s="2"/>
      <c r="CI8" s="2"/>
      <c r="CJ8" s="2"/>
      <c r="CK8" s="21">
        <f t="shared" si="11"/>
        <v>0</v>
      </c>
      <c r="CL8" s="2"/>
      <c r="CM8" s="2"/>
      <c r="CN8" s="2"/>
      <c r="CO8" s="21">
        <f t="shared" si="12"/>
        <v>0</v>
      </c>
    </row>
    <row r="9" spans="1:94" x14ac:dyDescent="0.3">
      <c r="A9" s="112">
        <v>1</v>
      </c>
      <c r="B9" s="64" t="s">
        <v>383</v>
      </c>
      <c r="C9" s="105">
        <v>1</v>
      </c>
      <c r="D9" s="116" t="str">
        <f t="shared" si="13"/>
        <v>.z01_1_e_1</v>
      </c>
      <c r="E9" s="122" t="s">
        <v>34</v>
      </c>
      <c r="F9" s="37" t="str">
        <f>IFERROR(VLOOKUP($I9,Listy!$A:$H,2,FALSE),"XXX")</f>
        <v>Imię02</v>
      </c>
      <c r="G9" s="37" t="str">
        <f>IFERROR(VLOOKUP($I9,Listy!$A:$H,3,FALSE),"XXX")</f>
        <v>Nazwisko02</v>
      </c>
      <c r="H9" s="20">
        <v>1</v>
      </c>
      <c r="I9" s="89" t="s">
        <v>255</v>
      </c>
      <c r="J9" s="91" t="s">
        <v>371</v>
      </c>
      <c r="K9" s="94" t="e">
        <f>VLOOKUP(J9,Listy!A:B,2,FALSE)</f>
        <v>#N/A</v>
      </c>
      <c r="L9" s="91" t="s">
        <v>376</v>
      </c>
      <c r="M9" s="94" t="e">
        <f>VLOOKUP(L9,Listy!A:B,2,FALSE)</f>
        <v>#N/A</v>
      </c>
      <c r="N9" s="37">
        <v>3</v>
      </c>
      <c r="O9" s="37">
        <f t="shared" si="1"/>
        <v>120</v>
      </c>
      <c r="P9" s="187"/>
      <c r="Q9" s="187"/>
      <c r="R9" s="187"/>
      <c r="S9" s="187"/>
      <c r="T9" s="187"/>
      <c r="U9" s="187"/>
      <c r="V9" s="187"/>
      <c r="W9" s="187"/>
      <c r="X9" s="187"/>
      <c r="Y9" s="292"/>
      <c r="Z9" s="292"/>
      <c r="AA9" s="292"/>
      <c r="AB9" s="292"/>
      <c r="AC9" s="292"/>
      <c r="AD9" s="292"/>
      <c r="AE9" s="292"/>
      <c r="AF9" s="292"/>
      <c r="AG9" s="305"/>
      <c r="AH9" s="305"/>
      <c r="AI9" s="305"/>
      <c r="AJ9" s="305"/>
      <c r="AK9" s="305"/>
      <c r="AL9" s="192">
        <f t="shared" si="2"/>
        <v>0</v>
      </c>
      <c r="AM9" s="192">
        <f t="shared" si="2"/>
        <v>0</v>
      </c>
      <c r="AN9" s="192">
        <f t="shared" si="2"/>
        <v>0</v>
      </c>
      <c r="AO9" s="192">
        <f t="shared" si="2"/>
        <v>0</v>
      </c>
      <c r="AP9" s="192">
        <f t="shared" si="2"/>
        <v>0</v>
      </c>
      <c r="AQ9" s="192">
        <f t="shared" si="2"/>
        <v>0</v>
      </c>
      <c r="AR9" s="192">
        <f t="shared" si="2"/>
        <v>0</v>
      </c>
      <c r="AS9" s="192">
        <f t="shared" si="2"/>
        <v>0</v>
      </c>
      <c r="AT9" s="192">
        <f t="shared" si="2"/>
        <v>0</v>
      </c>
      <c r="AU9" s="193">
        <f t="shared" si="2"/>
        <v>0</v>
      </c>
      <c r="AV9" s="193">
        <f t="shared" si="3"/>
        <v>0</v>
      </c>
      <c r="AW9" s="193">
        <f t="shared" si="3"/>
        <v>0</v>
      </c>
      <c r="AX9" s="193">
        <f t="shared" si="3"/>
        <v>0</v>
      </c>
      <c r="AY9" s="193">
        <f t="shared" si="3"/>
        <v>0</v>
      </c>
      <c r="AZ9" s="193">
        <f t="shared" si="3"/>
        <v>0</v>
      </c>
      <c r="BA9" s="193">
        <f t="shared" si="3"/>
        <v>0</v>
      </c>
      <c r="BB9" s="193">
        <f t="shared" si="3"/>
        <v>0</v>
      </c>
      <c r="BC9" s="306">
        <f t="shared" si="4"/>
        <v>0</v>
      </c>
      <c r="BD9" s="306">
        <f t="shared" si="5"/>
        <v>0</v>
      </c>
      <c r="BE9" s="306">
        <f t="shared" si="6"/>
        <v>0</v>
      </c>
      <c r="BF9" s="306">
        <f t="shared" si="7"/>
        <v>0</v>
      </c>
      <c r="BG9" s="306">
        <f t="shared" si="8"/>
        <v>0</v>
      </c>
      <c r="BH9" s="236">
        <f t="shared" si="14"/>
        <v>0</v>
      </c>
      <c r="BI9" s="2">
        <f t="shared" si="15"/>
        <v>0</v>
      </c>
      <c r="BJ9" s="87">
        <f>VLOOKUP(I9,Listy!$A$1:$H$9,6,FALSE)</f>
        <v>5002</v>
      </c>
      <c r="BK9" s="378">
        <f t="shared" si="16"/>
        <v>0</v>
      </c>
      <c r="BL9" s="379">
        <f t="shared" si="17"/>
        <v>0</v>
      </c>
      <c r="BM9" s="2"/>
      <c r="BN9" s="2"/>
      <c r="BO9" s="2"/>
      <c r="BP9" s="2"/>
      <c r="BQ9" s="2"/>
      <c r="BR9" s="2"/>
      <c r="BS9" s="21">
        <f t="shared" si="9"/>
        <v>0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1">
        <f t="shared" si="10"/>
        <v>0</v>
      </c>
      <c r="CH9" s="2"/>
      <c r="CI9" s="2"/>
      <c r="CJ9" s="2"/>
      <c r="CK9" s="21">
        <f t="shared" si="11"/>
        <v>0</v>
      </c>
      <c r="CL9" s="2"/>
      <c r="CM9" s="2"/>
      <c r="CN9" s="2"/>
      <c r="CO9" s="21">
        <f t="shared" si="12"/>
        <v>0</v>
      </c>
    </row>
    <row r="10" spans="1:94" x14ac:dyDescent="0.3">
      <c r="A10" s="112">
        <v>1</v>
      </c>
      <c r="B10" s="64" t="s">
        <v>384</v>
      </c>
      <c r="C10" s="105">
        <v>1</v>
      </c>
      <c r="D10" s="116" t="str">
        <f t="shared" si="13"/>
        <v>.z01_1_f_1</v>
      </c>
      <c r="E10" s="122" t="s">
        <v>35</v>
      </c>
      <c r="F10" s="37" t="str">
        <f>IFERROR(VLOOKUP($I10,Listy!$A:$H,2,FALSE),"XXX")</f>
        <v>Imię03</v>
      </c>
      <c r="G10" s="37" t="str">
        <f>IFERROR(VLOOKUP($I10,Listy!$A:$H,3,FALSE),"XXX")</f>
        <v>Nazwisko03</v>
      </c>
      <c r="H10" s="20">
        <v>2</v>
      </c>
      <c r="I10" s="89" t="s">
        <v>256</v>
      </c>
      <c r="J10" s="91" t="s">
        <v>371</v>
      </c>
      <c r="K10" s="94" t="e">
        <f>VLOOKUP(J10,Listy!A:B,2,FALSE)</f>
        <v>#N/A</v>
      </c>
      <c r="L10" s="91" t="s">
        <v>377</v>
      </c>
      <c r="M10" s="94" t="e">
        <f>VLOOKUP(L10,Listy!A:B,2,FALSE)</f>
        <v>#N/A</v>
      </c>
      <c r="N10" s="37">
        <v>3</v>
      </c>
      <c r="O10" s="37">
        <f t="shared" si="1"/>
        <v>120</v>
      </c>
      <c r="P10" s="187"/>
      <c r="Q10" s="187"/>
      <c r="R10" s="187"/>
      <c r="S10" s="187"/>
      <c r="T10" s="187"/>
      <c r="U10" s="187"/>
      <c r="V10" s="187"/>
      <c r="W10" s="187"/>
      <c r="X10" s="187"/>
      <c r="Y10" s="292"/>
      <c r="Z10" s="292"/>
      <c r="AA10" s="292"/>
      <c r="AB10" s="292"/>
      <c r="AC10" s="292"/>
      <c r="AD10" s="292"/>
      <c r="AE10" s="292"/>
      <c r="AF10" s="292"/>
      <c r="AG10" s="305"/>
      <c r="AH10" s="305"/>
      <c r="AI10" s="305"/>
      <c r="AJ10" s="305"/>
      <c r="AK10" s="305"/>
      <c r="AL10" s="192">
        <f t="shared" si="2"/>
        <v>0</v>
      </c>
      <c r="AM10" s="192">
        <f t="shared" si="2"/>
        <v>0</v>
      </c>
      <c r="AN10" s="192">
        <f t="shared" si="2"/>
        <v>0</v>
      </c>
      <c r="AO10" s="192">
        <f t="shared" si="2"/>
        <v>0</v>
      </c>
      <c r="AP10" s="192">
        <f t="shared" si="2"/>
        <v>0</v>
      </c>
      <c r="AQ10" s="192">
        <f t="shared" si="2"/>
        <v>0</v>
      </c>
      <c r="AR10" s="192">
        <f t="shared" si="2"/>
        <v>0</v>
      </c>
      <c r="AS10" s="192">
        <f t="shared" si="2"/>
        <v>0</v>
      </c>
      <c r="AT10" s="192">
        <f t="shared" si="2"/>
        <v>0</v>
      </c>
      <c r="AU10" s="193">
        <f t="shared" si="2"/>
        <v>0</v>
      </c>
      <c r="AV10" s="193">
        <f t="shared" si="3"/>
        <v>0</v>
      </c>
      <c r="AW10" s="193">
        <f t="shared" si="3"/>
        <v>0</v>
      </c>
      <c r="AX10" s="193">
        <f t="shared" si="3"/>
        <v>0</v>
      </c>
      <c r="AY10" s="193">
        <f t="shared" si="3"/>
        <v>0</v>
      </c>
      <c r="AZ10" s="193">
        <f t="shared" si="3"/>
        <v>0</v>
      </c>
      <c r="BA10" s="193">
        <f t="shared" si="3"/>
        <v>0</v>
      </c>
      <c r="BB10" s="193">
        <f t="shared" si="3"/>
        <v>0</v>
      </c>
      <c r="BC10" s="306">
        <f t="shared" si="4"/>
        <v>0</v>
      </c>
      <c r="BD10" s="306">
        <f t="shared" si="5"/>
        <v>0</v>
      </c>
      <c r="BE10" s="306">
        <f t="shared" si="6"/>
        <v>0</v>
      </c>
      <c r="BF10" s="306">
        <f t="shared" si="7"/>
        <v>0</v>
      </c>
      <c r="BG10" s="306">
        <f t="shared" si="8"/>
        <v>0</v>
      </c>
      <c r="BH10" s="236">
        <f t="shared" si="14"/>
        <v>0</v>
      </c>
      <c r="BI10" s="2">
        <f t="shared" si="15"/>
        <v>0</v>
      </c>
      <c r="BJ10" s="87">
        <f>VLOOKUP(I10,Listy!$A$1:$H$9,6,FALSE)</f>
        <v>5003</v>
      </c>
      <c r="BK10" s="378">
        <f t="shared" ref="BK10:BK11" si="18">BI10*BJ10</f>
        <v>0</v>
      </c>
      <c r="BL10" s="379">
        <f t="shared" ref="BL10:BL11" si="19">BI10*BK10</f>
        <v>0</v>
      </c>
      <c r="BM10" s="2"/>
      <c r="BN10" s="2"/>
      <c r="BO10" s="2"/>
      <c r="BP10" s="2"/>
      <c r="BQ10" s="2"/>
      <c r="BR10" s="2"/>
      <c r="BS10" s="22">
        <f t="shared" si="9"/>
        <v>0</v>
      </c>
      <c r="BT10" s="2"/>
      <c r="BU10" s="2"/>
      <c r="BV10" s="23"/>
      <c r="BW10" s="2"/>
      <c r="BX10" s="2"/>
      <c r="BY10" s="23"/>
      <c r="BZ10" s="2"/>
      <c r="CA10" s="2"/>
      <c r="CB10" s="23"/>
      <c r="CC10" s="23"/>
      <c r="CD10" s="2"/>
      <c r="CE10" s="2"/>
      <c r="CF10" s="2"/>
      <c r="CG10" s="22">
        <f t="shared" si="10"/>
        <v>0</v>
      </c>
      <c r="CH10" s="2"/>
      <c r="CI10" s="2"/>
      <c r="CJ10" s="2"/>
      <c r="CK10" s="22">
        <f t="shared" si="11"/>
        <v>0</v>
      </c>
      <c r="CL10" s="2"/>
      <c r="CM10" s="2"/>
      <c r="CN10" s="2"/>
      <c r="CO10" s="22">
        <f t="shared" si="12"/>
        <v>0</v>
      </c>
    </row>
    <row r="11" spans="1:94" x14ac:dyDescent="0.3">
      <c r="A11" s="112">
        <v>1</v>
      </c>
      <c r="B11" s="64" t="s">
        <v>383</v>
      </c>
      <c r="C11" s="105">
        <v>1</v>
      </c>
      <c r="D11" s="116" t="str">
        <f t="shared" ref="D11:D74" si="20">CONCATENATE(A$3,"_",A11,"_",B11,"_",C11)</f>
        <v>.z01_1_e_1</v>
      </c>
      <c r="E11" s="122" t="s">
        <v>34</v>
      </c>
      <c r="F11" s="37" t="str">
        <f>IFERROR(VLOOKUP($I11,Listy!$A:$H,2,FALSE),"XXX")</f>
        <v>Imię04</v>
      </c>
      <c r="G11" s="37" t="str">
        <f>IFERROR(VLOOKUP($I11,Listy!$A:$H,3,FALSE),"XXX")</f>
        <v>Nazwisko04</v>
      </c>
      <c r="H11" s="20">
        <v>3</v>
      </c>
      <c r="I11" s="89" t="s">
        <v>257</v>
      </c>
      <c r="J11" s="91" t="s">
        <v>371</v>
      </c>
      <c r="K11" s="94" t="e">
        <f>VLOOKUP(J11,Listy!A:B,2,FALSE)</f>
        <v>#N/A</v>
      </c>
      <c r="L11" s="91" t="s">
        <v>1866</v>
      </c>
      <c r="M11" s="94" t="e">
        <f>VLOOKUP(L11,Listy!A:B,2,FALSE)</f>
        <v>#N/A</v>
      </c>
      <c r="N11" s="37">
        <v>3</v>
      </c>
      <c r="O11" s="37">
        <f t="shared" ref="O11:O74" si="21">N11*40</f>
        <v>120</v>
      </c>
      <c r="P11" s="187"/>
      <c r="Q11" s="187"/>
      <c r="R11" s="187"/>
      <c r="S11" s="187"/>
      <c r="T11" s="187"/>
      <c r="U11" s="187"/>
      <c r="V11" s="187"/>
      <c r="W11" s="187"/>
      <c r="X11" s="187"/>
      <c r="Y11" s="292"/>
      <c r="Z11" s="292"/>
      <c r="AA11" s="292"/>
      <c r="AB11" s="292"/>
      <c r="AC11" s="292"/>
      <c r="AD11" s="292"/>
      <c r="AE11" s="292"/>
      <c r="AF11" s="292"/>
      <c r="AG11" s="305"/>
      <c r="AH11" s="305"/>
      <c r="AI11" s="305"/>
      <c r="AJ11" s="305"/>
      <c r="AK11" s="305"/>
      <c r="AL11" s="192">
        <f t="shared" ref="AL11:AL74" si="22">ROUND($O11*P11,0)</f>
        <v>0</v>
      </c>
      <c r="AM11" s="192">
        <f t="shared" ref="AM11:AM74" si="23">ROUND($O11*Q11,0)</f>
        <v>0</v>
      </c>
      <c r="AN11" s="192">
        <f t="shared" ref="AN11:AN74" si="24">ROUND($O11*R11,0)</f>
        <v>0</v>
      </c>
      <c r="AO11" s="192">
        <f t="shared" ref="AO11:AO74" si="25">ROUND($O11*S11,0)</f>
        <v>0</v>
      </c>
      <c r="AP11" s="192">
        <f t="shared" ref="AP11:AP74" si="26">ROUND($O11*T11,0)</f>
        <v>0</v>
      </c>
      <c r="AQ11" s="192">
        <f t="shared" ref="AQ11:AQ74" si="27">ROUND($O11*U11,0)</f>
        <v>0</v>
      </c>
      <c r="AR11" s="192">
        <f t="shared" ref="AR11:AR74" si="28">ROUND($O11*V11,0)</f>
        <v>0</v>
      </c>
      <c r="AS11" s="192">
        <f t="shared" ref="AS11:AS74" si="29">ROUND($O11*W11,0)</f>
        <v>0</v>
      </c>
      <c r="AT11" s="192">
        <f t="shared" ref="AT11:AT74" si="30">ROUND($O11*X11,0)</f>
        <v>0</v>
      </c>
      <c r="AU11" s="193">
        <f t="shared" ref="AU11:AU74" si="31">ROUND($O11*Y11,0)</f>
        <v>0</v>
      </c>
      <c r="AV11" s="193">
        <f t="shared" ref="AV11:AV74" si="32">ROUND($O11*Z11,0)</f>
        <v>0</v>
      </c>
      <c r="AW11" s="193">
        <f t="shared" ref="AW11:AW74" si="33">ROUND($O11*AA11,0)</f>
        <v>0</v>
      </c>
      <c r="AX11" s="193">
        <f t="shared" ref="AX11:AX74" si="34">ROUND($O11*AB11,0)</f>
        <v>0</v>
      </c>
      <c r="AY11" s="193">
        <f t="shared" ref="AY11:AY74" si="35">ROUND($O11*AC11,0)</f>
        <v>0</v>
      </c>
      <c r="AZ11" s="193">
        <f t="shared" ref="AZ11:AZ74" si="36">ROUND($O11*AD11,0)</f>
        <v>0</v>
      </c>
      <c r="BA11" s="193">
        <f t="shared" ref="BA11:BA74" si="37">ROUND($O11*AE11,0)</f>
        <v>0</v>
      </c>
      <c r="BB11" s="193">
        <f t="shared" ref="BB11:BB74" si="38">ROUND($O11*AF11,0)</f>
        <v>0</v>
      </c>
      <c r="BC11" s="306">
        <f t="shared" ref="BC11:BC74" si="39">ROUND($O11*AG11,0)</f>
        <v>0</v>
      </c>
      <c r="BD11" s="306">
        <f t="shared" ref="BD11:BD74" si="40">ROUND($O11*AH11,0)</f>
        <v>0</v>
      </c>
      <c r="BE11" s="306">
        <f t="shared" ref="BE11:BE74" si="41">ROUND($O11*AI11,0)</f>
        <v>0</v>
      </c>
      <c r="BF11" s="306">
        <f t="shared" ref="BF11:BF74" si="42">ROUND($O11*AJ11,0)</f>
        <v>0</v>
      </c>
      <c r="BG11" s="306">
        <f t="shared" ref="BG11:BG74" si="43">ROUND($O11*AK11,0)</f>
        <v>0</v>
      </c>
      <c r="BH11" s="236">
        <f t="shared" ref="BH11:BH74" si="44">SUM(AL11:AT11)</f>
        <v>0</v>
      </c>
      <c r="BI11" s="2">
        <f t="shared" ref="BI11:BI74" si="45">BH11/160</f>
        <v>0</v>
      </c>
      <c r="BJ11" s="87">
        <f>VLOOKUP(I11,Listy!$A$1:$H$9,6,FALSE)</f>
        <v>5004</v>
      </c>
      <c r="BK11" s="378">
        <f t="shared" si="18"/>
        <v>0</v>
      </c>
      <c r="BL11" s="379">
        <f t="shared" si="19"/>
        <v>0</v>
      </c>
      <c r="BM11" s="2"/>
      <c r="BN11" s="2"/>
      <c r="BO11" s="2"/>
      <c r="BP11" s="2"/>
      <c r="BQ11" s="2"/>
      <c r="BR11" s="2"/>
      <c r="BS11" s="21">
        <f t="shared" ref="BS11:BS74" si="46">BQ11*BR11</f>
        <v>0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1">
        <f t="shared" ref="CG11:CG74" si="47">CE11*CF11</f>
        <v>0</v>
      </c>
      <c r="CH11" s="2"/>
      <c r="CI11" s="2"/>
      <c r="CJ11" s="2"/>
      <c r="CK11" s="21">
        <f t="shared" ref="CK11:CK74" si="48">CI11*CJ11</f>
        <v>0</v>
      </c>
      <c r="CL11" s="2"/>
      <c r="CM11" s="2"/>
      <c r="CN11" s="2"/>
      <c r="CO11" s="21">
        <f t="shared" ref="CO11:CO74" si="49">CM11*CN11</f>
        <v>0</v>
      </c>
    </row>
    <row r="12" spans="1:94" x14ac:dyDescent="0.3">
      <c r="A12" s="112">
        <v>1</v>
      </c>
      <c r="B12" s="64" t="s">
        <v>384</v>
      </c>
      <c r="C12" s="105">
        <v>1</v>
      </c>
      <c r="D12" s="116" t="str">
        <f t="shared" si="20"/>
        <v>.z01_1_f_1</v>
      </c>
      <c r="E12" s="122" t="s">
        <v>35</v>
      </c>
      <c r="F12" s="37" t="str">
        <f>IFERROR(VLOOKUP($I12,Listy!$A:$H,2,FALSE),"XXX")</f>
        <v>Imię05</v>
      </c>
      <c r="G12" s="37" t="str">
        <f>IFERROR(VLOOKUP($I12,Listy!$A:$H,3,FALSE),"XXX")</f>
        <v>Nazwisko05</v>
      </c>
      <c r="H12" s="20">
        <v>4</v>
      </c>
      <c r="I12" s="89" t="s">
        <v>249</v>
      </c>
      <c r="J12" s="91" t="s">
        <v>371</v>
      </c>
      <c r="K12" s="94" t="e">
        <f>VLOOKUP(J12,Listy!A:B,2,FALSE)</f>
        <v>#N/A</v>
      </c>
      <c r="L12" s="91" t="s">
        <v>1867</v>
      </c>
      <c r="M12" s="94" t="e">
        <f>VLOOKUP(L12,Listy!A:B,2,FALSE)</f>
        <v>#N/A</v>
      </c>
      <c r="N12" s="37">
        <v>3</v>
      </c>
      <c r="O12" s="37">
        <f t="shared" si="21"/>
        <v>120</v>
      </c>
      <c r="P12" s="187"/>
      <c r="Q12" s="187"/>
      <c r="R12" s="187"/>
      <c r="S12" s="187"/>
      <c r="T12" s="187"/>
      <c r="U12" s="187"/>
      <c r="V12" s="187"/>
      <c r="W12" s="187"/>
      <c r="X12" s="187"/>
      <c r="Y12" s="292"/>
      <c r="Z12" s="292"/>
      <c r="AA12" s="292"/>
      <c r="AB12" s="292"/>
      <c r="AC12" s="292"/>
      <c r="AD12" s="292"/>
      <c r="AE12" s="292"/>
      <c r="AF12" s="292"/>
      <c r="AG12" s="305"/>
      <c r="AH12" s="305"/>
      <c r="AI12" s="305"/>
      <c r="AJ12" s="305"/>
      <c r="AK12" s="305"/>
      <c r="AL12" s="192">
        <f t="shared" si="22"/>
        <v>0</v>
      </c>
      <c r="AM12" s="192">
        <f t="shared" si="23"/>
        <v>0</v>
      </c>
      <c r="AN12" s="192">
        <f t="shared" si="24"/>
        <v>0</v>
      </c>
      <c r="AO12" s="192">
        <f t="shared" si="25"/>
        <v>0</v>
      </c>
      <c r="AP12" s="192">
        <f t="shared" si="26"/>
        <v>0</v>
      </c>
      <c r="AQ12" s="192">
        <f t="shared" si="27"/>
        <v>0</v>
      </c>
      <c r="AR12" s="192">
        <f t="shared" si="28"/>
        <v>0</v>
      </c>
      <c r="AS12" s="192">
        <f t="shared" si="29"/>
        <v>0</v>
      </c>
      <c r="AT12" s="192">
        <f t="shared" si="30"/>
        <v>0</v>
      </c>
      <c r="AU12" s="193">
        <f t="shared" si="31"/>
        <v>0</v>
      </c>
      <c r="AV12" s="193">
        <f t="shared" si="32"/>
        <v>0</v>
      </c>
      <c r="AW12" s="193">
        <f t="shared" si="33"/>
        <v>0</v>
      </c>
      <c r="AX12" s="193">
        <f t="shared" si="34"/>
        <v>0</v>
      </c>
      <c r="AY12" s="193">
        <f t="shared" si="35"/>
        <v>0</v>
      </c>
      <c r="AZ12" s="193">
        <f t="shared" si="36"/>
        <v>0</v>
      </c>
      <c r="BA12" s="193">
        <f t="shared" si="37"/>
        <v>0</v>
      </c>
      <c r="BB12" s="193">
        <f t="shared" si="38"/>
        <v>0</v>
      </c>
      <c r="BC12" s="306">
        <f t="shared" si="39"/>
        <v>0</v>
      </c>
      <c r="BD12" s="306">
        <f t="shared" si="40"/>
        <v>0</v>
      </c>
      <c r="BE12" s="306">
        <f t="shared" si="41"/>
        <v>0</v>
      </c>
      <c r="BF12" s="306">
        <f t="shared" si="42"/>
        <v>0</v>
      </c>
      <c r="BG12" s="306">
        <f t="shared" si="43"/>
        <v>0</v>
      </c>
      <c r="BH12" s="236">
        <f t="shared" si="44"/>
        <v>0</v>
      </c>
      <c r="BI12" s="2">
        <f t="shared" si="45"/>
        <v>0</v>
      </c>
      <c r="BJ12" s="87">
        <f>VLOOKUP(I12,Listy!$A$1:$H$9,6,FALSE)</f>
        <v>5005</v>
      </c>
      <c r="BK12" s="378">
        <f t="shared" ref="BK12:BK75" si="50">BI12*BJ12</f>
        <v>0</v>
      </c>
      <c r="BL12" s="379">
        <f t="shared" ref="BL12:BL75" si="51">BI12*BK12</f>
        <v>0</v>
      </c>
      <c r="BM12" s="2"/>
      <c r="BN12" s="2"/>
      <c r="BO12" s="2"/>
      <c r="BP12" s="2"/>
      <c r="BQ12" s="2"/>
      <c r="BR12" s="2"/>
      <c r="BS12" s="22">
        <f t="shared" si="46"/>
        <v>0</v>
      </c>
      <c r="BT12" s="2"/>
      <c r="BU12" s="2"/>
      <c r="BV12" s="23"/>
      <c r="BW12" s="2"/>
      <c r="BX12" s="2"/>
      <c r="BY12" s="23"/>
      <c r="BZ12" s="2"/>
      <c r="CA12" s="2"/>
      <c r="CB12" s="23"/>
      <c r="CC12" s="23"/>
      <c r="CD12" s="2"/>
      <c r="CE12" s="2"/>
      <c r="CF12" s="2"/>
      <c r="CG12" s="22">
        <f t="shared" si="47"/>
        <v>0</v>
      </c>
      <c r="CH12" s="2"/>
      <c r="CI12" s="2"/>
      <c r="CJ12" s="2"/>
      <c r="CK12" s="22">
        <f t="shared" si="48"/>
        <v>0</v>
      </c>
      <c r="CL12" s="2"/>
      <c r="CM12" s="2"/>
      <c r="CN12" s="2"/>
      <c r="CO12" s="22">
        <f t="shared" si="49"/>
        <v>0</v>
      </c>
    </row>
    <row r="13" spans="1:94" x14ac:dyDescent="0.3">
      <c r="A13" s="112">
        <v>1</v>
      </c>
      <c r="B13" s="64" t="s">
        <v>383</v>
      </c>
      <c r="C13" s="105">
        <v>1</v>
      </c>
      <c r="D13" s="116" t="str">
        <f t="shared" si="20"/>
        <v>.z01_1_e_1</v>
      </c>
      <c r="E13" s="122" t="s">
        <v>34</v>
      </c>
      <c r="F13" s="37" t="str">
        <f>IFERROR(VLOOKUP($I13,Listy!$A:$H,2,FALSE),"XXX")</f>
        <v>Imię06</v>
      </c>
      <c r="G13" s="37" t="str">
        <f>IFERROR(VLOOKUP($I13,Listy!$A:$H,3,FALSE),"XXX")</f>
        <v>Nazwisko06</v>
      </c>
      <c r="H13" s="20">
        <v>5</v>
      </c>
      <c r="I13" s="89" t="s">
        <v>250</v>
      </c>
      <c r="J13" s="91" t="s">
        <v>371</v>
      </c>
      <c r="K13" s="94" t="e">
        <f>VLOOKUP(J13,Listy!A:B,2,FALSE)</f>
        <v>#N/A</v>
      </c>
      <c r="L13" s="91" t="s">
        <v>1868</v>
      </c>
      <c r="M13" s="94" t="e">
        <f>VLOOKUP(L13,Listy!A:B,2,FALSE)</f>
        <v>#N/A</v>
      </c>
      <c r="N13" s="37">
        <v>3</v>
      </c>
      <c r="O13" s="37">
        <f t="shared" si="21"/>
        <v>120</v>
      </c>
      <c r="P13" s="187"/>
      <c r="Q13" s="187"/>
      <c r="R13" s="187"/>
      <c r="S13" s="187"/>
      <c r="T13" s="187"/>
      <c r="U13" s="187"/>
      <c r="V13" s="187"/>
      <c r="W13" s="187"/>
      <c r="X13" s="187"/>
      <c r="Y13" s="292"/>
      <c r="Z13" s="292"/>
      <c r="AA13" s="292"/>
      <c r="AB13" s="292"/>
      <c r="AC13" s="292"/>
      <c r="AD13" s="292"/>
      <c r="AE13" s="292"/>
      <c r="AF13" s="292"/>
      <c r="AG13" s="305"/>
      <c r="AH13" s="305"/>
      <c r="AI13" s="305"/>
      <c r="AJ13" s="305"/>
      <c r="AK13" s="305"/>
      <c r="AL13" s="192">
        <f t="shared" si="22"/>
        <v>0</v>
      </c>
      <c r="AM13" s="192">
        <f t="shared" si="23"/>
        <v>0</v>
      </c>
      <c r="AN13" s="192">
        <f t="shared" si="24"/>
        <v>0</v>
      </c>
      <c r="AO13" s="192">
        <f t="shared" si="25"/>
        <v>0</v>
      </c>
      <c r="AP13" s="192">
        <f t="shared" si="26"/>
        <v>0</v>
      </c>
      <c r="AQ13" s="192">
        <f t="shared" si="27"/>
        <v>0</v>
      </c>
      <c r="AR13" s="192">
        <f t="shared" si="28"/>
        <v>0</v>
      </c>
      <c r="AS13" s="192">
        <f t="shared" si="29"/>
        <v>0</v>
      </c>
      <c r="AT13" s="192">
        <f t="shared" si="30"/>
        <v>0</v>
      </c>
      <c r="AU13" s="193">
        <f t="shared" si="31"/>
        <v>0</v>
      </c>
      <c r="AV13" s="193">
        <f t="shared" si="32"/>
        <v>0</v>
      </c>
      <c r="AW13" s="193">
        <f t="shared" si="33"/>
        <v>0</v>
      </c>
      <c r="AX13" s="193">
        <f t="shared" si="34"/>
        <v>0</v>
      </c>
      <c r="AY13" s="193">
        <f t="shared" si="35"/>
        <v>0</v>
      </c>
      <c r="AZ13" s="193">
        <f t="shared" si="36"/>
        <v>0</v>
      </c>
      <c r="BA13" s="193">
        <f t="shared" si="37"/>
        <v>0</v>
      </c>
      <c r="BB13" s="193">
        <f t="shared" si="38"/>
        <v>0</v>
      </c>
      <c r="BC13" s="306">
        <f t="shared" si="39"/>
        <v>0</v>
      </c>
      <c r="BD13" s="306">
        <f t="shared" si="40"/>
        <v>0</v>
      </c>
      <c r="BE13" s="306">
        <f t="shared" si="41"/>
        <v>0</v>
      </c>
      <c r="BF13" s="306">
        <f t="shared" si="42"/>
        <v>0</v>
      </c>
      <c r="BG13" s="306">
        <f t="shared" si="43"/>
        <v>0</v>
      </c>
      <c r="BH13" s="236">
        <f t="shared" si="44"/>
        <v>0</v>
      </c>
      <c r="BI13" s="2">
        <f t="shared" si="45"/>
        <v>0</v>
      </c>
      <c r="BJ13" s="87">
        <f>VLOOKUP(I13,Listy!$A$1:$H$9,6,FALSE)</f>
        <v>5006</v>
      </c>
      <c r="BK13" s="378">
        <f t="shared" si="50"/>
        <v>0</v>
      </c>
      <c r="BL13" s="379">
        <f t="shared" si="51"/>
        <v>0</v>
      </c>
      <c r="BM13" s="2"/>
      <c r="BN13" s="2"/>
      <c r="BO13" s="2"/>
      <c r="BP13" s="2"/>
      <c r="BQ13" s="2"/>
      <c r="BR13" s="2"/>
      <c r="BS13" s="21">
        <f t="shared" si="46"/>
        <v>0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1">
        <f t="shared" si="47"/>
        <v>0</v>
      </c>
      <c r="CH13" s="2"/>
      <c r="CI13" s="2"/>
      <c r="CJ13" s="2"/>
      <c r="CK13" s="21">
        <f t="shared" si="48"/>
        <v>0</v>
      </c>
      <c r="CL13" s="2"/>
      <c r="CM13" s="2"/>
      <c r="CN13" s="2"/>
      <c r="CO13" s="21">
        <f t="shared" si="49"/>
        <v>0</v>
      </c>
    </row>
    <row r="14" spans="1:94" x14ac:dyDescent="0.3">
      <c r="A14" s="112">
        <v>1</v>
      </c>
      <c r="B14" s="64" t="s">
        <v>384</v>
      </c>
      <c r="C14" s="105">
        <v>1</v>
      </c>
      <c r="D14" s="116" t="str">
        <f t="shared" si="20"/>
        <v>.z01_1_f_1</v>
      </c>
      <c r="E14" s="122" t="s">
        <v>35</v>
      </c>
      <c r="F14" s="37" t="str">
        <f>IFERROR(VLOOKUP($I14,Listy!$A:$H,2,FALSE),"XXX")</f>
        <v>Imię07</v>
      </c>
      <c r="G14" s="37" t="str">
        <f>IFERROR(VLOOKUP($I14,Listy!$A:$H,3,FALSE),"XXX")</f>
        <v>Nazwisko07</v>
      </c>
      <c r="H14" s="20">
        <v>6</v>
      </c>
      <c r="I14" s="89" t="s">
        <v>251</v>
      </c>
      <c r="J14" s="91" t="s">
        <v>371</v>
      </c>
      <c r="K14" s="94" t="e">
        <f>VLOOKUP(J14,Listy!A:B,2,FALSE)</f>
        <v>#N/A</v>
      </c>
      <c r="L14" s="91" t="s">
        <v>1869</v>
      </c>
      <c r="M14" s="94" t="e">
        <f>VLOOKUP(L14,Listy!A:B,2,FALSE)</f>
        <v>#N/A</v>
      </c>
      <c r="N14" s="37">
        <v>3</v>
      </c>
      <c r="O14" s="37">
        <f t="shared" si="21"/>
        <v>120</v>
      </c>
      <c r="P14" s="187"/>
      <c r="Q14" s="187"/>
      <c r="R14" s="187"/>
      <c r="S14" s="187"/>
      <c r="T14" s="187"/>
      <c r="U14" s="187"/>
      <c r="V14" s="187"/>
      <c r="W14" s="187"/>
      <c r="X14" s="187"/>
      <c r="Y14" s="292"/>
      <c r="Z14" s="292"/>
      <c r="AA14" s="292"/>
      <c r="AB14" s="292"/>
      <c r="AC14" s="292"/>
      <c r="AD14" s="292"/>
      <c r="AE14" s="292"/>
      <c r="AF14" s="292"/>
      <c r="AG14" s="305"/>
      <c r="AH14" s="305"/>
      <c r="AI14" s="305"/>
      <c r="AJ14" s="305"/>
      <c r="AK14" s="305"/>
      <c r="AL14" s="192">
        <f t="shared" si="22"/>
        <v>0</v>
      </c>
      <c r="AM14" s="192">
        <f t="shared" si="23"/>
        <v>0</v>
      </c>
      <c r="AN14" s="192">
        <f t="shared" si="24"/>
        <v>0</v>
      </c>
      <c r="AO14" s="192">
        <f t="shared" si="25"/>
        <v>0</v>
      </c>
      <c r="AP14" s="192">
        <f t="shared" si="26"/>
        <v>0</v>
      </c>
      <c r="AQ14" s="192">
        <f t="shared" si="27"/>
        <v>0</v>
      </c>
      <c r="AR14" s="192">
        <f t="shared" si="28"/>
        <v>0</v>
      </c>
      <c r="AS14" s="192">
        <f t="shared" si="29"/>
        <v>0</v>
      </c>
      <c r="AT14" s="192">
        <f t="shared" si="30"/>
        <v>0</v>
      </c>
      <c r="AU14" s="193">
        <f t="shared" si="31"/>
        <v>0</v>
      </c>
      <c r="AV14" s="193">
        <f t="shared" si="32"/>
        <v>0</v>
      </c>
      <c r="AW14" s="193">
        <f t="shared" si="33"/>
        <v>0</v>
      </c>
      <c r="AX14" s="193">
        <f t="shared" si="34"/>
        <v>0</v>
      </c>
      <c r="AY14" s="193">
        <f t="shared" si="35"/>
        <v>0</v>
      </c>
      <c r="AZ14" s="193">
        <f t="shared" si="36"/>
        <v>0</v>
      </c>
      <c r="BA14" s="193">
        <f t="shared" si="37"/>
        <v>0</v>
      </c>
      <c r="BB14" s="193">
        <f t="shared" si="38"/>
        <v>0</v>
      </c>
      <c r="BC14" s="306">
        <f t="shared" si="39"/>
        <v>0</v>
      </c>
      <c r="BD14" s="306">
        <f t="shared" si="40"/>
        <v>0</v>
      </c>
      <c r="BE14" s="306">
        <f t="shared" si="41"/>
        <v>0</v>
      </c>
      <c r="BF14" s="306">
        <f t="shared" si="42"/>
        <v>0</v>
      </c>
      <c r="BG14" s="306">
        <f t="shared" si="43"/>
        <v>0</v>
      </c>
      <c r="BH14" s="236">
        <f t="shared" si="44"/>
        <v>0</v>
      </c>
      <c r="BI14" s="2">
        <f t="shared" si="45"/>
        <v>0</v>
      </c>
      <c r="BJ14" s="87">
        <f>VLOOKUP(I14,Listy!$A$1:$H$9,6,FALSE)</f>
        <v>5007</v>
      </c>
      <c r="BK14" s="378">
        <f t="shared" si="50"/>
        <v>0</v>
      </c>
      <c r="BL14" s="379">
        <f t="shared" si="51"/>
        <v>0</v>
      </c>
      <c r="BM14" s="2"/>
      <c r="BN14" s="2"/>
      <c r="BO14" s="2"/>
      <c r="BP14" s="2"/>
      <c r="BQ14" s="2"/>
      <c r="BR14" s="2"/>
      <c r="BS14" s="22">
        <f t="shared" si="46"/>
        <v>0</v>
      </c>
      <c r="BT14" s="2"/>
      <c r="BU14" s="2"/>
      <c r="BV14" s="23"/>
      <c r="BW14" s="2"/>
      <c r="BX14" s="2"/>
      <c r="BY14" s="23"/>
      <c r="BZ14" s="2"/>
      <c r="CA14" s="2"/>
      <c r="CB14" s="23"/>
      <c r="CC14" s="23"/>
      <c r="CD14" s="2"/>
      <c r="CE14" s="2"/>
      <c r="CF14" s="2"/>
      <c r="CG14" s="22">
        <f t="shared" si="47"/>
        <v>0</v>
      </c>
      <c r="CH14" s="2"/>
      <c r="CI14" s="2"/>
      <c r="CJ14" s="2"/>
      <c r="CK14" s="22">
        <f t="shared" si="48"/>
        <v>0</v>
      </c>
      <c r="CL14" s="2"/>
      <c r="CM14" s="2"/>
      <c r="CN14" s="2"/>
      <c r="CO14" s="22">
        <f t="shared" si="49"/>
        <v>0</v>
      </c>
    </row>
    <row r="15" spans="1:94" x14ac:dyDescent="0.3">
      <c r="A15" s="112">
        <v>1</v>
      </c>
      <c r="B15" s="64" t="s">
        <v>383</v>
      </c>
      <c r="C15" s="105">
        <v>1</v>
      </c>
      <c r="D15" s="116" t="str">
        <f t="shared" si="20"/>
        <v>.z01_1_e_1</v>
      </c>
      <c r="E15" s="122" t="s">
        <v>34</v>
      </c>
      <c r="F15" s="37" t="str">
        <f>IFERROR(VLOOKUP($I15,Listy!$A:$H,2,FALSE),"XXX")</f>
        <v>Imię08</v>
      </c>
      <c r="G15" s="37" t="str">
        <f>IFERROR(VLOOKUP($I15,Listy!$A:$H,3,FALSE),"XXX")</f>
        <v>Nazwisko08</v>
      </c>
      <c r="H15" s="20">
        <v>7</v>
      </c>
      <c r="I15" s="89" t="s">
        <v>252</v>
      </c>
      <c r="J15" s="91" t="s">
        <v>371</v>
      </c>
      <c r="K15" s="94" t="e">
        <f>VLOOKUP(J15,Listy!A:B,2,FALSE)</f>
        <v>#N/A</v>
      </c>
      <c r="L15" s="91" t="s">
        <v>1870</v>
      </c>
      <c r="M15" s="94" t="e">
        <f>VLOOKUP(L15,Listy!A:B,2,FALSE)</f>
        <v>#N/A</v>
      </c>
      <c r="N15" s="37">
        <v>3</v>
      </c>
      <c r="O15" s="37">
        <f t="shared" si="21"/>
        <v>120</v>
      </c>
      <c r="P15" s="187"/>
      <c r="Q15" s="187"/>
      <c r="R15" s="187"/>
      <c r="S15" s="187"/>
      <c r="T15" s="187"/>
      <c r="U15" s="187"/>
      <c r="V15" s="187"/>
      <c r="W15" s="187"/>
      <c r="X15" s="187"/>
      <c r="Y15" s="292"/>
      <c r="Z15" s="292"/>
      <c r="AA15" s="292"/>
      <c r="AB15" s="292"/>
      <c r="AC15" s="292"/>
      <c r="AD15" s="292"/>
      <c r="AE15" s="292"/>
      <c r="AF15" s="292"/>
      <c r="AG15" s="305"/>
      <c r="AH15" s="305"/>
      <c r="AI15" s="305"/>
      <c r="AJ15" s="305"/>
      <c r="AK15" s="305"/>
      <c r="AL15" s="192">
        <f t="shared" si="22"/>
        <v>0</v>
      </c>
      <c r="AM15" s="192">
        <f t="shared" si="23"/>
        <v>0</v>
      </c>
      <c r="AN15" s="192">
        <f t="shared" si="24"/>
        <v>0</v>
      </c>
      <c r="AO15" s="192">
        <f t="shared" si="25"/>
        <v>0</v>
      </c>
      <c r="AP15" s="192">
        <f t="shared" si="26"/>
        <v>0</v>
      </c>
      <c r="AQ15" s="192">
        <f t="shared" si="27"/>
        <v>0</v>
      </c>
      <c r="AR15" s="192">
        <f t="shared" si="28"/>
        <v>0</v>
      </c>
      <c r="AS15" s="192">
        <f t="shared" si="29"/>
        <v>0</v>
      </c>
      <c r="AT15" s="192">
        <f t="shared" si="30"/>
        <v>0</v>
      </c>
      <c r="AU15" s="193">
        <f t="shared" si="31"/>
        <v>0</v>
      </c>
      <c r="AV15" s="193">
        <f t="shared" si="32"/>
        <v>0</v>
      </c>
      <c r="AW15" s="193">
        <f t="shared" si="33"/>
        <v>0</v>
      </c>
      <c r="AX15" s="193">
        <f t="shared" si="34"/>
        <v>0</v>
      </c>
      <c r="AY15" s="193">
        <f t="shared" si="35"/>
        <v>0</v>
      </c>
      <c r="AZ15" s="193">
        <f t="shared" si="36"/>
        <v>0</v>
      </c>
      <c r="BA15" s="193">
        <f t="shared" si="37"/>
        <v>0</v>
      </c>
      <c r="BB15" s="193">
        <f t="shared" si="38"/>
        <v>0</v>
      </c>
      <c r="BC15" s="306">
        <f t="shared" si="39"/>
        <v>0</v>
      </c>
      <c r="BD15" s="306">
        <f t="shared" si="40"/>
        <v>0</v>
      </c>
      <c r="BE15" s="306">
        <f t="shared" si="41"/>
        <v>0</v>
      </c>
      <c r="BF15" s="306">
        <f t="shared" si="42"/>
        <v>0</v>
      </c>
      <c r="BG15" s="306">
        <f t="shared" si="43"/>
        <v>0</v>
      </c>
      <c r="BH15" s="236">
        <f t="shared" si="44"/>
        <v>0</v>
      </c>
      <c r="BI15" s="2">
        <f t="shared" si="45"/>
        <v>0</v>
      </c>
      <c r="BJ15" s="87">
        <f>VLOOKUP(I15,Listy!$A$1:$H$9,6,FALSE)</f>
        <v>5008</v>
      </c>
      <c r="BK15" s="378">
        <f t="shared" si="50"/>
        <v>0</v>
      </c>
      <c r="BL15" s="379">
        <f t="shared" si="51"/>
        <v>0</v>
      </c>
      <c r="BM15" s="2"/>
      <c r="BN15" s="2"/>
      <c r="BO15" s="2"/>
      <c r="BP15" s="2"/>
      <c r="BQ15" s="2"/>
      <c r="BR15" s="2"/>
      <c r="BS15" s="21">
        <f t="shared" si="46"/>
        <v>0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1">
        <f t="shared" si="47"/>
        <v>0</v>
      </c>
      <c r="CH15" s="2"/>
      <c r="CI15" s="2"/>
      <c r="CJ15" s="2"/>
      <c r="CK15" s="21">
        <f t="shared" si="48"/>
        <v>0</v>
      </c>
      <c r="CL15" s="2"/>
      <c r="CM15" s="2"/>
      <c r="CN15" s="2"/>
      <c r="CO15" s="21">
        <f t="shared" si="49"/>
        <v>0</v>
      </c>
    </row>
    <row r="16" spans="1:94" x14ac:dyDescent="0.3">
      <c r="A16" s="112">
        <v>1</v>
      </c>
      <c r="B16" s="64" t="s">
        <v>384</v>
      </c>
      <c r="C16" s="105">
        <v>1</v>
      </c>
      <c r="D16" s="116" t="str">
        <f t="shared" si="20"/>
        <v>.z01_1_f_1</v>
      </c>
      <c r="E16" s="122" t="s">
        <v>35</v>
      </c>
      <c r="F16" s="37" t="str">
        <f>IFERROR(VLOOKUP($I16,Listy!$A:$H,2,FALSE),"XXX")</f>
        <v>Imię09</v>
      </c>
      <c r="G16" s="37" t="str">
        <f>IFERROR(VLOOKUP($I16,Listy!$A:$H,3,FALSE),"XXX")</f>
        <v>Nazwisko09</v>
      </c>
      <c r="H16" s="20">
        <v>8</v>
      </c>
      <c r="I16" s="89" t="s">
        <v>253</v>
      </c>
      <c r="J16" s="91" t="s">
        <v>371</v>
      </c>
      <c r="K16" s="94" t="e">
        <f>VLOOKUP(J16,Listy!A:B,2,FALSE)</f>
        <v>#N/A</v>
      </c>
      <c r="L16" s="91" t="s">
        <v>1871</v>
      </c>
      <c r="M16" s="94" t="e">
        <f>VLOOKUP(L16,Listy!A:B,2,FALSE)</f>
        <v>#N/A</v>
      </c>
      <c r="N16" s="37">
        <v>3</v>
      </c>
      <c r="O16" s="37">
        <f t="shared" si="21"/>
        <v>120</v>
      </c>
      <c r="P16" s="187"/>
      <c r="Q16" s="187"/>
      <c r="R16" s="187"/>
      <c r="S16" s="187"/>
      <c r="T16" s="187"/>
      <c r="U16" s="187"/>
      <c r="V16" s="187"/>
      <c r="W16" s="187"/>
      <c r="X16" s="187"/>
      <c r="Y16" s="292"/>
      <c r="Z16" s="292"/>
      <c r="AA16" s="292"/>
      <c r="AB16" s="292"/>
      <c r="AC16" s="292"/>
      <c r="AD16" s="292"/>
      <c r="AE16" s="292"/>
      <c r="AF16" s="292"/>
      <c r="AG16" s="305"/>
      <c r="AH16" s="305"/>
      <c r="AI16" s="305"/>
      <c r="AJ16" s="305"/>
      <c r="AK16" s="305"/>
      <c r="AL16" s="192">
        <f t="shared" si="22"/>
        <v>0</v>
      </c>
      <c r="AM16" s="192">
        <f t="shared" si="23"/>
        <v>0</v>
      </c>
      <c r="AN16" s="192">
        <f t="shared" si="24"/>
        <v>0</v>
      </c>
      <c r="AO16" s="192">
        <f t="shared" si="25"/>
        <v>0</v>
      </c>
      <c r="AP16" s="192">
        <f t="shared" si="26"/>
        <v>0</v>
      </c>
      <c r="AQ16" s="192">
        <f t="shared" si="27"/>
        <v>0</v>
      </c>
      <c r="AR16" s="192">
        <f t="shared" si="28"/>
        <v>0</v>
      </c>
      <c r="AS16" s="192">
        <f t="shared" si="29"/>
        <v>0</v>
      </c>
      <c r="AT16" s="192">
        <f t="shared" si="30"/>
        <v>0</v>
      </c>
      <c r="AU16" s="193">
        <f t="shared" si="31"/>
        <v>0</v>
      </c>
      <c r="AV16" s="193">
        <f t="shared" si="32"/>
        <v>0</v>
      </c>
      <c r="AW16" s="193">
        <f t="shared" si="33"/>
        <v>0</v>
      </c>
      <c r="AX16" s="193">
        <f t="shared" si="34"/>
        <v>0</v>
      </c>
      <c r="AY16" s="193">
        <f t="shared" si="35"/>
        <v>0</v>
      </c>
      <c r="AZ16" s="193">
        <f t="shared" si="36"/>
        <v>0</v>
      </c>
      <c r="BA16" s="193">
        <f t="shared" si="37"/>
        <v>0</v>
      </c>
      <c r="BB16" s="193">
        <f t="shared" si="38"/>
        <v>0</v>
      </c>
      <c r="BC16" s="306">
        <f t="shared" si="39"/>
        <v>0</v>
      </c>
      <c r="BD16" s="306">
        <f t="shared" si="40"/>
        <v>0</v>
      </c>
      <c r="BE16" s="306">
        <f t="shared" si="41"/>
        <v>0</v>
      </c>
      <c r="BF16" s="306">
        <f t="shared" si="42"/>
        <v>0</v>
      </c>
      <c r="BG16" s="306">
        <f t="shared" si="43"/>
        <v>0</v>
      </c>
      <c r="BH16" s="236">
        <f t="shared" si="44"/>
        <v>0</v>
      </c>
      <c r="BI16" s="2">
        <f t="shared" si="45"/>
        <v>0</v>
      </c>
      <c r="BJ16" s="87">
        <f>VLOOKUP(I16,Listy!$A$1:$H$9,6,FALSE)</f>
        <v>5009</v>
      </c>
      <c r="BK16" s="378">
        <f t="shared" si="50"/>
        <v>0</v>
      </c>
      <c r="BL16" s="379">
        <f t="shared" si="51"/>
        <v>0</v>
      </c>
      <c r="BM16" s="2"/>
      <c r="BN16" s="2"/>
      <c r="BO16" s="2"/>
      <c r="BP16" s="2"/>
      <c r="BQ16" s="2"/>
      <c r="BR16" s="2"/>
      <c r="BS16" s="22">
        <f t="shared" si="46"/>
        <v>0</v>
      </c>
      <c r="BT16" s="2"/>
      <c r="BU16" s="2"/>
      <c r="BV16" s="23"/>
      <c r="BW16" s="2"/>
      <c r="BX16" s="2"/>
      <c r="BY16" s="23"/>
      <c r="BZ16" s="2"/>
      <c r="CA16" s="2"/>
      <c r="CB16" s="23"/>
      <c r="CC16" s="23"/>
      <c r="CD16" s="2"/>
      <c r="CE16" s="2"/>
      <c r="CF16" s="2"/>
      <c r="CG16" s="22">
        <f t="shared" si="47"/>
        <v>0</v>
      </c>
      <c r="CH16" s="2"/>
      <c r="CI16" s="2"/>
      <c r="CJ16" s="2"/>
      <c r="CK16" s="22">
        <f t="shared" si="48"/>
        <v>0</v>
      </c>
      <c r="CL16" s="2"/>
      <c r="CM16" s="2"/>
      <c r="CN16" s="2"/>
      <c r="CO16" s="22">
        <f t="shared" si="49"/>
        <v>0</v>
      </c>
    </row>
    <row r="17" spans="1:93" x14ac:dyDescent="0.3">
      <c r="A17" s="112">
        <v>1</v>
      </c>
      <c r="B17" s="64" t="s">
        <v>383</v>
      </c>
      <c r="C17" s="105">
        <v>1</v>
      </c>
      <c r="D17" s="116" t="str">
        <f t="shared" si="20"/>
        <v>.z01_1_e_1</v>
      </c>
      <c r="E17" s="122" t="s">
        <v>34</v>
      </c>
      <c r="F17" s="37" t="str">
        <f>IFERROR(VLOOKUP($I17,Listy!$A:$H,2,FALSE),"XXX")</f>
        <v>XXX</v>
      </c>
      <c r="G17" s="37" t="str">
        <f>IFERROR(VLOOKUP($I17,Listy!$A:$H,3,FALSE),"XXX")</f>
        <v>XXX</v>
      </c>
      <c r="H17" s="20">
        <v>9</v>
      </c>
      <c r="I17" s="89" t="s">
        <v>1872</v>
      </c>
      <c r="J17" s="91" t="s">
        <v>371</v>
      </c>
      <c r="K17" s="94" t="e">
        <f>VLOOKUP(J17,Listy!A:B,2,FALSE)</f>
        <v>#N/A</v>
      </c>
      <c r="L17" s="91" t="s">
        <v>1873</v>
      </c>
      <c r="M17" s="94" t="e">
        <f>VLOOKUP(L17,Listy!A:B,2,FALSE)</f>
        <v>#N/A</v>
      </c>
      <c r="N17" s="37">
        <v>3</v>
      </c>
      <c r="O17" s="37">
        <f t="shared" si="21"/>
        <v>120</v>
      </c>
      <c r="P17" s="187"/>
      <c r="Q17" s="187"/>
      <c r="R17" s="187"/>
      <c r="S17" s="187"/>
      <c r="T17" s="187"/>
      <c r="U17" s="187"/>
      <c r="V17" s="187"/>
      <c r="W17" s="187"/>
      <c r="X17" s="187"/>
      <c r="Y17" s="292"/>
      <c r="Z17" s="292"/>
      <c r="AA17" s="292"/>
      <c r="AB17" s="292"/>
      <c r="AC17" s="292"/>
      <c r="AD17" s="292"/>
      <c r="AE17" s="292"/>
      <c r="AF17" s="292"/>
      <c r="AG17" s="305"/>
      <c r="AH17" s="305"/>
      <c r="AI17" s="305"/>
      <c r="AJ17" s="305"/>
      <c r="AK17" s="305"/>
      <c r="AL17" s="192">
        <f t="shared" si="22"/>
        <v>0</v>
      </c>
      <c r="AM17" s="192">
        <f t="shared" si="23"/>
        <v>0</v>
      </c>
      <c r="AN17" s="192">
        <f t="shared" si="24"/>
        <v>0</v>
      </c>
      <c r="AO17" s="192">
        <f t="shared" si="25"/>
        <v>0</v>
      </c>
      <c r="AP17" s="192">
        <f t="shared" si="26"/>
        <v>0</v>
      </c>
      <c r="AQ17" s="192">
        <f t="shared" si="27"/>
        <v>0</v>
      </c>
      <c r="AR17" s="192">
        <f t="shared" si="28"/>
        <v>0</v>
      </c>
      <c r="AS17" s="192">
        <f t="shared" si="29"/>
        <v>0</v>
      </c>
      <c r="AT17" s="192">
        <f t="shared" si="30"/>
        <v>0</v>
      </c>
      <c r="AU17" s="193">
        <f t="shared" si="31"/>
        <v>0</v>
      </c>
      <c r="AV17" s="193">
        <f t="shared" si="32"/>
        <v>0</v>
      </c>
      <c r="AW17" s="193">
        <f t="shared" si="33"/>
        <v>0</v>
      </c>
      <c r="AX17" s="193">
        <f t="shared" si="34"/>
        <v>0</v>
      </c>
      <c r="AY17" s="193">
        <f t="shared" si="35"/>
        <v>0</v>
      </c>
      <c r="AZ17" s="193">
        <f t="shared" si="36"/>
        <v>0</v>
      </c>
      <c r="BA17" s="193">
        <f t="shared" si="37"/>
        <v>0</v>
      </c>
      <c r="BB17" s="193">
        <f t="shared" si="38"/>
        <v>0</v>
      </c>
      <c r="BC17" s="306">
        <f t="shared" si="39"/>
        <v>0</v>
      </c>
      <c r="BD17" s="306">
        <f t="shared" si="40"/>
        <v>0</v>
      </c>
      <c r="BE17" s="306">
        <f t="shared" si="41"/>
        <v>0</v>
      </c>
      <c r="BF17" s="306">
        <f t="shared" si="42"/>
        <v>0</v>
      </c>
      <c r="BG17" s="306">
        <f t="shared" si="43"/>
        <v>0</v>
      </c>
      <c r="BH17" s="236">
        <f t="shared" si="44"/>
        <v>0</v>
      </c>
      <c r="BI17" s="2">
        <f t="shared" si="45"/>
        <v>0</v>
      </c>
      <c r="BJ17" s="87" t="e">
        <f>VLOOKUP(I17,Listy!$A$1:$H$9,6,FALSE)</f>
        <v>#N/A</v>
      </c>
      <c r="BK17" s="378" t="e">
        <f t="shared" si="50"/>
        <v>#N/A</v>
      </c>
      <c r="BL17" s="379" t="e">
        <f t="shared" si="51"/>
        <v>#N/A</v>
      </c>
      <c r="BM17" s="2"/>
      <c r="BN17" s="2"/>
      <c r="BO17" s="2"/>
      <c r="BP17" s="2"/>
      <c r="BQ17" s="2"/>
      <c r="BR17" s="2"/>
      <c r="BS17" s="21">
        <f t="shared" si="46"/>
        <v>0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1">
        <f t="shared" si="47"/>
        <v>0</v>
      </c>
      <c r="CH17" s="2"/>
      <c r="CI17" s="2"/>
      <c r="CJ17" s="2"/>
      <c r="CK17" s="21">
        <f t="shared" si="48"/>
        <v>0</v>
      </c>
      <c r="CL17" s="2"/>
      <c r="CM17" s="2"/>
      <c r="CN17" s="2"/>
      <c r="CO17" s="21">
        <f t="shared" si="49"/>
        <v>0</v>
      </c>
    </row>
    <row r="18" spans="1:93" x14ac:dyDescent="0.3">
      <c r="A18" s="112">
        <v>1</v>
      </c>
      <c r="B18" s="64" t="s">
        <v>384</v>
      </c>
      <c r="C18" s="105">
        <v>1</v>
      </c>
      <c r="D18" s="116" t="str">
        <f t="shared" si="20"/>
        <v>.z01_1_f_1</v>
      </c>
      <c r="E18" s="122" t="s">
        <v>35</v>
      </c>
      <c r="F18" s="37" t="str">
        <f>IFERROR(VLOOKUP($I18,Listy!$A:$H,2,FALSE),"XXX")</f>
        <v>XXX</v>
      </c>
      <c r="G18" s="37" t="str">
        <f>IFERROR(VLOOKUP($I18,Listy!$A:$H,3,FALSE),"XXX")</f>
        <v>XXX</v>
      </c>
      <c r="H18" s="20">
        <v>10</v>
      </c>
      <c r="I18" s="89" t="s">
        <v>1874</v>
      </c>
      <c r="J18" s="91" t="s">
        <v>371</v>
      </c>
      <c r="K18" s="94" t="e">
        <f>VLOOKUP(J18,Listy!A:B,2,FALSE)</f>
        <v>#N/A</v>
      </c>
      <c r="L18" s="91" t="s">
        <v>1875</v>
      </c>
      <c r="M18" s="94" t="e">
        <f>VLOOKUP(L18,Listy!A:B,2,FALSE)</f>
        <v>#N/A</v>
      </c>
      <c r="N18" s="37">
        <v>3</v>
      </c>
      <c r="O18" s="37">
        <f t="shared" si="21"/>
        <v>120</v>
      </c>
      <c r="P18" s="187"/>
      <c r="Q18" s="187"/>
      <c r="R18" s="187"/>
      <c r="S18" s="187"/>
      <c r="T18" s="187"/>
      <c r="U18" s="187"/>
      <c r="V18" s="187"/>
      <c r="W18" s="187"/>
      <c r="X18" s="187"/>
      <c r="Y18" s="292"/>
      <c r="Z18" s="292"/>
      <c r="AA18" s="292"/>
      <c r="AB18" s="292"/>
      <c r="AC18" s="292"/>
      <c r="AD18" s="292"/>
      <c r="AE18" s="292"/>
      <c r="AF18" s="292"/>
      <c r="AG18" s="305"/>
      <c r="AH18" s="305"/>
      <c r="AI18" s="305"/>
      <c r="AJ18" s="305"/>
      <c r="AK18" s="305"/>
      <c r="AL18" s="192">
        <f t="shared" si="22"/>
        <v>0</v>
      </c>
      <c r="AM18" s="192">
        <f t="shared" si="23"/>
        <v>0</v>
      </c>
      <c r="AN18" s="192">
        <f t="shared" si="24"/>
        <v>0</v>
      </c>
      <c r="AO18" s="192">
        <f t="shared" si="25"/>
        <v>0</v>
      </c>
      <c r="AP18" s="192">
        <f t="shared" si="26"/>
        <v>0</v>
      </c>
      <c r="AQ18" s="192">
        <f t="shared" si="27"/>
        <v>0</v>
      </c>
      <c r="AR18" s="192">
        <f t="shared" si="28"/>
        <v>0</v>
      </c>
      <c r="AS18" s="192">
        <f t="shared" si="29"/>
        <v>0</v>
      </c>
      <c r="AT18" s="192">
        <f t="shared" si="30"/>
        <v>0</v>
      </c>
      <c r="AU18" s="193">
        <f t="shared" si="31"/>
        <v>0</v>
      </c>
      <c r="AV18" s="193">
        <f t="shared" si="32"/>
        <v>0</v>
      </c>
      <c r="AW18" s="193">
        <f t="shared" si="33"/>
        <v>0</v>
      </c>
      <c r="AX18" s="193">
        <f t="shared" si="34"/>
        <v>0</v>
      </c>
      <c r="AY18" s="193">
        <f t="shared" si="35"/>
        <v>0</v>
      </c>
      <c r="AZ18" s="193">
        <f t="shared" si="36"/>
        <v>0</v>
      </c>
      <c r="BA18" s="193">
        <f t="shared" si="37"/>
        <v>0</v>
      </c>
      <c r="BB18" s="193">
        <f t="shared" si="38"/>
        <v>0</v>
      </c>
      <c r="BC18" s="306">
        <f t="shared" si="39"/>
        <v>0</v>
      </c>
      <c r="BD18" s="306">
        <f t="shared" si="40"/>
        <v>0</v>
      </c>
      <c r="BE18" s="306">
        <f t="shared" si="41"/>
        <v>0</v>
      </c>
      <c r="BF18" s="306">
        <f t="shared" si="42"/>
        <v>0</v>
      </c>
      <c r="BG18" s="306">
        <f t="shared" si="43"/>
        <v>0</v>
      </c>
      <c r="BH18" s="236">
        <f t="shared" si="44"/>
        <v>0</v>
      </c>
      <c r="BI18" s="2">
        <f t="shared" si="45"/>
        <v>0</v>
      </c>
      <c r="BJ18" s="87" t="e">
        <f>VLOOKUP(I18,Listy!$A$1:$H$9,6,FALSE)</f>
        <v>#N/A</v>
      </c>
      <c r="BK18" s="378" t="e">
        <f t="shared" si="50"/>
        <v>#N/A</v>
      </c>
      <c r="BL18" s="379" t="e">
        <f t="shared" si="51"/>
        <v>#N/A</v>
      </c>
      <c r="BM18" s="2"/>
      <c r="BN18" s="2"/>
      <c r="BO18" s="2"/>
      <c r="BP18" s="2"/>
      <c r="BQ18" s="2"/>
      <c r="BR18" s="2"/>
      <c r="BS18" s="22">
        <f t="shared" si="46"/>
        <v>0</v>
      </c>
      <c r="BT18" s="2"/>
      <c r="BU18" s="2"/>
      <c r="BV18" s="23"/>
      <c r="BW18" s="2"/>
      <c r="BX18" s="2"/>
      <c r="BY18" s="23"/>
      <c r="BZ18" s="2"/>
      <c r="CA18" s="2"/>
      <c r="CB18" s="23"/>
      <c r="CC18" s="23"/>
      <c r="CD18" s="2"/>
      <c r="CE18" s="2"/>
      <c r="CF18" s="2"/>
      <c r="CG18" s="22">
        <f t="shared" si="47"/>
        <v>0</v>
      </c>
      <c r="CH18" s="2"/>
      <c r="CI18" s="2"/>
      <c r="CJ18" s="2"/>
      <c r="CK18" s="22">
        <f t="shared" si="48"/>
        <v>0</v>
      </c>
      <c r="CL18" s="2"/>
      <c r="CM18" s="2"/>
      <c r="CN18" s="2"/>
      <c r="CO18" s="22">
        <f t="shared" si="49"/>
        <v>0</v>
      </c>
    </row>
    <row r="19" spans="1:93" x14ac:dyDescent="0.3">
      <c r="A19" s="112">
        <v>1</v>
      </c>
      <c r="B19" s="64" t="s">
        <v>383</v>
      </c>
      <c r="C19" s="105">
        <v>1</v>
      </c>
      <c r="D19" s="116" t="str">
        <f t="shared" si="20"/>
        <v>.z01_1_e_1</v>
      </c>
      <c r="E19" s="122" t="s">
        <v>34</v>
      </c>
      <c r="F19" s="37" t="str">
        <f>IFERROR(VLOOKUP($I19,Listy!$A:$H,2,FALSE),"XXX")</f>
        <v>XXX</v>
      </c>
      <c r="G19" s="37" t="str">
        <f>IFERROR(VLOOKUP($I19,Listy!$A:$H,3,FALSE),"XXX")</f>
        <v>XXX</v>
      </c>
      <c r="H19" s="20">
        <v>11</v>
      </c>
      <c r="I19" s="89" t="s">
        <v>1876</v>
      </c>
      <c r="J19" s="91" t="s">
        <v>371</v>
      </c>
      <c r="K19" s="94" t="e">
        <f>VLOOKUP(J19,Listy!A:B,2,FALSE)</f>
        <v>#N/A</v>
      </c>
      <c r="L19" s="91" t="s">
        <v>1877</v>
      </c>
      <c r="M19" s="94" t="e">
        <f>VLOOKUP(L19,Listy!A:B,2,FALSE)</f>
        <v>#N/A</v>
      </c>
      <c r="N19" s="37">
        <v>3</v>
      </c>
      <c r="O19" s="37">
        <f t="shared" si="21"/>
        <v>120</v>
      </c>
      <c r="P19" s="187"/>
      <c r="Q19" s="187"/>
      <c r="R19" s="187"/>
      <c r="S19" s="187"/>
      <c r="T19" s="187"/>
      <c r="U19" s="187"/>
      <c r="V19" s="187"/>
      <c r="W19" s="187"/>
      <c r="X19" s="187"/>
      <c r="Y19" s="292"/>
      <c r="Z19" s="292"/>
      <c r="AA19" s="292"/>
      <c r="AB19" s="292"/>
      <c r="AC19" s="292"/>
      <c r="AD19" s="292"/>
      <c r="AE19" s="292"/>
      <c r="AF19" s="292"/>
      <c r="AG19" s="305"/>
      <c r="AH19" s="305"/>
      <c r="AI19" s="305"/>
      <c r="AJ19" s="305"/>
      <c r="AK19" s="305"/>
      <c r="AL19" s="192">
        <f t="shared" si="22"/>
        <v>0</v>
      </c>
      <c r="AM19" s="192">
        <f t="shared" si="23"/>
        <v>0</v>
      </c>
      <c r="AN19" s="192">
        <f t="shared" si="24"/>
        <v>0</v>
      </c>
      <c r="AO19" s="192">
        <f t="shared" si="25"/>
        <v>0</v>
      </c>
      <c r="AP19" s="192">
        <f t="shared" si="26"/>
        <v>0</v>
      </c>
      <c r="AQ19" s="192">
        <f t="shared" si="27"/>
        <v>0</v>
      </c>
      <c r="AR19" s="192">
        <f t="shared" si="28"/>
        <v>0</v>
      </c>
      <c r="AS19" s="192">
        <f t="shared" si="29"/>
        <v>0</v>
      </c>
      <c r="AT19" s="192">
        <f t="shared" si="30"/>
        <v>0</v>
      </c>
      <c r="AU19" s="193">
        <f t="shared" si="31"/>
        <v>0</v>
      </c>
      <c r="AV19" s="193">
        <f t="shared" si="32"/>
        <v>0</v>
      </c>
      <c r="AW19" s="193">
        <f t="shared" si="33"/>
        <v>0</v>
      </c>
      <c r="AX19" s="193">
        <f t="shared" si="34"/>
        <v>0</v>
      </c>
      <c r="AY19" s="193">
        <f t="shared" si="35"/>
        <v>0</v>
      </c>
      <c r="AZ19" s="193">
        <f t="shared" si="36"/>
        <v>0</v>
      </c>
      <c r="BA19" s="193">
        <f t="shared" si="37"/>
        <v>0</v>
      </c>
      <c r="BB19" s="193">
        <f t="shared" si="38"/>
        <v>0</v>
      </c>
      <c r="BC19" s="306">
        <f t="shared" si="39"/>
        <v>0</v>
      </c>
      <c r="BD19" s="306">
        <f t="shared" si="40"/>
        <v>0</v>
      </c>
      <c r="BE19" s="306">
        <f t="shared" si="41"/>
        <v>0</v>
      </c>
      <c r="BF19" s="306">
        <f t="shared" si="42"/>
        <v>0</v>
      </c>
      <c r="BG19" s="306">
        <f t="shared" si="43"/>
        <v>0</v>
      </c>
      <c r="BH19" s="236">
        <f t="shared" si="44"/>
        <v>0</v>
      </c>
      <c r="BI19" s="2">
        <f t="shared" si="45"/>
        <v>0</v>
      </c>
      <c r="BJ19" s="87" t="e">
        <f>VLOOKUP(I19,Listy!$A$1:$H$9,6,FALSE)</f>
        <v>#N/A</v>
      </c>
      <c r="BK19" s="378" t="e">
        <f t="shared" si="50"/>
        <v>#N/A</v>
      </c>
      <c r="BL19" s="379" t="e">
        <f t="shared" si="51"/>
        <v>#N/A</v>
      </c>
      <c r="BM19" s="2"/>
      <c r="BN19" s="2"/>
      <c r="BO19" s="2"/>
      <c r="BP19" s="2"/>
      <c r="BQ19" s="2"/>
      <c r="BR19" s="2"/>
      <c r="BS19" s="21">
        <f t="shared" si="46"/>
        <v>0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1">
        <f t="shared" si="47"/>
        <v>0</v>
      </c>
      <c r="CH19" s="2"/>
      <c r="CI19" s="2"/>
      <c r="CJ19" s="2"/>
      <c r="CK19" s="21">
        <f t="shared" si="48"/>
        <v>0</v>
      </c>
      <c r="CL19" s="2"/>
      <c r="CM19" s="2"/>
      <c r="CN19" s="2"/>
      <c r="CO19" s="21">
        <f t="shared" si="49"/>
        <v>0</v>
      </c>
    </row>
    <row r="20" spans="1:93" x14ac:dyDescent="0.3">
      <c r="A20" s="112">
        <v>1</v>
      </c>
      <c r="B20" s="64" t="s">
        <v>384</v>
      </c>
      <c r="C20" s="105">
        <v>1</v>
      </c>
      <c r="D20" s="116" t="str">
        <f t="shared" si="20"/>
        <v>.z01_1_f_1</v>
      </c>
      <c r="E20" s="122" t="s">
        <v>35</v>
      </c>
      <c r="F20" s="37" t="str">
        <f>IFERROR(VLOOKUP($I20,Listy!$A:$H,2,FALSE),"XXX")</f>
        <v>XXX</v>
      </c>
      <c r="G20" s="37" t="str">
        <f>IFERROR(VLOOKUP($I20,Listy!$A:$H,3,FALSE),"XXX")</f>
        <v>XXX</v>
      </c>
      <c r="H20" s="20">
        <v>12</v>
      </c>
      <c r="I20" s="89" t="s">
        <v>1878</v>
      </c>
      <c r="J20" s="91" t="s">
        <v>371</v>
      </c>
      <c r="K20" s="94" t="e">
        <f>VLOOKUP(J20,Listy!A:B,2,FALSE)</f>
        <v>#N/A</v>
      </c>
      <c r="L20" s="91" t="s">
        <v>1879</v>
      </c>
      <c r="M20" s="94" t="e">
        <f>VLOOKUP(L20,Listy!A:B,2,FALSE)</f>
        <v>#N/A</v>
      </c>
      <c r="N20" s="37">
        <v>3</v>
      </c>
      <c r="O20" s="37">
        <f t="shared" si="21"/>
        <v>120</v>
      </c>
      <c r="P20" s="187"/>
      <c r="Q20" s="187"/>
      <c r="R20" s="187"/>
      <c r="S20" s="187"/>
      <c r="T20" s="187"/>
      <c r="U20" s="187"/>
      <c r="V20" s="187"/>
      <c r="W20" s="187"/>
      <c r="X20" s="187"/>
      <c r="Y20" s="292"/>
      <c r="Z20" s="292"/>
      <c r="AA20" s="292"/>
      <c r="AB20" s="292"/>
      <c r="AC20" s="292"/>
      <c r="AD20" s="292"/>
      <c r="AE20" s="292"/>
      <c r="AF20" s="292"/>
      <c r="AG20" s="305"/>
      <c r="AH20" s="305"/>
      <c r="AI20" s="305"/>
      <c r="AJ20" s="305"/>
      <c r="AK20" s="305"/>
      <c r="AL20" s="192">
        <f t="shared" si="22"/>
        <v>0</v>
      </c>
      <c r="AM20" s="192">
        <f t="shared" si="23"/>
        <v>0</v>
      </c>
      <c r="AN20" s="192">
        <f t="shared" si="24"/>
        <v>0</v>
      </c>
      <c r="AO20" s="192">
        <f t="shared" si="25"/>
        <v>0</v>
      </c>
      <c r="AP20" s="192">
        <f t="shared" si="26"/>
        <v>0</v>
      </c>
      <c r="AQ20" s="192">
        <f t="shared" si="27"/>
        <v>0</v>
      </c>
      <c r="AR20" s="192">
        <f t="shared" si="28"/>
        <v>0</v>
      </c>
      <c r="AS20" s="192">
        <f t="shared" si="29"/>
        <v>0</v>
      </c>
      <c r="AT20" s="192">
        <f t="shared" si="30"/>
        <v>0</v>
      </c>
      <c r="AU20" s="193">
        <f t="shared" si="31"/>
        <v>0</v>
      </c>
      <c r="AV20" s="193">
        <f t="shared" si="32"/>
        <v>0</v>
      </c>
      <c r="AW20" s="193">
        <f t="shared" si="33"/>
        <v>0</v>
      </c>
      <c r="AX20" s="193">
        <f t="shared" si="34"/>
        <v>0</v>
      </c>
      <c r="AY20" s="193">
        <f t="shared" si="35"/>
        <v>0</v>
      </c>
      <c r="AZ20" s="193">
        <f t="shared" si="36"/>
        <v>0</v>
      </c>
      <c r="BA20" s="193">
        <f t="shared" si="37"/>
        <v>0</v>
      </c>
      <c r="BB20" s="193">
        <f t="shared" si="38"/>
        <v>0</v>
      </c>
      <c r="BC20" s="306">
        <f t="shared" si="39"/>
        <v>0</v>
      </c>
      <c r="BD20" s="306">
        <f t="shared" si="40"/>
        <v>0</v>
      </c>
      <c r="BE20" s="306">
        <f t="shared" si="41"/>
        <v>0</v>
      </c>
      <c r="BF20" s="306">
        <f t="shared" si="42"/>
        <v>0</v>
      </c>
      <c r="BG20" s="306">
        <f t="shared" si="43"/>
        <v>0</v>
      </c>
      <c r="BH20" s="236">
        <f t="shared" si="44"/>
        <v>0</v>
      </c>
      <c r="BI20" s="2">
        <f t="shared" si="45"/>
        <v>0</v>
      </c>
      <c r="BJ20" s="87" t="e">
        <f>VLOOKUP(I20,Listy!$A$1:$H$9,6,FALSE)</f>
        <v>#N/A</v>
      </c>
      <c r="BK20" s="378" t="e">
        <f t="shared" si="50"/>
        <v>#N/A</v>
      </c>
      <c r="BL20" s="379" t="e">
        <f t="shared" si="51"/>
        <v>#N/A</v>
      </c>
      <c r="BM20" s="2"/>
      <c r="BN20" s="2"/>
      <c r="BO20" s="2"/>
      <c r="BP20" s="2"/>
      <c r="BQ20" s="2"/>
      <c r="BR20" s="2"/>
      <c r="BS20" s="22">
        <f t="shared" si="46"/>
        <v>0</v>
      </c>
      <c r="BT20" s="2"/>
      <c r="BU20" s="2"/>
      <c r="BV20" s="23"/>
      <c r="BW20" s="2"/>
      <c r="BX20" s="2"/>
      <c r="BY20" s="23"/>
      <c r="BZ20" s="2"/>
      <c r="CA20" s="2"/>
      <c r="CB20" s="23"/>
      <c r="CC20" s="23"/>
      <c r="CD20" s="2"/>
      <c r="CE20" s="2"/>
      <c r="CF20" s="2"/>
      <c r="CG20" s="22">
        <f t="shared" si="47"/>
        <v>0</v>
      </c>
      <c r="CH20" s="2"/>
      <c r="CI20" s="2"/>
      <c r="CJ20" s="2"/>
      <c r="CK20" s="22">
        <f t="shared" si="48"/>
        <v>0</v>
      </c>
      <c r="CL20" s="2"/>
      <c r="CM20" s="2"/>
      <c r="CN20" s="2"/>
      <c r="CO20" s="22">
        <f t="shared" si="49"/>
        <v>0</v>
      </c>
    </row>
    <row r="21" spans="1:93" x14ac:dyDescent="0.3">
      <c r="A21" s="112">
        <v>1</v>
      </c>
      <c r="B21" s="64" t="s">
        <v>383</v>
      </c>
      <c r="C21" s="105">
        <v>1</v>
      </c>
      <c r="D21" s="116" t="str">
        <f t="shared" si="20"/>
        <v>.z01_1_e_1</v>
      </c>
      <c r="E21" s="122" t="s">
        <v>34</v>
      </c>
      <c r="F21" s="37" t="str">
        <f>IFERROR(VLOOKUP($I21,Listy!$A:$H,2,FALSE),"XXX")</f>
        <v>XXX</v>
      </c>
      <c r="G21" s="37" t="str">
        <f>IFERROR(VLOOKUP($I21,Listy!$A:$H,3,FALSE),"XXX")</f>
        <v>XXX</v>
      </c>
      <c r="H21" s="20">
        <v>13</v>
      </c>
      <c r="I21" s="89" t="s">
        <v>1880</v>
      </c>
      <c r="J21" s="91" t="s">
        <v>371</v>
      </c>
      <c r="K21" s="94" t="e">
        <f>VLOOKUP(J21,Listy!A:B,2,FALSE)</f>
        <v>#N/A</v>
      </c>
      <c r="L21" s="91" t="s">
        <v>1881</v>
      </c>
      <c r="M21" s="94" t="e">
        <f>VLOOKUP(L21,Listy!A:B,2,FALSE)</f>
        <v>#N/A</v>
      </c>
      <c r="N21" s="37">
        <v>3</v>
      </c>
      <c r="O21" s="37">
        <f t="shared" si="21"/>
        <v>120</v>
      </c>
      <c r="P21" s="187"/>
      <c r="Q21" s="187"/>
      <c r="R21" s="187"/>
      <c r="S21" s="187"/>
      <c r="T21" s="187"/>
      <c r="U21" s="187"/>
      <c r="V21" s="187"/>
      <c r="W21" s="187"/>
      <c r="X21" s="187"/>
      <c r="Y21" s="292"/>
      <c r="Z21" s="292"/>
      <c r="AA21" s="292"/>
      <c r="AB21" s="292"/>
      <c r="AC21" s="292"/>
      <c r="AD21" s="292"/>
      <c r="AE21" s="292"/>
      <c r="AF21" s="292"/>
      <c r="AG21" s="305"/>
      <c r="AH21" s="305"/>
      <c r="AI21" s="305"/>
      <c r="AJ21" s="305"/>
      <c r="AK21" s="305"/>
      <c r="AL21" s="192">
        <f t="shared" si="22"/>
        <v>0</v>
      </c>
      <c r="AM21" s="192">
        <f t="shared" si="23"/>
        <v>0</v>
      </c>
      <c r="AN21" s="192">
        <f t="shared" si="24"/>
        <v>0</v>
      </c>
      <c r="AO21" s="192">
        <f t="shared" si="25"/>
        <v>0</v>
      </c>
      <c r="AP21" s="192">
        <f t="shared" si="26"/>
        <v>0</v>
      </c>
      <c r="AQ21" s="192">
        <f t="shared" si="27"/>
        <v>0</v>
      </c>
      <c r="AR21" s="192">
        <f t="shared" si="28"/>
        <v>0</v>
      </c>
      <c r="AS21" s="192">
        <f t="shared" si="29"/>
        <v>0</v>
      </c>
      <c r="AT21" s="192">
        <f t="shared" si="30"/>
        <v>0</v>
      </c>
      <c r="AU21" s="193">
        <f t="shared" si="31"/>
        <v>0</v>
      </c>
      <c r="AV21" s="193">
        <f t="shared" si="32"/>
        <v>0</v>
      </c>
      <c r="AW21" s="193">
        <f t="shared" si="33"/>
        <v>0</v>
      </c>
      <c r="AX21" s="193">
        <f t="shared" si="34"/>
        <v>0</v>
      </c>
      <c r="AY21" s="193">
        <f t="shared" si="35"/>
        <v>0</v>
      </c>
      <c r="AZ21" s="193">
        <f t="shared" si="36"/>
        <v>0</v>
      </c>
      <c r="BA21" s="193">
        <f t="shared" si="37"/>
        <v>0</v>
      </c>
      <c r="BB21" s="193">
        <f t="shared" si="38"/>
        <v>0</v>
      </c>
      <c r="BC21" s="306">
        <f t="shared" si="39"/>
        <v>0</v>
      </c>
      <c r="BD21" s="306">
        <f t="shared" si="40"/>
        <v>0</v>
      </c>
      <c r="BE21" s="306">
        <f t="shared" si="41"/>
        <v>0</v>
      </c>
      <c r="BF21" s="306">
        <f t="shared" si="42"/>
        <v>0</v>
      </c>
      <c r="BG21" s="306">
        <f t="shared" si="43"/>
        <v>0</v>
      </c>
      <c r="BH21" s="236">
        <f t="shared" si="44"/>
        <v>0</v>
      </c>
      <c r="BI21" s="2">
        <f t="shared" si="45"/>
        <v>0</v>
      </c>
      <c r="BJ21" s="87" t="e">
        <f>VLOOKUP(I21,Listy!$A$1:$H$9,6,FALSE)</f>
        <v>#N/A</v>
      </c>
      <c r="BK21" s="378" t="e">
        <f t="shared" si="50"/>
        <v>#N/A</v>
      </c>
      <c r="BL21" s="379" t="e">
        <f t="shared" si="51"/>
        <v>#N/A</v>
      </c>
      <c r="BM21" s="2"/>
      <c r="BN21" s="2"/>
      <c r="BO21" s="2"/>
      <c r="BP21" s="2"/>
      <c r="BQ21" s="2"/>
      <c r="BR21" s="2"/>
      <c r="BS21" s="21">
        <f t="shared" si="46"/>
        <v>0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1">
        <f t="shared" si="47"/>
        <v>0</v>
      </c>
      <c r="CH21" s="2"/>
      <c r="CI21" s="2"/>
      <c r="CJ21" s="2"/>
      <c r="CK21" s="21">
        <f t="shared" si="48"/>
        <v>0</v>
      </c>
      <c r="CL21" s="2"/>
      <c r="CM21" s="2"/>
      <c r="CN21" s="2"/>
      <c r="CO21" s="21">
        <f t="shared" si="49"/>
        <v>0</v>
      </c>
    </row>
    <row r="22" spans="1:93" x14ac:dyDescent="0.3">
      <c r="A22" s="112">
        <v>1</v>
      </c>
      <c r="B22" s="64" t="s">
        <v>384</v>
      </c>
      <c r="C22" s="105">
        <v>1</v>
      </c>
      <c r="D22" s="116" t="str">
        <f t="shared" si="20"/>
        <v>.z01_1_f_1</v>
      </c>
      <c r="E22" s="122" t="s">
        <v>35</v>
      </c>
      <c r="F22" s="37" t="str">
        <f>IFERROR(VLOOKUP($I22,Listy!$A:$H,2,FALSE),"XXX")</f>
        <v>XXX</v>
      </c>
      <c r="G22" s="37" t="str">
        <f>IFERROR(VLOOKUP($I22,Listy!$A:$H,3,FALSE),"XXX")</f>
        <v>XXX</v>
      </c>
      <c r="H22" s="20">
        <v>14</v>
      </c>
      <c r="I22" s="89" t="s">
        <v>1882</v>
      </c>
      <c r="J22" s="91" t="s">
        <v>371</v>
      </c>
      <c r="K22" s="94" t="e">
        <f>VLOOKUP(J22,Listy!A:B,2,FALSE)</f>
        <v>#N/A</v>
      </c>
      <c r="L22" s="91" t="s">
        <v>1883</v>
      </c>
      <c r="M22" s="94" t="e">
        <f>VLOOKUP(L22,Listy!A:B,2,FALSE)</f>
        <v>#N/A</v>
      </c>
      <c r="N22" s="37">
        <v>3</v>
      </c>
      <c r="O22" s="37">
        <f t="shared" si="21"/>
        <v>120</v>
      </c>
      <c r="P22" s="187"/>
      <c r="Q22" s="187"/>
      <c r="R22" s="187"/>
      <c r="S22" s="187"/>
      <c r="T22" s="187"/>
      <c r="U22" s="187"/>
      <c r="V22" s="187"/>
      <c r="W22" s="187"/>
      <c r="X22" s="187"/>
      <c r="Y22" s="292"/>
      <c r="Z22" s="292"/>
      <c r="AA22" s="292"/>
      <c r="AB22" s="292"/>
      <c r="AC22" s="292"/>
      <c r="AD22" s="292"/>
      <c r="AE22" s="292"/>
      <c r="AF22" s="292"/>
      <c r="AG22" s="305"/>
      <c r="AH22" s="305"/>
      <c r="AI22" s="305"/>
      <c r="AJ22" s="305"/>
      <c r="AK22" s="305"/>
      <c r="AL22" s="192">
        <f t="shared" si="22"/>
        <v>0</v>
      </c>
      <c r="AM22" s="192">
        <f t="shared" si="23"/>
        <v>0</v>
      </c>
      <c r="AN22" s="192">
        <f t="shared" si="24"/>
        <v>0</v>
      </c>
      <c r="AO22" s="192">
        <f t="shared" si="25"/>
        <v>0</v>
      </c>
      <c r="AP22" s="192">
        <f t="shared" si="26"/>
        <v>0</v>
      </c>
      <c r="AQ22" s="192">
        <f t="shared" si="27"/>
        <v>0</v>
      </c>
      <c r="AR22" s="192">
        <f t="shared" si="28"/>
        <v>0</v>
      </c>
      <c r="AS22" s="192">
        <f t="shared" si="29"/>
        <v>0</v>
      </c>
      <c r="AT22" s="192">
        <f t="shared" si="30"/>
        <v>0</v>
      </c>
      <c r="AU22" s="193">
        <f t="shared" si="31"/>
        <v>0</v>
      </c>
      <c r="AV22" s="193">
        <f t="shared" si="32"/>
        <v>0</v>
      </c>
      <c r="AW22" s="193">
        <f t="shared" si="33"/>
        <v>0</v>
      </c>
      <c r="AX22" s="193">
        <f t="shared" si="34"/>
        <v>0</v>
      </c>
      <c r="AY22" s="193">
        <f t="shared" si="35"/>
        <v>0</v>
      </c>
      <c r="AZ22" s="193">
        <f t="shared" si="36"/>
        <v>0</v>
      </c>
      <c r="BA22" s="193">
        <f t="shared" si="37"/>
        <v>0</v>
      </c>
      <c r="BB22" s="193">
        <f t="shared" si="38"/>
        <v>0</v>
      </c>
      <c r="BC22" s="306">
        <f t="shared" si="39"/>
        <v>0</v>
      </c>
      <c r="BD22" s="306">
        <f t="shared" si="40"/>
        <v>0</v>
      </c>
      <c r="BE22" s="306">
        <f t="shared" si="41"/>
        <v>0</v>
      </c>
      <c r="BF22" s="306">
        <f t="shared" si="42"/>
        <v>0</v>
      </c>
      <c r="BG22" s="306">
        <f t="shared" si="43"/>
        <v>0</v>
      </c>
      <c r="BH22" s="236">
        <f t="shared" si="44"/>
        <v>0</v>
      </c>
      <c r="BI22" s="2">
        <f t="shared" si="45"/>
        <v>0</v>
      </c>
      <c r="BJ22" s="87" t="e">
        <f>VLOOKUP(I22,Listy!$A$1:$H$9,6,FALSE)</f>
        <v>#N/A</v>
      </c>
      <c r="BK22" s="378" t="e">
        <f t="shared" si="50"/>
        <v>#N/A</v>
      </c>
      <c r="BL22" s="379" t="e">
        <f t="shared" si="51"/>
        <v>#N/A</v>
      </c>
      <c r="BM22" s="2"/>
      <c r="BN22" s="2"/>
      <c r="BO22" s="2"/>
      <c r="BP22" s="2"/>
      <c r="BQ22" s="2"/>
      <c r="BR22" s="2"/>
      <c r="BS22" s="22">
        <f t="shared" si="46"/>
        <v>0</v>
      </c>
      <c r="BT22" s="2"/>
      <c r="BU22" s="2"/>
      <c r="BV22" s="23"/>
      <c r="BW22" s="2"/>
      <c r="BX22" s="2"/>
      <c r="BY22" s="23"/>
      <c r="BZ22" s="2"/>
      <c r="CA22" s="2"/>
      <c r="CB22" s="23"/>
      <c r="CC22" s="23"/>
      <c r="CD22" s="2"/>
      <c r="CE22" s="2"/>
      <c r="CF22" s="2"/>
      <c r="CG22" s="22">
        <f t="shared" si="47"/>
        <v>0</v>
      </c>
      <c r="CH22" s="2"/>
      <c r="CI22" s="2"/>
      <c r="CJ22" s="2"/>
      <c r="CK22" s="22">
        <f t="shared" si="48"/>
        <v>0</v>
      </c>
      <c r="CL22" s="2"/>
      <c r="CM22" s="2"/>
      <c r="CN22" s="2"/>
      <c r="CO22" s="22">
        <f t="shared" si="49"/>
        <v>0</v>
      </c>
    </row>
    <row r="23" spans="1:93" x14ac:dyDescent="0.3">
      <c r="A23" s="112">
        <v>1</v>
      </c>
      <c r="B23" s="64" t="s">
        <v>383</v>
      </c>
      <c r="C23" s="105">
        <v>1</v>
      </c>
      <c r="D23" s="116" t="str">
        <f t="shared" si="20"/>
        <v>.z01_1_e_1</v>
      </c>
      <c r="E23" s="122" t="s">
        <v>34</v>
      </c>
      <c r="F23" s="37" t="str">
        <f>IFERROR(VLOOKUP($I23,Listy!$A:$H,2,FALSE),"XXX")</f>
        <v>XXX</v>
      </c>
      <c r="G23" s="37" t="str">
        <f>IFERROR(VLOOKUP($I23,Listy!$A:$H,3,FALSE),"XXX")</f>
        <v>XXX</v>
      </c>
      <c r="H23" s="20">
        <v>15</v>
      </c>
      <c r="I23" s="89" t="s">
        <v>1884</v>
      </c>
      <c r="J23" s="91" t="s">
        <v>371</v>
      </c>
      <c r="K23" s="94" t="e">
        <f>VLOOKUP(J23,Listy!A:B,2,FALSE)</f>
        <v>#N/A</v>
      </c>
      <c r="L23" s="91" t="s">
        <v>1885</v>
      </c>
      <c r="M23" s="94" t="e">
        <f>VLOOKUP(L23,Listy!A:B,2,FALSE)</f>
        <v>#N/A</v>
      </c>
      <c r="N23" s="37">
        <v>3</v>
      </c>
      <c r="O23" s="37">
        <f t="shared" si="21"/>
        <v>120</v>
      </c>
      <c r="P23" s="187"/>
      <c r="Q23" s="187"/>
      <c r="R23" s="187"/>
      <c r="S23" s="187"/>
      <c r="T23" s="187"/>
      <c r="U23" s="187"/>
      <c r="V23" s="187"/>
      <c r="W23" s="187"/>
      <c r="X23" s="187"/>
      <c r="Y23" s="292"/>
      <c r="Z23" s="292"/>
      <c r="AA23" s="292"/>
      <c r="AB23" s="292"/>
      <c r="AC23" s="292"/>
      <c r="AD23" s="292"/>
      <c r="AE23" s="292"/>
      <c r="AF23" s="292"/>
      <c r="AG23" s="305"/>
      <c r="AH23" s="305"/>
      <c r="AI23" s="305"/>
      <c r="AJ23" s="305"/>
      <c r="AK23" s="305"/>
      <c r="AL23" s="192">
        <f t="shared" si="22"/>
        <v>0</v>
      </c>
      <c r="AM23" s="192">
        <f t="shared" si="23"/>
        <v>0</v>
      </c>
      <c r="AN23" s="192">
        <f t="shared" si="24"/>
        <v>0</v>
      </c>
      <c r="AO23" s="192">
        <f t="shared" si="25"/>
        <v>0</v>
      </c>
      <c r="AP23" s="192">
        <f t="shared" si="26"/>
        <v>0</v>
      </c>
      <c r="AQ23" s="192">
        <f t="shared" si="27"/>
        <v>0</v>
      </c>
      <c r="AR23" s="192">
        <f t="shared" si="28"/>
        <v>0</v>
      </c>
      <c r="AS23" s="192">
        <f t="shared" si="29"/>
        <v>0</v>
      </c>
      <c r="AT23" s="192">
        <f t="shared" si="30"/>
        <v>0</v>
      </c>
      <c r="AU23" s="193">
        <f t="shared" si="31"/>
        <v>0</v>
      </c>
      <c r="AV23" s="193">
        <f t="shared" si="32"/>
        <v>0</v>
      </c>
      <c r="AW23" s="193">
        <f t="shared" si="33"/>
        <v>0</v>
      </c>
      <c r="AX23" s="193">
        <f t="shared" si="34"/>
        <v>0</v>
      </c>
      <c r="AY23" s="193">
        <f t="shared" si="35"/>
        <v>0</v>
      </c>
      <c r="AZ23" s="193">
        <f t="shared" si="36"/>
        <v>0</v>
      </c>
      <c r="BA23" s="193">
        <f t="shared" si="37"/>
        <v>0</v>
      </c>
      <c r="BB23" s="193">
        <f t="shared" si="38"/>
        <v>0</v>
      </c>
      <c r="BC23" s="306">
        <f t="shared" si="39"/>
        <v>0</v>
      </c>
      <c r="BD23" s="306">
        <f t="shared" si="40"/>
        <v>0</v>
      </c>
      <c r="BE23" s="306">
        <f t="shared" si="41"/>
        <v>0</v>
      </c>
      <c r="BF23" s="306">
        <f t="shared" si="42"/>
        <v>0</v>
      </c>
      <c r="BG23" s="306">
        <f t="shared" si="43"/>
        <v>0</v>
      </c>
      <c r="BH23" s="236">
        <f t="shared" si="44"/>
        <v>0</v>
      </c>
      <c r="BI23" s="2">
        <f t="shared" si="45"/>
        <v>0</v>
      </c>
      <c r="BJ23" s="87" t="e">
        <f>VLOOKUP(I23,Listy!$A$1:$H$9,6,FALSE)</f>
        <v>#N/A</v>
      </c>
      <c r="BK23" s="378" t="e">
        <f t="shared" si="50"/>
        <v>#N/A</v>
      </c>
      <c r="BL23" s="379" t="e">
        <f t="shared" si="51"/>
        <v>#N/A</v>
      </c>
      <c r="BM23" s="2"/>
      <c r="BN23" s="2"/>
      <c r="BO23" s="2"/>
      <c r="BP23" s="2"/>
      <c r="BQ23" s="2"/>
      <c r="BR23" s="2"/>
      <c r="BS23" s="21">
        <f t="shared" si="46"/>
        <v>0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1">
        <f t="shared" si="47"/>
        <v>0</v>
      </c>
      <c r="CH23" s="2"/>
      <c r="CI23" s="2"/>
      <c r="CJ23" s="2"/>
      <c r="CK23" s="21">
        <f t="shared" si="48"/>
        <v>0</v>
      </c>
      <c r="CL23" s="2"/>
      <c r="CM23" s="2"/>
      <c r="CN23" s="2"/>
      <c r="CO23" s="21">
        <f t="shared" si="49"/>
        <v>0</v>
      </c>
    </row>
    <row r="24" spans="1:93" x14ac:dyDescent="0.3">
      <c r="A24" s="112">
        <v>1</v>
      </c>
      <c r="B24" s="64" t="s">
        <v>384</v>
      </c>
      <c r="C24" s="105">
        <v>1</v>
      </c>
      <c r="D24" s="116" t="str">
        <f t="shared" si="20"/>
        <v>.z01_1_f_1</v>
      </c>
      <c r="E24" s="122" t="s">
        <v>35</v>
      </c>
      <c r="F24" s="37" t="str">
        <f>IFERROR(VLOOKUP($I24,Listy!$A:$H,2,FALSE),"XXX")</f>
        <v>XXX</v>
      </c>
      <c r="G24" s="37" t="str">
        <f>IFERROR(VLOOKUP($I24,Listy!$A:$H,3,FALSE),"XXX")</f>
        <v>XXX</v>
      </c>
      <c r="H24" s="20">
        <v>16</v>
      </c>
      <c r="I24" s="89" t="s">
        <v>1886</v>
      </c>
      <c r="J24" s="91" t="s">
        <v>371</v>
      </c>
      <c r="K24" s="94" t="e">
        <f>VLOOKUP(J24,Listy!A:B,2,FALSE)</f>
        <v>#N/A</v>
      </c>
      <c r="L24" s="91" t="s">
        <v>1887</v>
      </c>
      <c r="M24" s="94" t="e">
        <f>VLOOKUP(L24,Listy!A:B,2,FALSE)</f>
        <v>#N/A</v>
      </c>
      <c r="N24" s="37">
        <v>3</v>
      </c>
      <c r="O24" s="37">
        <f t="shared" si="21"/>
        <v>120</v>
      </c>
      <c r="P24" s="187"/>
      <c r="Q24" s="187"/>
      <c r="R24" s="187"/>
      <c r="S24" s="187"/>
      <c r="T24" s="187"/>
      <c r="U24" s="187"/>
      <c r="V24" s="187"/>
      <c r="W24" s="187"/>
      <c r="X24" s="187"/>
      <c r="Y24" s="292"/>
      <c r="Z24" s="292"/>
      <c r="AA24" s="292"/>
      <c r="AB24" s="292"/>
      <c r="AC24" s="292"/>
      <c r="AD24" s="292"/>
      <c r="AE24" s="292"/>
      <c r="AF24" s="292"/>
      <c r="AG24" s="305"/>
      <c r="AH24" s="305"/>
      <c r="AI24" s="305"/>
      <c r="AJ24" s="305"/>
      <c r="AK24" s="305"/>
      <c r="AL24" s="192">
        <f t="shared" si="22"/>
        <v>0</v>
      </c>
      <c r="AM24" s="192">
        <f t="shared" si="23"/>
        <v>0</v>
      </c>
      <c r="AN24" s="192">
        <f t="shared" si="24"/>
        <v>0</v>
      </c>
      <c r="AO24" s="192">
        <f t="shared" si="25"/>
        <v>0</v>
      </c>
      <c r="AP24" s="192">
        <f t="shared" si="26"/>
        <v>0</v>
      </c>
      <c r="AQ24" s="192">
        <f t="shared" si="27"/>
        <v>0</v>
      </c>
      <c r="AR24" s="192">
        <f t="shared" si="28"/>
        <v>0</v>
      </c>
      <c r="AS24" s="192">
        <f t="shared" si="29"/>
        <v>0</v>
      </c>
      <c r="AT24" s="192">
        <f t="shared" si="30"/>
        <v>0</v>
      </c>
      <c r="AU24" s="193">
        <f t="shared" si="31"/>
        <v>0</v>
      </c>
      <c r="AV24" s="193">
        <f t="shared" si="32"/>
        <v>0</v>
      </c>
      <c r="AW24" s="193">
        <f t="shared" si="33"/>
        <v>0</v>
      </c>
      <c r="AX24" s="193">
        <f t="shared" si="34"/>
        <v>0</v>
      </c>
      <c r="AY24" s="193">
        <f t="shared" si="35"/>
        <v>0</v>
      </c>
      <c r="AZ24" s="193">
        <f t="shared" si="36"/>
        <v>0</v>
      </c>
      <c r="BA24" s="193">
        <f t="shared" si="37"/>
        <v>0</v>
      </c>
      <c r="BB24" s="193">
        <f t="shared" si="38"/>
        <v>0</v>
      </c>
      <c r="BC24" s="306">
        <f t="shared" si="39"/>
        <v>0</v>
      </c>
      <c r="BD24" s="306">
        <f t="shared" si="40"/>
        <v>0</v>
      </c>
      <c r="BE24" s="306">
        <f t="shared" si="41"/>
        <v>0</v>
      </c>
      <c r="BF24" s="306">
        <f t="shared" si="42"/>
        <v>0</v>
      </c>
      <c r="BG24" s="306">
        <f t="shared" si="43"/>
        <v>0</v>
      </c>
      <c r="BH24" s="236">
        <f t="shared" si="44"/>
        <v>0</v>
      </c>
      <c r="BI24" s="2">
        <f t="shared" si="45"/>
        <v>0</v>
      </c>
      <c r="BJ24" s="87" t="e">
        <f>VLOOKUP(I24,Listy!$A$1:$H$9,6,FALSE)</f>
        <v>#N/A</v>
      </c>
      <c r="BK24" s="378" t="e">
        <f t="shared" si="50"/>
        <v>#N/A</v>
      </c>
      <c r="BL24" s="379" t="e">
        <f t="shared" si="51"/>
        <v>#N/A</v>
      </c>
      <c r="BM24" s="2"/>
      <c r="BN24" s="2"/>
      <c r="BO24" s="2"/>
      <c r="BP24" s="2"/>
      <c r="BQ24" s="2"/>
      <c r="BR24" s="2"/>
      <c r="BS24" s="22">
        <f t="shared" si="46"/>
        <v>0</v>
      </c>
      <c r="BT24" s="2"/>
      <c r="BU24" s="2"/>
      <c r="BV24" s="23"/>
      <c r="BW24" s="2"/>
      <c r="BX24" s="2"/>
      <c r="BY24" s="23"/>
      <c r="BZ24" s="2"/>
      <c r="CA24" s="2"/>
      <c r="CB24" s="23"/>
      <c r="CC24" s="23"/>
      <c r="CD24" s="2"/>
      <c r="CE24" s="2"/>
      <c r="CF24" s="2"/>
      <c r="CG24" s="22">
        <f t="shared" si="47"/>
        <v>0</v>
      </c>
      <c r="CH24" s="2"/>
      <c r="CI24" s="2"/>
      <c r="CJ24" s="2"/>
      <c r="CK24" s="22">
        <f t="shared" si="48"/>
        <v>0</v>
      </c>
      <c r="CL24" s="2"/>
      <c r="CM24" s="2"/>
      <c r="CN24" s="2"/>
      <c r="CO24" s="22">
        <f t="shared" si="49"/>
        <v>0</v>
      </c>
    </row>
    <row r="25" spans="1:93" x14ac:dyDescent="0.3">
      <c r="A25" s="112">
        <v>1</v>
      </c>
      <c r="B25" s="64" t="s">
        <v>383</v>
      </c>
      <c r="C25" s="105">
        <v>1</v>
      </c>
      <c r="D25" s="116" t="str">
        <f t="shared" si="20"/>
        <v>.z01_1_e_1</v>
      </c>
      <c r="E25" s="122" t="s">
        <v>34</v>
      </c>
      <c r="F25" s="37" t="str">
        <f>IFERROR(VLOOKUP($I25,Listy!$A:$H,2,FALSE),"XXX")</f>
        <v>XXX</v>
      </c>
      <c r="G25" s="37" t="str">
        <f>IFERROR(VLOOKUP($I25,Listy!$A:$H,3,FALSE),"XXX")</f>
        <v>XXX</v>
      </c>
      <c r="H25" s="20">
        <v>17</v>
      </c>
      <c r="I25" s="89" t="s">
        <v>1888</v>
      </c>
      <c r="J25" s="91" t="s">
        <v>371</v>
      </c>
      <c r="K25" s="94" t="e">
        <f>VLOOKUP(J25,Listy!A:B,2,FALSE)</f>
        <v>#N/A</v>
      </c>
      <c r="L25" s="91" t="s">
        <v>1889</v>
      </c>
      <c r="M25" s="94" t="e">
        <f>VLOOKUP(L25,Listy!A:B,2,FALSE)</f>
        <v>#N/A</v>
      </c>
      <c r="N25" s="37">
        <v>3</v>
      </c>
      <c r="O25" s="37">
        <f t="shared" si="21"/>
        <v>120</v>
      </c>
      <c r="P25" s="187"/>
      <c r="Q25" s="187"/>
      <c r="R25" s="187"/>
      <c r="S25" s="187"/>
      <c r="T25" s="187"/>
      <c r="U25" s="187"/>
      <c r="V25" s="187"/>
      <c r="W25" s="187"/>
      <c r="X25" s="187"/>
      <c r="Y25" s="292"/>
      <c r="Z25" s="292"/>
      <c r="AA25" s="292"/>
      <c r="AB25" s="292"/>
      <c r="AC25" s="292"/>
      <c r="AD25" s="292"/>
      <c r="AE25" s="292"/>
      <c r="AF25" s="292"/>
      <c r="AG25" s="305"/>
      <c r="AH25" s="305"/>
      <c r="AI25" s="305"/>
      <c r="AJ25" s="305"/>
      <c r="AK25" s="305"/>
      <c r="AL25" s="192">
        <f t="shared" si="22"/>
        <v>0</v>
      </c>
      <c r="AM25" s="192">
        <f t="shared" si="23"/>
        <v>0</v>
      </c>
      <c r="AN25" s="192">
        <f t="shared" si="24"/>
        <v>0</v>
      </c>
      <c r="AO25" s="192">
        <f t="shared" si="25"/>
        <v>0</v>
      </c>
      <c r="AP25" s="192">
        <f t="shared" si="26"/>
        <v>0</v>
      </c>
      <c r="AQ25" s="192">
        <f t="shared" si="27"/>
        <v>0</v>
      </c>
      <c r="AR25" s="192">
        <f t="shared" si="28"/>
        <v>0</v>
      </c>
      <c r="AS25" s="192">
        <f t="shared" si="29"/>
        <v>0</v>
      </c>
      <c r="AT25" s="192">
        <f t="shared" si="30"/>
        <v>0</v>
      </c>
      <c r="AU25" s="193">
        <f t="shared" si="31"/>
        <v>0</v>
      </c>
      <c r="AV25" s="193">
        <f t="shared" si="32"/>
        <v>0</v>
      </c>
      <c r="AW25" s="193">
        <f t="shared" si="33"/>
        <v>0</v>
      </c>
      <c r="AX25" s="193">
        <f t="shared" si="34"/>
        <v>0</v>
      </c>
      <c r="AY25" s="193">
        <f t="shared" si="35"/>
        <v>0</v>
      </c>
      <c r="AZ25" s="193">
        <f t="shared" si="36"/>
        <v>0</v>
      </c>
      <c r="BA25" s="193">
        <f t="shared" si="37"/>
        <v>0</v>
      </c>
      <c r="BB25" s="193">
        <f t="shared" si="38"/>
        <v>0</v>
      </c>
      <c r="BC25" s="306">
        <f t="shared" si="39"/>
        <v>0</v>
      </c>
      <c r="BD25" s="306">
        <f t="shared" si="40"/>
        <v>0</v>
      </c>
      <c r="BE25" s="306">
        <f t="shared" si="41"/>
        <v>0</v>
      </c>
      <c r="BF25" s="306">
        <f t="shared" si="42"/>
        <v>0</v>
      </c>
      <c r="BG25" s="306">
        <f t="shared" si="43"/>
        <v>0</v>
      </c>
      <c r="BH25" s="236">
        <f t="shared" si="44"/>
        <v>0</v>
      </c>
      <c r="BI25" s="2">
        <f t="shared" si="45"/>
        <v>0</v>
      </c>
      <c r="BJ25" s="87" t="e">
        <f>VLOOKUP(I25,Listy!$A$1:$H$9,6,FALSE)</f>
        <v>#N/A</v>
      </c>
      <c r="BK25" s="378" t="e">
        <f t="shared" si="50"/>
        <v>#N/A</v>
      </c>
      <c r="BL25" s="379" t="e">
        <f t="shared" si="51"/>
        <v>#N/A</v>
      </c>
      <c r="BM25" s="2"/>
      <c r="BN25" s="2"/>
      <c r="BO25" s="2"/>
      <c r="BP25" s="2"/>
      <c r="BQ25" s="2"/>
      <c r="BR25" s="2"/>
      <c r="BS25" s="21">
        <f t="shared" si="46"/>
        <v>0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1">
        <f t="shared" si="47"/>
        <v>0</v>
      </c>
      <c r="CH25" s="2"/>
      <c r="CI25" s="2"/>
      <c r="CJ25" s="2"/>
      <c r="CK25" s="21">
        <f t="shared" si="48"/>
        <v>0</v>
      </c>
      <c r="CL25" s="2"/>
      <c r="CM25" s="2"/>
      <c r="CN25" s="2"/>
      <c r="CO25" s="21">
        <f t="shared" si="49"/>
        <v>0</v>
      </c>
    </row>
    <row r="26" spans="1:93" x14ac:dyDescent="0.3">
      <c r="A26" s="112">
        <v>1</v>
      </c>
      <c r="B26" s="64" t="s">
        <v>384</v>
      </c>
      <c r="C26" s="105">
        <v>1</v>
      </c>
      <c r="D26" s="116" t="str">
        <f t="shared" si="20"/>
        <v>.z01_1_f_1</v>
      </c>
      <c r="E26" s="122" t="s">
        <v>35</v>
      </c>
      <c r="F26" s="37" t="str">
        <f>IFERROR(VLOOKUP($I26,Listy!$A:$H,2,FALSE),"XXX")</f>
        <v>XXX</v>
      </c>
      <c r="G26" s="37" t="str">
        <f>IFERROR(VLOOKUP($I26,Listy!$A:$H,3,FALSE),"XXX")</f>
        <v>XXX</v>
      </c>
      <c r="H26" s="20">
        <v>18</v>
      </c>
      <c r="I26" s="89" t="s">
        <v>1890</v>
      </c>
      <c r="J26" s="91" t="s">
        <v>371</v>
      </c>
      <c r="K26" s="94" t="e">
        <f>VLOOKUP(J26,Listy!A:B,2,FALSE)</f>
        <v>#N/A</v>
      </c>
      <c r="L26" s="91" t="s">
        <v>1891</v>
      </c>
      <c r="M26" s="94" t="e">
        <f>VLOOKUP(L26,Listy!A:B,2,FALSE)</f>
        <v>#N/A</v>
      </c>
      <c r="N26" s="37">
        <v>3</v>
      </c>
      <c r="O26" s="37">
        <f t="shared" si="21"/>
        <v>120</v>
      </c>
      <c r="P26" s="187"/>
      <c r="Q26" s="187"/>
      <c r="R26" s="187"/>
      <c r="S26" s="187"/>
      <c r="T26" s="187"/>
      <c r="U26" s="187"/>
      <c r="V26" s="187"/>
      <c r="W26" s="187"/>
      <c r="X26" s="187"/>
      <c r="Y26" s="292"/>
      <c r="Z26" s="292"/>
      <c r="AA26" s="292"/>
      <c r="AB26" s="292"/>
      <c r="AC26" s="292"/>
      <c r="AD26" s="292"/>
      <c r="AE26" s="292"/>
      <c r="AF26" s="292"/>
      <c r="AG26" s="305"/>
      <c r="AH26" s="305"/>
      <c r="AI26" s="305"/>
      <c r="AJ26" s="305"/>
      <c r="AK26" s="305"/>
      <c r="AL26" s="192">
        <f t="shared" si="22"/>
        <v>0</v>
      </c>
      <c r="AM26" s="192">
        <f t="shared" si="23"/>
        <v>0</v>
      </c>
      <c r="AN26" s="192">
        <f t="shared" si="24"/>
        <v>0</v>
      </c>
      <c r="AO26" s="192">
        <f t="shared" si="25"/>
        <v>0</v>
      </c>
      <c r="AP26" s="192">
        <f t="shared" si="26"/>
        <v>0</v>
      </c>
      <c r="AQ26" s="192">
        <f t="shared" si="27"/>
        <v>0</v>
      </c>
      <c r="AR26" s="192">
        <f t="shared" si="28"/>
        <v>0</v>
      </c>
      <c r="AS26" s="192">
        <f t="shared" si="29"/>
        <v>0</v>
      </c>
      <c r="AT26" s="192">
        <f t="shared" si="30"/>
        <v>0</v>
      </c>
      <c r="AU26" s="193">
        <f t="shared" si="31"/>
        <v>0</v>
      </c>
      <c r="AV26" s="193">
        <f t="shared" si="32"/>
        <v>0</v>
      </c>
      <c r="AW26" s="193">
        <f t="shared" si="33"/>
        <v>0</v>
      </c>
      <c r="AX26" s="193">
        <f t="shared" si="34"/>
        <v>0</v>
      </c>
      <c r="AY26" s="193">
        <f t="shared" si="35"/>
        <v>0</v>
      </c>
      <c r="AZ26" s="193">
        <f t="shared" si="36"/>
        <v>0</v>
      </c>
      <c r="BA26" s="193">
        <f t="shared" si="37"/>
        <v>0</v>
      </c>
      <c r="BB26" s="193">
        <f t="shared" si="38"/>
        <v>0</v>
      </c>
      <c r="BC26" s="306">
        <f t="shared" si="39"/>
        <v>0</v>
      </c>
      <c r="BD26" s="306">
        <f t="shared" si="40"/>
        <v>0</v>
      </c>
      <c r="BE26" s="306">
        <f t="shared" si="41"/>
        <v>0</v>
      </c>
      <c r="BF26" s="306">
        <f t="shared" si="42"/>
        <v>0</v>
      </c>
      <c r="BG26" s="306">
        <f t="shared" si="43"/>
        <v>0</v>
      </c>
      <c r="BH26" s="236">
        <f t="shared" si="44"/>
        <v>0</v>
      </c>
      <c r="BI26" s="2">
        <f t="shared" si="45"/>
        <v>0</v>
      </c>
      <c r="BJ26" s="87" t="e">
        <f>VLOOKUP(I26,Listy!$A$1:$H$9,6,FALSE)</f>
        <v>#N/A</v>
      </c>
      <c r="BK26" s="378" t="e">
        <f t="shared" si="50"/>
        <v>#N/A</v>
      </c>
      <c r="BL26" s="379" t="e">
        <f t="shared" si="51"/>
        <v>#N/A</v>
      </c>
      <c r="BM26" s="2"/>
      <c r="BN26" s="2"/>
      <c r="BO26" s="2"/>
      <c r="BP26" s="2"/>
      <c r="BQ26" s="2"/>
      <c r="BR26" s="2"/>
      <c r="BS26" s="22">
        <f t="shared" si="46"/>
        <v>0</v>
      </c>
      <c r="BT26" s="2"/>
      <c r="BU26" s="2"/>
      <c r="BV26" s="23"/>
      <c r="BW26" s="2"/>
      <c r="BX26" s="2"/>
      <c r="BY26" s="23"/>
      <c r="BZ26" s="2"/>
      <c r="CA26" s="2"/>
      <c r="CB26" s="23"/>
      <c r="CC26" s="23"/>
      <c r="CD26" s="2"/>
      <c r="CE26" s="2"/>
      <c r="CF26" s="2"/>
      <c r="CG26" s="22">
        <f t="shared" si="47"/>
        <v>0</v>
      </c>
      <c r="CH26" s="2"/>
      <c r="CI26" s="2"/>
      <c r="CJ26" s="2"/>
      <c r="CK26" s="22">
        <f t="shared" si="48"/>
        <v>0</v>
      </c>
      <c r="CL26" s="2"/>
      <c r="CM26" s="2"/>
      <c r="CN26" s="2"/>
      <c r="CO26" s="22">
        <f t="shared" si="49"/>
        <v>0</v>
      </c>
    </row>
    <row r="27" spans="1:93" x14ac:dyDescent="0.3">
      <c r="A27" s="112">
        <v>1</v>
      </c>
      <c r="B27" s="64" t="s">
        <v>383</v>
      </c>
      <c r="C27" s="105">
        <v>1</v>
      </c>
      <c r="D27" s="116" t="str">
        <f t="shared" si="20"/>
        <v>.z01_1_e_1</v>
      </c>
      <c r="E27" s="122" t="s">
        <v>34</v>
      </c>
      <c r="F27" s="37" t="str">
        <f>IFERROR(VLOOKUP($I27,Listy!$A:$H,2,FALSE),"XXX")</f>
        <v>XXX</v>
      </c>
      <c r="G27" s="37" t="str">
        <f>IFERROR(VLOOKUP($I27,Listy!$A:$H,3,FALSE),"XXX")</f>
        <v>XXX</v>
      </c>
      <c r="H27" s="20">
        <v>19</v>
      </c>
      <c r="I27" s="89" t="s">
        <v>1892</v>
      </c>
      <c r="J27" s="91" t="s">
        <v>371</v>
      </c>
      <c r="K27" s="94" t="e">
        <f>VLOOKUP(J27,Listy!A:B,2,FALSE)</f>
        <v>#N/A</v>
      </c>
      <c r="L27" s="91" t="s">
        <v>1893</v>
      </c>
      <c r="M27" s="94" t="e">
        <f>VLOOKUP(L27,Listy!A:B,2,FALSE)</f>
        <v>#N/A</v>
      </c>
      <c r="N27" s="37">
        <v>3</v>
      </c>
      <c r="O27" s="37">
        <f t="shared" si="21"/>
        <v>120</v>
      </c>
      <c r="P27" s="187"/>
      <c r="Q27" s="187"/>
      <c r="R27" s="187"/>
      <c r="S27" s="187"/>
      <c r="T27" s="187"/>
      <c r="U27" s="187"/>
      <c r="V27" s="187"/>
      <c r="W27" s="187"/>
      <c r="X27" s="187"/>
      <c r="Y27" s="292"/>
      <c r="Z27" s="292"/>
      <c r="AA27" s="292"/>
      <c r="AB27" s="292"/>
      <c r="AC27" s="292"/>
      <c r="AD27" s="292"/>
      <c r="AE27" s="292"/>
      <c r="AF27" s="292"/>
      <c r="AG27" s="305"/>
      <c r="AH27" s="305"/>
      <c r="AI27" s="305"/>
      <c r="AJ27" s="305"/>
      <c r="AK27" s="305"/>
      <c r="AL27" s="192">
        <f t="shared" si="22"/>
        <v>0</v>
      </c>
      <c r="AM27" s="192">
        <f t="shared" si="23"/>
        <v>0</v>
      </c>
      <c r="AN27" s="192">
        <f t="shared" si="24"/>
        <v>0</v>
      </c>
      <c r="AO27" s="192">
        <f t="shared" si="25"/>
        <v>0</v>
      </c>
      <c r="AP27" s="192">
        <f t="shared" si="26"/>
        <v>0</v>
      </c>
      <c r="AQ27" s="192">
        <f t="shared" si="27"/>
        <v>0</v>
      </c>
      <c r="AR27" s="192">
        <f t="shared" si="28"/>
        <v>0</v>
      </c>
      <c r="AS27" s="192">
        <f t="shared" si="29"/>
        <v>0</v>
      </c>
      <c r="AT27" s="192">
        <f t="shared" si="30"/>
        <v>0</v>
      </c>
      <c r="AU27" s="193">
        <f t="shared" si="31"/>
        <v>0</v>
      </c>
      <c r="AV27" s="193">
        <f t="shared" si="32"/>
        <v>0</v>
      </c>
      <c r="AW27" s="193">
        <f t="shared" si="33"/>
        <v>0</v>
      </c>
      <c r="AX27" s="193">
        <f t="shared" si="34"/>
        <v>0</v>
      </c>
      <c r="AY27" s="193">
        <f t="shared" si="35"/>
        <v>0</v>
      </c>
      <c r="AZ27" s="193">
        <f t="shared" si="36"/>
        <v>0</v>
      </c>
      <c r="BA27" s="193">
        <f t="shared" si="37"/>
        <v>0</v>
      </c>
      <c r="BB27" s="193">
        <f t="shared" si="38"/>
        <v>0</v>
      </c>
      <c r="BC27" s="306">
        <f t="shared" si="39"/>
        <v>0</v>
      </c>
      <c r="BD27" s="306">
        <f t="shared" si="40"/>
        <v>0</v>
      </c>
      <c r="BE27" s="306">
        <f t="shared" si="41"/>
        <v>0</v>
      </c>
      <c r="BF27" s="306">
        <f t="shared" si="42"/>
        <v>0</v>
      </c>
      <c r="BG27" s="306">
        <f t="shared" si="43"/>
        <v>0</v>
      </c>
      <c r="BH27" s="236">
        <f t="shared" si="44"/>
        <v>0</v>
      </c>
      <c r="BI27" s="2">
        <f t="shared" si="45"/>
        <v>0</v>
      </c>
      <c r="BJ27" s="87" t="e">
        <f>VLOOKUP(I27,Listy!$A$1:$H$9,6,FALSE)</f>
        <v>#N/A</v>
      </c>
      <c r="BK27" s="378" t="e">
        <f t="shared" si="50"/>
        <v>#N/A</v>
      </c>
      <c r="BL27" s="379" t="e">
        <f t="shared" si="51"/>
        <v>#N/A</v>
      </c>
      <c r="BM27" s="2"/>
      <c r="BN27" s="2"/>
      <c r="BO27" s="2"/>
      <c r="BP27" s="2"/>
      <c r="BQ27" s="2"/>
      <c r="BR27" s="2"/>
      <c r="BS27" s="21">
        <f t="shared" si="46"/>
        <v>0</v>
      </c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1">
        <f t="shared" si="47"/>
        <v>0</v>
      </c>
      <c r="CH27" s="2"/>
      <c r="CI27" s="2"/>
      <c r="CJ27" s="2"/>
      <c r="CK27" s="21">
        <f t="shared" si="48"/>
        <v>0</v>
      </c>
      <c r="CL27" s="2"/>
      <c r="CM27" s="2"/>
      <c r="CN27" s="2"/>
      <c r="CO27" s="21">
        <f t="shared" si="49"/>
        <v>0</v>
      </c>
    </row>
    <row r="28" spans="1:93" x14ac:dyDescent="0.3">
      <c r="A28" s="112">
        <v>1</v>
      </c>
      <c r="B28" s="64" t="s">
        <v>384</v>
      </c>
      <c r="C28" s="105">
        <v>1</v>
      </c>
      <c r="D28" s="116" t="str">
        <f t="shared" si="20"/>
        <v>.z01_1_f_1</v>
      </c>
      <c r="E28" s="122" t="s">
        <v>35</v>
      </c>
      <c r="F28" s="37" t="str">
        <f>IFERROR(VLOOKUP($I28,Listy!$A:$H,2,FALSE),"XXX")</f>
        <v>XXX</v>
      </c>
      <c r="G28" s="37" t="str">
        <f>IFERROR(VLOOKUP($I28,Listy!$A:$H,3,FALSE),"XXX")</f>
        <v>XXX</v>
      </c>
      <c r="H28" s="20">
        <v>20</v>
      </c>
      <c r="I28" s="89" t="s">
        <v>1894</v>
      </c>
      <c r="J28" s="91" t="s">
        <v>371</v>
      </c>
      <c r="K28" s="94" t="e">
        <f>VLOOKUP(J28,Listy!A:B,2,FALSE)</f>
        <v>#N/A</v>
      </c>
      <c r="L28" s="91" t="s">
        <v>1895</v>
      </c>
      <c r="M28" s="94" t="e">
        <f>VLOOKUP(L28,Listy!A:B,2,FALSE)</f>
        <v>#N/A</v>
      </c>
      <c r="N28" s="37">
        <v>3</v>
      </c>
      <c r="O28" s="37">
        <f t="shared" si="21"/>
        <v>120</v>
      </c>
      <c r="P28" s="187"/>
      <c r="Q28" s="187"/>
      <c r="R28" s="187"/>
      <c r="S28" s="187"/>
      <c r="T28" s="187"/>
      <c r="U28" s="187"/>
      <c r="V28" s="187"/>
      <c r="W28" s="187"/>
      <c r="X28" s="187"/>
      <c r="Y28" s="292"/>
      <c r="Z28" s="292"/>
      <c r="AA28" s="292"/>
      <c r="AB28" s="292"/>
      <c r="AC28" s="292"/>
      <c r="AD28" s="292"/>
      <c r="AE28" s="292"/>
      <c r="AF28" s="292"/>
      <c r="AG28" s="305"/>
      <c r="AH28" s="305"/>
      <c r="AI28" s="305"/>
      <c r="AJ28" s="305"/>
      <c r="AK28" s="305"/>
      <c r="AL28" s="192">
        <f t="shared" si="22"/>
        <v>0</v>
      </c>
      <c r="AM28" s="192">
        <f t="shared" si="23"/>
        <v>0</v>
      </c>
      <c r="AN28" s="192">
        <f t="shared" si="24"/>
        <v>0</v>
      </c>
      <c r="AO28" s="192">
        <f t="shared" si="25"/>
        <v>0</v>
      </c>
      <c r="AP28" s="192">
        <f t="shared" si="26"/>
        <v>0</v>
      </c>
      <c r="AQ28" s="192">
        <f t="shared" si="27"/>
        <v>0</v>
      </c>
      <c r="AR28" s="192">
        <f t="shared" si="28"/>
        <v>0</v>
      </c>
      <c r="AS28" s="192">
        <f t="shared" si="29"/>
        <v>0</v>
      </c>
      <c r="AT28" s="192">
        <f t="shared" si="30"/>
        <v>0</v>
      </c>
      <c r="AU28" s="193">
        <f t="shared" si="31"/>
        <v>0</v>
      </c>
      <c r="AV28" s="193">
        <f t="shared" si="32"/>
        <v>0</v>
      </c>
      <c r="AW28" s="193">
        <f t="shared" si="33"/>
        <v>0</v>
      </c>
      <c r="AX28" s="193">
        <f t="shared" si="34"/>
        <v>0</v>
      </c>
      <c r="AY28" s="193">
        <f t="shared" si="35"/>
        <v>0</v>
      </c>
      <c r="AZ28" s="193">
        <f t="shared" si="36"/>
        <v>0</v>
      </c>
      <c r="BA28" s="193">
        <f t="shared" si="37"/>
        <v>0</v>
      </c>
      <c r="BB28" s="193">
        <f t="shared" si="38"/>
        <v>0</v>
      </c>
      <c r="BC28" s="306">
        <f t="shared" si="39"/>
        <v>0</v>
      </c>
      <c r="BD28" s="306">
        <f t="shared" si="40"/>
        <v>0</v>
      </c>
      <c r="BE28" s="306">
        <f t="shared" si="41"/>
        <v>0</v>
      </c>
      <c r="BF28" s="306">
        <f t="shared" si="42"/>
        <v>0</v>
      </c>
      <c r="BG28" s="306">
        <f t="shared" si="43"/>
        <v>0</v>
      </c>
      <c r="BH28" s="236">
        <f t="shared" si="44"/>
        <v>0</v>
      </c>
      <c r="BI28" s="2">
        <f t="shared" si="45"/>
        <v>0</v>
      </c>
      <c r="BJ28" s="87" t="e">
        <f>VLOOKUP(I28,Listy!$A$1:$H$9,6,FALSE)</f>
        <v>#N/A</v>
      </c>
      <c r="BK28" s="378" t="e">
        <f t="shared" si="50"/>
        <v>#N/A</v>
      </c>
      <c r="BL28" s="379" t="e">
        <f t="shared" si="51"/>
        <v>#N/A</v>
      </c>
      <c r="BM28" s="2"/>
      <c r="BN28" s="2"/>
      <c r="BO28" s="2"/>
      <c r="BP28" s="2"/>
      <c r="BQ28" s="2"/>
      <c r="BR28" s="2"/>
      <c r="BS28" s="22">
        <f t="shared" si="46"/>
        <v>0</v>
      </c>
      <c r="BT28" s="2"/>
      <c r="BU28" s="2"/>
      <c r="BV28" s="23"/>
      <c r="BW28" s="2"/>
      <c r="BX28" s="2"/>
      <c r="BY28" s="23"/>
      <c r="BZ28" s="2"/>
      <c r="CA28" s="2"/>
      <c r="CB28" s="23"/>
      <c r="CC28" s="23"/>
      <c r="CD28" s="2"/>
      <c r="CE28" s="2"/>
      <c r="CF28" s="2"/>
      <c r="CG28" s="22">
        <f t="shared" si="47"/>
        <v>0</v>
      </c>
      <c r="CH28" s="2"/>
      <c r="CI28" s="2"/>
      <c r="CJ28" s="2"/>
      <c r="CK28" s="22">
        <f t="shared" si="48"/>
        <v>0</v>
      </c>
      <c r="CL28" s="2"/>
      <c r="CM28" s="2"/>
      <c r="CN28" s="2"/>
      <c r="CO28" s="22">
        <f t="shared" si="49"/>
        <v>0</v>
      </c>
    </row>
    <row r="29" spans="1:93" x14ac:dyDescent="0.3">
      <c r="A29" s="112">
        <v>1</v>
      </c>
      <c r="B29" s="64" t="s">
        <v>383</v>
      </c>
      <c r="C29" s="105">
        <v>1</v>
      </c>
      <c r="D29" s="116" t="str">
        <f t="shared" si="20"/>
        <v>.z01_1_e_1</v>
      </c>
      <c r="E29" s="122" t="s">
        <v>34</v>
      </c>
      <c r="F29" s="37" t="str">
        <f>IFERROR(VLOOKUP($I29,Listy!$A:$H,2,FALSE),"XXX")</f>
        <v>XXX</v>
      </c>
      <c r="G29" s="37" t="str">
        <f>IFERROR(VLOOKUP($I29,Listy!$A:$H,3,FALSE),"XXX")</f>
        <v>XXX</v>
      </c>
      <c r="H29" s="20">
        <v>21</v>
      </c>
      <c r="I29" s="89" t="s">
        <v>1896</v>
      </c>
      <c r="J29" s="91" t="s">
        <v>371</v>
      </c>
      <c r="K29" s="94" t="e">
        <f>VLOOKUP(J29,Listy!A:B,2,FALSE)</f>
        <v>#N/A</v>
      </c>
      <c r="L29" s="91" t="s">
        <v>1897</v>
      </c>
      <c r="M29" s="94" t="e">
        <f>VLOOKUP(L29,Listy!A:B,2,FALSE)</f>
        <v>#N/A</v>
      </c>
      <c r="N29" s="37">
        <v>3</v>
      </c>
      <c r="O29" s="37">
        <f t="shared" si="21"/>
        <v>120</v>
      </c>
      <c r="P29" s="187"/>
      <c r="Q29" s="187"/>
      <c r="R29" s="187"/>
      <c r="S29" s="187"/>
      <c r="T29" s="187"/>
      <c r="U29" s="187"/>
      <c r="V29" s="187"/>
      <c r="W29" s="187"/>
      <c r="X29" s="187"/>
      <c r="Y29" s="292"/>
      <c r="Z29" s="292"/>
      <c r="AA29" s="292"/>
      <c r="AB29" s="292"/>
      <c r="AC29" s="292"/>
      <c r="AD29" s="292"/>
      <c r="AE29" s="292"/>
      <c r="AF29" s="292"/>
      <c r="AG29" s="305"/>
      <c r="AH29" s="305"/>
      <c r="AI29" s="305"/>
      <c r="AJ29" s="305"/>
      <c r="AK29" s="305"/>
      <c r="AL29" s="192">
        <f t="shared" si="22"/>
        <v>0</v>
      </c>
      <c r="AM29" s="192">
        <f t="shared" si="23"/>
        <v>0</v>
      </c>
      <c r="AN29" s="192">
        <f t="shared" si="24"/>
        <v>0</v>
      </c>
      <c r="AO29" s="192">
        <f t="shared" si="25"/>
        <v>0</v>
      </c>
      <c r="AP29" s="192">
        <f t="shared" si="26"/>
        <v>0</v>
      </c>
      <c r="AQ29" s="192">
        <f t="shared" si="27"/>
        <v>0</v>
      </c>
      <c r="AR29" s="192">
        <f t="shared" si="28"/>
        <v>0</v>
      </c>
      <c r="AS29" s="192">
        <f t="shared" si="29"/>
        <v>0</v>
      </c>
      <c r="AT29" s="192">
        <f t="shared" si="30"/>
        <v>0</v>
      </c>
      <c r="AU29" s="193">
        <f t="shared" si="31"/>
        <v>0</v>
      </c>
      <c r="AV29" s="193">
        <f t="shared" si="32"/>
        <v>0</v>
      </c>
      <c r="AW29" s="193">
        <f t="shared" si="33"/>
        <v>0</v>
      </c>
      <c r="AX29" s="193">
        <f t="shared" si="34"/>
        <v>0</v>
      </c>
      <c r="AY29" s="193">
        <f t="shared" si="35"/>
        <v>0</v>
      </c>
      <c r="AZ29" s="193">
        <f t="shared" si="36"/>
        <v>0</v>
      </c>
      <c r="BA29" s="193">
        <f t="shared" si="37"/>
        <v>0</v>
      </c>
      <c r="BB29" s="193">
        <f t="shared" si="38"/>
        <v>0</v>
      </c>
      <c r="BC29" s="306">
        <f t="shared" si="39"/>
        <v>0</v>
      </c>
      <c r="BD29" s="306">
        <f t="shared" si="40"/>
        <v>0</v>
      </c>
      <c r="BE29" s="306">
        <f t="shared" si="41"/>
        <v>0</v>
      </c>
      <c r="BF29" s="306">
        <f t="shared" si="42"/>
        <v>0</v>
      </c>
      <c r="BG29" s="306">
        <f t="shared" si="43"/>
        <v>0</v>
      </c>
      <c r="BH29" s="236">
        <f t="shared" si="44"/>
        <v>0</v>
      </c>
      <c r="BI29" s="2">
        <f t="shared" si="45"/>
        <v>0</v>
      </c>
      <c r="BJ29" s="87" t="e">
        <f>VLOOKUP(I29,Listy!$A$1:$H$9,6,FALSE)</f>
        <v>#N/A</v>
      </c>
      <c r="BK29" s="378" t="e">
        <f t="shared" si="50"/>
        <v>#N/A</v>
      </c>
      <c r="BL29" s="379" t="e">
        <f t="shared" si="51"/>
        <v>#N/A</v>
      </c>
      <c r="BM29" s="2"/>
      <c r="BN29" s="2"/>
      <c r="BO29" s="2"/>
      <c r="BP29" s="2"/>
      <c r="BQ29" s="2"/>
      <c r="BR29" s="2"/>
      <c r="BS29" s="21">
        <f t="shared" si="46"/>
        <v>0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1">
        <f t="shared" si="47"/>
        <v>0</v>
      </c>
      <c r="CH29" s="2"/>
      <c r="CI29" s="2"/>
      <c r="CJ29" s="2"/>
      <c r="CK29" s="21">
        <f t="shared" si="48"/>
        <v>0</v>
      </c>
      <c r="CL29" s="2"/>
      <c r="CM29" s="2"/>
      <c r="CN29" s="2"/>
      <c r="CO29" s="21">
        <f t="shared" si="49"/>
        <v>0</v>
      </c>
    </row>
    <row r="30" spans="1:93" x14ac:dyDescent="0.3">
      <c r="A30" s="112">
        <v>1</v>
      </c>
      <c r="B30" s="64" t="s">
        <v>384</v>
      </c>
      <c r="C30" s="105">
        <v>1</v>
      </c>
      <c r="D30" s="116" t="str">
        <f t="shared" si="20"/>
        <v>.z01_1_f_1</v>
      </c>
      <c r="E30" s="122" t="s">
        <v>35</v>
      </c>
      <c r="F30" s="37" t="str">
        <f>IFERROR(VLOOKUP($I30,Listy!$A:$H,2,FALSE),"XXX")</f>
        <v>XXX</v>
      </c>
      <c r="G30" s="37" t="str">
        <f>IFERROR(VLOOKUP($I30,Listy!$A:$H,3,FALSE),"XXX")</f>
        <v>XXX</v>
      </c>
      <c r="H30" s="20">
        <v>22</v>
      </c>
      <c r="I30" s="89" t="s">
        <v>1898</v>
      </c>
      <c r="J30" s="91" t="s">
        <v>371</v>
      </c>
      <c r="K30" s="94" t="e">
        <f>VLOOKUP(J30,Listy!A:B,2,FALSE)</f>
        <v>#N/A</v>
      </c>
      <c r="L30" s="91" t="s">
        <v>1899</v>
      </c>
      <c r="M30" s="94" t="e">
        <f>VLOOKUP(L30,Listy!A:B,2,FALSE)</f>
        <v>#N/A</v>
      </c>
      <c r="N30" s="37">
        <v>3</v>
      </c>
      <c r="O30" s="37">
        <f t="shared" si="21"/>
        <v>120</v>
      </c>
      <c r="P30" s="187"/>
      <c r="Q30" s="187"/>
      <c r="R30" s="187"/>
      <c r="S30" s="187"/>
      <c r="T30" s="187"/>
      <c r="U30" s="187"/>
      <c r="V30" s="187"/>
      <c r="W30" s="187"/>
      <c r="X30" s="187"/>
      <c r="Y30" s="292"/>
      <c r="Z30" s="292"/>
      <c r="AA30" s="292"/>
      <c r="AB30" s="292"/>
      <c r="AC30" s="292"/>
      <c r="AD30" s="292"/>
      <c r="AE30" s="292"/>
      <c r="AF30" s="292"/>
      <c r="AG30" s="305"/>
      <c r="AH30" s="305"/>
      <c r="AI30" s="305"/>
      <c r="AJ30" s="305"/>
      <c r="AK30" s="305"/>
      <c r="AL30" s="192">
        <f t="shared" si="22"/>
        <v>0</v>
      </c>
      <c r="AM30" s="192">
        <f t="shared" si="23"/>
        <v>0</v>
      </c>
      <c r="AN30" s="192">
        <f t="shared" si="24"/>
        <v>0</v>
      </c>
      <c r="AO30" s="192">
        <f t="shared" si="25"/>
        <v>0</v>
      </c>
      <c r="AP30" s="192">
        <f t="shared" si="26"/>
        <v>0</v>
      </c>
      <c r="AQ30" s="192">
        <f t="shared" si="27"/>
        <v>0</v>
      </c>
      <c r="AR30" s="192">
        <f t="shared" si="28"/>
        <v>0</v>
      </c>
      <c r="AS30" s="192">
        <f t="shared" si="29"/>
        <v>0</v>
      </c>
      <c r="AT30" s="192">
        <f t="shared" si="30"/>
        <v>0</v>
      </c>
      <c r="AU30" s="193">
        <f t="shared" si="31"/>
        <v>0</v>
      </c>
      <c r="AV30" s="193">
        <f t="shared" si="32"/>
        <v>0</v>
      </c>
      <c r="AW30" s="193">
        <f t="shared" si="33"/>
        <v>0</v>
      </c>
      <c r="AX30" s="193">
        <f t="shared" si="34"/>
        <v>0</v>
      </c>
      <c r="AY30" s="193">
        <f t="shared" si="35"/>
        <v>0</v>
      </c>
      <c r="AZ30" s="193">
        <f t="shared" si="36"/>
        <v>0</v>
      </c>
      <c r="BA30" s="193">
        <f t="shared" si="37"/>
        <v>0</v>
      </c>
      <c r="BB30" s="193">
        <f t="shared" si="38"/>
        <v>0</v>
      </c>
      <c r="BC30" s="306">
        <f t="shared" si="39"/>
        <v>0</v>
      </c>
      <c r="BD30" s="306">
        <f t="shared" si="40"/>
        <v>0</v>
      </c>
      <c r="BE30" s="306">
        <f t="shared" si="41"/>
        <v>0</v>
      </c>
      <c r="BF30" s="306">
        <f t="shared" si="42"/>
        <v>0</v>
      </c>
      <c r="BG30" s="306">
        <f t="shared" si="43"/>
        <v>0</v>
      </c>
      <c r="BH30" s="236">
        <f t="shared" si="44"/>
        <v>0</v>
      </c>
      <c r="BI30" s="2">
        <f t="shared" si="45"/>
        <v>0</v>
      </c>
      <c r="BJ30" s="87" t="e">
        <f>VLOOKUP(I30,Listy!$A$1:$H$9,6,FALSE)</f>
        <v>#N/A</v>
      </c>
      <c r="BK30" s="378" t="e">
        <f t="shared" si="50"/>
        <v>#N/A</v>
      </c>
      <c r="BL30" s="379" t="e">
        <f t="shared" si="51"/>
        <v>#N/A</v>
      </c>
      <c r="BM30" s="2"/>
      <c r="BN30" s="2"/>
      <c r="BO30" s="2"/>
      <c r="BP30" s="2"/>
      <c r="BQ30" s="2"/>
      <c r="BR30" s="2"/>
      <c r="BS30" s="22">
        <f t="shared" si="46"/>
        <v>0</v>
      </c>
      <c r="BT30" s="2"/>
      <c r="BU30" s="2"/>
      <c r="BV30" s="23"/>
      <c r="BW30" s="2"/>
      <c r="BX30" s="2"/>
      <c r="BY30" s="23"/>
      <c r="BZ30" s="2"/>
      <c r="CA30" s="2"/>
      <c r="CB30" s="23"/>
      <c r="CC30" s="23"/>
      <c r="CD30" s="2"/>
      <c r="CE30" s="2"/>
      <c r="CF30" s="2"/>
      <c r="CG30" s="22">
        <f t="shared" si="47"/>
        <v>0</v>
      </c>
      <c r="CH30" s="2"/>
      <c r="CI30" s="2"/>
      <c r="CJ30" s="2"/>
      <c r="CK30" s="22">
        <f t="shared" si="48"/>
        <v>0</v>
      </c>
      <c r="CL30" s="2"/>
      <c r="CM30" s="2"/>
      <c r="CN30" s="2"/>
      <c r="CO30" s="22">
        <f t="shared" si="49"/>
        <v>0</v>
      </c>
    </row>
    <row r="31" spans="1:93" x14ac:dyDescent="0.3">
      <c r="A31" s="112">
        <v>1</v>
      </c>
      <c r="B31" s="64" t="s">
        <v>383</v>
      </c>
      <c r="C31" s="105">
        <v>1</v>
      </c>
      <c r="D31" s="116" t="str">
        <f t="shared" si="20"/>
        <v>.z01_1_e_1</v>
      </c>
      <c r="E31" s="122" t="s">
        <v>34</v>
      </c>
      <c r="F31" s="37" t="str">
        <f>IFERROR(VLOOKUP($I31,Listy!$A:$H,2,FALSE),"XXX")</f>
        <v>XXX</v>
      </c>
      <c r="G31" s="37" t="str">
        <f>IFERROR(VLOOKUP($I31,Listy!$A:$H,3,FALSE),"XXX")</f>
        <v>XXX</v>
      </c>
      <c r="H31" s="20">
        <v>23</v>
      </c>
      <c r="I31" s="89" t="s">
        <v>1900</v>
      </c>
      <c r="J31" s="91" t="s">
        <v>371</v>
      </c>
      <c r="K31" s="94" t="e">
        <f>VLOOKUP(J31,Listy!A:B,2,FALSE)</f>
        <v>#N/A</v>
      </c>
      <c r="L31" s="91" t="s">
        <v>1901</v>
      </c>
      <c r="M31" s="94" t="e">
        <f>VLOOKUP(L31,Listy!A:B,2,FALSE)</f>
        <v>#N/A</v>
      </c>
      <c r="N31" s="37">
        <v>3</v>
      </c>
      <c r="O31" s="37">
        <f t="shared" si="21"/>
        <v>120</v>
      </c>
      <c r="P31" s="187"/>
      <c r="Q31" s="187"/>
      <c r="R31" s="187"/>
      <c r="S31" s="187"/>
      <c r="T31" s="187"/>
      <c r="U31" s="187"/>
      <c r="V31" s="187"/>
      <c r="W31" s="187"/>
      <c r="X31" s="187"/>
      <c r="Y31" s="292"/>
      <c r="Z31" s="292"/>
      <c r="AA31" s="292"/>
      <c r="AB31" s="292"/>
      <c r="AC31" s="292"/>
      <c r="AD31" s="292"/>
      <c r="AE31" s="292"/>
      <c r="AF31" s="292"/>
      <c r="AG31" s="305"/>
      <c r="AH31" s="305"/>
      <c r="AI31" s="305"/>
      <c r="AJ31" s="305"/>
      <c r="AK31" s="305"/>
      <c r="AL31" s="192">
        <f t="shared" si="22"/>
        <v>0</v>
      </c>
      <c r="AM31" s="192">
        <f t="shared" si="23"/>
        <v>0</v>
      </c>
      <c r="AN31" s="192">
        <f t="shared" si="24"/>
        <v>0</v>
      </c>
      <c r="AO31" s="192">
        <f t="shared" si="25"/>
        <v>0</v>
      </c>
      <c r="AP31" s="192">
        <f t="shared" si="26"/>
        <v>0</v>
      </c>
      <c r="AQ31" s="192">
        <f t="shared" si="27"/>
        <v>0</v>
      </c>
      <c r="AR31" s="192">
        <f t="shared" si="28"/>
        <v>0</v>
      </c>
      <c r="AS31" s="192">
        <f t="shared" si="29"/>
        <v>0</v>
      </c>
      <c r="AT31" s="192">
        <f t="shared" si="30"/>
        <v>0</v>
      </c>
      <c r="AU31" s="193">
        <f t="shared" si="31"/>
        <v>0</v>
      </c>
      <c r="AV31" s="193">
        <f t="shared" si="32"/>
        <v>0</v>
      </c>
      <c r="AW31" s="193">
        <f t="shared" si="33"/>
        <v>0</v>
      </c>
      <c r="AX31" s="193">
        <f t="shared" si="34"/>
        <v>0</v>
      </c>
      <c r="AY31" s="193">
        <f t="shared" si="35"/>
        <v>0</v>
      </c>
      <c r="AZ31" s="193">
        <f t="shared" si="36"/>
        <v>0</v>
      </c>
      <c r="BA31" s="193">
        <f t="shared" si="37"/>
        <v>0</v>
      </c>
      <c r="BB31" s="193">
        <f t="shared" si="38"/>
        <v>0</v>
      </c>
      <c r="BC31" s="306">
        <f t="shared" si="39"/>
        <v>0</v>
      </c>
      <c r="BD31" s="306">
        <f t="shared" si="40"/>
        <v>0</v>
      </c>
      <c r="BE31" s="306">
        <f t="shared" si="41"/>
        <v>0</v>
      </c>
      <c r="BF31" s="306">
        <f t="shared" si="42"/>
        <v>0</v>
      </c>
      <c r="BG31" s="306">
        <f t="shared" si="43"/>
        <v>0</v>
      </c>
      <c r="BH31" s="236">
        <f t="shared" si="44"/>
        <v>0</v>
      </c>
      <c r="BI31" s="2">
        <f t="shared" si="45"/>
        <v>0</v>
      </c>
      <c r="BJ31" s="87" t="e">
        <f>VLOOKUP(I31,Listy!$A$1:$H$9,6,FALSE)</f>
        <v>#N/A</v>
      </c>
      <c r="BK31" s="378" t="e">
        <f t="shared" si="50"/>
        <v>#N/A</v>
      </c>
      <c r="BL31" s="379" t="e">
        <f t="shared" si="51"/>
        <v>#N/A</v>
      </c>
      <c r="BM31" s="2"/>
      <c r="BN31" s="2"/>
      <c r="BO31" s="2"/>
      <c r="BP31" s="2"/>
      <c r="BQ31" s="2"/>
      <c r="BR31" s="2"/>
      <c r="BS31" s="21">
        <f t="shared" si="46"/>
        <v>0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1">
        <f t="shared" si="47"/>
        <v>0</v>
      </c>
      <c r="CH31" s="2"/>
      <c r="CI31" s="2"/>
      <c r="CJ31" s="2"/>
      <c r="CK31" s="21">
        <f t="shared" si="48"/>
        <v>0</v>
      </c>
      <c r="CL31" s="2"/>
      <c r="CM31" s="2"/>
      <c r="CN31" s="2"/>
      <c r="CO31" s="21">
        <f t="shared" si="49"/>
        <v>0</v>
      </c>
    </row>
    <row r="32" spans="1:93" x14ac:dyDescent="0.3">
      <c r="A32" s="112">
        <v>1</v>
      </c>
      <c r="B32" s="64" t="s">
        <v>384</v>
      </c>
      <c r="C32" s="105">
        <v>1</v>
      </c>
      <c r="D32" s="116" t="str">
        <f t="shared" si="20"/>
        <v>.z01_1_f_1</v>
      </c>
      <c r="E32" s="122" t="s">
        <v>35</v>
      </c>
      <c r="F32" s="37" t="str">
        <f>IFERROR(VLOOKUP($I32,Listy!$A:$H,2,FALSE),"XXX")</f>
        <v>XXX</v>
      </c>
      <c r="G32" s="37" t="str">
        <f>IFERROR(VLOOKUP($I32,Listy!$A:$H,3,FALSE),"XXX")</f>
        <v>XXX</v>
      </c>
      <c r="H32" s="20">
        <v>24</v>
      </c>
      <c r="I32" s="89" t="s">
        <v>1902</v>
      </c>
      <c r="J32" s="91" t="s">
        <v>371</v>
      </c>
      <c r="K32" s="94" t="e">
        <f>VLOOKUP(J32,Listy!A:B,2,FALSE)</f>
        <v>#N/A</v>
      </c>
      <c r="L32" s="91" t="s">
        <v>1903</v>
      </c>
      <c r="M32" s="94" t="e">
        <f>VLOOKUP(L32,Listy!A:B,2,FALSE)</f>
        <v>#N/A</v>
      </c>
      <c r="N32" s="37">
        <v>3</v>
      </c>
      <c r="O32" s="37">
        <f t="shared" si="21"/>
        <v>120</v>
      </c>
      <c r="P32" s="187"/>
      <c r="Q32" s="187"/>
      <c r="R32" s="187"/>
      <c r="S32" s="187"/>
      <c r="T32" s="187"/>
      <c r="U32" s="187"/>
      <c r="V32" s="187"/>
      <c r="W32" s="187"/>
      <c r="X32" s="187"/>
      <c r="Y32" s="292"/>
      <c r="Z32" s="292"/>
      <c r="AA32" s="292"/>
      <c r="AB32" s="292"/>
      <c r="AC32" s="292"/>
      <c r="AD32" s="292"/>
      <c r="AE32" s="292"/>
      <c r="AF32" s="292"/>
      <c r="AG32" s="305"/>
      <c r="AH32" s="305"/>
      <c r="AI32" s="305"/>
      <c r="AJ32" s="305"/>
      <c r="AK32" s="305"/>
      <c r="AL32" s="192">
        <f t="shared" si="22"/>
        <v>0</v>
      </c>
      <c r="AM32" s="192">
        <f t="shared" si="23"/>
        <v>0</v>
      </c>
      <c r="AN32" s="192">
        <f t="shared" si="24"/>
        <v>0</v>
      </c>
      <c r="AO32" s="192">
        <f t="shared" si="25"/>
        <v>0</v>
      </c>
      <c r="AP32" s="192">
        <f t="shared" si="26"/>
        <v>0</v>
      </c>
      <c r="AQ32" s="192">
        <f t="shared" si="27"/>
        <v>0</v>
      </c>
      <c r="AR32" s="192">
        <f t="shared" si="28"/>
        <v>0</v>
      </c>
      <c r="AS32" s="192">
        <f t="shared" si="29"/>
        <v>0</v>
      </c>
      <c r="AT32" s="192">
        <f t="shared" si="30"/>
        <v>0</v>
      </c>
      <c r="AU32" s="193">
        <f t="shared" si="31"/>
        <v>0</v>
      </c>
      <c r="AV32" s="193">
        <f t="shared" si="32"/>
        <v>0</v>
      </c>
      <c r="AW32" s="193">
        <f t="shared" si="33"/>
        <v>0</v>
      </c>
      <c r="AX32" s="193">
        <f t="shared" si="34"/>
        <v>0</v>
      </c>
      <c r="AY32" s="193">
        <f t="shared" si="35"/>
        <v>0</v>
      </c>
      <c r="AZ32" s="193">
        <f t="shared" si="36"/>
        <v>0</v>
      </c>
      <c r="BA32" s="193">
        <f t="shared" si="37"/>
        <v>0</v>
      </c>
      <c r="BB32" s="193">
        <f t="shared" si="38"/>
        <v>0</v>
      </c>
      <c r="BC32" s="306">
        <f t="shared" si="39"/>
        <v>0</v>
      </c>
      <c r="BD32" s="306">
        <f t="shared" si="40"/>
        <v>0</v>
      </c>
      <c r="BE32" s="306">
        <f t="shared" si="41"/>
        <v>0</v>
      </c>
      <c r="BF32" s="306">
        <f t="shared" si="42"/>
        <v>0</v>
      </c>
      <c r="BG32" s="306">
        <f t="shared" si="43"/>
        <v>0</v>
      </c>
      <c r="BH32" s="236">
        <f t="shared" si="44"/>
        <v>0</v>
      </c>
      <c r="BI32" s="2">
        <f t="shared" si="45"/>
        <v>0</v>
      </c>
      <c r="BJ32" s="87" t="e">
        <f>VLOOKUP(I32,Listy!$A$1:$H$9,6,FALSE)</f>
        <v>#N/A</v>
      </c>
      <c r="BK32" s="378" t="e">
        <f t="shared" si="50"/>
        <v>#N/A</v>
      </c>
      <c r="BL32" s="379" t="e">
        <f t="shared" si="51"/>
        <v>#N/A</v>
      </c>
      <c r="BM32" s="2"/>
      <c r="BN32" s="2"/>
      <c r="BO32" s="2"/>
      <c r="BP32" s="2"/>
      <c r="BQ32" s="2"/>
      <c r="BR32" s="2"/>
      <c r="BS32" s="22">
        <f t="shared" si="46"/>
        <v>0</v>
      </c>
      <c r="BT32" s="2"/>
      <c r="BU32" s="2"/>
      <c r="BV32" s="23"/>
      <c r="BW32" s="2"/>
      <c r="BX32" s="2"/>
      <c r="BY32" s="23"/>
      <c r="BZ32" s="2"/>
      <c r="CA32" s="2"/>
      <c r="CB32" s="23"/>
      <c r="CC32" s="23"/>
      <c r="CD32" s="2"/>
      <c r="CE32" s="2"/>
      <c r="CF32" s="2"/>
      <c r="CG32" s="22">
        <f t="shared" si="47"/>
        <v>0</v>
      </c>
      <c r="CH32" s="2"/>
      <c r="CI32" s="2"/>
      <c r="CJ32" s="2"/>
      <c r="CK32" s="22">
        <f t="shared" si="48"/>
        <v>0</v>
      </c>
      <c r="CL32" s="2"/>
      <c r="CM32" s="2"/>
      <c r="CN32" s="2"/>
      <c r="CO32" s="22">
        <f t="shared" si="49"/>
        <v>0</v>
      </c>
    </row>
    <row r="33" spans="1:93" x14ac:dyDescent="0.3">
      <c r="A33" s="112">
        <v>1</v>
      </c>
      <c r="B33" s="64" t="s">
        <v>383</v>
      </c>
      <c r="C33" s="105">
        <v>1</v>
      </c>
      <c r="D33" s="116" t="str">
        <f t="shared" si="20"/>
        <v>.z01_1_e_1</v>
      </c>
      <c r="E33" s="122" t="s">
        <v>34</v>
      </c>
      <c r="F33" s="37" t="str">
        <f>IFERROR(VLOOKUP($I33,Listy!$A:$H,2,FALSE),"XXX")</f>
        <v>XXX</v>
      </c>
      <c r="G33" s="37" t="str">
        <f>IFERROR(VLOOKUP($I33,Listy!$A:$H,3,FALSE),"XXX")</f>
        <v>XXX</v>
      </c>
      <c r="H33" s="20">
        <v>25</v>
      </c>
      <c r="I33" s="89" t="s">
        <v>1904</v>
      </c>
      <c r="J33" s="91" t="s">
        <v>371</v>
      </c>
      <c r="K33" s="94" t="e">
        <f>VLOOKUP(J33,Listy!A:B,2,FALSE)</f>
        <v>#N/A</v>
      </c>
      <c r="L33" s="91" t="s">
        <v>1905</v>
      </c>
      <c r="M33" s="94" t="e">
        <f>VLOOKUP(L33,Listy!A:B,2,FALSE)</f>
        <v>#N/A</v>
      </c>
      <c r="N33" s="37">
        <v>3</v>
      </c>
      <c r="O33" s="37">
        <f t="shared" si="21"/>
        <v>120</v>
      </c>
      <c r="P33" s="187"/>
      <c r="Q33" s="187"/>
      <c r="R33" s="187"/>
      <c r="S33" s="187"/>
      <c r="T33" s="187"/>
      <c r="U33" s="187"/>
      <c r="V33" s="187"/>
      <c r="W33" s="187"/>
      <c r="X33" s="187"/>
      <c r="Y33" s="292"/>
      <c r="Z33" s="292"/>
      <c r="AA33" s="292"/>
      <c r="AB33" s="292"/>
      <c r="AC33" s="292"/>
      <c r="AD33" s="292"/>
      <c r="AE33" s="292"/>
      <c r="AF33" s="292"/>
      <c r="AG33" s="305"/>
      <c r="AH33" s="305"/>
      <c r="AI33" s="305"/>
      <c r="AJ33" s="305"/>
      <c r="AK33" s="305"/>
      <c r="AL33" s="192">
        <f t="shared" si="22"/>
        <v>0</v>
      </c>
      <c r="AM33" s="192">
        <f t="shared" si="23"/>
        <v>0</v>
      </c>
      <c r="AN33" s="192">
        <f t="shared" si="24"/>
        <v>0</v>
      </c>
      <c r="AO33" s="192">
        <f t="shared" si="25"/>
        <v>0</v>
      </c>
      <c r="AP33" s="192">
        <f t="shared" si="26"/>
        <v>0</v>
      </c>
      <c r="AQ33" s="192">
        <f t="shared" si="27"/>
        <v>0</v>
      </c>
      <c r="AR33" s="192">
        <f t="shared" si="28"/>
        <v>0</v>
      </c>
      <c r="AS33" s="192">
        <f t="shared" si="29"/>
        <v>0</v>
      </c>
      <c r="AT33" s="192">
        <f t="shared" si="30"/>
        <v>0</v>
      </c>
      <c r="AU33" s="193">
        <f t="shared" si="31"/>
        <v>0</v>
      </c>
      <c r="AV33" s="193">
        <f t="shared" si="32"/>
        <v>0</v>
      </c>
      <c r="AW33" s="193">
        <f t="shared" si="33"/>
        <v>0</v>
      </c>
      <c r="AX33" s="193">
        <f t="shared" si="34"/>
        <v>0</v>
      </c>
      <c r="AY33" s="193">
        <f t="shared" si="35"/>
        <v>0</v>
      </c>
      <c r="AZ33" s="193">
        <f t="shared" si="36"/>
        <v>0</v>
      </c>
      <c r="BA33" s="193">
        <f t="shared" si="37"/>
        <v>0</v>
      </c>
      <c r="BB33" s="193">
        <f t="shared" si="38"/>
        <v>0</v>
      </c>
      <c r="BC33" s="306">
        <f t="shared" si="39"/>
        <v>0</v>
      </c>
      <c r="BD33" s="306">
        <f t="shared" si="40"/>
        <v>0</v>
      </c>
      <c r="BE33" s="306">
        <f t="shared" si="41"/>
        <v>0</v>
      </c>
      <c r="BF33" s="306">
        <f t="shared" si="42"/>
        <v>0</v>
      </c>
      <c r="BG33" s="306">
        <f t="shared" si="43"/>
        <v>0</v>
      </c>
      <c r="BH33" s="236">
        <f t="shared" si="44"/>
        <v>0</v>
      </c>
      <c r="BI33" s="2">
        <f t="shared" si="45"/>
        <v>0</v>
      </c>
      <c r="BJ33" s="87" t="e">
        <f>VLOOKUP(I33,Listy!$A$1:$H$9,6,FALSE)</f>
        <v>#N/A</v>
      </c>
      <c r="BK33" s="378" t="e">
        <f t="shared" si="50"/>
        <v>#N/A</v>
      </c>
      <c r="BL33" s="379" t="e">
        <f t="shared" si="51"/>
        <v>#N/A</v>
      </c>
      <c r="BM33" s="2"/>
      <c r="BN33" s="2"/>
      <c r="BO33" s="2"/>
      <c r="BP33" s="2"/>
      <c r="BQ33" s="2"/>
      <c r="BR33" s="2"/>
      <c r="BS33" s="21">
        <f t="shared" si="46"/>
        <v>0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1">
        <f t="shared" si="47"/>
        <v>0</v>
      </c>
      <c r="CH33" s="2"/>
      <c r="CI33" s="2"/>
      <c r="CJ33" s="2"/>
      <c r="CK33" s="21">
        <f t="shared" si="48"/>
        <v>0</v>
      </c>
      <c r="CL33" s="2"/>
      <c r="CM33" s="2"/>
      <c r="CN33" s="2"/>
      <c r="CO33" s="21">
        <f t="shared" si="49"/>
        <v>0</v>
      </c>
    </row>
    <row r="34" spans="1:93" x14ac:dyDescent="0.3">
      <c r="A34" s="112">
        <v>1</v>
      </c>
      <c r="B34" s="64" t="s">
        <v>384</v>
      </c>
      <c r="C34" s="105">
        <v>1</v>
      </c>
      <c r="D34" s="116" t="str">
        <f t="shared" si="20"/>
        <v>.z01_1_f_1</v>
      </c>
      <c r="E34" s="122" t="s">
        <v>35</v>
      </c>
      <c r="F34" s="37" t="str">
        <f>IFERROR(VLOOKUP($I34,Listy!$A:$H,2,FALSE),"XXX")</f>
        <v>XXX</v>
      </c>
      <c r="G34" s="37" t="str">
        <f>IFERROR(VLOOKUP($I34,Listy!$A:$H,3,FALSE),"XXX")</f>
        <v>XXX</v>
      </c>
      <c r="H34" s="20">
        <v>26</v>
      </c>
      <c r="I34" s="89" t="s">
        <v>1906</v>
      </c>
      <c r="J34" s="91" t="s">
        <v>371</v>
      </c>
      <c r="K34" s="94" t="e">
        <f>VLOOKUP(J34,Listy!A:B,2,FALSE)</f>
        <v>#N/A</v>
      </c>
      <c r="L34" s="91" t="s">
        <v>1907</v>
      </c>
      <c r="M34" s="94" t="e">
        <f>VLOOKUP(L34,Listy!A:B,2,FALSE)</f>
        <v>#N/A</v>
      </c>
      <c r="N34" s="37">
        <v>3</v>
      </c>
      <c r="O34" s="37">
        <f t="shared" si="21"/>
        <v>120</v>
      </c>
      <c r="P34" s="187"/>
      <c r="Q34" s="187"/>
      <c r="R34" s="187"/>
      <c r="S34" s="187"/>
      <c r="T34" s="187"/>
      <c r="U34" s="187"/>
      <c r="V34" s="187"/>
      <c r="W34" s="187"/>
      <c r="X34" s="187"/>
      <c r="Y34" s="292"/>
      <c r="Z34" s="292"/>
      <c r="AA34" s="292"/>
      <c r="AB34" s="292"/>
      <c r="AC34" s="292"/>
      <c r="AD34" s="292"/>
      <c r="AE34" s="292"/>
      <c r="AF34" s="292"/>
      <c r="AG34" s="305"/>
      <c r="AH34" s="305"/>
      <c r="AI34" s="305"/>
      <c r="AJ34" s="305"/>
      <c r="AK34" s="305"/>
      <c r="AL34" s="192">
        <f t="shared" si="22"/>
        <v>0</v>
      </c>
      <c r="AM34" s="192">
        <f t="shared" si="23"/>
        <v>0</v>
      </c>
      <c r="AN34" s="192">
        <f t="shared" si="24"/>
        <v>0</v>
      </c>
      <c r="AO34" s="192">
        <f t="shared" si="25"/>
        <v>0</v>
      </c>
      <c r="AP34" s="192">
        <f t="shared" si="26"/>
        <v>0</v>
      </c>
      <c r="AQ34" s="192">
        <f t="shared" si="27"/>
        <v>0</v>
      </c>
      <c r="AR34" s="192">
        <f t="shared" si="28"/>
        <v>0</v>
      </c>
      <c r="AS34" s="192">
        <f t="shared" si="29"/>
        <v>0</v>
      </c>
      <c r="AT34" s="192">
        <f t="shared" si="30"/>
        <v>0</v>
      </c>
      <c r="AU34" s="193">
        <f t="shared" si="31"/>
        <v>0</v>
      </c>
      <c r="AV34" s="193">
        <f t="shared" si="32"/>
        <v>0</v>
      </c>
      <c r="AW34" s="193">
        <f t="shared" si="33"/>
        <v>0</v>
      </c>
      <c r="AX34" s="193">
        <f t="shared" si="34"/>
        <v>0</v>
      </c>
      <c r="AY34" s="193">
        <f t="shared" si="35"/>
        <v>0</v>
      </c>
      <c r="AZ34" s="193">
        <f t="shared" si="36"/>
        <v>0</v>
      </c>
      <c r="BA34" s="193">
        <f t="shared" si="37"/>
        <v>0</v>
      </c>
      <c r="BB34" s="193">
        <f t="shared" si="38"/>
        <v>0</v>
      </c>
      <c r="BC34" s="306">
        <f t="shared" si="39"/>
        <v>0</v>
      </c>
      <c r="BD34" s="306">
        <f t="shared" si="40"/>
        <v>0</v>
      </c>
      <c r="BE34" s="306">
        <f t="shared" si="41"/>
        <v>0</v>
      </c>
      <c r="BF34" s="306">
        <f t="shared" si="42"/>
        <v>0</v>
      </c>
      <c r="BG34" s="306">
        <f t="shared" si="43"/>
        <v>0</v>
      </c>
      <c r="BH34" s="236">
        <f t="shared" si="44"/>
        <v>0</v>
      </c>
      <c r="BI34" s="2">
        <f t="shared" si="45"/>
        <v>0</v>
      </c>
      <c r="BJ34" s="87" t="e">
        <f>VLOOKUP(I34,Listy!$A$1:$H$9,6,FALSE)</f>
        <v>#N/A</v>
      </c>
      <c r="BK34" s="378" t="e">
        <f t="shared" si="50"/>
        <v>#N/A</v>
      </c>
      <c r="BL34" s="379" t="e">
        <f t="shared" si="51"/>
        <v>#N/A</v>
      </c>
      <c r="BM34" s="2"/>
      <c r="BN34" s="2"/>
      <c r="BO34" s="2"/>
      <c r="BP34" s="2"/>
      <c r="BQ34" s="2"/>
      <c r="BR34" s="2"/>
      <c r="BS34" s="22">
        <f t="shared" si="46"/>
        <v>0</v>
      </c>
      <c r="BT34" s="2"/>
      <c r="BU34" s="2"/>
      <c r="BV34" s="23"/>
      <c r="BW34" s="2"/>
      <c r="BX34" s="2"/>
      <c r="BY34" s="23"/>
      <c r="BZ34" s="2"/>
      <c r="CA34" s="2"/>
      <c r="CB34" s="23"/>
      <c r="CC34" s="23"/>
      <c r="CD34" s="2"/>
      <c r="CE34" s="2"/>
      <c r="CF34" s="2"/>
      <c r="CG34" s="22">
        <f t="shared" si="47"/>
        <v>0</v>
      </c>
      <c r="CH34" s="2"/>
      <c r="CI34" s="2"/>
      <c r="CJ34" s="2"/>
      <c r="CK34" s="22">
        <f t="shared" si="48"/>
        <v>0</v>
      </c>
      <c r="CL34" s="2"/>
      <c r="CM34" s="2"/>
      <c r="CN34" s="2"/>
      <c r="CO34" s="22">
        <f t="shared" si="49"/>
        <v>0</v>
      </c>
    </row>
    <row r="35" spans="1:93" x14ac:dyDescent="0.3">
      <c r="A35" s="112">
        <v>1</v>
      </c>
      <c r="B35" s="64" t="s">
        <v>383</v>
      </c>
      <c r="C35" s="105">
        <v>1</v>
      </c>
      <c r="D35" s="116" t="str">
        <f t="shared" si="20"/>
        <v>.z01_1_e_1</v>
      </c>
      <c r="E35" s="122" t="s">
        <v>34</v>
      </c>
      <c r="F35" s="37" t="str">
        <f>IFERROR(VLOOKUP($I35,Listy!$A:$H,2,FALSE),"XXX")</f>
        <v>XXX</v>
      </c>
      <c r="G35" s="37" t="str">
        <f>IFERROR(VLOOKUP($I35,Listy!$A:$H,3,FALSE),"XXX")</f>
        <v>XXX</v>
      </c>
      <c r="H35" s="20">
        <v>27</v>
      </c>
      <c r="I35" s="89" t="s">
        <v>1908</v>
      </c>
      <c r="J35" s="91" t="s">
        <v>371</v>
      </c>
      <c r="K35" s="94" t="e">
        <f>VLOOKUP(J35,Listy!A:B,2,FALSE)</f>
        <v>#N/A</v>
      </c>
      <c r="L35" s="91" t="s">
        <v>1909</v>
      </c>
      <c r="M35" s="94" t="e">
        <f>VLOOKUP(L35,Listy!A:B,2,FALSE)</f>
        <v>#N/A</v>
      </c>
      <c r="N35" s="37">
        <v>3</v>
      </c>
      <c r="O35" s="37">
        <f t="shared" si="21"/>
        <v>120</v>
      </c>
      <c r="P35" s="187"/>
      <c r="Q35" s="187"/>
      <c r="R35" s="187"/>
      <c r="S35" s="187"/>
      <c r="T35" s="187"/>
      <c r="U35" s="187"/>
      <c r="V35" s="187"/>
      <c r="W35" s="187"/>
      <c r="X35" s="187"/>
      <c r="Y35" s="292"/>
      <c r="Z35" s="292"/>
      <c r="AA35" s="292"/>
      <c r="AB35" s="292"/>
      <c r="AC35" s="292"/>
      <c r="AD35" s="292"/>
      <c r="AE35" s="292"/>
      <c r="AF35" s="292"/>
      <c r="AG35" s="305"/>
      <c r="AH35" s="305"/>
      <c r="AI35" s="305"/>
      <c r="AJ35" s="305"/>
      <c r="AK35" s="305"/>
      <c r="AL35" s="192">
        <f t="shared" si="22"/>
        <v>0</v>
      </c>
      <c r="AM35" s="192">
        <f t="shared" si="23"/>
        <v>0</v>
      </c>
      <c r="AN35" s="192">
        <f t="shared" si="24"/>
        <v>0</v>
      </c>
      <c r="AO35" s="192">
        <f t="shared" si="25"/>
        <v>0</v>
      </c>
      <c r="AP35" s="192">
        <f t="shared" si="26"/>
        <v>0</v>
      </c>
      <c r="AQ35" s="192">
        <f t="shared" si="27"/>
        <v>0</v>
      </c>
      <c r="AR35" s="192">
        <f t="shared" si="28"/>
        <v>0</v>
      </c>
      <c r="AS35" s="192">
        <f t="shared" si="29"/>
        <v>0</v>
      </c>
      <c r="AT35" s="192">
        <f t="shared" si="30"/>
        <v>0</v>
      </c>
      <c r="AU35" s="193">
        <f t="shared" si="31"/>
        <v>0</v>
      </c>
      <c r="AV35" s="193">
        <f t="shared" si="32"/>
        <v>0</v>
      </c>
      <c r="AW35" s="193">
        <f t="shared" si="33"/>
        <v>0</v>
      </c>
      <c r="AX35" s="193">
        <f t="shared" si="34"/>
        <v>0</v>
      </c>
      <c r="AY35" s="193">
        <f t="shared" si="35"/>
        <v>0</v>
      </c>
      <c r="AZ35" s="193">
        <f t="shared" si="36"/>
        <v>0</v>
      </c>
      <c r="BA35" s="193">
        <f t="shared" si="37"/>
        <v>0</v>
      </c>
      <c r="BB35" s="193">
        <f t="shared" si="38"/>
        <v>0</v>
      </c>
      <c r="BC35" s="306">
        <f t="shared" si="39"/>
        <v>0</v>
      </c>
      <c r="BD35" s="306">
        <f t="shared" si="40"/>
        <v>0</v>
      </c>
      <c r="BE35" s="306">
        <f t="shared" si="41"/>
        <v>0</v>
      </c>
      <c r="BF35" s="306">
        <f t="shared" si="42"/>
        <v>0</v>
      </c>
      <c r="BG35" s="306">
        <f t="shared" si="43"/>
        <v>0</v>
      </c>
      <c r="BH35" s="236">
        <f t="shared" si="44"/>
        <v>0</v>
      </c>
      <c r="BI35" s="2">
        <f t="shared" si="45"/>
        <v>0</v>
      </c>
      <c r="BJ35" s="87" t="e">
        <f>VLOOKUP(I35,Listy!$A$1:$H$9,6,FALSE)</f>
        <v>#N/A</v>
      </c>
      <c r="BK35" s="378" t="e">
        <f t="shared" si="50"/>
        <v>#N/A</v>
      </c>
      <c r="BL35" s="379" t="e">
        <f t="shared" si="51"/>
        <v>#N/A</v>
      </c>
      <c r="BM35" s="2"/>
      <c r="BN35" s="2"/>
      <c r="BO35" s="2"/>
      <c r="BP35" s="2"/>
      <c r="BQ35" s="2"/>
      <c r="BR35" s="2"/>
      <c r="BS35" s="21">
        <f t="shared" si="46"/>
        <v>0</v>
      </c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1">
        <f t="shared" si="47"/>
        <v>0</v>
      </c>
      <c r="CH35" s="2"/>
      <c r="CI35" s="2"/>
      <c r="CJ35" s="2"/>
      <c r="CK35" s="21">
        <f t="shared" si="48"/>
        <v>0</v>
      </c>
      <c r="CL35" s="2"/>
      <c r="CM35" s="2"/>
      <c r="CN35" s="2"/>
      <c r="CO35" s="21">
        <f t="shared" si="49"/>
        <v>0</v>
      </c>
    </row>
    <row r="36" spans="1:93" x14ac:dyDescent="0.3">
      <c r="A36" s="112">
        <v>1</v>
      </c>
      <c r="B36" s="64" t="s">
        <v>384</v>
      </c>
      <c r="C36" s="105">
        <v>1</v>
      </c>
      <c r="D36" s="116" t="str">
        <f t="shared" si="20"/>
        <v>.z01_1_f_1</v>
      </c>
      <c r="E36" s="122" t="s">
        <v>35</v>
      </c>
      <c r="F36" s="37" t="str">
        <f>IFERROR(VLOOKUP($I36,Listy!$A:$H,2,FALSE),"XXX")</f>
        <v>XXX</v>
      </c>
      <c r="G36" s="37" t="str">
        <f>IFERROR(VLOOKUP($I36,Listy!$A:$H,3,FALSE),"XXX")</f>
        <v>XXX</v>
      </c>
      <c r="H36" s="20">
        <v>28</v>
      </c>
      <c r="I36" s="89" t="s">
        <v>1910</v>
      </c>
      <c r="J36" s="91" t="s">
        <v>371</v>
      </c>
      <c r="K36" s="94" t="e">
        <f>VLOOKUP(J36,Listy!A:B,2,FALSE)</f>
        <v>#N/A</v>
      </c>
      <c r="L36" s="91" t="s">
        <v>1911</v>
      </c>
      <c r="M36" s="94" t="e">
        <f>VLOOKUP(L36,Listy!A:B,2,FALSE)</f>
        <v>#N/A</v>
      </c>
      <c r="N36" s="37">
        <v>3</v>
      </c>
      <c r="O36" s="37">
        <f t="shared" si="21"/>
        <v>120</v>
      </c>
      <c r="P36" s="187"/>
      <c r="Q36" s="187"/>
      <c r="R36" s="187"/>
      <c r="S36" s="187"/>
      <c r="T36" s="187"/>
      <c r="U36" s="187"/>
      <c r="V36" s="187"/>
      <c r="W36" s="187"/>
      <c r="X36" s="187"/>
      <c r="Y36" s="292"/>
      <c r="Z36" s="292"/>
      <c r="AA36" s="292"/>
      <c r="AB36" s="292"/>
      <c r="AC36" s="292"/>
      <c r="AD36" s="292"/>
      <c r="AE36" s="292"/>
      <c r="AF36" s="292"/>
      <c r="AG36" s="305"/>
      <c r="AH36" s="305"/>
      <c r="AI36" s="305"/>
      <c r="AJ36" s="305"/>
      <c r="AK36" s="305"/>
      <c r="AL36" s="192">
        <f t="shared" si="22"/>
        <v>0</v>
      </c>
      <c r="AM36" s="192">
        <f t="shared" si="23"/>
        <v>0</v>
      </c>
      <c r="AN36" s="192">
        <f t="shared" si="24"/>
        <v>0</v>
      </c>
      <c r="AO36" s="192">
        <f t="shared" si="25"/>
        <v>0</v>
      </c>
      <c r="AP36" s="192">
        <f t="shared" si="26"/>
        <v>0</v>
      </c>
      <c r="AQ36" s="192">
        <f t="shared" si="27"/>
        <v>0</v>
      </c>
      <c r="AR36" s="192">
        <f t="shared" si="28"/>
        <v>0</v>
      </c>
      <c r="AS36" s="192">
        <f t="shared" si="29"/>
        <v>0</v>
      </c>
      <c r="AT36" s="192">
        <f t="shared" si="30"/>
        <v>0</v>
      </c>
      <c r="AU36" s="193">
        <f t="shared" si="31"/>
        <v>0</v>
      </c>
      <c r="AV36" s="193">
        <f t="shared" si="32"/>
        <v>0</v>
      </c>
      <c r="AW36" s="193">
        <f t="shared" si="33"/>
        <v>0</v>
      </c>
      <c r="AX36" s="193">
        <f t="shared" si="34"/>
        <v>0</v>
      </c>
      <c r="AY36" s="193">
        <f t="shared" si="35"/>
        <v>0</v>
      </c>
      <c r="AZ36" s="193">
        <f t="shared" si="36"/>
        <v>0</v>
      </c>
      <c r="BA36" s="193">
        <f t="shared" si="37"/>
        <v>0</v>
      </c>
      <c r="BB36" s="193">
        <f t="shared" si="38"/>
        <v>0</v>
      </c>
      <c r="BC36" s="306">
        <f t="shared" si="39"/>
        <v>0</v>
      </c>
      <c r="BD36" s="306">
        <f t="shared" si="40"/>
        <v>0</v>
      </c>
      <c r="BE36" s="306">
        <f t="shared" si="41"/>
        <v>0</v>
      </c>
      <c r="BF36" s="306">
        <f t="shared" si="42"/>
        <v>0</v>
      </c>
      <c r="BG36" s="306">
        <f t="shared" si="43"/>
        <v>0</v>
      </c>
      <c r="BH36" s="236">
        <f t="shared" si="44"/>
        <v>0</v>
      </c>
      <c r="BI36" s="2">
        <f t="shared" si="45"/>
        <v>0</v>
      </c>
      <c r="BJ36" s="87" t="e">
        <f>VLOOKUP(I36,Listy!$A$1:$H$9,6,FALSE)</f>
        <v>#N/A</v>
      </c>
      <c r="BK36" s="378" t="e">
        <f t="shared" si="50"/>
        <v>#N/A</v>
      </c>
      <c r="BL36" s="379" t="e">
        <f t="shared" si="51"/>
        <v>#N/A</v>
      </c>
      <c r="BM36" s="2"/>
      <c r="BN36" s="2"/>
      <c r="BO36" s="2"/>
      <c r="BP36" s="2"/>
      <c r="BQ36" s="2"/>
      <c r="BR36" s="2"/>
      <c r="BS36" s="22">
        <f t="shared" si="46"/>
        <v>0</v>
      </c>
      <c r="BT36" s="2"/>
      <c r="BU36" s="2"/>
      <c r="BV36" s="23"/>
      <c r="BW36" s="2"/>
      <c r="BX36" s="2"/>
      <c r="BY36" s="23"/>
      <c r="BZ36" s="2"/>
      <c r="CA36" s="2"/>
      <c r="CB36" s="23"/>
      <c r="CC36" s="23"/>
      <c r="CD36" s="2"/>
      <c r="CE36" s="2"/>
      <c r="CF36" s="2"/>
      <c r="CG36" s="22">
        <f t="shared" si="47"/>
        <v>0</v>
      </c>
      <c r="CH36" s="2"/>
      <c r="CI36" s="2"/>
      <c r="CJ36" s="2"/>
      <c r="CK36" s="22">
        <f t="shared" si="48"/>
        <v>0</v>
      </c>
      <c r="CL36" s="2"/>
      <c r="CM36" s="2"/>
      <c r="CN36" s="2"/>
      <c r="CO36" s="22">
        <f t="shared" si="49"/>
        <v>0</v>
      </c>
    </row>
    <row r="37" spans="1:93" x14ac:dyDescent="0.3">
      <c r="A37" s="112">
        <v>1</v>
      </c>
      <c r="B37" s="64" t="s">
        <v>383</v>
      </c>
      <c r="C37" s="105">
        <v>1</v>
      </c>
      <c r="D37" s="116" t="str">
        <f t="shared" si="20"/>
        <v>.z01_1_e_1</v>
      </c>
      <c r="E37" s="122" t="s">
        <v>34</v>
      </c>
      <c r="F37" s="37" t="str">
        <f>IFERROR(VLOOKUP($I37,Listy!$A:$H,2,FALSE),"XXX")</f>
        <v>XXX</v>
      </c>
      <c r="G37" s="37" t="str">
        <f>IFERROR(VLOOKUP($I37,Listy!$A:$H,3,FALSE),"XXX")</f>
        <v>XXX</v>
      </c>
      <c r="H37" s="20">
        <v>29</v>
      </c>
      <c r="I37" s="89" t="s">
        <v>1912</v>
      </c>
      <c r="J37" s="91" t="s">
        <v>371</v>
      </c>
      <c r="K37" s="94" t="e">
        <f>VLOOKUP(J37,Listy!A:B,2,FALSE)</f>
        <v>#N/A</v>
      </c>
      <c r="L37" s="91" t="s">
        <v>1913</v>
      </c>
      <c r="M37" s="94" t="e">
        <f>VLOOKUP(L37,Listy!A:B,2,FALSE)</f>
        <v>#N/A</v>
      </c>
      <c r="N37" s="37">
        <v>3</v>
      </c>
      <c r="O37" s="37">
        <f t="shared" si="21"/>
        <v>120</v>
      </c>
      <c r="P37" s="187"/>
      <c r="Q37" s="187"/>
      <c r="R37" s="187"/>
      <c r="S37" s="187"/>
      <c r="T37" s="187"/>
      <c r="U37" s="187"/>
      <c r="V37" s="187"/>
      <c r="W37" s="187"/>
      <c r="X37" s="187"/>
      <c r="Y37" s="292"/>
      <c r="Z37" s="292"/>
      <c r="AA37" s="292"/>
      <c r="AB37" s="292"/>
      <c r="AC37" s="292"/>
      <c r="AD37" s="292"/>
      <c r="AE37" s="292"/>
      <c r="AF37" s="292"/>
      <c r="AG37" s="305"/>
      <c r="AH37" s="305"/>
      <c r="AI37" s="305"/>
      <c r="AJ37" s="305"/>
      <c r="AK37" s="305"/>
      <c r="AL37" s="192">
        <f t="shared" si="22"/>
        <v>0</v>
      </c>
      <c r="AM37" s="192">
        <f t="shared" si="23"/>
        <v>0</v>
      </c>
      <c r="AN37" s="192">
        <f t="shared" si="24"/>
        <v>0</v>
      </c>
      <c r="AO37" s="192">
        <f t="shared" si="25"/>
        <v>0</v>
      </c>
      <c r="AP37" s="192">
        <f t="shared" si="26"/>
        <v>0</v>
      </c>
      <c r="AQ37" s="192">
        <f t="shared" si="27"/>
        <v>0</v>
      </c>
      <c r="AR37" s="192">
        <f t="shared" si="28"/>
        <v>0</v>
      </c>
      <c r="AS37" s="192">
        <f t="shared" si="29"/>
        <v>0</v>
      </c>
      <c r="AT37" s="192">
        <f t="shared" si="30"/>
        <v>0</v>
      </c>
      <c r="AU37" s="193">
        <f t="shared" si="31"/>
        <v>0</v>
      </c>
      <c r="AV37" s="193">
        <f t="shared" si="32"/>
        <v>0</v>
      </c>
      <c r="AW37" s="193">
        <f t="shared" si="33"/>
        <v>0</v>
      </c>
      <c r="AX37" s="193">
        <f t="shared" si="34"/>
        <v>0</v>
      </c>
      <c r="AY37" s="193">
        <f t="shared" si="35"/>
        <v>0</v>
      </c>
      <c r="AZ37" s="193">
        <f t="shared" si="36"/>
        <v>0</v>
      </c>
      <c r="BA37" s="193">
        <f t="shared" si="37"/>
        <v>0</v>
      </c>
      <c r="BB37" s="193">
        <f t="shared" si="38"/>
        <v>0</v>
      </c>
      <c r="BC37" s="306">
        <f t="shared" si="39"/>
        <v>0</v>
      </c>
      <c r="BD37" s="306">
        <f t="shared" si="40"/>
        <v>0</v>
      </c>
      <c r="BE37" s="306">
        <f t="shared" si="41"/>
        <v>0</v>
      </c>
      <c r="BF37" s="306">
        <f t="shared" si="42"/>
        <v>0</v>
      </c>
      <c r="BG37" s="306">
        <f t="shared" si="43"/>
        <v>0</v>
      </c>
      <c r="BH37" s="236">
        <f t="shared" si="44"/>
        <v>0</v>
      </c>
      <c r="BI37" s="2">
        <f t="shared" si="45"/>
        <v>0</v>
      </c>
      <c r="BJ37" s="87" t="e">
        <f>VLOOKUP(I37,Listy!$A$1:$H$9,6,FALSE)</f>
        <v>#N/A</v>
      </c>
      <c r="BK37" s="378" t="e">
        <f t="shared" si="50"/>
        <v>#N/A</v>
      </c>
      <c r="BL37" s="379" t="e">
        <f t="shared" si="51"/>
        <v>#N/A</v>
      </c>
      <c r="BM37" s="2"/>
      <c r="BN37" s="2"/>
      <c r="BO37" s="2"/>
      <c r="BP37" s="2"/>
      <c r="BQ37" s="2"/>
      <c r="BR37" s="2"/>
      <c r="BS37" s="21">
        <f t="shared" si="46"/>
        <v>0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1">
        <f t="shared" si="47"/>
        <v>0</v>
      </c>
      <c r="CH37" s="2"/>
      <c r="CI37" s="2"/>
      <c r="CJ37" s="2"/>
      <c r="CK37" s="21">
        <f t="shared" si="48"/>
        <v>0</v>
      </c>
      <c r="CL37" s="2"/>
      <c r="CM37" s="2"/>
      <c r="CN37" s="2"/>
      <c r="CO37" s="21">
        <f t="shared" si="49"/>
        <v>0</v>
      </c>
    </row>
    <row r="38" spans="1:93" x14ac:dyDescent="0.3">
      <c r="A38" s="112">
        <v>1</v>
      </c>
      <c r="B38" s="64" t="s">
        <v>384</v>
      </c>
      <c r="C38" s="105">
        <v>1</v>
      </c>
      <c r="D38" s="116" t="str">
        <f t="shared" si="20"/>
        <v>.z01_1_f_1</v>
      </c>
      <c r="E38" s="122" t="s">
        <v>35</v>
      </c>
      <c r="F38" s="37" t="str">
        <f>IFERROR(VLOOKUP($I38,Listy!$A:$H,2,FALSE),"XXX")</f>
        <v>XXX</v>
      </c>
      <c r="G38" s="37" t="str">
        <f>IFERROR(VLOOKUP($I38,Listy!$A:$H,3,FALSE),"XXX")</f>
        <v>XXX</v>
      </c>
      <c r="H38" s="20">
        <v>30</v>
      </c>
      <c r="I38" s="89" t="s">
        <v>1914</v>
      </c>
      <c r="J38" s="91" t="s">
        <v>371</v>
      </c>
      <c r="K38" s="94" t="e">
        <f>VLOOKUP(J38,Listy!A:B,2,FALSE)</f>
        <v>#N/A</v>
      </c>
      <c r="L38" s="91" t="s">
        <v>1915</v>
      </c>
      <c r="M38" s="94" t="e">
        <f>VLOOKUP(L38,Listy!A:B,2,FALSE)</f>
        <v>#N/A</v>
      </c>
      <c r="N38" s="37">
        <v>3</v>
      </c>
      <c r="O38" s="37">
        <f t="shared" si="21"/>
        <v>120</v>
      </c>
      <c r="P38" s="187"/>
      <c r="Q38" s="187"/>
      <c r="R38" s="187"/>
      <c r="S38" s="187"/>
      <c r="T38" s="187"/>
      <c r="U38" s="187"/>
      <c r="V38" s="187"/>
      <c r="W38" s="187"/>
      <c r="X38" s="187"/>
      <c r="Y38" s="292"/>
      <c r="Z38" s="292"/>
      <c r="AA38" s="292"/>
      <c r="AB38" s="292"/>
      <c r="AC38" s="292"/>
      <c r="AD38" s="292"/>
      <c r="AE38" s="292"/>
      <c r="AF38" s="292"/>
      <c r="AG38" s="305"/>
      <c r="AH38" s="305"/>
      <c r="AI38" s="305"/>
      <c r="AJ38" s="305"/>
      <c r="AK38" s="305"/>
      <c r="AL38" s="192">
        <f t="shared" si="22"/>
        <v>0</v>
      </c>
      <c r="AM38" s="192">
        <f t="shared" si="23"/>
        <v>0</v>
      </c>
      <c r="AN38" s="192">
        <f t="shared" si="24"/>
        <v>0</v>
      </c>
      <c r="AO38" s="192">
        <f t="shared" si="25"/>
        <v>0</v>
      </c>
      <c r="AP38" s="192">
        <f t="shared" si="26"/>
        <v>0</v>
      </c>
      <c r="AQ38" s="192">
        <f t="shared" si="27"/>
        <v>0</v>
      </c>
      <c r="AR38" s="192">
        <f t="shared" si="28"/>
        <v>0</v>
      </c>
      <c r="AS38" s="192">
        <f t="shared" si="29"/>
        <v>0</v>
      </c>
      <c r="AT38" s="192">
        <f t="shared" si="30"/>
        <v>0</v>
      </c>
      <c r="AU38" s="193">
        <f t="shared" si="31"/>
        <v>0</v>
      </c>
      <c r="AV38" s="193">
        <f t="shared" si="32"/>
        <v>0</v>
      </c>
      <c r="AW38" s="193">
        <f t="shared" si="33"/>
        <v>0</v>
      </c>
      <c r="AX38" s="193">
        <f t="shared" si="34"/>
        <v>0</v>
      </c>
      <c r="AY38" s="193">
        <f t="shared" si="35"/>
        <v>0</v>
      </c>
      <c r="AZ38" s="193">
        <f t="shared" si="36"/>
        <v>0</v>
      </c>
      <c r="BA38" s="193">
        <f t="shared" si="37"/>
        <v>0</v>
      </c>
      <c r="BB38" s="193">
        <f t="shared" si="38"/>
        <v>0</v>
      </c>
      <c r="BC38" s="306">
        <f t="shared" si="39"/>
        <v>0</v>
      </c>
      <c r="BD38" s="306">
        <f t="shared" si="40"/>
        <v>0</v>
      </c>
      <c r="BE38" s="306">
        <f t="shared" si="41"/>
        <v>0</v>
      </c>
      <c r="BF38" s="306">
        <f t="shared" si="42"/>
        <v>0</v>
      </c>
      <c r="BG38" s="306">
        <f t="shared" si="43"/>
        <v>0</v>
      </c>
      <c r="BH38" s="236">
        <f t="shared" si="44"/>
        <v>0</v>
      </c>
      <c r="BI38" s="2">
        <f t="shared" si="45"/>
        <v>0</v>
      </c>
      <c r="BJ38" s="87" t="e">
        <f>VLOOKUP(I38,Listy!$A$1:$H$9,6,FALSE)</f>
        <v>#N/A</v>
      </c>
      <c r="BK38" s="378" t="e">
        <f t="shared" si="50"/>
        <v>#N/A</v>
      </c>
      <c r="BL38" s="379" t="e">
        <f t="shared" si="51"/>
        <v>#N/A</v>
      </c>
      <c r="BM38" s="2"/>
      <c r="BN38" s="2"/>
      <c r="BO38" s="2"/>
      <c r="BP38" s="2"/>
      <c r="BQ38" s="2"/>
      <c r="BR38" s="2"/>
      <c r="BS38" s="22">
        <f t="shared" si="46"/>
        <v>0</v>
      </c>
      <c r="BT38" s="2"/>
      <c r="BU38" s="2"/>
      <c r="BV38" s="23"/>
      <c r="BW38" s="2"/>
      <c r="BX38" s="2"/>
      <c r="BY38" s="23"/>
      <c r="BZ38" s="2"/>
      <c r="CA38" s="2"/>
      <c r="CB38" s="23"/>
      <c r="CC38" s="23"/>
      <c r="CD38" s="2"/>
      <c r="CE38" s="2"/>
      <c r="CF38" s="2"/>
      <c r="CG38" s="22">
        <f t="shared" si="47"/>
        <v>0</v>
      </c>
      <c r="CH38" s="2"/>
      <c r="CI38" s="2"/>
      <c r="CJ38" s="2"/>
      <c r="CK38" s="22">
        <f t="shared" si="48"/>
        <v>0</v>
      </c>
      <c r="CL38" s="2"/>
      <c r="CM38" s="2"/>
      <c r="CN38" s="2"/>
      <c r="CO38" s="22">
        <f t="shared" si="49"/>
        <v>0</v>
      </c>
    </row>
    <row r="39" spans="1:93" x14ac:dyDescent="0.3">
      <c r="A39" s="112">
        <v>1</v>
      </c>
      <c r="B39" s="64" t="s">
        <v>383</v>
      </c>
      <c r="C39" s="105">
        <v>1</v>
      </c>
      <c r="D39" s="116" t="str">
        <f t="shared" si="20"/>
        <v>.z01_1_e_1</v>
      </c>
      <c r="E39" s="122" t="s">
        <v>34</v>
      </c>
      <c r="F39" s="37" t="str">
        <f>IFERROR(VLOOKUP($I39,Listy!$A:$H,2,FALSE),"XXX")</f>
        <v>XXX</v>
      </c>
      <c r="G39" s="37" t="str">
        <f>IFERROR(VLOOKUP($I39,Listy!$A:$H,3,FALSE),"XXX")</f>
        <v>XXX</v>
      </c>
      <c r="H39" s="20">
        <v>31</v>
      </c>
      <c r="I39" s="89" t="s">
        <v>1916</v>
      </c>
      <c r="J39" s="91" t="s">
        <v>371</v>
      </c>
      <c r="K39" s="94" t="e">
        <f>VLOOKUP(J39,Listy!A:B,2,FALSE)</f>
        <v>#N/A</v>
      </c>
      <c r="L39" s="91" t="s">
        <v>1917</v>
      </c>
      <c r="M39" s="94" t="e">
        <f>VLOOKUP(L39,Listy!A:B,2,FALSE)</f>
        <v>#N/A</v>
      </c>
      <c r="N39" s="37">
        <v>3</v>
      </c>
      <c r="O39" s="37">
        <f t="shared" si="21"/>
        <v>120</v>
      </c>
      <c r="P39" s="187"/>
      <c r="Q39" s="187"/>
      <c r="R39" s="187"/>
      <c r="S39" s="187"/>
      <c r="T39" s="187"/>
      <c r="U39" s="187"/>
      <c r="V39" s="187"/>
      <c r="W39" s="187"/>
      <c r="X39" s="187"/>
      <c r="Y39" s="292"/>
      <c r="Z39" s="292"/>
      <c r="AA39" s="292"/>
      <c r="AB39" s="292"/>
      <c r="AC39" s="292"/>
      <c r="AD39" s="292"/>
      <c r="AE39" s="292"/>
      <c r="AF39" s="292"/>
      <c r="AG39" s="305"/>
      <c r="AH39" s="305"/>
      <c r="AI39" s="305"/>
      <c r="AJ39" s="305"/>
      <c r="AK39" s="305"/>
      <c r="AL39" s="192">
        <f t="shared" si="22"/>
        <v>0</v>
      </c>
      <c r="AM39" s="192">
        <f t="shared" si="23"/>
        <v>0</v>
      </c>
      <c r="AN39" s="192">
        <f t="shared" si="24"/>
        <v>0</v>
      </c>
      <c r="AO39" s="192">
        <f t="shared" si="25"/>
        <v>0</v>
      </c>
      <c r="AP39" s="192">
        <f t="shared" si="26"/>
        <v>0</v>
      </c>
      <c r="AQ39" s="192">
        <f t="shared" si="27"/>
        <v>0</v>
      </c>
      <c r="AR39" s="192">
        <f t="shared" si="28"/>
        <v>0</v>
      </c>
      <c r="AS39" s="192">
        <f t="shared" si="29"/>
        <v>0</v>
      </c>
      <c r="AT39" s="192">
        <f t="shared" si="30"/>
        <v>0</v>
      </c>
      <c r="AU39" s="193">
        <f t="shared" si="31"/>
        <v>0</v>
      </c>
      <c r="AV39" s="193">
        <f t="shared" si="32"/>
        <v>0</v>
      </c>
      <c r="AW39" s="193">
        <f t="shared" si="33"/>
        <v>0</v>
      </c>
      <c r="AX39" s="193">
        <f t="shared" si="34"/>
        <v>0</v>
      </c>
      <c r="AY39" s="193">
        <f t="shared" si="35"/>
        <v>0</v>
      </c>
      <c r="AZ39" s="193">
        <f t="shared" si="36"/>
        <v>0</v>
      </c>
      <c r="BA39" s="193">
        <f t="shared" si="37"/>
        <v>0</v>
      </c>
      <c r="BB39" s="193">
        <f t="shared" si="38"/>
        <v>0</v>
      </c>
      <c r="BC39" s="306">
        <f t="shared" si="39"/>
        <v>0</v>
      </c>
      <c r="BD39" s="306">
        <f t="shared" si="40"/>
        <v>0</v>
      </c>
      <c r="BE39" s="306">
        <f t="shared" si="41"/>
        <v>0</v>
      </c>
      <c r="BF39" s="306">
        <f t="shared" si="42"/>
        <v>0</v>
      </c>
      <c r="BG39" s="306">
        <f t="shared" si="43"/>
        <v>0</v>
      </c>
      <c r="BH39" s="236">
        <f t="shared" si="44"/>
        <v>0</v>
      </c>
      <c r="BI39" s="2">
        <f t="shared" si="45"/>
        <v>0</v>
      </c>
      <c r="BJ39" s="87" t="e">
        <f>VLOOKUP(I39,Listy!$A$1:$H$9,6,FALSE)</f>
        <v>#N/A</v>
      </c>
      <c r="BK39" s="378" t="e">
        <f t="shared" si="50"/>
        <v>#N/A</v>
      </c>
      <c r="BL39" s="379" t="e">
        <f t="shared" si="51"/>
        <v>#N/A</v>
      </c>
      <c r="BM39" s="2"/>
      <c r="BN39" s="2"/>
      <c r="BO39" s="2"/>
      <c r="BP39" s="2"/>
      <c r="BQ39" s="2"/>
      <c r="BR39" s="2"/>
      <c r="BS39" s="21">
        <f t="shared" si="46"/>
        <v>0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1">
        <f t="shared" si="47"/>
        <v>0</v>
      </c>
      <c r="CH39" s="2"/>
      <c r="CI39" s="2"/>
      <c r="CJ39" s="2"/>
      <c r="CK39" s="21">
        <f t="shared" si="48"/>
        <v>0</v>
      </c>
      <c r="CL39" s="2"/>
      <c r="CM39" s="2"/>
      <c r="CN39" s="2"/>
      <c r="CO39" s="21">
        <f t="shared" si="49"/>
        <v>0</v>
      </c>
    </row>
    <row r="40" spans="1:93" x14ac:dyDescent="0.3">
      <c r="A40" s="112">
        <v>1</v>
      </c>
      <c r="B40" s="64" t="s">
        <v>384</v>
      </c>
      <c r="C40" s="105">
        <v>1</v>
      </c>
      <c r="D40" s="116" t="str">
        <f t="shared" si="20"/>
        <v>.z01_1_f_1</v>
      </c>
      <c r="E40" s="122" t="s">
        <v>35</v>
      </c>
      <c r="F40" s="37" t="str">
        <f>IFERROR(VLOOKUP($I40,Listy!$A:$H,2,FALSE),"XXX")</f>
        <v>XXX</v>
      </c>
      <c r="G40" s="37" t="str">
        <f>IFERROR(VLOOKUP($I40,Listy!$A:$H,3,FALSE),"XXX")</f>
        <v>XXX</v>
      </c>
      <c r="H40" s="20">
        <v>32</v>
      </c>
      <c r="I40" s="89" t="s">
        <v>1918</v>
      </c>
      <c r="J40" s="91" t="s">
        <v>371</v>
      </c>
      <c r="K40" s="94" t="e">
        <f>VLOOKUP(J40,Listy!A:B,2,FALSE)</f>
        <v>#N/A</v>
      </c>
      <c r="L40" s="91" t="s">
        <v>1919</v>
      </c>
      <c r="M40" s="94" t="e">
        <f>VLOOKUP(L40,Listy!A:B,2,FALSE)</f>
        <v>#N/A</v>
      </c>
      <c r="N40" s="37">
        <v>3</v>
      </c>
      <c r="O40" s="37">
        <f t="shared" si="21"/>
        <v>120</v>
      </c>
      <c r="P40" s="187"/>
      <c r="Q40" s="187"/>
      <c r="R40" s="187"/>
      <c r="S40" s="187"/>
      <c r="T40" s="187"/>
      <c r="U40" s="187"/>
      <c r="V40" s="187"/>
      <c r="W40" s="187"/>
      <c r="X40" s="187"/>
      <c r="Y40" s="292"/>
      <c r="Z40" s="292"/>
      <c r="AA40" s="292"/>
      <c r="AB40" s="292"/>
      <c r="AC40" s="292"/>
      <c r="AD40" s="292"/>
      <c r="AE40" s="292"/>
      <c r="AF40" s="292"/>
      <c r="AG40" s="305"/>
      <c r="AH40" s="305"/>
      <c r="AI40" s="305"/>
      <c r="AJ40" s="305"/>
      <c r="AK40" s="305"/>
      <c r="AL40" s="192">
        <f t="shared" si="22"/>
        <v>0</v>
      </c>
      <c r="AM40" s="192">
        <f t="shared" si="23"/>
        <v>0</v>
      </c>
      <c r="AN40" s="192">
        <f t="shared" si="24"/>
        <v>0</v>
      </c>
      <c r="AO40" s="192">
        <f t="shared" si="25"/>
        <v>0</v>
      </c>
      <c r="AP40" s="192">
        <f t="shared" si="26"/>
        <v>0</v>
      </c>
      <c r="AQ40" s="192">
        <f t="shared" si="27"/>
        <v>0</v>
      </c>
      <c r="AR40" s="192">
        <f t="shared" si="28"/>
        <v>0</v>
      </c>
      <c r="AS40" s="192">
        <f t="shared" si="29"/>
        <v>0</v>
      </c>
      <c r="AT40" s="192">
        <f t="shared" si="30"/>
        <v>0</v>
      </c>
      <c r="AU40" s="193">
        <f t="shared" si="31"/>
        <v>0</v>
      </c>
      <c r="AV40" s="193">
        <f t="shared" si="32"/>
        <v>0</v>
      </c>
      <c r="AW40" s="193">
        <f t="shared" si="33"/>
        <v>0</v>
      </c>
      <c r="AX40" s="193">
        <f t="shared" si="34"/>
        <v>0</v>
      </c>
      <c r="AY40" s="193">
        <f t="shared" si="35"/>
        <v>0</v>
      </c>
      <c r="AZ40" s="193">
        <f t="shared" si="36"/>
        <v>0</v>
      </c>
      <c r="BA40" s="193">
        <f t="shared" si="37"/>
        <v>0</v>
      </c>
      <c r="BB40" s="193">
        <f t="shared" si="38"/>
        <v>0</v>
      </c>
      <c r="BC40" s="306">
        <f t="shared" si="39"/>
        <v>0</v>
      </c>
      <c r="BD40" s="306">
        <f t="shared" si="40"/>
        <v>0</v>
      </c>
      <c r="BE40" s="306">
        <f t="shared" si="41"/>
        <v>0</v>
      </c>
      <c r="BF40" s="306">
        <f t="shared" si="42"/>
        <v>0</v>
      </c>
      <c r="BG40" s="306">
        <f t="shared" si="43"/>
        <v>0</v>
      </c>
      <c r="BH40" s="236">
        <f t="shared" si="44"/>
        <v>0</v>
      </c>
      <c r="BI40" s="2">
        <f t="shared" si="45"/>
        <v>0</v>
      </c>
      <c r="BJ40" s="87" t="e">
        <f>VLOOKUP(I40,Listy!$A$1:$H$9,6,FALSE)</f>
        <v>#N/A</v>
      </c>
      <c r="BK40" s="378" t="e">
        <f t="shared" si="50"/>
        <v>#N/A</v>
      </c>
      <c r="BL40" s="379" t="e">
        <f t="shared" si="51"/>
        <v>#N/A</v>
      </c>
      <c r="BM40" s="2"/>
      <c r="BN40" s="2"/>
      <c r="BO40" s="2"/>
      <c r="BP40" s="2"/>
      <c r="BQ40" s="2"/>
      <c r="BR40" s="2"/>
      <c r="BS40" s="22">
        <f t="shared" si="46"/>
        <v>0</v>
      </c>
      <c r="BT40" s="2"/>
      <c r="BU40" s="2"/>
      <c r="BV40" s="23"/>
      <c r="BW40" s="2"/>
      <c r="BX40" s="2"/>
      <c r="BY40" s="23"/>
      <c r="BZ40" s="2"/>
      <c r="CA40" s="2"/>
      <c r="CB40" s="23"/>
      <c r="CC40" s="23"/>
      <c r="CD40" s="2"/>
      <c r="CE40" s="2"/>
      <c r="CF40" s="2"/>
      <c r="CG40" s="22">
        <f t="shared" si="47"/>
        <v>0</v>
      </c>
      <c r="CH40" s="2"/>
      <c r="CI40" s="2"/>
      <c r="CJ40" s="2"/>
      <c r="CK40" s="22">
        <f t="shared" si="48"/>
        <v>0</v>
      </c>
      <c r="CL40" s="2"/>
      <c r="CM40" s="2"/>
      <c r="CN40" s="2"/>
      <c r="CO40" s="22">
        <f t="shared" si="49"/>
        <v>0</v>
      </c>
    </row>
    <row r="41" spans="1:93" x14ac:dyDescent="0.3">
      <c r="A41" s="112">
        <v>1</v>
      </c>
      <c r="B41" s="64" t="s">
        <v>383</v>
      </c>
      <c r="C41" s="105">
        <v>1</v>
      </c>
      <c r="D41" s="116" t="str">
        <f t="shared" si="20"/>
        <v>.z01_1_e_1</v>
      </c>
      <c r="E41" s="122" t="s">
        <v>34</v>
      </c>
      <c r="F41" s="37" t="str">
        <f>IFERROR(VLOOKUP($I41,Listy!$A:$H,2,FALSE),"XXX")</f>
        <v>XXX</v>
      </c>
      <c r="G41" s="37" t="str">
        <f>IFERROR(VLOOKUP($I41,Listy!$A:$H,3,FALSE),"XXX")</f>
        <v>XXX</v>
      </c>
      <c r="H41" s="20">
        <v>33</v>
      </c>
      <c r="I41" s="89" t="s">
        <v>1920</v>
      </c>
      <c r="J41" s="91" t="s">
        <v>371</v>
      </c>
      <c r="K41" s="94" t="e">
        <f>VLOOKUP(J41,Listy!A:B,2,FALSE)</f>
        <v>#N/A</v>
      </c>
      <c r="L41" s="91" t="s">
        <v>1921</v>
      </c>
      <c r="M41" s="94" t="e">
        <f>VLOOKUP(L41,Listy!A:B,2,FALSE)</f>
        <v>#N/A</v>
      </c>
      <c r="N41" s="37">
        <v>3</v>
      </c>
      <c r="O41" s="37">
        <f t="shared" si="21"/>
        <v>120</v>
      </c>
      <c r="P41" s="187"/>
      <c r="Q41" s="187"/>
      <c r="R41" s="187"/>
      <c r="S41" s="187"/>
      <c r="T41" s="187"/>
      <c r="U41" s="187"/>
      <c r="V41" s="187"/>
      <c r="W41" s="187"/>
      <c r="X41" s="187"/>
      <c r="Y41" s="292"/>
      <c r="Z41" s="292"/>
      <c r="AA41" s="292"/>
      <c r="AB41" s="292"/>
      <c r="AC41" s="292"/>
      <c r="AD41" s="292"/>
      <c r="AE41" s="292"/>
      <c r="AF41" s="292"/>
      <c r="AG41" s="305"/>
      <c r="AH41" s="305"/>
      <c r="AI41" s="305"/>
      <c r="AJ41" s="305"/>
      <c r="AK41" s="305"/>
      <c r="AL41" s="192">
        <f t="shared" si="22"/>
        <v>0</v>
      </c>
      <c r="AM41" s="192">
        <f t="shared" si="23"/>
        <v>0</v>
      </c>
      <c r="AN41" s="192">
        <f t="shared" si="24"/>
        <v>0</v>
      </c>
      <c r="AO41" s="192">
        <f t="shared" si="25"/>
        <v>0</v>
      </c>
      <c r="AP41" s="192">
        <f t="shared" si="26"/>
        <v>0</v>
      </c>
      <c r="AQ41" s="192">
        <f t="shared" si="27"/>
        <v>0</v>
      </c>
      <c r="AR41" s="192">
        <f t="shared" si="28"/>
        <v>0</v>
      </c>
      <c r="AS41" s="192">
        <f t="shared" si="29"/>
        <v>0</v>
      </c>
      <c r="AT41" s="192">
        <f t="shared" si="30"/>
        <v>0</v>
      </c>
      <c r="AU41" s="193">
        <f t="shared" si="31"/>
        <v>0</v>
      </c>
      <c r="AV41" s="193">
        <f t="shared" si="32"/>
        <v>0</v>
      </c>
      <c r="AW41" s="193">
        <f t="shared" si="33"/>
        <v>0</v>
      </c>
      <c r="AX41" s="193">
        <f t="shared" si="34"/>
        <v>0</v>
      </c>
      <c r="AY41" s="193">
        <f t="shared" si="35"/>
        <v>0</v>
      </c>
      <c r="AZ41" s="193">
        <f t="shared" si="36"/>
        <v>0</v>
      </c>
      <c r="BA41" s="193">
        <f t="shared" si="37"/>
        <v>0</v>
      </c>
      <c r="BB41" s="193">
        <f t="shared" si="38"/>
        <v>0</v>
      </c>
      <c r="BC41" s="306">
        <f t="shared" si="39"/>
        <v>0</v>
      </c>
      <c r="BD41" s="306">
        <f t="shared" si="40"/>
        <v>0</v>
      </c>
      <c r="BE41" s="306">
        <f t="shared" si="41"/>
        <v>0</v>
      </c>
      <c r="BF41" s="306">
        <f t="shared" si="42"/>
        <v>0</v>
      </c>
      <c r="BG41" s="306">
        <f t="shared" si="43"/>
        <v>0</v>
      </c>
      <c r="BH41" s="236">
        <f t="shared" si="44"/>
        <v>0</v>
      </c>
      <c r="BI41" s="2">
        <f t="shared" si="45"/>
        <v>0</v>
      </c>
      <c r="BJ41" s="87" t="e">
        <f>VLOOKUP(I41,Listy!$A$1:$H$9,6,FALSE)</f>
        <v>#N/A</v>
      </c>
      <c r="BK41" s="378" t="e">
        <f t="shared" si="50"/>
        <v>#N/A</v>
      </c>
      <c r="BL41" s="379" t="e">
        <f t="shared" si="51"/>
        <v>#N/A</v>
      </c>
      <c r="BM41" s="2"/>
      <c r="BN41" s="2"/>
      <c r="BO41" s="2"/>
      <c r="BP41" s="2"/>
      <c r="BQ41" s="2"/>
      <c r="BR41" s="2"/>
      <c r="BS41" s="21">
        <f t="shared" si="46"/>
        <v>0</v>
      </c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1">
        <f t="shared" si="47"/>
        <v>0</v>
      </c>
      <c r="CH41" s="2"/>
      <c r="CI41" s="2"/>
      <c r="CJ41" s="2"/>
      <c r="CK41" s="21">
        <f t="shared" si="48"/>
        <v>0</v>
      </c>
      <c r="CL41" s="2"/>
      <c r="CM41" s="2"/>
      <c r="CN41" s="2"/>
      <c r="CO41" s="21">
        <f t="shared" si="49"/>
        <v>0</v>
      </c>
    </row>
    <row r="42" spans="1:93" x14ac:dyDescent="0.3">
      <c r="A42" s="112">
        <v>1</v>
      </c>
      <c r="B42" s="64" t="s">
        <v>384</v>
      </c>
      <c r="C42" s="105">
        <v>1</v>
      </c>
      <c r="D42" s="116" t="str">
        <f t="shared" si="20"/>
        <v>.z01_1_f_1</v>
      </c>
      <c r="E42" s="122" t="s">
        <v>35</v>
      </c>
      <c r="F42" s="37" t="str">
        <f>IFERROR(VLOOKUP($I42,Listy!$A:$H,2,FALSE),"XXX")</f>
        <v>XXX</v>
      </c>
      <c r="G42" s="37" t="str">
        <f>IFERROR(VLOOKUP($I42,Listy!$A:$H,3,FALSE),"XXX")</f>
        <v>XXX</v>
      </c>
      <c r="H42" s="20">
        <v>34</v>
      </c>
      <c r="I42" s="89" t="s">
        <v>1922</v>
      </c>
      <c r="J42" s="91" t="s">
        <v>371</v>
      </c>
      <c r="K42" s="94" t="e">
        <f>VLOOKUP(J42,Listy!A:B,2,FALSE)</f>
        <v>#N/A</v>
      </c>
      <c r="L42" s="91" t="s">
        <v>1923</v>
      </c>
      <c r="M42" s="94" t="e">
        <f>VLOOKUP(L42,Listy!A:B,2,FALSE)</f>
        <v>#N/A</v>
      </c>
      <c r="N42" s="37">
        <v>3</v>
      </c>
      <c r="O42" s="37">
        <f t="shared" si="21"/>
        <v>120</v>
      </c>
      <c r="P42" s="187"/>
      <c r="Q42" s="187"/>
      <c r="R42" s="187"/>
      <c r="S42" s="187"/>
      <c r="T42" s="187"/>
      <c r="U42" s="187"/>
      <c r="V42" s="187"/>
      <c r="W42" s="187"/>
      <c r="X42" s="187"/>
      <c r="Y42" s="292"/>
      <c r="Z42" s="292"/>
      <c r="AA42" s="292"/>
      <c r="AB42" s="292"/>
      <c r="AC42" s="292"/>
      <c r="AD42" s="292"/>
      <c r="AE42" s="292"/>
      <c r="AF42" s="292"/>
      <c r="AG42" s="305"/>
      <c r="AH42" s="305"/>
      <c r="AI42" s="305"/>
      <c r="AJ42" s="305"/>
      <c r="AK42" s="305"/>
      <c r="AL42" s="192">
        <f t="shared" si="22"/>
        <v>0</v>
      </c>
      <c r="AM42" s="192">
        <f t="shared" si="23"/>
        <v>0</v>
      </c>
      <c r="AN42" s="192">
        <f t="shared" si="24"/>
        <v>0</v>
      </c>
      <c r="AO42" s="192">
        <f t="shared" si="25"/>
        <v>0</v>
      </c>
      <c r="AP42" s="192">
        <f t="shared" si="26"/>
        <v>0</v>
      </c>
      <c r="AQ42" s="192">
        <f t="shared" si="27"/>
        <v>0</v>
      </c>
      <c r="AR42" s="192">
        <f t="shared" si="28"/>
        <v>0</v>
      </c>
      <c r="AS42" s="192">
        <f t="shared" si="29"/>
        <v>0</v>
      </c>
      <c r="AT42" s="192">
        <f t="shared" si="30"/>
        <v>0</v>
      </c>
      <c r="AU42" s="193">
        <f t="shared" si="31"/>
        <v>0</v>
      </c>
      <c r="AV42" s="193">
        <f t="shared" si="32"/>
        <v>0</v>
      </c>
      <c r="AW42" s="193">
        <f t="shared" si="33"/>
        <v>0</v>
      </c>
      <c r="AX42" s="193">
        <f t="shared" si="34"/>
        <v>0</v>
      </c>
      <c r="AY42" s="193">
        <f t="shared" si="35"/>
        <v>0</v>
      </c>
      <c r="AZ42" s="193">
        <f t="shared" si="36"/>
        <v>0</v>
      </c>
      <c r="BA42" s="193">
        <f t="shared" si="37"/>
        <v>0</v>
      </c>
      <c r="BB42" s="193">
        <f t="shared" si="38"/>
        <v>0</v>
      </c>
      <c r="BC42" s="306">
        <f t="shared" si="39"/>
        <v>0</v>
      </c>
      <c r="BD42" s="306">
        <f t="shared" si="40"/>
        <v>0</v>
      </c>
      <c r="BE42" s="306">
        <f t="shared" si="41"/>
        <v>0</v>
      </c>
      <c r="BF42" s="306">
        <f t="shared" si="42"/>
        <v>0</v>
      </c>
      <c r="BG42" s="306">
        <f t="shared" si="43"/>
        <v>0</v>
      </c>
      <c r="BH42" s="236">
        <f t="shared" si="44"/>
        <v>0</v>
      </c>
      <c r="BI42" s="2">
        <f t="shared" si="45"/>
        <v>0</v>
      </c>
      <c r="BJ42" s="87" t="e">
        <f>VLOOKUP(I42,Listy!$A$1:$H$9,6,FALSE)</f>
        <v>#N/A</v>
      </c>
      <c r="BK42" s="378" t="e">
        <f t="shared" si="50"/>
        <v>#N/A</v>
      </c>
      <c r="BL42" s="379" t="e">
        <f t="shared" si="51"/>
        <v>#N/A</v>
      </c>
      <c r="BM42" s="2"/>
      <c r="BN42" s="2"/>
      <c r="BO42" s="2"/>
      <c r="BP42" s="2"/>
      <c r="BQ42" s="2"/>
      <c r="BR42" s="2"/>
      <c r="BS42" s="22">
        <f t="shared" si="46"/>
        <v>0</v>
      </c>
      <c r="BT42" s="2"/>
      <c r="BU42" s="2"/>
      <c r="BV42" s="23"/>
      <c r="BW42" s="2"/>
      <c r="BX42" s="2"/>
      <c r="BY42" s="23"/>
      <c r="BZ42" s="2"/>
      <c r="CA42" s="2"/>
      <c r="CB42" s="23"/>
      <c r="CC42" s="23"/>
      <c r="CD42" s="2"/>
      <c r="CE42" s="2"/>
      <c r="CF42" s="2"/>
      <c r="CG42" s="22">
        <f t="shared" si="47"/>
        <v>0</v>
      </c>
      <c r="CH42" s="2"/>
      <c r="CI42" s="2"/>
      <c r="CJ42" s="2"/>
      <c r="CK42" s="22">
        <f t="shared" si="48"/>
        <v>0</v>
      </c>
      <c r="CL42" s="2"/>
      <c r="CM42" s="2"/>
      <c r="CN42" s="2"/>
      <c r="CO42" s="22">
        <f t="shared" si="49"/>
        <v>0</v>
      </c>
    </row>
    <row r="43" spans="1:93" x14ac:dyDescent="0.3">
      <c r="A43" s="112">
        <v>1</v>
      </c>
      <c r="B43" s="64" t="s">
        <v>383</v>
      </c>
      <c r="C43" s="105">
        <v>1</v>
      </c>
      <c r="D43" s="116" t="str">
        <f t="shared" si="20"/>
        <v>.z01_1_e_1</v>
      </c>
      <c r="E43" s="122" t="s">
        <v>34</v>
      </c>
      <c r="F43" s="37" t="str">
        <f>IFERROR(VLOOKUP($I43,Listy!$A:$H,2,FALSE),"XXX")</f>
        <v>XXX</v>
      </c>
      <c r="G43" s="37" t="str">
        <f>IFERROR(VLOOKUP($I43,Listy!$A:$H,3,FALSE),"XXX")</f>
        <v>XXX</v>
      </c>
      <c r="H43" s="20">
        <v>35</v>
      </c>
      <c r="I43" s="89" t="s">
        <v>1924</v>
      </c>
      <c r="J43" s="91" t="s">
        <v>371</v>
      </c>
      <c r="K43" s="94" t="e">
        <f>VLOOKUP(J43,Listy!A:B,2,FALSE)</f>
        <v>#N/A</v>
      </c>
      <c r="L43" s="91" t="s">
        <v>1925</v>
      </c>
      <c r="M43" s="94" t="e">
        <f>VLOOKUP(L43,Listy!A:B,2,FALSE)</f>
        <v>#N/A</v>
      </c>
      <c r="N43" s="37">
        <v>3</v>
      </c>
      <c r="O43" s="37">
        <f t="shared" si="21"/>
        <v>120</v>
      </c>
      <c r="P43" s="187"/>
      <c r="Q43" s="187"/>
      <c r="R43" s="187"/>
      <c r="S43" s="187"/>
      <c r="T43" s="187"/>
      <c r="U43" s="187"/>
      <c r="V43" s="187"/>
      <c r="W43" s="187"/>
      <c r="X43" s="187"/>
      <c r="Y43" s="292"/>
      <c r="Z43" s="292"/>
      <c r="AA43" s="292"/>
      <c r="AB43" s="292"/>
      <c r="AC43" s="292"/>
      <c r="AD43" s="292"/>
      <c r="AE43" s="292"/>
      <c r="AF43" s="292"/>
      <c r="AG43" s="305"/>
      <c r="AH43" s="305"/>
      <c r="AI43" s="305"/>
      <c r="AJ43" s="305"/>
      <c r="AK43" s="305"/>
      <c r="AL43" s="192">
        <f t="shared" si="22"/>
        <v>0</v>
      </c>
      <c r="AM43" s="192">
        <f t="shared" si="23"/>
        <v>0</v>
      </c>
      <c r="AN43" s="192">
        <f t="shared" si="24"/>
        <v>0</v>
      </c>
      <c r="AO43" s="192">
        <f t="shared" si="25"/>
        <v>0</v>
      </c>
      <c r="AP43" s="192">
        <f t="shared" si="26"/>
        <v>0</v>
      </c>
      <c r="AQ43" s="192">
        <f t="shared" si="27"/>
        <v>0</v>
      </c>
      <c r="AR43" s="192">
        <f t="shared" si="28"/>
        <v>0</v>
      </c>
      <c r="AS43" s="192">
        <f t="shared" si="29"/>
        <v>0</v>
      </c>
      <c r="AT43" s="192">
        <f t="shared" si="30"/>
        <v>0</v>
      </c>
      <c r="AU43" s="193">
        <f t="shared" si="31"/>
        <v>0</v>
      </c>
      <c r="AV43" s="193">
        <f t="shared" si="32"/>
        <v>0</v>
      </c>
      <c r="AW43" s="193">
        <f t="shared" si="33"/>
        <v>0</v>
      </c>
      <c r="AX43" s="193">
        <f t="shared" si="34"/>
        <v>0</v>
      </c>
      <c r="AY43" s="193">
        <f t="shared" si="35"/>
        <v>0</v>
      </c>
      <c r="AZ43" s="193">
        <f t="shared" si="36"/>
        <v>0</v>
      </c>
      <c r="BA43" s="193">
        <f t="shared" si="37"/>
        <v>0</v>
      </c>
      <c r="BB43" s="193">
        <f t="shared" si="38"/>
        <v>0</v>
      </c>
      <c r="BC43" s="306">
        <f t="shared" si="39"/>
        <v>0</v>
      </c>
      <c r="BD43" s="306">
        <f t="shared" si="40"/>
        <v>0</v>
      </c>
      <c r="BE43" s="306">
        <f t="shared" si="41"/>
        <v>0</v>
      </c>
      <c r="BF43" s="306">
        <f t="shared" si="42"/>
        <v>0</v>
      </c>
      <c r="BG43" s="306">
        <f t="shared" si="43"/>
        <v>0</v>
      </c>
      <c r="BH43" s="236">
        <f t="shared" si="44"/>
        <v>0</v>
      </c>
      <c r="BI43" s="2">
        <f t="shared" si="45"/>
        <v>0</v>
      </c>
      <c r="BJ43" s="87" t="e">
        <f>VLOOKUP(I43,Listy!$A$1:$H$9,6,FALSE)</f>
        <v>#N/A</v>
      </c>
      <c r="BK43" s="378" t="e">
        <f t="shared" si="50"/>
        <v>#N/A</v>
      </c>
      <c r="BL43" s="379" t="e">
        <f t="shared" si="51"/>
        <v>#N/A</v>
      </c>
      <c r="BM43" s="2"/>
      <c r="BN43" s="2"/>
      <c r="BO43" s="2"/>
      <c r="BP43" s="2"/>
      <c r="BQ43" s="2"/>
      <c r="BR43" s="2"/>
      <c r="BS43" s="21">
        <f t="shared" si="46"/>
        <v>0</v>
      </c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1">
        <f t="shared" si="47"/>
        <v>0</v>
      </c>
      <c r="CH43" s="2"/>
      <c r="CI43" s="2"/>
      <c r="CJ43" s="2"/>
      <c r="CK43" s="21">
        <f t="shared" si="48"/>
        <v>0</v>
      </c>
      <c r="CL43" s="2"/>
      <c r="CM43" s="2"/>
      <c r="CN43" s="2"/>
      <c r="CO43" s="21">
        <f t="shared" si="49"/>
        <v>0</v>
      </c>
    </row>
    <row r="44" spans="1:93" x14ac:dyDescent="0.3">
      <c r="A44" s="112">
        <v>1</v>
      </c>
      <c r="B44" s="64" t="s">
        <v>384</v>
      </c>
      <c r="C44" s="105">
        <v>1</v>
      </c>
      <c r="D44" s="116" t="str">
        <f t="shared" si="20"/>
        <v>.z01_1_f_1</v>
      </c>
      <c r="E44" s="122" t="s">
        <v>35</v>
      </c>
      <c r="F44" s="37" t="str">
        <f>IFERROR(VLOOKUP($I44,Listy!$A:$H,2,FALSE),"XXX")</f>
        <v>XXX</v>
      </c>
      <c r="G44" s="37" t="str">
        <f>IFERROR(VLOOKUP($I44,Listy!$A:$H,3,FALSE),"XXX")</f>
        <v>XXX</v>
      </c>
      <c r="H44" s="20">
        <v>36</v>
      </c>
      <c r="I44" s="89" t="s">
        <v>1926</v>
      </c>
      <c r="J44" s="91" t="s">
        <v>371</v>
      </c>
      <c r="K44" s="94" t="e">
        <f>VLOOKUP(J44,Listy!A:B,2,FALSE)</f>
        <v>#N/A</v>
      </c>
      <c r="L44" s="91" t="s">
        <v>1927</v>
      </c>
      <c r="M44" s="94" t="e">
        <f>VLOOKUP(L44,Listy!A:B,2,FALSE)</f>
        <v>#N/A</v>
      </c>
      <c r="N44" s="37">
        <v>3</v>
      </c>
      <c r="O44" s="37">
        <f t="shared" si="21"/>
        <v>120</v>
      </c>
      <c r="P44" s="187"/>
      <c r="Q44" s="187"/>
      <c r="R44" s="187"/>
      <c r="S44" s="187"/>
      <c r="T44" s="187"/>
      <c r="U44" s="187"/>
      <c r="V44" s="187"/>
      <c r="W44" s="187"/>
      <c r="X44" s="187"/>
      <c r="Y44" s="292"/>
      <c r="Z44" s="292"/>
      <c r="AA44" s="292"/>
      <c r="AB44" s="292"/>
      <c r="AC44" s="292"/>
      <c r="AD44" s="292"/>
      <c r="AE44" s="292"/>
      <c r="AF44" s="292"/>
      <c r="AG44" s="305"/>
      <c r="AH44" s="305"/>
      <c r="AI44" s="305"/>
      <c r="AJ44" s="305"/>
      <c r="AK44" s="305"/>
      <c r="AL44" s="192">
        <f t="shared" si="22"/>
        <v>0</v>
      </c>
      <c r="AM44" s="192">
        <f t="shared" si="23"/>
        <v>0</v>
      </c>
      <c r="AN44" s="192">
        <f t="shared" si="24"/>
        <v>0</v>
      </c>
      <c r="AO44" s="192">
        <f t="shared" si="25"/>
        <v>0</v>
      </c>
      <c r="AP44" s="192">
        <f t="shared" si="26"/>
        <v>0</v>
      </c>
      <c r="AQ44" s="192">
        <f t="shared" si="27"/>
        <v>0</v>
      </c>
      <c r="AR44" s="192">
        <f t="shared" si="28"/>
        <v>0</v>
      </c>
      <c r="AS44" s="192">
        <f t="shared" si="29"/>
        <v>0</v>
      </c>
      <c r="AT44" s="192">
        <f t="shared" si="30"/>
        <v>0</v>
      </c>
      <c r="AU44" s="193">
        <f t="shared" si="31"/>
        <v>0</v>
      </c>
      <c r="AV44" s="193">
        <f t="shared" si="32"/>
        <v>0</v>
      </c>
      <c r="AW44" s="193">
        <f t="shared" si="33"/>
        <v>0</v>
      </c>
      <c r="AX44" s="193">
        <f t="shared" si="34"/>
        <v>0</v>
      </c>
      <c r="AY44" s="193">
        <f t="shared" si="35"/>
        <v>0</v>
      </c>
      <c r="AZ44" s="193">
        <f t="shared" si="36"/>
        <v>0</v>
      </c>
      <c r="BA44" s="193">
        <f t="shared" si="37"/>
        <v>0</v>
      </c>
      <c r="BB44" s="193">
        <f t="shared" si="38"/>
        <v>0</v>
      </c>
      <c r="BC44" s="306">
        <f t="shared" si="39"/>
        <v>0</v>
      </c>
      <c r="BD44" s="306">
        <f t="shared" si="40"/>
        <v>0</v>
      </c>
      <c r="BE44" s="306">
        <f t="shared" si="41"/>
        <v>0</v>
      </c>
      <c r="BF44" s="306">
        <f t="shared" si="42"/>
        <v>0</v>
      </c>
      <c r="BG44" s="306">
        <f t="shared" si="43"/>
        <v>0</v>
      </c>
      <c r="BH44" s="236">
        <f t="shared" si="44"/>
        <v>0</v>
      </c>
      <c r="BI44" s="2">
        <f t="shared" si="45"/>
        <v>0</v>
      </c>
      <c r="BJ44" s="87" t="e">
        <f>VLOOKUP(I44,Listy!$A$1:$H$9,6,FALSE)</f>
        <v>#N/A</v>
      </c>
      <c r="BK44" s="378" t="e">
        <f t="shared" si="50"/>
        <v>#N/A</v>
      </c>
      <c r="BL44" s="379" t="e">
        <f t="shared" si="51"/>
        <v>#N/A</v>
      </c>
      <c r="BM44" s="2"/>
      <c r="BN44" s="2"/>
      <c r="BO44" s="2"/>
      <c r="BP44" s="2"/>
      <c r="BQ44" s="2"/>
      <c r="BR44" s="2"/>
      <c r="BS44" s="22">
        <f t="shared" si="46"/>
        <v>0</v>
      </c>
      <c r="BT44" s="2"/>
      <c r="BU44" s="2"/>
      <c r="BV44" s="23"/>
      <c r="BW44" s="2"/>
      <c r="BX44" s="2"/>
      <c r="BY44" s="23"/>
      <c r="BZ44" s="2"/>
      <c r="CA44" s="2"/>
      <c r="CB44" s="23"/>
      <c r="CC44" s="23"/>
      <c r="CD44" s="2"/>
      <c r="CE44" s="2"/>
      <c r="CF44" s="2"/>
      <c r="CG44" s="22">
        <f t="shared" si="47"/>
        <v>0</v>
      </c>
      <c r="CH44" s="2"/>
      <c r="CI44" s="2"/>
      <c r="CJ44" s="2"/>
      <c r="CK44" s="22">
        <f t="shared" si="48"/>
        <v>0</v>
      </c>
      <c r="CL44" s="2"/>
      <c r="CM44" s="2"/>
      <c r="CN44" s="2"/>
      <c r="CO44" s="22">
        <f t="shared" si="49"/>
        <v>0</v>
      </c>
    </row>
    <row r="45" spans="1:93" x14ac:dyDescent="0.3">
      <c r="A45" s="112">
        <v>1</v>
      </c>
      <c r="B45" s="64" t="s">
        <v>383</v>
      </c>
      <c r="C45" s="105">
        <v>1</v>
      </c>
      <c r="D45" s="116" t="str">
        <f t="shared" si="20"/>
        <v>.z01_1_e_1</v>
      </c>
      <c r="E45" s="122" t="s">
        <v>34</v>
      </c>
      <c r="F45" s="37" t="str">
        <f>IFERROR(VLOOKUP($I45,Listy!$A:$H,2,FALSE),"XXX")</f>
        <v>XXX</v>
      </c>
      <c r="G45" s="37" t="str">
        <f>IFERROR(VLOOKUP($I45,Listy!$A:$H,3,FALSE),"XXX")</f>
        <v>XXX</v>
      </c>
      <c r="H45" s="20">
        <v>37</v>
      </c>
      <c r="I45" s="89" t="s">
        <v>1928</v>
      </c>
      <c r="J45" s="91" t="s">
        <v>371</v>
      </c>
      <c r="K45" s="94" t="e">
        <f>VLOOKUP(J45,Listy!A:B,2,FALSE)</f>
        <v>#N/A</v>
      </c>
      <c r="L45" s="91" t="s">
        <v>1929</v>
      </c>
      <c r="M45" s="94" t="e">
        <f>VLOOKUP(L45,Listy!A:B,2,FALSE)</f>
        <v>#N/A</v>
      </c>
      <c r="N45" s="37">
        <v>3</v>
      </c>
      <c r="O45" s="37">
        <f t="shared" si="21"/>
        <v>120</v>
      </c>
      <c r="P45" s="187"/>
      <c r="Q45" s="187"/>
      <c r="R45" s="187"/>
      <c r="S45" s="187"/>
      <c r="T45" s="187"/>
      <c r="U45" s="187"/>
      <c r="V45" s="187"/>
      <c r="W45" s="187"/>
      <c r="X45" s="187"/>
      <c r="Y45" s="292"/>
      <c r="Z45" s="292"/>
      <c r="AA45" s="292"/>
      <c r="AB45" s="292"/>
      <c r="AC45" s="292"/>
      <c r="AD45" s="292"/>
      <c r="AE45" s="292"/>
      <c r="AF45" s="292"/>
      <c r="AG45" s="305"/>
      <c r="AH45" s="305"/>
      <c r="AI45" s="305"/>
      <c r="AJ45" s="305"/>
      <c r="AK45" s="305"/>
      <c r="AL45" s="192">
        <f t="shared" si="22"/>
        <v>0</v>
      </c>
      <c r="AM45" s="192">
        <f t="shared" si="23"/>
        <v>0</v>
      </c>
      <c r="AN45" s="192">
        <f t="shared" si="24"/>
        <v>0</v>
      </c>
      <c r="AO45" s="192">
        <f t="shared" si="25"/>
        <v>0</v>
      </c>
      <c r="AP45" s="192">
        <f t="shared" si="26"/>
        <v>0</v>
      </c>
      <c r="AQ45" s="192">
        <f t="shared" si="27"/>
        <v>0</v>
      </c>
      <c r="AR45" s="192">
        <f t="shared" si="28"/>
        <v>0</v>
      </c>
      <c r="AS45" s="192">
        <f t="shared" si="29"/>
        <v>0</v>
      </c>
      <c r="AT45" s="192">
        <f t="shared" si="30"/>
        <v>0</v>
      </c>
      <c r="AU45" s="193">
        <f t="shared" si="31"/>
        <v>0</v>
      </c>
      <c r="AV45" s="193">
        <f t="shared" si="32"/>
        <v>0</v>
      </c>
      <c r="AW45" s="193">
        <f t="shared" si="33"/>
        <v>0</v>
      </c>
      <c r="AX45" s="193">
        <f t="shared" si="34"/>
        <v>0</v>
      </c>
      <c r="AY45" s="193">
        <f t="shared" si="35"/>
        <v>0</v>
      </c>
      <c r="AZ45" s="193">
        <f t="shared" si="36"/>
        <v>0</v>
      </c>
      <c r="BA45" s="193">
        <f t="shared" si="37"/>
        <v>0</v>
      </c>
      <c r="BB45" s="193">
        <f t="shared" si="38"/>
        <v>0</v>
      </c>
      <c r="BC45" s="306">
        <f t="shared" si="39"/>
        <v>0</v>
      </c>
      <c r="BD45" s="306">
        <f t="shared" si="40"/>
        <v>0</v>
      </c>
      <c r="BE45" s="306">
        <f t="shared" si="41"/>
        <v>0</v>
      </c>
      <c r="BF45" s="306">
        <f t="shared" si="42"/>
        <v>0</v>
      </c>
      <c r="BG45" s="306">
        <f t="shared" si="43"/>
        <v>0</v>
      </c>
      <c r="BH45" s="236">
        <f t="shared" si="44"/>
        <v>0</v>
      </c>
      <c r="BI45" s="2">
        <f t="shared" si="45"/>
        <v>0</v>
      </c>
      <c r="BJ45" s="87" t="e">
        <f>VLOOKUP(I45,Listy!$A$1:$H$9,6,FALSE)</f>
        <v>#N/A</v>
      </c>
      <c r="BK45" s="378" t="e">
        <f t="shared" si="50"/>
        <v>#N/A</v>
      </c>
      <c r="BL45" s="379" t="e">
        <f t="shared" si="51"/>
        <v>#N/A</v>
      </c>
      <c r="BM45" s="2"/>
      <c r="BN45" s="2"/>
      <c r="BO45" s="2"/>
      <c r="BP45" s="2"/>
      <c r="BQ45" s="2"/>
      <c r="BR45" s="2"/>
      <c r="BS45" s="21">
        <f t="shared" si="46"/>
        <v>0</v>
      </c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1">
        <f t="shared" si="47"/>
        <v>0</v>
      </c>
      <c r="CH45" s="2"/>
      <c r="CI45" s="2"/>
      <c r="CJ45" s="2"/>
      <c r="CK45" s="21">
        <f t="shared" si="48"/>
        <v>0</v>
      </c>
      <c r="CL45" s="2"/>
      <c r="CM45" s="2"/>
      <c r="CN45" s="2"/>
      <c r="CO45" s="21">
        <f t="shared" si="49"/>
        <v>0</v>
      </c>
    </row>
    <row r="46" spans="1:93" x14ac:dyDescent="0.3">
      <c r="A46" s="112">
        <v>1</v>
      </c>
      <c r="B46" s="64" t="s">
        <v>384</v>
      </c>
      <c r="C46" s="105">
        <v>1</v>
      </c>
      <c r="D46" s="116" t="str">
        <f t="shared" si="20"/>
        <v>.z01_1_f_1</v>
      </c>
      <c r="E46" s="122" t="s">
        <v>35</v>
      </c>
      <c r="F46" s="37" t="str">
        <f>IFERROR(VLOOKUP($I46,Listy!$A:$H,2,FALSE),"XXX")</f>
        <v>XXX</v>
      </c>
      <c r="G46" s="37" t="str">
        <f>IFERROR(VLOOKUP($I46,Listy!$A:$H,3,FALSE),"XXX")</f>
        <v>XXX</v>
      </c>
      <c r="H46" s="20">
        <v>38</v>
      </c>
      <c r="I46" s="89" t="s">
        <v>1930</v>
      </c>
      <c r="J46" s="91" t="s">
        <v>371</v>
      </c>
      <c r="K46" s="94" t="e">
        <f>VLOOKUP(J46,Listy!A:B,2,FALSE)</f>
        <v>#N/A</v>
      </c>
      <c r="L46" s="91" t="s">
        <v>1931</v>
      </c>
      <c r="M46" s="94" t="e">
        <f>VLOOKUP(L46,Listy!A:B,2,FALSE)</f>
        <v>#N/A</v>
      </c>
      <c r="N46" s="37">
        <v>3</v>
      </c>
      <c r="O46" s="37">
        <f t="shared" si="21"/>
        <v>120</v>
      </c>
      <c r="P46" s="187"/>
      <c r="Q46" s="187"/>
      <c r="R46" s="187"/>
      <c r="S46" s="187"/>
      <c r="T46" s="187"/>
      <c r="U46" s="187"/>
      <c r="V46" s="187"/>
      <c r="W46" s="187"/>
      <c r="X46" s="187"/>
      <c r="Y46" s="292"/>
      <c r="Z46" s="292"/>
      <c r="AA46" s="292"/>
      <c r="AB46" s="292"/>
      <c r="AC46" s="292"/>
      <c r="AD46" s="292"/>
      <c r="AE46" s="292"/>
      <c r="AF46" s="292"/>
      <c r="AG46" s="305"/>
      <c r="AH46" s="305"/>
      <c r="AI46" s="305"/>
      <c r="AJ46" s="305"/>
      <c r="AK46" s="305"/>
      <c r="AL46" s="192">
        <f t="shared" si="22"/>
        <v>0</v>
      </c>
      <c r="AM46" s="192">
        <f t="shared" si="23"/>
        <v>0</v>
      </c>
      <c r="AN46" s="192">
        <f t="shared" si="24"/>
        <v>0</v>
      </c>
      <c r="AO46" s="192">
        <f t="shared" si="25"/>
        <v>0</v>
      </c>
      <c r="AP46" s="192">
        <f t="shared" si="26"/>
        <v>0</v>
      </c>
      <c r="AQ46" s="192">
        <f t="shared" si="27"/>
        <v>0</v>
      </c>
      <c r="AR46" s="192">
        <f t="shared" si="28"/>
        <v>0</v>
      </c>
      <c r="AS46" s="192">
        <f t="shared" si="29"/>
        <v>0</v>
      </c>
      <c r="AT46" s="192">
        <f t="shared" si="30"/>
        <v>0</v>
      </c>
      <c r="AU46" s="193">
        <f t="shared" si="31"/>
        <v>0</v>
      </c>
      <c r="AV46" s="193">
        <f t="shared" si="32"/>
        <v>0</v>
      </c>
      <c r="AW46" s="193">
        <f t="shared" si="33"/>
        <v>0</v>
      </c>
      <c r="AX46" s="193">
        <f t="shared" si="34"/>
        <v>0</v>
      </c>
      <c r="AY46" s="193">
        <f t="shared" si="35"/>
        <v>0</v>
      </c>
      <c r="AZ46" s="193">
        <f t="shared" si="36"/>
        <v>0</v>
      </c>
      <c r="BA46" s="193">
        <f t="shared" si="37"/>
        <v>0</v>
      </c>
      <c r="BB46" s="193">
        <f t="shared" si="38"/>
        <v>0</v>
      </c>
      <c r="BC46" s="306">
        <f t="shared" si="39"/>
        <v>0</v>
      </c>
      <c r="BD46" s="306">
        <f t="shared" si="40"/>
        <v>0</v>
      </c>
      <c r="BE46" s="306">
        <f t="shared" si="41"/>
        <v>0</v>
      </c>
      <c r="BF46" s="306">
        <f t="shared" si="42"/>
        <v>0</v>
      </c>
      <c r="BG46" s="306">
        <f t="shared" si="43"/>
        <v>0</v>
      </c>
      <c r="BH46" s="236">
        <f t="shared" si="44"/>
        <v>0</v>
      </c>
      <c r="BI46" s="2">
        <f t="shared" si="45"/>
        <v>0</v>
      </c>
      <c r="BJ46" s="87" t="e">
        <f>VLOOKUP(I46,Listy!$A$1:$H$9,6,FALSE)</f>
        <v>#N/A</v>
      </c>
      <c r="BK46" s="378" t="e">
        <f t="shared" si="50"/>
        <v>#N/A</v>
      </c>
      <c r="BL46" s="379" t="e">
        <f t="shared" si="51"/>
        <v>#N/A</v>
      </c>
      <c r="BM46" s="2"/>
      <c r="BN46" s="2"/>
      <c r="BO46" s="2"/>
      <c r="BP46" s="2"/>
      <c r="BQ46" s="2"/>
      <c r="BR46" s="2"/>
      <c r="BS46" s="22">
        <f t="shared" si="46"/>
        <v>0</v>
      </c>
      <c r="BT46" s="2"/>
      <c r="BU46" s="2"/>
      <c r="BV46" s="23"/>
      <c r="BW46" s="2"/>
      <c r="BX46" s="2"/>
      <c r="BY46" s="23"/>
      <c r="BZ46" s="2"/>
      <c r="CA46" s="2"/>
      <c r="CB46" s="23"/>
      <c r="CC46" s="23"/>
      <c r="CD46" s="2"/>
      <c r="CE46" s="2"/>
      <c r="CF46" s="2"/>
      <c r="CG46" s="22">
        <f t="shared" si="47"/>
        <v>0</v>
      </c>
      <c r="CH46" s="2"/>
      <c r="CI46" s="2"/>
      <c r="CJ46" s="2"/>
      <c r="CK46" s="22">
        <f t="shared" si="48"/>
        <v>0</v>
      </c>
      <c r="CL46" s="2"/>
      <c r="CM46" s="2"/>
      <c r="CN46" s="2"/>
      <c r="CO46" s="22">
        <f t="shared" si="49"/>
        <v>0</v>
      </c>
    </row>
    <row r="47" spans="1:93" x14ac:dyDescent="0.3">
      <c r="A47" s="112">
        <v>1</v>
      </c>
      <c r="B47" s="64" t="s">
        <v>383</v>
      </c>
      <c r="C47" s="105">
        <v>1</v>
      </c>
      <c r="D47" s="116" t="str">
        <f t="shared" si="20"/>
        <v>.z01_1_e_1</v>
      </c>
      <c r="E47" s="122" t="s">
        <v>34</v>
      </c>
      <c r="F47" s="37" t="str">
        <f>IFERROR(VLOOKUP($I47,Listy!$A:$H,2,FALSE),"XXX")</f>
        <v>XXX</v>
      </c>
      <c r="G47" s="37" t="str">
        <f>IFERROR(VLOOKUP($I47,Listy!$A:$H,3,FALSE),"XXX")</f>
        <v>XXX</v>
      </c>
      <c r="H47" s="20">
        <v>39</v>
      </c>
      <c r="I47" s="89" t="s">
        <v>1932</v>
      </c>
      <c r="J47" s="91" t="s">
        <v>371</v>
      </c>
      <c r="K47" s="94" t="e">
        <f>VLOOKUP(J47,Listy!A:B,2,FALSE)</f>
        <v>#N/A</v>
      </c>
      <c r="L47" s="91" t="s">
        <v>1933</v>
      </c>
      <c r="M47" s="94" t="e">
        <f>VLOOKUP(L47,Listy!A:B,2,FALSE)</f>
        <v>#N/A</v>
      </c>
      <c r="N47" s="37">
        <v>3</v>
      </c>
      <c r="O47" s="37">
        <f t="shared" si="21"/>
        <v>120</v>
      </c>
      <c r="P47" s="187"/>
      <c r="Q47" s="187"/>
      <c r="R47" s="187"/>
      <c r="S47" s="187"/>
      <c r="T47" s="187"/>
      <c r="U47" s="187"/>
      <c r="V47" s="187"/>
      <c r="W47" s="187"/>
      <c r="X47" s="187"/>
      <c r="Y47" s="292"/>
      <c r="Z47" s="292"/>
      <c r="AA47" s="292"/>
      <c r="AB47" s="292"/>
      <c r="AC47" s="292"/>
      <c r="AD47" s="292"/>
      <c r="AE47" s="292"/>
      <c r="AF47" s="292"/>
      <c r="AG47" s="305"/>
      <c r="AH47" s="305"/>
      <c r="AI47" s="305"/>
      <c r="AJ47" s="305"/>
      <c r="AK47" s="305"/>
      <c r="AL47" s="192">
        <f t="shared" si="22"/>
        <v>0</v>
      </c>
      <c r="AM47" s="192">
        <f t="shared" si="23"/>
        <v>0</v>
      </c>
      <c r="AN47" s="192">
        <f t="shared" si="24"/>
        <v>0</v>
      </c>
      <c r="AO47" s="192">
        <f t="shared" si="25"/>
        <v>0</v>
      </c>
      <c r="AP47" s="192">
        <f t="shared" si="26"/>
        <v>0</v>
      </c>
      <c r="AQ47" s="192">
        <f t="shared" si="27"/>
        <v>0</v>
      </c>
      <c r="AR47" s="192">
        <f t="shared" si="28"/>
        <v>0</v>
      </c>
      <c r="AS47" s="192">
        <f t="shared" si="29"/>
        <v>0</v>
      </c>
      <c r="AT47" s="192">
        <f t="shared" si="30"/>
        <v>0</v>
      </c>
      <c r="AU47" s="193">
        <f t="shared" si="31"/>
        <v>0</v>
      </c>
      <c r="AV47" s="193">
        <f t="shared" si="32"/>
        <v>0</v>
      </c>
      <c r="AW47" s="193">
        <f t="shared" si="33"/>
        <v>0</v>
      </c>
      <c r="AX47" s="193">
        <f t="shared" si="34"/>
        <v>0</v>
      </c>
      <c r="AY47" s="193">
        <f t="shared" si="35"/>
        <v>0</v>
      </c>
      <c r="AZ47" s="193">
        <f t="shared" si="36"/>
        <v>0</v>
      </c>
      <c r="BA47" s="193">
        <f t="shared" si="37"/>
        <v>0</v>
      </c>
      <c r="BB47" s="193">
        <f t="shared" si="38"/>
        <v>0</v>
      </c>
      <c r="BC47" s="306">
        <f t="shared" si="39"/>
        <v>0</v>
      </c>
      <c r="BD47" s="306">
        <f t="shared" si="40"/>
        <v>0</v>
      </c>
      <c r="BE47" s="306">
        <f t="shared" si="41"/>
        <v>0</v>
      </c>
      <c r="BF47" s="306">
        <f t="shared" si="42"/>
        <v>0</v>
      </c>
      <c r="BG47" s="306">
        <f t="shared" si="43"/>
        <v>0</v>
      </c>
      <c r="BH47" s="236">
        <f t="shared" si="44"/>
        <v>0</v>
      </c>
      <c r="BI47" s="2">
        <f t="shared" si="45"/>
        <v>0</v>
      </c>
      <c r="BJ47" s="87" t="e">
        <f>VLOOKUP(I47,Listy!$A$1:$H$9,6,FALSE)</f>
        <v>#N/A</v>
      </c>
      <c r="BK47" s="378" t="e">
        <f t="shared" si="50"/>
        <v>#N/A</v>
      </c>
      <c r="BL47" s="379" t="e">
        <f t="shared" si="51"/>
        <v>#N/A</v>
      </c>
      <c r="BM47" s="2"/>
      <c r="BN47" s="2"/>
      <c r="BO47" s="2"/>
      <c r="BP47" s="2"/>
      <c r="BQ47" s="2"/>
      <c r="BR47" s="2"/>
      <c r="BS47" s="21">
        <f t="shared" si="46"/>
        <v>0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1">
        <f t="shared" si="47"/>
        <v>0</v>
      </c>
      <c r="CH47" s="2"/>
      <c r="CI47" s="2"/>
      <c r="CJ47" s="2"/>
      <c r="CK47" s="21">
        <f t="shared" si="48"/>
        <v>0</v>
      </c>
      <c r="CL47" s="2"/>
      <c r="CM47" s="2"/>
      <c r="CN47" s="2"/>
      <c r="CO47" s="21">
        <f t="shared" si="49"/>
        <v>0</v>
      </c>
    </row>
    <row r="48" spans="1:93" x14ac:dyDescent="0.3">
      <c r="A48" s="112">
        <v>1</v>
      </c>
      <c r="B48" s="64" t="s">
        <v>384</v>
      </c>
      <c r="C48" s="105">
        <v>1</v>
      </c>
      <c r="D48" s="116" t="str">
        <f t="shared" si="20"/>
        <v>.z01_1_f_1</v>
      </c>
      <c r="E48" s="122" t="s">
        <v>35</v>
      </c>
      <c r="F48" s="37" t="str">
        <f>IFERROR(VLOOKUP($I48,Listy!$A:$H,2,FALSE),"XXX")</f>
        <v>XXX</v>
      </c>
      <c r="G48" s="37" t="str">
        <f>IFERROR(VLOOKUP($I48,Listy!$A:$H,3,FALSE),"XXX")</f>
        <v>XXX</v>
      </c>
      <c r="H48" s="20">
        <v>40</v>
      </c>
      <c r="I48" s="89" t="s">
        <v>1934</v>
      </c>
      <c r="J48" s="91" t="s">
        <v>371</v>
      </c>
      <c r="K48" s="94" t="e">
        <f>VLOOKUP(J48,Listy!A:B,2,FALSE)</f>
        <v>#N/A</v>
      </c>
      <c r="L48" s="91" t="s">
        <v>1935</v>
      </c>
      <c r="M48" s="94" t="e">
        <f>VLOOKUP(L48,Listy!A:B,2,FALSE)</f>
        <v>#N/A</v>
      </c>
      <c r="N48" s="37">
        <v>3</v>
      </c>
      <c r="O48" s="37">
        <f t="shared" si="21"/>
        <v>120</v>
      </c>
      <c r="P48" s="187"/>
      <c r="Q48" s="187"/>
      <c r="R48" s="187"/>
      <c r="S48" s="187"/>
      <c r="T48" s="187"/>
      <c r="U48" s="187"/>
      <c r="V48" s="187"/>
      <c r="W48" s="187"/>
      <c r="X48" s="187"/>
      <c r="Y48" s="292"/>
      <c r="Z48" s="292"/>
      <c r="AA48" s="292"/>
      <c r="AB48" s="292"/>
      <c r="AC48" s="292"/>
      <c r="AD48" s="292"/>
      <c r="AE48" s="292"/>
      <c r="AF48" s="292"/>
      <c r="AG48" s="305"/>
      <c r="AH48" s="305"/>
      <c r="AI48" s="305"/>
      <c r="AJ48" s="305"/>
      <c r="AK48" s="305"/>
      <c r="AL48" s="192">
        <f t="shared" si="22"/>
        <v>0</v>
      </c>
      <c r="AM48" s="192">
        <f t="shared" si="23"/>
        <v>0</v>
      </c>
      <c r="AN48" s="192">
        <f t="shared" si="24"/>
        <v>0</v>
      </c>
      <c r="AO48" s="192">
        <f t="shared" si="25"/>
        <v>0</v>
      </c>
      <c r="AP48" s="192">
        <f t="shared" si="26"/>
        <v>0</v>
      </c>
      <c r="AQ48" s="192">
        <f t="shared" si="27"/>
        <v>0</v>
      </c>
      <c r="AR48" s="192">
        <f t="shared" si="28"/>
        <v>0</v>
      </c>
      <c r="AS48" s="192">
        <f t="shared" si="29"/>
        <v>0</v>
      </c>
      <c r="AT48" s="192">
        <f t="shared" si="30"/>
        <v>0</v>
      </c>
      <c r="AU48" s="193">
        <f t="shared" si="31"/>
        <v>0</v>
      </c>
      <c r="AV48" s="193">
        <f t="shared" si="32"/>
        <v>0</v>
      </c>
      <c r="AW48" s="193">
        <f t="shared" si="33"/>
        <v>0</v>
      </c>
      <c r="AX48" s="193">
        <f t="shared" si="34"/>
        <v>0</v>
      </c>
      <c r="AY48" s="193">
        <f t="shared" si="35"/>
        <v>0</v>
      </c>
      <c r="AZ48" s="193">
        <f t="shared" si="36"/>
        <v>0</v>
      </c>
      <c r="BA48" s="193">
        <f t="shared" si="37"/>
        <v>0</v>
      </c>
      <c r="BB48" s="193">
        <f t="shared" si="38"/>
        <v>0</v>
      </c>
      <c r="BC48" s="306">
        <f t="shared" si="39"/>
        <v>0</v>
      </c>
      <c r="BD48" s="306">
        <f t="shared" si="40"/>
        <v>0</v>
      </c>
      <c r="BE48" s="306">
        <f t="shared" si="41"/>
        <v>0</v>
      </c>
      <c r="BF48" s="306">
        <f t="shared" si="42"/>
        <v>0</v>
      </c>
      <c r="BG48" s="306">
        <f t="shared" si="43"/>
        <v>0</v>
      </c>
      <c r="BH48" s="236">
        <f t="shared" si="44"/>
        <v>0</v>
      </c>
      <c r="BI48" s="2">
        <f t="shared" si="45"/>
        <v>0</v>
      </c>
      <c r="BJ48" s="87" t="e">
        <f>VLOOKUP(I48,Listy!$A$1:$H$9,6,FALSE)</f>
        <v>#N/A</v>
      </c>
      <c r="BK48" s="378" t="e">
        <f t="shared" si="50"/>
        <v>#N/A</v>
      </c>
      <c r="BL48" s="379" t="e">
        <f t="shared" si="51"/>
        <v>#N/A</v>
      </c>
      <c r="BM48" s="2"/>
      <c r="BN48" s="2"/>
      <c r="BO48" s="2"/>
      <c r="BP48" s="2"/>
      <c r="BQ48" s="2"/>
      <c r="BR48" s="2"/>
      <c r="BS48" s="22">
        <f t="shared" si="46"/>
        <v>0</v>
      </c>
      <c r="BT48" s="2"/>
      <c r="BU48" s="2"/>
      <c r="BV48" s="23"/>
      <c r="BW48" s="2"/>
      <c r="BX48" s="2"/>
      <c r="BY48" s="23"/>
      <c r="BZ48" s="2"/>
      <c r="CA48" s="2"/>
      <c r="CB48" s="23"/>
      <c r="CC48" s="23"/>
      <c r="CD48" s="2"/>
      <c r="CE48" s="2"/>
      <c r="CF48" s="2"/>
      <c r="CG48" s="22">
        <f t="shared" si="47"/>
        <v>0</v>
      </c>
      <c r="CH48" s="2"/>
      <c r="CI48" s="2"/>
      <c r="CJ48" s="2"/>
      <c r="CK48" s="22">
        <f t="shared" si="48"/>
        <v>0</v>
      </c>
      <c r="CL48" s="2"/>
      <c r="CM48" s="2"/>
      <c r="CN48" s="2"/>
      <c r="CO48" s="22">
        <f t="shared" si="49"/>
        <v>0</v>
      </c>
    </row>
    <row r="49" spans="1:93" x14ac:dyDescent="0.3">
      <c r="A49" s="112">
        <v>1</v>
      </c>
      <c r="B49" s="64" t="s">
        <v>383</v>
      </c>
      <c r="C49" s="105">
        <v>1</v>
      </c>
      <c r="D49" s="116" t="str">
        <f t="shared" si="20"/>
        <v>.z01_1_e_1</v>
      </c>
      <c r="E49" s="122" t="s">
        <v>34</v>
      </c>
      <c r="F49" s="37" t="str">
        <f>IFERROR(VLOOKUP($I49,Listy!$A:$H,2,FALSE),"XXX")</f>
        <v>XXX</v>
      </c>
      <c r="G49" s="37" t="str">
        <f>IFERROR(VLOOKUP($I49,Listy!$A:$H,3,FALSE),"XXX")</f>
        <v>XXX</v>
      </c>
      <c r="H49" s="20">
        <v>41</v>
      </c>
      <c r="I49" s="89" t="s">
        <v>1936</v>
      </c>
      <c r="J49" s="91" t="s">
        <v>371</v>
      </c>
      <c r="K49" s="94" t="e">
        <f>VLOOKUP(J49,Listy!A:B,2,FALSE)</f>
        <v>#N/A</v>
      </c>
      <c r="L49" s="91" t="s">
        <v>1937</v>
      </c>
      <c r="M49" s="94" t="e">
        <f>VLOOKUP(L49,Listy!A:B,2,FALSE)</f>
        <v>#N/A</v>
      </c>
      <c r="N49" s="37">
        <v>3</v>
      </c>
      <c r="O49" s="37">
        <f t="shared" si="21"/>
        <v>120</v>
      </c>
      <c r="P49" s="187"/>
      <c r="Q49" s="187"/>
      <c r="R49" s="187"/>
      <c r="S49" s="187"/>
      <c r="T49" s="187"/>
      <c r="U49" s="187"/>
      <c r="V49" s="187"/>
      <c r="W49" s="187"/>
      <c r="X49" s="187"/>
      <c r="Y49" s="292"/>
      <c r="Z49" s="292"/>
      <c r="AA49" s="292"/>
      <c r="AB49" s="292"/>
      <c r="AC49" s="292"/>
      <c r="AD49" s="292"/>
      <c r="AE49" s="292"/>
      <c r="AF49" s="292"/>
      <c r="AG49" s="305"/>
      <c r="AH49" s="305"/>
      <c r="AI49" s="305"/>
      <c r="AJ49" s="305"/>
      <c r="AK49" s="305"/>
      <c r="AL49" s="192">
        <f t="shared" si="22"/>
        <v>0</v>
      </c>
      <c r="AM49" s="192">
        <f t="shared" si="23"/>
        <v>0</v>
      </c>
      <c r="AN49" s="192">
        <f t="shared" si="24"/>
        <v>0</v>
      </c>
      <c r="AO49" s="192">
        <f t="shared" si="25"/>
        <v>0</v>
      </c>
      <c r="AP49" s="192">
        <f t="shared" si="26"/>
        <v>0</v>
      </c>
      <c r="AQ49" s="192">
        <f t="shared" si="27"/>
        <v>0</v>
      </c>
      <c r="AR49" s="192">
        <f t="shared" si="28"/>
        <v>0</v>
      </c>
      <c r="AS49" s="192">
        <f t="shared" si="29"/>
        <v>0</v>
      </c>
      <c r="AT49" s="192">
        <f t="shared" si="30"/>
        <v>0</v>
      </c>
      <c r="AU49" s="193">
        <f t="shared" si="31"/>
        <v>0</v>
      </c>
      <c r="AV49" s="193">
        <f t="shared" si="32"/>
        <v>0</v>
      </c>
      <c r="AW49" s="193">
        <f t="shared" si="33"/>
        <v>0</v>
      </c>
      <c r="AX49" s="193">
        <f t="shared" si="34"/>
        <v>0</v>
      </c>
      <c r="AY49" s="193">
        <f t="shared" si="35"/>
        <v>0</v>
      </c>
      <c r="AZ49" s="193">
        <f t="shared" si="36"/>
        <v>0</v>
      </c>
      <c r="BA49" s="193">
        <f t="shared" si="37"/>
        <v>0</v>
      </c>
      <c r="BB49" s="193">
        <f t="shared" si="38"/>
        <v>0</v>
      </c>
      <c r="BC49" s="306">
        <f t="shared" si="39"/>
        <v>0</v>
      </c>
      <c r="BD49" s="306">
        <f t="shared" si="40"/>
        <v>0</v>
      </c>
      <c r="BE49" s="306">
        <f t="shared" si="41"/>
        <v>0</v>
      </c>
      <c r="BF49" s="306">
        <f t="shared" si="42"/>
        <v>0</v>
      </c>
      <c r="BG49" s="306">
        <f t="shared" si="43"/>
        <v>0</v>
      </c>
      <c r="BH49" s="236">
        <f t="shared" si="44"/>
        <v>0</v>
      </c>
      <c r="BI49" s="2">
        <f t="shared" si="45"/>
        <v>0</v>
      </c>
      <c r="BJ49" s="87" t="e">
        <f>VLOOKUP(I49,Listy!$A$1:$H$9,6,FALSE)</f>
        <v>#N/A</v>
      </c>
      <c r="BK49" s="378" t="e">
        <f t="shared" si="50"/>
        <v>#N/A</v>
      </c>
      <c r="BL49" s="379" t="e">
        <f t="shared" si="51"/>
        <v>#N/A</v>
      </c>
      <c r="BM49" s="2"/>
      <c r="BN49" s="2"/>
      <c r="BO49" s="2"/>
      <c r="BP49" s="2"/>
      <c r="BQ49" s="2"/>
      <c r="BR49" s="2"/>
      <c r="BS49" s="21">
        <f t="shared" si="46"/>
        <v>0</v>
      </c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1">
        <f t="shared" si="47"/>
        <v>0</v>
      </c>
      <c r="CH49" s="2"/>
      <c r="CI49" s="2"/>
      <c r="CJ49" s="2"/>
      <c r="CK49" s="21">
        <f t="shared" si="48"/>
        <v>0</v>
      </c>
      <c r="CL49" s="2"/>
      <c r="CM49" s="2"/>
      <c r="CN49" s="2"/>
      <c r="CO49" s="21">
        <f t="shared" si="49"/>
        <v>0</v>
      </c>
    </row>
    <row r="50" spans="1:93" x14ac:dyDescent="0.3">
      <c r="A50" s="112">
        <v>1</v>
      </c>
      <c r="B50" s="64" t="s">
        <v>384</v>
      </c>
      <c r="C50" s="105">
        <v>1</v>
      </c>
      <c r="D50" s="116" t="str">
        <f t="shared" si="20"/>
        <v>.z01_1_f_1</v>
      </c>
      <c r="E50" s="122" t="s">
        <v>35</v>
      </c>
      <c r="F50" s="37" t="str">
        <f>IFERROR(VLOOKUP($I50,Listy!$A:$H,2,FALSE),"XXX")</f>
        <v>XXX</v>
      </c>
      <c r="G50" s="37" t="str">
        <f>IFERROR(VLOOKUP($I50,Listy!$A:$H,3,FALSE),"XXX")</f>
        <v>XXX</v>
      </c>
      <c r="H50" s="20">
        <v>42</v>
      </c>
      <c r="I50" s="89" t="s">
        <v>1938</v>
      </c>
      <c r="J50" s="91" t="s">
        <v>371</v>
      </c>
      <c r="K50" s="94" t="e">
        <f>VLOOKUP(J50,Listy!A:B,2,FALSE)</f>
        <v>#N/A</v>
      </c>
      <c r="L50" s="91" t="s">
        <v>1939</v>
      </c>
      <c r="M50" s="94" t="e">
        <f>VLOOKUP(L50,Listy!A:B,2,FALSE)</f>
        <v>#N/A</v>
      </c>
      <c r="N50" s="37">
        <v>3</v>
      </c>
      <c r="O50" s="37">
        <f t="shared" si="21"/>
        <v>120</v>
      </c>
      <c r="P50" s="187"/>
      <c r="Q50" s="187"/>
      <c r="R50" s="187"/>
      <c r="S50" s="187"/>
      <c r="T50" s="187"/>
      <c r="U50" s="187"/>
      <c r="V50" s="187"/>
      <c r="W50" s="187"/>
      <c r="X50" s="187"/>
      <c r="Y50" s="292"/>
      <c r="Z50" s="292"/>
      <c r="AA50" s="292"/>
      <c r="AB50" s="292"/>
      <c r="AC50" s="292"/>
      <c r="AD50" s="292"/>
      <c r="AE50" s="292"/>
      <c r="AF50" s="292"/>
      <c r="AG50" s="305"/>
      <c r="AH50" s="305"/>
      <c r="AI50" s="305"/>
      <c r="AJ50" s="305"/>
      <c r="AK50" s="305"/>
      <c r="AL50" s="192">
        <f t="shared" si="22"/>
        <v>0</v>
      </c>
      <c r="AM50" s="192">
        <f t="shared" si="23"/>
        <v>0</v>
      </c>
      <c r="AN50" s="192">
        <f t="shared" si="24"/>
        <v>0</v>
      </c>
      <c r="AO50" s="192">
        <f t="shared" si="25"/>
        <v>0</v>
      </c>
      <c r="AP50" s="192">
        <f t="shared" si="26"/>
        <v>0</v>
      </c>
      <c r="AQ50" s="192">
        <f t="shared" si="27"/>
        <v>0</v>
      </c>
      <c r="AR50" s="192">
        <f t="shared" si="28"/>
        <v>0</v>
      </c>
      <c r="AS50" s="192">
        <f t="shared" si="29"/>
        <v>0</v>
      </c>
      <c r="AT50" s="192">
        <f t="shared" si="30"/>
        <v>0</v>
      </c>
      <c r="AU50" s="193">
        <f t="shared" si="31"/>
        <v>0</v>
      </c>
      <c r="AV50" s="193">
        <f t="shared" si="32"/>
        <v>0</v>
      </c>
      <c r="AW50" s="193">
        <f t="shared" si="33"/>
        <v>0</v>
      </c>
      <c r="AX50" s="193">
        <f t="shared" si="34"/>
        <v>0</v>
      </c>
      <c r="AY50" s="193">
        <f t="shared" si="35"/>
        <v>0</v>
      </c>
      <c r="AZ50" s="193">
        <f t="shared" si="36"/>
        <v>0</v>
      </c>
      <c r="BA50" s="193">
        <f t="shared" si="37"/>
        <v>0</v>
      </c>
      <c r="BB50" s="193">
        <f t="shared" si="38"/>
        <v>0</v>
      </c>
      <c r="BC50" s="306">
        <f t="shared" si="39"/>
        <v>0</v>
      </c>
      <c r="BD50" s="306">
        <f t="shared" si="40"/>
        <v>0</v>
      </c>
      <c r="BE50" s="306">
        <f t="shared" si="41"/>
        <v>0</v>
      </c>
      <c r="BF50" s="306">
        <f t="shared" si="42"/>
        <v>0</v>
      </c>
      <c r="BG50" s="306">
        <f t="shared" si="43"/>
        <v>0</v>
      </c>
      <c r="BH50" s="236">
        <f t="shared" si="44"/>
        <v>0</v>
      </c>
      <c r="BI50" s="2">
        <f t="shared" si="45"/>
        <v>0</v>
      </c>
      <c r="BJ50" s="87" t="e">
        <f>VLOOKUP(I50,Listy!$A$1:$H$9,6,FALSE)</f>
        <v>#N/A</v>
      </c>
      <c r="BK50" s="378" t="e">
        <f t="shared" si="50"/>
        <v>#N/A</v>
      </c>
      <c r="BL50" s="379" t="e">
        <f t="shared" si="51"/>
        <v>#N/A</v>
      </c>
      <c r="BM50" s="2"/>
      <c r="BN50" s="2"/>
      <c r="BO50" s="2"/>
      <c r="BP50" s="2"/>
      <c r="BQ50" s="2"/>
      <c r="BR50" s="2"/>
      <c r="BS50" s="22">
        <f t="shared" si="46"/>
        <v>0</v>
      </c>
      <c r="BT50" s="2"/>
      <c r="BU50" s="2"/>
      <c r="BV50" s="23"/>
      <c r="BW50" s="2"/>
      <c r="BX50" s="2"/>
      <c r="BY50" s="23"/>
      <c r="BZ50" s="2"/>
      <c r="CA50" s="2"/>
      <c r="CB50" s="23"/>
      <c r="CC50" s="23"/>
      <c r="CD50" s="2"/>
      <c r="CE50" s="2"/>
      <c r="CF50" s="2"/>
      <c r="CG50" s="22">
        <f t="shared" si="47"/>
        <v>0</v>
      </c>
      <c r="CH50" s="2"/>
      <c r="CI50" s="2"/>
      <c r="CJ50" s="2"/>
      <c r="CK50" s="22">
        <f t="shared" si="48"/>
        <v>0</v>
      </c>
      <c r="CL50" s="2"/>
      <c r="CM50" s="2"/>
      <c r="CN50" s="2"/>
      <c r="CO50" s="22">
        <f t="shared" si="49"/>
        <v>0</v>
      </c>
    </row>
    <row r="51" spans="1:93" x14ac:dyDescent="0.3">
      <c r="A51" s="112">
        <v>1</v>
      </c>
      <c r="B51" s="64" t="s">
        <v>383</v>
      </c>
      <c r="C51" s="105">
        <v>1</v>
      </c>
      <c r="D51" s="116" t="str">
        <f t="shared" si="20"/>
        <v>.z01_1_e_1</v>
      </c>
      <c r="E51" s="122" t="s">
        <v>34</v>
      </c>
      <c r="F51" s="37" t="str">
        <f>IFERROR(VLOOKUP($I51,Listy!$A:$H,2,FALSE),"XXX")</f>
        <v>XXX</v>
      </c>
      <c r="G51" s="37" t="str">
        <f>IFERROR(VLOOKUP($I51,Listy!$A:$H,3,FALSE),"XXX")</f>
        <v>XXX</v>
      </c>
      <c r="H51" s="20">
        <v>43</v>
      </c>
      <c r="I51" s="89" t="s">
        <v>1940</v>
      </c>
      <c r="J51" s="91" t="s">
        <v>371</v>
      </c>
      <c r="K51" s="94" t="e">
        <f>VLOOKUP(J51,Listy!A:B,2,FALSE)</f>
        <v>#N/A</v>
      </c>
      <c r="L51" s="91" t="s">
        <v>1941</v>
      </c>
      <c r="M51" s="94" t="e">
        <f>VLOOKUP(L51,Listy!A:B,2,FALSE)</f>
        <v>#N/A</v>
      </c>
      <c r="N51" s="37">
        <v>3</v>
      </c>
      <c r="O51" s="37">
        <f t="shared" si="21"/>
        <v>120</v>
      </c>
      <c r="P51" s="187"/>
      <c r="Q51" s="187"/>
      <c r="R51" s="187"/>
      <c r="S51" s="187"/>
      <c r="T51" s="187"/>
      <c r="U51" s="187"/>
      <c r="V51" s="187"/>
      <c r="W51" s="187"/>
      <c r="X51" s="187"/>
      <c r="Y51" s="292"/>
      <c r="Z51" s="292"/>
      <c r="AA51" s="292"/>
      <c r="AB51" s="292"/>
      <c r="AC51" s="292"/>
      <c r="AD51" s="292"/>
      <c r="AE51" s="292"/>
      <c r="AF51" s="292"/>
      <c r="AG51" s="305"/>
      <c r="AH51" s="305"/>
      <c r="AI51" s="305"/>
      <c r="AJ51" s="305"/>
      <c r="AK51" s="305"/>
      <c r="AL51" s="192">
        <f t="shared" si="22"/>
        <v>0</v>
      </c>
      <c r="AM51" s="192">
        <f t="shared" si="23"/>
        <v>0</v>
      </c>
      <c r="AN51" s="192">
        <f t="shared" si="24"/>
        <v>0</v>
      </c>
      <c r="AO51" s="192">
        <f t="shared" si="25"/>
        <v>0</v>
      </c>
      <c r="AP51" s="192">
        <f t="shared" si="26"/>
        <v>0</v>
      </c>
      <c r="AQ51" s="192">
        <f t="shared" si="27"/>
        <v>0</v>
      </c>
      <c r="AR51" s="192">
        <f t="shared" si="28"/>
        <v>0</v>
      </c>
      <c r="AS51" s="192">
        <f t="shared" si="29"/>
        <v>0</v>
      </c>
      <c r="AT51" s="192">
        <f t="shared" si="30"/>
        <v>0</v>
      </c>
      <c r="AU51" s="193">
        <f t="shared" si="31"/>
        <v>0</v>
      </c>
      <c r="AV51" s="193">
        <f t="shared" si="32"/>
        <v>0</v>
      </c>
      <c r="AW51" s="193">
        <f t="shared" si="33"/>
        <v>0</v>
      </c>
      <c r="AX51" s="193">
        <f t="shared" si="34"/>
        <v>0</v>
      </c>
      <c r="AY51" s="193">
        <f t="shared" si="35"/>
        <v>0</v>
      </c>
      <c r="AZ51" s="193">
        <f t="shared" si="36"/>
        <v>0</v>
      </c>
      <c r="BA51" s="193">
        <f t="shared" si="37"/>
        <v>0</v>
      </c>
      <c r="BB51" s="193">
        <f t="shared" si="38"/>
        <v>0</v>
      </c>
      <c r="BC51" s="306">
        <f t="shared" si="39"/>
        <v>0</v>
      </c>
      <c r="BD51" s="306">
        <f t="shared" si="40"/>
        <v>0</v>
      </c>
      <c r="BE51" s="306">
        <f t="shared" si="41"/>
        <v>0</v>
      </c>
      <c r="BF51" s="306">
        <f t="shared" si="42"/>
        <v>0</v>
      </c>
      <c r="BG51" s="306">
        <f t="shared" si="43"/>
        <v>0</v>
      </c>
      <c r="BH51" s="236">
        <f t="shared" si="44"/>
        <v>0</v>
      </c>
      <c r="BI51" s="2">
        <f t="shared" si="45"/>
        <v>0</v>
      </c>
      <c r="BJ51" s="87" t="e">
        <f>VLOOKUP(I51,Listy!$A$1:$H$9,6,FALSE)</f>
        <v>#N/A</v>
      </c>
      <c r="BK51" s="378" t="e">
        <f t="shared" si="50"/>
        <v>#N/A</v>
      </c>
      <c r="BL51" s="379" t="e">
        <f t="shared" si="51"/>
        <v>#N/A</v>
      </c>
      <c r="BM51" s="2"/>
      <c r="BN51" s="2"/>
      <c r="BO51" s="2"/>
      <c r="BP51" s="2"/>
      <c r="BQ51" s="2"/>
      <c r="BR51" s="2"/>
      <c r="BS51" s="21">
        <f t="shared" si="46"/>
        <v>0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1">
        <f t="shared" si="47"/>
        <v>0</v>
      </c>
      <c r="CH51" s="2"/>
      <c r="CI51" s="2"/>
      <c r="CJ51" s="2"/>
      <c r="CK51" s="21">
        <f t="shared" si="48"/>
        <v>0</v>
      </c>
      <c r="CL51" s="2"/>
      <c r="CM51" s="2"/>
      <c r="CN51" s="2"/>
      <c r="CO51" s="21">
        <f t="shared" si="49"/>
        <v>0</v>
      </c>
    </row>
    <row r="52" spans="1:93" x14ac:dyDescent="0.3">
      <c r="A52" s="112">
        <v>1</v>
      </c>
      <c r="B52" s="64" t="s">
        <v>384</v>
      </c>
      <c r="C52" s="105">
        <v>1</v>
      </c>
      <c r="D52" s="116" t="str">
        <f t="shared" si="20"/>
        <v>.z01_1_f_1</v>
      </c>
      <c r="E52" s="122" t="s">
        <v>35</v>
      </c>
      <c r="F52" s="37" t="str">
        <f>IFERROR(VLOOKUP($I52,Listy!$A:$H,2,FALSE),"XXX")</f>
        <v>XXX</v>
      </c>
      <c r="G52" s="37" t="str">
        <f>IFERROR(VLOOKUP($I52,Listy!$A:$H,3,FALSE),"XXX")</f>
        <v>XXX</v>
      </c>
      <c r="H52" s="20">
        <v>44</v>
      </c>
      <c r="I52" s="89" t="s">
        <v>1942</v>
      </c>
      <c r="J52" s="91" t="s">
        <v>371</v>
      </c>
      <c r="K52" s="94" t="e">
        <f>VLOOKUP(J52,Listy!A:B,2,FALSE)</f>
        <v>#N/A</v>
      </c>
      <c r="L52" s="91" t="s">
        <v>1943</v>
      </c>
      <c r="M52" s="94" t="e">
        <f>VLOOKUP(L52,Listy!A:B,2,FALSE)</f>
        <v>#N/A</v>
      </c>
      <c r="N52" s="37">
        <v>3</v>
      </c>
      <c r="O52" s="37">
        <f t="shared" si="21"/>
        <v>120</v>
      </c>
      <c r="P52" s="187"/>
      <c r="Q52" s="187"/>
      <c r="R52" s="187"/>
      <c r="S52" s="187"/>
      <c r="T52" s="187"/>
      <c r="U52" s="187"/>
      <c r="V52" s="187"/>
      <c r="W52" s="187"/>
      <c r="X52" s="187"/>
      <c r="Y52" s="292"/>
      <c r="Z52" s="292"/>
      <c r="AA52" s="292"/>
      <c r="AB52" s="292"/>
      <c r="AC52" s="292"/>
      <c r="AD52" s="292"/>
      <c r="AE52" s="292"/>
      <c r="AF52" s="292"/>
      <c r="AG52" s="305"/>
      <c r="AH52" s="305"/>
      <c r="AI52" s="305"/>
      <c r="AJ52" s="305"/>
      <c r="AK52" s="305"/>
      <c r="AL52" s="192">
        <f t="shared" si="22"/>
        <v>0</v>
      </c>
      <c r="AM52" s="192">
        <f t="shared" si="23"/>
        <v>0</v>
      </c>
      <c r="AN52" s="192">
        <f t="shared" si="24"/>
        <v>0</v>
      </c>
      <c r="AO52" s="192">
        <f t="shared" si="25"/>
        <v>0</v>
      </c>
      <c r="AP52" s="192">
        <f t="shared" si="26"/>
        <v>0</v>
      </c>
      <c r="AQ52" s="192">
        <f t="shared" si="27"/>
        <v>0</v>
      </c>
      <c r="AR52" s="192">
        <f t="shared" si="28"/>
        <v>0</v>
      </c>
      <c r="AS52" s="192">
        <f t="shared" si="29"/>
        <v>0</v>
      </c>
      <c r="AT52" s="192">
        <f t="shared" si="30"/>
        <v>0</v>
      </c>
      <c r="AU52" s="193">
        <f t="shared" si="31"/>
        <v>0</v>
      </c>
      <c r="AV52" s="193">
        <f t="shared" si="32"/>
        <v>0</v>
      </c>
      <c r="AW52" s="193">
        <f t="shared" si="33"/>
        <v>0</v>
      </c>
      <c r="AX52" s="193">
        <f t="shared" si="34"/>
        <v>0</v>
      </c>
      <c r="AY52" s="193">
        <f t="shared" si="35"/>
        <v>0</v>
      </c>
      <c r="AZ52" s="193">
        <f t="shared" si="36"/>
        <v>0</v>
      </c>
      <c r="BA52" s="193">
        <f t="shared" si="37"/>
        <v>0</v>
      </c>
      <c r="BB52" s="193">
        <f t="shared" si="38"/>
        <v>0</v>
      </c>
      <c r="BC52" s="306">
        <f t="shared" si="39"/>
        <v>0</v>
      </c>
      <c r="BD52" s="306">
        <f t="shared" si="40"/>
        <v>0</v>
      </c>
      <c r="BE52" s="306">
        <f t="shared" si="41"/>
        <v>0</v>
      </c>
      <c r="BF52" s="306">
        <f t="shared" si="42"/>
        <v>0</v>
      </c>
      <c r="BG52" s="306">
        <f t="shared" si="43"/>
        <v>0</v>
      </c>
      <c r="BH52" s="236">
        <f t="shared" si="44"/>
        <v>0</v>
      </c>
      <c r="BI52" s="2">
        <f t="shared" si="45"/>
        <v>0</v>
      </c>
      <c r="BJ52" s="87" t="e">
        <f>VLOOKUP(I52,Listy!$A$1:$H$9,6,FALSE)</f>
        <v>#N/A</v>
      </c>
      <c r="BK52" s="378" t="e">
        <f t="shared" si="50"/>
        <v>#N/A</v>
      </c>
      <c r="BL52" s="379" t="e">
        <f t="shared" si="51"/>
        <v>#N/A</v>
      </c>
      <c r="BM52" s="2"/>
      <c r="BN52" s="2"/>
      <c r="BO52" s="2"/>
      <c r="BP52" s="2"/>
      <c r="BQ52" s="2"/>
      <c r="BR52" s="2"/>
      <c r="BS52" s="22">
        <f t="shared" si="46"/>
        <v>0</v>
      </c>
      <c r="BT52" s="2"/>
      <c r="BU52" s="2"/>
      <c r="BV52" s="23"/>
      <c r="BW52" s="2"/>
      <c r="BX52" s="2"/>
      <c r="BY52" s="23"/>
      <c r="BZ52" s="2"/>
      <c r="CA52" s="2"/>
      <c r="CB52" s="23"/>
      <c r="CC52" s="23"/>
      <c r="CD52" s="2"/>
      <c r="CE52" s="2"/>
      <c r="CF52" s="2"/>
      <c r="CG52" s="22">
        <f t="shared" si="47"/>
        <v>0</v>
      </c>
      <c r="CH52" s="2"/>
      <c r="CI52" s="2"/>
      <c r="CJ52" s="2"/>
      <c r="CK52" s="22">
        <f t="shared" si="48"/>
        <v>0</v>
      </c>
      <c r="CL52" s="2"/>
      <c r="CM52" s="2"/>
      <c r="CN52" s="2"/>
      <c r="CO52" s="22">
        <f t="shared" si="49"/>
        <v>0</v>
      </c>
    </row>
    <row r="53" spans="1:93" x14ac:dyDescent="0.3">
      <c r="A53" s="112">
        <v>1</v>
      </c>
      <c r="B53" s="64" t="s">
        <v>383</v>
      </c>
      <c r="C53" s="105">
        <v>1</v>
      </c>
      <c r="D53" s="116" t="str">
        <f t="shared" si="20"/>
        <v>.z01_1_e_1</v>
      </c>
      <c r="E53" s="122" t="s">
        <v>34</v>
      </c>
      <c r="F53" s="37" t="str">
        <f>IFERROR(VLOOKUP($I53,Listy!$A:$H,2,FALSE),"XXX")</f>
        <v>XXX</v>
      </c>
      <c r="G53" s="37" t="str">
        <f>IFERROR(VLOOKUP($I53,Listy!$A:$H,3,FALSE),"XXX")</f>
        <v>XXX</v>
      </c>
      <c r="H53" s="20">
        <v>45</v>
      </c>
      <c r="I53" s="89" t="s">
        <v>1944</v>
      </c>
      <c r="J53" s="91" t="s">
        <v>371</v>
      </c>
      <c r="K53" s="94" t="e">
        <f>VLOOKUP(J53,Listy!A:B,2,FALSE)</f>
        <v>#N/A</v>
      </c>
      <c r="L53" s="91" t="s">
        <v>1945</v>
      </c>
      <c r="M53" s="94" t="e">
        <f>VLOOKUP(L53,Listy!A:B,2,FALSE)</f>
        <v>#N/A</v>
      </c>
      <c r="N53" s="37">
        <v>3</v>
      </c>
      <c r="O53" s="37">
        <f t="shared" si="21"/>
        <v>120</v>
      </c>
      <c r="P53" s="187"/>
      <c r="Q53" s="187"/>
      <c r="R53" s="187"/>
      <c r="S53" s="187"/>
      <c r="T53" s="187"/>
      <c r="U53" s="187"/>
      <c r="V53" s="187"/>
      <c r="W53" s="187"/>
      <c r="X53" s="187"/>
      <c r="Y53" s="292"/>
      <c r="Z53" s="292"/>
      <c r="AA53" s="292"/>
      <c r="AB53" s="292"/>
      <c r="AC53" s="292"/>
      <c r="AD53" s="292"/>
      <c r="AE53" s="292"/>
      <c r="AF53" s="292"/>
      <c r="AG53" s="305"/>
      <c r="AH53" s="305"/>
      <c r="AI53" s="305"/>
      <c r="AJ53" s="305"/>
      <c r="AK53" s="305"/>
      <c r="AL53" s="192">
        <f t="shared" si="22"/>
        <v>0</v>
      </c>
      <c r="AM53" s="192">
        <f t="shared" si="23"/>
        <v>0</v>
      </c>
      <c r="AN53" s="192">
        <f t="shared" si="24"/>
        <v>0</v>
      </c>
      <c r="AO53" s="192">
        <f t="shared" si="25"/>
        <v>0</v>
      </c>
      <c r="AP53" s="192">
        <f t="shared" si="26"/>
        <v>0</v>
      </c>
      <c r="AQ53" s="192">
        <f t="shared" si="27"/>
        <v>0</v>
      </c>
      <c r="AR53" s="192">
        <f t="shared" si="28"/>
        <v>0</v>
      </c>
      <c r="AS53" s="192">
        <f t="shared" si="29"/>
        <v>0</v>
      </c>
      <c r="AT53" s="192">
        <f t="shared" si="30"/>
        <v>0</v>
      </c>
      <c r="AU53" s="193">
        <f t="shared" si="31"/>
        <v>0</v>
      </c>
      <c r="AV53" s="193">
        <f t="shared" si="32"/>
        <v>0</v>
      </c>
      <c r="AW53" s="193">
        <f t="shared" si="33"/>
        <v>0</v>
      </c>
      <c r="AX53" s="193">
        <f t="shared" si="34"/>
        <v>0</v>
      </c>
      <c r="AY53" s="193">
        <f t="shared" si="35"/>
        <v>0</v>
      </c>
      <c r="AZ53" s="193">
        <f t="shared" si="36"/>
        <v>0</v>
      </c>
      <c r="BA53" s="193">
        <f t="shared" si="37"/>
        <v>0</v>
      </c>
      <c r="BB53" s="193">
        <f t="shared" si="38"/>
        <v>0</v>
      </c>
      <c r="BC53" s="306">
        <f t="shared" si="39"/>
        <v>0</v>
      </c>
      <c r="BD53" s="306">
        <f t="shared" si="40"/>
        <v>0</v>
      </c>
      <c r="BE53" s="306">
        <f t="shared" si="41"/>
        <v>0</v>
      </c>
      <c r="BF53" s="306">
        <f t="shared" si="42"/>
        <v>0</v>
      </c>
      <c r="BG53" s="306">
        <f t="shared" si="43"/>
        <v>0</v>
      </c>
      <c r="BH53" s="236">
        <f t="shared" si="44"/>
        <v>0</v>
      </c>
      <c r="BI53" s="2">
        <f t="shared" si="45"/>
        <v>0</v>
      </c>
      <c r="BJ53" s="87" t="e">
        <f>VLOOKUP(I53,Listy!$A$1:$H$9,6,FALSE)</f>
        <v>#N/A</v>
      </c>
      <c r="BK53" s="378" t="e">
        <f t="shared" si="50"/>
        <v>#N/A</v>
      </c>
      <c r="BL53" s="379" t="e">
        <f t="shared" si="51"/>
        <v>#N/A</v>
      </c>
      <c r="BM53" s="2"/>
      <c r="BN53" s="2"/>
      <c r="BO53" s="2"/>
      <c r="BP53" s="2"/>
      <c r="BQ53" s="2"/>
      <c r="BR53" s="2"/>
      <c r="BS53" s="21">
        <f t="shared" si="46"/>
        <v>0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1">
        <f t="shared" si="47"/>
        <v>0</v>
      </c>
      <c r="CH53" s="2"/>
      <c r="CI53" s="2"/>
      <c r="CJ53" s="2"/>
      <c r="CK53" s="21">
        <f t="shared" si="48"/>
        <v>0</v>
      </c>
      <c r="CL53" s="2"/>
      <c r="CM53" s="2"/>
      <c r="CN53" s="2"/>
      <c r="CO53" s="21">
        <f t="shared" si="49"/>
        <v>0</v>
      </c>
    </row>
    <row r="54" spans="1:93" x14ac:dyDescent="0.3">
      <c r="A54" s="112">
        <v>1</v>
      </c>
      <c r="B54" s="64" t="s">
        <v>384</v>
      </c>
      <c r="C54" s="105">
        <v>1</v>
      </c>
      <c r="D54" s="116" t="str">
        <f t="shared" si="20"/>
        <v>.z01_1_f_1</v>
      </c>
      <c r="E54" s="122" t="s">
        <v>35</v>
      </c>
      <c r="F54" s="37" t="str">
        <f>IFERROR(VLOOKUP($I54,Listy!$A:$H,2,FALSE),"XXX")</f>
        <v>XXX</v>
      </c>
      <c r="G54" s="37" t="str">
        <f>IFERROR(VLOOKUP($I54,Listy!$A:$H,3,FALSE),"XXX")</f>
        <v>XXX</v>
      </c>
      <c r="H54" s="20">
        <v>46</v>
      </c>
      <c r="I54" s="89" t="s">
        <v>1946</v>
      </c>
      <c r="J54" s="91" t="s">
        <v>371</v>
      </c>
      <c r="K54" s="94" t="e">
        <f>VLOOKUP(J54,Listy!A:B,2,FALSE)</f>
        <v>#N/A</v>
      </c>
      <c r="L54" s="91" t="s">
        <v>1947</v>
      </c>
      <c r="M54" s="94" t="e">
        <f>VLOOKUP(L54,Listy!A:B,2,FALSE)</f>
        <v>#N/A</v>
      </c>
      <c r="N54" s="37">
        <v>3</v>
      </c>
      <c r="O54" s="37">
        <f t="shared" si="21"/>
        <v>120</v>
      </c>
      <c r="P54" s="187"/>
      <c r="Q54" s="187"/>
      <c r="R54" s="187"/>
      <c r="S54" s="187"/>
      <c r="T54" s="187"/>
      <c r="U54" s="187"/>
      <c r="V54" s="187"/>
      <c r="W54" s="187"/>
      <c r="X54" s="187"/>
      <c r="Y54" s="292"/>
      <c r="Z54" s="292"/>
      <c r="AA54" s="292"/>
      <c r="AB54" s="292"/>
      <c r="AC54" s="292"/>
      <c r="AD54" s="292"/>
      <c r="AE54" s="292"/>
      <c r="AF54" s="292"/>
      <c r="AG54" s="305"/>
      <c r="AH54" s="305"/>
      <c r="AI54" s="305"/>
      <c r="AJ54" s="305"/>
      <c r="AK54" s="305"/>
      <c r="AL54" s="192">
        <f t="shared" si="22"/>
        <v>0</v>
      </c>
      <c r="AM54" s="192">
        <f t="shared" si="23"/>
        <v>0</v>
      </c>
      <c r="AN54" s="192">
        <f t="shared" si="24"/>
        <v>0</v>
      </c>
      <c r="AO54" s="192">
        <f t="shared" si="25"/>
        <v>0</v>
      </c>
      <c r="AP54" s="192">
        <f t="shared" si="26"/>
        <v>0</v>
      </c>
      <c r="AQ54" s="192">
        <f t="shared" si="27"/>
        <v>0</v>
      </c>
      <c r="AR54" s="192">
        <f t="shared" si="28"/>
        <v>0</v>
      </c>
      <c r="AS54" s="192">
        <f t="shared" si="29"/>
        <v>0</v>
      </c>
      <c r="AT54" s="192">
        <f t="shared" si="30"/>
        <v>0</v>
      </c>
      <c r="AU54" s="193">
        <f t="shared" si="31"/>
        <v>0</v>
      </c>
      <c r="AV54" s="193">
        <f t="shared" si="32"/>
        <v>0</v>
      </c>
      <c r="AW54" s="193">
        <f t="shared" si="33"/>
        <v>0</v>
      </c>
      <c r="AX54" s="193">
        <f t="shared" si="34"/>
        <v>0</v>
      </c>
      <c r="AY54" s="193">
        <f t="shared" si="35"/>
        <v>0</v>
      </c>
      <c r="AZ54" s="193">
        <f t="shared" si="36"/>
        <v>0</v>
      </c>
      <c r="BA54" s="193">
        <f t="shared" si="37"/>
        <v>0</v>
      </c>
      <c r="BB54" s="193">
        <f t="shared" si="38"/>
        <v>0</v>
      </c>
      <c r="BC54" s="306">
        <f t="shared" si="39"/>
        <v>0</v>
      </c>
      <c r="BD54" s="306">
        <f t="shared" si="40"/>
        <v>0</v>
      </c>
      <c r="BE54" s="306">
        <f t="shared" si="41"/>
        <v>0</v>
      </c>
      <c r="BF54" s="306">
        <f t="shared" si="42"/>
        <v>0</v>
      </c>
      <c r="BG54" s="306">
        <f t="shared" si="43"/>
        <v>0</v>
      </c>
      <c r="BH54" s="236">
        <f t="shared" si="44"/>
        <v>0</v>
      </c>
      <c r="BI54" s="2">
        <f t="shared" si="45"/>
        <v>0</v>
      </c>
      <c r="BJ54" s="87" t="e">
        <f>VLOOKUP(I54,Listy!$A$1:$H$9,6,FALSE)</f>
        <v>#N/A</v>
      </c>
      <c r="BK54" s="378" t="e">
        <f t="shared" si="50"/>
        <v>#N/A</v>
      </c>
      <c r="BL54" s="379" t="e">
        <f t="shared" si="51"/>
        <v>#N/A</v>
      </c>
      <c r="BM54" s="2"/>
      <c r="BN54" s="2"/>
      <c r="BO54" s="2"/>
      <c r="BP54" s="2"/>
      <c r="BQ54" s="2"/>
      <c r="BR54" s="2"/>
      <c r="BS54" s="22">
        <f t="shared" si="46"/>
        <v>0</v>
      </c>
      <c r="BT54" s="2"/>
      <c r="BU54" s="2"/>
      <c r="BV54" s="23"/>
      <c r="BW54" s="2"/>
      <c r="BX54" s="2"/>
      <c r="BY54" s="23"/>
      <c r="BZ54" s="2"/>
      <c r="CA54" s="2"/>
      <c r="CB54" s="23"/>
      <c r="CC54" s="23"/>
      <c r="CD54" s="2"/>
      <c r="CE54" s="2"/>
      <c r="CF54" s="2"/>
      <c r="CG54" s="22">
        <f t="shared" si="47"/>
        <v>0</v>
      </c>
      <c r="CH54" s="2"/>
      <c r="CI54" s="2"/>
      <c r="CJ54" s="2"/>
      <c r="CK54" s="22">
        <f t="shared" si="48"/>
        <v>0</v>
      </c>
      <c r="CL54" s="2"/>
      <c r="CM54" s="2"/>
      <c r="CN54" s="2"/>
      <c r="CO54" s="22">
        <f t="shared" si="49"/>
        <v>0</v>
      </c>
    </row>
    <row r="55" spans="1:93" x14ac:dyDescent="0.3">
      <c r="A55" s="112">
        <v>1</v>
      </c>
      <c r="B55" s="64" t="s">
        <v>383</v>
      </c>
      <c r="C55" s="105">
        <v>1</v>
      </c>
      <c r="D55" s="116" t="str">
        <f t="shared" si="20"/>
        <v>.z01_1_e_1</v>
      </c>
      <c r="E55" s="122" t="s">
        <v>34</v>
      </c>
      <c r="F55" s="37" t="str">
        <f>IFERROR(VLOOKUP($I55,Listy!$A:$H,2,FALSE),"XXX")</f>
        <v>XXX</v>
      </c>
      <c r="G55" s="37" t="str">
        <f>IFERROR(VLOOKUP($I55,Listy!$A:$H,3,FALSE),"XXX")</f>
        <v>XXX</v>
      </c>
      <c r="H55" s="20">
        <v>47</v>
      </c>
      <c r="I55" s="89" t="s">
        <v>1948</v>
      </c>
      <c r="J55" s="91" t="s">
        <v>371</v>
      </c>
      <c r="K55" s="94" t="e">
        <f>VLOOKUP(J55,Listy!A:B,2,FALSE)</f>
        <v>#N/A</v>
      </c>
      <c r="L55" s="91" t="s">
        <v>1949</v>
      </c>
      <c r="M55" s="94" t="e">
        <f>VLOOKUP(L55,Listy!A:B,2,FALSE)</f>
        <v>#N/A</v>
      </c>
      <c r="N55" s="37">
        <v>3</v>
      </c>
      <c r="O55" s="37">
        <f t="shared" si="21"/>
        <v>120</v>
      </c>
      <c r="P55" s="187"/>
      <c r="Q55" s="187"/>
      <c r="R55" s="187"/>
      <c r="S55" s="187"/>
      <c r="T55" s="187"/>
      <c r="U55" s="187"/>
      <c r="V55" s="187"/>
      <c r="W55" s="187"/>
      <c r="X55" s="187"/>
      <c r="Y55" s="292"/>
      <c r="Z55" s="292"/>
      <c r="AA55" s="292"/>
      <c r="AB55" s="292"/>
      <c r="AC55" s="292"/>
      <c r="AD55" s="292"/>
      <c r="AE55" s="292"/>
      <c r="AF55" s="292"/>
      <c r="AG55" s="305"/>
      <c r="AH55" s="305"/>
      <c r="AI55" s="305"/>
      <c r="AJ55" s="305"/>
      <c r="AK55" s="305"/>
      <c r="AL55" s="192">
        <f t="shared" si="22"/>
        <v>0</v>
      </c>
      <c r="AM55" s="192">
        <f t="shared" si="23"/>
        <v>0</v>
      </c>
      <c r="AN55" s="192">
        <f t="shared" si="24"/>
        <v>0</v>
      </c>
      <c r="AO55" s="192">
        <f t="shared" si="25"/>
        <v>0</v>
      </c>
      <c r="AP55" s="192">
        <f t="shared" si="26"/>
        <v>0</v>
      </c>
      <c r="AQ55" s="192">
        <f t="shared" si="27"/>
        <v>0</v>
      </c>
      <c r="AR55" s="192">
        <f t="shared" si="28"/>
        <v>0</v>
      </c>
      <c r="AS55" s="192">
        <f t="shared" si="29"/>
        <v>0</v>
      </c>
      <c r="AT55" s="192">
        <f t="shared" si="30"/>
        <v>0</v>
      </c>
      <c r="AU55" s="193">
        <f t="shared" si="31"/>
        <v>0</v>
      </c>
      <c r="AV55" s="193">
        <f t="shared" si="32"/>
        <v>0</v>
      </c>
      <c r="AW55" s="193">
        <f t="shared" si="33"/>
        <v>0</v>
      </c>
      <c r="AX55" s="193">
        <f t="shared" si="34"/>
        <v>0</v>
      </c>
      <c r="AY55" s="193">
        <f t="shared" si="35"/>
        <v>0</v>
      </c>
      <c r="AZ55" s="193">
        <f t="shared" si="36"/>
        <v>0</v>
      </c>
      <c r="BA55" s="193">
        <f t="shared" si="37"/>
        <v>0</v>
      </c>
      <c r="BB55" s="193">
        <f t="shared" si="38"/>
        <v>0</v>
      </c>
      <c r="BC55" s="306">
        <f t="shared" si="39"/>
        <v>0</v>
      </c>
      <c r="BD55" s="306">
        <f t="shared" si="40"/>
        <v>0</v>
      </c>
      <c r="BE55" s="306">
        <f t="shared" si="41"/>
        <v>0</v>
      </c>
      <c r="BF55" s="306">
        <f t="shared" si="42"/>
        <v>0</v>
      </c>
      <c r="BG55" s="306">
        <f t="shared" si="43"/>
        <v>0</v>
      </c>
      <c r="BH55" s="236">
        <f t="shared" si="44"/>
        <v>0</v>
      </c>
      <c r="BI55" s="2">
        <f t="shared" si="45"/>
        <v>0</v>
      </c>
      <c r="BJ55" s="87" t="e">
        <f>VLOOKUP(I55,Listy!$A$1:$H$9,6,FALSE)</f>
        <v>#N/A</v>
      </c>
      <c r="BK55" s="378" t="e">
        <f t="shared" si="50"/>
        <v>#N/A</v>
      </c>
      <c r="BL55" s="379" t="e">
        <f t="shared" si="51"/>
        <v>#N/A</v>
      </c>
      <c r="BM55" s="2"/>
      <c r="BN55" s="2"/>
      <c r="BO55" s="2"/>
      <c r="BP55" s="2"/>
      <c r="BQ55" s="2"/>
      <c r="BR55" s="2"/>
      <c r="BS55" s="21">
        <f t="shared" si="46"/>
        <v>0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1">
        <f t="shared" si="47"/>
        <v>0</v>
      </c>
      <c r="CH55" s="2"/>
      <c r="CI55" s="2"/>
      <c r="CJ55" s="2"/>
      <c r="CK55" s="21">
        <f t="shared" si="48"/>
        <v>0</v>
      </c>
      <c r="CL55" s="2"/>
      <c r="CM55" s="2"/>
      <c r="CN55" s="2"/>
      <c r="CO55" s="21">
        <f t="shared" si="49"/>
        <v>0</v>
      </c>
    </row>
    <row r="56" spans="1:93" x14ac:dyDescent="0.3">
      <c r="A56" s="112">
        <v>1</v>
      </c>
      <c r="B56" s="64" t="s">
        <v>384</v>
      </c>
      <c r="C56" s="105">
        <v>1</v>
      </c>
      <c r="D56" s="116" t="str">
        <f t="shared" si="20"/>
        <v>.z01_1_f_1</v>
      </c>
      <c r="E56" s="122" t="s">
        <v>35</v>
      </c>
      <c r="F56" s="37" t="str">
        <f>IFERROR(VLOOKUP($I56,Listy!$A:$H,2,FALSE),"XXX")</f>
        <v>XXX</v>
      </c>
      <c r="G56" s="37" t="str">
        <f>IFERROR(VLOOKUP($I56,Listy!$A:$H,3,FALSE),"XXX")</f>
        <v>XXX</v>
      </c>
      <c r="H56" s="20">
        <v>48</v>
      </c>
      <c r="I56" s="89" t="s">
        <v>1950</v>
      </c>
      <c r="J56" s="91" t="s">
        <v>371</v>
      </c>
      <c r="K56" s="94" t="e">
        <f>VLOOKUP(J56,Listy!A:B,2,FALSE)</f>
        <v>#N/A</v>
      </c>
      <c r="L56" s="91" t="s">
        <v>1951</v>
      </c>
      <c r="M56" s="94" t="e">
        <f>VLOOKUP(L56,Listy!A:B,2,FALSE)</f>
        <v>#N/A</v>
      </c>
      <c r="N56" s="37">
        <v>3</v>
      </c>
      <c r="O56" s="37">
        <f t="shared" si="21"/>
        <v>120</v>
      </c>
      <c r="P56" s="187"/>
      <c r="Q56" s="187"/>
      <c r="R56" s="187"/>
      <c r="S56" s="187"/>
      <c r="T56" s="187"/>
      <c r="U56" s="187"/>
      <c r="V56" s="187"/>
      <c r="W56" s="187"/>
      <c r="X56" s="187"/>
      <c r="Y56" s="292"/>
      <c r="Z56" s="292"/>
      <c r="AA56" s="292"/>
      <c r="AB56" s="292"/>
      <c r="AC56" s="292"/>
      <c r="AD56" s="292"/>
      <c r="AE56" s="292"/>
      <c r="AF56" s="292"/>
      <c r="AG56" s="305"/>
      <c r="AH56" s="305"/>
      <c r="AI56" s="305"/>
      <c r="AJ56" s="305"/>
      <c r="AK56" s="305"/>
      <c r="AL56" s="192">
        <f t="shared" si="22"/>
        <v>0</v>
      </c>
      <c r="AM56" s="192">
        <f t="shared" si="23"/>
        <v>0</v>
      </c>
      <c r="AN56" s="192">
        <f t="shared" si="24"/>
        <v>0</v>
      </c>
      <c r="AO56" s="192">
        <f t="shared" si="25"/>
        <v>0</v>
      </c>
      <c r="AP56" s="192">
        <f t="shared" si="26"/>
        <v>0</v>
      </c>
      <c r="AQ56" s="192">
        <f t="shared" si="27"/>
        <v>0</v>
      </c>
      <c r="AR56" s="192">
        <f t="shared" si="28"/>
        <v>0</v>
      </c>
      <c r="AS56" s="192">
        <f t="shared" si="29"/>
        <v>0</v>
      </c>
      <c r="AT56" s="192">
        <f t="shared" si="30"/>
        <v>0</v>
      </c>
      <c r="AU56" s="193">
        <f t="shared" si="31"/>
        <v>0</v>
      </c>
      <c r="AV56" s="193">
        <f t="shared" si="32"/>
        <v>0</v>
      </c>
      <c r="AW56" s="193">
        <f t="shared" si="33"/>
        <v>0</v>
      </c>
      <c r="AX56" s="193">
        <f t="shared" si="34"/>
        <v>0</v>
      </c>
      <c r="AY56" s="193">
        <f t="shared" si="35"/>
        <v>0</v>
      </c>
      <c r="AZ56" s="193">
        <f t="shared" si="36"/>
        <v>0</v>
      </c>
      <c r="BA56" s="193">
        <f t="shared" si="37"/>
        <v>0</v>
      </c>
      <c r="BB56" s="193">
        <f t="shared" si="38"/>
        <v>0</v>
      </c>
      <c r="BC56" s="306">
        <f t="shared" si="39"/>
        <v>0</v>
      </c>
      <c r="BD56" s="306">
        <f t="shared" si="40"/>
        <v>0</v>
      </c>
      <c r="BE56" s="306">
        <f t="shared" si="41"/>
        <v>0</v>
      </c>
      <c r="BF56" s="306">
        <f t="shared" si="42"/>
        <v>0</v>
      </c>
      <c r="BG56" s="306">
        <f t="shared" si="43"/>
        <v>0</v>
      </c>
      <c r="BH56" s="236">
        <f t="shared" si="44"/>
        <v>0</v>
      </c>
      <c r="BI56" s="2">
        <f t="shared" si="45"/>
        <v>0</v>
      </c>
      <c r="BJ56" s="87" t="e">
        <f>VLOOKUP(I56,Listy!$A$1:$H$9,6,FALSE)</f>
        <v>#N/A</v>
      </c>
      <c r="BK56" s="378" t="e">
        <f t="shared" si="50"/>
        <v>#N/A</v>
      </c>
      <c r="BL56" s="379" t="e">
        <f t="shared" si="51"/>
        <v>#N/A</v>
      </c>
      <c r="BM56" s="2"/>
      <c r="BN56" s="2"/>
      <c r="BO56" s="2"/>
      <c r="BP56" s="2"/>
      <c r="BQ56" s="2"/>
      <c r="BR56" s="2"/>
      <c r="BS56" s="22">
        <f t="shared" si="46"/>
        <v>0</v>
      </c>
      <c r="BT56" s="2"/>
      <c r="BU56" s="2"/>
      <c r="BV56" s="23"/>
      <c r="BW56" s="2"/>
      <c r="BX56" s="2"/>
      <c r="BY56" s="23"/>
      <c r="BZ56" s="2"/>
      <c r="CA56" s="2"/>
      <c r="CB56" s="23"/>
      <c r="CC56" s="23"/>
      <c r="CD56" s="2"/>
      <c r="CE56" s="2"/>
      <c r="CF56" s="2"/>
      <c r="CG56" s="22">
        <f t="shared" si="47"/>
        <v>0</v>
      </c>
      <c r="CH56" s="2"/>
      <c r="CI56" s="2"/>
      <c r="CJ56" s="2"/>
      <c r="CK56" s="22">
        <f t="shared" si="48"/>
        <v>0</v>
      </c>
      <c r="CL56" s="2"/>
      <c r="CM56" s="2"/>
      <c r="CN56" s="2"/>
      <c r="CO56" s="22">
        <f t="shared" si="49"/>
        <v>0</v>
      </c>
    </row>
    <row r="57" spans="1:93" x14ac:dyDescent="0.3">
      <c r="A57" s="112">
        <v>1</v>
      </c>
      <c r="B57" s="64" t="s">
        <v>383</v>
      </c>
      <c r="C57" s="105">
        <v>1</v>
      </c>
      <c r="D57" s="116" t="str">
        <f t="shared" si="20"/>
        <v>.z01_1_e_1</v>
      </c>
      <c r="E57" s="122" t="s">
        <v>34</v>
      </c>
      <c r="F57" s="37" t="str">
        <f>IFERROR(VLOOKUP($I57,Listy!$A:$H,2,FALSE),"XXX")</f>
        <v>XXX</v>
      </c>
      <c r="G57" s="37" t="str">
        <f>IFERROR(VLOOKUP($I57,Listy!$A:$H,3,FALSE),"XXX")</f>
        <v>XXX</v>
      </c>
      <c r="H57" s="20">
        <v>49</v>
      </c>
      <c r="I57" s="89" t="s">
        <v>1952</v>
      </c>
      <c r="J57" s="91" t="s">
        <v>371</v>
      </c>
      <c r="K57" s="94" t="e">
        <f>VLOOKUP(J57,Listy!A:B,2,FALSE)</f>
        <v>#N/A</v>
      </c>
      <c r="L57" s="91" t="s">
        <v>1953</v>
      </c>
      <c r="M57" s="94" t="e">
        <f>VLOOKUP(L57,Listy!A:B,2,FALSE)</f>
        <v>#N/A</v>
      </c>
      <c r="N57" s="37">
        <v>3</v>
      </c>
      <c r="O57" s="37">
        <f t="shared" si="21"/>
        <v>120</v>
      </c>
      <c r="P57" s="187"/>
      <c r="Q57" s="187"/>
      <c r="R57" s="187"/>
      <c r="S57" s="187"/>
      <c r="T57" s="187"/>
      <c r="U57" s="187"/>
      <c r="V57" s="187"/>
      <c r="W57" s="187"/>
      <c r="X57" s="187"/>
      <c r="Y57" s="292"/>
      <c r="Z57" s="292"/>
      <c r="AA57" s="292"/>
      <c r="AB57" s="292"/>
      <c r="AC57" s="292"/>
      <c r="AD57" s="292"/>
      <c r="AE57" s="292"/>
      <c r="AF57" s="292"/>
      <c r="AG57" s="305"/>
      <c r="AH57" s="305"/>
      <c r="AI57" s="305"/>
      <c r="AJ57" s="305"/>
      <c r="AK57" s="305"/>
      <c r="AL57" s="192">
        <f t="shared" si="22"/>
        <v>0</v>
      </c>
      <c r="AM57" s="192">
        <f t="shared" si="23"/>
        <v>0</v>
      </c>
      <c r="AN57" s="192">
        <f t="shared" si="24"/>
        <v>0</v>
      </c>
      <c r="AO57" s="192">
        <f t="shared" si="25"/>
        <v>0</v>
      </c>
      <c r="AP57" s="192">
        <f t="shared" si="26"/>
        <v>0</v>
      </c>
      <c r="AQ57" s="192">
        <f t="shared" si="27"/>
        <v>0</v>
      </c>
      <c r="AR57" s="192">
        <f t="shared" si="28"/>
        <v>0</v>
      </c>
      <c r="AS57" s="192">
        <f t="shared" si="29"/>
        <v>0</v>
      </c>
      <c r="AT57" s="192">
        <f t="shared" si="30"/>
        <v>0</v>
      </c>
      <c r="AU57" s="193">
        <f t="shared" si="31"/>
        <v>0</v>
      </c>
      <c r="AV57" s="193">
        <f t="shared" si="32"/>
        <v>0</v>
      </c>
      <c r="AW57" s="193">
        <f t="shared" si="33"/>
        <v>0</v>
      </c>
      <c r="AX57" s="193">
        <f t="shared" si="34"/>
        <v>0</v>
      </c>
      <c r="AY57" s="193">
        <f t="shared" si="35"/>
        <v>0</v>
      </c>
      <c r="AZ57" s="193">
        <f t="shared" si="36"/>
        <v>0</v>
      </c>
      <c r="BA57" s="193">
        <f t="shared" si="37"/>
        <v>0</v>
      </c>
      <c r="BB57" s="193">
        <f t="shared" si="38"/>
        <v>0</v>
      </c>
      <c r="BC57" s="306">
        <f t="shared" si="39"/>
        <v>0</v>
      </c>
      <c r="BD57" s="306">
        <f t="shared" si="40"/>
        <v>0</v>
      </c>
      <c r="BE57" s="306">
        <f t="shared" si="41"/>
        <v>0</v>
      </c>
      <c r="BF57" s="306">
        <f t="shared" si="42"/>
        <v>0</v>
      </c>
      <c r="BG57" s="306">
        <f t="shared" si="43"/>
        <v>0</v>
      </c>
      <c r="BH57" s="236">
        <f t="shared" si="44"/>
        <v>0</v>
      </c>
      <c r="BI57" s="2">
        <f t="shared" si="45"/>
        <v>0</v>
      </c>
      <c r="BJ57" s="87" t="e">
        <f>VLOOKUP(I57,Listy!$A$1:$H$9,6,FALSE)</f>
        <v>#N/A</v>
      </c>
      <c r="BK57" s="378" t="e">
        <f t="shared" si="50"/>
        <v>#N/A</v>
      </c>
      <c r="BL57" s="379" t="e">
        <f t="shared" si="51"/>
        <v>#N/A</v>
      </c>
      <c r="BM57" s="2"/>
      <c r="BN57" s="2"/>
      <c r="BO57" s="2"/>
      <c r="BP57" s="2"/>
      <c r="BQ57" s="2"/>
      <c r="BR57" s="2"/>
      <c r="BS57" s="21">
        <f t="shared" si="46"/>
        <v>0</v>
      </c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1">
        <f t="shared" si="47"/>
        <v>0</v>
      </c>
      <c r="CH57" s="2"/>
      <c r="CI57" s="2"/>
      <c r="CJ57" s="2"/>
      <c r="CK57" s="21">
        <f t="shared" si="48"/>
        <v>0</v>
      </c>
      <c r="CL57" s="2"/>
      <c r="CM57" s="2"/>
      <c r="CN57" s="2"/>
      <c r="CO57" s="21">
        <f t="shared" si="49"/>
        <v>0</v>
      </c>
    </row>
    <row r="58" spans="1:93" x14ac:dyDescent="0.3">
      <c r="A58" s="112">
        <v>1</v>
      </c>
      <c r="B58" s="64" t="s">
        <v>384</v>
      </c>
      <c r="C58" s="105">
        <v>1</v>
      </c>
      <c r="D58" s="116" t="str">
        <f t="shared" si="20"/>
        <v>.z01_1_f_1</v>
      </c>
      <c r="E58" s="122" t="s">
        <v>35</v>
      </c>
      <c r="F58" s="37" t="str">
        <f>IFERROR(VLOOKUP($I58,Listy!$A:$H,2,FALSE),"XXX")</f>
        <v>XXX</v>
      </c>
      <c r="G58" s="37" t="str">
        <f>IFERROR(VLOOKUP($I58,Listy!$A:$H,3,FALSE),"XXX")</f>
        <v>XXX</v>
      </c>
      <c r="H58" s="20">
        <v>50</v>
      </c>
      <c r="I58" s="89" t="s">
        <v>1954</v>
      </c>
      <c r="J58" s="91" t="s">
        <v>371</v>
      </c>
      <c r="K58" s="94" t="e">
        <f>VLOOKUP(J58,Listy!A:B,2,FALSE)</f>
        <v>#N/A</v>
      </c>
      <c r="L58" s="91" t="s">
        <v>1955</v>
      </c>
      <c r="M58" s="94" t="e">
        <f>VLOOKUP(L58,Listy!A:B,2,FALSE)</f>
        <v>#N/A</v>
      </c>
      <c r="N58" s="37">
        <v>3</v>
      </c>
      <c r="O58" s="37">
        <f t="shared" si="21"/>
        <v>120</v>
      </c>
      <c r="P58" s="187"/>
      <c r="Q58" s="187"/>
      <c r="R58" s="187"/>
      <c r="S58" s="187"/>
      <c r="T58" s="187"/>
      <c r="U58" s="187"/>
      <c r="V58" s="187"/>
      <c r="W58" s="187"/>
      <c r="X58" s="187"/>
      <c r="Y58" s="292"/>
      <c r="Z58" s="292"/>
      <c r="AA58" s="292"/>
      <c r="AB58" s="292"/>
      <c r="AC58" s="292"/>
      <c r="AD58" s="292"/>
      <c r="AE58" s="292"/>
      <c r="AF58" s="292"/>
      <c r="AG58" s="305"/>
      <c r="AH58" s="305"/>
      <c r="AI58" s="305"/>
      <c r="AJ58" s="305"/>
      <c r="AK58" s="305"/>
      <c r="AL58" s="192">
        <f t="shared" si="22"/>
        <v>0</v>
      </c>
      <c r="AM58" s="192">
        <f t="shared" si="23"/>
        <v>0</v>
      </c>
      <c r="AN58" s="192">
        <f t="shared" si="24"/>
        <v>0</v>
      </c>
      <c r="AO58" s="192">
        <f t="shared" si="25"/>
        <v>0</v>
      </c>
      <c r="AP58" s="192">
        <f t="shared" si="26"/>
        <v>0</v>
      </c>
      <c r="AQ58" s="192">
        <f t="shared" si="27"/>
        <v>0</v>
      </c>
      <c r="AR58" s="192">
        <f t="shared" si="28"/>
        <v>0</v>
      </c>
      <c r="AS58" s="192">
        <f t="shared" si="29"/>
        <v>0</v>
      </c>
      <c r="AT58" s="192">
        <f t="shared" si="30"/>
        <v>0</v>
      </c>
      <c r="AU58" s="193">
        <f t="shared" si="31"/>
        <v>0</v>
      </c>
      <c r="AV58" s="193">
        <f t="shared" si="32"/>
        <v>0</v>
      </c>
      <c r="AW58" s="193">
        <f t="shared" si="33"/>
        <v>0</v>
      </c>
      <c r="AX58" s="193">
        <f t="shared" si="34"/>
        <v>0</v>
      </c>
      <c r="AY58" s="193">
        <f t="shared" si="35"/>
        <v>0</v>
      </c>
      <c r="AZ58" s="193">
        <f t="shared" si="36"/>
        <v>0</v>
      </c>
      <c r="BA58" s="193">
        <f t="shared" si="37"/>
        <v>0</v>
      </c>
      <c r="BB58" s="193">
        <f t="shared" si="38"/>
        <v>0</v>
      </c>
      <c r="BC58" s="306">
        <f t="shared" si="39"/>
        <v>0</v>
      </c>
      <c r="BD58" s="306">
        <f t="shared" si="40"/>
        <v>0</v>
      </c>
      <c r="BE58" s="306">
        <f t="shared" si="41"/>
        <v>0</v>
      </c>
      <c r="BF58" s="306">
        <f t="shared" si="42"/>
        <v>0</v>
      </c>
      <c r="BG58" s="306">
        <f t="shared" si="43"/>
        <v>0</v>
      </c>
      <c r="BH58" s="236">
        <f t="shared" si="44"/>
        <v>0</v>
      </c>
      <c r="BI58" s="2">
        <f t="shared" si="45"/>
        <v>0</v>
      </c>
      <c r="BJ58" s="87" t="e">
        <f>VLOOKUP(I58,Listy!$A$1:$H$9,6,FALSE)</f>
        <v>#N/A</v>
      </c>
      <c r="BK58" s="378" t="e">
        <f t="shared" si="50"/>
        <v>#N/A</v>
      </c>
      <c r="BL58" s="379" t="e">
        <f t="shared" si="51"/>
        <v>#N/A</v>
      </c>
      <c r="BM58" s="2"/>
      <c r="BN58" s="2"/>
      <c r="BO58" s="2"/>
      <c r="BP58" s="2"/>
      <c r="BQ58" s="2"/>
      <c r="BR58" s="2"/>
      <c r="BS58" s="22">
        <f t="shared" si="46"/>
        <v>0</v>
      </c>
      <c r="BT58" s="2"/>
      <c r="BU58" s="2"/>
      <c r="BV58" s="23"/>
      <c r="BW58" s="2"/>
      <c r="BX58" s="2"/>
      <c r="BY58" s="23"/>
      <c r="BZ58" s="2"/>
      <c r="CA58" s="2"/>
      <c r="CB58" s="23"/>
      <c r="CC58" s="23"/>
      <c r="CD58" s="2"/>
      <c r="CE58" s="2"/>
      <c r="CF58" s="2"/>
      <c r="CG58" s="22">
        <f t="shared" si="47"/>
        <v>0</v>
      </c>
      <c r="CH58" s="2"/>
      <c r="CI58" s="2"/>
      <c r="CJ58" s="2"/>
      <c r="CK58" s="22">
        <f t="shared" si="48"/>
        <v>0</v>
      </c>
      <c r="CL58" s="2"/>
      <c r="CM58" s="2"/>
      <c r="CN58" s="2"/>
      <c r="CO58" s="22">
        <f t="shared" si="49"/>
        <v>0</v>
      </c>
    </row>
    <row r="59" spans="1:93" x14ac:dyDescent="0.3">
      <c r="A59" s="112">
        <v>1</v>
      </c>
      <c r="B59" s="64" t="s">
        <v>383</v>
      </c>
      <c r="C59" s="105">
        <v>1</v>
      </c>
      <c r="D59" s="116" t="str">
        <f t="shared" si="20"/>
        <v>.z01_1_e_1</v>
      </c>
      <c r="E59" s="122" t="s">
        <v>34</v>
      </c>
      <c r="F59" s="37" t="str">
        <f>IFERROR(VLOOKUP($I59,Listy!$A:$H,2,FALSE),"XXX")</f>
        <v>XXX</v>
      </c>
      <c r="G59" s="37" t="str">
        <f>IFERROR(VLOOKUP($I59,Listy!$A:$H,3,FALSE),"XXX")</f>
        <v>XXX</v>
      </c>
      <c r="H59" s="20">
        <v>51</v>
      </c>
      <c r="I59" s="89" t="s">
        <v>1956</v>
      </c>
      <c r="J59" s="91" t="s">
        <v>371</v>
      </c>
      <c r="K59" s="94" t="e">
        <f>VLOOKUP(J59,Listy!A:B,2,FALSE)</f>
        <v>#N/A</v>
      </c>
      <c r="L59" s="91" t="s">
        <v>1957</v>
      </c>
      <c r="M59" s="94" t="e">
        <f>VLOOKUP(L59,Listy!A:B,2,FALSE)</f>
        <v>#N/A</v>
      </c>
      <c r="N59" s="37">
        <v>3</v>
      </c>
      <c r="O59" s="37">
        <f t="shared" si="21"/>
        <v>120</v>
      </c>
      <c r="P59" s="187"/>
      <c r="Q59" s="187"/>
      <c r="R59" s="187"/>
      <c r="S59" s="187"/>
      <c r="T59" s="187"/>
      <c r="U59" s="187"/>
      <c r="V59" s="187"/>
      <c r="W59" s="187"/>
      <c r="X59" s="187"/>
      <c r="Y59" s="292"/>
      <c r="Z59" s="292"/>
      <c r="AA59" s="292"/>
      <c r="AB59" s="292"/>
      <c r="AC59" s="292"/>
      <c r="AD59" s="292"/>
      <c r="AE59" s="292"/>
      <c r="AF59" s="292"/>
      <c r="AG59" s="305"/>
      <c r="AH59" s="305"/>
      <c r="AI59" s="305"/>
      <c r="AJ59" s="305"/>
      <c r="AK59" s="305"/>
      <c r="AL59" s="192">
        <f t="shared" si="22"/>
        <v>0</v>
      </c>
      <c r="AM59" s="192">
        <f t="shared" si="23"/>
        <v>0</v>
      </c>
      <c r="AN59" s="192">
        <f t="shared" si="24"/>
        <v>0</v>
      </c>
      <c r="AO59" s="192">
        <f t="shared" si="25"/>
        <v>0</v>
      </c>
      <c r="AP59" s="192">
        <f t="shared" si="26"/>
        <v>0</v>
      </c>
      <c r="AQ59" s="192">
        <f t="shared" si="27"/>
        <v>0</v>
      </c>
      <c r="AR59" s="192">
        <f t="shared" si="28"/>
        <v>0</v>
      </c>
      <c r="AS59" s="192">
        <f t="shared" si="29"/>
        <v>0</v>
      </c>
      <c r="AT59" s="192">
        <f t="shared" si="30"/>
        <v>0</v>
      </c>
      <c r="AU59" s="193">
        <f t="shared" si="31"/>
        <v>0</v>
      </c>
      <c r="AV59" s="193">
        <f t="shared" si="32"/>
        <v>0</v>
      </c>
      <c r="AW59" s="193">
        <f t="shared" si="33"/>
        <v>0</v>
      </c>
      <c r="AX59" s="193">
        <f t="shared" si="34"/>
        <v>0</v>
      </c>
      <c r="AY59" s="193">
        <f t="shared" si="35"/>
        <v>0</v>
      </c>
      <c r="AZ59" s="193">
        <f t="shared" si="36"/>
        <v>0</v>
      </c>
      <c r="BA59" s="193">
        <f t="shared" si="37"/>
        <v>0</v>
      </c>
      <c r="BB59" s="193">
        <f t="shared" si="38"/>
        <v>0</v>
      </c>
      <c r="BC59" s="306">
        <f t="shared" si="39"/>
        <v>0</v>
      </c>
      <c r="BD59" s="306">
        <f t="shared" si="40"/>
        <v>0</v>
      </c>
      <c r="BE59" s="306">
        <f t="shared" si="41"/>
        <v>0</v>
      </c>
      <c r="BF59" s="306">
        <f t="shared" si="42"/>
        <v>0</v>
      </c>
      <c r="BG59" s="306">
        <f t="shared" si="43"/>
        <v>0</v>
      </c>
      <c r="BH59" s="236">
        <f t="shared" si="44"/>
        <v>0</v>
      </c>
      <c r="BI59" s="2">
        <f t="shared" si="45"/>
        <v>0</v>
      </c>
      <c r="BJ59" s="87" t="e">
        <f>VLOOKUP(I59,Listy!$A$1:$H$9,6,FALSE)</f>
        <v>#N/A</v>
      </c>
      <c r="BK59" s="378" t="e">
        <f t="shared" si="50"/>
        <v>#N/A</v>
      </c>
      <c r="BL59" s="379" t="e">
        <f t="shared" si="51"/>
        <v>#N/A</v>
      </c>
      <c r="BM59" s="2"/>
      <c r="BN59" s="2"/>
      <c r="BO59" s="2"/>
      <c r="BP59" s="2"/>
      <c r="BQ59" s="2"/>
      <c r="BR59" s="2"/>
      <c r="BS59" s="21">
        <f t="shared" si="46"/>
        <v>0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1">
        <f t="shared" si="47"/>
        <v>0</v>
      </c>
      <c r="CH59" s="2"/>
      <c r="CI59" s="2"/>
      <c r="CJ59" s="2"/>
      <c r="CK59" s="21">
        <f t="shared" si="48"/>
        <v>0</v>
      </c>
      <c r="CL59" s="2"/>
      <c r="CM59" s="2"/>
      <c r="CN59" s="2"/>
      <c r="CO59" s="21">
        <f t="shared" si="49"/>
        <v>0</v>
      </c>
    </row>
    <row r="60" spans="1:93" x14ac:dyDescent="0.3">
      <c r="A60" s="112">
        <v>1</v>
      </c>
      <c r="B60" s="64" t="s">
        <v>384</v>
      </c>
      <c r="C60" s="105">
        <v>1</v>
      </c>
      <c r="D60" s="116" t="str">
        <f t="shared" si="20"/>
        <v>.z01_1_f_1</v>
      </c>
      <c r="E60" s="122" t="s">
        <v>35</v>
      </c>
      <c r="F60" s="37" t="str">
        <f>IFERROR(VLOOKUP($I60,Listy!$A:$H,2,FALSE),"XXX")</f>
        <v>XXX</v>
      </c>
      <c r="G60" s="37" t="str">
        <f>IFERROR(VLOOKUP($I60,Listy!$A:$H,3,FALSE),"XXX")</f>
        <v>XXX</v>
      </c>
      <c r="H60" s="20">
        <v>52</v>
      </c>
      <c r="I60" s="89" t="s">
        <v>1958</v>
      </c>
      <c r="J60" s="91" t="s">
        <v>371</v>
      </c>
      <c r="K60" s="94" t="e">
        <f>VLOOKUP(J60,Listy!A:B,2,FALSE)</f>
        <v>#N/A</v>
      </c>
      <c r="L60" s="91" t="s">
        <v>1959</v>
      </c>
      <c r="M60" s="94" t="e">
        <f>VLOOKUP(L60,Listy!A:B,2,FALSE)</f>
        <v>#N/A</v>
      </c>
      <c r="N60" s="37">
        <v>3</v>
      </c>
      <c r="O60" s="37">
        <f t="shared" si="21"/>
        <v>120</v>
      </c>
      <c r="P60" s="187"/>
      <c r="Q60" s="187"/>
      <c r="R60" s="187"/>
      <c r="S60" s="187"/>
      <c r="T60" s="187"/>
      <c r="U60" s="187"/>
      <c r="V60" s="187"/>
      <c r="W60" s="187"/>
      <c r="X60" s="187"/>
      <c r="Y60" s="292"/>
      <c r="Z60" s="292"/>
      <c r="AA60" s="292"/>
      <c r="AB60" s="292"/>
      <c r="AC60" s="292"/>
      <c r="AD60" s="292"/>
      <c r="AE60" s="292"/>
      <c r="AF60" s="292"/>
      <c r="AG60" s="305"/>
      <c r="AH60" s="305"/>
      <c r="AI60" s="305"/>
      <c r="AJ60" s="305"/>
      <c r="AK60" s="305"/>
      <c r="AL60" s="192">
        <f t="shared" si="22"/>
        <v>0</v>
      </c>
      <c r="AM60" s="192">
        <f t="shared" si="23"/>
        <v>0</v>
      </c>
      <c r="AN60" s="192">
        <f t="shared" si="24"/>
        <v>0</v>
      </c>
      <c r="AO60" s="192">
        <f t="shared" si="25"/>
        <v>0</v>
      </c>
      <c r="AP60" s="192">
        <f t="shared" si="26"/>
        <v>0</v>
      </c>
      <c r="AQ60" s="192">
        <f t="shared" si="27"/>
        <v>0</v>
      </c>
      <c r="AR60" s="192">
        <f t="shared" si="28"/>
        <v>0</v>
      </c>
      <c r="AS60" s="192">
        <f t="shared" si="29"/>
        <v>0</v>
      </c>
      <c r="AT60" s="192">
        <f t="shared" si="30"/>
        <v>0</v>
      </c>
      <c r="AU60" s="193">
        <f t="shared" si="31"/>
        <v>0</v>
      </c>
      <c r="AV60" s="193">
        <f t="shared" si="32"/>
        <v>0</v>
      </c>
      <c r="AW60" s="193">
        <f t="shared" si="33"/>
        <v>0</v>
      </c>
      <c r="AX60" s="193">
        <f t="shared" si="34"/>
        <v>0</v>
      </c>
      <c r="AY60" s="193">
        <f t="shared" si="35"/>
        <v>0</v>
      </c>
      <c r="AZ60" s="193">
        <f t="shared" si="36"/>
        <v>0</v>
      </c>
      <c r="BA60" s="193">
        <f t="shared" si="37"/>
        <v>0</v>
      </c>
      <c r="BB60" s="193">
        <f t="shared" si="38"/>
        <v>0</v>
      </c>
      <c r="BC60" s="306">
        <f t="shared" si="39"/>
        <v>0</v>
      </c>
      <c r="BD60" s="306">
        <f t="shared" si="40"/>
        <v>0</v>
      </c>
      <c r="BE60" s="306">
        <f t="shared" si="41"/>
        <v>0</v>
      </c>
      <c r="BF60" s="306">
        <f t="shared" si="42"/>
        <v>0</v>
      </c>
      <c r="BG60" s="306">
        <f t="shared" si="43"/>
        <v>0</v>
      </c>
      <c r="BH60" s="236">
        <f t="shared" si="44"/>
        <v>0</v>
      </c>
      <c r="BI60" s="2">
        <f t="shared" si="45"/>
        <v>0</v>
      </c>
      <c r="BJ60" s="87" t="e">
        <f>VLOOKUP(I60,Listy!$A$1:$H$9,6,FALSE)</f>
        <v>#N/A</v>
      </c>
      <c r="BK60" s="378" t="e">
        <f t="shared" si="50"/>
        <v>#N/A</v>
      </c>
      <c r="BL60" s="379" t="e">
        <f t="shared" si="51"/>
        <v>#N/A</v>
      </c>
      <c r="BM60" s="2"/>
      <c r="BN60" s="2"/>
      <c r="BO60" s="2"/>
      <c r="BP60" s="2"/>
      <c r="BQ60" s="2"/>
      <c r="BR60" s="2"/>
      <c r="BS60" s="22">
        <f t="shared" si="46"/>
        <v>0</v>
      </c>
      <c r="BT60" s="2"/>
      <c r="BU60" s="2"/>
      <c r="BV60" s="23"/>
      <c r="BW60" s="2"/>
      <c r="BX60" s="2"/>
      <c r="BY60" s="23"/>
      <c r="BZ60" s="2"/>
      <c r="CA60" s="2"/>
      <c r="CB60" s="23"/>
      <c r="CC60" s="23"/>
      <c r="CD60" s="2"/>
      <c r="CE60" s="2"/>
      <c r="CF60" s="2"/>
      <c r="CG60" s="22">
        <f t="shared" si="47"/>
        <v>0</v>
      </c>
      <c r="CH60" s="2"/>
      <c r="CI60" s="2"/>
      <c r="CJ60" s="2"/>
      <c r="CK60" s="22">
        <f t="shared" si="48"/>
        <v>0</v>
      </c>
      <c r="CL60" s="2"/>
      <c r="CM60" s="2"/>
      <c r="CN60" s="2"/>
      <c r="CO60" s="22">
        <f t="shared" si="49"/>
        <v>0</v>
      </c>
    </row>
    <row r="61" spans="1:93" x14ac:dyDescent="0.3">
      <c r="A61" s="112">
        <v>1</v>
      </c>
      <c r="B61" s="64" t="s">
        <v>383</v>
      </c>
      <c r="C61" s="105">
        <v>1</v>
      </c>
      <c r="D61" s="116" t="str">
        <f t="shared" si="20"/>
        <v>.z01_1_e_1</v>
      </c>
      <c r="E61" s="122" t="s">
        <v>34</v>
      </c>
      <c r="F61" s="37" t="str">
        <f>IFERROR(VLOOKUP($I61,Listy!$A:$H,2,FALSE),"XXX")</f>
        <v>XXX</v>
      </c>
      <c r="G61" s="37" t="str">
        <f>IFERROR(VLOOKUP($I61,Listy!$A:$H,3,FALSE),"XXX")</f>
        <v>XXX</v>
      </c>
      <c r="H61" s="20">
        <v>53</v>
      </c>
      <c r="I61" s="89" t="s">
        <v>1960</v>
      </c>
      <c r="J61" s="91" t="s">
        <v>371</v>
      </c>
      <c r="K61" s="94" t="e">
        <f>VLOOKUP(J61,Listy!A:B,2,FALSE)</f>
        <v>#N/A</v>
      </c>
      <c r="L61" s="91" t="s">
        <v>1961</v>
      </c>
      <c r="M61" s="94" t="e">
        <f>VLOOKUP(L61,Listy!A:B,2,FALSE)</f>
        <v>#N/A</v>
      </c>
      <c r="N61" s="37">
        <v>3</v>
      </c>
      <c r="O61" s="37">
        <f t="shared" si="21"/>
        <v>120</v>
      </c>
      <c r="P61" s="187"/>
      <c r="Q61" s="187"/>
      <c r="R61" s="187"/>
      <c r="S61" s="187"/>
      <c r="T61" s="187"/>
      <c r="U61" s="187"/>
      <c r="V61" s="187"/>
      <c r="W61" s="187"/>
      <c r="X61" s="187"/>
      <c r="Y61" s="292"/>
      <c r="Z61" s="292"/>
      <c r="AA61" s="292"/>
      <c r="AB61" s="292"/>
      <c r="AC61" s="292"/>
      <c r="AD61" s="292"/>
      <c r="AE61" s="292"/>
      <c r="AF61" s="292"/>
      <c r="AG61" s="305"/>
      <c r="AH61" s="305"/>
      <c r="AI61" s="305"/>
      <c r="AJ61" s="305"/>
      <c r="AK61" s="305"/>
      <c r="AL61" s="192">
        <f t="shared" si="22"/>
        <v>0</v>
      </c>
      <c r="AM61" s="192">
        <f t="shared" si="23"/>
        <v>0</v>
      </c>
      <c r="AN61" s="192">
        <f t="shared" si="24"/>
        <v>0</v>
      </c>
      <c r="AO61" s="192">
        <f t="shared" si="25"/>
        <v>0</v>
      </c>
      <c r="AP61" s="192">
        <f t="shared" si="26"/>
        <v>0</v>
      </c>
      <c r="AQ61" s="192">
        <f t="shared" si="27"/>
        <v>0</v>
      </c>
      <c r="AR61" s="192">
        <f t="shared" si="28"/>
        <v>0</v>
      </c>
      <c r="AS61" s="192">
        <f t="shared" si="29"/>
        <v>0</v>
      </c>
      <c r="AT61" s="192">
        <f t="shared" si="30"/>
        <v>0</v>
      </c>
      <c r="AU61" s="193">
        <f t="shared" si="31"/>
        <v>0</v>
      </c>
      <c r="AV61" s="193">
        <f t="shared" si="32"/>
        <v>0</v>
      </c>
      <c r="AW61" s="193">
        <f t="shared" si="33"/>
        <v>0</v>
      </c>
      <c r="AX61" s="193">
        <f t="shared" si="34"/>
        <v>0</v>
      </c>
      <c r="AY61" s="193">
        <f t="shared" si="35"/>
        <v>0</v>
      </c>
      <c r="AZ61" s="193">
        <f t="shared" si="36"/>
        <v>0</v>
      </c>
      <c r="BA61" s="193">
        <f t="shared" si="37"/>
        <v>0</v>
      </c>
      <c r="BB61" s="193">
        <f t="shared" si="38"/>
        <v>0</v>
      </c>
      <c r="BC61" s="306">
        <f t="shared" si="39"/>
        <v>0</v>
      </c>
      <c r="BD61" s="306">
        <f t="shared" si="40"/>
        <v>0</v>
      </c>
      <c r="BE61" s="306">
        <f t="shared" si="41"/>
        <v>0</v>
      </c>
      <c r="BF61" s="306">
        <f t="shared" si="42"/>
        <v>0</v>
      </c>
      <c r="BG61" s="306">
        <f t="shared" si="43"/>
        <v>0</v>
      </c>
      <c r="BH61" s="236">
        <f t="shared" si="44"/>
        <v>0</v>
      </c>
      <c r="BI61" s="2">
        <f t="shared" si="45"/>
        <v>0</v>
      </c>
      <c r="BJ61" s="87" t="e">
        <f>VLOOKUP(I61,Listy!$A$1:$H$9,6,FALSE)</f>
        <v>#N/A</v>
      </c>
      <c r="BK61" s="378" t="e">
        <f t="shared" si="50"/>
        <v>#N/A</v>
      </c>
      <c r="BL61" s="379" t="e">
        <f t="shared" si="51"/>
        <v>#N/A</v>
      </c>
      <c r="BM61" s="2"/>
      <c r="BN61" s="2"/>
      <c r="BO61" s="2"/>
      <c r="BP61" s="2"/>
      <c r="BQ61" s="2"/>
      <c r="BR61" s="2"/>
      <c r="BS61" s="21">
        <f t="shared" si="46"/>
        <v>0</v>
      </c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1">
        <f t="shared" si="47"/>
        <v>0</v>
      </c>
      <c r="CH61" s="2"/>
      <c r="CI61" s="2"/>
      <c r="CJ61" s="2"/>
      <c r="CK61" s="21">
        <f t="shared" si="48"/>
        <v>0</v>
      </c>
      <c r="CL61" s="2"/>
      <c r="CM61" s="2"/>
      <c r="CN61" s="2"/>
      <c r="CO61" s="21">
        <f t="shared" si="49"/>
        <v>0</v>
      </c>
    </row>
    <row r="62" spans="1:93" x14ac:dyDescent="0.3">
      <c r="A62" s="112">
        <v>1</v>
      </c>
      <c r="B62" s="64" t="s">
        <v>384</v>
      </c>
      <c r="C62" s="105">
        <v>1</v>
      </c>
      <c r="D62" s="116" t="str">
        <f t="shared" si="20"/>
        <v>.z01_1_f_1</v>
      </c>
      <c r="E62" s="122" t="s">
        <v>35</v>
      </c>
      <c r="F62" s="37" t="str">
        <f>IFERROR(VLOOKUP($I62,Listy!$A:$H,2,FALSE),"XXX")</f>
        <v>XXX</v>
      </c>
      <c r="G62" s="37" t="str">
        <f>IFERROR(VLOOKUP($I62,Listy!$A:$H,3,FALSE),"XXX")</f>
        <v>XXX</v>
      </c>
      <c r="H62" s="20">
        <v>54</v>
      </c>
      <c r="I62" s="89" t="s">
        <v>1962</v>
      </c>
      <c r="J62" s="91" t="s">
        <v>371</v>
      </c>
      <c r="K62" s="94" t="e">
        <f>VLOOKUP(J62,Listy!A:B,2,FALSE)</f>
        <v>#N/A</v>
      </c>
      <c r="L62" s="91" t="s">
        <v>1963</v>
      </c>
      <c r="M62" s="94" t="e">
        <f>VLOOKUP(L62,Listy!A:B,2,FALSE)</f>
        <v>#N/A</v>
      </c>
      <c r="N62" s="37">
        <v>3</v>
      </c>
      <c r="O62" s="37">
        <f t="shared" si="21"/>
        <v>120</v>
      </c>
      <c r="P62" s="187"/>
      <c r="Q62" s="187"/>
      <c r="R62" s="187"/>
      <c r="S62" s="187"/>
      <c r="T62" s="187"/>
      <c r="U62" s="187"/>
      <c r="V62" s="187"/>
      <c r="W62" s="187"/>
      <c r="X62" s="187"/>
      <c r="Y62" s="292"/>
      <c r="Z62" s="292"/>
      <c r="AA62" s="292"/>
      <c r="AB62" s="292"/>
      <c r="AC62" s="292"/>
      <c r="AD62" s="292"/>
      <c r="AE62" s="292"/>
      <c r="AF62" s="292"/>
      <c r="AG62" s="305"/>
      <c r="AH62" s="305"/>
      <c r="AI62" s="305"/>
      <c r="AJ62" s="305"/>
      <c r="AK62" s="305"/>
      <c r="AL62" s="192">
        <f t="shared" si="22"/>
        <v>0</v>
      </c>
      <c r="AM62" s="192">
        <f t="shared" si="23"/>
        <v>0</v>
      </c>
      <c r="AN62" s="192">
        <f t="shared" si="24"/>
        <v>0</v>
      </c>
      <c r="AO62" s="192">
        <f t="shared" si="25"/>
        <v>0</v>
      </c>
      <c r="AP62" s="192">
        <f t="shared" si="26"/>
        <v>0</v>
      </c>
      <c r="AQ62" s="192">
        <f t="shared" si="27"/>
        <v>0</v>
      </c>
      <c r="AR62" s="192">
        <f t="shared" si="28"/>
        <v>0</v>
      </c>
      <c r="AS62" s="192">
        <f t="shared" si="29"/>
        <v>0</v>
      </c>
      <c r="AT62" s="192">
        <f t="shared" si="30"/>
        <v>0</v>
      </c>
      <c r="AU62" s="193">
        <f t="shared" si="31"/>
        <v>0</v>
      </c>
      <c r="AV62" s="193">
        <f t="shared" si="32"/>
        <v>0</v>
      </c>
      <c r="AW62" s="193">
        <f t="shared" si="33"/>
        <v>0</v>
      </c>
      <c r="AX62" s="193">
        <f t="shared" si="34"/>
        <v>0</v>
      </c>
      <c r="AY62" s="193">
        <f t="shared" si="35"/>
        <v>0</v>
      </c>
      <c r="AZ62" s="193">
        <f t="shared" si="36"/>
        <v>0</v>
      </c>
      <c r="BA62" s="193">
        <f t="shared" si="37"/>
        <v>0</v>
      </c>
      <c r="BB62" s="193">
        <f t="shared" si="38"/>
        <v>0</v>
      </c>
      <c r="BC62" s="306">
        <f t="shared" si="39"/>
        <v>0</v>
      </c>
      <c r="BD62" s="306">
        <f t="shared" si="40"/>
        <v>0</v>
      </c>
      <c r="BE62" s="306">
        <f t="shared" si="41"/>
        <v>0</v>
      </c>
      <c r="BF62" s="306">
        <f t="shared" si="42"/>
        <v>0</v>
      </c>
      <c r="BG62" s="306">
        <f t="shared" si="43"/>
        <v>0</v>
      </c>
      <c r="BH62" s="236">
        <f t="shared" si="44"/>
        <v>0</v>
      </c>
      <c r="BI62" s="2">
        <f t="shared" si="45"/>
        <v>0</v>
      </c>
      <c r="BJ62" s="87" t="e">
        <f>VLOOKUP(I62,Listy!$A$1:$H$9,6,FALSE)</f>
        <v>#N/A</v>
      </c>
      <c r="BK62" s="378" t="e">
        <f t="shared" si="50"/>
        <v>#N/A</v>
      </c>
      <c r="BL62" s="379" t="e">
        <f t="shared" si="51"/>
        <v>#N/A</v>
      </c>
      <c r="BM62" s="2"/>
      <c r="BN62" s="2"/>
      <c r="BO62" s="2"/>
      <c r="BP62" s="2"/>
      <c r="BQ62" s="2"/>
      <c r="BR62" s="2"/>
      <c r="BS62" s="22">
        <f t="shared" si="46"/>
        <v>0</v>
      </c>
      <c r="BT62" s="2"/>
      <c r="BU62" s="2"/>
      <c r="BV62" s="23"/>
      <c r="BW62" s="2"/>
      <c r="BX62" s="2"/>
      <c r="BY62" s="23"/>
      <c r="BZ62" s="2"/>
      <c r="CA62" s="2"/>
      <c r="CB62" s="23"/>
      <c r="CC62" s="23"/>
      <c r="CD62" s="2"/>
      <c r="CE62" s="2"/>
      <c r="CF62" s="2"/>
      <c r="CG62" s="22">
        <f t="shared" si="47"/>
        <v>0</v>
      </c>
      <c r="CH62" s="2"/>
      <c r="CI62" s="2"/>
      <c r="CJ62" s="2"/>
      <c r="CK62" s="22">
        <f t="shared" si="48"/>
        <v>0</v>
      </c>
      <c r="CL62" s="2"/>
      <c r="CM62" s="2"/>
      <c r="CN62" s="2"/>
      <c r="CO62" s="22">
        <f t="shared" si="49"/>
        <v>0</v>
      </c>
    </row>
    <row r="63" spans="1:93" x14ac:dyDescent="0.3">
      <c r="A63" s="112">
        <v>1</v>
      </c>
      <c r="B63" s="64" t="s">
        <v>383</v>
      </c>
      <c r="C63" s="105">
        <v>1</v>
      </c>
      <c r="D63" s="116" t="str">
        <f t="shared" si="20"/>
        <v>.z01_1_e_1</v>
      </c>
      <c r="E63" s="122" t="s">
        <v>34</v>
      </c>
      <c r="F63" s="37" t="str">
        <f>IFERROR(VLOOKUP($I63,Listy!$A:$H,2,FALSE),"XXX")</f>
        <v>XXX</v>
      </c>
      <c r="G63" s="37" t="str">
        <f>IFERROR(VLOOKUP($I63,Listy!$A:$H,3,FALSE),"XXX")</f>
        <v>XXX</v>
      </c>
      <c r="H63" s="20">
        <v>55</v>
      </c>
      <c r="I63" s="89" t="s">
        <v>1964</v>
      </c>
      <c r="J63" s="91" t="s">
        <v>371</v>
      </c>
      <c r="K63" s="94" t="e">
        <f>VLOOKUP(J63,Listy!A:B,2,FALSE)</f>
        <v>#N/A</v>
      </c>
      <c r="L63" s="91" t="s">
        <v>1965</v>
      </c>
      <c r="M63" s="94" t="e">
        <f>VLOOKUP(L63,Listy!A:B,2,FALSE)</f>
        <v>#N/A</v>
      </c>
      <c r="N63" s="37">
        <v>3</v>
      </c>
      <c r="O63" s="37">
        <f t="shared" si="21"/>
        <v>120</v>
      </c>
      <c r="P63" s="187"/>
      <c r="Q63" s="187"/>
      <c r="R63" s="187"/>
      <c r="S63" s="187"/>
      <c r="T63" s="187"/>
      <c r="U63" s="187"/>
      <c r="V63" s="187"/>
      <c r="W63" s="187"/>
      <c r="X63" s="187"/>
      <c r="Y63" s="292"/>
      <c r="Z63" s="292"/>
      <c r="AA63" s="292"/>
      <c r="AB63" s="292"/>
      <c r="AC63" s="292"/>
      <c r="AD63" s="292"/>
      <c r="AE63" s="292"/>
      <c r="AF63" s="292"/>
      <c r="AG63" s="305"/>
      <c r="AH63" s="305"/>
      <c r="AI63" s="305"/>
      <c r="AJ63" s="305"/>
      <c r="AK63" s="305"/>
      <c r="AL63" s="192">
        <f t="shared" si="22"/>
        <v>0</v>
      </c>
      <c r="AM63" s="192">
        <f t="shared" si="23"/>
        <v>0</v>
      </c>
      <c r="AN63" s="192">
        <f t="shared" si="24"/>
        <v>0</v>
      </c>
      <c r="AO63" s="192">
        <f t="shared" si="25"/>
        <v>0</v>
      </c>
      <c r="AP63" s="192">
        <f t="shared" si="26"/>
        <v>0</v>
      </c>
      <c r="AQ63" s="192">
        <f t="shared" si="27"/>
        <v>0</v>
      </c>
      <c r="AR63" s="192">
        <f t="shared" si="28"/>
        <v>0</v>
      </c>
      <c r="AS63" s="192">
        <f t="shared" si="29"/>
        <v>0</v>
      </c>
      <c r="AT63" s="192">
        <f t="shared" si="30"/>
        <v>0</v>
      </c>
      <c r="AU63" s="193">
        <f t="shared" si="31"/>
        <v>0</v>
      </c>
      <c r="AV63" s="193">
        <f t="shared" si="32"/>
        <v>0</v>
      </c>
      <c r="AW63" s="193">
        <f t="shared" si="33"/>
        <v>0</v>
      </c>
      <c r="AX63" s="193">
        <f t="shared" si="34"/>
        <v>0</v>
      </c>
      <c r="AY63" s="193">
        <f t="shared" si="35"/>
        <v>0</v>
      </c>
      <c r="AZ63" s="193">
        <f t="shared" si="36"/>
        <v>0</v>
      </c>
      <c r="BA63" s="193">
        <f t="shared" si="37"/>
        <v>0</v>
      </c>
      <c r="BB63" s="193">
        <f t="shared" si="38"/>
        <v>0</v>
      </c>
      <c r="BC63" s="306">
        <f t="shared" si="39"/>
        <v>0</v>
      </c>
      <c r="BD63" s="306">
        <f t="shared" si="40"/>
        <v>0</v>
      </c>
      <c r="BE63" s="306">
        <f t="shared" si="41"/>
        <v>0</v>
      </c>
      <c r="BF63" s="306">
        <f t="shared" si="42"/>
        <v>0</v>
      </c>
      <c r="BG63" s="306">
        <f t="shared" si="43"/>
        <v>0</v>
      </c>
      <c r="BH63" s="236">
        <f t="shared" si="44"/>
        <v>0</v>
      </c>
      <c r="BI63" s="2">
        <f t="shared" si="45"/>
        <v>0</v>
      </c>
      <c r="BJ63" s="87" t="e">
        <f>VLOOKUP(I63,Listy!$A$1:$H$9,6,FALSE)</f>
        <v>#N/A</v>
      </c>
      <c r="BK63" s="378" t="e">
        <f t="shared" si="50"/>
        <v>#N/A</v>
      </c>
      <c r="BL63" s="379" t="e">
        <f t="shared" si="51"/>
        <v>#N/A</v>
      </c>
      <c r="BM63" s="2"/>
      <c r="BN63" s="2"/>
      <c r="BO63" s="2"/>
      <c r="BP63" s="2"/>
      <c r="BQ63" s="2"/>
      <c r="BR63" s="2"/>
      <c r="BS63" s="21">
        <f t="shared" si="46"/>
        <v>0</v>
      </c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1">
        <f t="shared" si="47"/>
        <v>0</v>
      </c>
      <c r="CH63" s="2"/>
      <c r="CI63" s="2"/>
      <c r="CJ63" s="2"/>
      <c r="CK63" s="21">
        <f t="shared" si="48"/>
        <v>0</v>
      </c>
      <c r="CL63" s="2"/>
      <c r="CM63" s="2"/>
      <c r="CN63" s="2"/>
      <c r="CO63" s="21">
        <f t="shared" si="49"/>
        <v>0</v>
      </c>
    </row>
    <row r="64" spans="1:93" x14ac:dyDescent="0.3">
      <c r="A64" s="112">
        <v>1</v>
      </c>
      <c r="B64" s="64" t="s">
        <v>384</v>
      </c>
      <c r="C64" s="105">
        <v>1</v>
      </c>
      <c r="D64" s="116" t="str">
        <f t="shared" si="20"/>
        <v>.z01_1_f_1</v>
      </c>
      <c r="E64" s="122" t="s">
        <v>35</v>
      </c>
      <c r="F64" s="37" t="str">
        <f>IFERROR(VLOOKUP($I64,Listy!$A:$H,2,FALSE),"XXX")</f>
        <v>XXX</v>
      </c>
      <c r="G64" s="37" t="str">
        <f>IFERROR(VLOOKUP($I64,Listy!$A:$H,3,FALSE),"XXX")</f>
        <v>XXX</v>
      </c>
      <c r="H64" s="20">
        <v>56</v>
      </c>
      <c r="I64" s="89" t="s">
        <v>1966</v>
      </c>
      <c r="J64" s="91" t="s">
        <v>371</v>
      </c>
      <c r="K64" s="94" t="e">
        <f>VLOOKUP(J64,Listy!A:B,2,FALSE)</f>
        <v>#N/A</v>
      </c>
      <c r="L64" s="91" t="s">
        <v>1967</v>
      </c>
      <c r="M64" s="94" t="e">
        <f>VLOOKUP(L64,Listy!A:B,2,FALSE)</f>
        <v>#N/A</v>
      </c>
      <c r="N64" s="37">
        <v>3</v>
      </c>
      <c r="O64" s="37">
        <f t="shared" si="21"/>
        <v>120</v>
      </c>
      <c r="P64" s="187"/>
      <c r="Q64" s="187"/>
      <c r="R64" s="187"/>
      <c r="S64" s="187"/>
      <c r="T64" s="187"/>
      <c r="U64" s="187"/>
      <c r="V64" s="187"/>
      <c r="W64" s="187"/>
      <c r="X64" s="187"/>
      <c r="Y64" s="292"/>
      <c r="Z64" s="292"/>
      <c r="AA64" s="292"/>
      <c r="AB64" s="292"/>
      <c r="AC64" s="292"/>
      <c r="AD64" s="292"/>
      <c r="AE64" s="292"/>
      <c r="AF64" s="292"/>
      <c r="AG64" s="305"/>
      <c r="AH64" s="305"/>
      <c r="AI64" s="305"/>
      <c r="AJ64" s="305"/>
      <c r="AK64" s="305"/>
      <c r="AL64" s="192">
        <f t="shared" si="22"/>
        <v>0</v>
      </c>
      <c r="AM64" s="192">
        <f t="shared" si="23"/>
        <v>0</v>
      </c>
      <c r="AN64" s="192">
        <f t="shared" si="24"/>
        <v>0</v>
      </c>
      <c r="AO64" s="192">
        <f t="shared" si="25"/>
        <v>0</v>
      </c>
      <c r="AP64" s="192">
        <f t="shared" si="26"/>
        <v>0</v>
      </c>
      <c r="AQ64" s="192">
        <f t="shared" si="27"/>
        <v>0</v>
      </c>
      <c r="AR64" s="192">
        <f t="shared" si="28"/>
        <v>0</v>
      </c>
      <c r="AS64" s="192">
        <f t="shared" si="29"/>
        <v>0</v>
      </c>
      <c r="AT64" s="192">
        <f t="shared" si="30"/>
        <v>0</v>
      </c>
      <c r="AU64" s="193">
        <f t="shared" si="31"/>
        <v>0</v>
      </c>
      <c r="AV64" s="193">
        <f t="shared" si="32"/>
        <v>0</v>
      </c>
      <c r="AW64" s="193">
        <f t="shared" si="33"/>
        <v>0</v>
      </c>
      <c r="AX64" s="193">
        <f t="shared" si="34"/>
        <v>0</v>
      </c>
      <c r="AY64" s="193">
        <f t="shared" si="35"/>
        <v>0</v>
      </c>
      <c r="AZ64" s="193">
        <f t="shared" si="36"/>
        <v>0</v>
      </c>
      <c r="BA64" s="193">
        <f t="shared" si="37"/>
        <v>0</v>
      </c>
      <c r="BB64" s="193">
        <f t="shared" si="38"/>
        <v>0</v>
      </c>
      <c r="BC64" s="306">
        <f t="shared" si="39"/>
        <v>0</v>
      </c>
      <c r="BD64" s="306">
        <f t="shared" si="40"/>
        <v>0</v>
      </c>
      <c r="BE64" s="306">
        <f t="shared" si="41"/>
        <v>0</v>
      </c>
      <c r="BF64" s="306">
        <f t="shared" si="42"/>
        <v>0</v>
      </c>
      <c r="BG64" s="306">
        <f t="shared" si="43"/>
        <v>0</v>
      </c>
      <c r="BH64" s="236">
        <f t="shared" si="44"/>
        <v>0</v>
      </c>
      <c r="BI64" s="2">
        <f t="shared" si="45"/>
        <v>0</v>
      </c>
      <c r="BJ64" s="87" t="e">
        <f>VLOOKUP(I64,Listy!$A$1:$H$9,6,FALSE)</f>
        <v>#N/A</v>
      </c>
      <c r="BK64" s="378" t="e">
        <f t="shared" si="50"/>
        <v>#N/A</v>
      </c>
      <c r="BL64" s="379" t="e">
        <f t="shared" si="51"/>
        <v>#N/A</v>
      </c>
      <c r="BM64" s="2"/>
      <c r="BN64" s="2"/>
      <c r="BO64" s="2"/>
      <c r="BP64" s="2"/>
      <c r="BQ64" s="2"/>
      <c r="BR64" s="2"/>
      <c r="BS64" s="22">
        <f t="shared" si="46"/>
        <v>0</v>
      </c>
      <c r="BT64" s="2"/>
      <c r="BU64" s="2"/>
      <c r="BV64" s="23"/>
      <c r="BW64" s="2"/>
      <c r="BX64" s="2"/>
      <c r="BY64" s="23"/>
      <c r="BZ64" s="2"/>
      <c r="CA64" s="2"/>
      <c r="CB64" s="23"/>
      <c r="CC64" s="23"/>
      <c r="CD64" s="2"/>
      <c r="CE64" s="2"/>
      <c r="CF64" s="2"/>
      <c r="CG64" s="22">
        <f t="shared" si="47"/>
        <v>0</v>
      </c>
      <c r="CH64" s="2"/>
      <c r="CI64" s="2"/>
      <c r="CJ64" s="2"/>
      <c r="CK64" s="22">
        <f t="shared" si="48"/>
        <v>0</v>
      </c>
      <c r="CL64" s="2"/>
      <c r="CM64" s="2"/>
      <c r="CN64" s="2"/>
      <c r="CO64" s="22">
        <f t="shared" si="49"/>
        <v>0</v>
      </c>
    </row>
    <row r="65" spans="1:93" x14ac:dyDescent="0.3">
      <c r="A65" s="112">
        <v>1</v>
      </c>
      <c r="B65" s="64" t="s">
        <v>383</v>
      </c>
      <c r="C65" s="105">
        <v>1</v>
      </c>
      <c r="D65" s="116" t="str">
        <f t="shared" si="20"/>
        <v>.z01_1_e_1</v>
      </c>
      <c r="E65" s="122" t="s">
        <v>34</v>
      </c>
      <c r="F65" s="37" t="str">
        <f>IFERROR(VLOOKUP($I65,Listy!$A:$H,2,FALSE),"XXX")</f>
        <v>XXX</v>
      </c>
      <c r="G65" s="37" t="str">
        <f>IFERROR(VLOOKUP($I65,Listy!$A:$H,3,FALSE),"XXX")</f>
        <v>XXX</v>
      </c>
      <c r="H65" s="20">
        <v>57</v>
      </c>
      <c r="I65" s="89" t="s">
        <v>1968</v>
      </c>
      <c r="J65" s="91" t="s">
        <v>371</v>
      </c>
      <c r="K65" s="94" t="e">
        <f>VLOOKUP(J65,Listy!A:B,2,FALSE)</f>
        <v>#N/A</v>
      </c>
      <c r="L65" s="91" t="s">
        <v>1969</v>
      </c>
      <c r="M65" s="94" t="e">
        <f>VLOOKUP(L65,Listy!A:B,2,FALSE)</f>
        <v>#N/A</v>
      </c>
      <c r="N65" s="37">
        <v>3</v>
      </c>
      <c r="O65" s="37">
        <f t="shared" si="21"/>
        <v>120</v>
      </c>
      <c r="P65" s="187"/>
      <c r="Q65" s="187"/>
      <c r="R65" s="187"/>
      <c r="S65" s="187"/>
      <c r="T65" s="187"/>
      <c r="U65" s="187"/>
      <c r="V65" s="187"/>
      <c r="W65" s="187"/>
      <c r="X65" s="187"/>
      <c r="Y65" s="292"/>
      <c r="Z65" s="292"/>
      <c r="AA65" s="292"/>
      <c r="AB65" s="292"/>
      <c r="AC65" s="292"/>
      <c r="AD65" s="292"/>
      <c r="AE65" s="292"/>
      <c r="AF65" s="292"/>
      <c r="AG65" s="305"/>
      <c r="AH65" s="305"/>
      <c r="AI65" s="305"/>
      <c r="AJ65" s="305"/>
      <c r="AK65" s="305"/>
      <c r="AL65" s="192">
        <f t="shared" si="22"/>
        <v>0</v>
      </c>
      <c r="AM65" s="192">
        <f t="shared" si="23"/>
        <v>0</v>
      </c>
      <c r="AN65" s="192">
        <f t="shared" si="24"/>
        <v>0</v>
      </c>
      <c r="AO65" s="192">
        <f t="shared" si="25"/>
        <v>0</v>
      </c>
      <c r="AP65" s="192">
        <f t="shared" si="26"/>
        <v>0</v>
      </c>
      <c r="AQ65" s="192">
        <f t="shared" si="27"/>
        <v>0</v>
      </c>
      <c r="AR65" s="192">
        <f t="shared" si="28"/>
        <v>0</v>
      </c>
      <c r="AS65" s="192">
        <f t="shared" si="29"/>
        <v>0</v>
      </c>
      <c r="AT65" s="192">
        <f t="shared" si="30"/>
        <v>0</v>
      </c>
      <c r="AU65" s="193">
        <f t="shared" si="31"/>
        <v>0</v>
      </c>
      <c r="AV65" s="193">
        <f t="shared" si="32"/>
        <v>0</v>
      </c>
      <c r="AW65" s="193">
        <f t="shared" si="33"/>
        <v>0</v>
      </c>
      <c r="AX65" s="193">
        <f t="shared" si="34"/>
        <v>0</v>
      </c>
      <c r="AY65" s="193">
        <f t="shared" si="35"/>
        <v>0</v>
      </c>
      <c r="AZ65" s="193">
        <f t="shared" si="36"/>
        <v>0</v>
      </c>
      <c r="BA65" s="193">
        <f t="shared" si="37"/>
        <v>0</v>
      </c>
      <c r="BB65" s="193">
        <f t="shared" si="38"/>
        <v>0</v>
      </c>
      <c r="BC65" s="306">
        <f t="shared" si="39"/>
        <v>0</v>
      </c>
      <c r="BD65" s="306">
        <f t="shared" si="40"/>
        <v>0</v>
      </c>
      <c r="BE65" s="306">
        <f t="shared" si="41"/>
        <v>0</v>
      </c>
      <c r="BF65" s="306">
        <f t="shared" si="42"/>
        <v>0</v>
      </c>
      <c r="BG65" s="306">
        <f t="shared" si="43"/>
        <v>0</v>
      </c>
      <c r="BH65" s="236">
        <f t="shared" si="44"/>
        <v>0</v>
      </c>
      <c r="BI65" s="2">
        <f t="shared" si="45"/>
        <v>0</v>
      </c>
      <c r="BJ65" s="87" t="e">
        <f>VLOOKUP(I65,Listy!$A$1:$H$9,6,FALSE)</f>
        <v>#N/A</v>
      </c>
      <c r="BK65" s="378" t="e">
        <f t="shared" si="50"/>
        <v>#N/A</v>
      </c>
      <c r="BL65" s="379" t="e">
        <f t="shared" si="51"/>
        <v>#N/A</v>
      </c>
      <c r="BM65" s="2"/>
      <c r="BN65" s="2"/>
      <c r="BO65" s="2"/>
      <c r="BP65" s="2"/>
      <c r="BQ65" s="2"/>
      <c r="BR65" s="2"/>
      <c r="BS65" s="21">
        <f t="shared" si="46"/>
        <v>0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1">
        <f t="shared" si="47"/>
        <v>0</v>
      </c>
      <c r="CH65" s="2"/>
      <c r="CI65" s="2"/>
      <c r="CJ65" s="2"/>
      <c r="CK65" s="21">
        <f t="shared" si="48"/>
        <v>0</v>
      </c>
      <c r="CL65" s="2"/>
      <c r="CM65" s="2"/>
      <c r="CN65" s="2"/>
      <c r="CO65" s="21">
        <f t="shared" si="49"/>
        <v>0</v>
      </c>
    </row>
    <row r="66" spans="1:93" x14ac:dyDescent="0.3">
      <c r="A66" s="112">
        <v>1</v>
      </c>
      <c r="B66" s="64" t="s">
        <v>384</v>
      </c>
      <c r="C66" s="105">
        <v>1</v>
      </c>
      <c r="D66" s="116" t="str">
        <f t="shared" si="20"/>
        <v>.z01_1_f_1</v>
      </c>
      <c r="E66" s="122" t="s">
        <v>35</v>
      </c>
      <c r="F66" s="37" t="str">
        <f>IFERROR(VLOOKUP($I66,Listy!$A:$H,2,FALSE),"XXX")</f>
        <v>XXX</v>
      </c>
      <c r="G66" s="37" t="str">
        <f>IFERROR(VLOOKUP($I66,Listy!$A:$H,3,FALSE),"XXX")</f>
        <v>XXX</v>
      </c>
      <c r="H66" s="20">
        <v>58</v>
      </c>
      <c r="I66" s="89" t="s">
        <v>1970</v>
      </c>
      <c r="J66" s="91" t="s">
        <v>371</v>
      </c>
      <c r="K66" s="94" t="e">
        <f>VLOOKUP(J66,Listy!A:B,2,FALSE)</f>
        <v>#N/A</v>
      </c>
      <c r="L66" s="91" t="s">
        <v>1971</v>
      </c>
      <c r="M66" s="94" t="e">
        <f>VLOOKUP(L66,Listy!A:B,2,FALSE)</f>
        <v>#N/A</v>
      </c>
      <c r="N66" s="37">
        <v>3</v>
      </c>
      <c r="O66" s="37">
        <f t="shared" si="21"/>
        <v>120</v>
      </c>
      <c r="P66" s="187"/>
      <c r="Q66" s="187"/>
      <c r="R66" s="187"/>
      <c r="S66" s="187"/>
      <c r="T66" s="187"/>
      <c r="U66" s="187"/>
      <c r="V66" s="187"/>
      <c r="W66" s="187"/>
      <c r="X66" s="187"/>
      <c r="Y66" s="292"/>
      <c r="Z66" s="292"/>
      <c r="AA66" s="292"/>
      <c r="AB66" s="292"/>
      <c r="AC66" s="292"/>
      <c r="AD66" s="292"/>
      <c r="AE66" s="292"/>
      <c r="AF66" s="292"/>
      <c r="AG66" s="305"/>
      <c r="AH66" s="305"/>
      <c r="AI66" s="305"/>
      <c r="AJ66" s="305"/>
      <c r="AK66" s="305"/>
      <c r="AL66" s="192">
        <f t="shared" si="22"/>
        <v>0</v>
      </c>
      <c r="AM66" s="192">
        <f t="shared" si="23"/>
        <v>0</v>
      </c>
      <c r="AN66" s="192">
        <f t="shared" si="24"/>
        <v>0</v>
      </c>
      <c r="AO66" s="192">
        <f t="shared" si="25"/>
        <v>0</v>
      </c>
      <c r="AP66" s="192">
        <f t="shared" si="26"/>
        <v>0</v>
      </c>
      <c r="AQ66" s="192">
        <f t="shared" si="27"/>
        <v>0</v>
      </c>
      <c r="AR66" s="192">
        <f t="shared" si="28"/>
        <v>0</v>
      </c>
      <c r="AS66" s="192">
        <f t="shared" si="29"/>
        <v>0</v>
      </c>
      <c r="AT66" s="192">
        <f t="shared" si="30"/>
        <v>0</v>
      </c>
      <c r="AU66" s="193">
        <f t="shared" si="31"/>
        <v>0</v>
      </c>
      <c r="AV66" s="193">
        <f t="shared" si="32"/>
        <v>0</v>
      </c>
      <c r="AW66" s="193">
        <f t="shared" si="33"/>
        <v>0</v>
      </c>
      <c r="AX66" s="193">
        <f t="shared" si="34"/>
        <v>0</v>
      </c>
      <c r="AY66" s="193">
        <f t="shared" si="35"/>
        <v>0</v>
      </c>
      <c r="AZ66" s="193">
        <f t="shared" si="36"/>
        <v>0</v>
      </c>
      <c r="BA66" s="193">
        <f t="shared" si="37"/>
        <v>0</v>
      </c>
      <c r="BB66" s="193">
        <f t="shared" si="38"/>
        <v>0</v>
      </c>
      <c r="BC66" s="306">
        <f t="shared" si="39"/>
        <v>0</v>
      </c>
      <c r="BD66" s="306">
        <f t="shared" si="40"/>
        <v>0</v>
      </c>
      <c r="BE66" s="306">
        <f t="shared" si="41"/>
        <v>0</v>
      </c>
      <c r="BF66" s="306">
        <f t="shared" si="42"/>
        <v>0</v>
      </c>
      <c r="BG66" s="306">
        <f t="shared" si="43"/>
        <v>0</v>
      </c>
      <c r="BH66" s="236">
        <f t="shared" si="44"/>
        <v>0</v>
      </c>
      <c r="BI66" s="2">
        <f t="shared" si="45"/>
        <v>0</v>
      </c>
      <c r="BJ66" s="87" t="e">
        <f>VLOOKUP(I66,Listy!$A$1:$H$9,6,FALSE)</f>
        <v>#N/A</v>
      </c>
      <c r="BK66" s="378" t="e">
        <f t="shared" si="50"/>
        <v>#N/A</v>
      </c>
      <c r="BL66" s="379" t="e">
        <f t="shared" si="51"/>
        <v>#N/A</v>
      </c>
      <c r="BM66" s="2"/>
      <c r="BN66" s="2"/>
      <c r="BO66" s="2"/>
      <c r="BP66" s="2"/>
      <c r="BQ66" s="2"/>
      <c r="BR66" s="2"/>
      <c r="BS66" s="22">
        <f t="shared" si="46"/>
        <v>0</v>
      </c>
      <c r="BT66" s="2"/>
      <c r="BU66" s="2"/>
      <c r="BV66" s="23"/>
      <c r="BW66" s="2"/>
      <c r="BX66" s="2"/>
      <c r="BY66" s="23"/>
      <c r="BZ66" s="2"/>
      <c r="CA66" s="2"/>
      <c r="CB66" s="23"/>
      <c r="CC66" s="23"/>
      <c r="CD66" s="2"/>
      <c r="CE66" s="2"/>
      <c r="CF66" s="2"/>
      <c r="CG66" s="22">
        <f t="shared" si="47"/>
        <v>0</v>
      </c>
      <c r="CH66" s="2"/>
      <c r="CI66" s="2"/>
      <c r="CJ66" s="2"/>
      <c r="CK66" s="22">
        <f t="shared" si="48"/>
        <v>0</v>
      </c>
      <c r="CL66" s="2"/>
      <c r="CM66" s="2"/>
      <c r="CN66" s="2"/>
      <c r="CO66" s="22">
        <f t="shared" si="49"/>
        <v>0</v>
      </c>
    </row>
    <row r="67" spans="1:93" x14ac:dyDescent="0.3">
      <c r="A67" s="112">
        <v>1</v>
      </c>
      <c r="B67" s="64" t="s">
        <v>383</v>
      </c>
      <c r="C67" s="105">
        <v>1</v>
      </c>
      <c r="D67" s="116" t="str">
        <f t="shared" si="20"/>
        <v>.z01_1_e_1</v>
      </c>
      <c r="E67" s="122" t="s">
        <v>34</v>
      </c>
      <c r="F67" s="37" t="str">
        <f>IFERROR(VLOOKUP($I67,Listy!$A:$H,2,FALSE),"XXX")</f>
        <v>XXX</v>
      </c>
      <c r="G67" s="37" t="str">
        <f>IFERROR(VLOOKUP($I67,Listy!$A:$H,3,FALSE),"XXX")</f>
        <v>XXX</v>
      </c>
      <c r="H67" s="20">
        <v>59</v>
      </c>
      <c r="I67" s="89" t="s">
        <v>1972</v>
      </c>
      <c r="J67" s="91" t="s">
        <v>371</v>
      </c>
      <c r="K67" s="94" t="e">
        <f>VLOOKUP(J67,Listy!A:B,2,FALSE)</f>
        <v>#N/A</v>
      </c>
      <c r="L67" s="91" t="s">
        <v>1973</v>
      </c>
      <c r="M67" s="94" t="e">
        <f>VLOOKUP(L67,Listy!A:B,2,FALSE)</f>
        <v>#N/A</v>
      </c>
      <c r="N67" s="37">
        <v>3</v>
      </c>
      <c r="O67" s="37">
        <f t="shared" si="21"/>
        <v>120</v>
      </c>
      <c r="P67" s="187"/>
      <c r="Q67" s="187"/>
      <c r="R67" s="187"/>
      <c r="S67" s="187"/>
      <c r="T67" s="187"/>
      <c r="U67" s="187"/>
      <c r="V67" s="187"/>
      <c r="W67" s="187"/>
      <c r="X67" s="187"/>
      <c r="Y67" s="292"/>
      <c r="Z67" s="292"/>
      <c r="AA67" s="292"/>
      <c r="AB67" s="292"/>
      <c r="AC67" s="292"/>
      <c r="AD67" s="292"/>
      <c r="AE67" s="292"/>
      <c r="AF67" s="292"/>
      <c r="AG67" s="305"/>
      <c r="AH67" s="305"/>
      <c r="AI67" s="305"/>
      <c r="AJ67" s="305"/>
      <c r="AK67" s="305"/>
      <c r="AL67" s="192">
        <f t="shared" si="22"/>
        <v>0</v>
      </c>
      <c r="AM67" s="192">
        <f t="shared" si="23"/>
        <v>0</v>
      </c>
      <c r="AN67" s="192">
        <f t="shared" si="24"/>
        <v>0</v>
      </c>
      <c r="AO67" s="192">
        <f t="shared" si="25"/>
        <v>0</v>
      </c>
      <c r="AP67" s="192">
        <f t="shared" si="26"/>
        <v>0</v>
      </c>
      <c r="AQ67" s="192">
        <f t="shared" si="27"/>
        <v>0</v>
      </c>
      <c r="AR67" s="192">
        <f t="shared" si="28"/>
        <v>0</v>
      </c>
      <c r="AS67" s="192">
        <f t="shared" si="29"/>
        <v>0</v>
      </c>
      <c r="AT67" s="192">
        <f t="shared" si="30"/>
        <v>0</v>
      </c>
      <c r="AU67" s="193">
        <f t="shared" si="31"/>
        <v>0</v>
      </c>
      <c r="AV67" s="193">
        <f t="shared" si="32"/>
        <v>0</v>
      </c>
      <c r="AW67" s="193">
        <f t="shared" si="33"/>
        <v>0</v>
      </c>
      <c r="AX67" s="193">
        <f t="shared" si="34"/>
        <v>0</v>
      </c>
      <c r="AY67" s="193">
        <f t="shared" si="35"/>
        <v>0</v>
      </c>
      <c r="AZ67" s="193">
        <f t="shared" si="36"/>
        <v>0</v>
      </c>
      <c r="BA67" s="193">
        <f t="shared" si="37"/>
        <v>0</v>
      </c>
      <c r="BB67" s="193">
        <f t="shared" si="38"/>
        <v>0</v>
      </c>
      <c r="BC67" s="306">
        <f t="shared" si="39"/>
        <v>0</v>
      </c>
      <c r="BD67" s="306">
        <f t="shared" si="40"/>
        <v>0</v>
      </c>
      <c r="BE67" s="306">
        <f t="shared" si="41"/>
        <v>0</v>
      </c>
      <c r="BF67" s="306">
        <f t="shared" si="42"/>
        <v>0</v>
      </c>
      <c r="BG67" s="306">
        <f t="shared" si="43"/>
        <v>0</v>
      </c>
      <c r="BH67" s="236">
        <f t="shared" si="44"/>
        <v>0</v>
      </c>
      <c r="BI67" s="2">
        <f t="shared" si="45"/>
        <v>0</v>
      </c>
      <c r="BJ67" s="87" t="e">
        <f>VLOOKUP(I67,Listy!$A$1:$H$9,6,FALSE)</f>
        <v>#N/A</v>
      </c>
      <c r="BK67" s="378" t="e">
        <f t="shared" si="50"/>
        <v>#N/A</v>
      </c>
      <c r="BL67" s="379" t="e">
        <f t="shared" si="51"/>
        <v>#N/A</v>
      </c>
      <c r="BM67" s="2"/>
      <c r="BN67" s="2"/>
      <c r="BO67" s="2"/>
      <c r="BP67" s="2"/>
      <c r="BQ67" s="2"/>
      <c r="BR67" s="2"/>
      <c r="BS67" s="21">
        <f t="shared" si="46"/>
        <v>0</v>
      </c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1">
        <f t="shared" si="47"/>
        <v>0</v>
      </c>
      <c r="CH67" s="2"/>
      <c r="CI67" s="2"/>
      <c r="CJ67" s="2"/>
      <c r="CK67" s="21">
        <f t="shared" si="48"/>
        <v>0</v>
      </c>
      <c r="CL67" s="2"/>
      <c r="CM67" s="2"/>
      <c r="CN67" s="2"/>
      <c r="CO67" s="21">
        <f t="shared" si="49"/>
        <v>0</v>
      </c>
    </row>
    <row r="68" spans="1:93" x14ac:dyDescent="0.3">
      <c r="A68" s="112">
        <v>1</v>
      </c>
      <c r="B68" s="64" t="s">
        <v>384</v>
      </c>
      <c r="C68" s="105">
        <v>1</v>
      </c>
      <c r="D68" s="116" t="str">
        <f t="shared" si="20"/>
        <v>.z01_1_f_1</v>
      </c>
      <c r="E68" s="122" t="s">
        <v>35</v>
      </c>
      <c r="F68" s="37" t="str">
        <f>IFERROR(VLOOKUP($I68,Listy!$A:$H,2,FALSE),"XXX")</f>
        <v>XXX</v>
      </c>
      <c r="G68" s="37" t="str">
        <f>IFERROR(VLOOKUP($I68,Listy!$A:$H,3,FALSE),"XXX")</f>
        <v>XXX</v>
      </c>
      <c r="H68" s="20">
        <v>60</v>
      </c>
      <c r="I68" s="89" t="s">
        <v>1974</v>
      </c>
      <c r="J68" s="91" t="s">
        <v>371</v>
      </c>
      <c r="K68" s="94" t="e">
        <f>VLOOKUP(J68,Listy!A:B,2,FALSE)</f>
        <v>#N/A</v>
      </c>
      <c r="L68" s="91" t="s">
        <v>1975</v>
      </c>
      <c r="M68" s="94" t="e">
        <f>VLOOKUP(L68,Listy!A:B,2,FALSE)</f>
        <v>#N/A</v>
      </c>
      <c r="N68" s="37">
        <v>3</v>
      </c>
      <c r="O68" s="37">
        <f t="shared" si="21"/>
        <v>120</v>
      </c>
      <c r="P68" s="187"/>
      <c r="Q68" s="187"/>
      <c r="R68" s="187"/>
      <c r="S68" s="187"/>
      <c r="T68" s="187"/>
      <c r="U68" s="187"/>
      <c r="V68" s="187"/>
      <c r="W68" s="187"/>
      <c r="X68" s="187"/>
      <c r="Y68" s="292"/>
      <c r="Z68" s="292"/>
      <c r="AA68" s="292"/>
      <c r="AB68" s="292"/>
      <c r="AC68" s="292"/>
      <c r="AD68" s="292"/>
      <c r="AE68" s="292"/>
      <c r="AF68" s="292"/>
      <c r="AG68" s="305"/>
      <c r="AH68" s="305"/>
      <c r="AI68" s="305"/>
      <c r="AJ68" s="305"/>
      <c r="AK68" s="305"/>
      <c r="AL68" s="192">
        <f t="shared" si="22"/>
        <v>0</v>
      </c>
      <c r="AM68" s="192">
        <f t="shared" si="23"/>
        <v>0</v>
      </c>
      <c r="AN68" s="192">
        <f t="shared" si="24"/>
        <v>0</v>
      </c>
      <c r="AO68" s="192">
        <f t="shared" si="25"/>
        <v>0</v>
      </c>
      <c r="AP68" s="192">
        <f t="shared" si="26"/>
        <v>0</v>
      </c>
      <c r="AQ68" s="192">
        <f t="shared" si="27"/>
        <v>0</v>
      </c>
      <c r="AR68" s="192">
        <f t="shared" si="28"/>
        <v>0</v>
      </c>
      <c r="AS68" s="192">
        <f t="shared" si="29"/>
        <v>0</v>
      </c>
      <c r="AT68" s="192">
        <f t="shared" si="30"/>
        <v>0</v>
      </c>
      <c r="AU68" s="193">
        <f t="shared" si="31"/>
        <v>0</v>
      </c>
      <c r="AV68" s="193">
        <f t="shared" si="32"/>
        <v>0</v>
      </c>
      <c r="AW68" s="193">
        <f t="shared" si="33"/>
        <v>0</v>
      </c>
      <c r="AX68" s="193">
        <f t="shared" si="34"/>
        <v>0</v>
      </c>
      <c r="AY68" s="193">
        <f t="shared" si="35"/>
        <v>0</v>
      </c>
      <c r="AZ68" s="193">
        <f t="shared" si="36"/>
        <v>0</v>
      </c>
      <c r="BA68" s="193">
        <f t="shared" si="37"/>
        <v>0</v>
      </c>
      <c r="BB68" s="193">
        <f t="shared" si="38"/>
        <v>0</v>
      </c>
      <c r="BC68" s="306">
        <f t="shared" si="39"/>
        <v>0</v>
      </c>
      <c r="BD68" s="306">
        <f t="shared" si="40"/>
        <v>0</v>
      </c>
      <c r="BE68" s="306">
        <f t="shared" si="41"/>
        <v>0</v>
      </c>
      <c r="BF68" s="306">
        <f t="shared" si="42"/>
        <v>0</v>
      </c>
      <c r="BG68" s="306">
        <f t="shared" si="43"/>
        <v>0</v>
      </c>
      <c r="BH68" s="236">
        <f t="shared" si="44"/>
        <v>0</v>
      </c>
      <c r="BI68" s="2">
        <f t="shared" si="45"/>
        <v>0</v>
      </c>
      <c r="BJ68" s="87" t="e">
        <f>VLOOKUP(I68,Listy!$A$1:$H$9,6,FALSE)</f>
        <v>#N/A</v>
      </c>
      <c r="BK68" s="378" t="e">
        <f t="shared" si="50"/>
        <v>#N/A</v>
      </c>
      <c r="BL68" s="379" t="e">
        <f t="shared" si="51"/>
        <v>#N/A</v>
      </c>
      <c r="BM68" s="2"/>
      <c r="BN68" s="2"/>
      <c r="BO68" s="2"/>
      <c r="BP68" s="2"/>
      <c r="BQ68" s="2"/>
      <c r="BR68" s="2"/>
      <c r="BS68" s="22">
        <f t="shared" si="46"/>
        <v>0</v>
      </c>
      <c r="BT68" s="2"/>
      <c r="BU68" s="2"/>
      <c r="BV68" s="23"/>
      <c r="BW68" s="2"/>
      <c r="BX68" s="2"/>
      <c r="BY68" s="23"/>
      <c r="BZ68" s="2"/>
      <c r="CA68" s="2"/>
      <c r="CB68" s="23"/>
      <c r="CC68" s="23"/>
      <c r="CD68" s="2"/>
      <c r="CE68" s="2"/>
      <c r="CF68" s="2"/>
      <c r="CG68" s="22">
        <f t="shared" si="47"/>
        <v>0</v>
      </c>
      <c r="CH68" s="2"/>
      <c r="CI68" s="2"/>
      <c r="CJ68" s="2"/>
      <c r="CK68" s="22">
        <f t="shared" si="48"/>
        <v>0</v>
      </c>
      <c r="CL68" s="2"/>
      <c r="CM68" s="2"/>
      <c r="CN68" s="2"/>
      <c r="CO68" s="22">
        <f t="shared" si="49"/>
        <v>0</v>
      </c>
    </row>
    <row r="69" spans="1:93" x14ac:dyDescent="0.3">
      <c r="A69" s="112">
        <v>1</v>
      </c>
      <c r="B69" s="64" t="s">
        <v>383</v>
      </c>
      <c r="C69" s="105">
        <v>1</v>
      </c>
      <c r="D69" s="116" t="str">
        <f t="shared" si="20"/>
        <v>.z01_1_e_1</v>
      </c>
      <c r="E69" s="122" t="s">
        <v>34</v>
      </c>
      <c r="F69" s="37" t="str">
        <f>IFERROR(VLOOKUP($I69,Listy!$A:$H,2,FALSE),"XXX")</f>
        <v>XXX</v>
      </c>
      <c r="G69" s="37" t="str">
        <f>IFERROR(VLOOKUP($I69,Listy!$A:$H,3,FALSE),"XXX")</f>
        <v>XXX</v>
      </c>
      <c r="H69" s="20">
        <v>61</v>
      </c>
      <c r="I69" s="89" t="s">
        <v>1976</v>
      </c>
      <c r="J69" s="91" t="s">
        <v>371</v>
      </c>
      <c r="K69" s="94" t="e">
        <f>VLOOKUP(J69,Listy!A:B,2,FALSE)</f>
        <v>#N/A</v>
      </c>
      <c r="L69" s="91" t="s">
        <v>1977</v>
      </c>
      <c r="M69" s="94" t="e">
        <f>VLOOKUP(L69,Listy!A:B,2,FALSE)</f>
        <v>#N/A</v>
      </c>
      <c r="N69" s="37">
        <v>3</v>
      </c>
      <c r="O69" s="37">
        <f t="shared" si="21"/>
        <v>120</v>
      </c>
      <c r="P69" s="187"/>
      <c r="Q69" s="187"/>
      <c r="R69" s="187"/>
      <c r="S69" s="187"/>
      <c r="T69" s="187"/>
      <c r="U69" s="187"/>
      <c r="V69" s="187"/>
      <c r="W69" s="187"/>
      <c r="X69" s="187"/>
      <c r="Y69" s="292"/>
      <c r="Z69" s="292"/>
      <c r="AA69" s="292"/>
      <c r="AB69" s="292"/>
      <c r="AC69" s="292"/>
      <c r="AD69" s="292"/>
      <c r="AE69" s="292"/>
      <c r="AF69" s="292"/>
      <c r="AG69" s="305"/>
      <c r="AH69" s="305"/>
      <c r="AI69" s="305"/>
      <c r="AJ69" s="305"/>
      <c r="AK69" s="305"/>
      <c r="AL69" s="192">
        <f t="shared" si="22"/>
        <v>0</v>
      </c>
      <c r="AM69" s="192">
        <f t="shared" si="23"/>
        <v>0</v>
      </c>
      <c r="AN69" s="192">
        <f t="shared" si="24"/>
        <v>0</v>
      </c>
      <c r="AO69" s="192">
        <f t="shared" si="25"/>
        <v>0</v>
      </c>
      <c r="AP69" s="192">
        <f t="shared" si="26"/>
        <v>0</v>
      </c>
      <c r="AQ69" s="192">
        <f t="shared" si="27"/>
        <v>0</v>
      </c>
      <c r="AR69" s="192">
        <f t="shared" si="28"/>
        <v>0</v>
      </c>
      <c r="AS69" s="192">
        <f t="shared" si="29"/>
        <v>0</v>
      </c>
      <c r="AT69" s="192">
        <f t="shared" si="30"/>
        <v>0</v>
      </c>
      <c r="AU69" s="193">
        <f t="shared" si="31"/>
        <v>0</v>
      </c>
      <c r="AV69" s="193">
        <f t="shared" si="32"/>
        <v>0</v>
      </c>
      <c r="AW69" s="193">
        <f t="shared" si="33"/>
        <v>0</v>
      </c>
      <c r="AX69" s="193">
        <f t="shared" si="34"/>
        <v>0</v>
      </c>
      <c r="AY69" s="193">
        <f t="shared" si="35"/>
        <v>0</v>
      </c>
      <c r="AZ69" s="193">
        <f t="shared" si="36"/>
        <v>0</v>
      </c>
      <c r="BA69" s="193">
        <f t="shared" si="37"/>
        <v>0</v>
      </c>
      <c r="BB69" s="193">
        <f t="shared" si="38"/>
        <v>0</v>
      </c>
      <c r="BC69" s="306">
        <f t="shared" si="39"/>
        <v>0</v>
      </c>
      <c r="BD69" s="306">
        <f t="shared" si="40"/>
        <v>0</v>
      </c>
      <c r="BE69" s="306">
        <f t="shared" si="41"/>
        <v>0</v>
      </c>
      <c r="BF69" s="306">
        <f t="shared" si="42"/>
        <v>0</v>
      </c>
      <c r="BG69" s="306">
        <f t="shared" si="43"/>
        <v>0</v>
      </c>
      <c r="BH69" s="236">
        <f t="shared" si="44"/>
        <v>0</v>
      </c>
      <c r="BI69" s="2">
        <f t="shared" si="45"/>
        <v>0</v>
      </c>
      <c r="BJ69" s="87" t="e">
        <f>VLOOKUP(I69,Listy!$A$1:$H$9,6,FALSE)</f>
        <v>#N/A</v>
      </c>
      <c r="BK69" s="378" t="e">
        <f t="shared" si="50"/>
        <v>#N/A</v>
      </c>
      <c r="BL69" s="379" t="e">
        <f t="shared" si="51"/>
        <v>#N/A</v>
      </c>
      <c r="BM69" s="2"/>
      <c r="BN69" s="2"/>
      <c r="BO69" s="2"/>
      <c r="BP69" s="2"/>
      <c r="BQ69" s="2"/>
      <c r="BR69" s="2"/>
      <c r="BS69" s="21">
        <f t="shared" si="46"/>
        <v>0</v>
      </c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1">
        <f t="shared" si="47"/>
        <v>0</v>
      </c>
      <c r="CH69" s="2"/>
      <c r="CI69" s="2"/>
      <c r="CJ69" s="2"/>
      <c r="CK69" s="21">
        <f t="shared" si="48"/>
        <v>0</v>
      </c>
      <c r="CL69" s="2"/>
      <c r="CM69" s="2"/>
      <c r="CN69" s="2"/>
      <c r="CO69" s="21">
        <f t="shared" si="49"/>
        <v>0</v>
      </c>
    </row>
    <row r="70" spans="1:93" x14ac:dyDescent="0.3">
      <c r="A70" s="112">
        <v>1</v>
      </c>
      <c r="B70" s="64" t="s">
        <v>384</v>
      </c>
      <c r="C70" s="105">
        <v>1</v>
      </c>
      <c r="D70" s="116" t="str">
        <f t="shared" si="20"/>
        <v>.z01_1_f_1</v>
      </c>
      <c r="E70" s="122" t="s">
        <v>35</v>
      </c>
      <c r="F70" s="37" t="str">
        <f>IFERROR(VLOOKUP($I70,Listy!$A:$H,2,FALSE),"XXX")</f>
        <v>XXX</v>
      </c>
      <c r="G70" s="37" t="str">
        <f>IFERROR(VLOOKUP($I70,Listy!$A:$H,3,FALSE),"XXX")</f>
        <v>XXX</v>
      </c>
      <c r="H70" s="20">
        <v>62</v>
      </c>
      <c r="I70" s="89" t="s">
        <v>1978</v>
      </c>
      <c r="J70" s="91" t="s">
        <v>371</v>
      </c>
      <c r="K70" s="94" t="e">
        <f>VLOOKUP(J70,Listy!A:B,2,FALSE)</f>
        <v>#N/A</v>
      </c>
      <c r="L70" s="91" t="s">
        <v>1979</v>
      </c>
      <c r="M70" s="94" t="e">
        <f>VLOOKUP(L70,Listy!A:B,2,FALSE)</f>
        <v>#N/A</v>
      </c>
      <c r="N70" s="37">
        <v>3</v>
      </c>
      <c r="O70" s="37">
        <f t="shared" si="21"/>
        <v>120</v>
      </c>
      <c r="P70" s="187"/>
      <c r="Q70" s="187"/>
      <c r="R70" s="187"/>
      <c r="S70" s="187"/>
      <c r="T70" s="187"/>
      <c r="U70" s="187"/>
      <c r="V70" s="187"/>
      <c r="W70" s="187"/>
      <c r="X70" s="187"/>
      <c r="Y70" s="292"/>
      <c r="Z70" s="292"/>
      <c r="AA70" s="292"/>
      <c r="AB70" s="292"/>
      <c r="AC70" s="292"/>
      <c r="AD70" s="292"/>
      <c r="AE70" s="292"/>
      <c r="AF70" s="292"/>
      <c r="AG70" s="305"/>
      <c r="AH70" s="305"/>
      <c r="AI70" s="305"/>
      <c r="AJ70" s="305"/>
      <c r="AK70" s="305"/>
      <c r="AL70" s="192">
        <f t="shared" si="22"/>
        <v>0</v>
      </c>
      <c r="AM70" s="192">
        <f t="shared" si="23"/>
        <v>0</v>
      </c>
      <c r="AN70" s="192">
        <f t="shared" si="24"/>
        <v>0</v>
      </c>
      <c r="AO70" s="192">
        <f t="shared" si="25"/>
        <v>0</v>
      </c>
      <c r="AP70" s="192">
        <f t="shared" si="26"/>
        <v>0</v>
      </c>
      <c r="AQ70" s="192">
        <f t="shared" si="27"/>
        <v>0</v>
      </c>
      <c r="AR70" s="192">
        <f t="shared" si="28"/>
        <v>0</v>
      </c>
      <c r="AS70" s="192">
        <f t="shared" si="29"/>
        <v>0</v>
      </c>
      <c r="AT70" s="192">
        <f t="shared" si="30"/>
        <v>0</v>
      </c>
      <c r="AU70" s="193">
        <f t="shared" si="31"/>
        <v>0</v>
      </c>
      <c r="AV70" s="193">
        <f t="shared" si="32"/>
        <v>0</v>
      </c>
      <c r="AW70" s="193">
        <f t="shared" si="33"/>
        <v>0</v>
      </c>
      <c r="AX70" s="193">
        <f t="shared" si="34"/>
        <v>0</v>
      </c>
      <c r="AY70" s="193">
        <f t="shared" si="35"/>
        <v>0</v>
      </c>
      <c r="AZ70" s="193">
        <f t="shared" si="36"/>
        <v>0</v>
      </c>
      <c r="BA70" s="193">
        <f t="shared" si="37"/>
        <v>0</v>
      </c>
      <c r="BB70" s="193">
        <f t="shared" si="38"/>
        <v>0</v>
      </c>
      <c r="BC70" s="306">
        <f t="shared" si="39"/>
        <v>0</v>
      </c>
      <c r="BD70" s="306">
        <f t="shared" si="40"/>
        <v>0</v>
      </c>
      <c r="BE70" s="306">
        <f t="shared" si="41"/>
        <v>0</v>
      </c>
      <c r="BF70" s="306">
        <f t="shared" si="42"/>
        <v>0</v>
      </c>
      <c r="BG70" s="306">
        <f t="shared" si="43"/>
        <v>0</v>
      </c>
      <c r="BH70" s="236">
        <f t="shared" si="44"/>
        <v>0</v>
      </c>
      <c r="BI70" s="2">
        <f t="shared" si="45"/>
        <v>0</v>
      </c>
      <c r="BJ70" s="87" t="e">
        <f>VLOOKUP(I70,Listy!$A$1:$H$9,6,FALSE)</f>
        <v>#N/A</v>
      </c>
      <c r="BK70" s="378" t="e">
        <f t="shared" si="50"/>
        <v>#N/A</v>
      </c>
      <c r="BL70" s="379" t="e">
        <f t="shared" si="51"/>
        <v>#N/A</v>
      </c>
      <c r="BM70" s="2"/>
      <c r="BN70" s="2"/>
      <c r="BO70" s="2"/>
      <c r="BP70" s="2"/>
      <c r="BQ70" s="2"/>
      <c r="BR70" s="2"/>
      <c r="BS70" s="22">
        <f t="shared" si="46"/>
        <v>0</v>
      </c>
      <c r="BT70" s="2"/>
      <c r="BU70" s="2"/>
      <c r="BV70" s="23"/>
      <c r="BW70" s="2"/>
      <c r="BX70" s="2"/>
      <c r="BY70" s="23"/>
      <c r="BZ70" s="2"/>
      <c r="CA70" s="2"/>
      <c r="CB70" s="23"/>
      <c r="CC70" s="23"/>
      <c r="CD70" s="2"/>
      <c r="CE70" s="2"/>
      <c r="CF70" s="2"/>
      <c r="CG70" s="22">
        <f t="shared" si="47"/>
        <v>0</v>
      </c>
      <c r="CH70" s="2"/>
      <c r="CI70" s="2"/>
      <c r="CJ70" s="2"/>
      <c r="CK70" s="22">
        <f t="shared" si="48"/>
        <v>0</v>
      </c>
      <c r="CL70" s="2"/>
      <c r="CM70" s="2"/>
      <c r="CN70" s="2"/>
      <c r="CO70" s="22">
        <f t="shared" si="49"/>
        <v>0</v>
      </c>
    </row>
    <row r="71" spans="1:93" x14ac:dyDescent="0.3">
      <c r="A71" s="112">
        <v>1</v>
      </c>
      <c r="B71" s="64" t="s">
        <v>383</v>
      </c>
      <c r="C71" s="105">
        <v>1</v>
      </c>
      <c r="D71" s="116" t="str">
        <f t="shared" si="20"/>
        <v>.z01_1_e_1</v>
      </c>
      <c r="E71" s="122" t="s">
        <v>34</v>
      </c>
      <c r="F71" s="37" t="str">
        <f>IFERROR(VLOOKUP($I71,Listy!$A:$H,2,FALSE),"XXX")</f>
        <v>XXX</v>
      </c>
      <c r="G71" s="37" t="str">
        <f>IFERROR(VLOOKUP($I71,Listy!$A:$H,3,FALSE),"XXX")</f>
        <v>XXX</v>
      </c>
      <c r="H71" s="20">
        <v>63</v>
      </c>
      <c r="I71" s="89" t="s">
        <v>1980</v>
      </c>
      <c r="J71" s="91" t="s">
        <v>371</v>
      </c>
      <c r="K71" s="94" t="e">
        <f>VLOOKUP(J71,Listy!A:B,2,FALSE)</f>
        <v>#N/A</v>
      </c>
      <c r="L71" s="91" t="s">
        <v>1981</v>
      </c>
      <c r="M71" s="94" t="e">
        <f>VLOOKUP(L71,Listy!A:B,2,FALSE)</f>
        <v>#N/A</v>
      </c>
      <c r="N71" s="37">
        <v>3</v>
      </c>
      <c r="O71" s="37">
        <f t="shared" si="21"/>
        <v>120</v>
      </c>
      <c r="P71" s="187"/>
      <c r="Q71" s="187"/>
      <c r="R71" s="187"/>
      <c r="S71" s="187"/>
      <c r="T71" s="187"/>
      <c r="U71" s="187"/>
      <c r="V71" s="187"/>
      <c r="W71" s="187"/>
      <c r="X71" s="187"/>
      <c r="Y71" s="292"/>
      <c r="Z71" s="292"/>
      <c r="AA71" s="292"/>
      <c r="AB71" s="292"/>
      <c r="AC71" s="292"/>
      <c r="AD71" s="292"/>
      <c r="AE71" s="292"/>
      <c r="AF71" s="292"/>
      <c r="AG71" s="305"/>
      <c r="AH71" s="305"/>
      <c r="AI71" s="305"/>
      <c r="AJ71" s="305"/>
      <c r="AK71" s="305"/>
      <c r="AL71" s="192">
        <f t="shared" si="22"/>
        <v>0</v>
      </c>
      <c r="AM71" s="192">
        <f t="shared" si="23"/>
        <v>0</v>
      </c>
      <c r="AN71" s="192">
        <f t="shared" si="24"/>
        <v>0</v>
      </c>
      <c r="AO71" s="192">
        <f t="shared" si="25"/>
        <v>0</v>
      </c>
      <c r="AP71" s="192">
        <f t="shared" si="26"/>
        <v>0</v>
      </c>
      <c r="AQ71" s="192">
        <f t="shared" si="27"/>
        <v>0</v>
      </c>
      <c r="AR71" s="192">
        <f t="shared" si="28"/>
        <v>0</v>
      </c>
      <c r="AS71" s="192">
        <f t="shared" si="29"/>
        <v>0</v>
      </c>
      <c r="AT71" s="192">
        <f t="shared" si="30"/>
        <v>0</v>
      </c>
      <c r="AU71" s="193">
        <f t="shared" si="31"/>
        <v>0</v>
      </c>
      <c r="AV71" s="193">
        <f t="shared" si="32"/>
        <v>0</v>
      </c>
      <c r="AW71" s="193">
        <f t="shared" si="33"/>
        <v>0</v>
      </c>
      <c r="AX71" s="193">
        <f t="shared" si="34"/>
        <v>0</v>
      </c>
      <c r="AY71" s="193">
        <f t="shared" si="35"/>
        <v>0</v>
      </c>
      <c r="AZ71" s="193">
        <f t="shared" si="36"/>
        <v>0</v>
      </c>
      <c r="BA71" s="193">
        <f t="shared" si="37"/>
        <v>0</v>
      </c>
      <c r="BB71" s="193">
        <f t="shared" si="38"/>
        <v>0</v>
      </c>
      <c r="BC71" s="306">
        <f t="shared" si="39"/>
        <v>0</v>
      </c>
      <c r="BD71" s="306">
        <f t="shared" si="40"/>
        <v>0</v>
      </c>
      <c r="BE71" s="306">
        <f t="shared" si="41"/>
        <v>0</v>
      </c>
      <c r="BF71" s="306">
        <f t="shared" si="42"/>
        <v>0</v>
      </c>
      <c r="BG71" s="306">
        <f t="shared" si="43"/>
        <v>0</v>
      </c>
      <c r="BH71" s="236">
        <f t="shared" si="44"/>
        <v>0</v>
      </c>
      <c r="BI71" s="2">
        <f t="shared" si="45"/>
        <v>0</v>
      </c>
      <c r="BJ71" s="87" t="e">
        <f>VLOOKUP(I71,Listy!$A$1:$H$9,6,FALSE)</f>
        <v>#N/A</v>
      </c>
      <c r="BK71" s="378" t="e">
        <f t="shared" si="50"/>
        <v>#N/A</v>
      </c>
      <c r="BL71" s="379" t="e">
        <f t="shared" si="51"/>
        <v>#N/A</v>
      </c>
      <c r="BM71" s="2"/>
      <c r="BN71" s="2"/>
      <c r="BO71" s="2"/>
      <c r="BP71" s="2"/>
      <c r="BQ71" s="2"/>
      <c r="BR71" s="2"/>
      <c r="BS71" s="21">
        <f t="shared" si="46"/>
        <v>0</v>
      </c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1">
        <f t="shared" si="47"/>
        <v>0</v>
      </c>
      <c r="CH71" s="2"/>
      <c r="CI71" s="2"/>
      <c r="CJ71" s="2"/>
      <c r="CK71" s="21">
        <f t="shared" si="48"/>
        <v>0</v>
      </c>
      <c r="CL71" s="2"/>
      <c r="CM71" s="2"/>
      <c r="CN71" s="2"/>
      <c r="CO71" s="21">
        <f t="shared" si="49"/>
        <v>0</v>
      </c>
    </row>
    <row r="72" spans="1:93" x14ac:dyDescent="0.3">
      <c r="A72" s="112">
        <v>1</v>
      </c>
      <c r="B72" s="64" t="s">
        <v>384</v>
      </c>
      <c r="C72" s="105">
        <v>1</v>
      </c>
      <c r="D72" s="116" t="str">
        <f t="shared" si="20"/>
        <v>.z01_1_f_1</v>
      </c>
      <c r="E72" s="122" t="s">
        <v>35</v>
      </c>
      <c r="F72" s="37" t="str">
        <f>IFERROR(VLOOKUP($I72,Listy!$A:$H,2,FALSE),"XXX")</f>
        <v>XXX</v>
      </c>
      <c r="G72" s="37" t="str">
        <f>IFERROR(VLOOKUP($I72,Listy!$A:$H,3,FALSE),"XXX")</f>
        <v>XXX</v>
      </c>
      <c r="H72" s="20">
        <v>64</v>
      </c>
      <c r="I72" s="89" t="s">
        <v>1982</v>
      </c>
      <c r="J72" s="91" t="s">
        <v>371</v>
      </c>
      <c r="K72" s="94" t="e">
        <f>VLOOKUP(J72,Listy!A:B,2,FALSE)</f>
        <v>#N/A</v>
      </c>
      <c r="L72" s="91" t="s">
        <v>1983</v>
      </c>
      <c r="M72" s="94" t="e">
        <f>VLOOKUP(L72,Listy!A:B,2,FALSE)</f>
        <v>#N/A</v>
      </c>
      <c r="N72" s="37">
        <v>3</v>
      </c>
      <c r="O72" s="37">
        <f t="shared" si="21"/>
        <v>120</v>
      </c>
      <c r="P72" s="187"/>
      <c r="Q72" s="187"/>
      <c r="R72" s="187"/>
      <c r="S72" s="187"/>
      <c r="T72" s="187"/>
      <c r="U72" s="187"/>
      <c r="V72" s="187"/>
      <c r="W72" s="187"/>
      <c r="X72" s="187"/>
      <c r="Y72" s="292"/>
      <c r="Z72" s="292"/>
      <c r="AA72" s="292"/>
      <c r="AB72" s="292"/>
      <c r="AC72" s="292"/>
      <c r="AD72" s="292"/>
      <c r="AE72" s="292"/>
      <c r="AF72" s="292"/>
      <c r="AG72" s="305"/>
      <c r="AH72" s="305"/>
      <c r="AI72" s="305"/>
      <c r="AJ72" s="305"/>
      <c r="AK72" s="305"/>
      <c r="AL72" s="192">
        <f t="shared" si="22"/>
        <v>0</v>
      </c>
      <c r="AM72" s="192">
        <f t="shared" si="23"/>
        <v>0</v>
      </c>
      <c r="AN72" s="192">
        <f t="shared" si="24"/>
        <v>0</v>
      </c>
      <c r="AO72" s="192">
        <f t="shared" si="25"/>
        <v>0</v>
      </c>
      <c r="AP72" s="192">
        <f t="shared" si="26"/>
        <v>0</v>
      </c>
      <c r="AQ72" s="192">
        <f t="shared" si="27"/>
        <v>0</v>
      </c>
      <c r="AR72" s="192">
        <f t="shared" si="28"/>
        <v>0</v>
      </c>
      <c r="AS72" s="192">
        <f t="shared" si="29"/>
        <v>0</v>
      </c>
      <c r="AT72" s="192">
        <f t="shared" si="30"/>
        <v>0</v>
      </c>
      <c r="AU72" s="193">
        <f t="shared" si="31"/>
        <v>0</v>
      </c>
      <c r="AV72" s="193">
        <f t="shared" si="32"/>
        <v>0</v>
      </c>
      <c r="AW72" s="193">
        <f t="shared" si="33"/>
        <v>0</v>
      </c>
      <c r="AX72" s="193">
        <f t="shared" si="34"/>
        <v>0</v>
      </c>
      <c r="AY72" s="193">
        <f t="shared" si="35"/>
        <v>0</v>
      </c>
      <c r="AZ72" s="193">
        <f t="shared" si="36"/>
        <v>0</v>
      </c>
      <c r="BA72" s="193">
        <f t="shared" si="37"/>
        <v>0</v>
      </c>
      <c r="BB72" s="193">
        <f t="shared" si="38"/>
        <v>0</v>
      </c>
      <c r="BC72" s="306">
        <f t="shared" si="39"/>
        <v>0</v>
      </c>
      <c r="BD72" s="306">
        <f t="shared" si="40"/>
        <v>0</v>
      </c>
      <c r="BE72" s="306">
        <f t="shared" si="41"/>
        <v>0</v>
      </c>
      <c r="BF72" s="306">
        <f t="shared" si="42"/>
        <v>0</v>
      </c>
      <c r="BG72" s="306">
        <f t="shared" si="43"/>
        <v>0</v>
      </c>
      <c r="BH72" s="236">
        <f t="shared" si="44"/>
        <v>0</v>
      </c>
      <c r="BI72" s="2">
        <f t="shared" si="45"/>
        <v>0</v>
      </c>
      <c r="BJ72" s="87" t="e">
        <f>VLOOKUP(I72,Listy!$A$1:$H$9,6,FALSE)</f>
        <v>#N/A</v>
      </c>
      <c r="BK72" s="378" t="e">
        <f t="shared" si="50"/>
        <v>#N/A</v>
      </c>
      <c r="BL72" s="379" t="e">
        <f t="shared" si="51"/>
        <v>#N/A</v>
      </c>
      <c r="BM72" s="2"/>
      <c r="BN72" s="2"/>
      <c r="BO72" s="2"/>
      <c r="BP72" s="2"/>
      <c r="BQ72" s="2"/>
      <c r="BR72" s="2"/>
      <c r="BS72" s="22">
        <f t="shared" si="46"/>
        <v>0</v>
      </c>
      <c r="BT72" s="2"/>
      <c r="BU72" s="2"/>
      <c r="BV72" s="23"/>
      <c r="BW72" s="2"/>
      <c r="BX72" s="2"/>
      <c r="BY72" s="23"/>
      <c r="BZ72" s="2"/>
      <c r="CA72" s="2"/>
      <c r="CB72" s="23"/>
      <c r="CC72" s="23"/>
      <c r="CD72" s="2"/>
      <c r="CE72" s="2"/>
      <c r="CF72" s="2"/>
      <c r="CG72" s="22">
        <f t="shared" si="47"/>
        <v>0</v>
      </c>
      <c r="CH72" s="2"/>
      <c r="CI72" s="2"/>
      <c r="CJ72" s="2"/>
      <c r="CK72" s="22">
        <f t="shared" si="48"/>
        <v>0</v>
      </c>
      <c r="CL72" s="2"/>
      <c r="CM72" s="2"/>
      <c r="CN72" s="2"/>
      <c r="CO72" s="22">
        <f t="shared" si="49"/>
        <v>0</v>
      </c>
    </row>
    <row r="73" spans="1:93" x14ac:dyDescent="0.3">
      <c r="A73" s="112">
        <v>1</v>
      </c>
      <c r="B73" s="64" t="s">
        <v>383</v>
      </c>
      <c r="C73" s="105">
        <v>1</v>
      </c>
      <c r="D73" s="116" t="str">
        <f t="shared" si="20"/>
        <v>.z01_1_e_1</v>
      </c>
      <c r="E73" s="122" t="s">
        <v>34</v>
      </c>
      <c r="F73" s="37" t="str">
        <f>IFERROR(VLOOKUP($I73,Listy!$A:$H,2,FALSE),"XXX")</f>
        <v>XXX</v>
      </c>
      <c r="G73" s="37" t="str">
        <f>IFERROR(VLOOKUP($I73,Listy!$A:$H,3,FALSE),"XXX")</f>
        <v>XXX</v>
      </c>
      <c r="H73" s="20">
        <v>65</v>
      </c>
      <c r="I73" s="89" t="s">
        <v>1984</v>
      </c>
      <c r="J73" s="91" t="s">
        <v>371</v>
      </c>
      <c r="K73" s="94" t="e">
        <f>VLOOKUP(J73,Listy!A:B,2,FALSE)</f>
        <v>#N/A</v>
      </c>
      <c r="L73" s="91" t="s">
        <v>1985</v>
      </c>
      <c r="M73" s="94" t="e">
        <f>VLOOKUP(L73,Listy!A:B,2,FALSE)</f>
        <v>#N/A</v>
      </c>
      <c r="N73" s="37">
        <v>3</v>
      </c>
      <c r="O73" s="37">
        <f t="shared" si="21"/>
        <v>120</v>
      </c>
      <c r="P73" s="187"/>
      <c r="Q73" s="187"/>
      <c r="R73" s="187"/>
      <c r="S73" s="187"/>
      <c r="T73" s="187"/>
      <c r="U73" s="187"/>
      <c r="V73" s="187"/>
      <c r="W73" s="187"/>
      <c r="X73" s="187"/>
      <c r="Y73" s="292"/>
      <c r="Z73" s="292"/>
      <c r="AA73" s="292"/>
      <c r="AB73" s="292"/>
      <c r="AC73" s="292"/>
      <c r="AD73" s="292"/>
      <c r="AE73" s="292"/>
      <c r="AF73" s="292"/>
      <c r="AG73" s="305"/>
      <c r="AH73" s="305"/>
      <c r="AI73" s="305"/>
      <c r="AJ73" s="305"/>
      <c r="AK73" s="305"/>
      <c r="AL73" s="192">
        <f t="shared" si="22"/>
        <v>0</v>
      </c>
      <c r="AM73" s="192">
        <f t="shared" si="23"/>
        <v>0</v>
      </c>
      <c r="AN73" s="192">
        <f t="shared" si="24"/>
        <v>0</v>
      </c>
      <c r="AO73" s="192">
        <f t="shared" si="25"/>
        <v>0</v>
      </c>
      <c r="AP73" s="192">
        <f t="shared" si="26"/>
        <v>0</v>
      </c>
      <c r="AQ73" s="192">
        <f t="shared" si="27"/>
        <v>0</v>
      </c>
      <c r="AR73" s="192">
        <f t="shared" si="28"/>
        <v>0</v>
      </c>
      <c r="AS73" s="192">
        <f t="shared" si="29"/>
        <v>0</v>
      </c>
      <c r="AT73" s="192">
        <f t="shared" si="30"/>
        <v>0</v>
      </c>
      <c r="AU73" s="193">
        <f t="shared" si="31"/>
        <v>0</v>
      </c>
      <c r="AV73" s="193">
        <f t="shared" si="32"/>
        <v>0</v>
      </c>
      <c r="AW73" s="193">
        <f t="shared" si="33"/>
        <v>0</v>
      </c>
      <c r="AX73" s="193">
        <f t="shared" si="34"/>
        <v>0</v>
      </c>
      <c r="AY73" s="193">
        <f t="shared" si="35"/>
        <v>0</v>
      </c>
      <c r="AZ73" s="193">
        <f t="shared" si="36"/>
        <v>0</v>
      </c>
      <c r="BA73" s="193">
        <f t="shared" si="37"/>
        <v>0</v>
      </c>
      <c r="BB73" s="193">
        <f t="shared" si="38"/>
        <v>0</v>
      </c>
      <c r="BC73" s="306">
        <f t="shared" si="39"/>
        <v>0</v>
      </c>
      <c r="BD73" s="306">
        <f t="shared" si="40"/>
        <v>0</v>
      </c>
      <c r="BE73" s="306">
        <f t="shared" si="41"/>
        <v>0</v>
      </c>
      <c r="BF73" s="306">
        <f t="shared" si="42"/>
        <v>0</v>
      </c>
      <c r="BG73" s="306">
        <f t="shared" si="43"/>
        <v>0</v>
      </c>
      <c r="BH73" s="236">
        <f t="shared" si="44"/>
        <v>0</v>
      </c>
      <c r="BI73" s="2">
        <f t="shared" si="45"/>
        <v>0</v>
      </c>
      <c r="BJ73" s="87" t="e">
        <f>VLOOKUP(I73,Listy!$A$1:$H$9,6,FALSE)</f>
        <v>#N/A</v>
      </c>
      <c r="BK73" s="378" t="e">
        <f t="shared" si="50"/>
        <v>#N/A</v>
      </c>
      <c r="BL73" s="379" t="e">
        <f t="shared" si="51"/>
        <v>#N/A</v>
      </c>
      <c r="BM73" s="2"/>
      <c r="BN73" s="2"/>
      <c r="BO73" s="2"/>
      <c r="BP73" s="2"/>
      <c r="BQ73" s="2"/>
      <c r="BR73" s="2"/>
      <c r="BS73" s="21">
        <f t="shared" si="46"/>
        <v>0</v>
      </c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1">
        <f t="shared" si="47"/>
        <v>0</v>
      </c>
      <c r="CH73" s="2"/>
      <c r="CI73" s="2"/>
      <c r="CJ73" s="2"/>
      <c r="CK73" s="21">
        <f t="shared" si="48"/>
        <v>0</v>
      </c>
      <c r="CL73" s="2"/>
      <c r="CM73" s="2"/>
      <c r="CN73" s="2"/>
      <c r="CO73" s="21">
        <f t="shared" si="49"/>
        <v>0</v>
      </c>
    </row>
    <row r="74" spans="1:93" x14ac:dyDescent="0.3">
      <c r="A74" s="112">
        <v>1</v>
      </c>
      <c r="B74" s="64" t="s">
        <v>384</v>
      </c>
      <c r="C74" s="105">
        <v>1</v>
      </c>
      <c r="D74" s="116" t="str">
        <f t="shared" si="20"/>
        <v>.z01_1_f_1</v>
      </c>
      <c r="E74" s="122" t="s">
        <v>35</v>
      </c>
      <c r="F74" s="37" t="str">
        <f>IFERROR(VLOOKUP($I74,Listy!$A:$H,2,FALSE),"XXX")</f>
        <v>XXX</v>
      </c>
      <c r="G74" s="37" t="str">
        <f>IFERROR(VLOOKUP($I74,Listy!$A:$H,3,FALSE),"XXX")</f>
        <v>XXX</v>
      </c>
      <c r="H74" s="20">
        <v>66</v>
      </c>
      <c r="I74" s="89" t="s">
        <v>1986</v>
      </c>
      <c r="J74" s="91" t="s">
        <v>371</v>
      </c>
      <c r="K74" s="94" t="e">
        <f>VLOOKUP(J74,Listy!A:B,2,FALSE)</f>
        <v>#N/A</v>
      </c>
      <c r="L74" s="91" t="s">
        <v>1987</v>
      </c>
      <c r="M74" s="94" t="e">
        <f>VLOOKUP(L74,Listy!A:B,2,FALSE)</f>
        <v>#N/A</v>
      </c>
      <c r="N74" s="37">
        <v>3</v>
      </c>
      <c r="O74" s="37">
        <f t="shared" si="21"/>
        <v>120</v>
      </c>
      <c r="P74" s="187"/>
      <c r="Q74" s="187"/>
      <c r="R74" s="187"/>
      <c r="S74" s="187"/>
      <c r="T74" s="187"/>
      <c r="U74" s="187"/>
      <c r="V74" s="187"/>
      <c r="W74" s="187"/>
      <c r="X74" s="187"/>
      <c r="Y74" s="292"/>
      <c r="Z74" s="292"/>
      <c r="AA74" s="292"/>
      <c r="AB74" s="292"/>
      <c r="AC74" s="292"/>
      <c r="AD74" s="292"/>
      <c r="AE74" s="292"/>
      <c r="AF74" s="292"/>
      <c r="AG74" s="305"/>
      <c r="AH74" s="305"/>
      <c r="AI74" s="305"/>
      <c r="AJ74" s="305"/>
      <c r="AK74" s="305"/>
      <c r="AL74" s="192">
        <f t="shared" si="22"/>
        <v>0</v>
      </c>
      <c r="AM74" s="192">
        <f t="shared" si="23"/>
        <v>0</v>
      </c>
      <c r="AN74" s="192">
        <f t="shared" si="24"/>
        <v>0</v>
      </c>
      <c r="AO74" s="192">
        <f t="shared" si="25"/>
        <v>0</v>
      </c>
      <c r="AP74" s="192">
        <f t="shared" si="26"/>
        <v>0</v>
      </c>
      <c r="AQ74" s="192">
        <f t="shared" si="27"/>
        <v>0</v>
      </c>
      <c r="AR74" s="192">
        <f t="shared" si="28"/>
        <v>0</v>
      </c>
      <c r="AS74" s="192">
        <f t="shared" si="29"/>
        <v>0</v>
      </c>
      <c r="AT74" s="192">
        <f t="shared" si="30"/>
        <v>0</v>
      </c>
      <c r="AU74" s="193">
        <f t="shared" si="31"/>
        <v>0</v>
      </c>
      <c r="AV74" s="193">
        <f t="shared" si="32"/>
        <v>0</v>
      </c>
      <c r="AW74" s="193">
        <f t="shared" si="33"/>
        <v>0</v>
      </c>
      <c r="AX74" s="193">
        <f t="shared" si="34"/>
        <v>0</v>
      </c>
      <c r="AY74" s="193">
        <f t="shared" si="35"/>
        <v>0</v>
      </c>
      <c r="AZ74" s="193">
        <f t="shared" si="36"/>
        <v>0</v>
      </c>
      <c r="BA74" s="193">
        <f t="shared" si="37"/>
        <v>0</v>
      </c>
      <c r="BB74" s="193">
        <f t="shared" si="38"/>
        <v>0</v>
      </c>
      <c r="BC74" s="306">
        <f t="shared" si="39"/>
        <v>0</v>
      </c>
      <c r="BD74" s="306">
        <f t="shared" si="40"/>
        <v>0</v>
      </c>
      <c r="BE74" s="306">
        <f t="shared" si="41"/>
        <v>0</v>
      </c>
      <c r="BF74" s="306">
        <f t="shared" si="42"/>
        <v>0</v>
      </c>
      <c r="BG74" s="306">
        <f t="shared" si="43"/>
        <v>0</v>
      </c>
      <c r="BH74" s="236">
        <f t="shared" si="44"/>
        <v>0</v>
      </c>
      <c r="BI74" s="2">
        <f t="shared" si="45"/>
        <v>0</v>
      </c>
      <c r="BJ74" s="87" t="e">
        <f>VLOOKUP(I74,Listy!$A$1:$H$9,6,FALSE)</f>
        <v>#N/A</v>
      </c>
      <c r="BK74" s="378" t="e">
        <f t="shared" si="50"/>
        <v>#N/A</v>
      </c>
      <c r="BL74" s="379" t="e">
        <f t="shared" si="51"/>
        <v>#N/A</v>
      </c>
      <c r="BM74" s="2"/>
      <c r="BN74" s="2"/>
      <c r="BO74" s="2"/>
      <c r="BP74" s="2"/>
      <c r="BQ74" s="2"/>
      <c r="BR74" s="2"/>
      <c r="BS74" s="22">
        <f t="shared" si="46"/>
        <v>0</v>
      </c>
      <c r="BT74" s="2"/>
      <c r="BU74" s="2"/>
      <c r="BV74" s="23"/>
      <c r="BW74" s="2"/>
      <c r="BX74" s="2"/>
      <c r="BY74" s="23"/>
      <c r="BZ74" s="2"/>
      <c r="CA74" s="2"/>
      <c r="CB74" s="23"/>
      <c r="CC74" s="23"/>
      <c r="CD74" s="2"/>
      <c r="CE74" s="2"/>
      <c r="CF74" s="2"/>
      <c r="CG74" s="22">
        <f t="shared" si="47"/>
        <v>0</v>
      </c>
      <c r="CH74" s="2"/>
      <c r="CI74" s="2"/>
      <c r="CJ74" s="2"/>
      <c r="CK74" s="22">
        <f t="shared" si="48"/>
        <v>0</v>
      </c>
      <c r="CL74" s="2"/>
      <c r="CM74" s="2"/>
      <c r="CN74" s="2"/>
      <c r="CO74" s="22">
        <f t="shared" si="49"/>
        <v>0</v>
      </c>
    </row>
    <row r="75" spans="1:93" x14ac:dyDescent="0.3">
      <c r="A75" s="112">
        <v>1</v>
      </c>
      <c r="B75" s="64" t="s">
        <v>383</v>
      </c>
      <c r="C75" s="105">
        <v>1</v>
      </c>
      <c r="D75" s="116" t="str">
        <f t="shared" ref="D75:D77" si="52">CONCATENATE(A$3,"_",A75,"_",B75,"_",C75)</f>
        <v>.z01_1_e_1</v>
      </c>
      <c r="E75" s="122" t="s">
        <v>34</v>
      </c>
      <c r="F75" s="37" t="str">
        <f>IFERROR(VLOOKUP($I75,Listy!$A:$H,2,FALSE),"XXX")</f>
        <v>XXX</v>
      </c>
      <c r="G75" s="37" t="str">
        <f>IFERROR(VLOOKUP($I75,Listy!$A:$H,3,FALSE),"XXX")</f>
        <v>XXX</v>
      </c>
      <c r="H75" s="20">
        <v>67</v>
      </c>
      <c r="I75" s="89" t="s">
        <v>1988</v>
      </c>
      <c r="J75" s="91" t="s">
        <v>371</v>
      </c>
      <c r="K75" s="94" t="e">
        <f>VLOOKUP(J75,Listy!A:B,2,FALSE)</f>
        <v>#N/A</v>
      </c>
      <c r="L75" s="91" t="s">
        <v>1989</v>
      </c>
      <c r="M75" s="94" t="e">
        <f>VLOOKUP(L75,Listy!A:B,2,FALSE)</f>
        <v>#N/A</v>
      </c>
      <c r="N75" s="37">
        <v>3</v>
      </c>
      <c r="O75" s="37">
        <f t="shared" ref="O75:O77" si="53">N75*40</f>
        <v>120</v>
      </c>
      <c r="P75" s="187"/>
      <c r="Q75" s="187"/>
      <c r="R75" s="187"/>
      <c r="S75" s="187"/>
      <c r="T75" s="187"/>
      <c r="U75" s="187"/>
      <c r="V75" s="187"/>
      <c r="W75" s="187"/>
      <c r="X75" s="187"/>
      <c r="Y75" s="292"/>
      <c r="Z75" s="292"/>
      <c r="AA75" s="292"/>
      <c r="AB75" s="292"/>
      <c r="AC75" s="292"/>
      <c r="AD75" s="292"/>
      <c r="AE75" s="292"/>
      <c r="AF75" s="292"/>
      <c r="AG75" s="305"/>
      <c r="AH75" s="305"/>
      <c r="AI75" s="305"/>
      <c r="AJ75" s="305"/>
      <c r="AK75" s="305"/>
      <c r="AL75" s="192">
        <f t="shared" ref="AL75:AL77" si="54">ROUND($O75*P75,0)</f>
        <v>0</v>
      </c>
      <c r="AM75" s="192">
        <f t="shared" ref="AM75:AM77" si="55">ROUND($O75*Q75,0)</f>
        <v>0</v>
      </c>
      <c r="AN75" s="192">
        <f t="shared" ref="AN75:AN77" si="56">ROUND($O75*R75,0)</f>
        <v>0</v>
      </c>
      <c r="AO75" s="192">
        <f t="shared" ref="AO75:AO77" si="57">ROUND($O75*S75,0)</f>
        <v>0</v>
      </c>
      <c r="AP75" s="192">
        <f t="shared" ref="AP75:AP77" si="58">ROUND($O75*T75,0)</f>
        <v>0</v>
      </c>
      <c r="AQ75" s="192">
        <f t="shared" ref="AQ75:AQ77" si="59">ROUND($O75*U75,0)</f>
        <v>0</v>
      </c>
      <c r="AR75" s="192">
        <f t="shared" ref="AR75:AR77" si="60">ROUND($O75*V75,0)</f>
        <v>0</v>
      </c>
      <c r="AS75" s="192">
        <f t="shared" ref="AS75:AS77" si="61">ROUND($O75*W75,0)</f>
        <v>0</v>
      </c>
      <c r="AT75" s="192">
        <f t="shared" ref="AT75:AT77" si="62">ROUND($O75*X75,0)</f>
        <v>0</v>
      </c>
      <c r="AU75" s="193">
        <f t="shared" ref="AU75:AU77" si="63">ROUND($O75*Y75,0)</f>
        <v>0</v>
      </c>
      <c r="AV75" s="193">
        <f t="shared" ref="AV75:AV77" si="64">ROUND($O75*Z75,0)</f>
        <v>0</v>
      </c>
      <c r="AW75" s="193">
        <f t="shared" ref="AW75:AW77" si="65">ROUND($O75*AA75,0)</f>
        <v>0</v>
      </c>
      <c r="AX75" s="193">
        <f t="shared" ref="AX75:AX77" si="66">ROUND($O75*AB75,0)</f>
        <v>0</v>
      </c>
      <c r="AY75" s="193">
        <f t="shared" ref="AY75:AY77" si="67">ROUND($O75*AC75,0)</f>
        <v>0</v>
      </c>
      <c r="AZ75" s="193">
        <f t="shared" ref="AZ75:AZ77" si="68">ROUND($O75*AD75,0)</f>
        <v>0</v>
      </c>
      <c r="BA75" s="193">
        <f t="shared" ref="BA75:BA77" si="69">ROUND($O75*AE75,0)</f>
        <v>0</v>
      </c>
      <c r="BB75" s="193">
        <f t="shared" ref="BB75:BB77" si="70">ROUND($O75*AF75,0)</f>
        <v>0</v>
      </c>
      <c r="BC75" s="306">
        <f t="shared" ref="BC75:BC77" si="71">ROUND($O75*AG75,0)</f>
        <v>0</v>
      </c>
      <c r="BD75" s="306">
        <f t="shared" ref="BD75:BD77" si="72">ROUND($O75*AH75,0)</f>
        <v>0</v>
      </c>
      <c r="BE75" s="306">
        <f t="shared" ref="BE75:BE77" si="73">ROUND($O75*AI75,0)</f>
        <v>0</v>
      </c>
      <c r="BF75" s="306">
        <f t="shared" ref="BF75:BF77" si="74">ROUND($O75*AJ75,0)</f>
        <v>0</v>
      </c>
      <c r="BG75" s="306">
        <f t="shared" ref="BG75:BG77" si="75">ROUND($O75*AK75,0)</f>
        <v>0</v>
      </c>
      <c r="BH75" s="236">
        <f t="shared" ref="BH75:BH77" si="76">SUM(AL75:AT75)</f>
        <v>0</v>
      </c>
      <c r="BI75" s="2">
        <f t="shared" ref="BI75:BI77" si="77">BH75/160</f>
        <v>0</v>
      </c>
      <c r="BJ75" s="87" t="e">
        <f>VLOOKUP(I75,Listy!$A$1:$H$9,6,FALSE)</f>
        <v>#N/A</v>
      </c>
      <c r="BK75" s="378" t="e">
        <f t="shared" si="50"/>
        <v>#N/A</v>
      </c>
      <c r="BL75" s="379" t="e">
        <f t="shared" si="51"/>
        <v>#N/A</v>
      </c>
      <c r="BM75" s="2"/>
      <c r="BN75" s="2"/>
      <c r="BO75" s="2"/>
      <c r="BP75" s="2"/>
      <c r="BQ75" s="2"/>
      <c r="BR75" s="2"/>
      <c r="BS75" s="21">
        <f t="shared" ref="BS75:BS77" si="78">BQ75*BR75</f>
        <v>0</v>
      </c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1">
        <f t="shared" ref="CG75:CG77" si="79">CE75*CF75</f>
        <v>0</v>
      </c>
      <c r="CH75" s="2"/>
      <c r="CI75" s="2"/>
      <c r="CJ75" s="2"/>
      <c r="CK75" s="21">
        <f t="shared" ref="CK75:CK77" si="80">CI75*CJ75</f>
        <v>0</v>
      </c>
      <c r="CL75" s="2"/>
      <c r="CM75" s="2"/>
      <c r="CN75" s="2"/>
      <c r="CO75" s="21">
        <f t="shared" ref="CO75:CO77" si="81">CM75*CN75</f>
        <v>0</v>
      </c>
    </row>
    <row r="76" spans="1:93" x14ac:dyDescent="0.3">
      <c r="A76" s="112">
        <v>1</v>
      </c>
      <c r="B76" s="64" t="s">
        <v>384</v>
      </c>
      <c r="C76" s="105">
        <v>1</v>
      </c>
      <c r="D76" s="116" t="str">
        <f t="shared" si="52"/>
        <v>.z01_1_f_1</v>
      </c>
      <c r="E76" s="122" t="s">
        <v>35</v>
      </c>
      <c r="F76" s="37" t="str">
        <f>IFERROR(VLOOKUP($I76,Listy!$A:$H,2,FALSE),"XXX")</f>
        <v>XXX</v>
      </c>
      <c r="G76" s="37" t="str">
        <f>IFERROR(VLOOKUP($I76,Listy!$A:$H,3,FALSE),"XXX")</f>
        <v>XXX</v>
      </c>
      <c r="H76" s="20">
        <v>68</v>
      </c>
      <c r="I76" s="89" t="s">
        <v>1990</v>
      </c>
      <c r="J76" s="91" t="s">
        <v>371</v>
      </c>
      <c r="K76" s="94" t="e">
        <f>VLOOKUP(J76,Listy!A:B,2,FALSE)</f>
        <v>#N/A</v>
      </c>
      <c r="L76" s="91" t="s">
        <v>1991</v>
      </c>
      <c r="M76" s="94" t="e">
        <f>VLOOKUP(L76,Listy!A:B,2,FALSE)</f>
        <v>#N/A</v>
      </c>
      <c r="N76" s="37">
        <v>3</v>
      </c>
      <c r="O76" s="37">
        <f t="shared" si="53"/>
        <v>120</v>
      </c>
      <c r="P76" s="187"/>
      <c r="Q76" s="187"/>
      <c r="R76" s="187"/>
      <c r="S76" s="187"/>
      <c r="T76" s="187"/>
      <c r="U76" s="187"/>
      <c r="V76" s="187"/>
      <c r="W76" s="187"/>
      <c r="X76" s="187"/>
      <c r="Y76" s="292"/>
      <c r="Z76" s="292"/>
      <c r="AA76" s="292"/>
      <c r="AB76" s="292"/>
      <c r="AC76" s="292"/>
      <c r="AD76" s="292"/>
      <c r="AE76" s="292"/>
      <c r="AF76" s="292"/>
      <c r="AG76" s="305"/>
      <c r="AH76" s="305"/>
      <c r="AI76" s="305"/>
      <c r="AJ76" s="305"/>
      <c r="AK76" s="305"/>
      <c r="AL76" s="192">
        <f t="shared" si="54"/>
        <v>0</v>
      </c>
      <c r="AM76" s="192">
        <f t="shared" si="55"/>
        <v>0</v>
      </c>
      <c r="AN76" s="192">
        <f t="shared" si="56"/>
        <v>0</v>
      </c>
      <c r="AO76" s="192">
        <f t="shared" si="57"/>
        <v>0</v>
      </c>
      <c r="AP76" s="192">
        <f t="shared" si="58"/>
        <v>0</v>
      </c>
      <c r="AQ76" s="192">
        <f t="shared" si="59"/>
        <v>0</v>
      </c>
      <c r="AR76" s="192">
        <f t="shared" si="60"/>
        <v>0</v>
      </c>
      <c r="AS76" s="192">
        <f t="shared" si="61"/>
        <v>0</v>
      </c>
      <c r="AT76" s="192">
        <f t="shared" si="62"/>
        <v>0</v>
      </c>
      <c r="AU76" s="193">
        <f t="shared" si="63"/>
        <v>0</v>
      </c>
      <c r="AV76" s="193">
        <f t="shared" si="64"/>
        <v>0</v>
      </c>
      <c r="AW76" s="193">
        <f t="shared" si="65"/>
        <v>0</v>
      </c>
      <c r="AX76" s="193">
        <f t="shared" si="66"/>
        <v>0</v>
      </c>
      <c r="AY76" s="193">
        <f t="shared" si="67"/>
        <v>0</v>
      </c>
      <c r="AZ76" s="193">
        <f t="shared" si="68"/>
        <v>0</v>
      </c>
      <c r="BA76" s="193">
        <f t="shared" si="69"/>
        <v>0</v>
      </c>
      <c r="BB76" s="193">
        <f t="shared" si="70"/>
        <v>0</v>
      </c>
      <c r="BC76" s="306">
        <f t="shared" si="71"/>
        <v>0</v>
      </c>
      <c r="BD76" s="306">
        <f t="shared" si="72"/>
        <v>0</v>
      </c>
      <c r="BE76" s="306">
        <f t="shared" si="73"/>
        <v>0</v>
      </c>
      <c r="BF76" s="306">
        <f t="shared" si="74"/>
        <v>0</v>
      </c>
      <c r="BG76" s="306">
        <f t="shared" si="75"/>
        <v>0</v>
      </c>
      <c r="BH76" s="236">
        <f t="shared" si="76"/>
        <v>0</v>
      </c>
      <c r="BI76" s="2">
        <f t="shared" si="77"/>
        <v>0</v>
      </c>
      <c r="BJ76" s="87" t="e">
        <f>VLOOKUP(I76,Listy!$A$1:$H$9,6,FALSE)</f>
        <v>#N/A</v>
      </c>
      <c r="BK76" s="378" t="e">
        <f t="shared" ref="BK76:BK77" si="82">BI76*BJ76</f>
        <v>#N/A</v>
      </c>
      <c r="BL76" s="379" t="e">
        <f t="shared" ref="BL76:BL77" si="83">BI76*BK76</f>
        <v>#N/A</v>
      </c>
      <c r="BM76" s="2"/>
      <c r="BN76" s="2"/>
      <c r="BO76" s="2"/>
      <c r="BP76" s="2"/>
      <c r="BQ76" s="2"/>
      <c r="BR76" s="2"/>
      <c r="BS76" s="22">
        <f t="shared" si="78"/>
        <v>0</v>
      </c>
      <c r="BT76" s="2"/>
      <c r="BU76" s="2"/>
      <c r="BV76" s="23"/>
      <c r="BW76" s="2"/>
      <c r="BX76" s="2"/>
      <c r="BY76" s="23"/>
      <c r="BZ76" s="2"/>
      <c r="CA76" s="2"/>
      <c r="CB76" s="23"/>
      <c r="CC76" s="23"/>
      <c r="CD76" s="2"/>
      <c r="CE76" s="2"/>
      <c r="CF76" s="2"/>
      <c r="CG76" s="22">
        <f t="shared" si="79"/>
        <v>0</v>
      </c>
      <c r="CH76" s="2"/>
      <c r="CI76" s="2"/>
      <c r="CJ76" s="2"/>
      <c r="CK76" s="22">
        <f t="shared" si="80"/>
        <v>0</v>
      </c>
      <c r="CL76" s="2"/>
      <c r="CM76" s="2"/>
      <c r="CN76" s="2"/>
      <c r="CO76" s="22">
        <f t="shared" si="81"/>
        <v>0</v>
      </c>
    </row>
    <row r="77" spans="1:93" x14ac:dyDescent="0.3">
      <c r="A77" s="112">
        <v>1</v>
      </c>
      <c r="B77" s="64" t="s">
        <v>383</v>
      </c>
      <c r="C77" s="105">
        <v>1</v>
      </c>
      <c r="D77" s="116" t="str">
        <f t="shared" si="52"/>
        <v>.z01_1_e_1</v>
      </c>
      <c r="E77" s="122" t="s">
        <v>34</v>
      </c>
      <c r="F77" s="37" t="str">
        <f>IFERROR(VLOOKUP($I77,Listy!$A:$H,2,FALSE),"XXX")</f>
        <v>XXX</v>
      </c>
      <c r="G77" s="37" t="str">
        <f>IFERROR(VLOOKUP($I77,Listy!$A:$H,3,FALSE),"XXX")</f>
        <v>XXX</v>
      </c>
      <c r="H77" s="20">
        <v>69</v>
      </c>
      <c r="I77" s="89" t="s">
        <v>1992</v>
      </c>
      <c r="J77" s="91" t="s">
        <v>371</v>
      </c>
      <c r="K77" s="94" t="e">
        <f>VLOOKUP(J77,Listy!A:B,2,FALSE)</f>
        <v>#N/A</v>
      </c>
      <c r="L77" s="91" t="s">
        <v>1993</v>
      </c>
      <c r="M77" s="94" t="e">
        <f>VLOOKUP(L77,Listy!A:B,2,FALSE)</f>
        <v>#N/A</v>
      </c>
      <c r="N77" s="37">
        <v>3</v>
      </c>
      <c r="O77" s="37">
        <f t="shared" si="53"/>
        <v>120</v>
      </c>
      <c r="P77" s="187"/>
      <c r="Q77" s="187"/>
      <c r="R77" s="187"/>
      <c r="S77" s="187"/>
      <c r="T77" s="187"/>
      <c r="U77" s="187"/>
      <c r="V77" s="187"/>
      <c r="W77" s="187"/>
      <c r="X77" s="187"/>
      <c r="Y77" s="292"/>
      <c r="Z77" s="292"/>
      <c r="AA77" s="292"/>
      <c r="AB77" s="292"/>
      <c r="AC77" s="292"/>
      <c r="AD77" s="292"/>
      <c r="AE77" s="292"/>
      <c r="AF77" s="292"/>
      <c r="AG77" s="305"/>
      <c r="AH77" s="305"/>
      <c r="AI77" s="305"/>
      <c r="AJ77" s="305"/>
      <c r="AK77" s="305"/>
      <c r="AL77" s="192">
        <f t="shared" si="54"/>
        <v>0</v>
      </c>
      <c r="AM77" s="192">
        <f t="shared" si="55"/>
        <v>0</v>
      </c>
      <c r="AN77" s="192">
        <f t="shared" si="56"/>
        <v>0</v>
      </c>
      <c r="AO77" s="192">
        <f t="shared" si="57"/>
        <v>0</v>
      </c>
      <c r="AP77" s="192">
        <f t="shared" si="58"/>
        <v>0</v>
      </c>
      <c r="AQ77" s="192">
        <f t="shared" si="59"/>
        <v>0</v>
      </c>
      <c r="AR77" s="192">
        <f t="shared" si="60"/>
        <v>0</v>
      </c>
      <c r="AS77" s="192">
        <f t="shared" si="61"/>
        <v>0</v>
      </c>
      <c r="AT77" s="192">
        <f t="shared" si="62"/>
        <v>0</v>
      </c>
      <c r="AU77" s="193">
        <f t="shared" si="63"/>
        <v>0</v>
      </c>
      <c r="AV77" s="193">
        <f t="shared" si="64"/>
        <v>0</v>
      </c>
      <c r="AW77" s="193">
        <f t="shared" si="65"/>
        <v>0</v>
      </c>
      <c r="AX77" s="193">
        <f t="shared" si="66"/>
        <v>0</v>
      </c>
      <c r="AY77" s="193">
        <f t="shared" si="67"/>
        <v>0</v>
      </c>
      <c r="AZ77" s="193">
        <f t="shared" si="68"/>
        <v>0</v>
      </c>
      <c r="BA77" s="193">
        <f t="shared" si="69"/>
        <v>0</v>
      </c>
      <c r="BB77" s="193">
        <f t="shared" si="70"/>
        <v>0</v>
      </c>
      <c r="BC77" s="306">
        <f t="shared" si="71"/>
        <v>0</v>
      </c>
      <c r="BD77" s="306">
        <f t="shared" si="72"/>
        <v>0</v>
      </c>
      <c r="BE77" s="306">
        <f t="shared" si="73"/>
        <v>0</v>
      </c>
      <c r="BF77" s="306">
        <f t="shared" si="74"/>
        <v>0</v>
      </c>
      <c r="BG77" s="306">
        <f t="shared" si="75"/>
        <v>0</v>
      </c>
      <c r="BH77" s="236">
        <f t="shared" si="76"/>
        <v>0</v>
      </c>
      <c r="BI77" s="2">
        <f t="shared" si="77"/>
        <v>0</v>
      </c>
      <c r="BJ77" s="87" t="e">
        <f>VLOOKUP(I77,Listy!$A$1:$H$9,6,FALSE)</f>
        <v>#N/A</v>
      </c>
      <c r="BK77" s="378" t="e">
        <f t="shared" si="82"/>
        <v>#N/A</v>
      </c>
      <c r="BL77" s="379" t="e">
        <f t="shared" si="83"/>
        <v>#N/A</v>
      </c>
      <c r="BM77" s="2"/>
      <c r="BN77" s="2"/>
      <c r="BO77" s="2"/>
      <c r="BP77" s="2"/>
      <c r="BQ77" s="2"/>
      <c r="BR77" s="2"/>
      <c r="BS77" s="21">
        <f t="shared" si="78"/>
        <v>0</v>
      </c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1">
        <f t="shared" si="79"/>
        <v>0</v>
      </c>
      <c r="CH77" s="2"/>
      <c r="CI77" s="2"/>
      <c r="CJ77" s="2"/>
      <c r="CK77" s="21">
        <f t="shared" si="80"/>
        <v>0</v>
      </c>
      <c r="CL77" s="2"/>
      <c r="CM77" s="2"/>
      <c r="CN77" s="2"/>
      <c r="CO77" s="21">
        <f t="shared" si="81"/>
        <v>0</v>
      </c>
    </row>
  </sheetData>
  <mergeCells count="3">
    <mergeCell ref="CP1:CP2"/>
    <mergeCell ref="CH1:CK1"/>
    <mergeCell ref="CL1:CO1"/>
  </mergeCells>
  <phoneticPr fontId="23" type="noConversion"/>
  <conditionalFormatting sqref="AL78:BB1048576 AL4:BJ4 AL5:BG77 P4:AF1048576">
    <cfRule type="cellIs" dxfId="1" priority="10" operator="greaterThan">
      <formula>0</formula>
    </cfRule>
  </conditionalFormatting>
  <conditionalFormatting sqref="AG6:AK77">
    <cfRule type="cellIs" dxfId="0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5081-F037-4D9C-A977-57C68046EACE}">
  <dimension ref="A1:AH659"/>
  <sheetViews>
    <sheetView workbookViewId="0">
      <pane ySplit="1" topLeftCell="A128" activePane="bottomLeft" state="frozen"/>
      <selection pane="bottomLeft" activeCell="A145" sqref="A145:XFD145"/>
    </sheetView>
  </sheetViews>
  <sheetFormatPr defaultRowHeight="14.4" x14ac:dyDescent="0.3"/>
  <cols>
    <col min="1" max="1" width="10.33203125" bestFit="1" customWidth="1"/>
    <col min="4" max="4" width="2.88671875" customWidth="1"/>
    <col min="5" max="6" width="11.33203125" customWidth="1"/>
    <col min="7" max="7" width="11.33203125" style="141" customWidth="1"/>
    <col min="11" max="11" width="10" style="201" bestFit="1" customWidth="1"/>
    <col min="12" max="12" width="3.21875" customWidth="1"/>
    <col min="13" max="13" width="15.5546875" bestFit="1" customWidth="1"/>
    <col min="14" max="14" width="13.33203125" bestFit="1" customWidth="1"/>
    <col min="28" max="28" width="10.33203125" bestFit="1" customWidth="1"/>
    <col min="29" max="29" width="10.33203125" customWidth="1"/>
    <col min="31" max="31" width="11.109375" bestFit="1" customWidth="1"/>
  </cols>
  <sheetData>
    <row r="1" spans="1:34" s="201" customFormat="1" x14ac:dyDescent="0.3">
      <c r="A1" s="201" t="s">
        <v>625</v>
      </c>
      <c r="B1" s="201" t="s">
        <v>651</v>
      </c>
      <c r="C1" s="201" t="s">
        <v>652</v>
      </c>
      <c r="E1" s="201" t="s">
        <v>619</v>
      </c>
      <c r="F1" s="201" t="s">
        <v>618</v>
      </c>
      <c r="G1" s="463" t="s">
        <v>620</v>
      </c>
      <c r="H1" s="201" t="s">
        <v>621</v>
      </c>
      <c r="I1" s="201" t="s">
        <v>622</v>
      </c>
      <c r="J1" s="201" t="s">
        <v>623</v>
      </c>
      <c r="K1" s="201" t="s">
        <v>624</v>
      </c>
      <c r="M1" s="464" t="s">
        <v>653</v>
      </c>
      <c r="N1" s="461">
        <v>46388</v>
      </c>
    </row>
    <row r="2" spans="1:34" x14ac:dyDescent="0.3">
      <c r="A2" s="550" t="s">
        <v>555</v>
      </c>
      <c r="B2">
        <v>1</v>
      </c>
      <c r="C2">
        <f>H2</f>
        <v>2027</v>
      </c>
      <c r="E2" s="456">
        <f>N1</f>
        <v>46388</v>
      </c>
      <c r="F2" s="456">
        <f>E2+5</f>
        <v>46393</v>
      </c>
      <c r="G2" s="141" t="str">
        <f>_xlfn.CONCAT(YEAR(E2),".",TEXT(MONTH(E2),"0#"))</f>
        <v>2027.01</v>
      </c>
      <c r="H2">
        <f>YEAR(E2)</f>
        <v>2027</v>
      </c>
      <c r="I2">
        <f t="shared" ref="I2:I65" si="0">IF(VLOOKUP(G2,AC:AD,2,FALSE)&lt;4,1,0)</f>
        <v>1</v>
      </c>
      <c r="J2">
        <f>IF(AND(DAY(F2)&lt; DAY(E2),I2=1),MONTH(E2)+1,MONTH(E2))</f>
        <v>1</v>
      </c>
      <c r="K2" s="201" t="str">
        <f>_xlfn.CONCAT(H2,".",TEXT(J2,"0#"))</f>
        <v>2027.01</v>
      </c>
      <c r="L2" s="462"/>
      <c r="Z2" s="463">
        <v>1</v>
      </c>
      <c r="AA2" s="215">
        <v>1</v>
      </c>
      <c r="AB2" s="457">
        <v>46053</v>
      </c>
      <c r="AC2" s="141" t="str">
        <f>_xlfn.CONCAT(YEAR(AB2),".",TEXT(MONTH(AB2),"0#"))</f>
        <v>2026.01</v>
      </c>
      <c r="AD2">
        <f t="shared" ref="AD2:AD66" si="1">WEEKDAY(AB2)</f>
        <v>7</v>
      </c>
      <c r="AE2" s="459" t="str">
        <f>VLOOKUP(AD2,AG$2:AH$8,2,FALSE)</f>
        <v>sobota</v>
      </c>
      <c r="AG2" s="460">
        <v>1</v>
      </c>
      <c r="AH2" s="215" t="s">
        <v>611</v>
      </c>
    </row>
    <row r="3" spans="1:34" x14ac:dyDescent="0.3">
      <c r="A3" s="550" t="s">
        <v>556</v>
      </c>
      <c r="B3">
        <v>2</v>
      </c>
      <c r="C3">
        <f t="shared" ref="C3:C66" si="2">H3</f>
        <v>2027</v>
      </c>
      <c r="E3" s="456">
        <f>F2+2</f>
        <v>46395</v>
      </c>
      <c r="F3" s="456">
        <f t="shared" ref="F3:F43" si="3">E3+5</f>
        <v>46400</v>
      </c>
      <c r="G3" s="141" t="str">
        <f t="shared" ref="G3:G35" si="4">_xlfn.CONCAT(YEAR(E3),".",TEXT(MONTH(E3),"0#"))</f>
        <v>2027.01</v>
      </c>
      <c r="H3">
        <f t="shared" ref="H3:H35" si="5">YEAR(E3)</f>
        <v>2027</v>
      </c>
      <c r="I3">
        <f t="shared" si="0"/>
        <v>1</v>
      </c>
      <c r="J3">
        <f t="shared" ref="J3:J18" si="6">IF(AND(DAY(F3)&lt; DAY(E3),I3=1),MONTH(E3)+1,MONTH(E3))</f>
        <v>1</v>
      </c>
      <c r="K3" s="201" t="str">
        <f t="shared" ref="K3:K43" si="7">_xlfn.CONCAT(H3,".",TEXT(J3,"0#"))</f>
        <v>2027.01</v>
      </c>
      <c r="L3" s="462"/>
      <c r="Z3" s="463">
        <v>2</v>
      </c>
      <c r="AA3" s="215">
        <v>2</v>
      </c>
      <c r="AB3" s="457">
        <v>46081</v>
      </c>
      <c r="AC3" s="141" t="str">
        <f t="shared" ref="AC3:AC66" si="8">_xlfn.CONCAT(YEAR(AB3),".",TEXT(MONTH(AB3),"0#"))</f>
        <v>2026.02</v>
      </c>
      <c r="AD3">
        <f t="shared" si="1"/>
        <v>7</v>
      </c>
      <c r="AE3" s="459" t="str">
        <f t="shared" ref="AE3:AE66" si="9">VLOOKUP(AD3,AG$2:AH$8,2,FALSE)</f>
        <v>sobota</v>
      </c>
      <c r="AG3" s="215">
        <v>2</v>
      </c>
      <c r="AH3" s="215" t="s">
        <v>612</v>
      </c>
    </row>
    <row r="4" spans="1:34" x14ac:dyDescent="0.3">
      <c r="A4" s="550" t="s">
        <v>557</v>
      </c>
      <c r="B4">
        <v>3</v>
      </c>
      <c r="C4">
        <f t="shared" si="2"/>
        <v>2027</v>
      </c>
      <c r="E4" s="456">
        <f t="shared" ref="E4:E43" si="10">F3+2</f>
        <v>46402</v>
      </c>
      <c r="F4" s="456">
        <f t="shared" si="3"/>
        <v>46407</v>
      </c>
      <c r="G4" s="141" t="str">
        <f t="shared" si="4"/>
        <v>2027.01</v>
      </c>
      <c r="H4">
        <f t="shared" si="5"/>
        <v>2027</v>
      </c>
      <c r="I4">
        <f t="shared" si="0"/>
        <v>1</v>
      </c>
      <c r="J4">
        <f t="shared" si="6"/>
        <v>1</v>
      </c>
      <c r="K4" s="201" t="str">
        <f t="shared" si="7"/>
        <v>2027.01</v>
      </c>
      <c r="L4" s="462"/>
      <c r="Z4" s="463">
        <v>3</v>
      </c>
      <c r="AA4" s="215">
        <v>3</v>
      </c>
      <c r="AB4" s="457">
        <v>46112</v>
      </c>
      <c r="AC4" s="141" t="str">
        <f t="shared" si="8"/>
        <v>2026.03</v>
      </c>
      <c r="AD4">
        <f t="shared" si="1"/>
        <v>3</v>
      </c>
      <c r="AE4" t="str">
        <f t="shared" si="9"/>
        <v>wtorek</v>
      </c>
      <c r="AG4" s="215">
        <v>3</v>
      </c>
      <c r="AH4" s="215" t="s">
        <v>613</v>
      </c>
    </row>
    <row r="5" spans="1:34" x14ac:dyDescent="0.3">
      <c r="A5" s="550" t="s">
        <v>558</v>
      </c>
      <c r="B5">
        <v>4</v>
      </c>
      <c r="C5">
        <f t="shared" si="2"/>
        <v>2027</v>
      </c>
      <c r="E5" s="456">
        <f t="shared" si="10"/>
        <v>46409</v>
      </c>
      <c r="F5" s="456">
        <f t="shared" si="3"/>
        <v>46414</v>
      </c>
      <c r="G5" s="141" t="str">
        <f t="shared" si="4"/>
        <v>2027.01</v>
      </c>
      <c r="H5">
        <f t="shared" si="5"/>
        <v>2027</v>
      </c>
      <c r="I5">
        <f t="shared" si="0"/>
        <v>1</v>
      </c>
      <c r="J5">
        <f t="shared" si="6"/>
        <v>1</v>
      </c>
      <c r="K5" s="201" t="str">
        <f t="shared" si="7"/>
        <v>2027.01</v>
      </c>
      <c r="L5" s="462"/>
      <c r="Z5" s="463">
        <v>4</v>
      </c>
      <c r="AA5" s="215">
        <v>4</v>
      </c>
      <c r="AB5" s="457">
        <v>46142</v>
      </c>
      <c r="AC5" s="141" t="str">
        <f t="shared" si="8"/>
        <v>2026.04</v>
      </c>
      <c r="AD5">
        <f t="shared" si="1"/>
        <v>5</v>
      </c>
      <c r="AE5" t="str">
        <f t="shared" si="9"/>
        <v>czwartek</v>
      </c>
      <c r="AG5" s="215">
        <v>4</v>
      </c>
      <c r="AH5" s="215" t="s">
        <v>614</v>
      </c>
    </row>
    <row r="6" spans="1:34" x14ac:dyDescent="0.3">
      <c r="A6" s="550" t="s">
        <v>559</v>
      </c>
      <c r="B6">
        <v>5</v>
      </c>
      <c r="C6">
        <f t="shared" si="2"/>
        <v>2027</v>
      </c>
      <c r="E6" s="456">
        <f t="shared" si="10"/>
        <v>46416</v>
      </c>
      <c r="F6" s="456">
        <f t="shared" si="3"/>
        <v>46421</v>
      </c>
      <c r="G6" s="141" t="str">
        <f t="shared" si="4"/>
        <v>2027.01</v>
      </c>
      <c r="H6">
        <f t="shared" si="5"/>
        <v>2027</v>
      </c>
      <c r="I6">
        <f t="shared" si="0"/>
        <v>1</v>
      </c>
      <c r="J6">
        <f t="shared" si="6"/>
        <v>2</v>
      </c>
      <c r="K6" s="201" t="str">
        <f t="shared" si="7"/>
        <v>2027.02</v>
      </c>
      <c r="L6" s="462"/>
      <c r="Z6" s="463">
        <v>5</v>
      </c>
      <c r="AA6" s="215">
        <v>5</v>
      </c>
      <c r="AB6" s="457">
        <v>46173</v>
      </c>
      <c r="AC6" s="141" t="str">
        <f t="shared" si="8"/>
        <v>2026.05</v>
      </c>
      <c r="AD6">
        <f t="shared" si="1"/>
        <v>1</v>
      </c>
      <c r="AE6" s="459" t="str">
        <f t="shared" si="9"/>
        <v>niedziela</v>
      </c>
      <c r="AG6" s="215">
        <v>5</v>
      </c>
      <c r="AH6" s="215" t="s">
        <v>615</v>
      </c>
    </row>
    <row r="7" spans="1:34" x14ac:dyDescent="0.3">
      <c r="A7" s="550" t="s">
        <v>560</v>
      </c>
      <c r="B7">
        <v>6</v>
      </c>
      <c r="C7">
        <f t="shared" si="2"/>
        <v>2027</v>
      </c>
      <c r="E7" s="456">
        <f t="shared" si="10"/>
        <v>46423</v>
      </c>
      <c r="F7" s="456">
        <f t="shared" si="3"/>
        <v>46428</v>
      </c>
      <c r="G7" s="141" t="str">
        <f t="shared" si="4"/>
        <v>2027.02</v>
      </c>
      <c r="H7">
        <f t="shared" si="5"/>
        <v>2027</v>
      </c>
      <c r="I7">
        <f t="shared" si="0"/>
        <v>1</v>
      </c>
      <c r="J7">
        <f t="shared" si="6"/>
        <v>2</v>
      </c>
      <c r="K7" s="201" t="str">
        <f t="shared" si="7"/>
        <v>2027.02</v>
      </c>
      <c r="L7" s="462"/>
      <c r="Z7" s="463">
        <v>6</v>
      </c>
      <c r="AA7" s="215">
        <v>6</v>
      </c>
      <c r="AB7" s="457">
        <v>46203</v>
      </c>
      <c r="AC7" s="141" t="str">
        <f t="shared" si="8"/>
        <v>2026.06</v>
      </c>
      <c r="AD7">
        <f t="shared" si="1"/>
        <v>3</v>
      </c>
      <c r="AE7" t="str">
        <f t="shared" si="9"/>
        <v>wtorek</v>
      </c>
      <c r="AG7" s="215">
        <v>6</v>
      </c>
      <c r="AH7" s="215" t="s">
        <v>616</v>
      </c>
    </row>
    <row r="8" spans="1:34" x14ac:dyDescent="0.3">
      <c r="A8" s="550" t="s">
        <v>561</v>
      </c>
      <c r="B8">
        <v>7</v>
      </c>
      <c r="C8">
        <f t="shared" si="2"/>
        <v>2027</v>
      </c>
      <c r="E8" s="456">
        <f t="shared" si="10"/>
        <v>46430</v>
      </c>
      <c r="F8" s="456">
        <f t="shared" si="3"/>
        <v>46435</v>
      </c>
      <c r="G8" s="141" t="str">
        <f t="shared" si="4"/>
        <v>2027.02</v>
      </c>
      <c r="H8">
        <f t="shared" si="5"/>
        <v>2027</v>
      </c>
      <c r="I8">
        <f t="shared" si="0"/>
        <v>1</v>
      </c>
      <c r="J8">
        <f t="shared" si="6"/>
        <v>2</v>
      </c>
      <c r="K8" s="201" t="str">
        <f t="shared" si="7"/>
        <v>2027.02</v>
      </c>
      <c r="L8" s="462"/>
      <c r="Z8" s="463">
        <v>7</v>
      </c>
      <c r="AA8" s="215">
        <v>7</v>
      </c>
      <c r="AB8" s="457">
        <v>46234</v>
      </c>
      <c r="AC8" s="141" t="str">
        <f t="shared" si="8"/>
        <v>2026.07</v>
      </c>
      <c r="AD8">
        <f t="shared" si="1"/>
        <v>6</v>
      </c>
      <c r="AE8" t="str">
        <f t="shared" si="9"/>
        <v>piątek</v>
      </c>
      <c r="AG8" s="460">
        <v>7</v>
      </c>
      <c r="AH8" s="215" t="s">
        <v>617</v>
      </c>
    </row>
    <row r="9" spans="1:34" x14ac:dyDescent="0.3">
      <c r="A9" s="550" t="s">
        <v>562</v>
      </c>
      <c r="B9">
        <v>8</v>
      </c>
      <c r="C9">
        <f t="shared" si="2"/>
        <v>2027</v>
      </c>
      <c r="E9" s="456">
        <f t="shared" si="10"/>
        <v>46437</v>
      </c>
      <c r="F9" s="456">
        <f t="shared" si="3"/>
        <v>46442</v>
      </c>
      <c r="G9" s="141" t="str">
        <f t="shared" si="4"/>
        <v>2027.02</v>
      </c>
      <c r="H9">
        <f t="shared" si="5"/>
        <v>2027</v>
      </c>
      <c r="I9">
        <f t="shared" si="0"/>
        <v>1</v>
      </c>
      <c r="J9">
        <f t="shared" si="6"/>
        <v>2</v>
      </c>
      <c r="K9" s="201" t="str">
        <f t="shared" si="7"/>
        <v>2027.02</v>
      </c>
      <c r="L9" s="462"/>
      <c r="Z9" s="463">
        <v>8</v>
      </c>
      <c r="AA9" s="215">
        <v>8</v>
      </c>
      <c r="AB9" s="457">
        <v>46265</v>
      </c>
      <c r="AC9" s="141" t="str">
        <f t="shared" si="8"/>
        <v>2026.08</v>
      </c>
      <c r="AD9">
        <f t="shared" si="1"/>
        <v>2</v>
      </c>
      <c r="AE9" t="str">
        <f t="shared" si="9"/>
        <v>poniedziałek</v>
      </c>
    </row>
    <row r="10" spans="1:34" x14ac:dyDescent="0.3">
      <c r="A10" s="550" t="s">
        <v>563</v>
      </c>
      <c r="B10">
        <v>9</v>
      </c>
      <c r="C10">
        <f t="shared" si="2"/>
        <v>2027</v>
      </c>
      <c r="E10" s="456">
        <f t="shared" si="10"/>
        <v>46444</v>
      </c>
      <c r="F10" s="456">
        <f t="shared" si="3"/>
        <v>46449</v>
      </c>
      <c r="G10" s="141" t="str">
        <f t="shared" si="4"/>
        <v>2027.02</v>
      </c>
      <c r="H10">
        <f t="shared" si="5"/>
        <v>2027</v>
      </c>
      <c r="I10">
        <f t="shared" si="0"/>
        <v>1</v>
      </c>
      <c r="J10">
        <f t="shared" si="6"/>
        <v>3</v>
      </c>
      <c r="K10" s="201" t="str">
        <f t="shared" si="7"/>
        <v>2027.03</v>
      </c>
      <c r="L10" s="462"/>
      <c r="Z10" s="463">
        <v>9</v>
      </c>
      <c r="AA10" s="215">
        <v>9</v>
      </c>
      <c r="AB10" s="457">
        <v>46295</v>
      </c>
      <c r="AC10" s="141" t="str">
        <f t="shared" si="8"/>
        <v>2026.09</v>
      </c>
      <c r="AD10">
        <f t="shared" si="1"/>
        <v>4</v>
      </c>
      <c r="AE10" t="str">
        <f t="shared" si="9"/>
        <v>środa</v>
      </c>
    </row>
    <row r="11" spans="1:34" x14ac:dyDescent="0.3">
      <c r="A11" s="550" t="s">
        <v>564</v>
      </c>
      <c r="B11">
        <v>10</v>
      </c>
      <c r="C11">
        <f t="shared" si="2"/>
        <v>2027</v>
      </c>
      <c r="E11" s="456">
        <f t="shared" si="10"/>
        <v>46451</v>
      </c>
      <c r="F11" s="456">
        <f t="shared" si="3"/>
        <v>46456</v>
      </c>
      <c r="G11" s="141" t="str">
        <f t="shared" si="4"/>
        <v>2027.03</v>
      </c>
      <c r="H11">
        <f t="shared" si="5"/>
        <v>2027</v>
      </c>
      <c r="I11">
        <f t="shared" si="0"/>
        <v>0</v>
      </c>
      <c r="J11">
        <f t="shared" si="6"/>
        <v>3</v>
      </c>
      <c r="K11" s="201" t="str">
        <f t="shared" si="7"/>
        <v>2027.03</v>
      </c>
      <c r="L11" s="462"/>
      <c r="Z11" s="463">
        <v>10</v>
      </c>
      <c r="AA11" s="215">
        <v>10</v>
      </c>
      <c r="AB11" s="457">
        <v>46326</v>
      </c>
      <c r="AC11" s="141" t="str">
        <f t="shared" si="8"/>
        <v>2026.10</v>
      </c>
      <c r="AD11">
        <f t="shared" si="1"/>
        <v>7</v>
      </c>
      <c r="AE11" s="459" t="str">
        <f t="shared" si="9"/>
        <v>sobota</v>
      </c>
    </row>
    <row r="12" spans="1:34" x14ac:dyDescent="0.3">
      <c r="A12" s="550" t="s">
        <v>565</v>
      </c>
      <c r="B12">
        <v>11</v>
      </c>
      <c r="C12">
        <f t="shared" si="2"/>
        <v>2027</v>
      </c>
      <c r="E12" s="456">
        <f t="shared" si="10"/>
        <v>46458</v>
      </c>
      <c r="F12" s="456">
        <f t="shared" si="3"/>
        <v>46463</v>
      </c>
      <c r="G12" s="141" t="str">
        <f t="shared" si="4"/>
        <v>2027.03</v>
      </c>
      <c r="H12">
        <f t="shared" si="5"/>
        <v>2027</v>
      </c>
      <c r="I12">
        <f t="shared" si="0"/>
        <v>0</v>
      </c>
      <c r="J12">
        <f t="shared" si="6"/>
        <v>3</v>
      </c>
      <c r="K12" s="201" t="str">
        <f t="shared" si="7"/>
        <v>2027.03</v>
      </c>
      <c r="L12" s="462"/>
      <c r="Z12" s="463">
        <v>11</v>
      </c>
      <c r="AA12" s="215">
        <v>11</v>
      </c>
      <c r="AB12" s="457">
        <v>46356</v>
      </c>
      <c r="AC12" s="141" t="str">
        <f t="shared" si="8"/>
        <v>2026.11</v>
      </c>
      <c r="AD12">
        <f t="shared" si="1"/>
        <v>2</v>
      </c>
      <c r="AE12" t="str">
        <f t="shared" si="9"/>
        <v>poniedziałek</v>
      </c>
    </row>
    <row r="13" spans="1:34" x14ac:dyDescent="0.3">
      <c r="A13" s="550" t="s">
        <v>566</v>
      </c>
      <c r="B13">
        <v>12</v>
      </c>
      <c r="C13">
        <f t="shared" si="2"/>
        <v>2027</v>
      </c>
      <c r="E13" s="456">
        <f t="shared" si="10"/>
        <v>46465</v>
      </c>
      <c r="F13" s="456">
        <f t="shared" si="3"/>
        <v>46470</v>
      </c>
      <c r="G13" s="141" t="str">
        <f t="shared" si="4"/>
        <v>2027.03</v>
      </c>
      <c r="H13">
        <f t="shared" si="5"/>
        <v>2027</v>
      </c>
      <c r="I13">
        <f t="shared" si="0"/>
        <v>0</v>
      </c>
      <c r="J13">
        <f t="shared" si="6"/>
        <v>3</v>
      </c>
      <c r="K13" s="201" t="str">
        <f t="shared" si="7"/>
        <v>2027.03</v>
      </c>
      <c r="L13" s="462"/>
      <c r="Z13" s="463">
        <v>12</v>
      </c>
      <c r="AA13" s="215">
        <v>12</v>
      </c>
      <c r="AB13" s="457">
        <v>46387</v>
      </c>
      <c r="AC13" s="141" t="str">
        <f t="shared" si="8"/>
        <v>2026.12</v>
      </c>
      <c r="AD13">
        <f t="shared" si="1"/>
        <v>5</v>
      </c>
      <c r="AE13" t="str">
        <f t="shared" si="9"/>
        <v>czwartek</v>
      </c>
    </row>
    <row r="14" spans="1:34" x14ac:dyDescent="0.3">
      <c r="A14" s="550" t="s">
        <v>567</v>
      </c>
      <c r="B14">
        <v>13</v>
      </c>
      <c r="C14">
        <f t="shared" si="2"/>
        <v>2027</v>
      </c>
      <c r="E14" s="456">
        <f t="shared" si="10"/>
        <v>46472</v>
      </c>
      <c r="F14" s="456">
        <f t="shared" si="3"/>
        <v>46477</v>
      </c>
      <c r="G14" s="141" t="str">
        <f t="shared" si="4"/>
        <v>2027.03</v>
      </c>
      <c r="H14">
        <f t="shared" si="5"/>
        <v>2027</v>
      </c>
      <c r="I14">
        <f t="shared" si="0"/>
        <v>0</v>
      </c>
      <c r="J14">
        <f t="shared" si="6"/>
        <v>3</v>
      </c>
      <c r="K14" s="201" t="str">
        <f t="shared" si="7"/>
        <v>2027.03</v>
      </c>
      <c r="L14" s="462"/>
      <c r="Z14" s="463">
        <v>13</v>
      </c>
      <c r="AA14" s="458">
        <v>1</v>
      </c>
      <c r="AB14" s="457">
        <v>46418</v>
      </c>
      <c r="AC14" s="141" t="str">
        <f t="shared" si="8"/>
        <v>2027.01</v>
      </c>
      <c r="AD14">
        <f t="shared" si="1"/>
        <v>1</v>
      </c>
      <c r="AE14" s="459" t="str">
        <f t="shared" si="9"/>
        <v>niedziela</v>
      </c>
    </row>
    <row r="15" spans="1:34" x14ac:dyDescent="0.3">
      <c r="A15" s="550" t="s">
        <v>568</v>
      </c>
      <c r="B15">
        <v>14</v>
      </c>
      <c r="C15">
        <f t="shared" si="2"/>
        <v>2027</v>
      </c>
      <c r="E15" s="456">
        <f t="shared" si="10"/>
        <v>46479</v>
      </c>
      <c r="F15" s="456">
        <f t="shared" si="3"/>
        <v>46484</v>
      </c>
      <c r="G15" s="141" t="str">
        <f t="shared" si="4"/>
        <v>2027.04</v>
      </c>
      <c r="H15">
        <f t="shared" si="5"/>
        <v>2027</v>
      </c>
      <c r="I15">
        <f t="shared" si="0"/>
        <v>0</v>
      </c>
      <c r="J15">
        <f t="shared" si="6"/>
        <v>4</v>
      </c>
      <c r="K15" s="201" t="str">
        <f t="shared" si="7"/>
        <v>2027.04</v>
      </c>
      <c r="L15" s="462"/>
      <c r="Z15" s="463">
        <v>14</v>
      </c>
      <c r="AA15" s="458">
        <v>2</v>
      </c>
      <c r="AB15" s="457">
        <v>46446</v>
      </c>
      <c r="AC15" s="141" t="str">
        <f t="shared" si="8"/>
        <v>2027.02</v>
      </c>
      <c r="AD15">
        <f t="shared" si="1"/>
        <v>1</v>
      </c>
      <c r="AE15" s="459" t="str">
        <f t="shared" si="9"/>
        <v>niedziela</v>
      </c>
    </row>
    <row r="16" spans="1:34" x14ac:dyDescent="0.3">
      <c r="A16" s="550" t="s">
        <v>569</v>
      </c>
      <c r="B16">
        <v>15</v>
      </c>
      <c r="C16">
        <f t="shared" si="2"/>
        <v>2027</v>
      </c>
      <c r="E16" s="456">
        <f t="shared" si="10"/>
        <v>46486</v>
      </c>
      <c r="F16" s="456">
        <f t="shared" si="3"/>
        <v>46491</v>
      </c>
      <c r="G16" s="141" t="str">
        <f t="shared" si="4"/>
        <v>2027.04</v>
      </c>
      <c r="H16">
        <f t="shared" si="5"/>
        <v>2027</v>
      </c>
      <c r="I16">
        <f t="shared" si="0"/>
        <v>0</v>
      </c>
      <c r="J16">
        <f t="shared" si="6"/>
        <v>4</v>
      </c>
      <c r="K16" s="201" t="str">
        <f t="shared" si="7"/>
        <v>2027.04</v>
      </c>
      <c r="L16" s="462"/>
      <c r="Z16" s="463">
        <v>15</v>
      </c>
      <c r="AA16" s="458">
        <v>3</v>
      </c>
      <c r="AB16" s="457">
        <v>46477</v>
      </c>
      <c r="AC16" s="141" t="str">
        <f t="shared" si="8"/>
        <v>2027.03</v>
      </c>
      <c r="AD16">
        <f t="shared" si="1"/>
        <v>4</v>
      </c>
      <c r="AE16" t="str">
        <f t="shared" si="9"/>
        <v>środa</v>
      </c>
    </row>
    <row r="17" spans="1:31" x14ac:dyDescent="0.3">
      <c r="A17" s="550" t="s">
        <v>570</v>
      </c>
      <c r="B17">
        <v>16</v>
      </c>
      <c r="C17">
        <f t="shared" si="2"/>
        <v>2027</v>
      </c>
      <c r="E17" s="456">
        <f t="shared" si="10"/>
        <v>46493</v>
      </c>
      <c r="F17" s="456">
        <f t="shared" si="3"/>
        <v>46498</v>
      </c>
      <c r="G17" s="141" t="str">
        <f t="shared" si="4"/>
        <v>2027.04</v>
      </c>
      <c r="H17">
        <f t="shared" si="5"/>
        <v>2027</v>
      </c>
      <c r="I17">
        <f t="shared" si="0"/>
        <v>0</v>
      </c>
      <c r="J17">
        <f t="shared" si="6"/>
        <v>4</v>
      </c>
      <c r="K17" s="201" t="str">
        <f t="shared" si="7"/>
        <v>2027.04</v>
      </c>
      <c r="L17" s="462"/>
      <c r="Z17" s="463">
        <v>16</v>
      </c>
      <c r="AA17" s="458">
        <v>4</v>
      </c>
      <c r="AB17" s="457">
        <v>46507</v>
      </c>
      <c r="AC17" s="141" t="str">
        <f t="shared" si="8"/>
        <v>2027.04</v>
      </c>
      <c r="AD17">
        <f t="shared" si="1"/>
        <v>6</v>
      </c>
      <c r="AE17" t="str">
        <f t="shared" si="9"/>
        <v>piątek</v>
      </c>
    </row>
    <row r="18" spans="1:31" x14ac:dyDescent="0.3">
      <c r="A18" s="550" t="s">
        <v>571</v>
      </c>
      <c r="B18">
        <v>17</v>
      </c>
      <c r="C18">
        <f t="shared" si="2"/>
        <v>2027</v>
      </c>
      <c r="E18" s="456">
        <f t="shared" si="10"/>
        <v>46500</v>
      </c>
      <c r="F18" s="456">
        <f t="shared" si="3"/>
        <v>46505</v>
      </c>
      <c r="G18" s="141" t="str">
        <f t="shared" si="4"/>
        <v>2027.04</v>
      </c>
      <c r="H18">
        <f t="shared" si="5"/>
        <v>2027</v>
      </c>
      <c r="I18">
        <f t="shared" si="0"/>
        <v>0</v>
      </c>
      <c r="J18">
        <f t="shared" si="6"/>
        <v>4</v>
      </c>
      <c r="K18" s="201" t="str">
        <f t="shared" si="7"/>
        <v>2027.04</v>
      </c>
      <c r="L18" s="462"/>
      <c r="Z18" s="463">
        <v>17</v>
      </c>
      <c r="AA18" s="458">
        <v>5</v>
      </c>
      <c r="AB18" s="457">
        <v>46538</v>
      </c>
      <c r="AC18" s="141" t="str">
        <f t="shared" si="8"/>
        <v>2027.05</v>
      </c>
      <c r="AD18">
        <f t="shared" si="1"/>
        <v>2</v>
      </c>
      <c r="AE18" t="str">
        <f t="shared" si="9"/>
        <v>poniedziałek</v>
      </c>
    </row>
    <row r="19" spans="1:31" x14ac:dyDescent="0.3">
      <c r="A19" s="550" t="s">
        <v>572</v>
      </c>
      <c r="B19">
        <v>18</v>
      </c>
      <c r="C19">
        <f t="shared" si="2"/>
        <v>2027</v>
      </c>
      <c r="E19" s="456">
        <f t="shared" si="10"/>
        <v>46507</v>
      </c>
      <c r="F19" s="456">
        <f t="shared" si="3"/>
        <v>46512</v>
      </c>
      <c r="G19" s="141" t="str">
        <f t="shared" si="4"/>
        <v>2027.04</v>
      </c>
      <c r="H19">
        <f t="shared" si="5"/>
        <v>2027</v>
      </c>
      <c r="I19">
        <f t="shared" si="0"/>
        <v>0</v>
      </c>
      <c r="J19">
        <f t="shared" ref="J19:J43" si="11">IF(AND(DAY(F19)&lt; DAY(E19),I19=1),MONTH(E19)+1,MONTH(E19))</f>
        <v>4</v>
      </c>
      <c r="K19" s="201" t="str">
        <f t="shared" si="7"/>
        <v>2027.04</v>
      </c>
      <c r="L19" s="462"/>
      <c r="Z19" s="463">
        <v>18</v>
      </c>
      <c r="AA19" s="458">
        <v>6</v>
      </c>
      <c r="AB19" s="457">
        <v>46568</v>
      </c>
      <c r="AC19" s="141" t="str">
        <f t="shared" si="8"/>
        <v>2027.06</v>
      </c>
      <c r="AD19">
        <f t="shared" si="1"/>
        <v>4</v>
      </c>
      <c r="AE19" t="str">
        <f t="shared" si="9"/>
        <v>środa</v>
      </c>
    </row>
    <row r="20" spans="1:31" x14ac:dyDescent="0.3">
      <c r="A20" s="550" t="s">
        <v>573</v>
      </c>
      <c r="B20">
        <v>19</v>
      </c>
      <c r="C20">
        <f t="shared" si="2"/>
        <v>2027</v>
      </c>
      <c r="E20" s="456">
        <f t="shared" si="10"/>
        <v>46514</v>
      </c>
      <c r="F20" s="456">
        <f t="shared" si="3"/>
        <v>46519</v>
      </c>
      <c r="G20" s="141" t="str">
        <f t="shared" si="4"/>
        <v>2027.05</v>
      </c>
      <c r="H20">
        <f t="shared" si="5"/>
        <v>2027</v>
      </c>
      <c r="I20">
        <f t="shared" si="0"/>
        <v>1</v>
      </c>
      <c r="J20">
        <f t="shared" si="11"/>
        <v>5</v>
      </c>
      <c r="K20" s="201" t="str">
        <f t="shared" si="7"/>
        <v>2027.05</v>
      </c>
      <c r="L20" s="462"/>
      <c r="Z20" s="463">
        <v>19</v>
      </c>
      <c r="AA20" s="458">
        <v>7</v>
      </c>
      <c r="AB20" s="457">
        <v>46599</v>
      </c>
      <c r="AC20" s="141" t="str">
        <f t="shared" si="8"/>
        <v>2027.07</v>
      </c>
      <c r="AD20">
        <f t="shared" si="1"/>
        <v>7</v>
      </c>
      <c r="AE20" s="459" t="str">
        <f t="shared" si="9"/>
        <v>sobota</v>
      </c>
    </row>
    <row r="21" spans="1:31" x14ac:dyDescent="0.3">
      <c r="A21" s="550" t="s">
        <v>574</v>
      </c>
      <c r="B21">
        <v>20</v>
      </c>
      <c r="C21">
        <f t="shared" si="2"/>
        <v>2027</v>
      </c>
      <c r="E21" s="456">
        <f t="shared" si="10"/>
        <v>46521</v>
      </c>
      <c r="F21" s="456">
        <f t="shared" si="3"/>
        <v>46526</v>
      </c>
      <c r="G21" s="141" t="str">
        <f t="shared" si="4"/>
        <v>2027.05</v>
      </c>
      <c r="H21">
        <f t="shared" si="5"/>
        <v>2027</v>
      </c>
      <c r="I21">
        <f t="shared" si="0"/>
        <v>1</v>
      </c>
      <c r="J21">
        <f t="shared" si="11"/>
        <v>5</v>
      </c>
      <c r="K21" s="201" t="str">
        <f t="shared" si="7"/>
        <v>2027.05</v>
      </c>
      <c r="L21" s="462"/>
      <c r="Z21" s="463">
        <v>20</v>
      </c>
      <c r="AA21" s="458">
        <v>8</v>
      </c>
      <c r="AB21" s="457">
        <v>46630</v>
      </c>
      <c r="AC21" s="141" t="str">
        <f t="shared" si="8"/>
        <v>2027.08</v>
      </c>
      <c r="AD21">
        <f t="shared" si="1"/>
        <v>3</v>
      </c>
      <c r="AE21" t="str">
        <f t="shared" si="9"/>
        <v>wtorek</v>
      </c>
    </row>
    <row r="22" spans="1:31" x14ac:dyDescent="0.3">
      <c r="A22" s="550" t="s">
        <v>575</v>
      </c>
      <c r="B22">
        <v>21</v>
      </c>
      <c r="C22">
        <f t="shared" si="2"/>
        <v>2027</v>
      </c>
      <c r="E22" s="456">
        <f t="shared" si="10"/>
        <v>46528</v>
      </c>
      <c r="F22" s="456">
        <f t="shared" si="3"/>
        <v>46533</v>
      </c>
      <c r="G22" s="141" t="str">
        <f t="shared" si="4"/>
        <v>2027.05</v>
      </c>
      <c r="H22">
        <f t="shared" si="5"/>
        <v>2027</v>
      </c>
      <c r="I22">
        <f t="shared" si="0"/>
        <v>1</v>
      </c>
      <c r="J22">
        <f t="shared" si="11"/>
        <v>5</v>
      </c>
      <c r="K22" s="201" t="str">
        <f t="shared" si="7"/>
        <v>2027.05</v>
      </c>
      <c r="L22" s="462"/>
      <c r="Z22" s="463">
        <v>21</v>
      </c>
      <c r="AA22" s="458">
        <v>9</v>
      </c>
      <c r="AB22" s="457">
        <v>46660</v>
      </c>
      <c r="AC22" s="141" t="str">
        <f t="shared" si="8"/>
        <v>2027.09</v>
      </c>
      <c r="AD22">
        <f t="shared" si="1"/>
        <v>5</v>
      </c>
      <c r="AE22" t="str">
        <f t="shared" si="9"/>
        <v>czwartek</v>
      </c>
    </row>
    <row r="23" spans="1:31" x14ac:dyDescent="0.3">
      <c r="A23" s="550" t="s">
        <v>576</v>
      </c>
      <c r="B23">
        <v>22</v>
      </c>
      <c r="C23">
        <f t="shared" si="2"/>
        <v>2027</v>
      </c>
      <c r="E23" s="456">
        <f t="shared" si="10"/>
        <v>46535</v>
      </c>
      <c r="F23" s="456">
        <f t="shared" si="3"/>
        <v>46540</v>
      </c>
      <c r="G23" s="141" t="str">
        <f t="shared" si="4"/>
        <v>2027.05</v>
      </c>
      <c r="H23">
        <f t="shared" si="5"/>
        <v>2027</v>
      </c>
      <c r="I23">
        <f t="shared" si="0"/>
        <v>1</v>
      </c>
      <c r="J23">
        <f t="shared" si="11"/>
        <v>6</v>
      </c>
      <c r="K23" s="201" t="str">
        <f t="shared" si="7"/>
        <v>2027.06</v>
      </c>
      <c r="L23" s="462"/>
      <c r="Z23" s="463">
        <v>22</v>
      </c>
      <c r="AA23" s="458">
        <v>10</v>
      </c>
      <c r="AB23" s="457">
        <v>46691</v>
      </c>
      <c r="AC23" s="141" t="str">
        <f t="shared" si="8"/>
        <v>2027.10</v>
      </c>
      <c r="AD23">
        <f t="shared" si="1"/>
        <v>1</v>
      </c>
      <c r="AE23" s="459" t="str">
        <f t="shared" si="9"/>
        <v>niedziela</v>
      </c>
    </row>
    <row r="24" spans="1:31" x14ac:dyDescent="0.3">
      <c r="A24" s="550" t="s">
        <v>577</v>
      </c>
      <c r="B24">
        <v>23</v>
      </c>
      <c r="C24">
        <f t="shared" si="2"/>
        <v>2027</v>
      </c>
      <c r="E24" s="456">
        <f t="shared" si="10"/>
        <v>46542</v>
      </c>
      <c r="F24" s="456">
        <f t="shared" si="3"/>
        <v>46547</v>
      </c>
      <c r="G24" s="141" t="str">
        <f t="shared" si="4"/>
        <v>2027.06</v>
      </c>
      <c r="H24">
        <f t="shared" si="5"/>
        <v>2027</v>
      </c>
      <c r="I24">
        <f t="shared" si="0"/>
        <v>0</v>
      </c>
      <c r="J24">
        <f t="shared" si="11"/>
        <v>6</v>
      </c>
      <c r="K24" s="201" t="str">
        <f t="shared" si="7"/>
        <v>2027.06</v>
      </c>
      <c r="L24" s="462"/>
      <c r="Z24" s="463">
        <v>23</v>
      </c>
      <c r="AA24" s="458">
        <v>11</v>
      </c>
      <c r="AB24" s="457">
        <v>46721</v>
      </c>
      <c r="AC24" s="141" t="str">
        <f t="shared" si="8"/>
        <v>2027.11</v>
      </c>
      <c r="AD24">
        <f t="shared" si="1"/>
        <v>3</v>
      </c>
      <c r="AE24" t="str">
        <f t="shared" si="9"/>
        <v>wtorek</v>
      </c>
    </row>
    <row r="25" spans="1:31" x14ac:dyDescent="0.3">
      <c r="A25" s="550" t="s">
        <v>578</v>
      </c>
      <c r="B25">
        <v>24</v>
      </c>
      <c r="C25">
        <f t="shared" si="2"/>
        <v>2027</v>
      </c>
      <c r="E25" s="456">
        <f t="shared" si="10"/>
        <v>46549</v>
      </c>
      <c r="F25" s="456">
        <f t="shared" si="3"/>
        <v>46554</v>
      </c>
      <c r="G25" s="141" t="str">
        <f t="shared" si="4"/>
        <v>2027.06</v>
      </c>
      <c r="H25">
        <f t="shared" si="5"/>
        <v>2027</v>
      </c>
      <c r="I25">
        <f t="shared" si="0"/>
        <v>0</v>
      </c>
      <c r="J25">
        <f t="shared" si="11"/>
        <v>6</v>
      </c>
      <c r="K25" s="201" t="str">
        <f t="shared" si="7"/>
        <v>2027.06</v>
      </c>
      <c r="L25" s="462"/>
      <c r="Z25" s="463">
        <v>24</v>
      </c>
      <c r="AA25" s="458">
        <v>12</v>
      </c>
      <c r="AB25" s="457">
        <v>46752</v>
      </c>
      <c r="AC25" s="141" t="str">
        <f t="shared" si="8"/>
        <v>2027.12</v>
      </c>
      <c r="AD25">
        <f t="shared" si="1"/>
        <v>6</v>
      </c>
      <c r="AE25" t="str">
        <f t="shared" si="9"/>
        <v>piątek</v>
      </c>
    </row>
    <row r="26" spans="1:31" x14ac:dyDescent="0.3">
      <c r="A26" s="550" t="s">
        <v>579</v>
      </c>
      <c r="B26">
        <v>25</v>
      </c>
      <c r="C26">
        <f t="shared" si="2"/>
        <v>2027</v>
      </c>
      <c r="E26" s="456">
        <f t="shared" si="10"/>
        <v>46556</v>
      </c>
      <c r="F26" s="456">
        <f t="shared" si="3"/>
        <v>46561</v>
      </c>
      <c r="G26" s="141" t="str">
        <f t="shared" si="4"/>
        <v>2027.06</v>
      </c>
      <c r="H26">
        <f t="shared" si="5"/>
        <v>2027</v>
      </c>
      <c r="I26">
        <f t="shared" si="0"/>
        <v>0</v>
      </c>
      <c r="J26">
        <f t="shared" si="11"/>
        <v>6</v>
      </c>
      <c r="K26" s="201" t="str">
        <f t="shared" si="7"/>
        <v>2027.06</v>
      </c>
      <c r="L26" s="462"/>
      <c r="Z26" s="463">
        <v>25</v>
      </c>
      <c r="AA26" s="215">
        <v>1</v>
      </c>
      <c r="AB26" s="457">
        <v>46783</v>
      </c>
      <c r="AC26" s="141" t="str">
        <f t="shared" si="8"/>
        <v>2028.01</v>
      </c>
      <c r="AD26">
        <f t="shared" si="1"/>
        <v>2</v>
      </c>
      <c r="AE26" t="str">
        <f t="shared" si="9"/>
        <v>poniedziałek</v>
      </c>
    </row>
    <row r="27" spans="1:31" x14ac:dyDescent="0.3">
      <c r="A27" s="550" t="s">
        <v>580</v>
      </c>
      <c r="B27">
        <v>26</v>
      </c>
      <c r="C27">
        <f t="shared" si="2"/>
        <v>2027</v>
      </c>
      <c r="E27" s="456">
        <f t="shared" si="10"/>
        <v>46563</v>
      </c>
      <c r="F27" s="456">
        <f t="shared" si="3"/>
        <v>46568</v>
      </c>
      <c r="G27" s="141" t="str">
        <f t="shared" si="4"/>
        <v>2027.06</v>
      </c>
      <c r="H27">
        <f t="shared" si="5"/>
        <v>2027</v>
      </c>
      <c r="I27">
        <f t="shared" si="0"/>
        <v>0</v>
      </c>
      <c r="J27">
        <f t="shared" si="11"/>
        <v>6</v>
      </c>
      <c r="K27" s="201" t="str">
        <f t="shared" si="7"/>
        <v>2027.06</v>
      </c>
      <c r="L27" s="462"/>
      <c r="Z27" s="463">
        <v>26</v>
      </c>
      <c r="AA27" s="215">
        <v>2</v>
      </c>
      <c r="AB27" s="457">
        <v>46811</v>
      </c>
      <c r="AC27" s="141" t="str">
        <f t="shared" si="8"/>
        <v>2028.02</v>
      </c>
      <c r="AD27">
        <f t="shared" si="1"/>
        <v>2</v>
      </c>
      <c r="AE27" t="str">
        <f t="shared" si="9"/>
        <v>poniedziałek</v>
      </c>
    </row>
    <row r="28" spans="1:31" x14ac:dyDescent="0.3">
      <c r="A28" s="550" t="s">
        <v>581</v>
      </c>
      <c r="B28">
        <v>27</v>
      </c>
      <c r="C28">
        <f t="shared" si="2"/>
        <v>2027</v>
      </c>
      <c r="E28" s="456">
        <f t="shared" si="10"/>
        <v>46570</v>
      </c>
      <c r="F28" s="456">
        <f t="shared" si="3"/>
        <v>46575</v>
      </c>
      <c r="G28" s="141" t="str">
        <f t="shared" si="4"/>
        <v>2027.07</v>
      </c>
      <c r="H28">
        <f t="shared" si="5"/>
        <v>2027</v>
      </c>
      <c r="I28">
        <f t="shared" si="0"/>
        <v>0</v>
      </c>
      <c r="J28">
        <f t="shared" si="11"/>
        <v>7</v>
      </c>
      <c r="K28" s="201" t="str">
        <f t="shared" si="7"/>
        <v>2027.07</v>
      </c>
      <c r="L28" s="462"/>
      <c r="Z28" s="463">
        <v>27</v>
      </c>
      <c r="AA28" s="215">
        <v>3</v>
      </c>
      <c r="AB28" s="457">
        <v>46843</v>
      </c>
      <c r="AC28" s="141" t="str">
        <f t="shared" si="8"/>
        <v>2028.03</v>
      </c>
      <c r="AD28">
        <f t="shared" si="1"/>
        <v>6</v>
      </c>
      <c r="AE28" t="str">
        <f t="shared" si="9"/>
        <v>piątek</v>
      </c>
    </row>
    <row r="29" spans="1:31" x14ac:dyDescent="0.3">
      <c r="A29" s="550" t="s">
        <v>582</v>
      </c>
      <c r="B29" s="141">
        <v>28</v>
      </c>
      <c r="C29">
        <f t="shared" si="2"/>
        <v>2027</v>
      </c>
      <c r="E29" s="456">
        <f t="shared" si="10"/>
        <v>46577</v>
      </c>
      <c r="F29" s="456">
        <f t="shared" si="3"/>
        <v>46582</v>
      </c>
      <c r="G29" s="141" t="str">
        <f t="shared" si="4"/>
        <v>2027.07</v>
      </c>
      <c r="H29">
        <f t="shared" si="5"/>
        <v>2027</v>
      </c>
      <c r="I29">
        <f t="shared" si="0"/>
        <v>0</v>
      </c>
      <c r="J29">
        <f t="shared" si="11"/>
        <v>7</v>
      </c>
      <c r="K29" s="201" t="str">
        <f t="shared" si="7"/>
        <v>2027.07</v>
      </c>
      <c r="L29" s="462"/>
      <c r="Z29" s="463">
        <v>28</v>
      </c>
      <c r="AA29" s="215">
        <v>4</v>
      </c>
      <c r="AB29" s="457">
        <v>46873</v>
      </c>
      <c r="AC29" s="141" t="str">
        <f t="shared" si="8"/>
        <v>2028.04</v>
      </c>
      <c r="AD29">
        <f t="shared" si="1"/>
        <v>1</v>
      </c>
      <c r="AE29" s="459" t="str">
        <f t="shared" si="9"/>
        <v>niedziela</v>
      </c>
    </row>
    <row r="30" spans="1:31" x14ac:dyDescent="0.3">
      <c r="A30" s="550" t="s">
        <v>583</v>
      </c>
      <c r="B30" s="141">
        <v>29</v>
      </c>
      <c r="C30">
        <f t="shared" si="2"/>
        <v>2027</v>
      </c>
      <c r="E30" s="456">
        <f t="shared" si="10"/>
        <v>46584</v>
      </c>
      <c r="F30" s="456">
        <f t="shared" si="3"/>
        <v>46589</v>
      </c>
      <c r="G30" s="141" t="str">
        <f t="shared" si="4"/>
        <v>2027.07</v>
      </c>
      <c r="H30">
        <f t="shared" si="5"/>
        <v>2027</v>
      </c>
      <c r="I30">
        <f t="shared" si="0"/>
        <v>0</v>
      </c>
      <c r="J30">
        <f t="shared" si="11"/>
        <v>7</v>
      </c>
      <c r="K30" s="201" t="str">
        <f t="shared" si="7"/>
        <v>2027.07</v>
      </c>
      <c r="L30" s="462"/>
      <c r="Z30" s="463">
        <v>29</v>
      </c>
      <c r="AA30" s="215">
        <v>5</v>
      </c>
      <c r="AB30" s="457">
        <v>46904</v>
      </c>
      <c r="AC30" s="141" t="str">
        <f t="shared" si="8"/>
        <v>2028.05</v>
      </c>
      <c r="AD30">
        <f t="shared" si="1"/>
        <v>4</v>
      </c>
      <c r="AE30" t="str">
        <f t="shared" si="9"/>
        <v>środa</v>
      </c>
    </row>
    <row r="31" spans="1:31" x14ac:dyDescent="0.3">
      <c r="A31" s="550" t="s">
        <v>584</v>
      </c>
      <c r="B31" s="141">
        <v>30</v>
      </c>
      <c r="C31">
        <f t="shared" si="2"/>
        <v>2027</v>
      </c>
      <c r="E31" s="456">
        <f t="shared" si="10"/>
        <v>46591</v>
      </c>
      <c r="F31" s="456">
        <f t="shared" si="3"/>
        <v>46596</v>
      </c>
      <c r="G31" s="141" t="str">
        <f t="shared" si="4"/>
        <v>2027.07</v>
      </c>
      <c r="H31">
        <f t="shared" si="5"/>
        <v>2027</v>
      </c>
      <c r="I31">
        <f t="shared" si="0"/>
        <v>0</v>
      </c>
      <c r="J31">
        <f t="shared" si="11"/>
        <v>7</v>
      </c>
      <c r="K31" s="201" t="str">
        <f t="shared" si="7"/>
        <v>2027.07</v>
      </c>
      <c r="L31" s="462"/>
      <c r="Z31" s="463">
        <v>30</v>
      </c>
      <c r="AA31" s="215">
        <v>6</v>
      </c>
      <c r="AB31" s="457">
        <v>46934</v>
      </c>
      <c r="AC31" s="141" t="str">
        <f t="shared" si="8"/>
        <v>2028.06</v>
      </c>
      <c r="AD31">
        <f t="shared" si="1"/>
        <v>6</v>
      </c>
      <c r="AE31" t="str">
        <f t="shared" si="9"/>
        <v>piątek</v>
      </c>
    </row>
    <row r="32" spans="1:31" x14ac:dyDescent="0.3">
      <c r="A32" s="550" t="s">
        <v>585</v>
      </c>
      <c r="B32" s="141">
        <v>31</v>
      </c>
      <c r="C32">
        <f t="shared" si="2"/>
        <v>2027</v>
      </c>
      <c r="E32" s="456">
        <f t="shared" si="10"/>
        <v>46598</v>
      </c>
      <c r="F32" s="456">
        <f t="shared" si="3"/>
        <v>46603</v>
      </c>
      <c r="G32" s="141" t="str">
        <f t="shared" si="4"/>
        <v>2027.07</v>
      </c>
      <c r="H32">
        <f t="shared" si="5"/>
        <v>2027</v>
      </c>
      <c r="I32">
        <f t="shared" si="0"/>
        <v>0</v>
      </c>
      <c r="J32">
        <f t="shared" si="11"/>
        <v>7</v>
      </c>
      <c r="K32" s="201" t="str">
        <f t="shared" si="7"/>
        <v>2027.07</v>
      </c>
      <c r="AA32" s="215">
        <v>7</v>
      </c>
      <c r="AB32" s="457">
        <v>46965</v>
      </c>
      <c r="AC32" s="141" t="str">
        <f t="shared" si="8"/>
        <v>2028.07</v>
      </c>
      <c r="AD32">
        <f t="shared" si="1"/>
        <v>2</v>
      </c>
      <c r="AE32" t="str">
        <f t="shared" si="9"/>
        <v>poniedziałek</v>
      </c>
    </row>
    <row r="33" spans="1:31" x14ac:dyDescent="0.3">
      <c r="A33" s="550" t="s">
        <v>586</v>
      </c>
      <c r="B33" s="141">
        <v>32</v>
      </c>
      <c r="C33">
        <f t="shared" si="2"/>
        <v>2027</v>
      </c>
      <c r="E33" s="456">
        <f t="shared" si="10"/>
        <v>46605</v>
      </c>
      <c r="F33" s="456">
        <f t="shared" si="3"/>
        <v>46610</v>
      </c>
      <c r="G33" s="141" t="str">
        <f t="shared" si="4"/>
        <v>2027.08</v>
      </c>
      <c r="H33">
        <f t="shared" si="5"/>
        <v>2027</v>
      </c>
      <c r="I33">
        <f t="shared" si="0"/>
        <v>1</v>
      </c>
      <c r="J33">
        <f t="shared" si="11"/>
        <v>8</v>
      </c>
      <c r="K33" s="201" t="str">
        <f t="shared" si="7"/>
        <v>2027.08</v>
      </c>
      <c r="AA33" s="215">
        <v>8</v>
      </c>
      <c r="AB33" s="457">
        <v>46996</v>
      </c>
      <c r="AC33" s="141" t="str">
        <f t="shared" si="8"/>
        <v>2028.08</v>
      </c>
      <c r="AD33">
        <f t="shared" si="1"/>
        <v>5</v>
      </c>
      <c r="AE33" t="str">
        <f t="shared" si="9"/>
        <v>czwartek</v>
      </c>
    </row>
    <row r="34" spans="1:31" x14ac:dyDescent="0.3">
      <c r="A34" s="550" t="s">
        <v>587</v>
      </c>
      <c r="B34" s="141">
        <v>33</v>
      </c>
      <c r="C34">
        <f t="shared" si="2"/>
        <v>2027</v>
      </c>
      <c r="E34" s="456">
        <f t="shared" si="10"/>
        <v>46612</v>
      </c>
      <c r="F34" s="456">
        <f t="shared" si="3"/>
        <v>46617</v>
      </c>
      <c r="G34" s="141" t="str">
        <f t="shared" si="4"/>
        <v>2027.08</v>
      </c>
      <c r="H34">
        <f t="shared" si="5"/>
        <v>2027</v>
      </c>
      <c r="I34">
        <f t="shared" si="0"/>
        <v>1</v>
      </c>
      <c r="J34">
        <f t="shared" si="11"/>
        <v>8</v>
      </c>
      <c r="K34" s="201" t="str">
        <f t="shared" si="7"/>
        <v>2027.08</v>
      </c>
      <c r="AA34" s="215">
        <v>9</v>
      </c>
      <c r="AB34" s="457">
        <v>47026</v>
      </c>
      <c r="AC34" s="141" t="str">
        <f t="shared" si="8"/>
        <v>2028.09</v>
      </c>
      <c r="AD34">
        <f t="shared" si="1"/>
        <v>7</v>
      </c>
      <c r="AE34" s="459" t="str">
        <f t="shared" si="9"/>
        <v>sobota</v>
      </c>
    </row>
    <row r="35" spans="1:31" x14ac:dyDescent="0.3">
      <c r="A35" s="550" t="s">
        <v>588</v>
      </c>
      <c r="B35" s="141">
        <v>34</v>
      </c>
      <c r="C35">
        <f t="shared" si="2"/>
        <v>2027</v>
      </c>
      <c r="E35" s="456">
        <f t="shared" si="10"/>
        <v>46619</v>
      </c>
      <c r="F35" s="456">
        <f t="shared" si="3"/>
        <v>46624</v>
      </c>
      <c r="G35" s="141" t="str">
        <f t="shared" si="4"/>
        <v>2027.08</v>
      </c>
      <c r="H35">
        <f t="shared" si="5"/>
        <v>2027</v>
      </c>
      <c r="I35">
        <f t="shared" si="0"/>
        <v>1</v>
      </c>
      <c r="J35">
        <f t="shared" si="11"/>
        <v>8</v>
      </c>
      <c r="K35" s="201" t="str">
        <f t="shared" si="7"/>
        <v>2027.08</v>
      </c>
      <c r="AA35" s="215">
        <v>10</v>
      </c>
      <c r="AB35" s="457">
        <v>47057</v>
      </c>
      <c r="AC35" s="141" t="str">
        <f t="shared" si="8"/>
        <v>2028.10</v>
      </c>
      <c r="AD35">
        <f t="shared" si="1"/>
        <v>3</v>
      </c>
      <c r="AE35" t="str">
        <f t="shared" si="9"/>
        <v>wtorek</v>
      </c>
    </row>
    <row r="36" spans="1:31" x14ac:dyDescent="0.3">
      <c r="A36" s="550" t="s">
        <v>589</v>
      </c>
      <c r="B36" s="141">
        <v>35</v>
      </c>
      <c r="C36">
        <f t="shared" si="2"/>
        <v>2027</v>
      </c>
      <c r="E36" s="456">
        <f t="shared" si="10"/>
        <v>46626</v>
      </c>
      <c r="F36" s="456">
        <f t="shared" si="3"/>
        <v>46631</v>
      </c>
      <c r="G36" s="141" t="str">
        <f t="shared" ref="G36:G42" si="12">_xlfn.CONCAT(YEAR(E36),".",TEXT(MONTH(E36),"0#"))</f>
        <v>2027.08</v>
      </c>
      <c r="H36">
        <f t="shared" ref="H36:H42" si="13">YEAR(E36)</f>
        <v>2027</v>
      </c>
      <c r="I36">
        <f t="shared" si="0"/>
        <v>1</v>
      </c>
      <c r="J36">
        <f t="shared" si="11"/>
        <v>9</v>
      </c>
      <c r="K36" s="201" t="str">
        <f t="shared" si="7"/>
        <v>2027.09</v>
      </c>
      <c r="AA36" s="215">
        <v>11</v>
      </c>
      <c r="AB36" s="457">
        <v>47087</v>
      </c>
      <c r="AC36" s="141" t="str">
        <f t="shared" si="8"/>
        <v>2028.11</v>
      </c>
      <c r="AD36">
        <f t="shared" si="1"/>
        <v>5</v>
      </c>
      <c r="AE36" t="str">
        <f t="shared" si="9"/>
        <v>czwartek</v>
      </c>
    </row>
    <row r="37" spans="1:31" x14ac:dyDescent="0.3">
      <c r="A37" s="550" t="s">
        <v>590</v>
      </c>
      <c r="B37" s="141">
        <v>36</v>
      </c>
      <c r="C37">
        <f t="shared" si="2"/>
        <v>2027</v>
      </c>
      <c r="E37" s="456">
        <f t="shared" si="10"/>
        <v>46633</v>
      </c>
      <c r="F37" s="456">
        <f t="shared" si="3"/>
        <v>46638</v>
      </c>
      <c r="G37" s="141" t="str">
        <f t="shared" si="12"/>
        <v>2027.09</v>
      </c>
      <c r="H37">
        <f t="shared" si="13"/>
        <v>2027</v>
      </c>
      <c r="I37">
        <f t="shared" si="0"/>
        <v>0</v>
      </c>
      <c r="J37">
        <f t="shared" si="11"/>
        <v>9</v>
      </c>
      <c r="K37" s="201" t="str">
        <f t="shared" si="7"/>
        <v>2027.09</v>
      </c>
      <c r="AA37" s="215">
        <v>12</v>
      </c>
      <c r="AB37" s="457">
        <v>47118</v>
      </c>
      <c r="AC37" s="141" t="str">
        <f t="shared" si="8"/>
        <v>2028.12</v>
      </c>
      <c r="AD37">
        <f t="shared" si="1"/>
        <v>1</v>
      </c>
      <c r="AE37" s="459" t="str">
        <f t="shared" si="9"/>
        <v>niedziela</v>
      </c>
    </row>
    <row r="38" spans="1:31" x14ac:dyDescent="0.3">
      <c r="A38" s="550" t="s">
        <v>591</v>
      </c>
      <c r="B38" s="141">
        <v>37</v>
      </c>
      <c r="C38">
        <f t="shared" si="2"/>
        <v>2027</v>
      </c>
      <c r="E38" s="456">
        <f t="shared" si="10"/>
        <v>46640</v>
      </c>
      <c r="F38" s="456">
        <f t="shared" si="3"/>
        <v>46645</v>
      </c>
      <c r="G38" s="141" t="str">
        <f t="shared" si="12"/>
        <v>2027.09</v>
      </c>
      <c r="H38">
        <f t="shared" si="13"/>
        <v>2027</v>
      </c>
      <c r="I38">
        <f t="shared" si="0"/>
        <v>0</v>
      </c>
      <c r="J38">
        <f t="shared" si="11"/>
        <v>9</v>
      </c>
      <c r="K38" s="201" t="str">
        <f t="shared" si="7"/>
        <v>2027.09</v>
      </c>
      <c r="AA38" s="458">
        <v>1</v>
      </c>
      <c r="AB38" s="457">
        <v>47149</v>
      </c>
      <c r="AC38" s="141" t="str">
        <f t="shared" si="8"/>
        <v>2029.01</v>
      </c>
      <c r="AD38">
        <f t="shared" si="1"/>
        <v>4</v>
      </c>
      <c r="AE38" t="str">
        <f t="shared" si="9"/>
        <v>środa</v>
      </c>
    </row>
    <row r="39" spans="1:31" x14ac:dyDescent="0.3">
      <c r="A39" s="550" t="s">
        <v>592</v>
      </c>
      <c r="B39" s="141">
        <v>38</v>
      </c>
      <c r="C39">
        <f t="shared" si="2"/>
        <v>2027</v>
      </c>
      <c r="E39" s="456">
        <f t="shared" si="10"/>
        <v>46647</v>
      </c>
      <c r="F39" s="456">
        <f t="shared" si="3"/>
        <v>46652</v>
      </c>
      <c r="G39" s="141" t="str">
        <f t="shared" si="12"/>
        <v>2027.09</v>
      </c>
      <c r="H39">
        <f t="shared" si="13"/>
        <v>2027</v>
      </c>
      <c r="I39">
        <f t="shared" si="0"/>
        <v>0</v>
      </c>
      <c r="J39">
        <f t="shared" si="11"/>
        <v>9</v>
      </c>
      <c r="K39" s="201" t="str">
        <f t="shared" si="7"/>
        <v>2027.09</v>
      </c>
      <c r="AA39" s="458">
        <v>2</v>
      </c>
      <c r="AB39" s="457">
        <v>47177</v>
      </c>
      <c r="AC39" s="141" t="str">
        <f t="shared" si="8"/>
        <v>2029.02</v>
      </c>
      <c r="AD39">
        <f t="shared" si="1"/>
        <v>4</v>
      </c>
      <c r="AE39" t="str">
        <f t="shared" si="9"/>
        <v>środa</v>
      </c>
    </row>
    <row r="40" spans="1:31" x14ac:dyDescent="0.3">
      <c r="A40" s="550" t="s">
        <v>593</v>
      </c>
      <c r="B40" s="141">
        <v>39</v>
      </c>
      <c r="C40">
        <f t="shared" si="2"/>
        <v>2027</v>
      </c>
      <c r="E40" s="456">
        <f t="shared" si="10"/>
        <v>46654</v>
      </c>
      <c r="F40" s="456">
        <f t="shared" si="3"/>
        <v>46659</v>
      </c>
      <c r="G40" s="141" t="str">
        <f t="shared" si="12"/>
        <v>2027.09</v>
      </c>
      <c r="H40">
        <f t="shared" si="13"/>
        <v>2027</v>
      </c>
      <c r="I40">
        <f t="shared" si="0"/>
        <v>0</v>
      </c>
      <c r="J40">
        <f t="shared" si="11"/>
        <v>9</v>
      </c>
      <c r="K40" s="201" t="str">
        <f t="shared" si="7"/>
        <v>2027.09</v>
      </c>
      <c r="AA40" s="458">
        <v>3</v>
      </c>
      <c r="AB40" s="457">
        <v>47208</v>
      </c>
      <c r="AC40" s="141" t="str">
        <f t="shared" si="8"/>
        <v>2029.03</v>
      </c>
      <c r="AD40">
        <f t="shared" si="1"/>
        <v>7</v>
      </c>
      <c r="AE40" s="459" t="str">
        <f t="shared" si="9"/>
        <v>sobota</v>
      </c>
    </row>
    <row r="41" spans="1:31" x14ac:dyDescent="0.3">
      <c r="A41" s="550" t="s">
        <v>594</v>
      </c>
      <c r="B41" s="141">
        <v>40</v>
      </c>
      <c r="C41">
        <f t="shared" si="2"/>
        <v>2027</v>
      </c>
      <c r="E41" s="456">
        <f t="shared" si="10"/>
        <v>46661</v>
      </c>
      <c r="F41" s="456">
        <f t="shared" si="3"/>
        <v>46666</v>
      </c>
      <c r="G41" s="141" t="str">
        <f t="shared" si="12"/>
        <v>2027.10</v>
      </c>
      <c r="H41">
        <f t="shared" si="13"/>
        <v>2027</v>
      </c>
      <c r="I41">
        <f t="shared" si="0"/>
        <v>1</v>
      </c>
      <c r="J41">
        <f t="shared" si="11"/>
        <v>10</v>
      </c>
      <c r="K41" s="201" t="str">
        <f t="shared" si="7"/>
        <v>2027.10</v>
      </c>
      <c r="AA41" s="458">
        <v>4</v>
      </c>
      <c r="AB41" s="457">
        <v>47238</v>
      </c>
      <c r="AC41" s="141" t="str">
        <f t="shared" si="8"/>
        <v>2029.04</v>
      </c>
      <c r="AD41">
        <f t="shared" si="1"/>
        <v>2</v>
      </c>
      <c r="AE41" t="str">
        <f t="shared" si="9"/>
        <v>poniedziałek</v>
      </c>
    </row>
    <row r="42" spans="1:31" x14ac:dyDescent="0.3">
      <c r="A42" s="550" t="s">
        <v>595</v>
      </c>
      <c r="B42" s="141">
        <v>41</v>
      </c>
      <c r="C42">
        <f t="shared" si="2"/>
        <v>2027</v>
      </c>
      <c r="E42" s="456">
        <f t="shared" si="10"/>
        <v>46668</v>
      </c>
      <c r="F42" s="456">
        <f t="shared" si="3"/>
        <v>46673</v>
      </c>
      <c r="G42" s="141" t="str">
        <f t="shared" si="12"/>
        <v>2027.10</v>
      </c>
      <c r="H42">
        <f t="shared" si="13"/>
        <v>2027</v>
      </c>
      <c r="I42">
        <f t="shared" si="0"/>
        <v>1</v>
      </c>
      <c r="J42">
        <f t="shared" si="11"/>
        <v>10</v>
      </c>
      <c r="K42" s="201" t="str">
        <f t="shared" si="7"/>
        <v>2027.10</v>
      </c>
      <c r="AA42" s="458">
        <v>5</v>
      </c>
      <c r="AB42" s="457">
        <v>47269</v>
      </c>
      <c r="AC42" s="141" t="str">
        <f t="shared" si="8"/>
        <v>2029.05</v>
      </c>
      <c r="AD42">
        <f t="shared" si="1"/>
        <v>5</v>
      </c>
      <c r="AE42" t="str">
        <f t="shared" si="9"/>
        <v>czwartek</v>
      </c>
    </row>
    <row r="43" spans="1:31" x14ac:dyDescent="0.3">
      <c r="A43" s="550" t="s">
        <v>596</v>
      </c>
      <c r="B43" s="141">
        <v>42</v>
      </c>
      <c r="C43">
        <f t="shared" si="2"/>
        <v>2027</v>
      </c>
      <c r="E43" s="456">
        <f t="shared" si="10"/>
        <v>46675</v>
      </c>
      <c r="F43" s="456">
        <f t="shared" si="3"/>
        <v>46680</v>
      </c>
      <c r="G43" s="141" t="str">
        <f t="shared" ref="G43:G44" si="14">_xlfn.CONCAT(YEAR(E43),".",TEXT(MONTH(E43),"0#"))</f>
        <v>2027.10</v>
      </c>
      <c r="H43">
        <f t="shared" ref="H43:H44" si="15">YEAR(E43)</f>
        <v>2027</v>
      </c>
      <c r="I43">
        <f t="shared" si="0"/>
        <v>1</v>
      </c>
      <c r="J43">
        <f t="shared" si="11"/>
        <v>10</v>
      </c>
      <c r="K43" s="201" t="str">
        <f t="shared" si="7"/>
        <v>2027.10</v>
      </c>
      <c r="AA43" s="458">
        <v>6</v>
      </c>
      <c r="AB43" s="457">
        <v>47299</v>
      </c>
      <c r="AC43" s="141" t="str">
        <f t="shared" si="8"/>
        <v>2029.06</v>
      </c>
      <c r="AD43">
        <f t="shared" si="1"/>
        <v>7</v>
      </c>
      <c r="AE43" s="459" t="str">
        <f t="shared" si="9"/>
        <v>sobota</v>
      </c>
    </row>
    <row r="44" spans="1:31" x14ac:dyDescent="0.3">
      <c r="A44" s="550" t="s">
        <v>597</v>
      </c>
      <c r="B44" s="141">
        <v>43</v>
      </c>
      <c r="C44">
        <f t="shared" si="2"/>
        <v>2027</v>
      </c>
      <c r="E44" s="456">
        <f t="shared" ref="E44:E81" si="16">F43+2</f>
        <v>46682</v>
      </c>
      <c r="F44" s="456">
        <f t="shared" ref="F44:F81" si="17">E44+5</f>
        <v>46687</v>
      </c>
      <c r="G44" s="141" t="str">
        <f t="shared" si="14"/>
        <v>2027.10</v>
      </c>
      <c r="H44">
        <f t="shared" si="15"/>
        <v>2027</v>
      </c>
      <c r="I44">
        <f t="shared" si="0"/>
        <v>1</v>
      </c>
      <c r="J44">
        <f t="shared" ref="J44:J81" si="18">IF(AND(DAY(F44)&lt; DAY(E44),I44=1),MONTH(E44)+1,MONTH(E44))</f>
        <v>10</v>
      </c>
      <c r="K44" s="201" t="str">
        <f t="shared" ref="K44:K81" si="19">_xlfn.CONCAT(H44,".",TEXT(J44,"0#"))</f>
        <v>2027.10</v>
      </c>
      <c r="AA44" s="458">
        <v>7</v>
      </c>
      <c r="AB44" s="457">
        <v>47330</v>
      </c>
      <c r="AC44" s="141" t="str">
        <f t="shared" si="8"/>
        <v>2029.07</v>
      </c>
      <c r="AD44">
        <f t="shared" si="1"/>
        <v>3</v>
      </c>
      <c r="AE44" t="str">
        <f t="shared" si="9"/>
        <v>wtorek</v>
      </c>
    </row>
    <row r="45" spans="1:31" x14ac:dyDescent="0.3">
      <c r="A45" s="550" t="s">
        <v>598</v>
      </c>
      <c r="B45" s="141">
        <v>44</v>
      </c>
      <c r="C45">
        <f t="shared" si="2"/>
        <v>2027</v>
      </c>
      <c r="E45" s="456">
        <f t="shared" si="16"/>
        <v>46689</v>
      </c>
      <c r="F45" s="456">
        <f t="shared" si="17"/>
        <v>46694</v>
      </c>
      <c r="G45" s="141" t="str">
        <f t="shared" ref="G45:G82" si="20">_xlfn.CONCAT(YEAR(E45),".",TEXT(MONTH(E45),"0#"))</f>
        <v>2027.10</v>
      </c>
      <c r="H45">
        <f t="shared" ref="H45:H82" si="21">YEAR(E45)</f>
        <v>2027</v>
      </c>
      <c r="I45">
        <f t="shared" si="0"/>
        <v>1</v>
      </c>
      <c r="J45">
        <f t="shared" si="18"/>
        <v>11</v>
      </c>
      <c r="K45" s="201" t="str">
        <f t="shared" si="19"/>
        <v>2027.11</v>
      </c>
      <c r="AA45" s="458">
        <v>8</v>
      </c>
      <c r="AB45" s="457">
        <v>47361</v>
      </c>
      <c r="AC45" s="141" t="str">
        <f t="shared" si="8"/>
        <v>2029.08</v>
      </c>
      <c r="AD45">
        <f t="shared" si="1"/>
        <v>6</v>
      </c>
      <c r="AE45" t="str">
        <f t="shared" si="9"/>
        <v>piątek</v>
      </c>
    </row>
    <row r="46" spans="1:31" x14ac:dyDescent="0.3">
      <c r="A46" s="550" t="s">
        <v>599</v>
      </c>
      <c r="B46" s="141">
        <v>45</v>
      </c>
      <c r="C46">
        <f t="shared" si="2"/>
        <v>2027</v>
      </c>
      <c r="E46" s="456">
        <f t="shared" si="16"/>
        <v>46696</v>
      </c>
      <c r="F46" s="456">
        <f t="shared" si="17"/>
        <v>46701</v>
      </c>
      <c r="G46" s="141" t="str">
        <f t="shared" si="20"/>
        <v>2027.11</v>
      </c>
      <c r="H46">
        <f t="shared" si="21"/>
        <v>2027</v>
      </c>
      <c r="I46">
        <f t="shared" si="0"/>
        <v>1</v>
      </c>
      <c r="J46">
        <f t="shared" si="18"/>
        <v>11</v>
      </c>
      <c r="K46" s="201" t="str">
        <f t="shared" si="19"/>
        <v>2027.11</v>
      </c>
      <c r="AA46" s="458">
        <v>9</v>
      </c>
      <c r="AB46" s="457">
        <v>47391</v>
      </c>
      <c r="AC46" s="141" t="str">
        <f t="shared" si="8"/>
        <v>2029.09</v>
      </c>
      <c r="AD46">
        <f t="shared" si="1"/>
        <v>1</v>
      </c>
      <c r="AE46" s="459" t="str">
        <f t="shared" si="9"/>
        <v>niedziela</v>
      </c>
    </row>
    <row r="47" spans="1:31" x14ac:dyDescent="0.3">
      <c r="A47" s="550" t="s">
        <v>600</v>
      </c>
      <c r="B47" s="141">
        <v>46</v>
      </c>
      <c r="C47">
        <f t="shared" si="2"/>
        <v>2027</v>
      </c>
      <c r="E47" s="456">
        <f t="shared" si="16"/>
        <v>46703</v>
      </c>
      <c r="F47" s="456">
        <f t="shared" si="17"/>
        <v>46708</v>
      </c>
      <c r="G47" s="141" t="str">
        <f t="shared" si="20"/>
        <v>2027.11</v>
      </c>
      <c r="H47">
        <f t="shared" si="21"/>
        <v>2027</v>
      </c>
      <c r="I47">
        <f t="shared" si="0"/>
        <v>1</v>
      </c>
      <c r="J47">
        <f t="shared" si="18"/>
        <v>11</v>
      </c>
      <c r="K47" s="201" t="str">
        <f t="shared" si="19"/>
        <v>2027.11</v>
      </c>
      <c r="AA47" s="458">
        <v>10</v>
      </c>
      <c r="AB47" s="457">
        <v>47422</v>
      </c>
      <c r="AC47" s="141" t="str">
        <f t="shared" si="8"/>
        <v>2029.10</v>
      </c>
      <c r="AD47">
        <f t="shared" si="1"/>
        <v>4</v>
      </c>
      <c r="AE47" t="str">
        <f t="shared" si="9"/>
        <v>środa</v>
      </c>
    </row>
    <row r="48" spans="1:31" x14ac:dyDescent="0.3">
      <c r="A48" s="550" t="s">
        <v>601</v>
      </c>
      <c r="B48" s="141">
        <v>47</v>
      </c>
      <c r="C48">
        <f t="shared" si="2"/>
        <v>2027</v>
      </c>
      <c r="E48" s="456">
        <f t="shared" si="16"/>
        <v>46710</v>
      </c>
      <c r="F48" s="456">
        <f t="shared" si="17"/>
        <v>46715</v>
      </c>
      <c r="G48" s="141" t="str">
        <f t="shared" si="20"/>
        <v>2027.11</v>
      </c>
      <c r="H48">
        <f t="shared" si="21"/>
        <v>2027</v>
      </c>
      <c r="I48">
        <f t="shared" si="0"/>
        <v>1</v>
      </c>
      <c r="J48">
        <f t="shared" si="18"/>
        <v>11</v>
      </c>
      <c r="K48" s="201" t="str">
        <f t="shared" si="19"/>
        <v>2027.11</v>
      </c>
      <c r="AA48" s="458">
        <v>11</v>
      </c>
      <c r="AB48" s="457">
        <v>47452</v>
      </c>
      <c r="AC48" s="141" t="str">
        <f t="shared" si="8"/>
        <v>2029.11</v>
      </c>
      <c r="AD48">
        <f t="shared" si="1"/>
        <v>6</v>
      </c>
      <c r="AE48" t="str">
        <f t="shared" si="9"/>
        <v>piątek</v>
      </c>
    </row>
    <row r="49" spans="1:31" x14ac:dyDescent="0.3">
      <c r="A49" s="550" t="s">
        <v>602</v>
      </c>
      <c r="B49" s="141">
        <v>48</v>
      </c>
      <c r="C49">
        <f t="shared" si="2"/>
        <v>2027</v>
      </c>
      <c r="E49" s="456">
        <f t="shared" si="16"/>
        <v>46717</v>
      </c>
      <c r="F49" s="456">
        <f t="shared" si="17"/>
        <v>46722</v>
      </c>
      <c r="G49" s="141" t="str">
        <f t="shared" si="20"/>
        <v>2027.11</v>
      </c>
      <c r="H49">
        <f t="shared" si="21"/>
        <v>2027</v>
      </c>
      <c r="I49">
        <f t="shared" si="0"/>
        <v>1</v>
      </c>
      <c r="J49">
        <f t="shared" si="18"/>
        <v>12</v>
      </c>
      <c r="K49" s="201" t="str">
        <f t="shared" si="19"/>
        <v>2027.12</v>
      </c>
      <c r="AA49" s="458">
        <v>12</v>
      </c>
      <c r="AB49" s="457">
        <v>47483</v>
      </c>
      <c r="AC49" s="141" t="str">
        <f t="shared" si="8"/>
        <v>2029.12</v>
      </c>
      <c r="AD49">
        <f t="shared" si="1"/>
        <v>2</v>
      </c>
      <c r="AE49" t="str">
        <f t="shared" si="9"/>
        <v>poniedziałek</v>
      </c>
    </row>
    <row r="50" spans="1:31" x14ac:dyDescent="0.3">
      <c r="A50" s="550" t="s">
        <v>603</v>
      </c>
      <c r="B50" s="141">
        <v>49</v>
      </c>
      <c r="C50">
        <f t="shared" si="2"/>
        <v>2027</v>
      </c>
      <c r="E50" s="456">
        <f t="shared" si="16"/>
        <v>46724</v>
      </c>
      <c r="F50" s="456">
        <f t="shared" si="17"/>
        <v>46729</v>
      </c>
      <c r="G50" s="141" t="str">
        <f t="shared" si="20"/>
        <v>2027.12</v>
      </c>
      <c r="H50">
        <f t="shared" si="21"/>
        <v>2027</v>
      </c>
      <c r="I50">
        <f t="shared" si="0"/>
        <v>0</v>
      </c>
      <c r="J50">
        <f t="shared" si="18"/>
        <v>12</v>
      </c>
      <c r="K50" s="201" t="str">
        <f t="shared" si="19"/>
        <v>2027.12</v>
      </c>
      <c r="AA50" s="215">
        <v>1</v>
      </c>
      <c r="AB50" s="457">
        <v>47514</v>
      </c>
      <c r="AC50" s="141" t="str">
        <f t="shared" si="8"/>
        <v>2030.01</v>
      </c>
      <c r="AD50">
        <f t="shared" si="1"/>
        <v>5</v>
      </c>
      <c r="AE50" t="str">
        <f t="shared" si="9"/>
        <v>czwartek</v>
      </c>
    </row>
    <row r="51" spans="1:31" x14ac:dyDescent="0.3">
      <c r="A51" s="550" t="s">
        <v>604</v>
      </c>
      <c r="B51" s="141">
        <v>50</v>
      </c>
      <c r="C51">
        <f t="shared" si="2"/>
        <v>2027</v>
      </c>
      <c r="E51" s="456">
        <f t="shared" si="16"/>
        <v>46731</v>
      </c>
      <c r="F51" s="456">
        <f t="shared" si="17"/>
        <v>46736</v>
      </c>
      <c r="G51" s="141" t="str">
        <f t="shared" si="20"/>
        <v>2027.12</v>
      </c>
      <c r="H51">
        <f t="shared" si="21"/>
        <v>2027</v>
      </c>
      <c r="I51">
        <f t="shared" si="0"/>
        <v>0</v>
      </c>
      <c r="J51">
        <f t="shared" si="18"/>
        <v>12</v>
      </c>
      <c r="K51" s="201" t="str">
        <f t="shared" si="19"/>
        <v>2027.12</v>
      </c>
      <c r="AA51" s="215">
        <v>2</v>
      </c>
      <c r="AB51" s="457">
        <v>47542</v>
      </c>
      <c r="AC51" s="141" t="str">
        <f t="shared" si="8"/>
        <v>2030.02</v>
      </c>
      <c r="AD51">
        <f t="shared" si="1"/>
        <v>5</v>
      </c>
      <c r="AE51" t="str">
        <f t="shared" si="9"/>
        <v>czwartek</v>
      </c>
    </row>
    <row r="52" spans="1:31" x14ac:dyDescent="0.3">
      <c r="A52" s="550" t="s">
        <v>605</v>
      </c>
      <c r="B52" s="141">
        <v>51</v>
      </c>
      <c r="C52">
        <f t="shared" si="2"/>
        <v>2027</v>
      </c>
      <c r="E52" s="456">
        <f t="shared" si="16"/>
        <v>46738</v>
      </c>
      <c r="F52" s="456">
        <f t="shared" si="17"/>
        <v>46743</v>
      </c>
      <c r="G52" s="141" t="str">
        <f t="shared" si="20"/>
        <v>2027.12</v>
      </c>
      <c r="H52">
        <f t="shared" si="21"/>
        <v>2027</v>
      </c>
      <c r="I52">
        <f t="shared" si="0"/>
        <v>0</v>
      </c>
      <c r="J52">
        <f t="shared" si="18"/>
        <v>12</v>
      </c>
      <c r="K52" s="201" t="str">
        <f t="shared" si="19"/>
        <v>2027.12</v>
      </c>
      <c r="AA52" s="215">
        <v>3</v>
      </c>
      <c r="AB52" s="457">
        <v>47573</v>
      </c>
      <c r="AC52" s="141" t="str">
        <f t="shared" si="8"/>
        <v>2030.03</v>
      </c>
      <c r="AD52">
        <f t="shared" si="1"/>
        <v>1</v>
      </c>
      <c r="AE52" s="459" t="str">
        <f t="shared" si="9"/>
        <v>niedziela</v>
      </c>
    </row>
    <row r="53" spans="1:31" x14ac:dyDescent="0.3">
      <c r="A53" s="550" t="s">
        <v>606</v>
      </c>
      <c r="B53" s="141">
        <v>52</v>
      </c>
      <c r="C53">
        <f t="shared" si="2"/>
        <v>2027</v>
      </c>
      <c r="E53" s="456">
        <f t="shared" si="16"/>
        <v>46745</v>
      </c>
      <c r="F53" s="456">
        <f t="shared" si="17"/>
        <v>46750</v>
      </c>
      <c r="G53" s="141" t="str">
        <f t="shared" si="20"/>
        <v>2027.12</v>
      </c>
      <c r="H53">
        <f t="shared" si="21"/>
        <v>2027</v>
      </c>
      <c r="I53">
        <f t="shared" si="0"/>
        <v>0</v>
      </c>
      <c r="J53">
        <f t="shared" si="18"/>
        <v>12</v>
      </c>
      <c r="K53" s="201" t="str">
        <f t="shared" si="19"/>
        <v>2027.12</v>
      </c>
      <c r="AA53" s="215">
        <v>4</v>
      </c>
      <c r="AB53" s="457">
        <v>47603</v>
      </c>
      <c r="AC53" s="141" t="str">
        <f t="shared" si="8"/>
        <v>2030.04</v>
      </c>
      <c r="AD53">
        <f t="shared" si="1"/>
        <v>3</v>
      </c>
      <c r="AE53" t="str">
        <f t="shared" si="9"/>
        <v>wtorek</v>
      </c>
    </row>
    <row r="54" spans="1:31" x14ac:dyDescent="0.3">
      <c r="A54" s="550" t="s">
        <v>607</v>
      </c>
      <c r="B54" s="141">
        <v>53</v>
      </c>
      <c r="C54">
        <f t="shared" si="2"/>
        <v>2027</v>
      </c>
      <c r="E54" s="456">
        <f t="shared" si="16"/>
        <v>46752</v>
      </c>
      <c r="F54" s="456">
        <f t="shared" si="17"/>
        <v>46757</v>
      </c>
      <c r="G54" s="141" t="str">
        <f t="shared" si="20"/>
        <v>2027.12</v>
      </c>
      <c r="H54">
        <f t="shared" si="21"/>
        <v>2027</v>
      </c>
      <c r="I54">
        <f t="shared" si="0"/>
        <v>0</v>
      </c>
      <c r="J54">
        <f t="shared" si="18"/>
        <v>12</v>
      </c>
      <c r="K54" s="201" t="str">
        <f t="shared" si="19"/>
        <v>2027.12</v>
      </c>
      <c r="AA54" s="215">
        <v>5</v>
      </c>
      <c r="AB54" s="457">
        <v>47634</v>
      </c>
      <c r="AC54" s="141" t="str">
        <f t="shared" si="8"/>
        <v>2030.05</v>
      </c>
      <c r="AD54">
        <f t="shared" si="1"/>
        <v>6</v>
      </c>
      <c r="AE54" t="str">
        <f t="shared" si="9"/>
        <v>piątek</v>
      </c>
    </row>
    <row r="55" spans="1:31" x14ac:dyDescent="0.3">
      <c r="A55" s="550" t="s">
        <v>608</v>
      </c>
      <c r="B55" s="289">
        <v>54</v>
      </c>
      <c r="C55">
        <f t="shared" si="2"/>
        <v>2028</v>
      </c>
      <c r="E55" s="456">
        <f t="shared" si="16"/>
        <v>46759</v>
      </c>
      <c r="F55" s="456">
        <f t="shared" si="17"/>
        <v>46764</v>
      </c>
      <c r="G55" s="141" t="str">
        <f t="shared" si="20"/>
        <v>2028.01</v>
      </c>
      <c r="H55">
        <f t="shared" si="21"/>
        <v>2028</v>
      </c>
      <c r="I55">
        <f t="shared" si="0"/>
        <v>1</v>
      </c>
      <c r="J55">
        <f t="shared" si="18"/>
        <v>1</v>
      </c>
      <c r="K55" s="201" t="str">
        <f t="shared" si="19"/>
        <v>2028.01</v>
      </c>
      <c r="AA55" s="215">
        <v>6</v>
      </c>
      <c r="AB55" s="457">
        <v>47664</v>
      </c>
      <c r="AC55" s="141" t="str">
        <f t="shared" si="8"/>
        <v>2030.06</v>
      </c>
      <c r="AD55">
        <f t="shared" si="1"/>
        <v>1</v>
      </c>
      <c r="AE55" s="459" t="str">
        <f t="shared" si="9"/>
        <v>niedziela</v>
      </c>
    </row>
    <row r="56" spans="1:31" x14ac:dyDescent="0.3">
      <c r="A56" s="550" t="s">
        <v>609</v>
      </c>
      <c r="B56" s="289">
        <v>55</v>
      </c>
      <c r="C56">
        <f t="shared" si="2"/>
        <v>2028</v>
      </c>
      <c r="E56" s="456">
        <f t="shared" si="16"/>
        <v>46766</v>
      </c>
      <c r="F56" s="456">
        <f t="shared" si="17"/>
        <v>46771</v>
      </c>
      <c r="G56" s="141" t="str">
        <f t="shared" si="20"/>
        <v>2028.01</v>
      </c>
      <c r="H56">
        <f t="shared" si="21"/>
        <v>2028</v>
      </c>
      <c r="I56">
        <f t="shared" si="0"/>
        <v>1</v>
      </c>
      <c r="J56">
        <f t="shared" si="18"/>
        <v>1</v>
      </c>
      <c r="K56" s="201" t="str">
        <f t="shared" si="19"/>
        <v>2028.01</v>
      </c>
      <c r="AA56" s="215">
        <v>7</v>
      </c>
      <c r="AB56" s="457">
        <v>47695</v>
      </c>
      <c r="AC56" s="141" t="str">
        <f t="shared" si="8"/>
        <v>2030.07</v>
      </c>
      <c r="AD56">
        <f t="shared" si="1"/>
        <v>4</v>
      </c>
      <c r="AE56" t="str">
        <f t="shared" si="9"/>
        <v>środa</v>
      </c>
    </row>
    <row r="57" spans="1:31" x14ac:dyDescent="0.3">
      <c r="A57" s="550" t="s">
        <v>610</v>
      </c>
      <c r="B57" s="289">
        <v>56</v>
      </c>
      <c r="C57">
        <f t="shared" si="2"/>
        <v>2028</v>
      </c>
      <c r="E57" s="456">
        <f t="shared" si="16"/>
        <v>46773</v>
      </c>
      <c r="F57" s="456">
        <f t="shared" si="17"/>
        <v>46778</v>
      </c>
      <c r="G57" s="141" t="str">
        <f t="shared" si="20"/>
        <v>2028.01</v>
      </c>
      <c r="H57">
        <f t="shared" si="21"/>
        <v>2028</v>
      </c>
      <c r="I57">
        <f t="shared" si="0"/>
        <v>1</v>
      </c>
      <c r="J57">
        <f t="shared" si="18"/>
        <v>1</v>
      </c>
      <c r="K57" s="201" t="str">
        <f t="shared" si="19"/>
        <v>2028.01</v>
      </c>
      <c r="AA57" s="215">
        <v>8</v>
      </c>
      <c r="AB57" s="457">
        <v>47726</v>
      </c>
      <c r="AC57" s="141" t="str">
        <f t="shared" si="8"/>
        <v>2030.08</v>
      </c>
      <c r="AD57">
        <f t="shared" si="1"/>
        <v>7</v>
      </c>
      <c r="AE57" s="459" t="str">
        <f t="shared" si="9"/>
        <v>sobota</v>
      </c>
    </row>
    <row r="58" spans="1:31" x14ac:dyDescent="0.3">
      <c r="A58" s="550" t="s">
        <v>626</v>
      </c>
      <c r="B58" s="289">
        <v>57</v>
      </c>
      <c r="C58">
        <f t="shared" si="2"/>
        <v>2028</v>
      </c>
      <c r="E58" s="456">
        <f t="shared" si="16"/>
        <v>46780</v>
      </c>
      <c r="F58" s="456">
        <f t="shared" si="17"/>
        <v>46785</v>
      </c>
      <c r="G58" s="141" t="str">
        <f t="shared" si="20"/>
        <v>2028.01</v>
      </c>
      <c r="H58">
        <f t="shared" si="21"/>
        <v>2028</v>
      </c>
      <c r="I58">
        <f t="shared" si="0"/>
        <v>1</v>
      </c>
      <c r="J58">
        <f t="shared" si="18"/>
        <v>2</v>
      </c>
      <c r="K58" s="201" t="str">
        <f t="shared" si="19"/>
        <v>2028.02</v>
      </c>
      <c r="AA58" s="215">
        <v>9</v>
      </c>
      <c r="AB58" s="457">
        <v>47756</v>
      </c>
      <c r="AC58" s="141" t="str">
        <f t="shared" si="8"/>
        <v>2030.09</v>
      </c>
      <c r="AD58">
        <f t="shared" si="1"/>
        <v>2</v>
      </c>
      <c r="AE58" t="str">
        <f t="shared" si="9"/>
        <v>poniedziałek</v>
      </c>
    </row>
    <row r="59" spans="1:31" x14ac:dyDescent="0.3">
      <c r="A59" s="550" t="s">
        <v>627</v>
      </c>
      <c r="B59" s="289">
        <v>58</v>
      </c>
      <c r="C59">
        <f t="shared" si="2"/>
        <v>2028</v>
      </c>
      <c r="E59" s="456">
        <f t="shared" si="16"/>
        <v>46787</v>
      </c>
      <c r="F59" s="456">
        <f t="shared" si="17"/>
        <v>46792</v>
      </c>
      <c r="G59" s="141" t="str">
        <f t="shared" si="20"/>
        <v>2028.02</v>
      </c>
      <c r="H59">
        <f t="shared" si="21"/>
        <v>2028</v>
      </c>
      <c r="I59">
        <f t="shared" si="0"/>
        <v>1</v>
      </c>
      <c r="J59">
        <f t="shared" si="18"/>
        <v>2</v>
      </c>
      <c r="K59" s="201" t="str">
        <f t="shared" si="19"/>
        <v>2028.02</v>
      </c>
      <c r="AA59" s="215">
        <v>10</v>
      </c>
      <c r="AB59" s="457">
        <v>47787</v>
      </c>
      <c r="AC59" s="141" t="str">
        <f t="shared" si="8"/>
        <v>2030.10</v>
      </c>
      <c r="AD59">
        <f t="shared" si="1"/>
        <v>5</v>
      </c>
      <c r="AE59" t="str">
        <f t="shared" si="9"/>
        <v>czwartek</v>
      </c>
    </row>
    <row r="60" spans="1:31" x14ac:dyDescent="0.3">
      <c r="A60" s="550" t="s">
        <v>628</v>
      </c>
      <c r="B60" s="289">
        <v>59</v>
      </c>
      <c r="C60">
        <f t="shared" si="2"/>
        <v>2028</v>
      </c>
      <c r="E60" s="456">
        <f t="shared" si="16"/>
        <v>46794</v>
      </c>
      <c r="F60" s="456">
        <f t="shared" si="17"/>
        <v>46799</v>
      </c>
      <c r="G60" s="141" t="str">
        <f t="shared" si="20"/>
        <v>2028.02</v>
      </c>
      <c r="H60">
        <f t="shared" si="21"/>
        <v>2028</v>
      </c>
      <c r="I60">
        <f t="shared" si="0"/>
        <v>1</v>
      </c>
      <c r="J60">
        <f t="shared" si="18"/>
        <v>2</v>
      </c>
      <c r="K60" s="201" t="str">
        <f t="shared" si="19"/>
        <v>2028.02</v>
      </c>
      <c r="AA60" s="215">
        <v>11</v>
      </c>
      <c r="AB60" s="457">
        <v>47817</v>
      </c>
      <c r="AC60" s="141" t="str">
        <f t="shared" si="8"/>
        <v>2030.11</v>
      </c>
      <c r="AD60">
        <f t="shared" si="1"/>
        <v>7</v>
      </c>
      <c r="AE60" s="459" t="str">
        <f t="shared" si="9"/>
        <v>sobota</v>
      </c>
    </row>
    <row r="61" spans="1:31" x14ac:dyDescent="0.3">
      <c r="A61" s="550" t="s">
        <v>629</v>
      </c>
      <c r="B61" s="289">
        <v>60</v>
      </c>
      <c r="C61">
        <f t="shared" si="2"/>
        <v>2028</v>
      </c>
      <c r="E61" s="456">
        <f t="shared" si="16"/>
        <v>46801</v>
      </c>
      <c r="F61" s="456">
        <f t="shared" si="17"/>
        <v>46806</v>
      </c>
      <c r="G61" s="141" t="str">
        <f t="shared" si="20"/>
        <v>2028.02</v>
      </c>
      <c r="H61">
        <f t="shared" si="21"/>
        <v>2028</v>
      </c>
      <c r="I61">
        <f t="shared" si="0"/>
        <v>1</v>
      </c>
      <c r="J61">
        <f t="shared" si="18"/>
        <v>2</v>
      </c>
      <c r="K61" s="201" t="str">
        <f t="shared" si="19"/>
        <v>2028.02</v>
      </c>
      <c r="AA61" s="215">
        <v>12</v>
      </c>
      <c r="AB61" s="457">
        <v>47848</v>
      </c>
      <c r="AC61" s="141" t="str">
        <f t="shared" si="8"/>
        <v>2030.12</v>
      </c>
      <c r="AD61">
        <f t="shared" si="1"/>
        <v>3</v>
      </c>
      <c r="AE61" t="str">
        <f t="shared" si="9"/>
        <v>wtorek</v>
      </c>
    </row>
    <row r="62" spans="1:31" x14ac:dyDescent="0.3">
      <c r="A62" s="550" t="s">
        <v>630</v>
      </c>
      <c r="B62" s="289">
        <v>61</v>
      </c>
      <c r="C62">
        <f t="shared" si="2"/>
        <v>2028</v>
      </c>
      <c r="E62" s="456">
        <f t="shared" si="16"/>
        <v>46808</v>
      </c>
      <c r="F62" s="456">
        <f t="shared" si="17"/>
        <v>46813</v>
      </c>
      <c r="G62" s="141" t="str">
        <f t="shared" si="20"/>
        <v>2028.02</v>
      </c>
      <c r="H62">
        <f t="shared" si="21"/>
        <v>2028</v>
      </c>
      <c r="I62">
        <f t="shared" si="0"/>
        <v>1</v>
      </c>
      <c r="J62">
        <f t="shared" si="18"/>
        <v>3</v>
      </c>
      <c r="K62" s="201" t="str">
        <f t="shared" si="19"/>
        <v>2028.03</v>
      </c>
      <c r="AA62" s="458">
        <v>1</v>
      </c>
      <c r="AB62" s="457">
        <v>47879</v>
      </c>
      <c r="AC62" s="141" t="str">
        <f t="shared" si="8"/>
        <v>2031.01</v>
      </c>
      <c r="AD62">
        <f t="shared" si="1"/>
        <v>6</v>
      </c>
      <c r="AE62" t="str">
        <f t="shared" si="9"/>
        <v>piątek</v>
      </c>
    </row>
    <row r="63" spans="1:31" x14ac:dyDescent="0.3">
      <c r="A63" s="550" t="s">
        <v>631</v>
      </c>
      <c r="B63" s="289">
        <v>62</v>
      </c>
      <c r="C63">
        <f t="shared" si="2"/>
        <v>2028</v>
      </c>
      <c r="E63" s="456">
        <f t="shared" si="16"/>
        <v>46815</v>
      </c>
      <c r="F63" s="456">
        <f t="shared" si="17"/>
        <v>46820</v>
      </c>
      <c r="G63" s="141" t="str">
        <f t="shared" si="20"/>
        <v>2028.03</v>
      </c>
      <c r="H63">
        <f t="shared" si="21"/>
        <v>2028</v>
      </c>
      <c r="I63">
        <f t="shared" si="0"/>
        <v>0</v>
      </c>
      <c r="J63">
        <f t="shared" si="18"/>
        <v>3</v>
      </c>
      <c r="K63" s="201" t="str">
        <f t="shared" si="19"/>
        <v>2028.03</v>
      </c>
      <c r="AA63" s="458">
        <v>2</v>
      </c>
      <c r="AB63" s="457">
        <v>47907</v>
      </c>
      <c r="AC63" s="141" t="str">
        <f t="shared" si="8"/>
        <v>2031.02</v>
      </c>
      <c r="AD63">
        <f t="shared" si="1"/>
        <v>6</v>
      </c>
      <c r="AE63" t="str">
        <f t="shared" si="9"/>
        <v>piątek</v>
      </c>
    </row>
    <row r="64" spans="1:31" x14ac:dyDescent="0.3">
      <c r="A64" s="550" t="s">
        <v>632</v>
      </c>
      <c r="B64" s="289">
        <v>63</v>
      </c>
      <c r="C64">
        <f t="shared" si="2"/>
        <v>2028</v>
      </c>
      <c r="E64" s="456">
        <f t="shared" si="16"/>
        <v>46822</v>
      </c>
      <c r="F64" s="456">
        <f t="shared" si="17"/>
        <v>46827</v>
      </c>
      <c r="G64" s="141" t="str">
        <f t="shared" si="20"/>
        <v>2028.03</v>
      </c>
      <c r="H64">
        <f t="shared" si="21"/>
        <v>2028</v>
      </c>
      <c r="I64">
        <f t="shared" si="0"/>
        <v>0</v>
      </c>
      <c r="J64">
        <f t="shared" si="18"/>
        <v>3</v>
      </c>
      <c r="K64" s="201" t="str">
        <f t="shared" si="19"/>
        <v>2028.03</v>
      </c>
      <c r="AA64" s="458">
        <v>3</v>
      </c>
      <c r="AB64" s="457">
        <v>47938</v>
      </c>
      <c r="AC64" s="141" t="str">
        <f t="shared" si="8"/>
        <v>2031.03</v>
      </c>
      <c r="AD64">
        <f t="shared" si="1"/>
        <v>2</v>
      </c>
      <c r="AE64" t="str">
        <f t="shared" si="9"/>
        <v>poniedziałek</v>
      </c>
    </row>
    <row r="65" spans="1:31" x14ac:dyDescent="0.3">
      <c r="A65" s="550" t="s">
        <v>633</v>
      </c>
      <c r="B65" s="289">
        <v>64</v>
      </c>
      <c r="C65">
        <f t="shared" si="2"/>
        <v>2028</v>
      </c>
      <c r="E65" s="456">
        <f t="shared" si="16"/>
        <v>46829</v>
      </c>
      <c r="F65" s="456">
        <f t="shared" si="17"/>
        <v>46834</v>
      </c>
      <c r="G65" s="141" t="str">
        <f t="shared" si="20"/>
        <v>2028.03</v>
      </c>
      <c r="H65">
        <f t="shared" si="21"/>
        <v>2028</v>
      </c>
      <c r="I65">
        <f t="shared" si="0"/>
        <v>0</v>
      </c>
      <c r="J65">
        <f t="shared" si="18"/>
        <v>3</v>
      </c>
      <c r="K65" s="201" t="str">
        <f t="shared" si="19"/>
        <v>2028.03</v>
      </c>
      <c r="AA65" s="458">
        <v>4</v>
      </c>
      <c r="AB65" s="457">
        <v>47968</v>
      </c>
      <c r="AC65" s="141" t="str">
        <f t="shared" si="8"/>
        <v>2031.04</v>
      </c>
      <c r="AD65">
        <f t="shared" si="1"/>
        <v>4</v>
      </c>
      <c r="AE65" t="str">
        <f t="shared" si="9"/>
        <v>środa</v>
      </c>
    </row>
    <row r="66" spans="1:31" x14ac:dyDescent="0.3">
      <c r="A66" s="550" t="s">
        <v>634</v>
      </c>
      <c r="B66" s="289">
        <v>65</v>
      </c>
      <c r="C66">
        <f t="shared" si="2"/>
        <v>2028</v>
      </c>
      <c r="E66" s="456">
        <f t="shared" si="16"/>
        <v>46836</v>
      </c>
      <c r="F66" s="456">
        <f t="shared" si="17"/>
        <v>46841</v>
      </c>
      <c r="G66" s="141" t="str">
        <f t="shared" si="20"/>
        <v>2028.03</v>
      </c>
      <c r="H66">
        <f t="shared" si="21"/>
        <v>2028</v>
      </c>
      <c r="I66">
        <f t="shared" ref="I66:I129" si="22">IF(VLOOKUP(G66,AC:AD,2,FALSE)&lt;4,1,0)</f>
        <v>0</v>
      </c>
      <c r="J66">
        <f t="shared" si="18"/>
        <v>3</v>
      </c>
      <c r="K66" s="201" t="str">
        <f t="shared" si="19"/>
        <v>2028.03</v>
      </c>
      <c r="AA66" s="458">
        <v>5</v>
      </c>
      <c r="AB66" s="457">
        <v>47999</v>
      </c>
      <c r="AC66" s="141" t="str">
        <f t="shared" si="8"/>
        <v>2031.05</v>
      </c>
      <c r="AD66">
        <f t="shared" si="1"/>
        <v>7</v>
      </c>
      <c r="AE66" s="459" t="str">
        <f t="shared" si="9"/>
        <v>sobota</v>
      </c>
    </row>
    <row r="67" spans="1:31" x14ac:dyDescent="0.3">
      <c r="A67" s="550" t="s">
        <v>635</v>
      </c>
      <c r="B67" s="289">
        <v>66</v>
      </c>
      <c r="C67">
        <f t="shared" ref="C67:C130" si="23">H67</f>
        <v>2028</v>
      </c>
      <c r="E67" s="456">
        <f t="shared" si="16"/>
        <v>46843</v>
      </c>
      <c r="F67" s="456">
        <f t="shared" si="17"/>
        <v>46848</v>
      </c>
      <c r="G67" s="141" t="str">
        <f t="shared" si="20"/>
        <v>2028.03</v>
      </c>
      <c r="H67">
        <f t="shared" si="21"/>
        <v>2028</v>
      </c>
      <c r="I67">
        <f t="shared" si="22"/>
        <v>0</v>
      </c>
      <c r="J67">
        <f t="shared" si="18"/>
        <v>3</v>
      </c>
      <c r="K67" s="201" t="str">
        <f t="shared" si="19"/>
        <v>2028.03</v>
      </c>
      <c r="AA67" s="458">
        <v>6</v>
      </c>
      <c r="AB67" s="457">
        <v>48029</v>
      </c>
      <c r="AC67" s="141" t="str">
        <f t="shared" ref="AC67:AC73" si="24">_xlfn.CONCAT(YEAR(AB67),".",TEXT(MONTH(AB67),"0#"))</f>
        <v>2031.06</v>
      </c>
      <c r="AD67">
        <f t="shared" ref="AD67:AD73" si="25">WEEKDAY(AB67)</f>
        <v>2</v>
      </c>
      <c r="AE67" t="str">
        <f t="shared" ref="AE67:AE73" si="26">VLOOKUP(AD67,AG$2:AH$8,2,FALSE)</f>
        <v>poniedziałek</v>
      </c>
    </row>
    <row r="68" spans="1:31" x14ac:dyDescent="0.3">
      <c r="A68" s="550" t="s">
        <v>636</v>
      </c>
      <c r="B68" s="289">
        <v>67</v>
      </c>
      <c r="C68">
        <f t="shared" si="23"/>
        <v>2028</v>
      </c>
      <c r="E68" s="456">
        <f t="shared" si="16"/>
        <v>46850</v>
      </c>
      <c r="F68" s="456">
        <f t="shared" si="17"/>
        <v>46855</v>
      </c>
      <c r="G68" s="141" t="str">
        <f t="shared" si="20"/>
        <v>2028.04</v>
      </c>
      <c r="H68">
        <f t="shared" si="21"/>
        <v>2028</v>
      </c>
      <c r="I68">
        <f t="shared" si="22"/>
        <v>1</v>
      </c>
      <c r="J68">
        <f t="shared" si="18"/>
        <v>4</v>
      </c>
      <c r="K68" s="201" t="str">
        <f t="shared" si="19"/>
        <v>2028.04</v>
      </c>
      <c r="AA68" s="458">
        <v>7</v>
      </c>
      <c r="AB68" s="457">
        <v>48060</v>
      </c>
      <c r="AC68" s="141" t="str">
        <f t="shared" si="24"/>
        <v>2031.07</v>
      </c>
      <c r="AD68">
        <f t="shared" si="25"/>
        <v>5</v>
      </c>
      <c r="AE68" t="str">
        <f t="shared" si="26"/>
        <v>czwartek</v>
      </c>
    </row>
    <row r="69" spans="1:31" x14ac:dyDescent="0.3">
      <c r="A69" s="550" t="s">
        <v>637</v>
      </c>
      <c r="B69" s="289">
        <v>68</v>
      </c>
      <c r="C69">
        <f t="shared" si="23"/>
        <v>2028</v>
      </c>
      <c r="E69" s="456">
        <f t="shared" si="16"/>
        <v>46857</v>
      </c>
      <c r="F69" s="456">
        <f t="shared" si="17"/>
        <v>46862</v>
      </c>
      <c r="G69" s="141" t="str">
        <f t="shared" si="20"/>
        <v>2028.04</v>
      </c>
      <c r="H69">
        <f t="shared" si="21"/>
        <v>2028</v>
      </c>
      <c r="I69">
        <f t="shared" si="22"/>
        <v>1</v>
      </c>
      <c r="J69">
        <f t="shared" si="18"/>
        <v>4</v>
      </c>
      <c r="K69" s="201" t="str">
        <f t="shared" si="19"/>
        <v>2028.04</v>
      </c>
      <c r="AA69" s="458">
        <v>8</v>
      </c>
      <c r="AB69" s="457">
        <v>48091</v>
      </c>
      <c r="AC69" s="141" t="str">
        <f t="shared" si="24"/>
        <v>2031.08</v>
      </c>
      <c r="AD69">
        <f t="shared" si="25"/>
        <v>1</v>
      </c>
      <c r="AE69" s="459" t="str">
        <f t="shared" si="26"/>
        <v>niedziela</v>
      </c>
    </row>
    <row r="70" spans="1:31" x14ac:dyDescent="0.3">
      <c r="A70" s="550" t="s">
        <v>638</v>
      </c>
      <c r="B70" s="289">
        <v>69</v>
      </c>
      <c r="C70">
        <f t="shared" si="23"/>
        <v>2028</v>
      </c>
      <c r="E70" s="456">
        <f t="shared" si="16"/>
        <v>46864</v>
      </c>
      <c r="F70" s="456">
        <f t="shared" si="17"/>
        <v>46869</v>
      </c>
      <c r="G70" s="141" t="str">
        <f t="shared" si="20"/>
        <v>2028.04</v>
      </c>
      <c r="H70">
        <f t="shared" si="21"/>
        <v>2028</v>
      </c>
      <c r="I70">
        <f t="shared" si="22"/>
        <v>1</v>
      </c>
      <c r="J70">
        <f t="shared" si="18"/>
        <v>4</v>
      </c>
      <c r="K70" s="201" t="str">
        <f t="shared" si="19"/>
        <v>2028.04</v>
      </c>
      <c r="AA70" s="458">
        <v>9</v>
      </c>
      <c r="AB70" s="457">
        <v>48121</v>
      </c>
      <c r="AC70" s="141" t="str">
        <f t="shared" si="24"/>
        <v>2031.09</v>
      </c>
      <c r="AD70">
        <f t="shared" si="25"/>
        <v>3</v>
      </c>
      <c r="AE70" t="str">
        <f t="shared" si="26"/>
        <v>wtorek</v>
      </c>
    </row>
    <row r="71" spans="1:31" x14ac:dyDescent="0.3">
      <c r="A71" s="550" t="s">
        <v>639</v>
      </c>
      <c r="B71" s="289">
        <v>70</v>
      </c>
      <c r="C71">
        <f t="shared" si="23"/>
        <v>2028</v>
      </c>
      <c r="E71" s="456">
        <f t="shared" si="16"/>
        <v>46871</v>
      </c>
      <c r="F71" s="456">
        <f t="shared" si="17"/>
        <v>46876</v>
      </c>
      <c r="G71" s="141" t="str">
        <f t="shared" si="20"/>
        <v>2028.04</v>
      </c>
      <c r="H71">
        <f t="shared" si="21"/>
        <v>2028</v>
      </c>
      <c r="I71">
        <f t="shared" si="22"/>
        <v>1</v>
      </c>
      <c r="J71">
        <f t="shared" si="18"/>
        <v>5</v>
      </c>
      <c r="K71" s="201" t="str">
        <f t="shared" si="19"/>
        <v>2028.05</v>
      </c>
      <c r="AA71" s="458">
        <v>10</v>
      </c>
      <c r="AB71" s="457">
        <v>48152</v>
      </c>
      <c r="AC71" s="141" t="str">
        <f t="shared" si="24"/>
        <v>2031.10</v>
      </c>
      <c r="AD71">
        <f t="shared" si="25"/>
        <v>6</v>
      </c>
      <c r="AE71" t="str">
        <f t="shared" si="26"/>
        <v>piątek</v>
      </c>
    </row>
    <row r="72" spans="1:31" x14ac:dyDescent="0.3">
      <c r="A72" s="550" t="s">
        <v>640</v>
      </c>
      <c r="B72" s="289">
        <v>71</v>
      </c>
      <c r="C72">
        <f t="shared" si="23"/>
        <v>2028</v>
      </c>
      <c r="E72" s="456">
        <f t="shared" si="16"/>
        <v>46878</v>
      </c>
      <c r="F72" s="456">
        <f t="shared" si="17"/>
        <v>46883</v>
      </c>
      <c r="G72" s="141" t="str">
        <f t="shared" si="20"/>
        <v>2028.05</v>
      </c>
      <c r="H72">
        <f t="shared" si="21"/>
        <v>2028</v>
      </c>
      <c r="I72">
        <f t="shared" si="22"/>
        <v>0</v>
      </c>
      <c r="J72">
        <f t="shared" si="18"/>
        <v>5</v>
      </c>
      <c r="K72" s="201" t="str">
        <f t="shared" si="19"/>
        <v>2028.05</v>
      </c>
      <c r="AA72" s="458">
        <v>11</v>
      </c>
      <c r="AB72" s="457">
        <v>48182</v>
      </c>
      <c r="AC72" s="141" t="str">
        <f t="shared" si="24"/>
        <v>2031.11</v>
      </c>
      <c r="AD72">
        <f t="shared" si="25"/>
        <v>1</v>
      </c>
      <c r="AE72" s="459" t="str">
        <f t="shared" si="26"/>
        <v>niedziela</v>
      </c>
    </row>
    <row r="73" spans="1:31" x14ac:dyDescent="0.3">
      <c r="A73" s="550" t="s">
        <v>641</v>
      </c>
      <c r="B73" s="289">
        <v>72</v>
      </c>
      <c r="C73">
        <f t="shared" si="23"/>
        <v>2028</v>
      </c>
      <c r="E73" s="456">
        <f t="shared" si="16"/>
        <v>46885</v>
      </c>
      <c r="F73" s="456">
        <f t="shared" si="17"/>
        <v>46890</v>
      </c>
      <c r="G73" s="141" t="str">
        <f t="shared" si="20"/>
        <v>2028.05</v>
      </c>
      <c r="H73">
        <f t="shared" si="21"/>
        <v>2028</v>
      </c>
      <c r="I73">
        <f t="shared" si="22"/>
        <v>0</v>
      </c>
      <c r="J73">
        <f t="shared" si="18"/>
        <v>5</v>
      </c>
      <c r="K73" s="201" t="str">
        <f t="shared" si="19"/>
        <v>2028.05</v>
      </c>
      <c r="AA73" s="458">
        <v>12</v>
      </c>
      <c r="AB73" s="457">
        <v>48213</v>
      </c>
      <c r="AC73" s="141" t="str">
        <f t="shared" si="24"/>
        <v>2031.12</v>
      </c>
      <c r="AD73">
        <f t="shared" si="25"/>
        <v>4</v>
      </c>
      <c r="AE73" t="str">
        <f t="shared" si="26"/>
        <v>środa</v>
      </c>
    </row>
    <row r="74" spans="1:31" x14ac:dyDescent="0.3">
      <c r="A74" s="550" t="s">
        <v>642</v>
      </c>
      <c r="B74" s="289">
        <v>73</v>
      </c>
      <c r="C74">
        <f t="shared" si="23"/>
        <v>2028</v>
      </c>
      <c r="E74" s="456">
        <f t="shared" si="16"/>
        <v>46892</v>
      </c>
      <c r="F74" s="456">
        <f t="shared" si="17"/>
        <v>46897</v>
      </c>
      <c r="G74" s="141" t="str">
        <f t="shared" si="20"/>
        <v>2028.05</v>
      </c>
      <c r="H74">
        <f t="shared" si="21"/>
        <v>2028</v>
      </c>
      <c r="I74">
        <f t="shared" si="22"/>
        <v>0</v>
      </c>
      <c r="J74">
        <f t="shared" si="18"/>
        <v>5</v>
      </c>
      <c r="K74" s="201" t="str">
        <f t="shared" si="19"/>
        <v>2028.05</v>
      </c>
      <c r="AA74" s="477">
        <v>1</v>
      </c>
      <c r="AB74" s="457">
        <v>48244</v>
      </c>
      <c r="AC74" s="141" t="str">
        <f t="shared" ref="AC74:AC75" si="27">_xlfn.CONCAT(YEAR(AB74),".",TEXT(MONTH(AB74),"0#"))</f>
        <v>2032.01</v>
      </c>
      <c r="AD74">
        <f t="shared" ref="AD74:AD75" si="28">WEEKDAY(AB74)</f>
        <v>7</v>
      </c>
      <c r="AE74" s="478" t="str">
        <f t="shared" ref="AE74:AE75" si="29">VLOOKUP(AD74,AG$2:AH$8,2,FALSE)</f>
        <v>sobota</v>
      </c>
    </row>
    <row r="75" spans="1:31" x14ac:dyDescent="0.3">
      <c r="A75" s="550" t="s">
        <v>643</v>
      </c>
      <c r="B75" s="289">
        <v>74</v>
      </c>
      <c r="C75">
        <f t="shared" si="23"/>
        <v>2028</v>
      </c>
      <c r="E75" s="456">
        <f t="shared" si="16"/>
        <v>46899</v>
      </c>
      <c r="F75" s="456">
        <f t="shared" si="17"/>
        <v>46904</v>
      </c>
      <c r="G75" s="141" t="str">
        <f t="shared" si="20"/>
        <v>2028.05</v>
      </c>
      <c r="H75">
        <f t="shared" si="21"/>
        <v>2028</v>
      </c>
      <c r="I75">
        <f t="shared" si="22"/>
        <v>0</v>
      </c>
      <c r="J75">
        <f t="shared" si="18"/>
        <v>5</v>
      </c>
      <c r="K75" s="201" t="str">
        <f t="shared" si="19"/>
        <v>2028.05</v>
      </c>
      <c r="AA75" s="477">
        <v>2</v>
      </c>
      <c r="AB75" s="457">
        <v>48273</v>
      </c>
      <c r="AC75" s="141" t="str">
        <f t="shared" si="27"/>
        <v>2032.02</v>
      </c>
      <c r="AD75">
        <f t="shared" si="28"/>
        <v>1</v>
      </c>
      <c r="AE75" s="478" t="str">
        <f t="shared" si="29"/>
        <v>niedziela</v>
      </c>
    </row>
    <row r="76" spans="1:31" x14ac:dyDescent="0.3">
      <c r="A76" s="550" t="s">
        <v>644</v>
      </c>
      <c r="B76" s="289">
        <v>75</v>
      </c>
      <c r="C76">
        <f t="shared" si="23"/>
        <v>2028</v>
      </c>
      <c r="E76" s="456">
        <f t="shared" si="16"/>
        <v>46906</v>
      </c>
      <c r="F76" s="456">
        <f t="shared" si="17"/>
        <v>46911</v>
      </c>
      <c r="G76" s="141" t="str">
        <f t="shared" si="20"/>
        <v>2028.06</v>
      </c>
      <c r="H76">
        <f t="shared" si="21"/>
        <v>2028</v>
      </c>
      <c r="I76">
        <f t="shared" si="22"/>
        <v>0</v>
      </c>
      <c r="J76">
        <f t="shared" si="18"/>
        <v>6</v>
      </c>
      <c r="K76" s="201" t="str">
        <f t="shared" si="19"/>
        <v>2028.06</v>
      </c>
      <c r="AA76" s="477">
        <v>3</v>
      </c>
      <c r="AB76" s="457">
        <v>48304</v>
      </c>
      <c r="AC76" s="141" t="str">
        <f t="shared" ref="AC76:AC86" si="30">_xlfn.CONCAT(YEAR(AB76),".",TEXT(MONTH(AB76),"0#"))</f>
        <v>2032.03</v>
      </c>
      <c r="AD76">
        <f t="shared" ref="AD76:AD86" si="31">WEEKDAY(AB76)</f>
        <v>4</v>
      </c>
      <c r="AE76" t="str">
        <f t="shared" ref="AE76:AE86" si="32">VLOOKUP(AD76,AG$2:AH$8,2,FALSE)</f>
        <v>środa</v>
      </c>
    </row>
    <row r="77" spans="1:31" x14ac:dyDescent="0.3">
      <c r="A77" s="550" t="s">
        <v>645</v>
      </c>
      <c r="B77" s="289">
        <v>76</v>
      </c>
      <c r="C77">
        <f t="shared" si="23"/>
        <v>2028</v>
      </c>
      <c r="E77" s="456">
        <f t="shared" si="16"/>
        <v>46913</v>
      </c>
      <c r="F77" s="456">
        <f t="shared" si="17"/>
        <v>46918</v>
      </c>
      <c r="G77" s="141" t="str">
        <f t="shared" si="20"/>
        <v>2028.06</v>
      </c>
      <c r="H77">
        <f t="shared" si="21"/>
        <v>2028</v>
      </c>
      <c r="I77">
        <f t="shared" si="22"/>
        <v>0</v>
      </c>
      <c r="J77">
        <f t="shared" si="18"/>
        <v>6</v>
      </c>
      <c r="K77" s="201" t="str">
        <f t="shared" si="19"/>
        <v>2028.06</v>
      </c>
      <c r="AA77" s="477">
        <v>4</v>
      </c>
      <c r="AB77" s="457">
        <v>48334</v>
      </c>
      <c r="AC77" s="141" t="str">
        <f t="shared" si="30"/>
        <v>2032.04</v>
      </c>
      <c r="AD77">
        <f t="shared" si="31"/>
        <v>6</v>
      </c>
      <c r="AE77" t="str">
        <f t="shared" si="32"/>
        <v>piątek</v>
      </c>
    </row>
    <row r="78" spans="1:31" x14ac:dyDescent="0.3">
      <c r="A78" s="550" t="s">
        <v>646</v>
      </c>
      <c r="B78" s="289">
        <v>77</v>
      </c>
      <c r="C78">
        <f t="shared" si="23"/>
        <v>2028</v>
      </c>
      <c r="E78" s="456">
        <f t="shared" si="16"/>
        <v>46920</v>
      </c>
      <c r="F78" s="456">
        <f t="shared" si="17"/>
        <v>46925</v>
      </c>
      <c r="G78" s="141" t="str">
        <f t="shared" si="20"/>
        <v>2028.06</v>
      </c>
      <c r="H78">
        <f t="shared" si="21"/>
        <v>2028</v>
      </c>
      <c r="I78">
        <f t="shared" si="22"/>
        <v>0</v>
      </c>
      <c r="J78">
        <f t="shared" si="18"/>
        <v>6</v>
      </c>
      <c r="K78" s="201" t="str">
        <f t="shared" si="19"/>
        <v>2028.06</v>
      </c>
      <c r="AA78" s="477">
        <v>5</v>
      </c>
      <c r="AB78" s="457">
        <v>48365</v>
      </c>
      <c r="AC78" s="141" t="str">
        <f t="shared" si="30"/>
        <v>2032.05</v>
      </c>
      <c r="AD78">
        <f t="shared" si="31"/>
        <v>2</v>
      </c>
      <c r="AE78" t="str">
        <f t="shared" si="32"/>
        <v>poniedziałek</v>
      </c>
    </row>
    <row r="79" spans="1:31" x14ac:dyDescent="0.3">
      <c r="A79" s="550" t="s">
        <v>647</v>
      </c>
      <c r="B79" s="289">
        <v>78</v>
      </c>
      <c r="C79">
        <f t="shared" si="23"/>
        <v>2028</v>
      </c>
      <c r="E79" s="456">
        <f t="shared" si="16"/>
        <v>46927</v>
      </c>
      <c r="F79" s="456">
        <f t="shared" si="17"/>
        <v>46932</v>
      </c>
      <c r="G79" s="141" t="str">
        <f t="shared" si="20"/>
        <v>2028.06</v>
      </c>
      <c r="H79">
        <f t="shared" si="21"/>
        <v>2028</v>
      </c>
      <c r="I79">
        <f t="shared" si="22"/>
        <v>0</v>
      </c>
      <c r="J79">
        <f t="shared" si="18"/>
        <v>6</v>
      </c>
      <c r="K79" s="201" t="str">
        <f t="shared" si="19"/>
        <v>2028.06</v>
      </c>
      <c r="AA79" s="477">
        <v>6</v>
      </c>
      <c r="AB79" s="457">
        <v>48395</v>
      </c>
      <c r="AC79" s="141" t="str">
        <f t="shared" si="30"/>
        <v>2032.06</v>
      </c>
      <c r="AD79">
        <f t="shared" si="31"/>
        <v>4</v>
      </c>
      <c r="AE79" t="str">
        <f t="shared" si="32"/>
        <v>środa</v>
      </c>
    </row>
    <row r="80" spans="1:31" x14ac:dyDescent="0.3">
      <c r="A80" s="550" t="s">
        <v>648</v>
      </c>
      <c r="B80" s="289">
        <v>79</v>
      </c>
      <c r="C80">
        <f t="shared" si="23"/>
        <v>2028</v>
      </c>
      <c r="E80" s="456">
        <f t="shared" si="16"/>
        <v>46934</v>
      </c>
      <c r="F80" s="456">
        <f t="shared" si="17"/>
        <v>46939</v>
      </c>
      <c r="G80" s="141" t="str">
        <f t="shared" si="20"/>
        <v>2028.06</v>
      </c>
      <c r="H80">
        <f t="shared" si="21"/>
        <v>2028</v>
      </c>
      <c r="I80">
        <f t="shared" si="22"/>
        <v>0</v>
      </c>
      <c r="J80">
        <f t="shared" si="18"/>
        <v>6</v>
      </c>
      <c r="K80" s="201" t="str">
        <f t="shared" si="19"/>
        <v>2028.06</v>
      </c>
      <c r="AA80" s="477">
        <v>7</v>
      </c>
      <c r="AB80" s="457">
        <v>48426</v>
      </c>
      <c r="AC80" s="141" t="str">
        <f t="shared" si="30"/>
        <v>2032.07</v>
      </c>
      <c r="AD80">
        <f t="shared" si="31"/>
        <v>7</v>
      </c>
      <c r="AE80" s="478" t="str">
        <f t="shared" si="32"/>
        <v>sobota</v>
      </c>
    </row>
    <row r="81" spans="1:31" x14ac:dyDescent="0.3">
      <c r="A81" s="550" t="s">
        <v>649</v>
      </c>
      <c r="B81" s="289">
        <v>80</v>
      </c>
      <c r="C81">
        <f t="shared" si="23"/>
        <v>2028</v>
      </c>
      <c r="E81" s="456">
        <f t="shared" si="16"/>
        <v>46941</v>
      </c>
      <c r="F81" s="456">
        <f t="shared" si="17"/>
        <v>46946</v>
      </c>
      <c r="G81" s="141" t="str">
        <f t="shared" si="20"/>
        <v>2028.07</v>
      </c>
      <c r="H81">
        <f t="shared" si="21"/>
        <v>2028</v>
      </c>
      <c r="I81">
        <f t="shared" si="22"/>
        <v>1</v>
      </c>
      <c r="J81">
        <f t="shared" si="18"/>
        <v>7</v>
      </c>
      <c r="K81" s="201" t="str">
        <f t="shared" si="19"/>
        <v>2028.07</v>
      </c>
      <c r="AA81" s="477">
        <v>8</v>
      </c>
      <c r="AB81" s="457">
        <v>48457</v>
      </c>
      <c r="AC81" s="141" t="str">
        <f t="shared" si="30"/>
        <v>2032.08</v>
      </c>
      <c r="AD81">
        <f t="shared" si="31"/>
        <v>3</v>
      </c>
      <c r="AE81" t="str">
        <f t="shared" si="32"/>
        <v>wtorek</v>
      </c>
    </row>
    <row r="82" spans="1:31" x14ac:dyDescent="0.3">
      <c r="A82" s="550" t="s">
        <v>650</v>
      </c>
      <c r="B82" s="289">
        <v>81</v>
      </c>
      <c r="C82">
        <f t="shared" si="23"/>
        <v>2028</v>
      </c>
      <c r="E82" s="456">
        <f t="shared" ref="E82:E145" si="33">F81+2</f>
        <v>46948</v>
      </c>
      <c r="F82" s="456">
        <f t="shared" ref="F82:F145" si="34">E82+5</f>
        <v>46953</v>
      </c>
      <c r="G82" s="141" t="str">
        <f t="shared" si="20"/>
        <v>2028.07</v>
      </c>
      <c r="H82">
        <f t="shared" si="21"/>
        <v>2028</v>
      </c>
      <c r="I82">
        <f t="shared" si="22"/>
        <v>1</v>
      </c>
      <c r="J82">
        <f t="shared" ref="J82:J145" si="35">IF(AND(DAY(F82)&lt; DAY(E82),I82=1),MONTH(E82)+1,MONTH(E82))</f>
        <v>7</v>
      </c>
      <c r="K82" s="201" t="str">
        <f t="shared" ref="K82:K145" si="36">_xlfn.CONCAT(H82,".",TEXT(J82,"0#"))</f>
        <v>2028.07</v>
      </c>
      <c r="AA82" s="477">
        <v>9</v>
      </c>
      <c r="AB82" s="457">
        <v>48487</v>
      </c>
      <c r="AC82" s="141" t="str">
        <f t="shared" si="30"/>
        <v>2032.09</v>
      </c>
      <c r="AD82">
        <f t="shared" si="31"/>
        <v>5</v>
      </c>
      <c r="AE82" t="str">
        <f t="shared" si="32"/>
        <v>czwartek</v>
      </c>
    </row>
    <row r="83" spans="1:31" x14ac:dyDescent="0.3">
      <c r="A83" s="550" t="s">
        <v>654</v>
      </c>
      <c r="B83" s="289">
        <v>82</v>
      </c>
      <c r="C83">
        <f t="shared" si="23"/>
        <v>2028</v>
      </c>
      <c r="E83" s="456">
        <f t="shared" si="33"/>
        <v>46955</v>
      </c>
      <c r="F83" s="456">
        <f t="shared" si="34"/>
        <v>46960</v>
      </c>
      <c r="G83" s="141" t="str">
        <f t="shared" ref="G83:G146" si="37">_xlfn.CONCAT(YEAR(E83),".",TEXT(MONTH(E83),"0#"))</f>
        <v>2028.07</v>
      </c>
      <c r="H83">
        <f t="shared" ref="H83:H146" si="38">YEAR(E83)</f>
        <v>2028</v>
      </c>
      <c r="I83">
        <f t="shared" si="22"/>
        <v>1</v>
      </c>
      <c r="J83">
        <f t="shared" si="35"/>
        <v>7</v>
      </c>
      <c r="K83" s="201" t="str">
        <f t="shared" si="36"/>
        <v>2028.07</v>
      </c>
      <c r="AA83" s="477">
        <v>10</v>
      </c>
      <c r="AB83" s="457">
        <v>48518</v>
      </c>
      <c r="AC83" s="141" t="str">
        <f t="shared" si="30"/>
        <v>2032.10</v>
      </c>
      <c r="AD83">
        <f t="shared" si="31"/>
        <v>1</v>
      </c>
      <c r="AE83" s="478" t="str">
        <f t="shared" si="32"/>
        <v>niedziela</v>
      </c>
    </row>
    <row r="84" spans="1:31" x14ac:dyDescent="0.3">
      <c r="A84" s="550" t="s">
        <v>655</v>
      </c>
      <c r="B84" s="289">
        <v>83</v>
      </c>
      <c r="C84">
        <f t="shared" si="23"/>
        <v>2028</v>
      </c>
      <c r="E84" s="456">
        <f t="shared" si="33"/>
        <v>46962</v>
      </c>
      <c r="F84" s="456">
        <f t="shared" si="34"/>
        <v>46967</v>
      </c>
      <c r="G84" s="141" t="str">
        <f t="shared" si="37"/>
        <v>2028.07</v>
      </c>
      <c r="H84">
        <f t="shared" si="38"/>
        <v>2028</v>
      </c>
      <c r="I84">
        <f t="shared" si="22"/>
        <v>1</v>
      </c>
      <c r="J84">
        <f t="shared" si="35"/>
        <v>8</v>
      </c>
      <c r="K84" s="201" t="str">
        <f t="shared" si="36"/>
        <v>2028.08</v>
      </c>
      <c r="AA84" s="477">
        <v>11</v>
      </c>
      <c r="AB84" s="457">
        <v>48548</v>
      </c>
      <c r="AC84" s="141" t="str">
        <f t="shared" si="30"/>
        <v>2032.11</v>
      </c>
      <c r="AD84">
        <f t="shared" si="31"/>
        <v>3</v>
      </c>
      <c r="AE84" t="str">
        <f t="shared" si="32"/>
        <v>wtorek</v>
      </c>
    </row>
    <row r="85" spans="1:31" x14ac:dyDescent="0.3">
      <c r="A85" s="550" t="s">
        <v>656</v>
      </c>
      <c r="B85" s="289">
        <v>84</v>
      </c>
      <c r="C85">
        <f t="shared" si="23"/>
        <v>2028</v>
      </c>
      <c r="E85" s="456">
        <f t="shared" si="33"/>
        <v>46969</v>
      </c>
      <c r="F85" s="456">
        <f t="shared" si="34"/>
        <v>46974</v>
      </c>
      <c r="G85" s="141" t="str">
        <f t="shared" si="37"/>
        <v>2028.08</v>
      </c>
      <c r="H85">
        <f t="shared" si="38"/>
        <v>2028</v>
      </c>
      <c r="I85">
        <f t="shared" si="22"/>
        <v>0</v>
      </c>
      <c r="J85">
        <f t="shared" si="35"/>
        <v>8</v>
      </c>
      <c r="K85" s="201" t="str">
        <f t="shared" si="36"/>
        <v>2028.08</v>
      </c>
      <c r="AA85" s="477">
        <v>12</v>
      </c>
      <c r="AB85" s="457">
        <v>48579</v>
      </c>
      <c r="AC85" s="141" t="str">
        <f t="shared" si="30"/>
        <v>2032.12</v>
      </c>
      <c r="AD85">
        <f t="shared" si="31"/>
        <v>6</v>
      </c>
      <c r="AE85" t="str">
        <f t="shared" si="32"/>
        <v>piątek</v>
      </c>
    </row>
    <row r="86" spans="1:31" x14ac:dyDescent="0.3">
      <c r="A86" s="550" t="s">
        <v>657</v>
      </c>
      <c r="B86" s="289">
        <v>85</v>
      </c>
      <c r="C86">
        <f t="shared" si="23"/>
        <v>2028</v>
      </c>
      <c r="E86" s="456">
        <f t="shared" si="33"/>
        <v>46976</v>
      </c>
      <c r="F86" s="456">
        <f t="shared" si="34"/>
        <v>46981</v>
      </c>
      <c r="G86" s="141" t="str">
        <f t="shared" si="37"/>
        <v>2028.08</v>
      </c>
      <c r="H86">
        <f t="shared" si="38"/>
        <v>2028</v>
      </c>
      <c r="I86">
        <f t="shared" si="22"/>
        <v>0</v>
      </c>
      <c r="J86">
        <f t="shared" si="35"/>
        <v>8</v>
      </c>
      <c r="K86" s="201" t="str">
        <f t="shared" si="36"/>
        <v>2028.08</v>
      </c>
      <c r="AA86" s="458">
        <v>1</v>
      </c>
      <c r="AB86" s="457">
        <v>48610</v>
      </c>
      <c r="AC86" s="141" t="str">
        <f t="shared" si="30"/>
        <v>2033.01</v>
      </c>
      <c r="AD86">
        <f t="shared" si="31"/>
        <v>2</v>
      </c>
      <c r="AE86" t="str">
        <f t="shared" si="32"/>
        <v>poniedziałek</v>
      </c>
    </row>
    <row r="87" spans="1:31" x14ac:dyDescent="0.3">
      <c r="A87" s="550" t="s">
        <v>658</v>
      </c>
      <c r="B87" s="289">
        <v>86</v>
      </c>
      <c r="C87">
        <f t="shared" si="23"/>
        <v>2028</v>
      </c>
      <c r="E87" s="456">
        <f t="shared" si="33"/>
        <v>46983</v>
      </c>
      <c r="F87" s="456">
        <f t="shared" si="34"/>
        <v>46988</v>
      </c>
      <c r="G87" s="141" t="str">
        <f t="shared" si="37"/>
        <v>2028.08</v>
      </c>
      <c r="H87">
        <f t="shared" si="38"/>
        <v>2028</v>
      </c>
      <c r="I87">
        <f t="shared" si="22"/>
        <v>0</v>
      </c>
      <c r="J87">
        <f t="shared" si="35"/>
        <v>8</v>
      </c>
      <c r="K87" s="201" t="str">
        <f t="shared" si="36"/>
        <v>2028.08</v>
      </c>
      <c r="AA87" s="458">
        <v>2</v>
      </c>
      <c r="AB87" s="457">
        <v>48638</v>
      </c>
      <c r="AC87" s="141" t="str">
        <f t="shared" ref="AC87:AC150" si="39">_xlfn.CONCAT(YEAR(AB87),".",TEXT(MONTH(AB87),"0#"))</f>
        <v>2033.02</v>
      </c>
      <c r="AD87">
        <f t="shared" ref="AD87:AD150" si="40">WEEKDAY(AB87)</f>
        <v>2</v>
      </c>
      <c r="AE87" t="str">
        <f t="shared" ref="AE87:AE150" si="41">VLOOKUP(AD87,AG$2:AH$8,2,FALSE)</f>
        <v>poniedziałek</v>
      </c>
    </row>
    <row r="88" spans="1:31" x14ac:dyDescent="0.3">
      <c r="A88" s="550" t="s">
        <v>659</v>
      </c>
      <c r="B88" s="289">
        <v>87</v>
      </c>
      <c r="C88">
        <f t="shared" si="23"/>
        <v>2028</v>
      </c>
      <c r="E88" s="456">
        <f t="shared" si="33"/>
        <v>46990</v>
      </c>
      <c r="F88" s="456">
        <f t="shared" si="34"/>
        <v>46995</v>
      </c>
      <c r="G88" s="141" t="str">
        <f t="shared" si="37"/>
        <v>2028.08</v>
      </c>
      <c r="H88">
        <f t="shared" si="38"/>
        <v>2028</v>
      </c>
      <c r="I88">
        <f t="shared" si="22"/>
        <v>0</v>
      </c>
      <c r="J88">
        <f t="shared" si="35"/>
        <v>8</v>
      </c>
      <c r="K88" s="201" t="str">
        <f t="shared" si="36"/>
        <v>2028.08</v>
      </c>
      <c r="AA88" s="458">
        <v>3</v>
      </c>
      <c r="AB88" s="457">
        <v>48669</v>
      </c>
      <c r="AC88" s="141" t="str">
        <f t="shared" si="39"/>
        <v>2033.03</v>
      </c>
      <c r="AD88">
        <f t="shared" si="40"/>
        <v>5</v>
      </c>
      <c r="AE88" t="str">
        <f t="shared" si="41"/>
        <v>czwartek</v>
      </c>
    </row>
    <row r="89" spans="1:31" x14ac:dyDescent="0.3">
      <c r="A89" s="550" t="s">
        <v>660</v>
      </c>
      <c r="B89" s="289">
        <v>88</v>
      </c>
      <c r="C89">
        <f t="shared" si="23"/>
        <v>2028</v>
      </c>
      <c r="E89" s="456">
        <f t="shared" si="33"/>
        <v>46997</v>
      </c>
      <c r="F89" s="456">
        <f t="shared" si="34"/>
        <v>47002</v>
      </c>
      <c r="G89" s="141" t="str">
        <f t="shared" si="37"/>
        <v>2028.09</v>
      </c>
      <c r="H89">
        <f t="shared" si="38"/>
        <v>2028</v>
      </c>
      <c r="I89">
        <f t="shared" si="22"/>
        <v>0</v>
      </c>
      <c r="J89">
        <f t="shared" si="35"/>
        <v>9</v>
      </c>
      <c r="K89" s="201" t="str">
        <f t="shared" si="36"/>
        <v>2028.09</v>
      </c>
      <c r="AA89" s="458">
        <v>4</v>
      </c>
      <c r="AB89" s="457">
        <v>48699</v>
      </c>
      <c r="AC89" s="141" t="str">
        <f t="shared" si="39"/>
        <v>2033.04</v>
      </c>
      <c r="AD89">
        <f t="shared" si="40"/>
        <v>7</v>
      </c>
      <c r="AE89" s="478" t="str">
        <f t="shared" si="41"/>
        <v>sobota</v>
      </c>
    </row>
    <row r="90" spans="1:31" x14ac:dyDescent="0.3">
      <c r="A90" s="550" t="s">
        <v>661</v>
      </c>
      <c r="B90" s="289">
        <v>89</v>
      </c>
      <c r="C90">
        <f t="shared" si="23"/>
        <v>2028</v>
      </c>
      <c r="E90" s="456">
        <f t="shared" si="33"/>
        <v>47004</v>
      </c>
      <c r="F90" s="456">
        <f t="shared" si="34"/>
        <v>47009</v>
      </c>
      <c r="G90" s="141" t="str">
        <f t="shared" si="37"/>
        <v>2028.09</v>
      </c>
      <c r="H90">
        <f t="shared" si="38"/>
        <v>2028</v>
      </c>
      <c r="I90">
        <f t="shared" si="22"/>
        <v>0</v>
      </c>
      <c r="J90">
        <f t="shared" si="35"/>
        <v>9</v>
      </c>
      <c r="K90" s="201" t="str">
        <f t="shared" si="36"/>
        <v>2028.09</v>
      </c>
      <c r="AA90" s="458">
        <v>5</v>
      </c>
      <c r="AB90" s="457">
        <v>48730</v>
      </c>
      <c r="AC90" s="141" t="str">
        <f t="shared" si="39"/>
        <v>2033.05</v>
      </c>
      <c r="AD90">
        <f t="shared" si="40"/>
        <v>3</v>
      </c>
      <c r="AE90" t="str">
        <f t="shared" si="41"/>
        <v>wtorek</v>
      </c>
    </row>
    <row r="91" spans="1:31" x14ac:dyDescent="0.3">
      <c r="A91" s="550" t="s">
        <v>662</v>
      </c>
      <c r="B91" s="289">
        <v>90</v>
      </c>
      <c r="C91">
        <f t="shared" si="23"/>
        <v>2028</v>
      </c>
      <c r="E91" s="456">
        <f t="shared" si="33"/>
        <v>47011</v>
      </c>
      <c r="F91" s="456">
        <f t="shared" si="34"/>
        <v>47016</v>
      </c>
      <c r="G91" s="141" t="str">
        <f t="shared" si="37"/>
        <v>2028.09</v>
      </c>
      <c r="H91">
        <f t="shared" si="38"/>
        <v>2028</v>
      </c>
      <c r="I91">
        <f t="shared" si="22"/>
        <v>0</v>
      </c>
      <c r="J91">
        <f t="shared" si="35"/>
        <v>9</v>
      </c>
      <c r="K91" s="201" t="str">
        <f t="shared" si="36"/>
        <v>2028.09</v>
      </c>
      <c r="AA91" s="458">
        <v>6</v>
      </c>
      <c r="AB91" s="457">
        <v>48760</v>
      </c>
      <c r="AC91" s="141" t="str">
        <f t="shared" si="39"/>
        <v>2033.06</v>
      </c>
      <c r="AD91">
        <f t="shared" si="40"/>
        <v>5</v>
      </c>
      <c r="AE91" t="str">
        <f t="shared" si="41"/>
        <v>czwartek</v>
      </c>
    </row>
    <row r="92" spans="1:31" x14ac:dyDescent="0.3">
      <c r="A92" s="550" t="s">
        <v>663</v>
      </c>
      <c r="B92" s="289">
        <v>91</v>
      </c>
      <c r="C92">
        <f t="shared" si="23"/>
        <v>2028</v>
      </c>
      <c r="E92" s="456">
        <f t="shared" si="33"/>
        <v>47018</v>
      </c>
      <c r="F92" s="456">
        <f t="shared" si="34"/>
        <v>47023</v>
      </c>
      <c r="G92" s="141" t="str">
        <f t="shared" si="37"/>
        <v>2028.09</v>
      </c>
      <c r="H92">
        <f t="shared" si="38"/>
        <v>2028</v>
      </c>
      <c r="I92">
        <f t="shared" si="22"/>
        <v>0</v>
      </c>
      <c r="J92">
        <f t="shared" si="35"/>
        <v>9</v>
      </c>
      <c r="K92" s="201" t="str">
        <f t="shared" si="36"/>
        <v>2028.09</v>
      </c>
      <c r="AA92" s="458">
        <v>7</v>
      </c>
      <c r="AB92" s="457">
        <v>48791</v>
      </c>
      <c r="AC92" s="141" t="str">
        <f t="shared" si="39"/>
        <v>2033.07</v>
      </c>
      <c r="AD92">
        <f t="shared" si="40"/>
        <v>1</v>
      </c>
      <c r="AE92" s="478" t="str">
        <f t="shared" si="41"/>
        <v>niedziela</v>
      </c>
    </row>
    <row r="93" spans="1:31" x14ac:dyDescent="0.3">
      <c r="A93" s="550" t="s">
        <v>664</v>
      </c>
      <c r="B93" s="289">
        <v>92</v>
      </c>
      <c r="C93">
        <f t="shared" si="23"/>
        <v>2028</v>
      </c>
      <c r="E93" s="456">
        <f t="shared" si="33"/>
        <v>47025</v>
      </c>
      <c r="F93" s="456">
        <f t="shared" si="34"/>
        <v>47030</v>
      </c>
      <c r="G93" s="141" t="str">
        <f t="shared" si="37"/>
        <v>2028.09</v>
      </c>
      <c r="H93">
        <f t="shared" si="38"/>
        <v>2028</v>
      </c>
      <c r="I93">
        <f t="shared" si="22"/>
        <v>0</v>
      </c>
      <c r="J93">
        <f t="shared" si="35"/>
        <v>9</v>
      </c>
      <c r="K93" s="201" t="str">
        <f t="shared" si="36"/>
        <v>2028.09</v>
      </c>
      <c r="AA93" s="458">
        <v>8</v>
      </c>
      <c r="AB93" s="457">
        <v>48822</v>
      </c>
      <c r="AC93" s="141" t="str">
        <f t="shared" si="39"/>
        <v>2033.08</v>
      </c>
      <c r="AD93">
        <f t="shared" si="40"/>
        <v>4</v>
      </c>
      <c r="AE93" t="str">
        <f t="shared" si="41"/>
        <v>środa</v>
      </c>
    </row>
    <row r="94" spans="1:31" x14ac:dyDescent="0.3">
      <c r="A94" s="550" t="s">
        <v>665</v>
      </c>
      <c r="B94" s="289">
        <v>93</v>
      </c>
      <c r="C94">
        <f t="shared" si="23"/>
        <v>2028</v>
      </c>
      <c r="E94" s="456">
        <f t="shared" si="33"/>
        <v>47032</v>
      </c>
      <c r="F94" s="456">
        <f t="shared" si="34"/>
        <v>47037</v>
      </c>
      <c r="G94" s="141" t="str">
        <f t="shared" si="37"/>
        <v>2028.10</v>
      </c>
      <c r="H94">
        <f t="shared" si="38"/>
        <v>2028</v>
      </c>
      <c r="I94">
        <f t="shared" si="22"/>
        <v>1</v>
      </c>
      <c r="J94">
        <f t="shared" si="35"/>
        <v>10</v>
      </c>
      <c r="K94" s="201" t="str">
        <f t="shared" si="36"/>
        <v>2028.10</v>
      </c>
      <c r="AA94" s="458">
        <v>9</v>
      </c>
      <c r="AB94" s="457">
        <v>48852</v>
      </c>
      <c r="AC94" s="141" t="str">
        <f t="shared" si="39"/>
        <v>2033.09</v>
      </c>
      <c r="AD94">
        <f t="shared" si="40"/>
        <v>6</v>
      </c>
      <c r="AE94" t="str">
        <f t="shared" si="41"/>
        <v>piątek</v>
      </c>
    </row>
    <row r="95" spans="1:31" x14ac:dyDescent="0.3">
      <c r="A95" s="550" t="s">
        <v>666</v>
      </c>
      <c r="B95" s="289">
        <v>94</v>
      </c>
      <c r="C95">
        <f t="shared" si="23"/>
        <v>2028</v>
      </c>
      <c r="E95" s="456">
        <f t="shared" si="33"/>
        <v>47039</v>
      </c>
      <c r="F95" s="456">
        <f t="shared" si="34"/>
        <v>47044</v>
      </c>
      <c r="G95" s="141" t="str">
        <f t="shared" si="37"/>
        <v>2028.10</v>
      </c>
      <c r="H95">
        <f t="shared" si="38"/>
        <v>2028</v>
      </c>
      <c r="I95">
        <f t="shared" si="22"/>
        <v>1</v>
      </c>
      <c r="J95">
        <f t="shared" si="35"/>
        <v>10</v>
      </c>
      <c r="K95" s="201" t="str">
        <f t="shared" si="36"/>
        <v>2028.10</v>
      </c>
      <c r="AA95" s="458">
        <v>10</v>
      </c>
      <c r="AB95" s="457">
        <v>48883</v>
      </c>
      <c r="AC95" s="141" t="str">
        <f t="shared" si="39"/>
        <v>2033.10</v>
      </c>
      <c r="AD95">
        <f t="shared" si="40"/>
        <v>2</v>
      </c>
      <c r="AE95" t="str">
        <f t="shared" si="41"/>
        <v>poniedziałek</v>
      </c>
    </row>
    <row r="96" spans="1:31" x14ac:dyDescent="0.3">
      <c r="A96" s="550" t="s">
        <v>667</v>
      </c>
      <c r="B96" s="289">
        <v>95</v>
      </c>
      <c r="C96">
        <f t="shared" si="23"/>
        <v>2028</v>
      </c>
      <c r="E96" s="456">
        <f t="shared" si="33"/>
        <v>47046</v>
      </c>
      <c r="F96" s="456">
        <f t="shared" si="34"/>
        <v>47051</v>
      </c>
      <c r="G96" s="141" t="str">
        <f t="shared" si="37"/>
        <v>2028.10</v>
      </c>
      <c r="H96">
        <f t="shared" si="38"/>
        <v>2028</v>
      </c>
      <c r="I96">
        <f t="shared" si="22"/>
        <v>1</v>
      </c>
      <c r="J96">
        <f t="shared" si="35"/>
        <v>10</v>
      </c>
      <c r="K96" s="201" t="str">
        <f t="shared" si="36"/>
        <v>2028.10</v>
      </c>
      <c r="AA96" s="458">
        <v>11</v>
      </c>
      <c r="AB96" s="457">
        <v>48913</v>
      </c>
      <c r="AC96" s="141" t="str">
        <f t="shared" si="39"/>
        <v>2033.11</v>
      </c>
      <c r="AD96">
        <f t="shared" si="40"/>
        <v>4</v>
      </c>
      <c r="AE96" t="str">
        <f t="shared" si="41"/>
        <v>środa</v>
      </c>
    </row>
    <row r="97" spans="1:31" x14ac:dyDescent="0.3">
      <c r="A97" s="550" t="s">
        <v>668</v>
      </c>
      <c r="B97" s="289">
        <v>96</v>
      </c>
      <c r="C97">
        <f t="shared" si="23"/>
        <v>2028</v>
      </c>
      <c r="E97" s="456">
        <f t="shared" si="33"/>
        <v>47053</v>
      </c>
      <c r="F97" s="456">
        <f t="shared" si="34"/>
        <v>47058</v>
      </c>
      <c r="G97" s="141" t="str">
        <f t="shared" si="37"/>
        <v>2028.10</v>
      </c>
      <c r="H97">
        <f t="shared" si="38"/>
        <v>2028</v>
      </c>
      <c r="I97">
        <f t="shared" si="22"/>
        <v>1</v>
      </c>
      <c r="J97">
        <f t="shared" si="35"/>
        <v>11</v>
      </c>
      <c r="K97" s="201" t="str">
        <f t="shared" si="36"/>
        <v>2028.11</v>
      </c>
      <c r="AA97" s="458">
        <v>12</v>
      </c>
      <c r="AB97" s="457">
        <v>48944</v>
      </c>
      <c r="AC97" s="141" t="str">
        <f t="shared" si="39"/>
        <v>2033.12</v>
      </c>
      <c r="AD97">
        <f t="shared" si="40"/>
        <v>7</v>
      </c>
      <c r="AE97" s="478" t="str">
        <f t="shared" si="41"/>
        <v>sobota</v>
      </c>
    </row>
    <row r="98" spans="1:31" x14ac:dyDescent="0.3">
      <c r="A98" s="550" t="s">
        <v>669</v>
      </c>
      <c r="B98" s="289">
        <v>97</v>
      </c>
      <c r="C98">
        <f t="shared" si="23"/>
        <v>2028</v>
      </c>
      <c r="E98" s="456">
        <f t="shared" si="33"/>
        <v>47060</v>
      </c>
      <c r="F98" s="456">
        <f t="shared" si="34"/>
        <v>47065</v>
      </c>
      <c r="G98" s="141" t="str">
        <f t="shared" si="37"/>
        <v>2028.11</v>
      </c>
      <c r="H98">
        <f t="shared" si="38"/>
        <v>2028</v>
      </c>
      <c r="I98">
        <f t="shared" si="22"/>
        <v>0</v>
      </c>
      <c r="J98">
        <f t="shared" si="35"/>
        <v>11</v>
      </c>
      <c r="K98" s="201" t="str">
        <f t="shared" si="36"/>
        <v>2028.11</v>
      </c>
      <c r="AA98" s="477">
        <v>1</v>
      </c>
      <c r="AB98" s="457">
        <v>48975</v>
      </c>
      <c r="AC98" s="141" t="str">
        <f t="shared" si="39"/>
        <v>2034.01</v>
      </c>
      <c r="AD98">
        <f t="shared" si="40"/>
        <v>3</v>
      </c>
      <c r="AE98" t="str">
        <f t="shared" si="41"/>
        <v>wtorek</v>
      </c>
    </row>
    <row r="99" spans="1:31" x14ac:dyDescent="0.3">
      <c r="A99" s="550" t="s">
        <v>670</v>
      </c>
      <c r="B99" s="289">
        <v>98</v>
      </c>
      <c r="C99">
        <f t="shared" si="23"/>
        <v>2028</v>
      </c>
      <c r="E99" s="456">
        <f t="shared" si="33"/>
        <v>47067</v>
      </c>
      <c r="F99" s="456">
        <f t="shared" si="34"/>
        <v>47072</v>
      </c>
      <c r="G99" s="141" t="str">
        <f t="shared" si="37"/>
        <v>2028.11</v>
      </c>
      <c r="H99">
        <f t="shared" si="38"/>
        <v>2028</v>
      </c>
      <c r="I99">
        <f t="shared" si="22"/>
        <v>0</v>
      </c>
      <c r="J99">
        <f t="shared" si="35"/>
        <v>11</v>
      </c>
      <c r="K99" s="201" t="str">
        <f t="shared" si="36"/>
        <v>2028.11</v>
      </c>
      <c r="AA99" s="477">
        <v>2</v>
      </c>
      <c r="AB99" s="457">
        <v>49003</v>
      </c>
      <c r="AC99" s="141" t="str">
        <f t="shared" si="39"/>
        <v>2034.02</v>
      </c>
      <c r="AD99">
        <f t="shared" si="40"/>
        <v>3</v>
      </c>
      <c r="AE99" t="str">
        <f t="shared" si="41"/>
        <v>wtorek</v>
      </c>
    </row>
    <row r="100" spans="1:31" x14ac:dyDescent="0.3">
      <c r="A100" s="550" t="s">
        <v>671</v>
      </c>
      <c r="B100" s="289">
        <v>99</v>
      </c>
      <c r="C100">
        <f t="shared" si="23"/>
        <v>2028</v>
      </c>
      <c r="E100" s="456">
        <f t="shared" si="33"/>
        <v>47074</v>
      </c>
      <c r="F100" s="456">
        <f t="shared" si="34"/>
        <v>47079</v>
      </c>
      <c r="G100" s="141" t="str">
        <f t="shared" si="37"/>
        <v>2028.11</v>
      </c>
      <c r="H100">
        <f t="shared" si="38"/>
        <v>2028</v>
      </c>
      <c r="I100">
        <f t="shared" si="22"/>
        <v>0</v>
      </c>
      <c r="J100">
        <f t="shared" si="35"/>
        <v>11</v>
      </c>
      <c r="K100" s="201" t="str">
        <f t="shared" si="36"/>
        <v>2028.11</v>
      </c>
      <c r="AA100" s="477">
        <v>3</v>
      </c>
      <c r="AB100" s="457">
        <v>49034</v>
      </c>
      <c r="AC100" s="141" t="str">
        <f t="shared" si="39"/>
        <v>2034.03</v>
      </c>
      <c r="AD100">
        <f t="shared" si="40"/>
        <v>6</v>
      </c>
      <c r="AE100" t="str">
        <f t="shared" si="41"/>
        <v>piątek</v>
      </c>
    </row>
    <row r="101" spans="1:31" x14ac:dyDescent="0.3">
      <c r="A101" s="550" t="s">
        <v>672</v>
      </c>
      <c r="B101" s="289">
        <v>100</v>
      </c>
      <c r="C101">
        <f t="shared" si="23"/>
        <v>2028</v>
      </c>
      <c r="E101" s="456">
        <f t="shared" si="33"/>
        <v>47081</v>
      </c>
      <c r="F101" s="456">
        <f t="shared" si="34"/>
        <v>47086</v>
      </c>
      <c r="G101" s="141" t="str">
        <f t="shared" si="37"/>
        <v>2028.11</v>
      </c>
      <c r="H101">
        <f t="shared" si="38"/>
        <v>2028</v>
      </c>
      <c r="I101">
        <f t="shared" si="22"/>
        <v>0</v>
      </c>
      <c r="J101">
        <f t="shared" si="35"/>
        <v>11</v>
      </c>
      <c r="K101" s="201" t="str">
        <f t="shared" si="36"/>
        <v>2028.11</v>
      </c>
      <c r="AA101" s="477">
        <v>4</v>
      </c>
      <c r="AB101" s="457">
        <v>49064</v>
      </c>
      <c r="AC101" s="141" t="str">
        <f t="shared" si="39"/>
        <v>2034.04</v>
      </c>
      <c r="AD101">
        <f t="shared" si="40"/>
        <v>1</v>
      </c>
      <c r="AE101" s="478" t="str">
        <f t="shared" si="41"/>
        <v>niedziela</v>
      </c>
    </row>
    <row r="102" spans="1:31" x14ac:dyDescent="0.3">
      <c r="A102" s="550" t="s">
        <v>673</v>
      </c>
      <c r="B102" s="289">
        <v>101</v>
      </c>
      <c r="C102">
        <f t="shared" si="23"/>
        <v>2028</v>
      </c>
      <c r="E102" s="456">
        <f t="shared" si="33"/>
        <v>47088</v>
      </c>
      <c r="F102" s="456">
        <f t="shared" si="34"/>
        <v>47093</v>
      </c>
      <c r="G102" s="141" t="str">
        <f t="shared" si="37"/>
        <v>2028.12</v>
      </c>
      <c r="H102">
        <f t="shared" si="38"/>
        <v>2028</v>
      </c>
      <c r="I102">
        <f t="shared" si="22"/>
        <v>1</v>
      </c>
      <c r="J102">
        <f t="shared" si="35"/>
        <v>12</v>
      </c>
      <c r="K102" s="201" t="str">
        <f t="shared" si="36"/>
        <v>2028.12</v>
      </c>
      <c r="AA102" s="477">
        <v>5</v>
      </c>
      <c r="AB102" s="457">
        <v>49095</v>
      </c>
      <c r="AC102" s="141" t="str">
        <f t="shared" si="39"/>
        <v>2034.05</v>
      </c>
      <c r="AD102">
        <f t="shared" si="40"/>
        <v>4</v>
      </c>
      <c r="AE102" t="str">
        <f t="shared" si="41"/>
        <v>środa</v>
      </c>
    </row>
    <row r="103" spans="1:31" x14ac:dyDescent="0.3">
      <c r="A103" s="550" t="s">
        <v>674</v>
      </c>
      <c r="B103" s="289">
        <v>102</v>
      </c>
      <c r="C103">
        <f t="shared" si="23"/>
        <v>2028</v>
      </c>
      <c r="E103" s="456">
        <f t="shared" si="33"/>
        <v>47095</v>
      </c>
      <c r="F103" s="456">
        <f t="shared" si="34"/>
        <v>47100</v>
      </c>
      <c r="G103" s="141" t="str">
        <f t="shared" si="37"/>
        <v>2028.12</v>
      </c>
      <c r="H103">
        <f t="shared" si="38"/>
        <v>2028</v>
      </c>
      <c r="I103">
        <f t="shared" si="22"/>
        <v>1</v>
      </c>
      <c r="J103">
        <f t="shared" si="35"/>
        <v>12</v>
      </c>
      <c r="K103" s="201" t="str">
        <f t="shared" si="36"/>
        <v>2028.12</v>
      </c>
      <c r="AA103" s="477">
        <v>6</v>
      </c>
      <c r="AB103" s="457">
        <v>49125</v>
      </c>
      <c r="AC103" s="141" t="str">
        <f t="shared" si="39"/>
        <v>2034.06</v>
      </c>
      <c r="AD103">
        <f t="shared" si="40"/>
        <v>6</v>
      </c>
      <c r="AE103" t="str">
        <f t="shared" si="41"/>
        <v>piątek</v>
      </c>
    </row>
    <row r="104" spans="1:31" x14ac:dyDescent="0.3">
      <c r="A104" s="550" t="s">
        <v>675</v>
      </c>
      <c r="B104" s="289">
        <v>103</v>
      </c>
      <c r="C104">
        <f t="shared" si="23"/>
        <v>2028</v>
      </c>
      <c r="E104" s="456">
        <f t="shared" si="33"/>
        <v>47102</v>
      </c>
      <c r="F104" s="456">
        <f t="shared" si="34"/>
        <v>47107</v>
      </c>
      <c r="G104" s="141" t="str">
        <f t="shared" si="37"/>
        <v>2028.12</v>
      </c>
      <c r="H104">
        <f t="shared" si="38"/>
        <v>2028</v>
      </c>
      <c r="I104">
        <f t="shared" si="22"/>
        <v>1</v>
      </c>
      <c r="J104">
        <f t="shared" si="35"/>
        <v>12</v>
      </c>
      <c r="K104" s="201" t="str">
        <f t="shared" si="36"/>
        <v>2028.12</v>
      </c>
      <c r="AA104" s="477">
        <v>7</v>
      </c>
      <c r="AB104" s="457">
        <v>49156</v>
      </c>
      <c r="AC104" s="141" t="str">
        <f t="shared" si="39"/>
        <v>2034.07</v>
      </c>
      <c r="AD104">
        <f t="shared" si="40"/>
        <v>2</v>
      </c>
      <c r="AE104" t="str">
        <f t="shared" si="41"/>
        <v>poniedziałek</v>
      </c>
    </row>
    <row r="105" spans="1:31" x14ac:dyDescent="0.3">
      <c r="A105" s="550" t="s">
        <v>676</v>
      </c>
      <c r="B105" s="289">
        <v>104</v>
      </c>
      <c r="C105">
        <f t="shared" si="23"/>
        <v>2028</v>
      </c>
      <c r="E105" s="456">
        <f t="shared" si="33"/>
        <v>47109</v>
      </c>
      <c r="F105" s="456">
        <f t="shared" si="34"/>
        <v>47114</v>
      </c>
      <c r="G105" s="141" t="str">
        <f t="shared" si="37"/>
        <v>2028.12</v>
      </c>
      <c r="H105">
        <f t="shared" si="38"/>
        <v>2028</v>
      </c>
      <c r="I105">
        <f t="shared" si="22"/>
        <v>1</v>
      </c>
      <c r="J105">
        <f t="shared" si="35"/>
        <v>12</v>
      </c>
      <c r="K105" s="201" t="str">
        <f t="shared" si="36"/>
        <v>2028.12</v>
      </c>
      <c r="AA105" s="477">
        <v>8</v>
      </c>
      <c r="AB105" s="457">
        <v>49187</v>
      </c>
      <c r="AC105" s="141" t="str">
        <f t="shared" si="39"/>
        <v>2034.08</v>
      </c>
      <c r="AD105">
        <f t="shared" si="40"/>
        <v>5</v>
      </c>
      <c r="AE105" t="str">
        <f t="shared" si="41"/>
        <v>czwartek</v>
      </c>
    </row>
    <row r="106" spans="1:31" x14ac:dyDescent="0.3">
      <c r="A106" s="550" t="s">
        <v>677</v>
      </c>
      <c r="B106" s="289">
        <v>105</v>
      </c>
      <c r="C106">
        <f t="shared" si="23"/>
        <v>2028</v>
      </c>
      <c r="E106" s="456">
        <f t="shared" si="33"/>
        <v>47116</v>
      </c>
      <c r="F106" s="456">
        <f t="shared" si="34"/>
        <v>47121</v>
      </c>
      <c r="G106" s="141" t="str">
        <f t="shared" si="37"/>
        <v>2028.12</v>
      </c>
      <c r="H106">
        <f t="shared" si="38"/>
        <v>2028</v>
      </c>
      <c r="I106">
        <f t="shared" si="22"/>
        <v>1</v>
      </c>
      <c r="J106">
        <f t="shared" si="35"/>
        <v>13</v>
      </c>
      <c r="K106" s="201" t="str">
        <f t="shared" si="36"/>
        <v>2028.13</v>
      </c>
      <c r="AA106" s="477">
        <v>9</v>
      </c>
      <c r="AB106" s="457">
        <v>49217</v>
      </c>
      <c r="AC106" s="141" t="str">
        <f t="shared" si="39"/>
        <v>2034.09</v>
      </c>
      <c r="AD106">
        <f t="shared" si="40"/>
        <v>7</v>
      </c>
      <c r="AE106" s="478" t="str">
        <f t="shared" si="41"/>
        <v>sobota</v>
      </c>
    </row>
    <row r="107" spans="1:31" x14ac:dyDescent="0.3">
      <c r="A107" s="550" t="s">
        <v>678</v>
      </c>
      <c r="B107" s="565">
        <v>106</v>
      </c>
      <c r="C107">
        <f t="shared" si="23"/>
        <v>2029</v>
      </c>
      <c r="E107" s="456">
        <f t="shared" si="33"/>
        <v>47123</v>
      </c>
      <c r="F107" s="456">
        <f t="shared" si="34"/>
        <v>47128</v>
      </c>
      <c r="G107" s="141" t="str">
        <f t="shared" si="37"/>
        <v>2029.01</v>
      </c>
      <c r="H107">
        <f t="shared" si="38"/>
        <v>2029</v>
      </c>
      <c r="I107">
        <f t="shared" si="22"/>
        <v>0</v>
      </c>
      <c r="J107">
        <f t="shared" si="35"/>
        <v>1</v>
      </c>
      <c r="K107" s="201" t="str">
        <f t="shared" si="36"/>
        <v>2029.01</v>
      </c>
      <c r="AA107" s="477">
        <v>10</v>
      </c>
      <c r="AB107" s="457">
        <v>49248</v>
      </c>
      <c r="AC107" s="141" t="str">
        <f t="shared" si="39"/>
        <v>2034.10</v>
      </c>
      <c r="AD107">
        <f t="shared" si="40"/>
        <v>3</v>
      </c>
      <c r="AE107" t="str">
        <f t="shared" si="41"/>
        <v>wtorek</v>
      </c>
    </row>
    <row r="108" spans="1:31" x14ac:dyDescent="0.3">
      <c r="A108" s="550" t="s">
        <v>679</v>
      </c>
      <c r="B108" s="565">
        <v>107</v>
      </c>
      <c r="C108">
        <f t="shared" si="23"/>
        <v>2029</v>
      </c>
      <c r="E108" s="456">
        <f t="shared" si="33"/>
        <v>47130</v>
      </c>
      <c r="F108" s="456">
        <f t="shared" si="34"/>
        <v>47135</v>
      </c>
      <c r="G108" s="141" t="str">
        <f t="shared" si="37"/>
        <v>2029.01</v>
      </c>
      <c r="H108">
        <f t="shared" si="38"/>
        <v>2029</v>
      </c>
      <c r="I108">
        <f t="shared" si="22"/>
        <v>0</v>
      </c>
      <c r="J108">
        <f t="shared" si="35"/>
        <v>1</v>
      </c>
      <c r="K108" s="201" t="str">
        <f t="shared" si="36"/>
        <v>2029.01</v>
      </c>
      <c r="AA108" s="477">
        <v>11</v>
      </c>
      <c r="AB108" s="457">
        <v>49278</v>
      </c>
      <c r="AC108" s="141" t="str">
        <f t="shared" si="39"/>
        <v>2034.11</v>
      </c>
      <c r="AD108">
        <f t="shared" si="40"/>
        <v>5</v>
      </c>
      <c r="AE108" t="str">
        <f t="shared" si="41"/>
        <v>czwartek</v>
      </c>
    </row>
    <row r="109" spans="1:31" x14ac:dyDescent="0.3">
      <c r="A109" s="550" t="s">
        <v>680</v>
      </c>
      <c r="B109" s="565">
        <v>108</v>
      </c>
      <c r="C109">
        <f t="shared" si="23"/>
        <v>2029</v>
      </c>
      <c r="E109" s="456">
        <f t="shared" si="33"/>
        <v>47137</v>
      </c>
      <c r="F109" s="456">
        <f t="shared" si="34"/>
        <v>47142</v>
      </c>
      <c r="G109" s="141" t="str">
        <f t="shared" si="37"/>
        <v>2029.01</v>
      </c>
      <c r="H109">
        <f t="shared" si="38"/>
        <v>2029</v>
      </c>
      <c r="I109">
        <f t="shared" si="22"/>
        <v>0</v>
      </c>
      <c r="J109">
        <f t="shared" si="35"/>
        <v>1</v>
      </c>
      <c r="K109" s="201" t="str">
        <f t="shared" si="36"/>
        <v>2029.01</v>
      </c>
      <c r="AA109" s="477">
        <v>12</v>
      </c>
      <c r="AB109" s="457">
        <v>49309</v>
      </c>
      <c r="AC109" s="141" t="str">
        <f t="shared" si="39"/>
        <v>2034.12</v>
      </c>
      <c r="AD109">
        <f t="shared" si="40"/>
        <v>1</v>
      </c>
      <c r="AE109" s="478" t="str">
        <f t="shared" si="41"/>
        <v>niedziela</v>
      </c>
    </row>
    <row r="110" spans="1:31" x14ac:dyDescent="0.3">
      <c r="A110" s="550" t="s">
        <v>681</v>
      </c>
      <c r="B110" s="565">
        <v>109</v>
      </c>
      <c r="C110">
        <f t="shared" si="23"/>
        <v>2029</v>
      </c>
      <c r="E110" s="456">
        <f t="shared" si="33"/>
        <v>47144</v>
      </c>
      <c r="F110" s="456">
        <f t="shared" si="34"/>
        <v>47149</v>
      </c>
      <c r="G110" s="141" t="str">
        <f t="shared" si="37"/>
        <v>2029.01</v>
      </c>
      <c r="H110">
        <f t="shared" si="38"/>
        <v>2029</v>
      </c>
      <c r="I110">
        <f t="shared" si="22"/>
        <v>0</v>
      </c>
      <c r="J110">
        <f t="shared" si="35"/>
        <v>1</v>
      </c>
      <c r="K110" s="201" t="str">
        <f t="shared" si="36"/>
        <v>2029.01</v>
      </c>
      <c r="AA110" s="458">
        <v>1</v>
      </c>
      <c r="AB110" s="457">
        <v>49340</v>
      </c>
      <c r="AC110" s="141" t="str">
        <f t="shared" si="39"/>
        <v>2035.01</v>
      </c>
      <c r="AD110">
        <f t="shared" si="40"/>
        <v>4</v>
      </c>
      <c r="AE110" t="str">
        <f t="shared" si="41"/>
        <v>środa</v>
      </c>
    </row>
    <row r="111" spans="1:31" x14ac:dyDescent="0.3">
      <c r="A111" s="550" t="s">
        <v>682</v>
      </c>
      <c r="B111" s="565">
        <v>110</v>
      </c>
      <c r="C111">
        <f t="shared" si="23"/>
        <v>2029</v>
      </c>
      <c r="E111" s="456">
        <f t="shared" si="33"/>
        <v>47151</v>
      </c>
      <c r="F111" s="456">
        <f t="shared" si="34"/>
        <v>47156</v>
      </c>
      <c r="G111" s="141" t="str">
        <f t="shared" si="37"/>
        <v>2029.02</v>
      </c>
      <c r="H111">
        <f t="shared" si="38"/>
        <v>2029</v>
      </c>
      <c r="I111">
        <f t="shared" si="22"/>
        <v>0</v>
      </c>
      <c r="J111">
        <f t="shared" si="35"/>
        <v>2</v>
      </c>
      <c r="K111" s="201" t="str">
        <f t="shared" si="36"/>
        <v>2029.02</v>
      </c>
      <c r="AA111" s="458">
        <v>2</v>
      </c>
      <c r="AB111" s="457">
        <v>49368</v>
      </c>
      <c r="AC111" s="141" t="str">
        <f t="shared" si="39"/>
        <v>2035.02</v>
      </c>
      <c r="AD111">
        <f t="shared" si="40"/>
        <v>4</v>
      </c>
      <c r="AE111" t="str">
        <f t="shared" si="41"/>
        <v>środa</v>
      </c>
    </row>
    <row r="112" spans="1:31" x14ac:dyDescent="0.3">
      <c r="A112" s="550" t="s">
        <v>683</v>
      </c>
      <c r="B112" s="565">
        <v>111</v>
      </c>
      <c r="C112">
        <f t="shared" si="23"/>
        <v>2029</v>
      </c>
      <c r="E112" s="456">
        <f t="shared" si="33"/>
        <v>47158</v>
      </c>
      <c r="F112" s="456">
        <f t="shared" si="34"/>
        <v>47163</v>
      </c>
      <c r="G112" s="141" t="str">
        <f t="shared" si="37"/>
        <v>2029.02</v>
      </c>
      <c r="H112">
        <f t="shared" si="38"/>
        <v>2029</v>
      </c>
      <c r="I112">
        <f t="shared" si="22"/>
        <v>0</v>
      </c>
      <c r="J112">
        <f t="shared" si="35"/>
        <v>2</v>
      </c>
      <c r="K112" s="201" t="str">
        <f t="shared" si="36"/>
        <v>2029.02</v>
      </c>
      <c r="AA112" s="458">
        <v>3</v>
      </c>
      <c r="AB112" s="457">
        <v>49399</v>
      </c>
      <c r="AC112" s="141" t="str">
        <f t="shared" si="39"/>
        <v>2035.03</v>
      </c>
      <c r="AD112">
        <f t="shared" si="40"/>
        <v>7</v>
      </c>
      <c r="AE112" s="478" t="str">
        <f t="shared" si="41"/>
        <v>sobota</v>
      </c>
    </row>
    <row r="113" spans="1:31" x14ac:dyDescent="0.3">
      <c r="A113" s="550" t="s">
        <v>684</v>
      </c>
      <c r="B113" s="565">
        <v>112</v>
      </c>
      <c r="C113">
        <f t="shared" si="23"/>
        <v>2029</v>
      </c>
      <c r="E113" s="456">
        <f t="shared" si="33"/>
        <v>47165</v>
      </c>
      <c r="F113" s="456">
        <f t="shared" si="34"/>
        <v>47170</v>
      </c>
      <c r="G113" s="141" t="str">
        <f t="shared" si="37"/>
        <v>2029.02</v>
      </c>
      <c r="H113">
        <f t="shared" si="38"/>
        <v>2029</v>
      </c>
      <c r="I113">
        <f t="shared" si="22"/>
        <v>0</v>
      </c>
      <c r="J113">
        <f t="shared" si="35"/>
        <v>2</v>
      </c>
      <c r="K113" s="201" t="str">
        <f t="shared" si="36"/>
        <v>2029.02</v>
      </c>
      <c r="AA113" s="458">
        <v>4</v>
      </c>
      <c r="AB113" s="457">
        <v>49429</v>
      </c>
      <c r="AC113" s="141" t="str">
        <f t="shared" si="39"/>
        <v>2035.04</v>
      </c>
      <c r="AD113">
        <f t="shared" si="40"/>
        <v>2</v>
      </c>
      <c r="AE113" t="str">
        <f t="shared" si="41"/>
        <v>poniedziałek</v>
      </c>
    </row>
    <row r="114" spans="1:31" x14ac:dyDescent="0.3">
      <c r="A114" s="550" t="s">
        <v>685</v>
      </c>
      <c r="B114" s="565">
        <v>113</v>
      </c>
      <c r="C114">
        <f t="shared" si="23"/>
        <v>2029</v>
      </c>
      <c r="E114" s="456">
        <f t="shared" si="33"/>
        <v>47172</v>
      </c>
      <c r="F114" s="456">
        <f t="shared" si="34"/>
        <v>47177</v>
      </c>
      <c r="G114" s="141" t="str">
        <f t="shared" si="37"/>
        <v>2029.02</v>
      </c>
      <c r="H114">
        <f t="shared" si="38"/>
        <v>2029</v>
      </c>
      <c r="I114">
        <f t="shared" si="22"/>
        <v>0</v>
      </c>
      <c r="J114">
        <f t="shared" si="35"/>
        <v>2</v>
      </c>
      <c r="K114" s="201" t="str">
        <f t="shared" si="36"/>
        <v>2029.02</v>
      </c>
      <c r="AA114" s="458">
        <v>5</v>
      </c>
      <c r="AB114" s="457">
        <v>49460</v>
      </c>
      <c r="AC114" s="141" t="str">
        <f t="shared" si="39"/>
        <v>2035.05</v>
      </c>
      <c r="AD114">
        <f t="shared" si="40"/>
        <v>5</v>
      </c>
      <c r="AE114" t="str">
        <f t="shared" si="41"/>
        <v>czwartek</v>
      </c>
    </row>
    <row r="115" spans="1:31" x14ac:dyDescent="0.3">
      <c r="A115" s="550" t="s">
        <v>686</v>
      </c>
      <c r="B115" s="565">
        <v>114</v>
      </c>
      <c r="C115">
        <f t="shared" si="23"/>
        <v>2029</v>
      </c>
      <c r="E115" s="456">
        <f t="shared" si="33"/>
        <v>47179</v>
      </c>
      <c r="F115" s="456">
        <f t="shared" si="34"/>
        <v>47184</v>
      </c>
      <c r="G115" s="141" t="str">
        <f t="shared" si="37"/>
        <v>2029.03</v>
      </c>
      <c r="H115">
        <f t="shared" si="38"/>
        <v>2029</v>
      </c>
      <c r="I115">
        <f t="shared" si="22"/>
        <v>0</v>
      </c>
      <c r="J115">
        <f t="shared" si="35"/>
        <v>3</v>
      </c>
      <c r="K115" s="201" t="str">
        <f t="shared" si="36"/>
        <v>2029.03</v>
      </c>
      <c r="AA115" s="458">
        <v>6</v>
      </c>
      <c r="AB115" s="457">
        <v>49490</v>
      </c>
      <c r="AC115" s="141" t="str">
        <f t="shared" si="39"/>
        <v>2035.06</v>
      </c>
      <c r="AD115">
        <f t="shared" si="40"/>
        <v>7</v>
      </c>
      <c r="AE115" s="478" t="str">
        <f t="shared" si="41"/>
        <v>sobota</v>
      </c>
    </row>
    <row r="116" spans="1:31" x14ac:dyDescent="0.3">
      <c r="A116" s="550" t="s">
        <v>687</v>
      </c>
      <c r="B116" s="565">
        <v>115</v>
      </c>
      <c r="C116">
        <f t="shared" si="23"/>
        <v>2029</v>
      </c>
      <c r="E116" s="456">
        <f t="shared" si="33"/>
        <v>47186</v>
      </c>
      <c r="F116" s="456">
        <f t="shared" si="34"/>
        <v>47191</v>
      </c>
      <c r="G116" s="141" t="str">
        <f t="shared" si="37"/>
        <v>2029.03</v>
      </c>
      <c r="H116">
        <f t="shared" si="38"/>
        <v>2029</v>
      </c>
      <c r="I116">
        <f t="shared" si="22"/>
        <v>0</v>
      </c>
      <c r="J116">
        <f t="shared" si="35"/>
        <v>3</v>
      </c>
      <c r="K116" s="201" t="str">
        <f t="shared" si="36"/>
        <v>2029.03</v>
      </c>
      <c r="AA116" s="458">
        <v>7</v>
      </c>
      <c r="AB116" s="457">
        <v>49521</v>
      </c>
      <c r="AC116" s="141" t="str">
        <f t="shared" si="39"/>
        <v>2035.07</v>
      </c>
      <c r="AD116">
        <f t="shared" si="40"/>
        <v>3</v>
      </c>
      <c r="AE116" t="str">
        <f t="shared" si="41"/>
        <v>wtorek</v>
      </c>
    </row>
    <row r="117" spans="1:31" x14ac:dyDescent="0.3">
      <c r="A117" s="550" t="s">
        <v>688</v>
      </c>
      <c r="B117" s="565">
        <v>116</v>
      </c>
      <c r="C117">
        <f t="shared" si="23"/>
        <v>2029</v>
      </c>
      <c r="E117" s="456">
        <f t="shared" si="33"/>
        <v>47193</v>
      </c>
      <c r="F117" s="456">
        <f t="shared" si="34"/>
        <v>47198</v>
      </c>
      <c r="G117" s="141" t="str">
        <f t="shared" si="37"/>
        <v>2029.03</v>
      </c>
      <c r="H117">
        <f t="shared" si="38"/>
        <v>2029</v>
      </c>
      <c r="I117">
        <f t="shared" si="22"/>
        <v>0</v>
      </c>
      <c r="J117">
        <f t="shared" si="35"/>
        <v>3</v>
      </c>
      <c r="K117" s="201" t="str">
        <f t="shared" si="36"/>
        <v>2029.03</v>
      </c>
      <c r="AA117" s="458">
        <v>8</v>
      </c>
      <c r="AB117" s="457">
        <v>49552</v>
      </c>
      <c r="AC117" s="141" t="str">
        <f t="shared" si="39"/>
        <v>2035.08</v>
      </c>
      <c r="AD117">
        <f t="shared" si="40"/>
        <v>6</v>
      </c>
      <c r="AE117" t="str">
        <f t="shared" si="41"/>
        <v>piątek</v>
      </c>
    </row>
    <row r="118" spans="1:31" x14ac:dyDescent="0.3">
      <c r="A118" s="550" t="s">
        <v>689</v>
      </c>
      <c r="B118" s="565">
        <v>117</v>
      </c>
      <c r="C118">
        <f t="shared" si="23"/>
        <v>2029</v>
      </c>
      <c r="E118" s="456">
        <f t="shared" si="33"/>
        <v>47200</v>
      </c>
      <c r="F118" s="456">
        <f t="shared" si="34"/>
        <v>47205</v>
      </c>
      <c r="G118" s="141" t="str">
        <f t="shared" si="37"/>
        <v>2029.03</v>
      </c>
      <c r="H118">
        <f t="shared" si="38"/>
        <v>2029</v>
      </c>
      <c r="I118">
        <f t="shared" si="22"/>
        <v>0</v>
      </c>
      <c r="J118">
        <f t="shared" si="35"/>
        <v>3</v>
      </c>
      <c r="K118" s="201" t="str">
        <f t="shared" si="36"/>
        <v>2029.03</v>
      </c>
      <c r="AA118" s="458">
        <v>9</v>
      </c>
      <c r="AB118" s="457">
        <v>49582</v>
      </c>
      <c r="AC118" s="141" t="str">
        <f t="shared" si="39"/>
        <v>2035.09</v>
      </c>
      <c r="AD118">
        <f t="shared" si="40"/>
        <v>1</v>
      </c>
      <c r="AE118" s="478" t="str">
        <f t="shared" si="41"/>
        <v>niedziela</v>
      </c>
    </row>
    <row r="119" spans="1:31" x14ac:dyDescent="0.3">
      <c r="A119" s="550" t="s">
        <v>690</v>
      </c>
      <c r="B119" s="565">
        <v>118</v>
      </c>
      <c r="C119">
        <f t="shared" si="23"/>
        <v>2029</v>
      </c>
      <c r="E119" s="456">
        <f t="shared" si="33"/>
        <v>47207</v>
      </c>
      <c r="F119" s="456">
        <f t="shared" si="34"/>
        <v>47212</v>
      </c>
      <c r="G119" s="141" t="str">
        <f t="shared" si="37"/>
        <v>2029.03</v>
      </c>
      <c r="H119">
        <f t="shared" si="38"/>
        <v>2029</v>
      </c>
      <c r="I119">
        <f t="shared" si="22"/>
        <v>0</v>
      </c>
      <c r="J119">
        <f t="shared" si="35"/>
        <v>3</v>
      </c>
      <c r="K119" s="201" t="str">
        <f t="shared" si="36"/>
        <v>2029.03</v>
      </c>
      <c r="AA119" s="458">
        <v>10</v>
      </c>
      <c r="AB119" s="457">
        <v>49613</v>
      </c>
      <c r="AC119" s="141" t="str">
        <f t="shared" si="39"/>
        <v>2035.10</v>
      </c>
      <c r="AD119">
        <f t="shared" si="40"/>
        <v>4</v>
      </c>
      <c r="AE119" t="str">
        <f t="shared" si="41"/>
        <v>środa</v>
      </c>
    </row>
    <row r="120" spans="1:31" x14ac:dyDescent="0.3">
      <c r="A120" s="550" t="s">
        <v>691</v>
      </c>
      <c r="B120" s="565">
        <v>119</v>
      </c>
      <c r="C120">
        <f t="shared" si="23"/>
        <v>2029</v>
      </c>
      <c r="E120" s="456">
        <f t="shared" si="33"/>
        <v>47214</v>
      </c>
      <c r="F120" s="456">
        <f t="shared" si="34"/>
        <v>47219</v>
      </c>
      <c r="G120" s="141" t="str">
        <f t="shared" si="37"/>
        <v>2029.04</v>
      </c>
      <c r="H120">
        <f t="shared" si="38"/>
        <v>2029</v>
      </c>
      <c r="I120">
        <f t="shared" si="22"/>
        <v>1</v>
      </c>
      <c r="J120">
        <f t="shared" si="35"/>
        <v>4</v>
      </c>
      <c r="K120" s="201" t="str">
        <f t="shared" si="36"/>
        <v>2029.04</v>
      </c>
      <c r="AA120" s="458">
        <v>11</v>
      </c>
      <c r="AB120" s="457">
        <v>49643</v>
      </c>
      <c r="AC120" s="141" t="str">
        <f t="shared" si="39"/>
        <v>2035.11</v>
      </c>
      <c r="AD120">
        <f t="shared" si="40"/>
        <v>6</v>
      </c>
      <c r="AE120" t="str">
        <f t="shared" si="41"/>
        <v>piątek</v>
      </c>
    </row>
    <row r="121" spans="1:31" x14ac:dyDescent="0.3">
      <c r="A121" s="550" t="s">
        <v>692</v>
      </c>
      <c r="B121" s="565">
        <v>120</v>
      </c>
      <c r="C121">
        <f t="shared" si="23"/>
        <v>2029</v>
      </c>
      <c r="E121" s="456">
        <f t="shared" si="33"/>
        <v>47221</v>
      </c>
      <c r="F121" s="456">
        <f t="shared" si="34"/>
        <v>47226</v>
      </c>
      <c r="G121" s="141" t="str">
        <f t="shared" si="37"/>
        <v>2029.04</v>
      </c>
      <c r="H121">
        <f t="shared" si="38"/>
        <v>2029</v>
      </c>
      <c r="I121">
        <f t="shared" si="22"/>
        <v>1</v>
      </c>
      <c r="J121">
        <f t="shared" si="35"/>
        <v>4</v>
      </c>
      <c r="K121" s="201" t="str">
        <f t="shared" si="36"/>
        <v>2029.04</v>
      </c>
      <c r="AA121" s="458">
        <v>12</v>
      </c>
      <c r="AB121" s="457">
        <v>49674</v>
      </c>
      <c r="AC121" s="141" t="str">
        <f t="shared" si="39"/>
        <v>2035.12</v>
      </c>
      <c r="AD121">
        <f t="shared" si="40"/>
        <v>2</v>
      </c>
      <c r="AE121" t="str">
        <f t="shared" si="41"/>
        <v>poniedziałek</v>
      </c>
    </row>
    <row r="122" spans="1:31" x14ac:dyDescent="0.3">
      <c r="A122" s="550" t="s">
        <v>693</v>
      </c>
      <c r="B122" s="565">
        <v>121</v>
      </c>
      <c r="C122">
        <f t="shared" si="23"/>
        <v>2029</v>
      </c>
      <c r="E122" s="456">
        <f t="shared" si="33"/>
        <v>47228</v>
      </c>
      <c r="F122" s="456">
        <f t="shared" si="34"/>
        <v>47233</v>
      </c>
      <c r="G122" s="141" t="str">
        <f t="shared" si="37"/>
        <v>2029.04</v>
      </c>
      <c r="H122">
        <f t="shared" si="38"/>
        <v>2029</v>
      </c>
      <c r="I122">
        <f t="shared" si="22"/>
        <v>1</v>
      </c>
      <c r="J122">
        <f t="shared" si="35"/>
        <v>4</v>
      </c>
      <c r="K122" s="201" t="str">
        <f t="shared" si="36"/>
        <v>2029.04</v>
      </c>
      <c r="AA122" s="477">
        <v>1</v>
      </c>
      <c r="AB122" s="457">
        <v>49705</v>
      </c>
      <c r="AC122" s="141" t="str">
        <f t="shared" si="39"/>
        <v>2036.01</v>
      </c>
      <c r="AD122">
        <f t="shared" si="40"/>
        <v>5</v>
      </c>
      <c r="AE122" t="str">
        <f t="shared" si="41"/>
        <v>czwartek</v>
      </c>
    </row>
    <row r="123" spans="1:31" x14ac:dyDescent="0.3">
      <c r="A123" s="550" t="s">
        <v>694</v>
      </c>
      <c r="B123" s="565">
        <v>122</v>
      </c>
      <c r="C123">
        <f t="shared" si="23"/>
        <v>2029</v>
      </c>
      <c r="E123" s="456">
        <f t="shared" si="33"/>
        <v>47235</v>
      </c>
      <c r="F123" s="456">
        <f t="shared" si="34"/>
        <v>47240</v>
      </c>
      <c r="G123" s="141" t="str">
        <f t="shared" si="37"/>
        <v>2029.04</v>
      </c>
      <c r="H123">
        <f t="shared" si="38"/>
        <v>2029</v>
      </c>
      <c r="I123">
        <f t="shared" si="22"/>
        <v>1</v>
      </c>
      <c r="J123">
        <f t="shared" si="35"/>
        <v>5</v>
      </c>
      <c r="K123" s="201" t="str">
        <f t="shared" si="36"/>
        <v>2029.05</v>
      </c>
      <c r="AA123" s="477">
        <v>2</v>
      </c>
      <c r="AB123" s="457">
        <v>49734</v>
      </c>
      <c r="AC123" s="141" t="str">
        <f t="shared" si="39"/>
        <v>2036.02</v>
      </c>
      <c r="AD123">
        <f t="shared" si="40"/>
        <v>6</v>
      </c>
      <c r="AE123" t="str">
        <f t="shared" si="41"/>
        <v>piątek</v>
      </c>
    </row>
    <row r="124" spans="1:31" x14ac:dyDescent="0.3">
      <c r="A124" s="550" t="s">
        <v>695</v>
      </c>
      <c r="B124" s="565">
        <v>123</v>
      </c>
      <c r="C124">
        <f t="shared" si="23"/>
        <v>2029</v>
      </c>
      <c r="E124" s="456">
        <f t="shared" si="33"/>
        <v>47242</v>
      </c>
      <c r="F124" s="456">
        <f t="shared" si="34"/>
        <v>47247</v>
      </c>
      <c r="G124" s="141" t="str">
        <f t="shared" si="37"/>
        <v>2029.05</v>
      </c>
      <c r="H124">
        <f t="shared" si="38"/>
        <v>2029</v>
      </c>
      <c r="I124">
        <f t="shared" si="22"/>
        <v>0</v>
      </c>
      <c r="J124">
        <f t="shared" si="35"/>
        <v>5</v>
      </c>
      <c r="K124" s="201" t="str">
        <f t="shared" si="36"/>
        <v>2029.05</v>
      </c>
      <c r="AA124" s="477">
        <v>3</v>
      </c>
      <c r="AB124" s="457">
        <v>49765</v>
      </c>
      <c r="AC124" s="141" t="str">
        <f t="shared" si="39"/>
        <v>2036.03</v>
      </c>
      <c r="AD124">
        <f t="shared" si="40"/>
        <v>2</v>
      </c>
      <c r="AE124" t="str">
        <f t="shared" si="41"/>
        <v>poniedziałek</v>
      </c>
    </row>
    <row r="125" spans="1:31" x14ac:dyDescent="0.3">
      <c r="A125" s="550" t="s">
        <v>696</v>
      </c>
      <c r="B125" s="565">
        <v>124</v>
      </c>
      <c r="C125">
        <f t="shared" si="23"/>
        <v>2029</v>
      </c>
      <c r="E125" s="456">
        <f t="shared" si="33"/>
        <v>47249</v>
      </c>
      <c r="F125" s="456">
        <f t="shared" si="34"/>
        <v>47254</v>
      </c>
      <c r="G125" s="141" t="str">
        <f t="shared" si="37"/>
        <v>2029.05</v>
      </c>
      <c r="H125">
        <f t="shared" si="38"/>
        <v>2029</v>
      </c>
      <c r="I125">
        <f t="shared" si="22"/>
        <v>0</v>
      </c>
      <c r="J125">
        <f t="shared" si="35"/>
        <v>5</v>
      </c>
      <c r="K125" s="201" t="str">
        <f t="shared" si="36"/>
        <v>2029.05</v>
      </c>
      <c r="AA125" s="477">
        <v>4</v>
      </c>
      <c r="AB125" s="457">
        <v>49795</v>
      </c>
      <c r="AC125" s="141" t="str">
        <f t="shared" si="39"/>
        <v>2036.04</v>
      </c>
      <c r="AD125">
        <f t="shared" si="40"/>
        <v>4</v>
      </c>
      <c r="AE125" t="str">
        <f t="shared" si="41"/>
        <v>środa</v>
      </c>
    </row>
    <row r="126" spans="1:31" x14ac:dyDescent="0.3">
      <c r="A126" s="550" t="s">
        <v>697</v>
      </c>
      <c r="B126" s="565">
        <v>125</v>
      </c>
      <c r="C126">
        <f t="shared" si="23"/>
        <v>2029</v>
      </c>
      <c r="E126" s="456">
        <f t="shared" si="33"/>
        <v>47256</v>
      </c>
      <c r="F126" s="456">
        <f t="shared" si="34"/>
        <v>47261</v>
      </c>
      <c r="G126" s="141" t="str">
        <f t="shared" si="37"/>
        <v>2029.05</v>
      </c>
      <c r="H126">
        <f t="shared" si="38"/>
        <v>2029</v>
      </c>
      <c r="I126">
        <f t="shared" si="22"/>
        <v>0</v>
      </c>
      <c r="J126">
        <f t="shared" si="35"/>
        <v>5</v>
      </c>
      <c r="K126" s="201" t="str">
        <f t="shared" si="36"/>
        <v>2029.05</v>
      </c>
      <c r="AA126" s="477">
        <v>5</v>
      </c>
      <c r="AB126" s="457">
        <v>49826</v>
      </c>
      <c r="AC126" s="141" t="str">
        <f t="shared" si="39"/>
        <v>2036.05</v>
      </c>
      <c r="AD126">
        <f t="shared" si="40"/>
        <v>7</v>
      </c>
      <c r="AE126" s="478" t="str">
        <f t="shared" si="41"/>
        <v>sobota</v>
      </c>
    </row>
    <row r="127" spans="1:31" x14ac:dyDescent="0.3">
      <c r="A127" s="550" t="s">
        <v>698</v>
      </c>
      <c r="B127" s="565">
        <v>126</v>
      </c>
      <c r="C127">
        <f t="shared" si="23"/>
        <v>2029</v>
      </c>
      <c r="E127" s="456">
        <f t="shared" si="33"/>
        <v>47263</v>
      </c>
      <c r="F127" s="456">
        <f t="shared" si="34"/>
        <v>47268</v>
      </c>
      <c r="G127" s="141" t="str">
        <f t="shared" si="37"/>
        <v>2029.05</v>
      </c>
      <c r="H127">
        <f t="shared" si="38"/>
        <v>2029</v>
      </c>
      <c r="I127">
        <f t="shared" si="22"/>
        <v>0</v>
      </c>
      <c r="J127">
        <f t="shared" si="35"/>
        <v>5</v>
      </c>
      <c r="K127" s="201" t="str">
        <f t="shared" si="36"/>
        <v>2029.05</v>
      </c>
      <c r="AA127" s="477">
        <v>6</v>
      </c>
      <c r="AB127" s="457">
        <v>49856</v>
      </c>
      <c r="AC127" s="141" t="str">
        <f t="shared" si="39"/>
        <v>2036.06</v>
      </c>
      <c r="AD127">
        <f t="shared" si="40"/>
        <v>2</v>
      </c>
      <c r="AE127" t="str">
        <f t="shared" si="41"/>
        <v>poniedziałek</v>
      </c>
    </row>
    <row r="128" spans="1:31" x14ac:dyDescent="0.3">
      <c r="A128" s="550" t="s">
        <v>699</v>
      </c>
      <c r="B128" s="565">
        <v>127</v>
      </c>
      <c r="C128">
        <f t="shared" si="23"/>
        <v>2029</v>
      </c>
      <c r="E128" s="456">
        <f t="shared" si="33"/>
        <v>47270</v>
      </c>
      <c r="F128" s="456">
        <f t="shared" si="34"/>
        <v>47275</v>
      </c>
      <c r="G128" s="141" t="str">
        <f t="shared" si="37"/>
        <v>2029.06</v>
      </c>
      <c r="H128">
        <f t="shared" si="38"/>
        <v>2029</v>
      </c>
      <c r="I128">
        <f t="shared" si="22"/>
        <v>0</v>
      </c>
      <c r="J128">
        <f t="shared" si="35"/>
        <v>6</v>
      </c>
      <c r="K128" s="201" t="str">
        <f t="shared" si="36"/>
        <v>2029.06</v>
      </c>
      <c r="AA128" s="477">
        <v>7</v>
      </c>
      <c r="AB128" s="457">
        <v>49887</v>
      </c>
      <c r="AC128" s="141" t="str">
        <f t="shared" si="39"/>
        <v>2036.07</v>
      </c>
      <c r="AD128">
        <f t="shared" si="40"/>
        <v>5</v>
      </c>
      <c r="AE128" t="str">
        <f t="shared" si="41"/>
        <v>czwartek</v>
      </c>
    </row>
    <row r="129" spans="1:31" x14ac:dyDescent="0.3">
      <c r="A129" s="550" t="s">
        <v>700</v>
      </c>
      <c r="B129" s="565">
        <v>128</v>
      </c>
      <c r="C129">
        <f t="shared" si="23"/>
        <v>2029</v>
      </c>
      <c r="E129" s="456">
        <f t="shared" si="33"/>
        <v>47277</v>
      </c>
      <c r="F129" s="456">
        <f t="shared" si="34"/>
        <v>47282</v>
      </c>
      <c r="G129" s="141" t="str">
        <f t="shared" si="37"/>
        <v>2029.06</v>
      </c>
      <c r="H129">
        <f t="shared" si="38"/>
        <v>2029</v>
      </c>
      <c r="I129">
        <f t="shared" si="22"/>
        <v>0</v>
      </c>
      <c r="J129">
        <f t="shared" si="35"/>
        <v>6</v>
      </c>
      <c r="K129" s="201" t="str">
        <f t="shared" si="36"/>
        <v>2029.06</v>
      </c>
      <c r="AA129" s="477">
        <v>8</v>
      </c>
      <c r="AB129" s="457">
        <v>49918</v>
      </c>
      <c r="AC129" s="141" t="str">
        <f t="shared" si="39"/>
        <v>2036.08</v>
      </c>
      <c r="AD129">
        <f t="shared" si="40"/>
        <v>1</v>
      </c>
      <c r="AE129" s="478" t="str">
        <f t="shared" si="41"/>
        <v>niedziela</v>
      </c>
    </row>
    <row r="130" spans="1:31" x14ac:dyDescent="0.3">
      <c r="A130" s="550" t="s">
        <v>701</v>
      </c>
      <c r="B130" s="565">
        <v>129</v>
      </c>
      <c r="C130">
        <f t="shared" si="23"/>
        <v>2029</v>
      </c>
      <c r="E130" s="456">
        <f t="shared" si="33"/>
        <v>47284</v>
      </c>
      <c r="F130" s="456">
        <f t="shared" si="34"/>
        <v>47289</v>
      </c>
      <c r="G130" s="141" t="str">
        <f t="shared" si="37"/>
        <v>2029.06</v>
      </c>
      <c r="H130">
        <f t="shared" si="38"/>
        <v>2029</v>
      </c>
      <c r="I130">
        <f t="shared" ref="I130:I193" si="42">IF(VLOOKUP(G130,AC:AD,2,FALSE)&lt;4,1,0)</f>
        <v>0</v>
      </c>
      <c r="J130">
        <f t="shared" si="35"/>
        <v>6</v>
      </c>
      <c r="K130" s="201" t="str">
        <f t="shared" si="36"/>
        <v>2029.06</v>
      </c>
      <c r="AA130" s="477">
        <v>9</v>
      </c>
      <c r="AB130" s="457">
        <v>49948</v>
      </c>
      <c r="AC130" s="141" t="str">
        <f t="shared" si="39"/>
        <v>2036.09</v>
      </c>
      <c r="AD130">
        <f t="shared" si="40"/>
        <v>3</v>
      </c>
      <c r="AE130" t="str">
        <f t="shared" si="41"/>
        <v>wtorek</v>
      </c>
    </row>
    <row r="131" spans="1:31" x14ac:dyDescent="0.3">
      <c r="A131" s="550" t="s">
        <v>702</v>
      </c>
      <c r="B131" s="565">
        <v>130</v>
      </c>
      <c r="C131">
        <f t="shared" ref="C131:C194" si="43">H131</f>
        <v>2029</v>
      </c>
      <c r="E131" s="456">
        <f t="shared" si="33"/>
        <v>47291</v>
      </c>
      <c r="F131" s="456">
        <f t="shared" si="34"/>
        <v>47296</v>
      </c>
      <c r="G131" s="141" t="str">
        <f t="shared" si="37"/>
        <v>2029.06</v>
      </c>
      <c r="H131">
        <f t="shared" si="38"/>
        <v>2029</v>
      </c>
      <c r="I131">
        <f t="shared" si="42"/>
        <v>0</v>
      </c>
      <c r="J131">
        <f t="shared" si="35"/>
        <v>6</v>
      </c>
      <c r="K131" s="201" t="str">
        <f t="shared" si="36"/>
        <v>2029.06</v>
      </c>
      <c r="AA131" s="477">
        <v>10</v>
      </c>
      <c r="AB131" s="457">
        <v>49979</v>
      </c>
      <c r="AC131" s="141" t="str">
        <f t="shared" si="39"/>
        <v>2036.10</v>
      </c>
      <c r="AD131">
        <f t="shared" si="40"/>
        <v>6</v>
      </c>
      <c r="AE131" t="str">
        <f t="shared" si="41"/>
        <v>piątek</v>
      </c>
    </row>
    <row r="132" spans="1:31" x14ac:dyDescent="0.3">
      <c r="A132" s="550" t="s">
        <v>703</v>
      </c>
      <c r="B132" s="565">
        <v>131</v>
      </c>
      <c r="C132">
        <f t="shared" si="43"/>
        <v>2029</v>
      </c>
      <c r="E132" s="456">
        <f t="shared" si="33"/>
        <v>47298</v>
      </c>
      <c r="F132" s="456">
        <f t="shared" si="34"/>
        <v>47303</v>
      </c>
      <c r="G132" s="141" t="str">
        <f t="shared" si="37"/>
        <v>2029.06</v>
      </c>
      <c r="H132">
        <f t="shared" si="38"/>
        <v>2029</v>
      </c>
      <c r="I132">
        <f t="shared" si="42"/>
        <v>0</v>
      </c>
      <c r="J132" s="467">
        <f>IF(AND(DAY(F132)&lt; DAY(E132),I132=1),MONTH(E132),MONTH(E132))</f>
        <v>6</v>
      </c>
      <c r="K132" s="201" t="str">
        <f t="shared" si="36"/>
        <v>2029.06</v>
      </c>
      <c r="M132" s="464" t="s">
        <v>1324</v>
      </c>
      <c r="N132" s="461">
        <f>F132-1</f>
        <v>47302</v>
      </c>
      <c r="AA132" s="477">
        <v>11</v>
      </c>
      <c r="AB132" s="457">
        <v>50009</v>
      </c>
      <c r="AC132" s="141" t="str">
        <f t="shared" si="39"/>
        <v>2036.11</v>
      </c>
      <c r="AD132">
        <f t="shared" si="40"/>
        <v>1</v>
      </c>
      <c r="AE132" s="478" t="str">
        <f t="shared" si="41"/>
        <v>niedziela</v>
      </c>
    </row>
    <row r="133" spans="1:31" x14ac:dyDescent="0.3">
      <c r="A133" t="s">
        <v>799</v>
      </c>
      <c r="B133" s="565">
        <v>132</v>
      </c>
      <c r="C133">
        <f t="shared" si="43"/>
        <v>2029</v>
      </c>
      <c r="E133" s="456">
        <f t="shared" si="33"/>
        <v>47305</v>
      </c>
      <c r="F133" s="456">
        <f t="shared" si="34"/>
        <v>47310</v>
      </c>
      <c r="G133" s="141" t="str">
        <f t="shared" si="37"/>
        <v>2029.07</v>
      </c>
      <c r="H133">
        <f t="shared" si="38"/>
        <v>2029</v>
      </c>
      <c r="I133">
        <f t="shared" si="42"/>
        <v>1</v>
      </c>
      <c r="J133">
        <f t="shared" si="35"/>
        <v>7</v>
      </c>
      <c r="K133" s="201" t="str">
        <f t="shared" si="36"/>
        <v>2029.07</v>
      </c>
      <c r="AA133" s="477">
        <v>12</v>
      </c>
      <c r="AB133" s="457">
        <v>50040</v>
      </c>
      <c r="AC133" s="141" t="str">
        <f t="shared" si="39"/>
        <v>2036.12</v>
      </c>
      <c r="AD133">
        <f t="shared" si="40"/>
        <v>4</v>
      </c>
      <c r="AE133" t="str">
        <f t="shared" si="41"/>
        <v>środa</v>
      </c>
    </row>
    <row r="134" spans="1:31" x14ac:dyDescent="0.3">
      <c r="A134" t="s">
        <v>800</v>
      </c>
      <c r="B134" s="565">
        <v>133</v>
      </c>
      <c r="C134">
        <f t="shared" si="43"/>
        <v>2029</v>
      </c>
      <c r="E134" s="456">
        <f t="shared" si="33"/>
        <v>47312</v>
      </c>
      <c r="F134" s="456">
        <f t="shared" si="34"/>
        <v>47317</v>
      </c>
      <c r="G134" s="141" t="str">
        <f t="shared" si="37"/>
        <v>2029.07</v>
      </c>
      <c r="H134">
        <f t="shared" si="38"/>
        <v>2029</v>
      </c>
      <c r="I134">
        <f t="shared" si="42"/>
        <v>1</v>
      </c>
      <c r="J134">
        <f t="shared" si="35"/>
        <v>7</v>
      </c>
      <c r="K134" s="201" t="str">
        <f t="shared" si="36"/>
        <v>2029.07</v>
      </c>
      <c r="AA134" s="458">
        <v>1</v>
      </c>
      <c r="AB134" s="457">
        <v>50071</v>
      </c>
      <c r="AC134" s="141" t="str">
        <f t="shared" si="39"/>
        <v>2037.01</v>
      </c>
      <c r="AD134">
        <f t="shared" si="40"/>
        <v>7</v>
      </c>
      <c r="AE134" s="478" t="str">
        <f t="shared" si="41"/>
        <v>sobota</v>
      </c>
    </row>
    <row r="135" spans="1:31" x14ac:dyDescent="0.3">
      <c r="A135" t="s">
        <v>801</v>
      </c>
      <c r="B135" s="565">
        <v>134</v>
      </c>
      <c r="C135">
        <f t="shared" si="43"/>
        <v>2029</v>
      </c>
      <c r="E135" s="456">
        <f t="shared" si="33"/>
        <v>47319</v>
      </c>
      <c r="F135" s="456">
        <f t="shared" si="34"/>
        <v>47324</v>
      </c>
      <c r="G135" s="141" t="str">
        <f t="shared" si="37"/>
        <v>2029.07</v>
      </c>
      <c r="H135">
        <f t="shared" si="38"/>
        <v>2029</v>
      </c>
      <c r="I135">
        <f t="shared" si="42"/>
        <v>1</v>
      </c>
      <c r="J135">
        <f t="shared" si="35"/>
        <v>7</v>
      </c>
      <c r="K135" s="201" t="str">
        <f t="shared" si="36"/>
        <v>2029.07</v>
      </c>
      <c r="AA135" s="458">
        <v>2</v>
      </c>
      <c r="AB135" s="457">
        <v>50099</v>
      </c>
      <c r="AC135" s="141" t="str">
        <f t="shared" si="39"/>
        <v>2037.02</v>
      </c>
      <c r="AD135">
        <f t="shared" si="40"/>
        <v>7</v>
      </c>
      <c r="AE135" s="478" t="str">
        <f t="shared" si="41"/>
        <v>sobota</v>
      </c>
    </row>
    <row r="136" spans="1:31" x14ac:dyDescent="0.3">
      <c r="A136" t="s">
        <v>802</v>
      </c>
      <c r="B136" s="565">
        <v>135</v>
      </c>
      <c r="C136">
        <f t="shared" si="43"/>
        <v>2029</v>
      </c>
      <c r="E136" s="456">
        <f t="shared" si="33"/>
        <v>47326</v>
      </c>
      <c r="F136" s="456">
        <f t="shared" si="34"/>
        <v>47331</v>
      </c>
      <c r="G136" s="141" t="str">
        <f t="shared" si="37"/>
        <v>2029.07</v>
      </c>
      <c r="H136">
        <f t="shared" si="38"/>
        <v>2029</v>
      </c>
      <c r="I136">
        <f t="shared" si="42"/>
        <v>1</v>
      </c>
      <c r="J136">
        <f t="shared" si="35"/>
        <v>8</v>
      </c>
      <c r="K136" s="201" t="str">
        <f t="shared" si="36"/>
        <v>2029.08</v>
      </c>
      <c r="AA136" s="458">
        <v>3</v>
      </c>
      <c r="AB136" s="457">
        <v>50130</v>
      </c>
      <c r="AC136" s="141" t="str">
        <f t="shared" si="39"/>
        <v>2037.03</v>
      </c>
      <c r="AD136">
        <f t="shared" si="40"/>
        <v>3</v>
      </c>
      <c r="AE136" t="str">
        <f t="shared" si="41"/>
        <v>wtorek</v>
      </c>
    </row>
    <row r="137" spans="1:31" x14ac:dyDescent="0.3">
      <c r="A137" t="s">
        <v>803</v>
      </c>
      <c r="B137" s="565">
        <v>136</v>
      </c>
      <c r="C137">
        <f t="shared" si="43"/>
        <v>2029</v>
      </c>
      <c r="E137" s="456">
        <f t="shared" si="33"/>
        <v>47333</v>
      </c>
      <c r="F137" s="456">
        <f t="shared" si="34"/>
        <v>47338</v>
      </c>
      <c r="G137" s="141" t="str">
        <f t="shared" si="37"/>
        <v>2029.08</v>
      </c>
      <c r="H137">
        <f t="shared" si="38"/>
        <v>2029</v>
      </c>
      <c r="I137">
        <f t="shared" si="42"/>
        <v>0</v>
      </c>
      <c r="J137">
        <f t="shared" si="35"/>
        <v>8</v>
      </c>
      <c r="K137" s="201" t="str">
        <f t="shared" si="36"/>
        <v>2029.08</v>
      </c>
      <c r="AA137" s="458">
        <v>4</v>
      </c>
      <c r="AB137" s="457">
        <v>50160</v>
      </c>
      <c r="AC137" s="141" t="str">
        <f t="shared" si="39"/>
        <v>2037.04</v>
      </c>
      <c r="AD137">
        <f t="shared" si="40"/>
        <v>5</v>
      </c>
      <c r="AE137" t="str">
        <f t="shared" si="41"/>
        <v>czwartek</v>
      </c>
    </row>
    <row r="138" spans="1:31" x14ac:dyDescent="0.3">
      <c r="A138" t="s">
        <v>804</v>
      </c>
      <c r="B138" s="565">
        <v>137</v>
      </c>
      <c r="C138">
        <f t="shared" si="43"/>
        <v>2029</v>
      </c>
      <c r="E138" s="456">
        <f t="shared" si="33"/>
        <v>47340</v>
      </c>
      <c r="F138" s="456">
        <f t="shared" si="34"/>
        <v>47345</v>
      </c>
      <c r="G138" s="141" t="str">
        <f t="shared" si="37"/>
        <v>2029.08</v>
      </c>
      <c r="H138">
        <f t="shared" si="38"/>
        <v>2029</v>
      </c>
      <c r="I138">
        <f t="shared" si="42"/>
        <v>0</v>
      </c>
      <c r="J138">
        <f t="shared" si="35"/>
        <v>8</v>
      </c>
      <c r="K138" s="201" t="str">
        <f t="shared" si="36"/>
        <v>2029.08</v>
      </c>
      <c r="AA138" s="458">
        <v>5</v>
      </c>
      <c r="AB138" s="457">
        <v>50191</v>
      </c>
      <c r="AC138" s="141" t="str">
        <f t="shared" si="39"/>
        <v>2037.05</v>
      </c>
      <c r="AD138">
        <f t="shared" si="40"/>
        <v>1</v>
      </c>
      <c r="AE138" s="478" t="str">
        <f t="shared" si="41"/>
        <v>niedziela</v>
      </c>
    </row>
    <row r="139" spans="1:31" x14ac:dyDescent="0.3">
      <c r="A139" t="s">
        <v>805</v>
      </c>
      <c r="B139" s="565">
        <v>138</v>
      </c>
      <c r="C139">
        <f t="shared" si="43"/>
        <v>2029</v>
      </c>
      <c r="E139" s="456">
        <f t="shared" si="33"/>
        <v>47347</v>
      </c>
      <c r="F139" s="456">
        <f t="shared" si="34"/>
        <v>47352</v>
      </c>
      <c r="G139" s="141" t="str">
        <f t="shared" si="37"/>
        <v>2029.08</v>
      </c>
      <c r="H139">
        <f t="shared" si="38"/>
        <v>2029</v>
      </c>
      <c r="I139">
        <f t="shared" si="42"/>
        <v>0</v>
      </c>
      <c r="J139">
        <f t="shared" si="35"/>
        <v>8</v>
      </c>
      <c r="K139" s="201" t="str">
        <f t="shared" si="36"/>
        <v>2029.08</v>
      </c>
      <c r="AA139" s="458">
        <v>6</v>
      </c>
      <c r="AB139" s="457">
        <v>50221</v>
      </c>
      <c r="AC139" s="141" t="str">
        <f t="shared" si="39"/>
        <v>2037.06</v>
      </c>
      <c r="AD139">
        <f t="shared" si="40"/>
        <v>3</v>
      </c>
      <c r="AE139" t="str">
        <f t="shared" si="41"/>
        <v>wtorek</v>
      </c>
    </row>
    <row r="140" spans="1:31" x14ac:dyDescent="0.3">
      <c r="A140" t="s">
        <v>806</v>
      </c>
      <c r="B140" s="565">
        <v>139</v>
      </c>
      <c r="C140">
        <f t="shared" si="43"/>
        <v>2029</v>
      </c>
      <c r="E140" s="456">
        <f t="shared" si="33"/>
        <v>47354</v>
      </c>
      <c r="F140" s="456">
        <f t="shared" si="34"/>
        <v>47359</v>
      </c>
      <c r="G140" s="141" t="str">
        <f t="shared" si="37"/>
        <v>2029.08</v>
      </c>
      <c r="H140">
        <f t="shared" si="38"/>
        <v>2029</v>
      </c>
      <c r="I140">
        <f t="shared" si="42"/>
        <v>0</v>
      </c>
      <c r="J140">
        <f t="shared" si="35"/>
        <v>8</v>
      </c>
      <c r="K140" s="201" t="str">
        <f t="shared" si="36"/>
        <v>2029.08</v>
      </c>
      <c r="AA140" s="458">
        <v>7</v>
      </c>
      <c r="AB140" s="457">
        <v>50252</v>
      </c>
      <c r="AC140" s="141" t="str">
        <f t="shared" si="39"/>
        <v>2037.07</v>
      </c>
      <c r="AD140">
        <f t="shared" si="40"/>
        <v>6</v>
      </c>
      <c r="AE140" t="str">
        <f t="shared" si="41"/>
        <v>piątek</v>
      </c>
    </row>
    <row r="141" spans="1:31" x14ac:dyDescent="0.3">
      <c r="A141" t="s">
        <v>807</v>
      </c>
      <c r="B141" s="565">
        <v>140</v>
      </c>
      <c r="C141">
        <f t="shared" si="43"/>
        <v>2029</v>
      </c>
      <c r="E141" s="456">
        <f t="shared" si="33"/>
        <v>47361</v>
      </c>
      <c r="F141" s="456">
        <f t="shared" si="34"/>
        <v>47366</v>
      </c>
      <c r="G141" s="141" t="str">
        <f t="shared" si="37"/>
        <v>2029.08</v>
      </c>
      <c r="H141">
        <f t="shared" si="38"/>
        <v>2029</v>
      </c>
      <c r="I141">
        <f t="shared" si="42"/>
        <v>0</v>
      </c>
      <c r="J141">
        <f t="shared" si="35"/>
        <v>8</v>
      </c>
      <c r="K141" s="201" t="str">
        <f t="shared" si="36"/>
        <v>2029.08</v>
      </c>
      <c r="AA141" s="458">
        <v>8</v>
      </c>
      <c r="AB141" s="457">
        <v>50283</v>
      </c>
      <c r="AC141" s="141" t="str">
        <f t="shared" si="39"/>
        <v>2037.08</v>
      </c>
      <c r="AD141">
        <f t="shared" si="40"/>
        <v>2</v>
      </c>
      <c r="AE141" t="str">
        <f t="shared" si="41"/>
        <v>poniedziałek</v>
      </c>
    </row>
    <row r="142" spans="1:31" x14ac:dyDescent="0.3">
      <c r="A142" t="s">
        <v>808</v>
      </c>
      <c r="B142" s="565">
        <v>141</v>
      </c>
      <c r="C142">
        <f t="shared" si="43"/>
        <v>2029</v>
      </c>
      <c r="E142" s="456">
        <f t="shared" si="33"/>
        <v>47368</v>
      </c>
      <c r="F142" s="456">
        <f t="shared" si="34"/>
        <v>47373</v>
      </c>
      <c r="G142" s="141" t="str">
        <f t="shared" si="37"/>
        <v>2029.09</v>
      </c>
      <c r="H142">
        <f t="shared" si="38"/>
        <v>2029</v>
      </c>
      <c r="I142">
        <f t="shared" si="42"/>
        <v>1</v>
      </c>
      <c r="J142">
        <f t="shared" si="35"/>
        <v>9</v>
      </c>
      <c r="K142" s="201" t="str">
        <f t="shared" si="36"/>
        <v>2029.09</v>
      </c>
      <c r="AA142" s="458">
        <v>9</v>
      </c>
      <c r="AB142" s="457">
        <v>50313</v>
      </c>
      <c r="AC142" s="141" t="str">
        <f t="shared" si="39"/>
        <v>2037.09</v>
      </c>
      <c r="AD142">
        <f t="shared" si="40"/>
        <v>4</v>
      </c>
      <c r="AE142" t="str">
        <f t="shared" si="41"/>
        <v>środa</v>
      </c>
    </row>
    <row r="143" spans="1:31" x14ac:dyDescent="0.3">
      <c r="A143" t="s">
        <v>809</v>
      </c>
      <c r="B143" s="565">
        <v>142</v>
      </c>
      <c r="C143">
        <f t="shared" si="43"/>
        <v>2029</v>
      </c>
      <c r="E143" s="456">
        <f t="shared" si="33"/>
        <v>47375</v>
      </c>
      <c r="F143" s="456">
        <f t="shared" si="34"/>
        <v>47380</v>
      </c>
      <c r="G143" s="141" t="str">
        <f t="shared" si="37"/>
        <v>2029.09</v>
      </c>
      <c r="H143">
        <f t="shared" si="38"/>
        <v>2029</v>
      </c>
      <c r="I143">
        <f t="shared" si="42"/>
        <v>1</v>
      </c>
      <c r="J143">
        <f t="shared" si="35"/>
        <v>9</v>
      </c>
      <c r="K143" s="201" t="str">
        <f t="shared" si="36"/>
        <v>2029.09</v>
      </c>
      <c r="AA143" s="458">
        <v>10</v>
      </c>
      <c r="AB143" s="457">
        <v>50344</v>
      </c>
      <c r="AC143" s="141" t="str">
        <f t="shared" si="39"/>
        <v>2037.10</v>
      </c>
      <c r="AD143">
        <f t="shared" si="40"/>
        <v>7</v>
      </c>
      <c r="AE143" s="478" t="str">
        <f t="shared" si="41"/>
        <v>sobota</v>
      </c>
    </row>
    <row r="144" spans="1:31" x14ac:dyDescent="0.3">
      <c r="A144" t="s">
        <v>810</v>
      </c>
      <c r="B144" s="565">
        <v>143</v>
      </c>
      <c r="C144">
        <f t="shared" si="43"/>
        <v>2029</v>
      </c>
      <c r="E144" s="456">
        <f t="shared" si="33"/>
        <v>47382</v>
      </c>
      <c r="F144" s="456">
        <f t="shared" si="34"/>
        <v>47387</v>
      </c>
      <c r="G144" s="141" t="str">
        <f t="shared" si="37"/>
        <v>2029.09</v>
      </c>
      <c r="H144">
        <f t="shared" si="38"/>
        <v>2029</v>
      </c>
      <c r="I144">
        <f t="shared" si="42"/>
        <v>1</v>
      </c>
      <c r="J144">
        <f t="shared" si="35"/>
        <v>9</v>
      </c>
      <c r="K144" s="201" t="str">
        <f t="shared" si="36"/>
        <v>2029.09</v>
      </c>
      <c r="AA144" s="458">
        <v>11</v>
      </c>
      <c r="AB144" s="457">
        <v>50374</v>
      </c>
      <c r="AC144" s="141" t="str">
        <f t="shared" si="39"/>
        <v>2037.11</v>
      </c>
      <c r="AD144">
        <f t="shared" si="40"/>
        <v>2</v>
      </c>
      <c r="AE144" t="str">
        <f t="shared" si="41"/>
        <v>poniedziałek</v>
      </c>
    </row>
    <row r="145" spans="1:31" x14ac:dyDescent="0.3">
      <c r="A145" s="531" t="s">
        <v>811</v>
      </c>
      <c r="B145" s="667">
        <v>144</v>
      </c>
      <c r="C145" s="531">
        <f t="shared" si="43"/>
        <v>2029</v>
      </c>
      <c r="D145" s="531"/>
      <c r="E145" s="668">
        <f t="shared" si="33"/>
        <v>47389</v>
      </c>
      <c r="F145" s="668">
        <f t="shared" si="34"/>
        <v>47394</v>
      </c>
      <c r="G145" s="669" t="str">
        <f t="shared" si="37"/>
        <v>2029.09</v>
      </c>
      <c r="H145" s="531">
        <f t="shared" si="38"/>
        <v>2029</v>
      </c>
      <c r="I145" s="531">
        <f t="shared" si="42"/>
        <v>1</v>
      </c>
      <c r="J145" s="531">
        <f t="shared" si="35"/>
        <v>10</v>
      </c>
      <c r="K145" s="670" t="str">
        <f t="shared" si="36"/>
        <v>2029.10</v>
      </c>
      <c r="M145" s="464" t="s">
        <v>1324</v>
      </c>
      <c r="N145" s="461">
        <f>F145-1</f>
        <v>47393</v>
      </c>
      <c r="AA145" s="458">
        <v>12</v>
      </c>
      <c r="AB145" s="457">
        <v>50405</v>
      </c>
      <c r="AC145" s="141" t="str">
        <f t="shared" si="39"/>
        <v>2037.12</v>
      </c>
      <c r="AD145">
        <f t="shared" si="40"/>
        <v>5</v>
      </c>
      <c r="AE145" t="str">
        <f t="shared" si="41"/>
        <v>czwartek</v>
      </c>
    </row>
    <row r="146" spans="1:31" x14ac:dyDescent="0.3">
      <c r="A146" t="s">
        <v>812</v>
      </c>
      <c r="B146" s="565">
        <v>145</v>
      </c>
      <c r="C146">
        <f t="shared" si="43"/>
        <v>2029</v>
      </c>
      <c r="E146" s="456">
        <f t="shared" ref="E146:E209" si="44">F145+2</f>
        <v>47396</v>
      </c>
      <c r="F146" s="456">
        <f t="shared" ref="F146:F209" si="45">E146+5</f>
        <v>47401</v>
      </c>
      <c r="G146" s="141" t="str">
        <f t="shared" si="37"/>
        <v>2029.10</v>
      </c>
      <c r="H146">
        <f t="shared" si="38"/>
        <v>2029</v>
      </c>
      <c r="I146">
        <f t="shared" si="42"/>
        <v>0</v>
      </c>
      <c r="J146">
        <f t="shared" ref="J146:J209" si="46">IF(AND(DAY(F146)&lt; DAY(E146),I146=1),MONTH(E146)+1,MONTH(E146))</f>
        <v>10</v>
      </c>
      <c r="K146" s="201" t="str">
        <f t="shared" ref="K146:K209" si="47">_xlfn.CONCAT(H146,".",TEXT(J146,"0#"))</f>
        <v>2029.10</v>
      </c>
      <c r="AA146" s="477">
        <v>1</v>
      </c>
      <c r="AB146" s="457">
        <v>50436</v>
      </c>
      <c r="AC146" s="141" t="str">
        <f t="shared" si="39"/>
        <v>2038.01</v>
      </c>
      <c r="AD146">
        <f t="shared" si="40"/>
        <v>1</v>
      </c>
      <c r="AE146" s="478" t="str">
        <f t="shared" si="41"/>
        <v>niedziela</v>
      </c>
    </row>
    <row r="147" spans="1:31" x14ac:dyDescent="0.3">
      <c r="A147" t="s">
        <v>813</v>
      </c>
      <c r="B147" s="565">
        <v>146</v>
      </c>
      <c r="C147">
        <f t="shared" si="43"/>
        <v>2029</v>
      </c>
      <c r="E147" s="456">
        <f t="shared" si="44"/>
        <v>47403</v>
      </c>
      <c r="F147" s="456">
        <f t="shared" si="45"/>
        <v>47408</v>
      </c>
      <c r="G147" s="141" t="str">
        <f t="shared" ref="G147:G210" si="48">_xlfn.CONCAT(YEAR(E147),".",TEXT(MONTH(E147),"0#"))</f>
        <v>2029.10</v>
      </c>
      <c r="H147">
        <f t="shared" ref="H147:H210" si="49">YEAR(E147)</f>
        <v>2029</v>
      </c>
      <c r="I147">
        <f t="shared" si="42"/>
        <v>0</v>
      </c>
      <c r="J147">
        <f t="shared" si="46"/>
        <v>10</v>
      </c>
      <c r="K147" s="201" t="str">
        <f t="shared" si="47"/>
        <v>2029.10</v>
      </c>
      <c r="AA147" s="477">
        <v>2</v>
      </c>
      <c r="AB147" s="457">
        <v>50464</v>
      </c>
      <c r="AC147" s="141" t="str">
        <f t="shared" si="39"/>
        <v>2038.02</v>
      </c>
      <c r="AD147">
        <f t="shared" si="40"/>
        <v>1</v>
      </c>
      <c r="AE147" s="478" t="str">
        <f t="shared" si="41"/>
        <v>niedziela</v>
      </c>
    </row>
    <row r="148" spans="1:31" x14ac:dyDescent="0.3">
      <c r="A148" t="s">
        <v>814</v>
      </c>
      <c r="B148" s="565">
        <v>147</v>
      </c>
      <c r="C148">
        <f t="shared" si="43"/>
        <v>2029</v>
      </c>
      <c r="E148" s="456">
        <f t="shared" si="44"/>
        <v>47410</v>
      </c>
      <c r="F148" s="456">
        <f t="shared" si="45"/>
        <v>47415</v>
      </c>
      <c r="G148" s="141" t="str">
        <f t="shared" si="48"/>
        <v>2029.10</v>
      </c>
      <c r="H148">
        <f t="shared" si="49"/>
        <v>2029</v>
      </c>
      <c r="I148">
        <f t="shared" si="42"/>
        <v>0</v>
      </c>
      <c r="J148">
        <f t="shared" si="46"/>
        <v>10</v>
      </c>
      <c r="K148" s="201" t="str">
        <f t="shared" si="47"/>
        <v>2029.10</v>
      </c>
      <c r="AA148" s="477">
        <v>3</v>
      </c>
      <c r="AB148" s="457">
        <v>50495</v>
      </c>
      <c r="AC148" s="141" t="str">
        <f t="shared" si="39"/>
        <v>2038.03</v>
      </c>
      <c r="AD148">
        <f t="shared" si="40"/>
        <v>4</v>
      </c>
      <c r="AE148" t="str">
        <f t="shared" si="41"/>
        <v>środa</v>
      </c>
    </row>
    <row r="149" spans="1:31" x14ac:dyDescent="0.3">
      <c r="A149" t="s">
        <v>815</v>
      </c>
      <c r="B149" s="565">
        <v>148</v>
      </c>
      <c r="C149">
        <f t="shared" si="43"/>
        <v>2029</v>
      </c>
      <c r="E149" s="456">
        <f t="shared" si="44"/>
        <v>47417</v>
      </c>
      <c r="F149" s="456">
        <f t="shared" si="45"/>
        <v>47422</v>
      </c>
      <c r="G149" s="141" t="str">
        <f t="shared" si="48"/>
        <v>2029.10</v>
      </c>
      <c r="H149">
        <f t="shared" si="49"/>
        <v>2029</v>
      </c>
      <c r="I149">
        <f t="shared" si="42"/>
        <v>0</v>
      </c>
      <c r="J149">
        <f t="shared" si="46"/>
        <v>10</v>
      </c>
      <c r="K149" s="201" t="str">
        <f t="shared" si="47"/>
        <v>2029.10</v>
      </c>
      <c r="AA149" s="477">
        <v>4</v>
      </c>
      <c r="AB149" s="457">
        <v>50525</v>
      </c>
      <c r="AC149" s="141" t="str">
        <f t="shared" si="39"/>
        <v>2038.04</v>
      </c>
      <c r="AD149">
        <f t="shared" si="40"/>
        <v>6</v>
      </c>
      <c r="AE149" t="str">
        <f t="shared" si="41"/>
        <v>piątek</v>
      </c>
    </row>
    <row r="150" spans="1:31" x14ac:dyDescent="0.3">
      <c r="A150" t="s">
        <v>816</v>
      </c>
      <c r="B150" s="565">
        <v>149</v>
      </c>
      <c r="C150">
        <f t="shared" si="43"/>
        <v>2029</v>
      </c>
      <c r="E150" s="456">
        <f t="shared" si="44"/>
        <v>47424</v>
      </c>
      <c r="F150" s="456">
        <f t="shared" si="45"/>
        <v>47429</v>
      </c>
      <c r="G150" s="141" t="str">
        <f t="shared" si="48"/>
        <v>2029.11</v>
      </c>
      <c r="H150">
        <f t="shared" si="49"/>
        <v>2029</v>
      </c>
      <c r="I150">
        <f t="shared" si="42"/>
        <v>0</v>
      </c>
      <c r="J150">
        <f t="shared" si="46"/>
        <v>11</v>
      </c>
      <c r="K150" s="201" t="str">
        <f t="shared" si="47"/>
        <v>2029.11</v>
      </c>
      <c r="AA150" s="477">
        <v>5</v>
      </c>
      <c r="AB150" s="457">
        <v>50556</v>
      </c>
      <c r="AC150" s="141" t="str">
        <f t="shared" si="39"/>
        <v>2038.05</v>
      </c>
      <c r="AD150">
        <f t="shared" si="40"/>
        <v>2</v>
      </c>
      <c r="AE150" t="str">
        <f t="shared" si="41"/>
        <v>poniedziałek</v>
      </c>
    </row>
    <row r="151" spans="1:31" x14ac:dyDescent="0.3">
      <c r="A151" t="s">
        <v>817</v>
      </c>
      <c r="B151" s="565">
        <v>150</v>
      </c>
      <c r="C151">
        <f t="shared" si="43"/>
        <v>2029</v>
      </c>
      <c r="E151" s="456">
        <f t="shared" si="44"/>
        <v>47431</v>
      </c>
      <c r="F151" s="456">
        <f t="shared" si="45"/>
        <v>47436</v>
      </c>
      <c r="G151" s="141" t="str">
        <f t="shared" si="48"/>
        <v>2029.11</v>
      </c>
      <c r="H151">
        <f t="shared" si="49"/>
        <v>2029</v>
      </c>
      <c r="I151">
        <f t="shared" si="42"/>
        <v>0</v>
      </c>
      <c r="J151">
        <f t="shared" si="46"/>
        <v>11</v>
      </c>
      <c r="K151" s="201" t="str">
        <f t="shared" si="47"/>
        <v>2029.11</v>
      </c>
      <c r="AA151" s="477">
        <v>6</v>
      </c>
      <c r="AB151" s="457">
        <v>50586</v>
      </c>
      <c r="AC151" s="141" t="str">
        <f t="shared" ref="AC151:AC214" si="50">_xlfn.CONCAT(YEAR(AB151),".",TEXT(MONTH(AB151),"0#"))</f>
        <v>2038.06</v>
      </c>
      <c r="AD151">
        <f t="shared" ref="AD151:AD214" si="51">WEEKDAY(AB151)</f>
        <v>4</v>
      </c>
      <c r="AE151" t="str">
        <f t="shared" ref="AE151:AE214" si="52">VLOOKUP(AD151,AG$2:AH$8,2,FALSE)</f>
        <v>środa</v>
      </c>
    </row>
    <row r="152" spans="1:31" x14ac:dyDescent="0.3">
      <c r="A152" t="s">
        <v>818</v>
      </c>
      <c r="B152" s="565">
        <v>151</v>
      </c>
      <c r="C152">
        <f t="shared" si="43"/>
        <v>2029</v>
      </c>
      <c r="E152" s="456">
        <f t="shared" si="44"/>
        <v>47438</v>
      </c>
      <c r="F152" s="456">
        <f t="shared" si="45"/>
        <v>47443</v>
      </c>
      <c r="G152" s="141" t="str">
        <f t="shared" si="48"/>
        <v>2029.11</v>
      </c>
      <c r="H152">
        <f t="shared" si="49"/>
        <v>2029</v>
      </c>
      <c r="I152">
        <f t="shared" si="42"/>
        <v>0</v>
      </c>
      <c r="J152">
        <f t="shared" si="46"/>
        <v>11</v>
      </c>
      <c r="K152" s="201" t="str">
        <f t="shared" si="47"/>
        <v>2029.11</v>
      </c>
      <c r="AA152" s="477">
        <v>7</v>
      </c>
      <c r="AB152" s="457">
        <v>50617</v>
      </c>
      <c r="AC152" s="141" t="str">
        <f t="shared" si="50"/>
        <v>2038.07</v>
      </c>
      <c r="AD152">
        <f t="shared" si="51"/>
        <v>7</v>
      </c>
      <c r="AE152" s="478" t="str">
        <f t="shared" si="52"/>
        <v>sobota</v>
      </c>
    </row>
    <row r="153" spans="1:31" x14ac:dyDescent="0.3">
      <c r="A153" t="s">
        <v>819</v>
      </c>
      <c r="B153" s="565">
        <v>152</v>
      </c>
      <c r="C153">
        <f t="shared" si="43"/>
        <v>2029</v>
      </c>
      <c r="E153" s="456">
        <f t="shared" si="44"/>
        <v>47445</v>
      </c>
      <c r="F153" s="456">
        <f t="shared" si="45"/>
        <v>47450</v>
      </c>
      <c r="G153" s="141" t="str">
        <f t="shared" si="48"/>
        <v>2029.11</v>
      </c>
      <c r="H153">
        <f t="shared" si="49"/>
        <v>2029</v>
      </c>
      <c r="I153">
        <f t="shared" si="42"/>
        <v>0</v>
      </c>
      <c r="J153">
        <f t="shared" si="46"/>
        <v>11</v>
      </c>
      <c r="K153" s="201" t="str">
        <f t="shared" si="47"/>
        <v>2029.11</v>
      </c>
      <c r="AA153" s="477">
        <v>8</v>
      </c>
      <c r="AB153" s="457">
        <v>50648</v>
      </c>
      <c r="AC153" s="141" t="str">
        <f t="shared" si="50"/>
        <v>2038.08</v>
      </c>
      <c r="AD153">
        <f t="shared" si="51"/>
        <v>3</v>
      </c>
      <c r="AE153" t="str">
        <f t="shared" si="52"/>
        <v>wtorek</v>
      </c>
    </row>
    <row r="154" spans="1:31" x14ac:dyDescent="0.3">
      <c r="A154" t="s">
        <v>820</v>
      </c>
      <c r="B154" s="565">
        <v>153</v>
      </c>
      <c r="C154">
        <f t="shared" si="43"/>
        <v>2029</v>
      </c>
      <c r="E154" s="456">
        <f t="shared" si="44"/>
        <v>47452</v>
      </c>
      <c r="F154" s="456">
        <f t="shared" si="45"/>
        <v>47457</v>
      </c>
      <c r="G154" s="141" t="str">
        <f t="shared" si="48"/>
        <v>2029.11</v>
      </c>
      <c r="H154">
        <f t="shared" si="49"/>
        <v>2029</v>
      </c>
      <c r="I154">
        <f t="shared" si="42"/>
        <v>0</v>
      </c>
      <c r="J154">
        <f t="shared" si="46"/>
        <v>11</v>
      </c>
      <c r="K154" s="201" t="str">
        <f t="shared" si="47"/>
        <v>2029.11</v>
      </c>
      <c r="AA154" s="477">
        <v>9</v>
      </c>
      <c r="AB154" s="457">
        <v>50678</v>
      </c>
      <c r="AC154" s="141" t="str">
        <f t="shared" si="50"/>
        <v>2038.09</v>
      </c>
      <c r="AD154">
        <f t="shared" si="51"/>
        <v>5</v>
      </c>
      <c r="AE154" t="str">
        <f t="shared" si="52"/>
        <v>czwartek</v>
      </c>
    </row>
    <row r="155" spans="1:31" x14ac:dyDescent="0.3">
      <c r="A155" t="s">
        <v>821</v>
      </c>
      <c r="B155" s="565">
        <v>154</v>
      </c>
      <c r="C155">
        <f t="shared" si="43"/>
        <v>2029</v>
      </c>
      <c r="E155" s="456">
        <f t="shared" si="44"/>
        <v>47459</v>
      </c>
      <c r="F155" s="456">
        <f t="shared" si="45"/>
        <v>47464</v>
      </c>
      <c r="G155" s="141" t="str">
        <f t="shared" si="48"/>
        <v>2029.12</v>
      </c>
      <c r="H155">
        <f t="shared" si="49"/>
        <v>2029</v>
      </c>
      <c r="I155">
        <f t="shared" si="42"/>
        <v>1</v>
      </c>
      <c r="J155">
        <f t="shared" si="46"/>
        <v>12</v>
      </c>
      <c r="K155" s="201" t="str">
        <f t="shared" si="47"/>
        <v>2029.12</v>
      </c>
      <c r="AA155" s="477">
        <v>10</v>
      </c>
      <c r="AB155" s="457">
        <v>50709</v>
      </c>
      <c r="AC155" s="141" t="str">
        <f t="shared" si="50"/>
        <v>2038.10</v>
      </c>
      <c r="AD155">
        <f t="shared" si="51"/>
        <v>1</v>
      </c>
      <c r="AE155" s="478" t="str">
        <f t="shared" si="52"/>
        <v>niedziela</v>
      </c>
    </row>
    <row r="156" spans="1:31" x14ac:dyDescent="0.3">
      <c r="A156" t="s">
        <v>822</v>
      </c>
      <c r="B156" s="565">
        <v>155</v>
      </c>
      <c r="C156">
        <f t="shared" si="43"/>
        <v>2029</v>
      </c>
      <c r="E156" s="456">
        <f t="shared" si="44"/>
        <v>47466</v>
      </c>
      <c r="F156" s="456">
        <f t="shared" si="45"/>
        <v>47471</v>
      </c>
      <c r="G156" s="141" t="str">
        <f t="shared" si="48"/>
        <v>2029.12</v>
      </c>
      <c r="H156">
        <f t="shared" si="49"/>
        <v>2029</v>
      </c>
      <c r="I156">
        <f t="shared" si="42"/>
        <v>1</v>
      </c>
      <c r="J156">
        <f t="shared" si="46"/>
        <v>12</v>
      </c>
      <c r="K156" s="201" t="str">
        <f t="shared" si="47"/>
        <v>2029.12</v>
      </c>
      <c r="AA156" s="477">
        <v>11</v>
      </c>
      <c r="AB156" s="457">
        <v>50739</v>
      </c>
      <c r="AC156" s="141" t="str">
        <f t="shared" si="50"/>
        <v>2038.11</v>
      </c>
      <c r="AD156">
        <f t="shared" si="51"/>
        <v>3</v>
      </c>
      <c r="AE156" t="str">
        <f t="shared" si="52"/>
        <v>wtorek</v>
      </c>
    </row>
    <row r="157" spans="1:31" x14ac:dyDescent="0.3">
      <c r="A157" t="s">
        <v>823</v>
      </c>
      <c r="B157" s="565">
        <v>156</v>
      </c>
      <c r="C157">
        <f t="shared" si="43"/>
        <v>2029</v>
      </c>
      <c r="E157" s="456">
        <f t="shared" si="44"/>
        <v>47473</v>
      </c>
      <c r="F157" s="456">
        <f t="shared" si="45"/>
        <v>47478</v>
      </c>
      <c r="G157" s="141" t="str">
        <f t="shared" si="48"/>
        <v>2029.12</v>
      </c>
      <c r="H157">
        <f t="shared" si="49"/>
        <v>2029</v>
      </c>
      <c r="I157">
        <f t="shared" si="42"/>
        <v>1</v>
      </c>
      <c r="J157">
        <f t="shared" si="46"/>
        <v>12</v>
      </c>
      <c r="K157" s="201" t="str">
        <f t="shared" si="47"/>
        <v>2029.12</v>
      </c>
      <c r="AA157" s="477">
        <v>12</v>
      </c>
      <c r="AB157" s="457">
        <v>50770</v>
      </c>
      <c r="AC157" s="141" t="str">
        <f t="shared" si="50"/>
        <v>2038.12</v>
      </c>
      <c r="AD157">
        <f t="shared" si="51"/>
        <v>6</v>
      </c>
      <c r="AE157" t="str">
        <f t="shared" si="52"/>
        <v>piątek</v>
      </c>
    </row>
    <row r="158" spans="1:31" x14ac:dyDescent="0.3">
      <c r="A158" t="s">
        <v>824</v>
      </c>
      <c r="B158" s="565">
        <v>157</v>
      </c>
      <c r="C158">
        <f t="shared" si="43"/>
        <v>2029</v>
      </c>
      <c r="E158" s="456">
        <f t="shared" si="44"/>
        <v>47480</v>
      </c>
      <c r="F158" s="456">
        <f t="shared" si="45"/>
        <v>47485</v>
      </c>
      <c r="G158" s="141" t="str">
        <f t="shared" si="48"/>
        <v>2029.12</v>
      </c>
      <c r="H158">
        <f t="shared" si="49"/>
        <v>2029</v>
      </c>
      <c r="I158">
        <f t="shared" si="42"/>
        <v>1</v>
      </c>
      <c r="J158">
        <f t="shared" si="46"/>
        <v>13</v>
      </c>
      <c r="K158" s="201" t="str">
        <f t="shared" si="47"/>
        <v>2029.13</v>
      </c>
      <c r="AA158" s="458">
        <v>1</v>
      </c>
      <c r="AB158" s="457">
        <v>50801</v>
      </c>
      <c r="AC158" s="141" t="str">
        <f t="shared" si="50"/>
        <v>2039.01</v>
      </c>
      <c r="AD158">
        <f t="shared" si="51"/>
        <v>2</v>
      </c>
      <c r="AE158" t="str">
        <f t="shared" si="52"/>
        <v>poniedziałek</v>
      </c>
    </row>
    <row r="159" spans="1:31" x14ac:dyDescent="0.3">
      <c r="A159" t="s">
        <v>825</v>
      </c>
      <c r="B159">
        <v>158</v>
      </c>
      <c r="C159">
        <f t="shared" si="43"/>
        <v>2030</v>
      </c>
      <c r="E159" s="456">
        <f t="shared" si="44"/>
        <v>47487</v>
      </c>
      <c r="F159" s="456">
        <f t="shared" si="45"/>
        <v>47492</v>
      </c>
      <c r="G159" s="141" t="str">
        <f t="shared" si="48"/>
        <v>2030.01</v>
      </c>
      <c r="H159">
        <f t="shared" si="49"/>
        <v>2030</v>
      </c>
      <c r="I159">
        <f t="shared" si="42"/>
        <v>0</v>
      </c>
      <c r="J159">
        <f t="shared" si="46"/>
        <v>1</v>
      </c>
      <c r="K159" s="201" t="str">
        <f t="shared" si="47"/>
        <v>2030.01</v>
      </c>
      <c r="AA159" s="458">
        <v>2</v>
      </c>
      <c r="AB159" s="457">
        <v>50829</v>
      </c>
      <c r="AC159" s="141" t="str">
        <f t="shared" si="50"/>
        <v>2039.02</v>
      </c>
      <c r="AD159">
        <f t="shared" si="51"/>
        <v>2</v>
      </c>
      <c r="AE159" t="str">
        <f t="shared" si="52"/>
        <v>poniedziałek</v>
      </c>
    </row>
    <row r="160" spans="1:31" x14ac:dyDescent="0.3">
      <c r="A160" t="s">
        <v>826</v>
      </c>
      <c r="B160">
        <v>159</v>
      </c>
      <c r="C160">
        <f t="shared" si="43"/>
        <v>2030</v>
      </c>
      <c r="E160" s="456">
        <f t="shared" si="44"/>
        <v>47494</v>
      </c>
      <c r="F160" s="456">
        <f t="shared" si="45"/>
        <v>47499</v>
      </c>
      <c r="G160" s="141" t="str">
        <f t="shared" si="48"/>
        <v>2030.01</v>
      </c>
      <c r="H160">
        <f t="shared" si="49"/>
        <v>2030</v>
      </c>
      <c r="I160">
        <f t="shared" si="42"/>
        <v>0</v>
      </c>
      <c r="J160">
        <f t="shared" si="46"/>
        <v>1</v>
      </c>
      <c r="K160" s="201" t="str">
        <f t="shared" si="47"/>
        <v>2030.01</v>
      </c>
      <c r="AA160" s="458">
        <v>3</v>
      </c>
      <c r="AB160" s="457">
        <v>50860</v>
      </c>
      <c r="AC160" s="141" t="str">
        <f t="shared" si="50"/>
        <v>2039.03</v>
      </c>
      <c r="AD160">
        <f t="shared" si="51"/>
        <v>5</v>
      </c>
      <c r="AE160" t="str">
        <f t="shared" si="52"/>
        <v>czwartek</v>
      </c>
    </row>
    <row r="161" spans="1:31" x14ac:dyDescent="0.3">
      <c r="A161" t="s">
        <v>827</v>
      </c>
      <c r="B161">
        <v>160</v>
      </c>
      <c r="C161">
        <f t="shared" si="43"/>
        <v>2030</v>
      </c>
      <c r="E161" s="456">
        <f t="shared" si="44"/>
        <v>47501</v>
      </c>
      <c r="F161" s="456">
        <f t="shared" si="45"/>
        <v>47506</v>
      </c>
      <c r="G161" s="141" t="str">
        <f t="shared" si="48"/>
        <v>2030.01</v>
      </c>
      <c r="H161">
        <f t="shared" si="49"/>
        <v>2030</v>
      </c>
      <c r="I161">
        <f t="shared" si="42"/>
        <v>0</v>
      </c>
      <c r="J161">
        <f t="shared" si="46"/>
        <v>1</v>
      </c>
      <c r="K161" s="201" t="str">
        <f t="shared" si="47"/>
        <v>2030.01</v>
      </c>
      <c r="AA161" s="458">
        <v>4</v>
      </c>
      <c r="AB161" s="457">
        <v>50890</v>
      </c>
      <c r="AC161" s="141" t="str">
        <f t="shared" si="50"/>
        <v>2039.04</v>
      </c>
      <c r="AD161">
        <f t="shared" si="51"/>
        <v>7</v>
      </c>
      <c r="AE161" s="478" t="str">
        <f t="shared" si="52"/>
        <v>sobota</v>
      </c>
    </row>
    <row r="162" spans="1:31" x14ac:dyDescent="0.3">
      <c r="A162" t="s">
        <v>828</v>
      </c>
      <c r="B162">
        <v>161</v>
      </c>
      <c r="C162">
        <f t="shared" si="43"/>
        <v>2030</v>
      </c>
      <c r="E162" s="456">
        <f t="shared" si="44"/>
        <v>47508</v>
      </c>
      <c r="F162" s="456">
        <f t="shared" si="45"/>
        <v>47513</v>
      </c>
      <c r="G162" s="141" t="str">
        <f t="shared" si="48"/>
        <v>2030.01</v>
      </c>
      <c r="H162">
        <f t="shared" si="49"/>
        <v>2030</v>
      </c>
      <c r="I162">
        <f t="shared" si="42"/>
        <v>0</v>
      </c>
      <c r="J162">
        <f t="shared" si="46"/>
        <v>1</v>
      </c>
      <c r="K162" s="201" t="str">
        <f t="shared" si="47"/>
        <v>2030.01</v>
      </c>
      <c r="AA162" s="458">
        <v>5</v>
      </c>
      <c r="AB162" s="457">
        <v>50921</v>
      </c>
      <c r="AC162" s="141" t="str">
        <f t="shared" si="50"/>
        <v>2039.05</v>
      </c>
      <c r="AD162">
        <f t="shared" si="51"/>
        <v>3</v>
      </c>
      <c r="AE162" t="str">
        <f t="shared" si="52"/>
        <v>wtorek</v>
      </c>
    </row>
    <row r="163" spans="1:31" x14ac:dyDescent="0.3">
      <c r="A163" t="s">
        <v>829</v>
      </c>
      <c r="B163">
        <v>162</v>
      </c>
      <c r="C163">
        <f t="shared" si="43"/>
        <v>2030</v>
      </c>
      <c r="E163" s="456">
        <f t="shared" si="44"/>
        <v>47515</v>
      </c>
      <c r="F163" s="456">
        <f t="shared" si="45"/>
        <v>47520</v>
      </c>
      <c r="G163" s="141" t="str">
        <f t="shared" si="48"/>
        <v>2030.02</v>
      </c>
      <c r="H163">
        <f t="shared" si="49"/>
        <v>2030</v>
      </c>
      <c r="I163">
        <f t="shared" si="42"/>
        <v>0</v>
      </c>
      <c r="J163">
        <f t="shared" si="46"/>
        <v>2</v>
      </c>
      <c r="K163" s="201" t="str">
        <f t="shared" si="47"/>
        <v>2030.02</v>
      </c>
      <c r="AA163" s="458">
        <v>6</v>
      </c>
      <c r="AB163" s="457">
        <v>50951</v>
      </c>
      <c r="AC163" s="141" t="str">
        <f t="shared" si="50"/>
        <v>2039.06</v>
      </c>
      <c r="AD163">
        <f t="shared" si="51"/>
        <v>5</v>
      </c>
      <c r="AE163" t="str">
        <f t="shared" si="52"/>
        <v>czwartek</v>
      </c>
    </row>
    <row r="164" spans="1:31" x14ac:dyDescent="0.3">
      <c r="A164" t="s">
        <v>830</v>
      </c>
      <c r="B164">
        <v>163</v>
      </c>
      <c r="C164">
        <f t="shared" si="43"/>
        <v>2030</v>
      </c>
      <c r="E164" s="456">
        <f t="shared" si="44"/>
        <v>47522</v>
      </c>
      <c r="F164" s="456">
        <f t="shared" si="45"/>
        <v>47527</v>
      </c>
      <c r="G164" s="141" t="str">
        <f t="shared" si="48"/>
        <v>2030.02</v>
      </c>
      <c r="H164">
        <f t="shared" si="49"/>
        <v>2030</v>
      </c>
      <c r="I164">
        <f t="shared" si="42"/>
        <v>0</v>
      </c>
      <c r="J164">
        <f t="shared" si="46"/>
        <v>2</v>
      </c>
      <c r="K164" s="201" t="str">
        <f t="shared" si="47"/>
        <v>2030.02</v>
      </c>
      <c r="AA164" s="458">
        <v>7</v>
      </c>
      <c r="AB164" s="457">
        <v>50982</v>
      </c>
      <c r="AC164" s="141" t="str">
        <f t="shared" si="50"/>
        <v>2039.07</v>
      </c>
      <c r="AD164">
        <f t="shared" si="51"/>
        <v>1</v>
      </c>
      <c r="AE164" s="478" t="str">
        <f t="shared" si="52"/>
        <v>niedziela</v>
      </c>
    </row>
    <row r="165" spans="1:31" x14ac:dyDescent="0.3">
      <c r="A165" t="s">
        <v>831</v>
      </c>
      <c r="B165">
        <v>164</v>
      </c>
      <c r="C165">
        <f t="shared" si="43"/>
        <v>2030</v>
      </c>
      <c r="E165" s="456">
        <f t="shared" si="44"/>
        <v>47529</v>
      </c>
      <c r="F165" s="456">
        <f t="shared" si="45"/>
        <v>47534</v>
      </c>
      <c r="G165" s="141" t="str">
        <f t="shared" si="48"/>
        <v>2030.02</v>
      </c>
      <c r="H165">
        <f t="shared" si="49"/>
        <v>2030</v>
      </c>
      <c r="I165">
        <f t="shared" si="42"/>
        <v>0</v>
      </c>
      <c r="J165">
        <f t="shared" si="46"/>
        <v>2</v>
      </c>
      <c r="K165" s="201" t="str">
        <f t="shared" si="47"/>
        <v>2030.02</v>
      </c>
      <c r="AA165" s="458">
        <v>8</v>
      </c>
      <c r="AB165" s="457">
        <v>51013</v>
      </c>
      <c r="AC165" s="141" t="str">
        <f t="shared" si="50"/>
        <v>2039.08</v>
      </c>
      <c r="AD165">
        <f t="shared" si="51"/>
        <v>4</v>
      </c>
      <c r="AE165" t="str">
        <f t="shared" si="52"/>
        <v>środa</v>
      </c>
    </row>
    <row r="166" spans="1:31" x14ac:dyDescent="0.3">
      <c r="A166" t="s">
        <v>832</v>
      </c>
      <c r="B166">
        <v>165</v>
      </c>
      <c r="C166">
        <f t="shared" si="43"/>
        <v>2030</v>
      </c>
      <c r="E166" s="456">
        <f t="shared" si="44"/>
        <v>47536</v>
      </c>
      <c r="F166" s="456">
        <f t="shared" si="45"/>
        <v>47541</v>
      </c>
      <c r="G166" s="141" t="str">
        <f t="shared" si="48"/>
        <v>2030.02</v>
      </c>
      <c r="H166">
        <f t="shared" si="49"/>
        <v>2030</v>
      </c>
      <c r="I166">
        <f t="shared" si="42"/>
        <v>0</v>
      </c>
      <c r="J166">
        <f t="shared" si="46"/>
        <v>2</v>
      </c>
      <c r="K166" s="201" t="str">
        <f t="shared" si="47"/>
        <v>2030.02</v>
      </c>
      <c r="AA166" s="458">
        <v>9</v>
      </c>
      <c r="AB166" s="457">
        <v>51043</v>
      </c>
      <c r="AC166" s="141" t="str">
        <f t="shared" si="50"/>
        <v>2039.09</v>
      </c>
      <c r="AD166">
        <f t="shared" si="51"/>
        <v>6</v>
      </c>
      <c r="AE166" t="str">
        <f t="shared" si="52"/>
        <v>piątek</v>
      </c>
    </row>
    <row r="167" spans="1:31" x14ac:dyDescent="0.3">
      <c r="A167" t="s">
        <v>833</v>
      </c>
      <c r="B167">
        <v>166</v>
      </c>
      <c r="C167">
        <f t="shared" si="43"/>
        <v>2030</v>
      </c>
      <c r="E167" s="456">
        <f t="shared" si="44"/>
        <v>47543</v>
      </c>
      <c r="F167" s="456">
        <f t="shared" si="45"/>
        <v>47548</v>
      </c>
      <c r="G167" s="141" t="str">
        <f t="shared" si="48"/>
        <v>2030.03</v>
      </c>
      <c r="H167">
        <f t="shared" si="49"/>
        <v>2030</v>
      </c>
      <c r="I167">
        <f t="shared" si="42"/>
        <v>1</v>
      </c>
      <c r="J167">
        <f t="shared" si="46"/>
        <v>3</v>
      </c>
      <c r="K167" s="201" t="str">
        <f t="shared" si="47"/>
        <v>2030.03</v>
      </c>
      <c r="AA167" s="458">
        <v>10</v>
      </c>
      <c r="AB167" s="457">
        <v>51074</v>
      </c>
      <c r="AC167" s="141" t="str">
        <f t="shared" si="50"/>
        <v>2039.10</v>
      </c>
      <c r="AD167">
        <f t="shared" si="51"/>
        <v>2</v>
      </c>
      <c r="AE167" t="str">
        <f t="shared" si="52"/>
        <v>poniedziałek</v>
      </c>
    </row>
    <row r="168" spans="1:31" x14ac:dyDescent="0.3">
      <c r="A168" t="s">
        <v>834</v>
      </c>
      <c r="B168">
        <v>167</v>
      </c>
      <c r="C168">
        <f t="shared" si="43"/>
        <v>2030</v>
      </c>
      <c r="E168" s="456">
        <f t="shared" si="44"/>
        <v>47550</v>
      </c>
      <c r="F168" s="456">
        <f t="shared" si="45"/>
        <v>47555</v>
      </c>
      <c r="G168" s="141" t="str">
        <f t="shared" si="48"/>
        <v>2030.03</v>
      </c>
      <c r="H168">
        <f t="shared" si="49"/>
        <v>2030</v>
      </c>
      <c r="I168">
        <f t="shared" si="42"/>
        <v>1</v>
      </c>
      <c r="J168">
        <f t="shared" si="46"/>
        <v>3</v>
      </c>
      <c r="K168" s="201" t="str">
        <f t="shared" si="47"/>
        <v>2030.03</v>
      </c>
      <c r="AA168" s="458">
        <v>11</v>
      </c>
      <c r="AB168" s="457">
        <v>51104</v>
      </c>
      <c r="AC168" s="141" t="str">
        <f t="shared" si="50"/>
        <v>2039.11</v>
      </c>
      <c r="AD168">
        <f t="shared" si="51"/>
        <v>4</v>
      </c>
      <c r="AE168" t="str">
        <f t="shared" si="52"/>
        <v>środa</v>
      </c>
    </row>
    <row r="169" spans="1:31" x14ac:dyDescent="0.3">
      <c r="A169" t="s">
        <v>835</v>
      </c>
      <c r="B169">
        <v>168</v>
      </c>
      <c r="C169">
        <f t="shared" si="43"/>
        <v>2030</v>
      </c>
      <c r="E169" s="456">
        <f t="shared" si="44"/>
        <v>47557</v>
      </c>
      <c r="F169" s="456">
        <f t="shared" si="45"/>
        <v>47562</v>
      </c>
      <c r="G169" s="141" t="str">
        <f t="shared" si="48"/>
        <v>2030.03</v>
      </c>
      <c r="H169">
        <f t="shared" si="49"/>
        <v>2030</v>
      </c>
      <c r="I169">
        <f t="shared" si="42"/>
        <v>1</v>
      </c>
      <c r="J169">
        <f t="shared" si="46"/>
        <v>3</v>
      </c>
      <c r="K169" s="201" t="str">
        <f t="shared" si="47"/>
        <v>2030.03</v>
      </c>
      <c r="AA169" s="458">
        <v>12</v>
      </c>
      <c r="AB169" s="457">
        <v>51135</v>
      </c>
      <c r="AC169" s="141" t="str">
        <f t="shared" si="50"/>
        <v>2039.12</v>
      </c>
      <c r="AD169">
        <f t="shared" si="51"/>
        <v>7</v>
      </c>
      <c r="AE169" s="478" t="str">
        <f t="shared" si="52"/>
        <v>sobota</v>
      </c>
    </row>
    <row r="170" spans="1:31" x14ac:dyDescent="0.3">
      <c r="A170" t="s">
        <v>836</v>
      </c>
      <c r="B170">
        <v>169</v>
      </c>
      <c r="C170">
        <f t="shared" si="43"/>
        <v>2030</v>
      </c>
      <c r="E170" s="456">
        <f t="shared" si="44"/>
        <v>47564</v>
      </c>
      <c r="F170" s="456">
        <f t="shared" si="45"/>
        <v>47569</v>
      </c>
      <c r="G170" s="141" t="str">
        <f t="shared" si="48"/>
        <v>2030.03</v>
      </c>
      <c r="H170">
        <f t="shared" si="49"/>
        <v>2030</v>
      </c>
      <c r="I170">
        <f t="shared" si="42"/>
        <v>1</v>
      </c>
      <c r="J170">
        <f t="shared" si="46"/>
        <v>3</v>
      </c>
      <c r="K170" s="201" t="str">
        <f t="shared" si="47"/>
        <v>2030.03</v>
      </c>
      <c r="AA170" s="477">
        <v>1</v>
      </c>
      <c r="AB170" s="457">
        <v>51166</v>
      </c>
      <c r="AC170" s="141" t="str">
        <f t="shared" si="50"/>
        <v>2040.01</v>
      </c>
      <c r="AD170">
        <f t="shared" si="51"/>
        <v>3</v>
      </c>
      <c r="AE170" t="str">
        <f t="shared" si="52"/>
        <v>wtorek</v>
      </c>
    </row>
    <row r="171" spans="1:31" x14ac:dyDescent="0.3">
      <c r="A171" t="s">
        <v>837</v>
      </c>
      <c r="B171">
        <v>170</v>
      </c>
      <c r="C171">
        <f t="shared" si="43"/>
        <v>2030</v>
      </c>
      <c r="E171" s="456">
        <f t="shared" si="44"/>
        <v>47571</v>
      </c>
      <c r="F171" s="456">
        <f t="shared" si="45"/>
        <v>47576</v>
      </c>
      <c r="G171" s="141" t="str">
        <f t="shared" si="48"/>
        <v>2030.03</v>
      </c>
      <c r="H171">
        <f t="shared" si="49"/>
        <v>2030</v>
      </c>
      <c r="I171">
        <f t="shared" si="42"/>
        <v>1</v>
      </c>
      <c r="J171">
        <f t="shared" si="46"/>
        <v>4</v>
      </c>
      <c r="K171" s="201" t="str">
        <f t="shared" si="47"/>
        <v>2030.04</v>
      </c>
      <c r="AA171" s="477">
        <v>2</v>
      </c>
      <c r="AB171" s="457">
        <v>51195</v>
      </c>
      <c r="AC171" s="141" t="str">
        <f t="shared" si="50"/>
        <v>2040.02</v>
      </c>
      <c r="AD171">
        <f t="shared" si="51"/>
        <v>4</v>
      </c>
      <c r="AE171" t="str">
        <f t="shared" si="52"/>
        <v>środa</v>
      </c>
    </row>
    <row r="172" spans="1:31" x14ac:dyDescent="0.3">
      <c r="A172" t="s">
        <v>838</v>
      </c>
      <c r="B172">
        <v>171</v>
      </c>
      <c r="C172">
        <f t="shared" si="43"/>
        <v>2030</v>
      </c>
      <c r="E172" s="456">
        <f t="shared" si="44"/>
        <v>47578</v>
      </c>
      <c r="F172" s="456">
        <f t="shared" si="45"/>
        <v>47583</v>
      </c>
      <c r="G172" s="141" t="str">
        <f t="shared" si="48"/>
        <v>2030.04</v>
      </c>
      <c r="H172">
        <f t="shared" si="49"/>
        <v>2030</v>
      </c>
      <c r="I172">
        <f t="shared" si="42"/>
        <v>1</v>
      </c>
      <c r="J172">
        <f t="shared" si="46"/>
        <v>4</v>
      </c>
      <c r="K172" s="201" t="str">
        <f t="shared" si="47"/>
        <v>2030.04</v>
      </c>
      <c r="AA172" s="477">
        <v>3</v>
      </c>
      <c r="AB172" s="457">
        <v>51226</v>
      </c>
      <c r="AC172" s="141" t="str">
        <f t="shared" si="50"/>
        <v>2040.03</v>
      </c>
      <c r="AD172">
        <f t="shared" si="51"/>
        <v>7</v>
      </c>
      <c r="AE172" s="478" t="str">
        <f t="shared" si="52"/>
        <v>sobota</v>
      </c>
    </row>
    <row r="173" spans="1:31" x14ac:dyDescent="0.3">
      <c r="A173" t="s">
        <v>839</v>
      </c>
      <c r="B173">
        <v>172</v>
      </c>
      <c r="C173">
        <f t="shared" si="43"/>
        <v>2030</v>
      </c>
      <c r="E173" s="456">
        <f t="shared" si="44"/>
        <v>47585</v>
      </c>
      <c r="F173" s="456">
        <f t="shared" si="45"/>
        <v>47590</v>
      </c>
      <c r="G173" s="141" t="str">
        <f t="shared" si="48"/>
        <v>2030.04</v>
      </c>
      <c r="H173">
        <f t="shared" si="49"/>
        <v>2030</v>
      </c>
      <c r="I173">
        <f t="shared" si="42"/>
        <v>1</v>
      </c>
      <c r="J173">
        <f t="shared" si="46"/>
        <v>4</v>
      </c>
      <c r="K173" s="201" t="str">
        <f t="shared" si="47"/>
        <v>2030.04</v>
      </c>
      <c r="AA173" s="477">
        <v>4</v>
      </c>
      <c r="AB173" s="457">
        <v>51256</v>
      </c>
      <c r="AC173" s="141" t="str">
        <f t="shared" si="50"/>
        <v>2040.04</v>
      </c>
      <c r="AD173">
        <f t="shared" si="51"/>
        <v>2</v>
      </c>
      <c r="AE173" t="str">
        <f t="shared" si="52"/>
        <v>poniedziałek</v>
      </c>
    </row>
    <row r="174" spans="1:31" x14ac:dyDescent="0.3">
      <c r="A174" t="s">
        <v>840</v>
      </c>
      <c r="B174">
        <v>173</v>
      </c>
      <c r="C174">
        <f t="shared" si="43"/>
        <v>2030</v>
      </c>
      <c r="E174" s="456">
        <f t="shared" si="44"/>
        <v>47592</v>
      </c>
      <c r="F174" s="456">
        <f t="shared" si="45"/>
        <v>47597</v>
      </c>
      <c r="G174" s="141" t="str">
        <f t="shared" si="48"/>
        <v>2030.04</v>
      </c>
      <c r="H174">
        <f t="shared" si="49"/>
        <v>2030</v>
      </c>
      <c r="I174">
        <f t="shared" si="42"/>
        <v>1</v>
      </c>
      <c r="J174">
        <f t="shared" si="46"/>
        <v>4</v>
      </c>
      <c r="K174" s="201" t="str">
        <f t="shared" si="47"/>
        <v>2030.04</v>
      </c>
      <c r="AA174" s="477">
        <v>5</v>
      </c>
      <c r="AB174" s="457">
        <v>51287</v>
      </c>
      <c r="AC174" s="141" t="str">
        <f t="shared" si="50"/>
        <v>2040.05</v>
      </c>
      <c r="AD174">
        <f t="shared" si="51"/>
        <v>5</v>
      </c>
      <c r="AE174" t="str">
        <f t="shared" si="52"/>
        <v>czwartek</v>
      </c>
    </row>
    <row r="175" spans="1:31" x14ac:dyDescent="0.3">
      <c r="A175" t="s">
        <v>841</v>
      </c>
      <c r="B175">
        <v>174</v>
      </c>
      <c r="C175">
        <f t="shared" si="43"/>
        <v>2030</v>
      </c>
      <c r="E175" s="456">
        <f t="shared" si="44"/>
        <v>47599</v>
      </c>
      <c r="F175" s="456">
        <f t="shared" si="45"/>
        <v>47604</v>
      </c>
      <c r="G175" s="141" t="str">
        <f t="shared" si="48"/>
        <v>2030.04</v>
      </c>
      <c r="H175">
        <f t="shared" si="49"/>
        <v>2030</v>
      </c>
      <c r="I175">
        <f t="shared" si="42"/>
        <v>1</v>
      </c>
      <c r="J175">
        <f t="shared" si="46"/>
        <v>5</v>
      </c>
      <c r="K175" s="201" t="str">
        <f t="shared" si="47"/>
        <v>2030.05</v>
      </c>
      <c r="AA175" s="477">
        <v>6</v>
      </c>
      <c r="AB175" s="457">
        <v>51317</v>
      </c>
      <c r="AC175" s="141" t="str">
        <f t="shared" si="50"/>
        <v>2040.06</v>
      </c>
      <c r="AD175">
        <f t="shared" si="51"/>
        <v>7</v>
      </c>
      <c r="AE175" s="478" t="str">
        <f t="shared" si="52"/>
        <v>sobota</v>
      </c>
    </row>
    <row r="176" spans="1:31" x14ac:dyDescent="0.3">
      <c r="A176" t="s">
        <v>842</v>
      </c>
      <c r="B176">
        <v>175</v>
      </c>
      <c r="C176">
        <f t="shared" si="43"/>
        <v>2030</v>
      </c>
      <c r="E176" s="456">
        <f t="shared" si="44"/>
        <v>47606</v>
      </c>
      <c r="F176" s="456">
        <f t="shared" si="45"/>
        <v>47611</v>
      </c>
      <c r="G176" s="141" t="str">
        <f t="shared" si="48"/>
        <v>2030.05</v>
      </c>
      <c r="H176">
        <f t="shared" si="49"/>
        <v>2030</v>
      </c>
      <c r="I176">
        <f t="shared" si="42"/>
        <v>0</v>
      </c>
      <c r="J176">
        <f t="shared" si="46"/>
        <v>5</v>
      </c>
      <c r="K176" s="201" t="str">
        <f t="shared" si="47"/>
        <v>2030.05</v>
      </c>
      <c r="AA176" s="477">
        <v>7</v>
      </c>
      <c r="AB176" s="457">
        <v>51348</v>
      </c>
      <c r="AC176" s="141" t="str">
        <f t="shared" si="50"/>
        <v>2040.07</v>
      </c>
      <c r="AD176">
        <f t="shared" si="51"/>
        <v>3</v>
      </c>
      <c r="AE176" t="str">
        <f t="shared" si="52"/>
        <v>wtorek</v>
      </c>
    </row>
    <row r="177" spans="1:31" x14ac:dyDescent="0.3">
      <c r="A177" t="s">
        <v>843</v>
      </c>
      <c r="B177">
        <v>176</v>
      </c>
      <c r="C177">
        <f t="shared" si="43"/>
        <v>2030</v>
      </c>
      <c r="E177" s="456">
        <f t="shared" si="44"/>
        <v>47613</v>
      </c>
      <c r="F177" s="456">
        <f t="shared" si="45"/>
        <v>47618</v>
      </c>
      <c r="G177" s="141" t="str">
        <f t="shared" si="48"/>
        <v>2030.05</v>
      </c>
      <c r="H177">
        <f t="shared" si="49"/>
        <v>2030</v>
      </c>
      <c r="I177">
        <f t="shared" si="42"/>
        <v>0</v>
      </c>
      <c r="J177">
        <f t="shared" si="46"/>
        <v>5</v>
      </c>
      <c r="K177" s="201" t="str">
        <f t="shared" si="47"/>
        <v>2030.05</v>
      </c>
      <c r="AA177" s="477">
        <v>8</v>
      </c>
      <c r="AB177" s="457">
        <v>51379</v>
      </c>
      <c r="AC177" s="141" t="str">
        <f t="shared" si="50"/>
        <v>2040.08</v>
      </c>
      <c r="AD177">
        <f t="shared" si="51"/>
        <v>6</v>
      </c>
      <c r="AE177" t="str">
        <f t="shared" si="52"/>
        <v>piątek</v>
      </c>
    </row>
    <row r="178" spans="1:31" x14ac:dyDescent="0.3">
      <c r="A178" t="s">
        <v>844</v>
      </c>
      <c r="B178">
        <v>177</v>
      </c>
      <c r="C178">
        <f t="shared" si="43"/>
        <v>2030</v>
      </c>
      <c r="E178" s="456">
        <f t="shared" si="44"/>
        <v>47620</v>
      </c>
      <c r="F178" s="456">
        <f t="shared" si="45"/>
        <v>47625</v>
      </c>
      <c r="G178" s="141" t="str">
        <f t="shared" si="48"/>
        <v>2030.05</v>
      </c>
      <c r="H178">
        <f t="shared" si="49"/>
        <v>2030</v>
      </c>
      <c r="I178">
        <f t="shared" si="42"/>
        <v>0</v>
      </c>
      <c r="J178">
        <f t="shared" si="46"/>
        <v>5</v>
      </c>
      <c r="K178" s="201" t="str">
        <f t="shared" si="47"/>
        <v>2030.05</v>
      </c>
      <c r="AA178" s="477">
        <v>9</v>
      </c>
      <c r="AB178" s="457">
        <v>51409</v>
      </c>
      <c r="AC178" s="141" t="str">
        <f t="shared" si="50"/>
        <v>2040.09</v>
      </c>
      <c r="AD178">
        <f t="shared" si="51"/>
        <v>1</v>
      </c>
      <c r="AE178" s="478" t="str">
        <f t="shared" si="52"/>
        <v>niedziela</v>
      </c>
    </row>
    <row r="179" spans="1:31" x14ac:dyDescent="0.3">
      <c r="A179" t="s">
        <v>845</v>
      </c>
      <c r="B179">
        <v>178</v>
      </c>
      <c r="C179">
        <f t="shared" si="43"/>
        <v>2030</v>
      </c>
      <c r="E179" s="456">
        <f t="shared" si="44"/>
        <v>47627</v>
      </c>
      <c r="F179" s="456">
        <f t="shared" si="45"/>
        <v>47632</v>
      </c>
      <c r="G179" s="141" t="str">
        <f t="shared" si="48"/>
        <v>2030.05</v>
      </c>
      <c r="H179">
        <f t="shared" si="49"/>
        <v>2030</v>
      </c>
      <c r="I179">
        <f t="shared" si="42"/>
        <v>0</v>
      </c>
      <c r="J179">
        <f t="shared" si="46"/>
        <v>5</v>
      </c>
      <c r="K179" s="201" t="str">
        <f t="shared" si="47"/>
        <v>2030.05</v>
      </c>
      <c r="AA179" s="477">
        <v>10</v>
      </c>
      <c r="AB179" s="457">
        <v>51440</v>
      </c>
      <c r="AC179" s="141" t="str">
        <f t="shared" si="50"/>
        <v>2040.10</v>
      </c>
      <c r="AD179">
        <f t="shared" si="51"/>
        <v>4</v>
      </c>
      <c r="AE179" t="str">
        <f t="shared" si="52"/>
        <v>środa</v>
      </c>
    </row>
    <row r="180" spans="1:31" x14ac:dyDescent="0.3">
      <c r="A180" t="s">
        <v>846</v>
      </c>
      <c r="B180">
        <v>179</v>
      </c>
      <c r="C180">
        <f t="shared" si="43"/>
        <v>2030</v>
      </c>
      <c r="E180" s="456">
        <f t="shared" si="44"/>
        <v>47634</v>
      </c>
      <c r="F180" s="456">
        <f t="shared" si="45"/>
        <v>47639</v>
      </c>
      <c r="G180" s="141" t="str">
        <f t="shared" si="48"/>
        <v>2030.05</v>
      </c>
      <c r="H180">
        <f t="shared" si="49"/>
        <v>2030</v>
      </c>
      <c r="I180">
        <f t="shared" si="42"/>
        <v>0</v>
      </c>
      <c r="J180">
        <f t="shared" si="46"/>
        <v>5</v>
      </c>
      <c r="K180" s="201" t="str">
        <f t="shared" si="47"/>
        <v>2030.05</v>
      </c>
      <c r="AA180" s="477">
        <v>11</v>
      </c>
      <c r="AB180" s="457">
        <v>51470</v>
      </c>
      <c r="AC180" s="141" t="str">
        <f t="shared" si="50"/>
        <v>2040.11</v>
      </c>
      <c r="AD180">
        <f t="shared" si="51"/>
        <v>6</v>
      </c>
      <c r="AE180" t="str">
        <f t="shared" si="52"/>
        <v>piątek</v>
      </c>
    </row>
    <row r="181" spans="1:31" x14ac:dyDescent="0.3">
      <c r="A181" t="s">
        <v>847</v>
      </c>
      <c r="B181">
        <v>180</v>
      </c>
      <c r="C181">
        <f t="shared" si="43"/>
        <v>2030</v>
      </c>
      <c r="E181" s="456">
        <f t="shared" si="44"/>
        <v>47641</v>
      </c>
      <c r="F181" s="456">
        <f t="shared" si="45"/>
        <v>47646</v>
      </c>
      <c r="G181" s="141" t="str">
        <f t="shared" si="48"/>
        <v>2030.06</v>
      </c>
      <c r="H181">
        <f t="shared" si="49"/>
        <v>2030</v>
      </c>
      <c r="I181">
        <f t="shared" si="42"/>
        <v>1</v>
      </c>
      <c r="J181">
        <f t="shared" si="46"/>
        <v>6</v>
      </c>
      <c r="K181" s="201" t="str">
        <f t="shared" si="47"/>
        <v>2030.06</v>
      </c>
      <c r="AA181" s="477">
        <v>12</v>
      </c>
      <c r="AB181" s="457">
        <v>51501</v>
      </c>
      <c r="AC181" s="141" t="str">
        <f t="shared" si="50"/>
        <v>2040.12</v>
      </c>
      <c r="AD181">
        <f t="shared" si="51"/>
        <v>2</v>
      </c>
      <c r="AE181" t="str">
        <f t="shared" si="52"/>
        <v>poniedziałek</v>
      </c>
    </row>
    <row r="182" spans="1:31" x14ac:dyDescent="0.3">
      <c r="A182" t="s">
        <v>848</v>
      </c>
      <c r="B182">
        <v>181</v>
      </c>
      <c r="C182">
        <f t="shared" si="43"/>
        <v>2030</v>
      </c>
      <c r="E182" s="456">
        <f t="shared" si="44"/>
        <v>47648</v>
      </c>
      <c r="F182" s="456">
        <f t="shared" si="45"/>
        <v>47653</v>
      </c>
      <c r="G182" s="141" t="str">
        <f t="shared" si="48"/>
        <v>2030.06</v>
      </c>
      <c r="H182">
        <f t="shared" si="49"/>
        <v>2030</v>
      </c>
      <c r="I182">
        <f t="shared" si="42"/>
        <v>1</v>
      </c>
      <c r="J182">
        <f t="shared" si="46"/>
        <v>6</v>
      </c>
      <c r="K182" s="201" t="str">
        <f t="shared" si="47"/>
        <v>2030.06</v>
      </c>
      <c r="AA182" s="458">
        <v>1</v>
      </c>
      <c r="AB182" s="457">
        <v>51532</v>
      </c>
      <c r="AC182" s="141" t="str">
        <f t="shared" si="50"/>
        <v>2041.01</v>
      </c>
      <c r="AD182">
        <f t="shared" si="51"/>
        <v>5</v>
      </c>
      <c r="AE182" t="str">
        <f t="shared" si="52"/>
        <v>czwartek</v>
      </c>
    </row>
    <row r="183" spans="1:31" x14ac:dyDescent="0.3">
      <c r="A183" t="s">
        <v>849</v>
      </c>
      <c r="B183">
        <v>182</v>
      </c>
      <c r="C183">
        <f t="shared" si="43"/>
        <v>2030</v>
      </c>
      <c r="E183" s="456">
        <f t="shared" si="44"/>
        <v>47655</v>
      </c>
      <c r="F183" s="456">
        <f t="shared" si="45"/>
        <v>47660</v>
      </c>
      <c r="G183" s="141" t="str">
        <f t="shared" si="48"/>
        <v>2030.06</v>
      </c>
      <c r="H183">
        <f t="shared" si="49"/>
        <v>2030</v>
      </c>
      <c r="I183">
        <f t="shared" si="42"/>
        <v>1</v>
      </c>
      <c r="J183">
        <f t="shared" si="46"/>
        <v>6</v>
      </c>
      <c r="K183" s="201" t="str">
        <f t="shared" si="47"/>
        <v>2030.06</v>
      </c>
      <c r="AA183" s="458">
        <v>2</v>
      </c>
      <c r="AB183" s="457">
        <v>51560</v>
      </c>
      <c r="AC183" s="141" t="str">
        <f t="shared" si="50"/>
        <v>2041.02</v>
      </c>
      <c r="AD183">
        <f t="shared" si="51"/>
        <v>5</v>
      </c>
      <c r="AE183" t="str">
        <f t="shared" si="52"/>
        <v>czwartek</v>
      </c>
    </row>
    <row r="184" spans="1:31" x14ac:dyDescent="0.3">
      <c r="A184" t="s">
        <v>850</v>
      </c>
      <c r="B184">
        <v>183</v>
      </c>
      <c r="C184">
        <f t="shared" si="43"/>
        <v>2030</v>
      </c>
      <c r="E184" s="456">
        <f t="shared" si="44"/>
        <v>47662</v>
      </c>
      <c r="F184" s="456">
        <f t="shared" si="45"/>
        <v>47667</v>
      </c>
      <c r="G184" s="141" t="str">
        <f t="shared" si="48"/>
        <v>2030.06</v>
      </c>
      <c r="H184">
        <f t="shared" si="49"/>
        <v>2030</v>
      </c>
      <c r="I184">
        <f t="shared" si="42"/>
        <v>1</v>
      </c>
      <c r="J184">
        <f t="shared" si="46"/>
        <v>7</v>
      </c>
      <c r="K184" s="201" t="str">
        <f t="shared" si="47"/>
        <v>2030.07</v>
      </c>
      <c r="AA184" s="458">
        <v>3</v>
      </c>
      <c r="AB184" s="457">
        <v>51591</v>
      </c>
      <c r="AC184" s="141" t="str">
        <f t="shared" si="50"/>
        <v>2041.03</v>
      </c>
      <c r="AD184">
        <f t="shared" si="51"/>
        <v>1</v>
      </c>
      <c r="AE184" s="478" t="str">
        <f t="shared" si="52"/>
        <v>niedziela</v>
      </c>
    </row>
    <row r="185" spans="1:31" x14ac:dyDescent="0.3">
      <c r="A185" t="s">
        <v>851</v>
      </c>
      <c r="B185">
        <v>184</v>
      </c>
      <c r="C185">
        <f t="shared" si="43"/>
        <v>2030</v>
      </c>
      <c r="E185" s="456">
        <f t="shared" si="44"/>
        <v>47669</v>
      </c>
      <c r="F185" s="456">
        <f t="shared" si="45"/>
        <v>47674</v>
      </c>
      <c r="G185" s="141" t="str">
        <f t="shared" si="48"/>
        <v>2030.07</v>
      </c>
      <c r="H185">
        <f t="shared" si="49"/>
        <v>2030</v>
      </c>
      <c r="I185">
        <f t="shared" si="42"/>
        <v>0</v>
      </c>
      <c r="J185">
        <f t="shared" si="46"/>
        <v>7</v>
      </c>
      <c r="K185" s="201" t="str">
        <f t="shared" si="47"/>
        <v>2030.07</v>
      </c>
      <c r="AA185" s="458">
        <v>4</v>
      </c>
      <c r="AB185" s="457">
        <v>51621</v>
      </c>
      <c r="AC185" s="141" t="str">
        <f t="shared" si="50"/>
        <v>2041.04</v>
      </c>
      <c r="AD185">
        <f t="shared" si="51"/>
        <v>3</v>
      </c>
      <c r="AE185" t="str">
        <f t="shared" si="52"/>
        <v>wtorek</v>
      </c>
    </row>
    <row r="186" spans="1:31" x14ac:dyDescent="0.3">
      <c r="A186" t="s">
        <v>852</v>
      </c>
      <c r="B186">
        <v>185</v>
      </c>
      <c r="C186">
        <f t="shared" si="43"/>
        <v>2030</v>
      </c>
      <c r="E186" s="456">
        <f t="shared" si="44"/>
        <v>47676</v>
      </c>
      <c r="F186" s="456">
        <f t="shared" si="45"/>
        <v>47681</v>
      </c>
      <c r="G186" s="141" t="str">
        <f t="shared" si="48"/>
        <v>2030.07</v>
      </c>
      <c r="H186">
        <f t="shared" si="49"/>
        <v>2030</v>
      </c>
      <c r="I186">
        <f t="shared" si="42"/>
        <v>0</v>
      </c>
      <c r="J186">
        <f t="shared" si="46"/>
        <v>7</v>
      </c>
      <c r="K186" s="201" t="str">
        <f t="shared" si="47"/>
        <v>2030.07</v>
      </c>
      <c r="AA186" s="458">
        <v>5</v>
      </c>
      <c r="AB186" s="457">
        <v>51652</v>
      </c>
      <c r="AC186" s="141" t="str">
        <f t="shared" si="50"/>
        <v>2041.05</v>
      </c>
      <c r="AD186">
        <f t="shared" si="51"/>
        <v>6</v>
      </c>
      <c r="AE186" t="str">
        <f t="shared" si="52"/>
        <v>piątek</v>
      </c>
    </row>
    <row r="187" spans="1:31" x14ac:dyDescent="0.3">
      <c r="A187" t="s">
        <v>853</v>
      </c>
      <c r="B187">
        <v>186</v>
      </c>
      <c r="C187">
        <f t="shared" si="43"/>
        <v>2030</v>
      </c>
      <c r="E187" s="456">
        <f t="shared" si="44"/>
        <v>47683</v>
      </c>
      <c r="F187" s="456">
        <f t="shared" si="45"/>
        <v>47688</v>
      </c>
      <c r="G187" s="141" t="str">
        <f t="shared" si="48"/>
        <v>2030.07</v>
      </c>
      <c r="H187">
        <f t="shared" si="49"/>
        <v>2030</v>
      </c>
      <c r="I187">
        <f t="shared" si="42"/>
        <v>0</v>
      </c>
      <c r="J187">
        <f t="shared" si="46"/>
        <v>7</v>
      </c>
      <c r="K187" s="201" t="str">
        <f t="shared" si="47"/>
        <v>2030.07</v>
      </c>
      <c r="AA187" s="458">
        <v>6</v>
      </c>
      <c r="AB187" s="457">
        <v>51682</v>
      </c>
      <c r="AC187" s="141" t="str">
        <f t="shared" si="50"/>
        <v>2041.06</v>
      </c>
      <c r="AD187">
        <f t="shared" si="51"/>
        <v>1</v>
      </c>
      <c r="AE187" s="478" t="str">
        <f t="shared" si="52"/>
        <v>niedziela</v>
      </c>
    </row>
    <row r="188" spans="1:31" x14ac:dyDescent="0.3">
      <c r="A188" t="s">
        <v>854</v>
      </c>
      <c r="B188">
        <v>187</v>
      </c>
      <c r="C188">
        <f t="shared" si="43"/>
        <v>2030</v>
      </c>
      <c r="E188" s="456">
        <f t="shared" si="44"/>
        <v>47690</v>
      </c>
      <c r="F188" s="456">
        <f t="shared" si="45"/>
        <v>47695</v>
      </c>
      <c r="G188" s="141" t="str">
        <f t="shared" si="48"/>
        <v>2030.07</v>
      </c>
      <c r="H188">
        <f t="shared" si="49"/>
        <v>2030</v>
      </c>
      <c r="I188">
        <f t="shared" si="42"/>
        <v>0</v>
      </c>
      <c r="J188">
        <f t="shared" si="46"/>
        <v>7</v>
      </c>
      <c r="K188" s="201" t="str">
        <f t="shared" si="47"/>
        <v>2030.07</v>
      </c>
      <c r="AA188" s="458">
        <v>7</v>
      </c>
      <c r="AB188" s="457">
        <v>51713</v>
      </c>
      <c r="AC188" s="141" t="str">
        <f t="shared" si="50"/>
        <v>2041.07</v>
      </c>
      <c r="AD188">
        <f t="shared" si="51"/>
        <v>4</v>
      </c>
      <c r="AE188" t="str">
        <f t="shared" si="52"/>
        <v>środa</v>
      </c>
    </row>
    <row r="189" spans="1:31" x14ac:dyDescent="0.3">
      <c r="A189" t="s">
        <v>855</v>
      </c>
      <c r="B189">
        <v>188</v>
      </c>
      <c r="C189">
        <f t="shared" si="43"/>
        <v>2030</v>
      </c>
      <c r="E189" s="456">
        <f t="shared" si="44"/>
        <v>47697</v>
      </c>
      <c r="F189" s="456">
        <f t="shared" si="45"/>
        <v>47702</v>
      </c>
      <c r="G189" s="141" t="str">
        <f t="shared" si="48"/>
        <v>2030.08</v>
      </c>
      <c r="H189">
        <f t="shared" si="49"/>
        <v>2030</v>
      </c>
      <c r="I189">
        <f t="shared" si="42"/>
        <v>0</v>
      </c>
      <c r="J189">
        <f t="shared" si="46"/>
        <v>8</v>
      </c>
      <c r="K189" s="201" t="str">
        <f t="shared" si="47"/>
        <v>2030.08</v>
      </c>
      <c r="AA189" s="458">
        <v>8</v>
      </c>
      <c r="AB189" s="457">
        <v>51744</v>
      </c>
      <c r="AC189" s="141" t="str">
        <f t="shared" si="50"/>
        <v>2041.08</v>
      </c>
      <c r="AD189">
        <f t="shared" si="51"/>
        <v>7</v>
      </c>
      <c r="AE189" s="478" t="str">
        <f t="shared" si="52"/>
        <v>sobota</v>
      </c>
    </row>
    <row r="190" spans="1:31" x14ac:dyDescent="0.3">
      <c r="A190" t="s">
        <v>856</v>
      </c>
      <c r="B190">
        <v>189</v>
      </c>
      <c r="C190">
        <f t="shared" si="43"/>
        <v>2030</v>
      </c>
      <c r="E190" s="456">
        <f t="shared" si="44"/>
        <v>47704</v>
      </c>
      <c r="F190" s="456">
        <f t="shared" si="45"/>
        <v>47709</v>
      </c>
      <c r="G190" s="141" t="str">
        <f t="shared" si="48"/>
        <v>2030.08</v>
      </c>
      <c r="H190">
        <f t="shared" si="49"/>
        <v>2030</v>
      </c>
      <c r="I190">
        <f t="shared" si="42"/>
        <v>0</v>
      </c>
      <c r="J190">
        <f t="shared" si="46"/>
        <v>8</v>
      </c>
      <c r="K190" s="201" t="str">
        <f t="shared" si="47"/>
        <v>2030.08</v>
      </c>
      <c r="AA190" s="458">
        <v>9</v>
      </c>
      <c r="AB190" s="457">
        <v>51774</v>
      </c>
      <c r="AC190" s="141" t="str">
        <f t="shared" si="50"/>
        <v>2041.09</v>
      </c>
      <c r="AD190">
        <f t="shared" si="51"/>
        <v>2</v>
      </c>
      <c r="AE190" t="str">
        <f t="shared" si="52"/>
        <v>poniedziałek</v>
      </c>
    </row>
    <row r="191" spans="1:31" x14ac:dyDescent="0.3">
      <c r="A191" t="s">
        <v>857</v>
      </c>
      <c r="B191">
        <v>190</v>
      </c>
      <c r="C191">
        <f t="shared" si="43"/>
        <v>2030</v>
      </c>
      <c r="E191" s="456">
        <f t="shared" si="44"/>
        <v>47711</v>
      </c>
      <c r="F191" s="456">
        <f t="shared" si="45"/>
        <v>47716</v>
      </c>
      <c r="G191" s="141" t="str">
        <f t="shared" si="48"/>
        <v>2030.08</v>
      </c>
      <c r="H191">
        <f t="shared" si="49"/>
        <v>2030</v>
      </c>
      <c r="I191">
        <f t="shared" si="42"/>
        <v>0</v>
      </c>
      <c r="J191">
        <f t="shared" si="46"/>
        <v>8</v>
      </c>
      <c r="K191" s="201" t="str">
        <f t="shared" si="47"/>
        <v>2030.08</v>
      </c>
      <c r="AA191" s="458">
        <v>10</v>
      </c>
      <c r="AB191" s="457">
        <v>51805</v>
      </c>
      <c r="AC191" s="141" t="str">
        <f t="shared" si="50"/>
        <v>2041.10</v>
      </c>
      <c r="AD191">
        <f t="shared" si="51"/>
        <v>5</v>
      </c>
      <c r="AE191" t="str">
        <f t="shared" si="52"/>
        <v>czwartek</v>
      </c>
    </row>
    <row r="192" spans="1:31" x14ac:dyDescent="0.3">
      <c r="A192" t="s">
        <v>858</v>
      </c>
      <c r="B192">
        <v>191</v>
      </c>
      <c r="C192">
        <f t="shared" si="43"/>
        <v>2030</v>
      </c>
      <c r="E192" s="456">
        <f t="shared" si="44"/>
        <v>47718</v>
      </c>
      <c r="F192" s="456">
        <f t="shared" si="45"/>
        <v>47723</v>
      </c>
      <c r="G192" s="141" t="str">
        <f t="shared" si="48"/>
        <v>2030.08</v>
      </c>
      <c r="H192">
        <f t="shared" si="49"/>
        <v>2030</v>
      </c>
      <c r="I192">
        <f t="shared" si="42"/>
        <v>0</v>
      </c>
      <c r="J192">
        <f t="shared" si="46"/>
        <v>8</v>
      </c>
      <c r="K192" s="201" t="str">
        <f t="shared" si="47"/>
        <v>2030.08</v>
      </c>
      <c r="AA192" s="458">
        <v>11</v>
      </c>
      <c r="AB192" s="457">
        <v>51835</v>
      </c>
      <c r="AC192" s="141" t="str">
        <f t="shared" si="50"/>
        <v>2041.11</v>
      </c>
      <c r="AD192">
        <f t="shared" si="51"/>
        <v>7</v>
      </c>
      <c r="AE192" s="478" t="str">
        <f t="shared" si="52"/>
        <v>sobota</v>
      </c>
    </row>
    <row r="193" spans="1:31" x14ac:dyDescent="0.3">
      <c r="A193" t="s">
        <v>859</v>
      </c>
      <c r="B193">
        <v>192</v>
      </c>
      <c r="C193">
        <f t="shared" si="43"/>
        <v>2030</v>
      </c>
      <c r="E193" s="456">
        <f t="shared" si="44"/>
        <v>47725</v>
      </c>
      <c r="F193" s="456">
        <f t="shared" si="45"/>
        <v>47730</v>
      </c>
      <c r="G193" s="141" t="str">
        <f t="shared" si="48"/>
        <v>2030.08</v>
      </c>
      <c r="H193">
        <f t="shared" si="49"/>
        <v>2030</v>
      </c>
      <c r="I193">
        <f t="shared" si="42"/>
        <v>0</v>
      </c>
      <c r="J193">
        <f t="shared" si="46"/>
        <v>8</v>
      </c>
      <c r="K193" s="201" t="str">
        <f t="shared" si="47"/>
        <v>2030.08</v>
      </c>
      <c r="AA193" s="458">
        <v>12</v>
      </c>
      <c r="AB193" s="457">
        <v>51866</v>
      </c>
      <c r="AC193" s="141" t="str">
        <f t="shared" si="50"/>
        <v>2041.12</v>
      </c>
      <c r="AD193">
        <f t="shared" si="51"/>
        <v>3</v>
      </c>
      <c r="AE193" t="str">
        <f t="shared" si="52"/>
        <v>wtorek</v>
      </c>
    </row>
    <row r="194" spans="1:31" x14ac:dyDescent="0.3">
      <c r="A194" t="s">
        <v>860</v>
      </c>
      <c r="B194">
        <v>193</v>
      </c>
      <c r="C194">
        <f t="shared" si="43"/>
        <v>2030</v>
      </c>
      <c r="E194" s="456">
        <f t="shared" si="44"/>
        <v>47732</v>
      </c>
      <c r="F194" s="456">
        <f t="shared" si="45"/>
        <v>47737</v>
      </c>
      <c r="G194" s="141" t="str">
        <f t="shared" si="48"/>
        <v>2030.09</v>
      </c>
      <c r="H194">
        <f t="shared" si="49"/>
        <v>2030</v>
      </c>
      <c r="I194">
        <f t="shared" ref="I194:I257" si="53">IF(VLOOKUP(G194,AC:AD,2,FALSE)&lt;4,1,0)</f>
        <v>1</v>
      </c>
      <c r="J194">
        <f t="shared" si="46"/>
        <v>9</v>
      </c>
      <c r="K194" s="201" t="str">
        <f t="shared" si="47"/>
        <v>2030.09</v>
      </c>
      <c r="AA194" s="477">
        <v>1</v>
      </c>
      <c r="AB194" s="457">
        <v>51897</v>
      </c>
      <c r="AC194" s="141" t="str">
        <f t="shared" si="50"/>
        <v>2042.01</v>
      </c>
      <c r="AD194">
        <f t="shared" si="51"/>
        <v>6</v>
      </c>
      <c r="AE194" t="str">
        <f t="shared" si="52"/>
        <v>piątek</v>
      </c>
    </row>
    <row r="195" spans="1:31" x14ac:dyDescent="0.3">
      <c r="A195" t="s">
        <v>861</v>
      </c>
      <c r="B195">
        <v>194</v>
      </c>
      <c r="C195">
        <f t="shared" ref="C195:C258" si="54">H195</f>
        <v>2030</v>
      </c>
      <c r="E195" s="456">
        <f t="shared" si="44"/>
        <v>47739</v>
      </c>
      <c r="F195" s="456">
        <f t="shared" si="45"/>
        <v>47744</v>
      </c>
      <c r="G195" s="141" t="str">
        <f t="shared" si="48"/>
        <v>2030.09</v>
      </c>
      <c r="H195">
        <f t="shared" si="49"/>
        <v>2030</v>
      </c>
      <c r="I195">
        <f t="shared" si="53"/>
        <v>1</v>
      </c>
      <c r="J195">
        <f t="shared" si="46"/>
        <v>9</v>
      </c>
      <c r="K195" s="201" t="str">
        <f t="shared" si="47"/>
        <v>2030.09</v>
      </c>
      <c r="AA195" s="477">
        <v>2</v>
      </c>
      <c r="AB195" s="457">
        <v>51925</v>
      </c>
      <c r="AC195" s="141" t="str">
        <f t="shared" si="50"/>
        <v>2042.02</v>
      </c>
      <c r="AD195">
        <f t="shared" si="51"/>
        <v>6</v>
      </c>
      <c r="AE195" t="str">
        <f t="shared" si="52"/>
        <v>piątek</v>
      </c>
    </row>
    <row r="196" spans="1:31" x14ac:dyDescent="0.3">
      <c r="A196" t="s">
        <v>862</v>
      </c>
      <c r="B196">
        <v>195</v>
      </c>
      <c r="C196">
        <f t="shared" si="54"/>
        <v>2030</v>
      </c>
      <c r="E196" s="456">
        <f t="shared" si="44"/>
        <v>47746</v>
      </c>
      <c r="F196" s="456">
        <f t="shared" si="45"/>
        <v>47751</v>
      </c>
      <c r="G196" s="141" t="str">
        <f t="shared" si="48"/>
        <v>2030.09</v>
      </c>
      <c r="H196">
        <f t="shared" si="49"/>
        <v>2030</v>
      </c>
      <c r="I196">
        <f t="shared" si="53"/>
        <v>1</v>
      </c>
      <c r="J196">
        <f t="shared" si="46"/>
        <v>9</v>
      </c>
      <c r="K196" s="201" t="str">
        <f t="shared" si="47"/>
        <v>2030.09</v>
      </c>
      <c r="AA196" s="477">
        <v>3</v>
      </c>
      <c r="AB196" s="457">
        <v>51956</v>
      </c>
      <c r="AC196" s="141" t="str">
        <f t="shared" si="50"/>
        <v>2042.03</v>
      </c>
      <c r="AD196">
        <f t="shared" si="51"/>
        <v>2</v>
      </c>
      <c r="AE196" t="str">
        <f t="shared" si="52"/>
        <v>poniedziałek</v>
      </c>
    </row>
    <row r="197" spans="1:31" x14ac:dyDescent="0.3">
      <c r="A197" t="s">
        <v>863</v>
      </c>
      <c r="B197">
        <v>196</v>
      </c>
      <c r="C197">
        <f t="shared" si="54"/>
        <v>2030</v>
      </c>
      <c r="E197" s="456">
        <f t="shared" si="44"/>
        <v>47753</v>
      </c>
      <c r="F197" s="456">
        <f t="shared" si="45"/>
        <v>47758</v>
      </c>
      <c r="G197" s="141" t="str">
        <f t="shared" si="48"/>
        <v>2030.09</v>
      </c>
      <c r="H197">
        <f t="shared" si="49"/>
        <v>2030</v>
      </c>
      <c r="I197">
        <f t="shared" si="53"/>
        <v>1</v>
      </c>
      <c r="J197">
        <f t="shared" si="46"/>
        <v>10</v>
      </c>
      <c r="K197" s="201" t="str">
        <f t="shared" si="47"/>
        <v>2030.10</v>
      </c>
      <c r="AA197" s="477">
        <v>4</v>
      </c>
      <c r="AB197" s="457">
        <v>51986</v>
      </c>
      <c r="AC197" s="141" t="str">
        <f t="shared" si="50"/>
        <v>2042.04</v>
      </c>
      <c r="AD197">
        <f t="shared" si="51"/>
        <v>4</v>
      </c>
      <c r="AE197" t="str">
        <f t="shared" si="52"/>
        <v>środa</v>
      </c>
    </row>
    <row r="198" spans="1:31" x14ac:dyDescent="0.3">
      <c r="A198" t="s">
        <v>864</v>
      </c>
      <c r="B198">
        <v>197</v>
      </c>
      <c r="C198">
        <f t="shared" si="54"/>
        <v>2030</v>
      </c>
      <c r="E198" s="456">
        <f t="shared" si="44"/>
        <v>47760</v>
      </c>
      <c r="F198" s="456">
        <f t="shared" si="45"/>
        <v>47765</v>
      </c>
      <c r="G198" s="141" t="str">
        <f t="shared" si="48"/>
        <v>2030.10</v>
      </c>
      <c r="H198">
        <f t="shared" si="49"/>
        <v>2030</v>
      </c>
      <c r="I198">
        <f t="shared" si="53"/>
        <v>0</v>
      </c>
      <c r="J198">
        <f t="shared" si="46"/>
        <v>10</v>
      </c>
      <c r="K198" s="201" t="str">
        <f t="shared" si="47"/>
        <v>2030.10</v>
      </c>
      <c r="AA198" s="477">
        <v>5</v>
      </c>
      <c r="AB198" s="457">
        <v>52017</v>
      </c>
      <c r="AC198" s="141" t="str">
        <f t="shared" si="50"/>
        <v>2042.05</v>
      </c>
      <c r="AD198">
        <f t="shared" si="51"/>
        <v>7</v>
      </c>
      <c r="AE198" s="478" t="str">
        <f t="shared" si="52"/>
        <v>sobota</v>
      </c>
    </row>
    <row r="199" spans="1:31" x14ac:dyDescent="0.3">
      <c r="A199" t="s">
        <v>865</v>
      </c>
      <c r="B199">
        <v>198</v>
      </c>
      <c r="C199">
        <f t="shared" si="54"/>
        <v>2030</v>
      </c>
      <c r="E199" s="456">
        <f t="shared" si="44"/>
        <v>47767</v>
      </c>
      <c r="F199" s="456">
        <f t="shared" si="45"/>
        <v>47772</v>
      </c>
      <c r="G199" s="141" t="str">
        <f t="shared" si="48"/>
        <v>2030.10</v>
      </c>
      <c r="H199">
        <f t="shared" si="49"/>
        <v>2030</v>
      </c>
      <c r="I199">
        <f t="shared" si="53"/>
        <v>0</v>
      </c>
      <c r="J199">
        <f t="shared" si="46"/>
        <v>10</v>
      </c>
      <c r="K199" s="201" t="str">
        <f t="shared" si="47"/>
        <v>2030.10</v>
      </c>
      <c r="AA199" s="477">
        <v>6</v>
      </c>
      <c r="AB199" s="457">
        <v>52047</v>
      </c>
      <c r="AC199" s="141" t="str">
        <f t="shared" si="50"/>
        <v>2042.06</v>
      </c>
      <c r="AD199">
        <f t="shared" si="51"/>
        <v>2</v>
      </c>
      <c r="AE199" t="str">
        <f t="shared" si="52"/>
        <v>poniedziałek</v>
      </c>
    </row>
    <row r="200" spans="1:31" x14ac:dyDescent="0.3">
      <c r="A200" t="s">
        <v>866</v>
      </c>
      <c r="B200">
        <v>199</v>
      </c>
      <c r="C200">
        <f t="shared" si="54"/>
        <v>2030</v>
      </c>
      <c r="E200" s="456">
        <f t="shared" si="44"/>
        <v>47774</v>
      </c>
      <c r="F200" s="456">
        <f t="shared" si="45"/>
        <v>47779</v>
      </c>
      <c r="G200" s="141" t="str">
        <f t="shared" si="48"/>
        <v>2030.10</v>
      </c>
      <c r="H200">
        <f t="shared" si="49"/>
        <v>2030</v>
      </c>
      <c r="I200">
        <f t="shared" si="53"/>
        <v>0</v>
      </c>
      <c r="J200">
        <f t="shared" si="46"/>
        <v>10</v>
      </c>
      <c r="K200" s="201" t="str">
        <f t="shared" si="47"/>
        <v>2030.10</v>
      </c>
      <c r="AA200" s="477">
        <v>7</v>
      </c>
      <c r="AB200" s="457">
        <v>52078</v>
      </c>
      <c r="AC200" s="141" t="str">
        <f t="shared" si="50"/>
        <v>2042.07</v>
      </c>
      <c r="AD200">
        <f t="shared" si="51"/>
        <v>5</v>
      </c>
      <c r="AE200" t="str">
        <f t="shared" si="52"/>
        <v>czwartek</v>
      </c>
    </row>
    <row r="201" spans="1:31" x14ac:dyDescent="0.3">
      <c r="A201" t="s">
        <v>867</v>
      </c>
      <c r="B201">
        <v>200</v>
      </c>
      <c r="C201">
        <f t="shared" si="54"/>
        <v>2030</v>
      </c>
      <c r="E201" s="456">
        <f t="shared" si="44"/>
        <v>47781</v>
      </c>
      <c r="F201" s="456">
        <f t="shared" si="45"/>
        <v>47786</v>
      </c>
      <c r="G201" s="141" t="str">
        <f t="shared" si="48"/>
        <v>2030.10</v>
      </c>
      <c r="H201">
        <f t="shared" si="49"/>
        <v>2030</v>
      </c>
      <c r="I201">
        <f t="shared" si="53"/>
        <v>0</v>
      </c>
      <c r="J201">
        <f t="shared" si="46"/>
        <v>10</v>
      </c>
      <c r="K201" s="201" t="str">
        <f t="shared" si="47"/>
        <v>2030.10</v>
      </c>
      <c r="AA201" s="477">
        <v>8</v>
      </c>
      <c r="AB201" s="457">
        <v>52109</v>
      </c>
      <c r="AC201" s="141" t="str">
        <f t="shared" si="50"/>
        <v>2042.08</v>
      </c>
      <c r="AD201">
        <f t="shared" si="51"/>
        <v>1</v>
      </c>
      <c r="AE201" s="478" t="str">
        <f t="shared" si="52"/>
        <v>niedziela</v>
      </c>
    </row>
    <row r="202" spans="1:31" x14ac:dyDescent="0.3">
      <c r="A202" t="s">
        <v>868</v>
      </c>
      <c r="B202">
        <v>201</v>
      </c>
      <c r="C202">
        <f t="shared" si="54"/>
        <v>2030</v>
      </c>
      <c r="E202" s="456">
        <f t="shared" si="44"/>
        <v>47788</v>
      </c>
      <c r="F202" s="456">
        <f t="shared" si="45"/>
        <v>47793</v>
      </c>
      <c r="G202" s="141" t="str">
        <f t="shared" si="48"/>
        <v>2030.11</v>
      </c>
      <c r="H202">
        <f t="shared" si="49"/>
        <v>2030</v>
      </c>
      <c r="I202">
        <f t="shared" si="53"/>
        <v>0</v>
      </c>
      <c r="J202">
        <f t="shared" si="46"/>
        <v>11</v>
      </c>
      <c r="K202" s="201" t="str">
        <f t="shared" si="47"/>
        <v>2030.11</v>
      </c>
      <c r="AA202" s="477">
        <v>9</v>
      </c>
      <c r="AB202" s="457">
        <v>52139</v>
      </c>
      <c r="AC202" s="141" t="str">
        <f t="shared" si="50"/>
        <v>2042.09</v>
      </c>
      <c r="AD202">
        <f t="shared" si="51"/>
        <v>3</v>
      </c>
      <c r="AE202" t="str">
        <f t="shared" si="52"/>
        <v>wtorek</v>
      </c>
    </row>
    <row r="203" spans="1:31" x14ac:dyDescent="0.3">
      <c r="A203" t="s">
        <v>869</v>
      </c>
      <c r="B203">
        <v>202</v>
      </c>
      <c r="C203">
        <f t="shared" si="54"/>
        <v>2030</v>
      </c>
      <c r="E203" s="456">
        <f t="shared" si="44"/>
        <v>47795</v>
      </c>
      <c r="F203" s="456">
        <f t="shared" si="45"/>
        <v>47800</v>
      </c>
      <c r="G203" s="141" t="str">
        <f t="shared" si="48"/>
        <v>2030.11</v>
      </c>
      <c r="H203">
        <f t="shared" si="49"/>
        <v>2030</v>
      </c>
      <c r="I203">
        <f t="shared" si="53"/>
        <v>0</v>
      </c>
      <c r="J203">
        <f t="shared" si="46"/>
        <v>11</v>
      </c>
      <c r="K203" s="201" t="str">
        <f t="shared" si="47"/>
        <v>2030.11</v>
      </c>
      <c r="AA203" s="477">
        <v>10</v>
      </c>
      <c r="AB203" s="457">
        <v>52170</v>
      </c>
      <c r="AC203" s="141" t="str">
        <f t="shared" si="50"/>
        <v>2042.10</v>
      </c>
      <c r="AD203">
        <f t="shared" si="51"/>
        <v>6</v>
      </c>
      <c r="AE203" t="str">
        <f t="shared" si="52"/>
        <v>piątek</v>
      </c>
    </row>
    <row r="204" spans="1:31" x14ac:dyDescent="0.3">
      <c r="A204" t="s">
        <v>870</v>
      </c>
      <c r="B204">
        <v>203</v>
      </c>
      <c r="C204">
        <f t="shared" si="54"/>
        <v>2030</v>
      </c>
      <c r="E204" s="456">
        <f t="shared" si="44"/>
        <v>47802</v>
      </c>
      <c r="F204" s="456">
        <f t="shared" si="45"/>
        <v>47807</v>
      </c>
      <c r="G204" s="141" t="str">
        <f t="shared" si="48"/>
        <v>2030.11</v>
      </c>
      <c r="H204">
        <f t="shared" si="49"/>
        <v>2030</v>
      </c>
      <c r="I204">
        <f t="shared" si="53"/>
        <v>0</v>
      </c>
      <c r="J204">
        <f t="shared" si="46"/>
        <v>11</v>
      </c>
      <c r="K204" s="201" t="str">
        <f t="shared" si="47"/>
        <v>2030.11</v>
      </c>
      <c r="AA204" s="477">
        <v>11</v>
      </c>
      <c r="AB204" s="457">
        <v>52200</v>
      </c>
      <c r="AC204" s="141" t="str">
        <f t="shared" si="50"/>
        <v>2042.11</v>
      </c>
      <c r="AD204">
        <f t="shared" si="51"/>
        <v>1</v>
      </c>
      <c r="AE204" s="478" t="str">
        <f t="shared" si="52"/>
        <v>niedziela</v>
      </c>
    </row>
    <row r="205" spans="1:31" x14ac:dyDescent="0.3">
      <c r="A205" t="s">
        <v>871</v>
      </c>
      <c r="B205">
        <v>204</v>
      </c>
      <c r="C205">
        <f t="shared" si="54"/>
        <v>2030</v>
      </c>
      <c r="E205" s="456">
        <f t="shared" si="44"/>
        <v>47809</v>
      </c>
      <c r="F205" s="456">
        <f t="shared" si="45"/>
        <v>47814</v>
      </c>
      <c r="G205" s="141" t="str">
        <f t="shared" si="48"/>
        <v>2030.11</v>
      </c>
      <c r="H205">
        <f t="shared" si="49"/>
        <v>2030</v>
      </c>
      <c r="I205">
        <f t="shared" si="53"/>
        <v>0</v>
      </c>
      <c r="J205">
        <f t="shared" si="46"/>
        <v>11</v>
      </c>
      <c r="K205" s="201" t="str">
        <f t="shared" si="47"/>
        <v>2030.11</v>
      </c>
      <c r="AA205" s="477">
        <v>12</v>
      </c>
      <c r="AB205" s="457">
        <v>52231</v>
      </c>
      <c r="AC205" s="141" t="str">
        <f t="shared" si="50"/>
        <v>2042.12</v>
      </c>
      <c r="AD205">
        <f t="shared" si="51"/>
        <v>4</v>
      </c>
      <c r="AE205" t="str">
        <f t="shared" si="52"/>
        <v>środa</v>
      </c>
    </row>
    <row r="206" spans="1:31" x14ac:dyDescent="0.3">
      <c r="A206" t="s">
        <v>872</v>
      </c>
      <c r="B206">
        <v>205</v>
      </c>
      <c r="C206">
        <f t="shared" si="54"/>
        <v>2030</v>
      </c>
      <c r="E206" s="456">
        <f t="shared" si="44"/>
        <v>47816</v>
      </c>
      <c r="F206" s="456">
        <f t="shared" si="45"/>
        <v>47821</v>
      </c>
      <c r="G206" s="141" t="str">
        <f t="shared" si="48"/>
        <v>2030.11</v>
      </c>
      <c r="H206">
        <f t="shared" si="49"/>
        <v>2030</v>
      </c>
      <c r="I206">
        <f t="shared" si="53"/>
        <v>0</v>
      </c>
      <c r="J206">
        <f t="shared" si="46"/>
        <v>11</v>
      </c>
      <c r="K206" s="201" t="str">
        <f t="shared" si="47"/>
        <v>2030.11</v>
      </c>
      <c r="AA206" s="458">
        <v>1</v>
      </c>
      <c r="AB206" s="457">
        <v>52262</v>
      </c>
      <c r="AC206" s="141" t="str">
        <f t="shared" si="50"/>
        <v>2043.01</v>
      </c>
      <c r="AD206">
        <f t="shared" si="51"/>
        <v>7</v>
      </c>
      <c r="AE206" s="478" t="str">
        <f t="shared" si="52"/>
        <v>sobota</v>
      </c>
    </row>
    <row r="207" spans="1:31" x14ac:dyDescent="0.3">
      <c r="A207" t="s">
        <v>873</v>
      </c>
      <c r="B207">
        <v>206</v>
      </c>
      <c r="C207">
        <f t="shared" si="54"/>
        <v>2030</v>
      </c>
      <c r="E207" s="456">
        <f t="shared" si="44"/>
        <v>47823</v>
      </c>
      <c r="F207" s="456">
        <f t="shared" si="45"/>
        <v>47828</v>
      </c>
      <c r="G207" s="141" t="str">
        <f t="shared" si="48"/>
        <v>2030.12</v>
      </c>
      <c r="H207">
        <f t="shared" si="49"/>
        <v>2030</v>
      </c>
      <c r="I207">
        <f t="shared" si="53"/>
        <v>1</v>
      </c>
      <c r="J207">
        <f t="shared" si="46"/>
        <v>12</v>
      </c>
      <c r="K207" s="201" t="str">
        <f t="shared" si="47"/>
        <v>2030.12</v>
      </c>
      <c r="AA207" s="458">
        <v>2</v>
      </c>
      <c r="AB207" s="457">
        <v>52290</v>
      </c>
      <c r="AC207" s="141" t="str">
        <f t="shared" si="50"/>
        <v>2043.02</v>
      </c>
      <c r="AD207">
        <f t="shared" si="51"/>
        <v>7</v>
      </c>
      <c r="AE207" s="478" t="str">
        <f t="shared" si="52"/>
        <v>sobota</v>
      </c>
    </row>
    <row r="208" spans="1:31" x14ac:dyDescent="0.3">
      <c r="A208" t="s">
        <v>874</v>
      </c>
      <c r="B208">
        <v>207</v>
      </c>
      <c r="C208">
        <f t="shared" si="54"/>
        <v>2030</v>
      </c>
      <c r="E208" s="456">
        <f t="shared" si="44"/>
        <v>47830</v>
      </c>
      <c r="F208" s="456">
        <f t="shared" si="45"/>
        <v>47835</v>
      </c>
      <c r="G208" s="141" t="str">
        <f t="shared" si="48"/>
        <v>2030.12</v>
      </c>
      <c r="H208">
        <f t="shared" si="49"/>
        <v>2030</v>
      </c>
      <c r="I208">
        <f t="shared" si="53"/>
        <v>1</v>
      </c>
      <c r="J208">
        <f t="shared" si="46"/>
        <v>12</v>
      </c>
      <c r="K208" s="201" t="str">
        <f t="shared" si="47"/>
        <v>2030.12</v>
      </c>
      <c r="AA208" s="458">
        <v>3</v>
      </c>
      <c r="AB208" s="457">
        <v>52321</v>
      </c>
      <c r="AC208" s="141" t="str">
        <f t="shared" si="50"/>
        <v>2043.03</v>
      </c>
      <c r="AD208">
        <f t="shared" si="51"/>
        <v>3</v>
      </c>
      <c r="AE208" t="str">
        <f t="shared" si="52"/>
        <v>wtorek</v>
      </c>
    </row>
    <row r="209" spans="1:31" x14ac:dyDescent="0.3">
      <c r="A209" t="s">
        <v>875</v>
      </c>
      <c r="B209">
        <v>208</v>
      </c>
      <c r="C209">
        <f t="shared" si="54"/>
        <v>2030</v>
      </c>
      <c r="E209" s="456">
        <f t="shared" si="44"/>
        <v>47837</v>
      </c>
      <c r="F209" s="456">
        <f t="shared" si="45"/>
        <v>47842</v>
      </c>
      <c r="G209" s="141" t="str">
        <f t="shared" si="48"/>
        <v>2030.12</v>
      </c>
      <c r="H209">
        <f t="shared" si="49"/>
        <v>2030</v>
      </c>
      <c r="I209">
        <f t="shared" si="53"/>
        <v>1</v>
      </c>
      <c r="J209">
        <f t="shared" si="46"/>
        <v>12</v>
      </c>
      <c r="K209" s="201" t="str">
        <f t="shared" si="47"/>
        <v>2030.12</v>
      </c>
      <c r="AA209" s="458">
        <v>4</v>
      </c>
      <c r="AB209" s="457">
        <v>52351</v>
      </c>
      <c r="AC209" s="141" t="str">
        <f t="shared" si="50"/>
        <v>2043.04</v>
      </c>
      <c r="AD209">
        <f t="shared" si="51"/>
        <v>5</v>
      </c>
      <c r="AE209" t="str">
        <f t="shared" si="52"/>
        <v>czwartek</v>
      </c>
    </row>
    <row r="210" spans="1:31" x14ac:dyDescent="0.3">
      <c r="A210" t="s">
        <v>876</v>
      </c>
      <c r="B210">
        <v>209</v>
      </c>
      <c r="C210">
        <f t="shared" si="54"/>
        <v>2030</v>
      </c>
      <c r="E210" s="456">
        <f t="shared" ref="E210:E273" si="55">F209+2</f>
        <v>47844</v>
      </c>
      <c r="F210" s="456">
        <f t="shared" ref="F210:F273" si="56">E210+5</f>
        <v>47849</v>
      </c>
      <c r="G210" s="141" t="str">
        <f t="shared" si="48"/>
        <v>2030.12</v>
      </c>
      <c r="H210">
        <f t="shared" si="49"/>
        <v>2030</v>
      </c>
      <c r="I210">
        <f t="shared" si="53"/>
        <v>1</v>
      </c>
      <c r="J210">
        <f t="shared" ref="J210:J273" si="57">IF(AND(DAY(F210)&lt; DAY(E210),I210=1),MONTH(E210)+1,MONTH(E210))</f>
        <v>13</v>
      </c>
      <c r="K210" s="201" t="str">
        <f t="shared" ref="K210:K273" si="58">_xlfn.CONCAT(H210,".",TEXT(J210,"0#"))</f>
        <v>2030.13</v>
      </c>
      <c r="AA210" s="458">
        <v>5</v>
      </c>
      <c r="AB210" s="457">
        <v>52382</v>
      </c>
      <c r="AC210" s="141" t="str">
        <f t="shared" si="50"/>
        <v>2043.05</v>
      </c>
      <c r="AD210">
        <f t="shared" si="51"/>
        <v>1</v>
      </c>
      <c r="AE210" s="478" t="str">
        <f t="shared" si="52"/>
        <v>niedziela</v>
      </c>
    </row>
    <row r="211" spans="1:31" x14ac:dyDescent="0.3">
      <c r="A211" t="s">
        <v>877</v>
      </c>
      <c r="B211" s="141">
        <v>210</v>
      </c>
      <c r="C211">
        <f t="shared" si="54"/>
        <v>2031</v>
      </c>
      <c r="E211" s="456">
        <f t="shared" si="55"/>
        <v>47851</v>
      </c>
      <c r="F211" s="456">
        <f t="shared" si="56"/>
        <v>47856</v>
      </c>
      <c r="G211" s="141" t="str">
        <f t="shared" ref="G211:G274" si="59">_xlfn.CONCAT(YEAR(E211),".",TEXT(MONTH(E211),"0#"))</f>
        <v>2031.01</v>
      </c>
      <c r="H211">
        <f t="shared" ref="H211:H274" si="60">YEAR(E211)</f>
        <v>2031</v>
      </c>
      <c r="I211">
        <f t="shared" si="53"/>
        <v>0</v>
      </c>
      <c r="J211">
        <f t="shared" si="57"/>
        <v>1</v>
      </c>
      <c r="K211" s="201" t="str">
        <f t="shared" si="58"/>
        <v>2031.01</v>
      </c>
      <c r="AA211" s="458">
        <v>6</v>
      </c>
      <c r="AB211" s="457">
        <v>52412</v>
      </c>
      <c r="AC211" s="141" t="str">
        <f t="shared" si="50"/>
        <v>2043.06</v>
      </c>
      <c r="AD211">
        <f t="shared" si="51"/>
        <v>3</v>
      </c>
      <c r="AE211" t="str">
        <f t="shared" si="52"/>
        <v>wtorek</v>
      </c>
    </row>
    <row r="212" spans="1:31" x14ac:dyDescent="0.3">
      <c r="A212" t="s">
        <v>878</v>
      </c>
      <c r="B212" s="141">
        <v>211</v>
      </c>
      <c r="C212">
        <f t="shared" si="54"/>
        <v>2031</v>
      </c>
      <c r="E212" s="456">
        <f t="shared" si="55"/>
        <v>47858</v>
      </c>
      <c r="F212" s="456">
        <f t="shared" si="56"/>
        <v>47863</v>
      </c>
      <c r="G212" s="141" t="str">
        <f t="shared" si="59"/>
        <v>2031.01</v>
      </c>
      <c r="H212">
        <f t="shared" si="60"/>
        <v>2031</v>
      </c>
      <c r="I212">
        <f t="shared" si="53"/>
        <v>0</v>
      </c>
      <c r="J212">
        <f t="shared" si="57"/>
        <v>1</v>
      </c>
      <c r="K212" s="201" t="str">
        <f t="shared" si="58"/>
        <v>2031.01</v>
      </c>
      <c r="AA212" s="458">
        <v>7</v>
      </c>
      <c r="AB212" s="457">
        <v>52443</v>
      </c>
      <c r="AC212" s="141" t="str">
        <f t="shared" si="50"/>
        <v>2043.07</v>
      </c>
      <c r="AD212">
        <f t="shared" si="51"/>
        <v>6</v>
      </c>
      <c r="AE212" t="str">
        <f t="shared" si="52"/>
        <v>piątek</v>
      </c>
    </row>
    <row r="213" spans="1:31" x14ac:dyDescent="0.3">
      <c r="A213" t="s">
        <v>879</v>
      </c>
      <c r="B213" s="141">
        <v>212</v>
      </c>
      <c r="C213">
        <f t="shared" si="54"/>
        <v>2031</v>
      </c>
      <c r="E213" s="456">
        <f t="shared" si="55"/>
        <v>47865</v>
      </c>
      <c r="F213" s="456">
        <f t="shared" si="56"/>
        <v>47870</v>
      </c>
      <c r="G213" s="141" t="str">
        <f t="shared" si="59"/>
        <v>2031.01</v>
      </c>
      <c r="H213">
        <f t="shared" si="60"/>
        <v>2031</v>
      </c>
      <c r="I213">
        <f t="shared" si="53"/>
        <v>0</v>
      </c>
      <c r="J213">
        <f t="shared" si="57"/>
        <v>1</v>
      </c>
      <c r="K213" s="201" t="str">
        <f t="shared" si="58"/>
        <v>2031.01</v>
      </c>
      <c r="AA213" s="458">
        <v>8</v>
      </c>
      <c r="AB213" s="457">
        <v>52474</v>
      </c>
      <c r="AC213" s="141" t="str">
        <f t="shared" si="50"/>
        <v>2043.08</v>
      </c>
      <c r="AD213">
        <f t="shared" si="51"/>
        <v>2</v>
      </c>
      <c r="AE213" t="str">
        <f t="shared" si="52"/>
        <v>poniedziałek</v>
      </c>
    </row>
    <row r="214" spans="1:31" x14ac:dyDescent="0.3">
      <c r="A214" t="s">
        <v>880</v>
      </c>
      <c r="B214" s="141">
        <v>213</v>
      </c>
      <c r="C214">
        <f t="shared" si="54"/>
        <v>2031</v>
      </c>
      <c r="E214" s="456">
        <f t="shared" si="55"/>
        <v>47872</v>
      </c>
      <c r="F214" s="456">
        <f t="shared" si="56"/>
        <v>47877</v>
      </c>
      <c r="G214" s="141" t="str">
        <f t="shared" si="59"/>
        <v>2031.01</v>
      </c>
      <c r="H214">
        <f t="shared" si="60"/>
        <v>2031</v>
      </c>
      <c r="I214">
        <f t="shared" si="53"/>
        <v>0</v>
      </c>
      <c r="J214">
        <f t="shared" si="57"/>
        <v>1</v>
      </c>
      <c r="K214" s="201" t="str">
        <f t="shared" si="58"/>
        <v>2031.01</v>
      </c>
      <c r="AA214" s="458">
        <v>9</v>
      </c>
      <c r="AB214" s="457">
        <v>52504</v>
      </c>
      <c r="AC214" s="141" t="str">
        <f t="shared" si="50"/>
        <v>2043.09</v>
      </c>
      <c r="AD214">
        <f t="shared" si="51"/>
        <v>4</v>
      </c>
      <c r="AE214" t="str">
        <f t="shared" si="52"/>
        <v>środa</v>
      </c>
    </row>
    <row r="215" spans="1:31" x14ac:dyDescent="0.3">
      <c r="A215" t="s">
        <v>881</v>
      </c>
      <c r="B215" s="141">
        <v>214</v>
      </c>
      <c r="C215">
        <f t="shared" si="54"/>
        <v>2031</v>
      </c>
      <c r="E215" s="456">
        <f t="shared" si="55"/>
        <v>47879</v>
      </c>
      <c r="F215" s="456">
        <f t="shared" si="56"/>
        <v>47884</v>
      </c>
      <c r="G215" s="141" t="str">
        <f t="shared" si="59"/>
        <v>2031.01</v>
      </c>
      <c r="H215">
        <f t="shared" si="60"/>
        <v>2031</v>
      </c>
      <c r="I215">
        <f t="shared" si="53"/>
        <v>0</v>
      </c>
      <c r="J215">
        <f t="shared" si="57"/>
        <v>1</v>
      </c>
      <c r="K215" s="201" t="str">
        <f t="shared" si="58"/>
        <v>2031.01</v>
      </c>
      <c r="AA215" s="458">
        <v>10</v>
      </c>
      <c r="AB215" s="457">
        <v>52535</v>
      </c>
      <c r="AC215" s="141" t="str">
        <f t="shared" ref="AC215:AC278" si="61">_xlfn.CONCAT(YEAR(AB215),".",TEXT(MONTH(AB215),"0#"))</f>
        <v>2043.10</v>
      </c>
      <c r="AD215">
        <f t="shared" ref="AD215:AD278" si="62">WEEKDAY(AB215)</f>
        <v>7</v>
      </c>
      <c r="AE215" s="478" t="str">
        <f t="shared" ref="AE215:AE278" si="63">VLOOKUP(AD215,AG$2:AH$8,2,FALSE)</f>
        <v>sobota</v>
      </c>
    </row>
    <row r="216" spans="1:31" x14ac:dyDescent="0.3">
      <c r="A216" t="s">
        <v>882</v>
      </c>
      <c r="B216" s="141">
        <v>215</v>
      </c>
      <c r="C216">
        <f t="shared" si="54"/>
        <v>2031</v>
      </c>
      <c r="E216" s="456">
        <f t="shared" si="55"/>
        <v>47886</v>
      </c>
      <c r="F216" s="456">
        <f t="shared" si="56"/>
        <v>47891</v>
      </c>
      <c r="G216" s="141" t="str">
        <f t="shared" si="59"/>
        <v>2031.02</v>
      </c>
      <c r="H216">
        <f t="shared" si="60"/>
        <v>2031</v>
      </c>
      <c r="I216">
        <f t="shared" si="53"/>
        <v>0</v>
      </c>
      <c r="J216">
        <f t="shared" si="57"/>
        <v>2</v>
      </c>
      <c r="K216" s="201" t="str">
        <f t="shared" si="58"/>
        <v>2031.02</v>
      </c>
      <c r="AA216" s="458">
        <v>11</v>
      </c>
      <c r="AB216" s="457">
        <v>52565</v>
      </c>
      <c r="AC216" s="141" t="str">
        <f t="shared" si="61"/>
        <v>2043.11</v>
      </c>
      <c r="AD216">
        <f t="shared" si="62"/>
        <v>2</v>
      </c>
      <c r="AE216" t="str">
        <f t="shared" si="63"/>
        <v>poniedziałek</v>
      </c>
    </row>
    <row r="217" spans="1:31" x14ac:dyDescent="0.3">
      <c r="A217" t="s">
        <v>883</v>
      </c>
      <c r="B217" s="141">
        <v>216</v>
      </c>
      <c r="C217">
        <f t="shared" si="54"/>
        <v>2031</v>
      </c>
      <c r="E217" s="456">
        <f t="shared" si="55"/>
        <v>47893</v>
      </c>
      <c r="F217" s="456">
        <f t="shared" si="56"/>
        <v>47898</v>
      </c>
      <c r="G217" s="141" t="str">
        <f t="shared" si="59"/>
        <v>2031.02</v>
      </c>
      <c r="H217">
        <f t="shared" si="60"/>
        <v>2031</v>
      </c>
      <c r="I217">
        <f t="shared" si="53"/>
        <v>0</v>
      </c>
      <c r="J217">
        <f t="shared" si="57"/>
        <v>2</v>
      </c>
      <c r="K217" s="201" t="str">
        <f t="shared" si="58"/>
        <v>2031.02</v>
      </c>
      <c r="AA217" s="458">
        <v>12</v>
      </c>
      <c r="AB217" s="457">
        <v>52596</v>
      </c>
      <c r="AC217" s="141" t="str">
        <f t="shared" si="61"/>
        <v>2043.12</v>
      </c>
      <c r="AD217">
        <f t="shared" si="62"/>
        <v>5</v>
      </c>
      <c r="AE217" t="str">
        <f t="shared" si="63"/>
        <v>czwartek</v>
      </c>
    </row>
    <row r="218" spans="1:31" x14ac:dyDescent="0.3">
      <c r="A218" t="s">
        <v>884</v>
      </c>
      <c r="B218" s="141">
        <v>217</v>
      </c>
      <c r="C218">
        <f t="shared" si="54"/>
        <v>2031</v>
      </c>
      <c r="E218" s="456">
        <f t="shared" si="55"/>
        <v>47900</v>
      </c>
      <c r="F218" s="456">
        <f t="shared" si="56"/>
        <v>47905</v>
      </c>
      <c r="G218" s="141" t="str">
        <f t="shared" si="59"/>
        <v>2031.02</v>
      </c>
      <c r="H218">
        <f t="shared" si="60"/>
        <v>2031</v>
      </c>
      <c r="I218">
        <f t="shared" si="53"/>
        <v>0</v>
      </c>
      <c r="J218">
        <f t="shared" si="57"/>
        <v>2</v>
      </c>
      <c r="K218" s="201" t="str">
        <f t="shared" si="58"/>
        <v>2031.02</v>
      </c>
      <c r="AA218" s="477">
        <v>1</v>
      </c>
      <c r="AB218" s="457">
        <v>52627</v>
      </c>
      <c r="AC218" s="141" t="str">
        <f t="shared" si="61"/>
        <v>2044.01</v>
      </c>
      <c r="AD218">
        <f t="shared" si="62"/>
        <v>1</v>
      </c>
      <c r="AE218" s="478" t="str">
        <f t="shared" si="63"/>
        <v>niedziela</v>
      </c>
    </row>
    <row r="219" spans="1:31" x14ac:dyDescent="0.3">
      <c r="A219" t="s">
        <v>885</v>
      </c>
      <c r="B219" s="141">
        <v>218</v>
      </c>
      <c r="C219">
        <f t="shared" si="54"/>
        <v>2031</v>
      </c>
      <c r="E219" s="456">
        <f t="shared" si="55"/>
        <v>47907</v>
      </c>
      <c r="F219" s="456">
        <f t="shared" si="56"/>
        <v>47912</v>
      </c>
      <c r="G219" s="141" t="str">
        <f t="shared" si="59"/>
        <v>2031.02</v>
      </c>
      <c r="H219">
        <f t="shared" si="60"/>
        <v>2031</v>
      </c>
      <c r="I219">
        <f t="shared" si="53"/>
        <v>0</v>
      </c>
      <c r="J219">
        <f t="shared" si="57"/>
        <v>2</v>
      </c>
      <c r="K219" s="201" t="str">
        <f t="shared" si="58"/>
        <v>2031.02</v>
      </c>
      <c r="AA219" s="477">
        <v>2</v>
      </c>
      <c r="AB219" s="457">
        <v>52656</v>
      </c>
      <c r="AC219" s="141" t="str">
        <f t="shared" si="61"/>
        <v>2044.02</v>
      </c>
      <c r="AD219">
        <f t="shared" si="62"/>
        <v>2</v>
      </c>
      <c r="AE219" t="str">
        <f t="shared" si="63"/>
        <v>poniedziałek</v>
      </c>
    </row>
    <row r="220" spans="1:31" x14ac:dyDescent="0.3">
      <c r="A220" t="s">
        <v>886</v>
      </c>
      <c r="B220" s="141">
        <v>219</v>
      </c>
      <c r="C220">
        <f t="shared" si="54"/>
        <v>2031</v>
      </c>
      <c r="E220" s="456">
        <f t="shared" si="55"/>
        <v>47914</v>
      </c>
      <c r="F220" s="456">
        <f t="shared" si="56"/>
        <v>47919</v>
      </c>
      <c r="G220" s="141" t="str">
        <f t="shared" si="59"/>
        <v>2031.03</v>
      </c>
      <c r="H220">
        <f t="shared" si="60"/>
        <v>2031</v>
      </c>
      <c r="I220">
        <f t="shared" si="53"/>
        <v>1</v>
      </c>
      <c r="J220">
        <f t="shared" si="57"/>
        <v>3</v>
      </c>
      <c r="K220" s="201" t="str">
        <f t="shared" si="58"/>
        <v>2031.03</v>
      </c>
      <c r="AA220" s="477">
        <v>3</v>
      </c>
      <c r="AB220" s="457">
        <v>52687</v>
      </c>
      <c r="AC220" s="141" t="str">
        <f t="shared" si="61"/>
        <v>2044.03</v>
      </c>
      <c r="AD220">
        <f t="shared" si="62"/>
        <v>5</v>
      </c>
      <c r="AE220" t="str">
        <f t="shared" si="63"/>
        <v>czwartek</v>
      </c>
    </row>
    <row r="221" spans="1:31" x14ac:dyDescent="0.3">
      <c r="A221" t="s">
        <v>887</v>
      </c>
      <c r="B221" s="141">
        <v>220</v>
      </c>
      <c r="C221">
        <f t="shared" si="54"/>
        <v>2031</v>
      </c>
      <c r="E221" s="456">
        <f t="shared" si="55"/>
        <v>47921</v>
      </c>
      <c r="F221" s="456">
        <f t="shared" si="56"/>
        <v>47926</v>
      </c>
      <c r="G221" s="141" t="str">
        <f t="shared" si="59"/>
        <v>2031.03</v>
      </c>
      <c r="H221">
        <f t="shared" si="60"/>
        <v>2031</v>
      </c>
      <c r="I221">
        <f t="shared" si="53"/>
        <v>1</v>
      </c>
      <c r="J221">
        <f t="shared" si="57"/>
        <v>3</v>
      </c>
      <c r="K221" s="201" t="str">
        <f t="shared" si="58"/>
        <v>2031.03</v>
      </c>
      <c r="AA221" s="477">
        <v>4</v>
      </c>
      <c r="AB221" s="457">
        <v>52717</v>
      </c>
      <c r="AC221" s="141" t="str">
        <f t="shared" si="61"/>
        <v>2044.04</v>
      </c>
      <c r="AD221">
        <f t="shared" si="62"/>
        <v>7</v>
      </c>
      <c r="AE221" s="478" t="str">
        <f t="shared" si="63"/>
        <v>sobota</v>
      </c>
    </row>
    <row r="222" spans="1:31" x14ac:dyDescent="0.3">
      <c r="A222" t="s">
        <v>888</v>
      </c>
      <c r="B222" s="141">
        <v>221</v>
      </c>
      <c r="C222">
        <f t="shared" si="54"/>
        <v>2031</v>
      </c>
      <c r="E222" s="456">
        <f t="shared" si="55"/>
        <v>47928</v>
      </c>
      <c r="F222" s="456">
        <f t="shared" si="56"/>
        <v>47933</v>
      </c>
      <c r="G222" s="141" t="str">
        <f t="shared" si="59"/>
        <v>2031.03</v>
      </c>
      <c r="H222">
        <f t="shared" si="60"/>
        <v>2031</v>
      </c>
      <c r="I222">
        <f t="shared" si="53"/>
        <v>1</v>
      </c>
      <c r="J222">
        <f t="shared" si="57"/>
        <v>3</v>
      </c>
      <c r="K222" s="201" t="str">
        <f t="shared" si="58"/>
        <v>2031.03</v>
      </c>
      <c r="AA222" s="477">
        <v>5</v>
      </c>
      <c r="AB222" s="457">
        <v>52748</v>
      </c>
      <c r="AC222" s="141" t="str">
        <f t="shared" si="61"/>
        <v>2044.05</v>
      </c>
      <c r="AD222">
        <f t="shared" si="62"/>
        <v>3</v>
      </c>
      <c r="AE222" t="str">
        <f t="shared" si="63"/>
        <v>wtorek</v>
      </c>
    </row>
    <row r="223" spans="1:31" x14ac:dyDescent="0.3">
      <c r="A223" t="s">
        <v>889</v>
      </c>
      <c r="B223" s="141">
        <v>222</v>
      </c>
      <c r="C223">
        <f t="shared" si="54"/>
        <v>2031</v>
      </c>
      <c r="E223" s="456">
        <f t="shared" si="55"/>
        <v>47935</v>
      </c>
      <c r="F223" s="456">
        <f t="shared" si="56"/>
        <v>47940</v>
      </c>
      <c r="G223" s="141" t="str">
        <f t="shared" si="59"/>
        <v>2031.03</v>
      </c>
      <c r="H223">
        <f t="shared" si="60"/>
        <v>2031</v>
      </c>
      <c r="I223">
        <f t="shared" si="53"/>
        <v>1</v>
      </c>
      <c r="J223">
        <f t="shared" si="57"/>
        <v>4</v>
      </c>
      <c r="K223" s="201" t="str">
        <f t="shared" si="58"/>
        <v>2031.04</v>
      </c>
      <c r="AA223" s="477">
        <v>6</v>
      </c>
      <c r="AB223" s="457">
        <v>52778</v>
      </c>
      <c r="AC223" s="141" t="str">
        <f t="shared" si="61"/>
        <v>2044.06</v>
      </c>
      <c r="AD223">
        <f t="shared" si="62"/>
        <v>5</v>
      </c>
      <c r="AE223" t="str">
        <f t="shared" si="63"/>
        <v>czwartek</v>
      </c>
    </row>
    <row r="224" spans="1:31" x14ac:dyDescent="0.3">
      <c r="A224" t="s">
        <v>890</v>
      </c>
      <c r="B224" s="141">
        <v>223</v>
      </c>
      <c r="C224">
        <f t="shared" si="54"/>
        <v>2031</v>
      </c>
      <c r="E224" s="456">
        <f t="shared" si="55"/>
        <v>47942</v>
      </c>
      <c r="F224" s="456">
        <f t="shared" si="56"/>
        <v>47947</v>
      </c>
      <c r="G224" s="141" t="str">
        <f t="shared" si="59"/>
        <v>2031.04</v>
      </c>
      <c r="H224">
        <f t="shared" si="60"/>
        <v>2031</v>
      </c>
      <c r="I224">
        <f t="shared" si="53"/>
        <v>0</v>
      </c>
      <c r="J224">
        <f t="shared" si="57"/>
        <v>4</v>
      </c>
      <c r="K224" s="201" t="str">
        <f t="shared" si="58"/>
        <v>2031.04</v>
      </c>
      <c r="AA224" s="477">
        <v>7</v>
      </c>
      <c r="AB224" s="457">
        <v>52809</v>
      </c>
      <c r="AC224" s="141" t="str">
        <f t="shared" si="61"/>
        <v>2044.07</v>
      </c>
      <c r="AD224">
        <f t="shared" si="62"/>
        <v>1</v>
      </c>
      <c r="AE224" s="478" t="str">
        <f t="shared" si="63"/>
        <v>niedziela</v>
      </c>
    </row>
    <row r="225" spans="1:31" x14ac:dyDescent="0.3">
      <c r="A225" t="s">
        <v>891</v>
      </c>
      <c r="B225" s="141">
        <v>224</v>
      </c>
      <c r="C225">
        <f t="shared" si="54"/>
        <v>2031</v>
      </c>
      <c r="E225" s="456">
        <f t="shared" si="55"/>
        <v>47949</v>
      </c>
      <c r="F225" s="456">
        <f t="shared" si="56"/>
        <v>47954</v>
      </c>
      <c r="G225" s="141" t="str">
        <f t="shared" si="59"/>
        <v>2031.04</v>
      </c>
      <c r="H225">
        <f t="shared" si="60"/>
        <v>2031</v>
      </c>
      <c r="I225">
        <f t="shared" si="53"/>
        <v>0</v>
      </c>
      <c r="J225">
        <f t="shared" si="57"/>
        <v>4</v>
      </c>
      <c r="K225" s="201" t="str">
        <f t="shared" si="58"/>
        <v>2031.04</v>
      </c>
      <c r="AA225" s="477">
        <v>8</v>
      </c>
      <c r="AB225" s="457">
        <v>52840</v>
      </c>
      <c r="AC225" s="141" t="str">
        <f t="shared" si="61"/>
        <v>2044.08</v>
      </c>
      <c r="AD225">
        <f t="shared" si="62"/>
        <v>4</v>
      </c>
      <c r="AE225" t="str">
        <f t="shared" si="63"/>
        <v>środa</v>
      </c>
    </row>
    <row r="226" spans="1:31" x14ac:dyDescent="0.3">
      <c r="A226" t="s">
        <v>892</v>
      </c>
      <c r="B226" s="141">
        <v>225</v>
      </c>
      <c r="C226">
        <f t="shared" si="54"/>
        <v>2031</v>
      </c>
      <c r="E226" s="456">
        <f t="shared" si="55"/>
        <v>47956</v>
      </c>
      <c r="F226" s="456">
        <f t="shared" si="56"/>
        <v>47961</v>
      </c>
      <c r="G226" s="141" t="str">
        <f t="shared" si="59"/>
        <v>2031.04</v>
      </c>
      <c r="H226">
        <f t="shared" si="60"/>
        <v>2031</v>
      </c>
      <c r="I226">
        <f t="shared" si="53"/>
        <v>0</v>
      </c>
      <c r="J226">
        <f t="shared" si="57"/>
        <v>4</v>
      </c>
      <c r="K226" s="201" t="str">
        <f t="shared" si="58"/>
        <v>2031.04</v>
      </c>
      <c r="AA226" s="477">
        <v>9</v>
      </c>
      <c r="AB226" s="457">
        <v>52870</v>
      </c>
      <c r="AC226" s="141" t="str">
        <f t="shared" si="61"/>
        <v>2044.09</v>
      </c>
      <c r="AD226">
        <f t="shared" si="62"/>
        <v>6</v>
      </c>
      <c r="AE226" t="str">
        <f t="shared" si="63"/>
        <v>piątek</v>
      </c>
    </row>
    <row r="227" spans="1:31" x14ac:dyDescent="0.3">
      <c r="A227" t="s">
        <v>893</v>
      </c>
      <c r="B227" s="141">
        <v>226</v>
      </c>
      <c r="C227">
        <f t="shared" si="54"/>
        <v>2031</v>
      </c>
      <c r="E227" s="456">
        <f t="shared" si="55"/>
        <v>47963</v>
      </c>
      <c r="F227" s="456">
        <f t="shared" si="56"/>
        <v>47968</v>
      </c>
      <c r="G227" s="141" t="str">
        <f t="shared" si="59"/>
        <v>2031.04</v>
      </c>
      <c r="H227">
        <f t="shared" si="60"/>
        <v>2031</v>
      </c>
      <c r="I227">
        <f t="shared" si="53"/>
        <v>0</v>
      </c>
      <c r="J227">
        <f t="shared" si="57"/>
        <v>4</v>
      </c>
      <c r="K227" s="201" t="str">
        <f t="shared" si="58"/>
        <v>2031.04</v>
      </c>
      <c r="AA227" s="477">
        <v>10</v>
      </c>
      <c r="AB227" s="457">
        <v>52901</v>
      </c>
      <c r="AC227" s="141" t="str">
        <f t="shared" si="61"/>
        <v>2044.10</v>
      </c>
      <c r="AD227">
        <f t="shared" si="62"/>
        <v>2</v>
      </c>
      <c r="AE227" t="str">
        <f t="shared" si="63"/>
        <v>poniedziałek</v>
      </c>
    </row>
    <row r="228" spans="1:31" x14ac:dyDescent="0.3">
      <c r="A228" t="s">
        <v>894</v>
      </c>
      <c r="B228" s="141">
        <v>227</v>
      </c>
      <c r="C228">
        <f t="shared" si="54"/>
        <v>2031</v>
      </c>
      <c r="E228" s="456">
        <f t="shared" si="55"/>
        <v>47970</v>
      </c>
      <c r="F228" s="456">
        <f t="shared" si="56"/>
        <v>47975</v>
      </c>
      <c r="G228" s="141" t="str">
        <f t="shared" si="59"/>
        <v>2031.05</v>
      </c>
      <c r="H228">
        <f t="shared" si="60"/>
        <v>2031</v>
      </c>
      <c r="I228">
        <f t="shared" si="53"/>
        <v>0</v>
      </c>
      <c r="J228">
        <f t="shared" si="57"/>
        <v>5</v>
      </c>
      <c r="K228" s="201" t="str">
        <f t="shared" si="58"/>
        <v>2031.05</v>
      </c>
      <c r="AA228" s="477">
        <v>11</v>
      </c>
      <c r="AB228" s="457">
        <v>52931</v>
      </c>
      <c r="AC228" s="141" t="str">
        <f t="shared" si="61"/>
        <v>2044.11</v>
      </c>
      <c r="AD228">
        <f t="shared" si="62"/>
        <v>4</v>
      </c>
      <c r="AE228" t="str">
        <f t="shared" si="63"/>
        <v>środa</v>
      </c>
    </row>
    <row r="229" spans="1:31" x14ac:dyDescent="0.3">
      <c r="A229" t="s">
        <v>895</v>
      </c>
      <c r="B229" s="141">
        <v>228</v>
      </c>
      <c r="C229">
        <f t="shared" si="54"/>
        <v>2031</v>
      </c>
      <c r="E229" s="456">
        <f t="shared" si="55"/>
        <v>47977</v>
      </c>
      <c r="F229" s="456">
        <f t="shared" si="56"/>
        <v>47982</v>
      </c>
      <c r="G229" s="141" t="str">
        <f t="shared" si="59"/>
        <v>2031.05</v>
      </c>
      <c r="H229">
        <f t="shared" si="60"/>
        <v>2031</v>
      </c>
      <c r="I229">
        <f t="shared" si="53"/>
        <v>0</v>
      </c>
      <c r="J229">
        <f t="shared" si="57"/>
        <v>5</v>
      </c>
      <c r="K229" s="201" t="str">
        <f t="shared" si="58"/>
        <v>2031.05</v>
      </c>
      <c r="AA229" s="477">
        <v>12</v>
      </c>
      <c r="AB229" s="457">
        <v>52962</v>
      </c>
      <c r="AC229" s="141" t="str">
        <f t="shared" si="61"/>
        <v>2044.12</v>
      </c>
      <c r="AD229">
        <f t="shared" si="62"/>
        <v>7</v>
      </c>
      <c r="AE229" s="478" t="str">
        <f t="shared" si="63"/>
        <v>sobota</v>
      </c>
    </row>
    <row r="230" spans="1:31" x14ac:dyDescent="0.3">
      <c r="A230" t="s">
        <v>896</v>
      </c>
      <c r="B230" s="141">
        <v>229</v>
      </c>
      <c r="C230">
        <f t="shared" si="54"/>
        <v>2031</v>
      </c>
      <c r="E230" s="456">
        <f t="shared" si="55"/>
        <v>47984</v>
      </c>
      <c r="F230" s="456">
        <f t="shared" si="56"/>
        <v>47989</v>
      </c>
      <c r="G230" s="141" t="str">
        <f t="shared" si="59"/>
        <v>2031.05</v>
      </c>
      <c r="H230">
        <f t="shared" si="60"/>
        <v>2031</v>
      </c>
      <c r="I230">
        <f t="shared" si="53"/>
        <v>0</v>
      </c>
      <c r="J230">
        <f t="shared" si="57"/>
        <v>5</v>
      </c>
      <c r="K230" s="201" t="str">
        <f t="shared" si="58"/>
        <v>2031.05</v>
      </c>
      <c r="AA230" s="458">
        <v>1</v>
      </c>
      <c r="AB230" s="457">
        <v>52993</v>
      </c>
      <c r="AC230" s="141" t="str">
        <f t="shared" si="61"/>
        <v>2045.01</v>
      </c>
      <c r="AD230">
        <f t="shared" si="62"/>
        <v>3</v>
      </c>
      <c r="AE230" t="str">
        <f t="shared" si="63"/>
        <v>wtorek</v>
      </c>
    </row>
    <row r="231" spans="1:31" x14ac:dyDescent="0.3">
      <c r="A231" t="s">
        <v>897</v>
      </c>
      <c r="B231" s="141">
        <v>230</v>
      </c>
      <c r="C231">
        <f t="shared" si="54"/>
        <v>2031</v>
      </c>
      <c r="E231" s="456">
        <f t="shared" si="55"/>
        <v>47991</v>
      </c>
      <c r="F231" s="456">
        <f t="shared" si="56"/>
        <v>47996</v>
      </c>
      <c r="G231" s="141" t="str">
        <f t="shared" si="59"/>
        <v>2031.05</v>
      </c>
      <c r="H231">
        <f t="shared" si="60"/>
        <v>2031</v>
      </c>
      <c r="I231">
        <f t="shared" si="53"/>
        <v>0</v>
      </c>
      <c r="J231">
        <f t="shared" si="57"/>
        <v>5</v>
      </c>
      <c r="K231" s="201" t="str">
        <f t="shared" si="58"/>
        <v>2031.05</v>
      </c>
      <c r="AA231" s="458">
        <v>2</v>
      </c>
      <c r="AB231" s="457">
        <v>53021</v>
      </c>
      <c r="AC231" s="141" t="str">
        <f t="shared" si="61"/>
        <v>2045.02</v>
      </c>
      <c r="AD231">
        <f t="shared" si="62"/>
        <v>3</v>
      </c>
      <c r="AE231" t="str">
        <f t="shared" si="63"/>
        <v>wtorek</v>
      </c>
    </row>
    <row r="232" spans="1:31" x14ac:dyDescent="0.3">
      <c r="A232" t="s">
        <v>898</v>
      </c>
      <c r="B232" s="141">
        <v>231</v>
      </c>
      <c r="C232">
        <f t="shared" si="54"/>
        <v>2031</v>
      </c>
      <c r="E232" s="456">
        <f t="shared" si="55"/>
        <v>47998</v>
      </c>
      <c r="F232" s="456">
        <f t="shared" si="56"/>
        <v>48003</v>
      </c>
      <c r="G232" s="141" t="str">
        <f t="shared" si="59"/>
        <v>2031.05</v>
      </c>
      <c r="H232">
        <f t="shared" si="60"/>
        <v>2031</v>
      </c>
      <c r="I232">
        <f t="shared" si="53"/>
        <v>0</v>
      </c>
      <c r="J232">
        <f t="shared" si="57"/>
        <v>5</v>
      </c>
      <c r="K232" s="201" t="str">
        <f t="shared" si="58"/>
        <v>2031.05</v>
      </c>
      <c r="AA232" s="458">
        <v>3</v>
      </c>
      <c r="AB232" s="457">
        <v>53052</v>
      </c>
      <c r="AC232" s="141" t="str">
        <f t="shared" si="61"/>
        <v>2045.03</v>
      </c>
      <c r="AD232">
        <f t="shared" si="62"/>
        <v>6</v>
      </c>
      <c r="AE232" t="str">
        <f t="shared" si="63"/>
        <v>piątek</v>
      </c>
    </row>
    <row r="233" spans="1:31" x14ac:dyDescent="0.3">
      <c r="A233" t="s">
        <v>899</v>
      </c>
      <c r="B233" s="141">
        <v>232</v>
      </c>
      <c r="C233">
        <f t="shared" si="54"/>
        <v>2031</v>
      </c>
      <c r="E233" s="456">
        <f t="shared" si="55"/>
        <v>48005</v>
      </c>
      <c r="F233" s="456">
        <f t="shared" si="56"/>
        <v>48010</v>
      </c>
      <c r="G233" s="141" t="str">
        <f t="shared" si="59"/>
        <v>2031.06</v>
      </c>
      <c r="H233">
        <f t="shared" si="60"/>
        <v>2031</v>
      </c>
      <c r="I233">
        <f t="shared" si="53"/>
        <v>1</v>
      </c>
      <c r="J233">
        <f t="shared" si="57"/>
        <v>6</v>
      </c>
      <c r="K233" s="201" t="str">
        <f t="shared" si="58"/>
        <v>2031.06</v>
      </c>
      <c r="AA233" s="458">
        <v>4</v>
      </c>
      <c r="AB233" s="457">
        <v>53082</v>
      </c>
      <c r="AC233" s="141" t="str">
        <f t="shared" si="61"/>
        <v>2045.04</v>
      </c>
      <c r="AD233">
        <f t="shared" si="62"/>
        <v>1</v>
      </c>
      <c r="AE233" s="478" t="str">
        <f t="shared" si="63"/>
        <v>niedziela</v>
      </c>
    </row>
    <row r="234" spans="1:31" x14ac:dyDescent="0.3">
      <c r="A234" t="s">
        <v>900</v>
      </c>
      <c r="B234" s="141">
        <v>233</v>
      </c>
      <c r="C234">
        <f t="shared" si="54"/>
        <v>2031</v>
      </c>
      <c r="E234" s="456">
        <f t="shared" si="55"/>
        <v>48012</v>
      </c>
      <c r="F234" s="456">
        <f t="shared" si="56"/>
        <v>48017</v>
      </c>
      <c r="G234" s="141" t="str">
        <f t="shared" si="59"/>
        <v>2031.06</v>
      </c>
      <c r="H234">
        <f t="shared" si="60"/>
        <v>2031</v>
      </c>
      <c r="I234">
        <f t="shared" si="53"/>
        <v>1</v>
      </c>
      <c r="J234">
        <f t="shared" si="57"/>
        <v>6</v>
      </c>
      <c r="K234" s="201" t="str">
        <f t="shared" si="58"/>
        <v>2031.06</v>
      </c>
      <c r="AA234" s="458">
        <v>5</v>
      </c>
      <c r="AB234" s="457">
        <v>53113</v>
      </c>
      <c r="AC234" s="141" t="str">
        <f t="shared" si="61"/>
        <v>2045.05</v>
      </c>
      <c r="AD234">
        <f t="shared" si="62"/>
        <v>4</v>
      </c>
      <c r="AE234" t="str">
        <f t="shared" si="63"/>
        <v>środa</v>
      </c>
    </row>
    <row r="235" spans="1:31" x14ac:dyDescent="0.3">
      <c r="A235" t="s">
        <v>901</v>
      </c>
      <c r="B235" s="141">
        <v>234</v>
      </c>
      <c r="C235">
        <f t="shared" si="54"/>
        <v>2031</v>
      </c>
      <c r="E235" s="456">
        <f t="shared" si="55"/>
        <v>48019</v>
      </c>
      <c r="F235" s="456">
        <f t="shared" si="56"/>
        <v>48024</v>
      </c>
      <c r="G235" s="141" t="str">
        <f t="shared" si="59"/>
        <v>2031.06</v>
      </c>
      <c r="H235">
        <f t="shared" si="60"/>
        <v>2031</v>
      </c>
      <c r="I235">
        <f t="shared" si="53"/>
        <v>1</v>
      </c>
      <c r="J235">
        <f t="shared" si="57"/>
        <v>6</v>
      </c>
      <c r="K235" s="201" t="str">
        <f t="shared" si="58"/>
        <v>2031.06</v>
      </c>
      <c r="AA235" s="458">
        <v>6</v>
      </c>
      <c r="AB235" s="457">
        <v>53143</v>
      </c>
      <c r="AC235" s="141" t="str">
        <f t="shared" si="61"/>
        <v>2045.06</v>
      </c>
      <c r="AD235">
        <f t="shared" si="62"/>
        <v>6</v>
      </c>
      <c r="AE235" t="str">
        <f t="shared" si="63"/>
        <v>piątek</v>
      </c>
    </row>
    <row r="236" spans="1:31" x14ac:dyDescent="0.3">
      <c r="A236" t="s">
        <v>902</v>
      </c>
      <c r="B236" s="141">
        <v>235</v>
      </c>
      <c r="C236">
        <f t="shared" si="54"/>
        <v>2031</v>
      </c>
      <c r="E236" s="456">
        <f t="shared" si="55"/>
        <v>48026</v>
      </c>
      <c r="F236" s="456">
        <f t="shared" si="56"/>
        <v>48031</v>
      </c>
      <c r="G236" s="141" t="str">
        <f t="shared" si="59"/>
        <v>2031.06</v>
      </c>
      <c r="H236">
        <f t="shared" si="60"/>
        <v>2031</v>
      </c>
      <c r="I236">
        <f t="shared" si="53"/>
        <v>1</v>
      </c>
      <c r="J236">
        <f t="shared" si="57"/>
        <v>7</v>
      </c>
      <c r="K236" s="201" t="str">
        <f t="shared" si="58"/>
        <v>2031.07</v>
      </c>
      <c r="AA236" s="458">
        <v>7</v>
      </c>
      <c r="AB236" s="457">
        <v>53174</v>
      </c>
      <c r="AC236" s="141" t="str">
        <f t="shared" si="61"/>
        <v>2045.07</v>
      </c>
      <c r="AD236">
        <f t="shared" si="62"/>
        <v>2</v>
      </c>
      <c r="AE236" t="str">
        <f t="shared" si="63"/>
        <v>poniedziałek</v>
      </c>
    </row>
    <row r="237" spans="1:31" x14ac:dyDescent="0.3">
      <c r="A237" t="s">
        <v>903</v>
      </c>
      <c r="B237" s="141">
        <v>236</v>
      </c>
      <c r="C237">
        <f t="shared" si="54"/>
        <v>2031</v>
      </c>
      <c r="E237" s="456">
        <f t="shared" si="55"/>
        <v>48033</v>
      </c>
      <c r="F237" s="456">
        <f t="shared" si="56"/>
        <v>48038</v>
      </c>
      <c r="G237" s="141" t="str">
        <f t="shared" si="59"/>
        <v>2031.07</v>
      </c>
      <c r="H237">
        <f t="shared" si="60"/>
        <v>2031</v>
      </c>
      <c r="I237">
        <f t="shared" si="53"/>
        <v>0</v>
      </c>
      <c r="J237">
        <f t="shared" si="57"/>
        <v>7</v>
      </c>
      <c r="K237" s="201" t="str">
        <f t="shared" si="58"/>
        <v>2031.07</v>
      </c>
      <c r="AA237" s="458">
        <v>8</v>
      </c>
      <c r="AB237" s="457">
        <v>53205</v>
      </c>
      <c r="AC237" s="141" t="str">
        <f t="shared" si="61"/>
        <v>2045.08</v>
      </c>
      <c r="AD237">
        <f t="shared" si="62"/>
        <v>5</v>
      </c>
      <c r="AE237" t="str">
        <f t="shared" si="63"/>
        <v>czwartek</v>
      </c>
    </row>
    <row r="238" spans="1:31" x14ac:dyDescent="0.3">
      <c r="A238" t="s">
        <v>904</v>
      </c>
      <c r="B238" s="141">
        <v>237</v>
      </c>
      <c r="C238">
        <f t="shared" si="54"/>
        <v>2031</v>
      </c>
      <c r="E238" s="456">
        <f t="shared" si="55"/>
        <v>48040</v>
      </c>
      <c r="F238" s="456">
        <f t="shared" si="56"/>
        <v>48045</v>
      </c>
      <c r="G238" s="141" t="str">
        <f t="shared" si="59"/>
        <v>2031.07</v>
      </c>
      <c r="H238">
        <f t="shared" si="60"/>
        <v>2031</v>
      </c>
      <c r="I238">
        <f t="shared" si="53"/>
        <v>0</v>
      </c>
      <c r="J238">
        <f t="shared" si="57"/>
        <v>7</v>
      </c>
      <c r="K238" s="201" t="str">
        <f t="shared" si="58"/>
        <v>2031.07</v>
      </c>
      <c r="AA238" s="458">
        <v>9</v>
      </c>
      <c r="AB238" s="457">
        <v>53235</v>
      </c>
      <c r="AC238" s="141" t="str">
        <f t="shared" si="61"/>
        <v>2045.09</v>
      </c>
      <c r="AD238">
        <f t="shared" si="62"/>
        <v>7</v>
      </c>
      <c r="AE238" s="478" t="str">
        <f t="shared" si="63"/>
        <v>sobota</v>
      </c>
    </row>
    <row r="239" spans="1:31" x14ac:dyDescent="0.3">
      <c r="A239" t="s">
        <v>905</v>
      </c>
      <c r="B239" s="141">
        <v>238</v>
      </c>
      <c r="C239">
        <f t="shared" si="54"/>
        <v>2031</v>
      </c>
      <c r="E239" s="456">
        <f t="shared" si="55"/>
        <v>48047</v>
      </c>
      <c r="F239" s="456">
        <f t="shared" si="56"/>
        <v>48052</v>
      </c>
      <c r="G239" s="141" t="str">
        <f t="shared" si="59"/>
        <v>2031.07</v>
      </c>
      <c r="H239">
        <f t="shared" si="60"/>
        <v>2031</v>
      </c>
      <c r="I239">
        <f t="shared" si="53"/>
        <v>0</v>
      </c>
      <c r="J239">
        <f t="shared" si="57"/>
        <v>7</v>
      </c>
      <c r="K239" s="201" t="str">
        <f t="shared" si="58"/>
        <v>2031.07</v>
      </c>
      <c r="AA239" s="458">
        <v>10</v>
      </c>
      <c r="AB239" s="457">
        <v>53266</v>
      </c>
      <c r="AC239" s="141" t="str">
        <f t="shared" si="61"/>
        <v>2045.10</v>
      </c>
      <c r="AD239">
        <f t="shared" si="62"/>
        <v>3</v>
      </c>
      <c r="AE239" t="str">
        <f t="shared" si="63"/>
        <v>wtorek</v>
      </c>
    </row>
    <row r="240" spans="1:31" x14ac:dyDescent="0.3">
      <c r="A240" t="s">
        <v>906</v>
      </c>
      <c r="B240" s="141">
        <v>239</v>
      </c>
      <c r="C240">
        <f t="shared" si="54"/>
        <v>2031</v>
      </c>
      <c r="E240" s="456">
        <f t="shared" si="55"/>
        <v>48054</v>
      </c>
      <c r="F240" s="456">
        <f t="shared" si="56"/>
        <v>48059</v>
      </c>
      <c r="G240" s="141" t="str">
        <f t="shared" si="59"/>
        <v>2031.07</v>
      </c>
      <c r="H240">
        <f t="shared" si="60"/>
        <v>2031</v>
      </c>
      <c r="I240">
        <f t="shared" si="53"/>
        <v>0</v>
      </c>
      <c r="J240">
        <f t="shared" si="57"/>
        <v>7</v>
      </c>
      <c r="K240" s="201" t="str">
        <f t="shared" si="58"/>
        <v>2031.07</v>
      </c>
      <c r="AA240" s="458">
        <v>11</v>
      </c>
      <c r="AB240" s="457">
        <v>53296</v>
      </c>
      <c r="AC240" s="141" t="str">
        <f t="shared" si="61"/>
        <v>2045.11</v>
      </c>
      <c r="AD240">
        <f t="shared" si="62"/>
        <v>5</v>
      </c>
      <c r="AE240" t="str">
        <f t="shared" si="63"/>
        <v>czwartek</v>
      </c>
    </row>
    <row r="241" spans="1:31" x14ac:dyDescent="0.3">
      <c r="A241" t="s">
        <v>907</v>
      </c>
      <c r="B241" s="141">
        <v>240</v>
      </c>
      <c r="C241">
        <f t="shared" si="54"/>
        <v>2031</v>
      </c>
      <c r="E241" s="456">
        <f t="shared" si="55"/>
        <v>48061</v>
      </c>
      <c r="F241" s="456">
        <f t="shared" si="56"/>
        <v>48066</v>
      </c>
      <c r="G241" s="141" t="str">
        <f t="shared" si="59"/>
        <v>2031.08</v>
      </c>
      <c r="H241">
        <f t="shared" si="60"/>
        <v>2031</v>
      </c>
      <c r="I241">
        <f t="shared" si="53"/>
        <v>1</v>
      </c>
      <c r="J241">
        <f t="shared" si="57"/>
        <v>8</v>
      </c>
      <c r="K241" s="201" t="str">
        <f t="shared" si="58"/>
        <v>2031.08</v>
      </c>
      <c r="AA241" s="458">
        <v>12</v>
      </c>
      <c r="AB241" s="457">
        <v>53327</v>
      </c>
      <c r="AC241" s="141" t="str">
        <f t="shared" si="61"/>
        <v>2045.12</v>
      </c>
      <c r="AD241">
        <f t="shared" si="62"/>
        <v>1</v>
      </c>
      <c r="AE241" s="478" t="str">
        <f t="shared" si="63"/>
        <v>niedziela</v>
      </c>
    </row>
    <row r="242" spans="1:31" x14ac:dyDescent="0.3">
      <c r="A242" t="s">
        <v>908</v>
      </c>
      <c r="B242" s="141">
        <v>241</v>
      </c>
      <c r="C242">
        <f t="shared" si="54"/>
        <v>2031</v>
      </c>
      <c r="E242" s="456">
        <f t="shared" si="55"/>
        <v>48068</v>
      </c>
      <c r="F242" s="456">
        <f t="shared" si="56"/>
        <v>48073</v>
      </c>
      <c r="G242" s="141" t="str">
        <f t="shared" si="59"/>
        <v>2031.08</v>
      </c>
      <c r="H242">
        <f t="shared" si="60"/>
        <v>2031</v>
      </c>
      <c r="I242">
        <f t="shared" si="53"/>
        <v>1</v>
      </c>
      <c r="J242">
        <f t="shared" si="57"/>
        <v>8</v>
      </c>
      <c r="K242" s="201" t="str">
        <f t="shared" si="58"/>
        <v>2031.08</v>
      </c>
      <c r="AA242" s="477">
        <v>1</v>
      </c>
      <c r="AB242" s="457">
        <v>53358</v>
      </c>
      <c r="AC242" s="141" t="str">
        <f t="shared" si="61"/>
        <v>2046.01</v>
      </c>
      <c r="AD242">
        <f t="shared" si="62"/>
        <v>4</v>
      </c>
      <c r="AE242" t="str">
        <f t="shared" si="63"/>
        <v>środa</v>
      </c>
    </row>
    <row r="243" spans="1:31" x14ac:dyDescent="0.3">
      <c r="A243" t="s">
        <v>909</v>
      </c>
      <c r="B243" s="141">
        <v>242</v>
      </c>
      <c r="C243">
        <f t="shared" si="54"/>
        <v>2031</v>
      </c>
      <c r="E243" s="456">
        <f t="shared" si="55"/>
        <v>48075</v>
      </c>
      <c r="F243" s="456">
        <f t="shared" si="56"/>
        <v>48080</v>
      </c>
      <c r="G243" s="141" t="str">
        <f t="shared" si="59"/>
        <v>2031.08</v>
      </c>
      <c r="H243">
        <f t="shared" si="60"/>
        <v>2031</v>
      </c>
      <c r="I243">
        <f t="shared" si="53"/>
        <v>1</v>
      </c>
      <c r="J243">
        <f t="shared" si="57"/>
        <v>8</v>
      </c>
      <c r="K243" s="201" t="str">
        <f t="shared" si="58"/>
        <v>2031.08</v>
      </c>
      <c r="AA243" s="477">
        <v>2</v>
      </c>
      <c r="AB243" s="457">
        <v>53386</v>
      </c>
      <c r="AC243" s="141" t="str">
        <f t="shared" si="61"/>
        <v>2046.02</v>
      </c>
      <c r="AD243">
        <f t="shared" si="62"/>
        <v>4</v>
      </c>
      <c r="AE243" t="str">
        <f t="shared" si="63"/>
        <v>środa</v>
      </c>
    </row>
    <row r="244" spans="1:31" x14ac:dyDescent="0.3">
      <c r="A244" t="s">
        <v>910</v>
      </c>
      <c r="B244" s="141">
        <v>243</v>
      </c>
      <c r="C244">
        <f t="shared" si="54"/>
        <v>2031</v>
      </c>
      <c r="E244" s="456">
        <f t="shared" si="55"/>
        <v>48082</v>
      </c>
      <c r="F244" s="456">
        <f t="shared" si="56"/>
        <v>48087</v>
      </c>
      <c r="G244" s="141" t="str">
        <f t="shared" si="59"/>
        <v>2031.08</v>
      </c>
      <c r="H244">
        <f t="shared" si="60"/>
        <v>2031</v>
      </c>
      <c r="I244">
        <f t="shared" si="53"/>
        <v>1</v>
      </c>
      <c r="J244">
        <f t="shared" si="57"/>
        <v>8</v>
      </c>
      <c r="K244" s="201" t="str">
        <f t="shared" si="58"/>
        <v>2031.08</v>
      </c>
      <c r="AA244" s="477">
        <v>3</v>
      </c>
      <c r="AB244" s="457">
        <v>53417</v>
      </c>
      <c r="AC244" s="141" t="str">
        <f t="shared" si="61"/>
        <v>2046.03</v>
      </c>
      <c r="AD244">
        <f t="shared" si="62"/>
        <v>7</v>
      </c>
      <c r="AE244" s="478" t="str">
        <f t="shared" si="63"/>
        <v>sobota</v>
      </c>
    </row>
    <row r="245" spans="1:31" x14ac:dyDescent="0.3">
      <c r="A245" t="s">
        <v>911</v>
      </c>
      <c r="B245" s="141">
        <v>244</v>
      </c>
      <c r="C245">
        <f t="shared" si="54"/>
        <v>2031</v>
      </c>
      <c r="E245" s="456">
        <f t="shared" si="55"/>
        <v>48089</v>
      </c>
      <c r="F245" s="456">
        <f t="shared" si="56"/>
        <v>48094</v>
      </c>
      <c r="G245" s="141" t="str">
        <f t="shared" si="59"/>
        <v>2031.08</v>
      </c>
      <c r="H245">
        <f t="shared" si="60"/>
        <v>2031</v>
      </c>
      <c r="I245">
        <f t="shared" si="53"/>
        <v>1</v>
      </c>
      <c r="J245">
        <f t="shared" si="57"/>
        <v>9</v>
      </c>
      <c r="K245" s="201" t="str">
        <f t="shared" si="58"/>
        <v>2031.09</v>
      </c>
      <c r="AA245" s="477">
        <v>4</v>
      </c>
      <c r="AB245" s="457">
        <v>53447</v>
      </c>
      <c r="AC245" s="141" t="str">
        <f t="shared" si="61"/>
        <v>2046.04</v>
      </c>
      <c r="AD245">
        <f t="shared" si="62"/>
        <v>2</v>
      </c>
      <c r="AE245" t="str">
        <f t="shared" si="63"/>
        <v>poniedziałek</v>
      </c>
    </row>
    <row r="246" spans="1:31" x14ac:dyDescent="0.3">
      <c r="A246" t="s">
        <v>912</v>
      </c>
      <c r="B246" s="141">
        <v>245</v>
      </c>
      <c r="C246">
        <f t="shared" si="54"/>
        <v>2031</v>
      </c>
      <c r="E246" s="456">
        <f t="shared" si="55"/>
        <v>48096</v>
      </c>
      <c r="F246" s="456">
        <f t="shared" si="56"/>
        <v>48101</v>
      </c>
      <c r="G246" s="141" t="str">
        <f t="shared" si="59"/>
        <v>2031.09</v>
      </c>
      <c r="H246">
        <f t="shared" si="60"/>
        <v>2031</v>
      </c>
      <c r="I246">
        <f t="shared" si="53"/>
        <v>1</v>
      </c>
      <c r="J246">
        <f t="shared" si="57"/>
        <v>9</v>
      </c>
      <c r="K246" s="201" t="str">
        <f t="shared" si="58"/>
        <v>2031.09</v>
      </c>
      <c r="AA246" s="477">
        <v>5</v>
      </c>
      <c r="AB246" s="457">
        <v>53478</v>
      </c>
      <c r="AC246" s="141" t="str">
        <f t="shared" si="61"/>
        <v>2046.05</v>
      </c>
      <c r="AD246">
        <f t="shared" si="62"/>
        <v>5</v>
      </c>
      <c r="AE246" t="str">
        <f t="shared" si="63"/>
        <v>czwartek</v>
      </c>
    </row>
    <row r="247" spans="1:31" x14ac:dyDescent="0.3">
      <c r="A247" t="s">
        <v>913</v>
      </c>
      <c r="B247" s="141">
        <v>246</v>
      </c>
      <c r="C247">
        <f t="shared" si="54"/>
        <v>2031</v>
      </c>
      <c r="E247" s="456">
        <f t="shared" si="55"/>
        <v>48103</v>
      </c>
      <c r="F247" s="456">
        <f t="shared" si="56"/>
        <v>48108</v>
      </c>
      <c r="G247" s="141" t="str">
        <f t="shared" si="59"/>
        <v>2031.09</v>
      </c>
      <c r="H247">
        <f t="shared" si="60"/>
        <v>2031</v>
      </c>
      <c r="I247">
        <f t="shared" si="53"/>
        <v>1</v>
      </c>
      <c r="J247">
        <f t="shared" si="57"/>
        <v>9</v>
      </c>
      <c r="K247" s="201" t="str">
        <f t="shared" si="58"/>
        <v>2031.09</v>
      </c>
      <c r="AA247" s="477">
        <v>6</v>
      </c>
      <c r="AB247" s="457">
        <v>53508</v>
      </c>
      <c r="AC247" s="141" t="str">
        <f t="shared" si="61"/>
        <v>2046.06</v>
      </c>
      <c r="AD247">
        <f t="shared" si="62"/>
        <v>7</v>
      </c>
      <c r="AE247" s="478" t="str">
        <f t="shared" si="63"/>
        <v>sobota</v>
      </c>
    </row>
    <row r="248" spans="1:31" x14ac:dyDescent="0.3">
      <c r="A248" t="s">
        <v>914</v>
      </c>
      <c r="B248" s="141">
        <v>247</v>
      </c>
      <c r="C248">
        <f t="shared" si="54"/>
        <v>2031</v>
      </c>
      <c r="E248" s="456">
        <f t="shared" si="55"/>
        <v>48110</v>
      </c>
      <c r="F248" s="456">
        <f t="shared" si="56"/>
        <v>48115</v>
      </c>
      <c r="G248" s="141" t="str">
        <f t="shared" si="59"/>
        <v>2031.09</v>
      </c>
      <c r="H248">
        <f t="shared" si="60"/>
        <v>2031</v>
      </c>
      <c r="I248">
        <f t="shared" si="53"/>
        <v>1</v>
      </c>
      <c r="J248">
        <f t="shared" si="57"/>
        <v>9</v>
      </c>
      <c r="K248" s="201" t="str">
        <f t="shared" si="58"/>
        <v>2031.09</v>
      </c>
      <c r="AA248" s="477">
        <v>7</v>
      </c>
      <c r="AB248" s="457">
        <v>53539</v>
      </c>
      <c r="AC248" s="141" t="str">
        <f t="shared" si="61"/>
        <v>2046.07</v>
      </c>
      <c r="AD248">
        <f t="shared" si="62"/>
        <v>3</v>
      </c>
      <c r="AE248" t="str">
        <f t="shared" si="63"/>
        <v>wtorek</v>
      </c>
    </row>
    <row r="249" spans="1:31" x14ac:dyDescent="0.3">
      <c r="A249" t="s">
        <v>915</v>
      </c>
      <c r="B249" s="141">
        <v>248</v>
      </c>
      <c r="C249">
        <f t="shared" si="54"/>
        <v>2031</v>
      </c>
      <c r="E249" s="456">
        <f t="shared" si="55"/>
        <v>48117</v>
      </c>
      <c r="F249" s="456">
        <f t="shared" si="56"/>
        <v>48122</v>
      </c>
      <c r="G249" s="141" t="str">
        <f t="shared" si="59"/>
        <v>2031.09</v>
      </c>
      <c r="H249">
        <f t="shared" si="60"/>
        <v>2031</v>
      </c>
      <c r="I249">
        <f t="shared" si="53"/>
        <v>1</v>
      </c>
      <c r="J249">
        <f t="shared" si="57"/>
        <v>10</v>
      </c>
      <c r="K249" s="201" t="str">
        <f t="shared" si="58"/>
        <v>2031.10</v>
      </c>
      <c r="AA249" s="477">
        <v>8</v>
      </c>
      <c r="AB249" s="457">
        <v>53570</v>
      </c>
      <c r="AC249" s="141" t="str">
        <f t="shared" si="61"/>
        <v>2046.08</v>
      </c>
      <c r="AD249">
        <f t="shared" si="62"/>
        <v>6</v>
      </c>
      <c r="AE249" t="str">
        <f t="shared" si="63"/>
        <v>piątek</v>
      </c>
    </row>
    <row r="250" spans="1:31" x14ac:dyDescent="0.3">
      <c r="A250" t="s">
        <v>916</v>
      </c>
      <c r="B250" s="141">
        <v>249</v>
      </c>
      <c r="C250">
        <f t="shared" si="54"/>
        <v>2031</v>
      </c>
      <c r="E250" s="456">
        <f t="shared" si="55"/>
        <v>48124</v>
      </c>
      <c r="F250" s="456">
        <f t="shared" si="56"/>
        <v>48129</v>
      </c>
      <c r="G250" s="141" t="str">
        <f t="shared" si="59"/>
        <v>2031.10</v>
      </c>
      <c r="H250">
        <f t="shared" si="60"/>
        <v>2031</v>
      </c>
      <c r="I250">
        <f t="shared" si="53"/>
        <v>0</v>
      </c>
      <c r="J250">
        <f t="shared" si="57"/>
        <v>10</v>
      </c>
      <c r="K250" s="201" t="str">
        <f t="shared" si="58"/>
        <v>2031.10</v>
      </c>
      <c r="AA250" s="477">
        <v>9</v>
      </c>
      <c r="AB250" s="457">
        <v>53600</v>
      </c>
      <c r="AC250" s="141" t="str">
        <f t="shared" si="61"/>
        <v>2046.09</v>
      </c>
      <c r="AD250">
        <f t="shared" si="62"/>
        <v>1</v>
      </c>
      <c r="AE250" s="478" t="str">
        <f t="shared" si="63"/>
        <v>niedziela</v>
      </c>
    </row>
    <row r="251" spans="1:31" x14ac:dyDescent="0.3">
      <c r="A251" t="s">
        <v>917</v>
      </c>
      <c r="B251" s="141">
        <v>250</v>
      </c>
      <c r="C251">
        <f t="shared" si="54"/>
        <v>2031</v>
      </c>
      <c r="E251" s="456">
        <f t="shared" si="55"/>
        <v>48131</v>
      </c>
      <c r="F251" s="456">
        <f t="shared" si="56"/>
        <v>48136</v>
      </c>
      <c r="G251" s="141" t="str">
        <f t="shared" si="59"/>
        <v>2031.10</v>
      </c>
      <c r="H251">
        <f t="shared" si="60"/>
        <v>2031</v>
      </c>
      <c r="I251">
        <f t="shared" si="53"/>
        <v>0</v>
      </c>
      <c r="J251">
        <f t="shared" si="57"/>
        <v>10</v>
      </c>
      <c r="K251" s="201" t="str">
        <f t="shared" si="58"/>
        <v>2031.10</v>
      </c>
      <c r="AA251" s="477">
        <v>10</v>
      </c>
      <c r="AB251" s="457">
        <v>53631</v>
      </c>
      <c r="AC251" s="141" t="str">
        <f t="shared" si="61"/>
        <v>2046.10</v>
      </c>
      <c r="AD251">
        <f t="shared" si="62"/>
        <v>4</v>
      </c>
      <c r="AE251" t="str">
        <f t="shared" si="63"/>
        <v>środa</v>
      </c>
    </row>
    <row r="252" spans="1:31" x14ac:dyDescent="0.3">
      <c r="A252" t="s">
        <v>918</v>
      </c>
      <c r="B252" s="141">
        <v>251</v>
      </c>
      <c r="C252">
        <f t="shared" si="54"/>
        <v>2031</v>
      </c>
      <c r="E252" s="456">
        <f t="shared" si="55"/>
        <v>48138</v>
      </c>
      <c r="F252" s="456">
        <f t="shared" si="56"/>
        <v>48143</v>
      </c>
      <c r="G252" s="141" t="str">
        <f t="shared" si="59"/>
        <v>2031.10</v>
      </c>
      <c r="H252">
        <f t="shared" si="60"/>
        <v>2031</v>
      </c>
      <c r="I252">
        <f t="shared" si="53"/>
        <v>0</v>
      </c>
      <c r="J252">
        <f t="shared" si="57"/>
        <v>10</v>
      </c>
      <c r="K252" s="201" t="str">
        <f t="shared" si="58"/>
        <v>2031.10</v>
      </c>
      <c r="AA252" s="477">
        <v>11</v>
      </c>
      <c r="AB252" s="457">
        <v>53661</v>
      </c>
      <c r="AC252" s="141" t="str">
        <f t="shared" si="61"/>
        <v>2046.11</v>
      </c>
      <c r="AD252">
        <f t="shared" si="62"/>
        <v>6</v>
      </c>
      <c r="AE252" t="str">
        <f t="shared" si="63"/>
        <v>piątek</v>
      </c>
    </row>
    <row r="253" spans="1:31" x14ac:dyDescent="0.3">
      <c r="A253" t="s">
        <v>919</v>
      </c>
      <c r="B253" s="141">
        <v>252</v>
      </c>
      <c r="C253">
        <f t="shared" si="54"/>
        <v>2031</v>
      </c>
      <c r="E253" s="456">
        <f t="shared" si="55"/>
        <v>48145</v>
      </c>
      <c r="F253" s="456">
        <f t="shared" si="56"/>
        <v>48150</v>
      </c>
      <c r="G253" s="141" t="str">
        <f t="shared" si="59"/>
        <v>2031.10</v>
      </c>
      <c r="H253">
        <f t="shared" si="60"/>
        <v>2031</v>
      </c>
      <c r="I253">
        <f t="shared" si="53"/>
        <v>0</v>
      </c>
      <c r="J253">
        <f t="shared" si="57"/>
        <v>10</v>
      </c>
      <c r="K253" s="201" t="str">
        <f t="shared" si="58"/>
        <v>2031.10</v>
      </c>
      <c r="AA253" s="477">
        <v>12</v>
      </c>
      <c r="AB253" s="457">
        <v>53692</v>
      </c>
      <c r="AC253" s="141" t="str">
        <f t="shared" si="61"/>
        <v>2046.12</v>
      </c>
      <c r="AD253">
        <f t="shared" si="62"/>
        <v>2</v>
      </c>
      <c r="AE253" t="str">
        <f t="shared" si="63"/>
        <v>poniedziałek</v>
      </c>
    </row>
    <row r="254" spans="1:31" x14ac:dyDescent="0.3">
      <c r="A254" t="s">
        <v>920</v>
      </c>
      <c r="B254" s="141">
        <v>253</v>
      </c>
      <c r="C254">
        <f t="shared" si="54"/>
        <v>2031</v>
      </c>
      <c r="E254" s="456">
        <f t="shared" si="55"/>
        <v>48152</v>
      </c>
      <c r="F254" s="456">
        <f t="shared" si="56"/>
        <v>48157</v>
      </c>
      <c r="G254" s="141" t="str">
        <f t="shared" si="59"/>
        <v>2031.10</v>
      </c>
      <c r="H254">
        <f t="shared" si="60"/>
        <v>2031</v>
      </c>
      <c r="I254">
        <f t="shared" si="53"/>
        <v>0</v>
      </c>
      <c r="J254">
        <f t="shared" si="57"/>
        <v>10</v>
      </c>
      <c r="K254" s="201" t="str">
        <f t="shared" si="58"/>
        <v>2031.10</v>
      </c>
      <c r="AA254" s="458">
        <v>1</v>
      </c>
      <c r="AB254" s="457">
        <v>53723</v>
      </c>
      <c r="AC254" s="141" t="str">
        <f t="shared" si="61"/>
        <v>2047.01</v>
      </c>
      <c r="AD254">
        <f t="shared" si="62"/>
        <v>5</v>
      </c>
      <c r="AE254" t="str">
        <f t="shared" si="63"/>
        <v>czwartek</v>
      </c>
    </row>
    <row r="255" spans="1:31" x14ac:dyDescent="0.3">
      <c r="A255" t="s">
        <v>921</v>
      </c>
      <c r="B255" s="141">
        <v>254</v>
      </c>
      <c r="C255">
        <f t="shared" si="54"/>
        <v>2031</v>
      </c>
      <c r="E255" s="456">
        <f t="shared" si="55"/>
        <v>48159</v>
      </c>
      <c r="F255" s="456">
        <f t="shared" si="56"/>
        <v>48164</v>
      </c>
      <c r="G255" s="141" t="str">
        <f t="shared" si="59"/>
        <v>2031.11</v>
      </c>
      <c r="H255">
        <f t="shared" si="60"/>
        <v>2031</v>
      </c>
      <c r="I255">
        <f t="shared" si="53"/>
        <v>1</v>
      </c>
      <c r="J255">
        <f t="shared" si="57"/>
        <v>11</v>
      </c>
      <c r="K255" s="201" t="str">
        <f t="shared" si="58"/>
        <v>2031.11</v>
      </c>
      <c r="AA255" s="458">
        <v>2</v>
      </c>
      <c r="AB255" s="457">
        <v>53751</v>
      </c>
      <c r="AC255" s="141" t="str">
        <f t="shared" si="61"/>
        <v>2047.02</v>
      </c>
      <c r="AD255">
        <f t="shared" si="62"/>
        <v>5</v>
      </c>
      <c r="AE255" t="str">
        <f t="shared" si="63"/>
        <v>czwartek</v>
      </c>
    </row>
    <row r="256" spans="1:31" x14ac:dyDescent="0.3">
      <c r="A256" t="s">
        <v>922</v>
      </c>
      <c r="B256" s="141">
        <v>255</v>
      </c>
      <c r="C256">
        <f t="shared" si="54"/>
        <v>2031</v>
      </c>
      <c r="E256" s="456">
        <f t="shared" si="55"/>
        <v>48166</v>
      </c>
      <c r="F256" s="456">
        <f t="shared" si="56"/>
        <v>48171</v>
      </c>
      <c r="G256" s="141" t="str">
        <f t="shared" si="59"/>
        <v>2031.11</v>
      </c>
      <c r="H256">
        <f t="shared" si="60"/>
        <v>2031</v>
      </c>
      <c r="I256">
        <f t="shared" si="53"/>
        <v>1</v>
      </c>
      <c r="J256">
        <f t="shared" si="57"/>
        <v>11</v>
      </c>
      <c r="K256" s="201" t="str">
        <f t="shared" si="58"/>
        <v>2031.11</v>
      </c>
      <c r="AA256" s="458">
        <v>3</v>
      </c>
      <c r="AB256" s="457">
        <v>53782</v>
      </c>
      <c r="AC256" s="141" t="str">
        <f t="shared" si="61"/>
        <v>2047.03</v>
      </c>
      <c r="AD256">
        <f t="shared" si="62"/>
        <v>1</v>
      </c>
      <c r="AE256" s="478" t="str">
        <f t="shared" si="63"/>
        <v>niedziela</v>
      </c>
    </row>
    <row r="257" spans="1:31" x14ac:dyDescent="0.3">
      <c r="A257" t="s">
        <v>923</v>
      </c>
      <c r="B257" s="141">
        <v>256</v>
      </c>
      <c r="C257">
        <f t="shared" si="54"/>
        <v>2031</v>
      </c>
      <c r="E257" s="456">
        <f t="shared" si="55"/>
        <v>48173</v>
      </c>
      <c r="F257" s="456">
        <f t="shared" si="56"/>
        <v>48178</v>
      </c>
      <c r="G257" s="141" t="str">
        <f t="shared" si="59"/>
        <v>2031.11</v>
      </c>
      <c r="H257">
        <f t="shared" si="60"/>
        <v>2031</v>
      </c>
      <c r="I257">
        <f t="shared" si="53"/>
        <v>1</v>
      </c>
      <c r="J257">
        <f t="shared" si="57"/>
        <v>11</v>
      </c>
      <c r="K257" s="201" t="str">
        <f t="shared" si="58"/>
        <v>2031.11</v>
      </c>
      <c r="AA257" s="458">
        <v>4</v>
      </c>
      <c r="AB257" s="457">
        <v>53812</v>
      </c>
      <c r="AC257" s="141" t="str">
        <f t="shared" si="61"/>
        <v>2047.04</v>
      </c>
      <c r="AD257">
        <f t="shared" si="62"/>
        <v>3</v>
      </c>
      <c r="AE257" t="str">
        <f t="shared" si="63"/>
        <v>wtorek</v>
      </c>
    </row>
    <row r="258" spans="1:31" x14ac:dyDescent="0.3">
      <c r="A258" t="s">
        <v>924</v>
      </c>
      <c r="B258" s="141">
        <v>257</v>
      </c>
      <c r="C258">
        <f t="shared" si="54"/>
        <v>2031</v>
      </c>
      <c r="E258" s="456">
        <f t="shared" si="55"/>
        <v>48180</v>
      </c>
      <c r="F258" s="456">
        <f t="shared" si="56"/>
        <v>48185</v>
      </c>
      <c r="G258" s="141" t="str">
        <f t="shared" si="59"/>
        <v>2031.11</v>
      </c>
      <c r="H258">
        <f t="shared" si="60"/>
        <v>2031</v>
      </c>
      <c r="I258">
        <f t="shared" ref="I258:I293" si="64">IF(VLOOKUP(G258,AC:AD,2,FALSE)&lt;4,1,0)</f>
        <v>1</v>
      </c>
      <c r="J258">
        <f t="shared" si="57"/>
        <v>12</v>
      </c>
      <c r="K258" s="201" t="str">
        <f t="shared" si="58"/>
        <v>2031.12</v>
      </c>
      <c r="AA258" s="458">
        <v>5</v>
      </c>
      <c r="AB258" s="457">
        <v>53843</v>
      </c>
      <c r="AC258" s="141" t="str">
        <f t="shared" si="61"/>
        <v>2047.05</v>
      </c>
      <c r="AD258">
        <f t="shared" si="62"/>
        <v>6</v>
      </c>
      <c r="AE258" t="str">
        <f t="shared" si="63"/>
        <v>piątek</v>
      </c>
    </row>
    <row r="259" spans="1:31" x14ac:dyDescent="0.3">
      <c r="A259" t="s">
        <v>925</v>
      </c>
      <c r="B259" s="141">
        <v>258</v>
      </c>
      <c r="C259">
        <f t="shared" ref="C259:C293" si="65">H259</f>
        <v>2031</v>
      </c>
      <c r="E259" s="456">
        <f t="shared" si="55"/>
        <v>48187</v>
      </c>
      <c r="F259" s="456">
        <f t="shared" si="56"/>
        <v>48192</v>
      </c>
      <c r="G259" s="141" t="str">
        <f t="shared" si="59"/>
        <v>2031.12</v>
      </c>
      <c r="H259">
        <f t="shared" si="60"/>
        <v>2031</v>
      </c>
      <c r="I259">
        <f t="shared" si="64"/>
        <v>0</v>
      </c>
      <c r="J259">
        <f t="shared" si="57"/>
        <v>12</v>
      </c>
      <c r="K259" s="201" t="str">
        <f t="shared" si="58"/>
        <v>2031.12</v>
      </c>
      <c r="AA259" s="458">
        <v>6</v>
      </c>
      <c r="AB259" s="457">
        <v>53873</v>
      </c>
      <c r="AC259" s="141" t="str">
        <f t="shared" si="61"/>
        <v>2047.06</v>
      </c>
      <c r="AD259">
        <f t="shared" si="62"/>
        <v>1</v>
      </c>
      <c r="AE259" s="478" t="str">
        <f t="shared" si="63"/>
        <v>niedziela</v>
      </c>
    </row>
    <row r="260" spans="1:31" x14ac:dyDescent="0.3">
      <c r="A260" t="s">
        <v>926</v>
      </c>
      <c r="B260" s="141">
        <v>259</v>
      </c>
      <c r="C260">
        <f t="shared" si="65"/>
        <v>2031</v>
      </c>
      <c r="E260" s="456">
        <f t="shared" si="55"/>
        <v>48194</v>
      </c>
      <c r="F260" s="456">
        <f t="shared" si="56"/>
        <v>48199</v>
      </c>
      <c r="G260" s="141" t="str">
        <f t="shared" si="59"/>
        <v>2031.12</v>
      </c>
      <c r="H260">
        <f t="shared" si="60"/>
        <v>2031</v>
      </c>
      <c r="I260">
        <f t="shared" si="64"/>
        <v>0</v>
      </c>
      <c r="J260">
        <f t="shared" si="57"/>
        <v>12</v>
      </c>
      <c r="K260" s="201" t="str">
        <f t="shared" si="58"/>
        <v>2031.12</v>
      </c>
      <c r="AA260" s="458">
        <v>7</v>
      </c>
      <c r="AB260" s="457">
        <v>53904</v>
      </c>
      <c r="AC260" s="141" t="str">
        <f t="shared" si="61"/>
        <v>2047.07</v>
      </c>
      <c r="AD260">
        <f t="shared" si="62"/>
        <v>4</v>
      </c>
      <c r="AE260" t="str">
        <f t="shared" si="63"/>
        <v>środa</v>
      </c>
    </row>
    <row r="261" spans="1:31" x14ac:dyDescent="0.3">
      <c r="A261" t="s">
        <v>927</v>
      </c>
      <c r="B261" s="141">
        <v>260</v>
      </c>
      <c r="C261">
        <f t="shared" si="65"/>
        <v>2031</v>
      </c>
      <c r="E261" s="456">
        <f t="shared" si="55"/>
        <v>48201</v>
      </c>
      <c r="F261" s="456">
        <f t="shared" si="56"/>
        <v>48206</v>
      </c>
      <c r="G261" s="141" t="str">
        <f t="shared" si="59"/>
        <v>2031.12</v>
      </c>
      <c r="H261">
        <f t="shared" si="60"/>
        <v>2031</v>
      </c>
      <c r="I261">
        <f t="shared" si="64"/>
        <v>0</v>
      </c>
      <c r="J261">
        <f t="shared" si="57"/>
        <v>12</v>
      </c>
      <c r="K261" s="201" t="str">
        <f t="shared" si="58"/>
        <v>2031.12</v>
      </c>
      <c r="AA261" s="458">
        <v>8</v>
      </c>
      <c r="AB261" s="457">
        <v>53935</v>
      </c>
      <c r="AC261" s="141" t="str">
        <f t="shared" si="61"/>
        <v>2047.08</v>
      </c>
      <c r="AD261">
        <f t="shared" si="62"/>
        <v>7</v>
      </c>
      <c r="AE261" s="478" t="str">
        <f t="shared" si="63"/>
        <v>sobota</v>
      </c>
    </row>
    <row r="262" spans="1:31" x14ac:dyDescent="0.3">
      <c r="A262" t="s">
        <v>928</v>
      </c>
      <c r="B262" s="141">
        <v>261</v>
      </c>
      <c r="C262">
        <f t="shared" si="65"/>
        <v>2031</v>
      </c>
      <c r="E262" s="456">
        <f t="shared" si="55"/>
        <v>48208</v>
      </c>
      <c r="F262" s="456">
        <f t="shared" si="56"/>
        <v>48213</v>
      </c>
      <c r="G262" s="141" t="str">
        <f t="shared" si="59"/>
        <v>2031.12</v>
      </c>
      <c r="H262">
        <f t="shared" si="60"/>
        <v>2031</v>
      </c>
      <c r="I262">
        <f t="shared" si="64"/>
        <v>0</v>
      </c>
      <c r="J262">
        <f t="shared" si="57"/>
        <v>12</v>
      </c>
      <c r="K262" s="201" t="str">
        <f t="shared" si="58"/>
        <v>2031.12</v>
      </c>
      <c r="AA262" s="458">
        <v>9</v>
      </c>
      <c r="AB262" s="457">
        <v>53965</v>
      </c>
      <c r="AC262" s="141" t="str">
        <f t="shared" si="61"/>
        <v>2047.09</v>
      </c>
      <c r="AD262">
        <f t="shared" si="62"/>
        <v>2</v>
      </c>
      <c r="AE262" t="str">
        <f t="shared" si="63"/>
        <v>poniedziałek</v>
      </c>
    </row>
    <row r="263" spans="1:31" x14ac:dyDescent="0.3">
      <c r="A263" t="s">
        <v>929</v>
      </c>
      <c r="B263">
        <v>262</v>
      </c>
      <c r="C263">
        <f t="shared" si="65"/>
        <v>2032</v>
      </c>
      <c r="E263" s="456">
        <f t="shared" si="55"/>
        <v>48215</v>
      </c>
      <c r="F263" s="456">
        <f t="shared" si="56"/>
        <v>48220</v>
      </c>
      <c r="G263" s="141" t="str">
        <f t="shared" si="59"/>
        <v>2032.01</v>
      </c>
      <c r="H263">
        <f t="shared" si="60"/>
        <v>2032</v>
      </c>
      <c r="I263">
        <f t="shared" si="64"/>
        <v>0</v>
      </c>
      <c r="J263">
        <f t="shared" si="57"/>
        <v>1</v>
      </c>
      <c r="K263" s="201" t="str">
        <f t="shared" si="58"/>
        <v>2032.01</v>
      </c>
      <c r="AA263" s="458">
        <v>10</v>
      </c>
      <c r="AB263" s="457">
        <v>53996</v>
      </c>
      <c r="AC263" s="141" t="str">
        <f t="shared" si="61"/>
        <v>2047.10</v>
      </c>
      <c r="AD263">
        <f t="shared" si="62"/>
        <v>5</v>
      </c>
      <c r="AE263" t="str">
        <f t="shared" si="63"/>
        <v>czwartek</v>
      </c>
    </row>
    <row r="264" spans="1:31" x14ac:dyDescent="0.3">
      <c r="A264" t="s">
        <v>930</v>
      </c>
      <c r="B264">
        <v>263</v>
      </c>
      <c r="C264">
        <f t="shared" si="65"/>
        <v>2032</v>
      </c>
      <c r="E264" s="456">
        <f t="shared" si="55"/>
        <v>48222</v>
      </c>
      <c r="F264" s="456">
        <f t="shared" si="56"/>
        <v>48227</v>
      </c>
      <c r="G264" s="141" t="str">
        <f t="shared" si="59"/>
        <v>2032.01</v>
      </c>
      <c r="H264">
        <f t="shared" si="60"/>
        <v>2032</v>
      </c>
      <c r="I264">
        <f t="shared" si="64"/>
        <v>0</v>
      </c>
      <c r="J264">
        <f t="shared" si="57"/>
        <v>1</v>
      </c>
      <c r="K264" s="201" t="str">
        <f t="shared" si="58"/>
        <v>2032.01</v>
      </c>
      <c r="AA264" s="458">
        <v>11</v>
      </c>
      <c r="AB264" s="457">
        <v>54026</v>
      </c>
      <c r="AC264" s="141" t="str">
        <f t="shared" si="61"/>
        <v>2047.11</v>
      </c>
      <c r="AD264">
        <f t="shared" si="62"/>
        <v>7</v>
      </c>
      <c r="AE264" s="478" t="str">
        <f t="shared" si="63"/>
        <v>sobota</v>
      </c>
    </row>
    <row r="265" spans="1:31" x14ac:dyDescent="0.3">
      <c r="A265" t="s">
        <v>931</v>
      </c>
      <c r="B265">
        <v>264</v>
      </c>
      <c r="C265">
        <f t="shared" si="65"/>
        <v>2032</v>
      </c>
      <c r="E265" s="456">
        <f t="shared" si="55"/>
        <v>48229</v>
      </c>
      <c r="F265" s="456">
        <f t="shared" si="56"/>
        <v>48234</v>
      </c>
      <c r="G265" s="141" t="str">
        <f t="shared" si="59"/>
        <v>2032.01</v>
      </c>
      <c r="H265">
        <f t="shared" si="60"/>
        <v>2032</v>
      </c>
      <c r="I265">
        <f t="shared" si="64"/>
        <v>0</v>
      </c>
      <c r="J265">
        <f t="shared" si="57"/>
        <v>1</v>
      </c>
      <c r="K265" s="201" t="str">
        <f t="shared" si="58"/>
        <v>2032.01</v>
      </c>
      <c r="AA265" s="458">
        <v>12</v>
      </c>
      <c r="AB265" s="457">
        <v>54057</v>
      </c>
      <c r="AC265" s="141" t="str">
        <f t="shared" si="61"/>
        <v>2047.12</v>
      </c>
      <c r="AD265">
        <f t="shared" si="62"/>
        <v>3</v>
      </c>
      <c r="AE265" t="str">
        <f t="shared" si="63"/>
        <v>wtorek</v>
      </c>
    </row>
    <row r="266" spans="1:31" x14ac:dyDescent="0.3">
      <c r="A266" t="s">
        <v>932</v>
      </c>
      <c r="B266">
        <v>265</v>
      </c>
      <c r="C266">
        <f t="shared" si="65"/>
        <v>2032</v>
      </c>
      <c r="E266" s="456">
        <f t="shared" si="55"/>
        <v>48236</v>
      </c>
      <c r="F266" s="456">
        <f t="shared" si="56"/>
        <v>48241</v>
      </c>
      <c r="G266" s="141" t="str">
        <f t="shared" si="59"/>
        <v>2032.01</v>
      </c>
      <c r="H266">
        <f t="shared" si="60"/>
        <v>2032</v>
      </c>
      <c r="I266">
        <f t="shared" si="64"/>
        <v>0</v>
      </c>
      <c r="J266">
        <f t="shared" si="57"/>
        <v>1</v>
      </c>
      <c r="K266" s="201" t="str">
        <f t="shared" si="58"/>
        <v>2032.01</v>
      </c>
      <c r="AA266" s="477">
        <v>1</v>
      </c>
      <c r="AB266" s="457">
        <v>54088</v>
      </c>
      <c r="AC266" s="141" t="str">
        <f t="shared" si="61"/>
        <v>2048.01</v>
      </c>
      <c r="AD266">
        <f t="shared" si="62"/>
        <v>6</v>
      </c>
      <c r="AE266" t="str">
        <f t="shared" si="63"/>
        <v>piątek</v>
      </c>
    </row>
    <row r="267" spans="1:31" x14ac:dyDescent="0.3">
      <c r="A267" t="s">
        <v>933</v>
      </c>
      <c r="B267">
        <v>266</v>
      </c>
      <c r="C267">
        <f t="shared" si="65"/>
        <v>2032</v>
      </c>
      <c r="E267" s="456">
        <f t="shared" si="55"/>
        <v>48243</v>
      </c>
      <c r="F267" s="456">
        <f t="shared" si="56"/>
        <v>48248</v>
      </c>
      <c r="G267" s="141" t="str">
        <f t="shared" si="59"/>
        <v>2032.01</v>
      </c>
      <c r="H267">
        <f t="shared" si="60"/>
        <v>2032</v>
      </c>
      <c r="I267">
        <f t="shared" si="64"/>
        <v>0</v>
      </c>
      <c r="J267">
        <f t="shared" si="57"/>
        <v>1</v>
      </c>
      <c r="K267" s="201" t="str">
        <f t="shared" si="58"/>
        <v>2032.01</v>
      </c>
      <c r="AA267" s="477">
        <v>2</v>
      </c>
      <c r="AB267" s="457">
        <v>54117</v>
      </c>
      <c r="AC267" s="141" t="str">
        <f t="shared" si="61"/>
        <v>2048.02</v>
      </c>
      <c r="AD267">
        <f t="shared" si="62"/>
        <v>7</v>
      </c>
      <c r="AE267" s="478" t="str">
        <f t="shared" si="63"/>
        <v>sobota</v>
      </c>
    </row>
    <row r="268" spans="1:31" x14ac:dyDescent="0.3">
      <c r="A268" t="s">
        <v>934</v>
      </c>
      <c r="B268">
        <v>267</v>
      </c>
      <c r="C268">
        <f t="shared" si="65"/>
        <v>2032</v>
      </c>
      <c r="E268" s="456">
        <f t="shared" si="55"/>
        <v>48250</v>
      </c>
      <c r="F268" s="456">
        <f t="shared" si="56"/>
        <v>48255</v>
      </c>
      <c r="G268" s="141" t="str">
        <f t="shared" si="59"/>
        <v>2032.02</v>
      </c>
      <c r="H268">
        <f t="shared" si="60"/>
        <v>2032</v>
      </c>
      <c r="I268">
        <f t="shared" si="64"/>
        <v>1</v>
      </c>
      <c r="J268">
        <f t="shared" si="57"/>
        <v>2</v>
      </c>
      <c r="K268" s="201" t="str">
        <f t="shared" si="58"/>
        <v>2032.02</v>
      </c>
      <c r="AA268" s="477">
        <v>3</v>
      </c>
      <c r="AB268" s="457">
        <v>54148</v>
      </c>
      <c r="AC268" s="141" t="str">
        <f t="shared" si="61"/>
        <v>2048.03</v>
      </c>
      <c r="AD268">
        <f t="shared" si="62"/>
        <v>3</v>
      </c>
      <c r="AE268" t="str">
        <f t="shared" si="63"/>
        <v>wtorek</v>
      </c>
    </row>
    <row r="269" spans="1:31" x14ac:dyDescent="0.3">
      <c r="A269" t="s">
        <v>935</v>
      </c>
      <c r="B269">
        <v>268</v>
      </c>
      <c r="C269">
        <f t="shared" si="65"/>
        <v>2032</v>
      </c>
      <c r="E269" s="456">
        <f t="shared" si="55"/>
        <v>48257</v>
      </c>
      <c r="F269" s="456">
        <f t="shared" si="56"/>
        <v>48262</v>
      </c>
      <c r="G269" s="141" t="str">
        <f t="shared" si="59"/>
        <v>2032.02</v>
      </c>
      <c r="H269">
        <f t="shared" si="60"/>
        <v>2032</v>
      </c>
      <c r="I269">
        <f t="shared" si="64"/>
        <v>1</v>
      </c>
      <c r="J269">
        <f t="shared" si="57"/>
        <v>2</v>
      </c>
      <c r="K269" s="201" t="str">
        <f t="shared" si="58"/>
        <v>2032.02</v>
      </c>
      <c r="AA269" s="477">
        <v>4</v>
      </c>
      <c r="AB269" s="457">
        <v>54178</v>
      </c>
      <c r="AC269" s="141" t="str">
        <f t="shared" si="61"/>
        <v>2048.04</v>
      </c>
      <c r="AD269">
        <f t="shared" si="62"/>
        <v>5</v>
      </c>
      <c r="AE269" t="str">
        <f t="shared" si="63"/>
        <v>czwartek</v>
      </c>
    </row>
    <row r="270" spans="1:31" x14ac:dyDescent="0.3">
      <c r="A270" t="s">
        <v>936</v>
      </c>
      <c r="B270">
        <v>269</v>
      </c>
      <c r="C270">
        <f t="shared" si="65"/>
        <v>2032</v>
      </c>
      <c r="E270" s="456">
        <f t="shared" si="55"/>
        <v>48264</v>
      </c>
      <c r="F270" s="456">
        <f t="shared" si="56"/>
        <v>48269</v>
      </c>
      <c r="G270" s="141" t="str">
        <f t="shared" si="59"/>
        <v>2032.02</v>
      </c>
      <c r="H270">
        <f t="shared" si="60"/>
        <v>2032</v>
      </c>
      <c r="I270">
        <f t="shared" si="64"/>
        <v>1</v>
      </c>
      <c r="J270">
        <f t="shared" si="57"/>
        <v>2</v>
      </c>
      <c r="K270" s="201" t="str">
        <f t="shared" si="58"/>
        <v>2032.02</v>
      </c>
      <c r="AA270" s="477">
        <v>5</v>
      </c>
      <c r="AB270" s="457">
        <v>54209</v>
      </c>
      <c r="AC270" s="141" t="str">
        <f t="shared" si="61"/>
        <v>2048.05</v>
      </c>
      <c r="AD270">
        <f t="shared" si="62"/>
        <v>1</v>
      </c>
      <c r="AE270" s="478" t="str">
        <f t="shared" si="63"/>
        <v>niedziela</v>
      </c>
    </row>
    <row r="271" spans="1:31" x14ac:dyDescent="0.3">
      <c r="A271" t="s">
        <v>937</v>
      </c>
      <c r="B271">
        <v>270</v>
      </c>
      <c r="C271">
        <f t="shared" si="65"/>
        <v>2032</v>
      </c>
      <c r="E271" s="456">
        <f t="shared" si="55"/>
        <v>48271</v>
      </c>
      <c r="F271" s="456">
        <f t="shared" si="56"/>
        <v>48276</v>
      </c>
      <c r="G271" s="141" t="str">
        <f t="shared" si="59"/>
        <v>2032.02</v>
      </c>
      <c r="H271">
        <f t="shared" si="60"/>
        <v>2032</v>
      </c>
      <c r="I271">
        <f t="shared" si="64"/>
        <v>1</v>
      </c>
      <c r="J271">
        <f t="shared" si="57"/>
        <v>3</v>
      </c>
      <c r="K271" s="201" t="str">
        <f t="shared" si="58"/>
        <v>2032.03</v>
      </c>
      <c r="AA271" s="477">
        <v>6</v>
      </c>
      <c r="AB271" s="457">
        <v>54239</v>
      </c>
      <c r="AC271" s="141" t="str">
        <f t="shared" si="61"/>
        <v>2048.06</v>
      </c>
      <c r="AD271">
        <f t="shared" si="62"/>
        <v>3</v>
      </c>
      <c r="AE271" t="str">
        <f t="shared" si="63"/>
        <v>wtorek</v>
      </c>
    </row>
    <row r="272" spans="1:31" x14ac:dyDescent="0.3">
      <c r="A272" t="s">
        <v>938</v>
      </c>
      <c r="B272">
        <v>271</v>
      </c>
      <c r="C272">
        <f t="shared" si="65"/>
        <v>2032</v>
      </c>
      <c r="E272" s="456">
        <f t="shared" si="55"/>
        <v>48278</v>
      </c>
      <c r="F272" s="456">
        <f t="shared" si="56"/>
        <v>48283</v>
      </c>
      <c r="G272" s="141" t="str">
        <f t="shared" si="59"/>
        <v>2032.03</v>
      </c>
      <c r="H272">
        <f t="shared" si="60"/>
        <v>2032</v>
      </c>
      <c r="I272">
        <f t="shared" si="64"/>
        <v>0</v>
      </c>
      <c r="J272">
        <f t="shared" si="57"/>
        <v>3</v>
      </c>
      <c r="K272" s="201" t="str">
        <f t="shared" si="58"/>
        <v>2032.03</v>
      </c>
      <c r="AA272" s="477">
        <v>7</v>
      </c>
      <c r="AB272" s="457">
        <v>54270</v>
      </c>
      <c r="AC272" s="141" t="str">
        <f t="shared" si="61"/>
        <v>2048.07</v>
      </c>
      <c r="AD272">
        <f t="shared" si="62"/>
        <v>6</v>
      </c>
      <c r="AE272" t="str">
        <f t="shared" si="63"/>
        <v>piątek</v>
      </c>
    </row>
    <row r="273" spans="1:31" x14ac:dyDescent="0.3">
      <c r="A273" t="s">
        <v>939</v>
      </c>
      <c r="B273">
        <v>272</v>
      </c>
      <c r="C273">
        <f t="shared" si="65"/>
        <v>2032</v>
      </c>
      <c r="E273" s="456">
        <f t="shared" si="55"/>
        <v>48285</v>
      </c>
      <c r="F273" s="456">
        <f t="shared" si="56"/>
        <v>48290</v>
      </c>
      <c r="G273" s="141" t="str">
        <f t="shared" si="59"/>
        <v>2032.03</v>
      </c>
      <c r="H273">
        <f t="shared" si="60"/>
        <v>2032</v>
      </c>
      <c r="I273">
        <f t="shared" si="64"/>
        <v>0</v>
      </c>
      <c r="J273">
        <f t="shared" si="57"/>
        <v>3</v>
      </c>
      <c r="K273" s="201" t="str">
        <f t="shared" si="58"/>
        <v>2032.03</v>
      </c>
      <c r="AA273" s="477">
        <v>8</v>
      </c>
      <c r="AB273" s="457">
        <v>54301</v>
      </c>
      <c r="AC273" s="141" t="str">
        <f t="shared" si="61"/>
        <v>2048.08</v>
      </c>
      <c r="AD273">
        <f t="shared" si="62"/>
        <v>2</v>
      </c>
      <c r="AE273" t="str">
        <f t="shared" si="63"/>
        <v>poniedziałek</v>
      </c>
    </row>
    <row r="274" spans="1:31" x14ac:dyDescent="0.3">
      <c r="A274" t="s">
        <v>940</v>
      </c>
      <c r="B274">
        <v>273</v>
      </c>
      <c r="C274">
        <f t="shared" si="65"/>
        <v>2032</v>
      </c>
      <c r="E274" s="456">
        <f t="shared" ref="E274:E293" si="66">F273+2</f>
        <v>48292</v>
      </c>
      <c r="F274" s="456">
        <f t="shared" ref="F274:F293" si="67">E274+5</f>
        <v>48297</v>
      </c>
      <c r="G274" s="141" t="str">
        <f t="shared" si="59"/>
        <v>2032.03</v>
      </c>
      <c r="H274">
        <f t="shared" si="60"/>
        <v>2032</v>
      </c>
      <c r="I274">
        <f t="shared" si="64"/>
        <v>0</v>
      </c>
      <c r="J274">
        <f t="shared" ref="J274:J293" si="68">IF(AND(DAY(F274)&lt; DAY(E274),I274=1),MONTH(E274)+1,MONTH(E274))</f>
        <v>3</v>
      </c>
      <c r="K274" s="201" t="str">
        <f t="shared" ref="K274:K293" si="69">_xlfn.CONCAT(H274,".",TEXT(J274,"0#"))</f>
        <v>2032.03</v>
      </c>
      <c r="AA274" s="477">
        <v>9</v>
      </c>
      <c r="AB274" s="457">
        <v>54331</v>
      </c>
      <c r="AC274" s="141" t="str">
        <f t="shared" si="61"/>
        <v>2048.09</v>
      </c>
      <c r="AD274">
        <f t="shared" si="62"/>
        <v>4</v>
      </c>
      <c r="AE274" t="str">
        <f t="shared" si="63"/>
        <v>środa</v>
      </c>
    </row>
    <row r="275" spans="1:31" x14ac:dyDescent="0.3">
      <c r="A275" t="s">
        <v>941</v>
      </c>
      <c r="B275">
        <v>274</v>
      </c>
      <c r="C275">
        <f t="shared" si="65"/>
        <v>2032</v>
      </c>
      <c r="E275" s="456">
        <f t="shared" si="66"/>
        <v>48299</v>
      </c>
      <c r="F275" s="456">
        <f t="shared" si="67"/>
        <v>48304</v>
      </c>
      <c r="G275" s="141" t="str">
        <f t="shared" ref="G275:G293" si="70">_xlfn.CONCAT(YEAR(E275),".",TEXT(MONTH(E275),"0#"))</f>
        <v>2032.03</v>
      </c>
      <c r="H275">
        <f t="shared" ref="H275:H293" si="71">YEAR(E275)</f>
        <v>2032</v>
      </c>
      <c r="I275">
        <f t="shared" si="64"/>
        <v>0</v>
      </c>
      <c r="J275">
        <f t="shared" si="68"/>
        <v>3</v>
      </c>
      <c r="K275" s="201" t="str">
        <f t="shared" si="69"/>
        <v>2032.03</v>
      </c>
      <c r="AA275" s="477">
        <v>10</v>
      </c>
      <c r="AB275" s="457">
        <v>54362</v>
      </c>
      <c r="AC275" s="141" t="str">
        <f t="shared" si="61"/>
        <v>2048.10</v>
      </c>
      <c r="AD275">
        <f t="shared" si="62"/>
        <v>7</v>
      </c>
      <c r="AE275" s="478" t="str">
        <f t="shared" si="63"/>
        <v>sobota</v>
      </c>
    </row>
    <row r="276" spans="1:31" x14ac:dyDescent="0.3">
      <c r="A276" t="s">
        <v>942</v>
      </c>
      <c r="B276">
        <v>275</v>
      </c>
      <c r="C276">
        <f t="shared" si="65"/>
        <v>2032</v>
      </c>
      <c r="E276" s="456">
        <f t="shared" si="66"/>
        <v>48306</v>
      </c>
      <c r="F276" s="456">
        <f t="shared" si="67"/>
        <v>48311</v>
      </c>
      <c r="G276" s="141" t="str">
        <f t="shared" si="70"/>
        <v>2032.04</v>
      </c>
      <c r="H276">
        <f t="shared" si="71"/>
        <v>2032</v>
      </c>
      <c r="I276">
        <f t="shared" si="64"/>
        <v>0</v>
      </c>
      <c r="J276">
        <f t="shared" si="68"/>
        <v>4</v>
      </c>
      <c r="K276" s="201" t="str">
        <f t="shared" si="69"/>
        <v>2032.04</v>
      </c>
      <c r="AA276" s="477">
        <v>11</v>
      </c>
      <c r="AB276" s="457">
        <v>54392</v>
      </c>
      <c r="AC276" s="141" t="str">
        <f t="shared" si="61"/>
        <v>2048.11</v>
      </c>
      <c r="AD276">
        <f t="shared" si="62"/>
        <v>2</v>
      </c>
      <c r="AE276" t="str">
        <f t="shared" si="63"/>
        <v>poniedziałek</v>
      </c>
    </row>
    <row r="277" spans="1:31" x14ac:dyDescent="0.3">
      <c r="A277" t="s">
        <v>943</v>
      </c>
      <c r="B277">
        <v>276</v>
      </c>
      <c r="C277">
        <f t="shared" si="65"/>
        <v>2032</v>
      </c>
      <c r="E277" s="456">
        <f t="shared" si="66"/>
        <v>48313</v>
      </c>
      <c r="F277" s="456">
        <f t="shared" si="67"/>
        <v>48318</v>
      </c>
      <c r="G277" s="141" t="str">
        <f t="shared" si="70"/>
        <v>2032.04</v>
      </c>
      <c r="H277">
        <f t="shared" si="71"/>
        <v>2032</v>
      </c>
      <c r="I277">
        <f t="shared" si="64"/>
        <v>0</v>
      </c>
      <c r="J277">
        <f t="shared" si="68"/>
        <v>4</v>
      </c>
      <c r="K277" s="201" t="str">
        <f t="shared" si="69"/>
        <v>2032.04</v>
      </c>
      <c r="AA277" s="477">
        <v>12</v>
      </c>
      <c r="AB277" s="457">
        <v>54423</v>
      </c>
      <c r="AC277" s="141" t="str">
        <f t="shared" si="61"/>
        <v>2048.12</v>
      </c>
      <c r="AD277">
        <f t="shared" si="62"/>
        <v>5</v>
      </c>
      <c r="AE277" t="str">
        <f t="shared" si="63"/>
        <v>czwartek</v>
      </c>
    </row>
    <row r="278" spans="1:31" x14ac:dyDescent="0.3">
      <c r="A278" t="s">
        <v>944</v>
      </c>
      <c r="B278">
        <v>277</v>
      </c>
      <c r="C278">
        <f t="shared" si="65"/>
        <v>2032</v>
      </c>
      <c r="E278" s="456">
        <f t="shared" si="66"/>
        <v>48320</v>
      </c>
      <c r="F278" s="456">
        <f t="shared" si="67"/>
        <v>48325</v>
      </c>
      <c r="G278" s="141" t="str">
        <f t="shared" si="70"/>
        <v>2032.04</v>
      </c>
      <c r="H278">
        <f t="shared" si="71"/>
        <v>2032</v>
      </c>
      <c r="I278">
        <f t="shared" si="64"/>
        <v>0</v>
      </c>
      <c r="J278">
        <f t="shared" si="68"/>
        <v>4</v>
      </c>
      <c r="K278" s="201" t="str">
        <f t="shared" si="69"/>
        <v>2032.04</v>
      </c>
      <c r="AA278" s="458">
        <v>1</v>
      </c>
      <c r="AB278" s="457">
        <v>54454</v>
      </c>
      <c r="AC278" s="141" t="str">
        <f t="shared" si="61"/>
        <v>2049.01</v>
      </c>
      <c r="AD278">
        <f t="shared" si="62"/>
        <v>1</v>
      </c>
      <c r="AE278" s="478" t="str">
        <f t="shared" si="63"/>
        <v>niedziela</v>
      </c>
    </row>
    <row r="279" spans="1:31" x14ac:dyDescent="0.3">
      <c r="A279" t="s">
        <v>945</v>
      </c>
      <c r="B279">
        <v>278</v>
      </c>
      <c r="C279">
        <f t="shared" si="65"/>
        <v>2032</v>
      </c>
      <c r="E279" s="456">
        <f t="shared" si="66"/>
        <v>48327</v>
      </c>
      <c r="F279" s="456">
        <f t="shared" si="67"/>
        <v>48332</v>
      </c>
      <c r="G279" s="141" t="str">
        <f t="shared" si="70"/>
        <v>2032.04</v>
      </c>
      <c r="H279">
        <f t="shared" si="71"/>
        <v>2032</v>
      </c>
      <c r="I279">
        <f t="shared" si="64"/>
        <v>0</v>
      </c>
      <c r="J279">
        <f t="shared" si="68"/>
        <v>4</v>
      </c>
      <c r="K279" s="201" t="str">
        <f t="shared" si="69"/>
        <v>2032.04</v>
      </c>
      <c r="AA279" s="458">
        <v>2</v>
      </c>
      <c r="AB279" s="457">
        <v>54482</v>
      </c>
      <c r="AC279" s="141" t="str">
        <f t="shared" ref="AC279:AC301" si="72">_xlfn.CONCAT(YEAR(AB279),".",TEXT(MONTH(AB279),"0#"))</f>
        <v>2049.02</v>
      </c>
      <c r="AD279">
        <f t="shared" ref="AD279:AD301" si="73">WEEKDAY(AB279)</f>
        <v>1</v>
      </c>
      <c r="AE279" s="478" t="str">
        <f t="shared" ref="AE279:AE301" si="74">VLOOKUP(AD279,AG$2:AH$8,2,FALSE)</f>
        <v>niedziela</v>
      </c>
    </row>
    <row r="280" spans="1:31" x14ac:dyDescent="0.3">
      <c r="A280" t="s">
        <v>946</v>
      </c>
      <c r="B280">
        <v>279</v>
      </c>
      <c r="C280">
        <f t="shared" si="65"/>
        <v>2032</v>
      </c>
      <c r="E280" s="456">
        <f t="shared" si="66"/>
        <v>48334</v>
      </c>
      <c r="F280" s="456">
        <f t="shared" si="67"/>
        <v>48339</v>
      </c>
      <c r="G280" s="141" t="str">
        <f t="shared" si="70"/>
        <v>2032.04</v>
      </c>
      <c r="H280">
        <f t="shared" si="71"/>
        <v>2032</v>
      </c>
      <c r="I280">
        <f t="shared" si="64"/>
        <v>0</v>
      </c>
      <c r="J280">
        <f t="shared" si="68"/>
        <v>4</v>
      </c>
      <c r="K280" s="201" t="str">
        <f t="shared" si="69"/>
        <v>2032.04</v>
      </c>
      <c r="AA280" s="458">
        <v>3</v>
      </c>
      <c r="AB280" s="457">
        <v>54513</v>
      </c>
      <c r="AC280" s="141" t="str">
        <f t="shared" si="72"/>
        <v>2049.03</v>
      </c>
      <c r="AD280">
        <f t="shared" si="73"/>
        <v>4</v>
      </c>
      <c r="AE280" t="str">
        <f t="shared" si="74"/>
        <v>środa</v>
      </c>
    </row>
    <row r="281" spans="1:31" x14ac:dyDescent="0.3">
      <c r="A281" t="s">
        <v>947</v>
      </c>
      <c r="B281">
        <v>280</v>
      </c>
      <c r="C281">
        <f t="shared" si="65"/>
        <v>2032</v>
      </c>
      <c r="E281" s="456">
        <f t="shared" si="66"/>
        <v>48341</v>
      </c>
      <c r="F281" s="456">
        <f t="shared" si="67"/>
        <v>48346</v>
      </c>
      <c r="G281" s="141" t="str">
        <f t="shared" si="70"/>
        <v>2032.05</v>
      </c>
      <c r="H281">
        <f t="shared" si="71"/>
        <v>2032</v>
      </c>
      <c r="I281">
        <f t="shared" si="64"/>
        <v>1</v>
      </c>
      <c r="J281">
        <f t="shared" si="68"/>
        <v>5</v>
      </c>
      <c r="K281" s="201" t="str">
        <f t="shared" si="69"/>
        <v>2032.05</v>
      </c>
      <c r="AA281" s="458">
        <v>4</v>
      </c>
      <c r="AB281" s="457">
        <v>54543</v>
      </c>
      <c r="AC281" s="141" t="str">
        <f t="shared" si="72"/>
        <v>2049.04</v>
      </c>
      <c r="AD281">
        <f t="shared" si="73"/>
        <v>6</v>
      </c>
      <c r="AE281" t="str">
        <f t="shared" si="74"/>
        <v>piątek</v>
      </c>
    </row>
    <row r="282" spans="1:31" x14ac:dyDescent="0.3">
      <c r="A282" t="s">
        <v>948</v>
      </c>
      <c r="B282">
        <v>281</v>
      </c>
      <c r="C282">
        <f t="shared" si="65"/>
        <v>2032</v>
      </c>
      <c r="E282" s="456">
        <f t="shared" si="66"/>
        <v>48348</v>
      </c>
      <c r="F282" s="456">
        <f t="shared" si="67"/>
        <v>48353</v>
      </c>
      <c r="G282" s="141" t="str">
        <f t="shared" si="70"/>
        <v>2032.05</v>
      </c>
      <c r="H282">
        <f t="shared" si="71"/>
        <v>2032</v>
      </c>
      <c r="I282">
        <f t="shared" si="64"/>
        <v>1</v>
      </c>
      <c r="J282">
        <f t="shared" si="68"/>
        <v>5</v>
      </c>
      <c r="K282" s="201" t="str">
        <f t="shared" si="69"/>
        <v>2032.05</v>
      </c>
      <c r="AA282" s="458">
        <v>5</v>
      </c>
      <c r="AB282" s="457">
        <v>54574</v>
      </c>
      <c r="AC282" s="141" t="str">
        <f t="shared" si="72"/>
        <v>2049.05</v>
      </c>
      <c r="AD282">
        <f t="shared" si="73"/>
        <v>2</v>
      </c>
      <c r="AE282" t="str">
        <f t="shared" si="74"/>
        <v>poniedziałek</v>
      </c>
    </row>
    <row r="283" spans="1:31" x14ac:dyDescent="0.3">
      <c r="A283" t="s">
        <v>949</v>
      </c>
      <c r="B283">
        <v>282</v>
      </c>
      <c r="C283">
        <f t="shared" si="65"/>
        <v>2032</v>
      </c>
      <c r="E283" s="456">
        <f t="shared" si="66"/>
        <v>48355</v>
      </c>
      <c r="F283" s="456">
        <f t="shared" si="67"/>
        <v>48360</v>
      </c>
      <c r="G283" s="141" t="str">
        <f t="shared" si="70"/>
        <v>2032.05</v>
      </c>
      <c r="H283">
        <f t="shared" si="71"/>
        <v>2032</v>
      </c>
      <c r="I283">
        <f t="shared" si="64"/>
        <v>1</v>
      </c>
      <c r="J283">
        <f t="shared" si="68"/>
        <v>5</v>
      </c>
      <c r="K283" s="201" t="str">
        <f t="shared" si="69"/>
        <v>2032.05</v>
      </c>
      <c r="AA283" s="458">
        <v>6</v>
      </c>
      <c r="AB283" s="457">
        <v>54604</v>
      </c>
      <c r="AC283" s="141" t="str">
        <f t="shared" si="72"/>
        <v>2049.06</v>
      </c>
      <c r="AD283">
        <f t="shared" si="73"/>
        <v>4</v>
      </c>
      <c r="AE283" t="str">
        <f t="shared" si="74"/>
        <v>środa</v>
      </c>
    </row>
    <row r="284" spans="1:31" x14ac:dyDescent="0.3">
      <c r="A284" t="s">
        <v>950</v>
      </c>
      <c r="B284">
        <v>283</v>
      </c>
      <c r="C284">
        <f t="shared" si="65"/>
        <v>2032</v>
      </c>
      <c r="E284" s="456">
        <f t="shared" si="66"/>
        <v>48362</v>
      </c>
      <c r="F284" s="456">
        <f t="shared" si="67"/>
        <v>48367</v>
      </c>
      <c r="G284" s="141" t="str">
        <f t="shared" si="70"/>
        <v>2032.05</v>
      </c>
      <c r="H284">
        <f t="shared" si="71"/>
        <v>2032</v>
      </c>
      <c r="I284">
        <f t="shared" si="64"/>
        <v>1</v>
      </c>
      <c r="J284">
        <f t="shared" si="68"/>
        <v>6</v>
      </c>
      <c r="K284" s="201" t="str">
        <f t="shared" si="69"/>
        <v>2032.06</v>
      </c>
      <c r="AA284" s="458">
        <v>7</v>
      </c>
      <c r="AB284" s="457">
        <v>54635</v>
      </c>
      <c r="AC284" s="141" t="str">
        <f t="shared" si="72"/>
        <v>2049.07</v>
      </c>
      <c r="AD284">
        <f t="shared" si="73"/>
        <v>7</v>
      </c>
      <c r="AE284" s="478" t="str">
        <f t="shared" si="74"/>
        <v>sobota</v>
      </c>
    </row>
    <row r="285" spans="1:31" x14ac:dyDescent="0.3">
      <c r="A285" t="s">
        <v>951</v>
      </c>
      <c r="B285">
        <v>284</v>
      </c>
      <c r="C285">
        <f t="shared" si="65"/>
        <v>2032</v>
      </c>
      <c r="E285" s="456">
        <f t="shared" si="66"/>
        <v>48369</v>
      </c>
      <c r="F285" s="456">
        <f t="shared" si="67"/>
        <v>48374</v>
      </c>
      <c r="G285" s="141" t="str">
        <f t="shared" si="70"/>
        <v>2032.06</v>
      </c>
      <c r="H285">
        <f t="shared" si="71"/>
        <v>2032</v>
      </c>
      <c r="I285">
        <f t="shared" si="64"/>
        <v>0</v>
      </c>
      <c r="J285">
        <f t="shared" si="68"/>
        <v>6</v>
      </c>
      <c r="K285" s="201" t="str">
        <f t="shared" si="69"/>
        <v>2032.06</v>
      </c>
      <c r="AA285" s="458">
        <v>8</v>
      </c>
      <c r="AB285" s="457">
        <v>54666</v>
      </c>
      <c r="AC285" s="141" t="str">
        <f t="shared" si="72"/>
        <v>2049.08</v>
      </c>
      <c r="AD285">
        <f t="shared" si="73"/>
        <v>3</v>
      </c>
      <c r="AE285" t="str">
        <f t="shared" si="74"/>
        <v>wtorek</v>
      </c>
    </row>
    <row r="286" spans="1:31" x14ac:dyDescent="0.3">
      <c r="A286" t="s">
        <v>952</v>
      </c>
      <c r="B286">
        <v>285</v>
      </c>
      <c r="C286">
        <f t="shared" si="65"/>
        <v>2032</v>
      </c>
      <c r="E286" s="456">
        <f t="shared" si="66"/>
        <v>48376</v>
      </c>
      <c r="F286" s="456">
        <f t="shared" si="67"/>
        <v>48381</v>
      </c>
      <c r="G286" s="141" t="str">
        <f t="shared" si="70"/>
        <v>2032.06</v>
      </c>
      <c r="H286">
        <f t="shared" si="71"/>
        <v>2032</v>
      </c>
      <c r="I286">
        <f t="shared" si="64"/>
        <v>0</v>
      </c>
      <c r="J286">
        <f t="shared" si="68"/>
        <v>6</v>
      </c>
      <c r="K286" s="201" t="str">
        <f t="shared" si="69"/>
        <v>2032.06</v>
      </c>
      <c r="AA286" s="458">
        <v>9</v>
      </c>
      <c r="AB286" s="457">
        <v>54696</v>
      </c>
      <c r="AC286" s="141" t="str">
        <f t="shared" si="72"/>
        <v>2049.09</v>
      </c>
      <c r="AD286">
        <f t="shared" si="73"/>
        <v>5</v>
      </c>
      <c r="AE286" t="str">
        <f t="shared" si="74"/>
        <v>czwartek</v>
      </c>
    </row>
    <row r="287" spans="1:31" x14ac:dyDescent="0.3">
      <c r="A287" t="s">
        <v>953</v>
      </c>
      <c r="B287">
        <v>286</v>
      </c>
      <c r="C287">
        <f t="shared" si="65"/>
        <v>2032</v>
      </c>
      <c r="E287" s="456">
        <f t="shared" si="66"/>
        <v>48383</v>
      </c>
      <c r="F287" s="456">
        <f t="shared" si="67"/>
        <v>48388</v>
      </c>
      <c r="G287" s="141" t="str">
        <f t="shared" si="70"/>
        <v>2032.06</v>
      </c>
      <c r="H287">
        <f t="shared" si="71"/>
        <v>2032</v>
      </c>
      <c r="I287">
        <f t="shared" si="64"/>
        <v>0</v>
      </c>
      <c r="J287">
        <f t="shared" si="68"/>
        <v>6</v>
      </c>
      <c r="K287" s="201" t="str">
        <f t="shared" si="69"/>
        <v>2032.06</v>
      </c>
      <c r="AA287" s="458">
        <v>10</v>
      </c>
      <c r="AB287" s="457">
        <v>54727</v>
      </c>
      <c r="AC287" s="141" t="str">
        <f t="shared" si="72"/>
        <v>2049.10</v>
      </c>
      <c r="AD287">
        <f t="shared" si="73"/>
        <v>1</v>
      </c>
      <c r="AE287" s="478" t="str">
        <f t="shared" si="74"/>
        <v>niedziela</v>
      </c>
    </row>
    <row r="288" spans="1:31" x14ac:dyDescent="0.3">
      <c r="A288" t="s">
        <v>954</v>
      </c>
      <c r="B288">
        <v>287</v>
      </c>
      <c r="C288">
        <f t="shared" si="65"/>
        <v>2032</v>
      </c>
      <c r="E288" s="456">
        <f t="shared" si="66"/>
        <v>48390</v>
      </c>
      <c r="F288" s="456">
        <f t="shared" si="67"/>
        <v>48395</v>
      </c>
      <c r="G288" s="141" t="str">
        <f t="shared" si="70"/>
        <v>2032.06</v>
      </c>
      <c r="H288">
        <f t="shared" si="71"/>
        <v>2032</v>
      </c>
      <c r="I288">
        <f t="shared" si="64"/>
        <v>0</v>
      </c>
      <c r="J288">
        <f t="shared" si="68"/>
        <v>6</v>
      </c>
      <c r="K288" s="201" t="str">
        <f t="shared" si="69"/>
        <v>2032.06</v>
      </c>
      <c r="AA288" s="458">
        <v>11</v>
      </c>
      <c r="AB288" s="457">
        <v>54757</v>
      </c>
      <c r="AC288" s="141" t="str">
        <f t="shared" si="72"/>
        <v>2049.11</v>
      </c>
      <c r="AD288">
        <f t="shared" si="73"/>
        <v>3</v>
      </c>
      <c r="AE288" t="str">
        <f t="shared" si="74"/>
        <v>wtorek</v>
      </c>
    </row>
    <row r="289" spans="1:31" x14ac:dyDescent="0.3">
      <c r="A289" t="s">
        <v>955</v>
      </c>
      <c r="B289">
        <v>288</v>
      </c>
      <c r="C289">
        <f t="shared" si="65"/>
        <v>2032</v>
      </c>
      <c r="E289" s="456">
        <f t="shared" si="66"/>
        <v>48397</v>
      </c>
      <c r="F289" s="456">
        <f t="shared" si="67"/>
        <v>48402</v>
      </c>
      <c r="G289" s="141" t="str">
        <f t="shared" si="70"/>
        <v>2032.07</v>
      </c>
      <c r="H289">
        <f t="shared" si="71"/>
        <v>2032</v>
      </c>
      <c r="I289">
        <f t="shared" si="64"/>
        <v>0</v>
      </c>
      <c r="J289">
        <f t="shared" si="68"/>
        <v>7</v>
      </c>
      <c r="K289" s="201" t="str">
        <f t="shared" si="69"/>
        <v>2032.07</v>
      </c>
      <c r="AA289" s="458">
        <v>12</v>
      </c>
      <c r="AB289" s="457">
        <v>54788</v>
      </c>
      <c r="AC289" s="141" t="str">
        <f t="shared" si="72"/>
        <v>2049.12</v>
      </c>
      <c r="AD289">
        <f t="shared" si="73"/>
        <v>6</v>
      </c>
      <c r="AE289" t="str">
        <f t="shared" si="74"/>
        <v>piątek</v>
      </c>
    </row>
    <row r="290" spans="1:31" x14ac:dyDescent="0.3">
      <c r="A290" t="s">
        <v>956</v>
      </c>
      <c r="B290">
        <v>289</v>
      </c>
      <c r="C290">
        <f t="shared" si="65"/>
        <v>2032</v>
      </c>
      <c r="E290" s="456">
        <f t="shared" si="66"/>
        <v>48404</v>
      </c>
      <c r="F290" s="456">
        <f t="shared" si="67"/>
        <v>48409</v>
      </c>
      <c r="G290" s="141" t="str">
        <f t="shared" si="70"/>
        <v>2032.07</v>
      </c>
      <c r="H290">
        <f t="shared" si="71"/>
        <v>2032</v>
      </c>
      <c r="I290">
        <f t="shared" si="64"/>
        <v>0</v>
      </c>
      <c r="J290">
        <f t="shared" si="68"/>
        <v>7</v>
      </c>
      <c r="K290" s="201" t="str">
        <f t="shared" si="69"/>
        <v>2032.07</v>
      </c>
      <c r="AA290" s="477">
        <v>1</v>
      </c>
      <c r="AB290" s="457">
        <v>54819</v>
      </c>
      <c r="AC290" s="141" t="str">
        <f t="shared" si="72"/>
        <v>2050.01</v>
      </c>
      <c r="AD290">
        <f t="shared" si="73"/>
        <v>2</v>
      </c>
      <c r="AE290" t="str">
        <f t="shared" si="74"/>
        <v>poniedziałek</v>
      </c>
    </row>
    <row r="291" spans="1:31" x14ac:dyDescent="0.3">
      <c r="A291" t="s">
        <v>957</v>
      </c>
      <c r="B291">
        <v>290</v>
      </c>
      <c r="C291">
        <f t="shared" si="65"/>
        <v>2032</v>
      </c>
      <c r="E291" s="456">
        <f t="shared" si="66"/>
        <v>48411</v>
      </c>
      <c r="F291" s="456">
        <f t="shared" si="67"/>
        <v>48416</v>
      </c>
      <c r="G291" s="141" t="str">
        <f t="shared" si="70"/>
        <v>2032.07</v>
      </c>
      <c r="H291">
        <f t="shared" si="71"/>
        <v>2032</v>
      </c>
      <c r="I291">
        <f t="shared" si="64"/>
        <v>0</v>
      </c>
      <c r="J291">
        <f t="shared" si="68"/>
        <v>7</v>
      </c>
      <c r="K291" s="201" t="str">
        <f t="shared" si="69"/>
        <v>2032.07</v>
      </c>
      <c r="AA291" s="477">
        <v>2</v>
      </c>
      <c r="AB291" s="457">
        <v>54847</v>
      </c>
      <c r="AC291" s="141" t="str">
        <f t="shared" si="72"/>
        <v>2050.02</v>
      </c>
      <c r="AD291">
        <f t="shared" si="73"/>
        <v>2</v>
      </c>
      <c r="AE291" t="str">
        <f t="shared" si="74"/>
        <v>poniedziałek</v>
      </c>
    </row>
    <row r="292" spans="1:31" x14ac:dyDescent="0.3">
      <c r="A292" t="s">
        <v>958</v>
      </c>
      <c r="B292">
        <v>291</v>
      </c>
      <c r="C292">
        <f t="shared" si="65"/>
        <v>2032</v>
      </c>
      <c r="E292" s="456">
        <f t="shared" si="66"/>
        <v>48418</v>
      </c>
      <c r="F292" s="456">
        <f t="shared" si="67"/>
        <v>48423</v>
      </c>
      <c r="G292" s="141" t="str">
        <f t="shared" si="70"/>
        <v>2032.07</v>
      </c>
      <c r="H292">
        <f t="shared" si="71"/>
        <v>2032</v>
      </c>
      <c r="I292">
        <f t="shared" si="64"/>
        <v>0</v>
      </c>
      <c r="J292">
        <f t="shared" si="68"/>
        <v>7</v>
      </c>
      <c r="K292" s="201" t="str">
        <f t="shared" si="69"/>
        <v>2032.07</v>
      </c>
      <c r="AA292" s="477">
        <v>3</v>
      </c>
      <c r="AB292" s="457">
        <v>54878</v>
      </c>
      <c r="AC292" s="141" t="str">
        <f t="shared" si="72"/>
        <v>2050.03</v>
      </c>
      <c r="AD292">
        <f t="shared" si="73"/>
        <v>5</v>
      </c>
      <c r="AE292" t="str">
        <f t="shared" si="74"/>
        <v>czwartek</v>
      </c>
    </row>
    <row r="293" spans="1:31" x14ac:dyDescent="0.3">
      <c r="A293" t="s">
        <v>959</v>
      </c>
      <c r="B293">
        <v>292</v>
      </c>
      <c r="C293">
        <f t="shared" si="65"/>
        <v>2032</v>
      </c>
      <c r="E293" s="456">
        <f t="shared" si="66"/>
        <v>48425</v>
      </c>
      <c r="F293" s="456">
        <f t="shared" si="67"/>
        <v>48430</v>
      </c>
      <c r="G293" s="141" t="str">
        <f t="shared" si="70"/>
        <v>2032.07</v>
      </c>
      <c r="H293">
        <f t="shared" si="71"/>
        <v>2032</v>
      </c>
      <c r="I293">
        <f t="shared" si="64"/>
        <v>0</v>
      </c>
      <c r="J293">
        <f t="shared" si="68"/>
        <v>7</v>
      </c>
      <c r="K293" s="201" t="str">
        <f t="shared" si="69"/>
        <v>2032.07</v>
      </c>
      <c r="AA293" s="477">
        <v>4</v>
      </c>
      <c r="AB293" s="457">
        <v>54908</v>
      </c>
      <c r="AC293" s="141" t="str">
        <f t="shared" si="72"/>
        <v>2050.04</v>
      </c>
      <c r="AD293">
        <f t="shared" si="73"/>
        <v>7</v>
      </c>
      <c r="AE293" s="478" t="str">
        <f t="shared" si="74"/>
        <v>sobota</v>
      </c>
    </row>
    <row r="294" spans="1:31" x14ac:dyDescent="0.3">
      <c r="A294" t="s">
        <v>960</v>
      </c>
      <c r="B294">
        <v>293</v>
      </c>
      <c r="C294">
        <f t="shared" ref="C294:C303" si="75">H294</f>
        <v>2032</v>
      </c>
      <c r="E294" s="456">
        <f t="shared" ref="E294:E303" si="76">F293+2</f>
        <v>48432</v>
      </c>
      <c r="F294" s="456">
        <f t="shared" ref="F294:F303" si="77">E294+5</f>
        <v>48437</v>
      </c>
      <c r="G294" s="141" t="str">
        <f t="shared" ref="G294:G303" si="78">_xlfn.CONCAT(YEAR(E294),".",TEXT(MONTH(E294),"0#"))</f>
        <v>2032.08</v>
      </c>
      <c r="H294">
        <f t="shared" ref="H294:H303" si="79">YEAR(E294)</f>
        <v>2032</v>
      </c>
      <c r="I294">
        <f t="shared" ref="I294:I303" si="80">IF(VLOOKUP(G294,AC:AD,2,FALSE)&lt;4,1,0)</f>
        <v>1</v>
      </c>
      <c r="J294">
        <f t="shared" ref="J294:J303" si="81">IF(AND(DAY(F294)&lt; DAY(E294),I294=1),MONTH(E294)+1,MONTH(E294))</f>
        <v>8</v>
      </c>
      <c r="K294" s="201" t="str">
        <f t="shared" ref="K294:K303" si="82">_xlfn.CONCAT(H294,".",TEXT(J294,"0#"))</f>
        <v>2032.08</v>
      </c>
      <c r="AA294" s="477">
        <v>5</v>
      </c>
      <c r="AB294" s="457">
        <v>54939</v>
      </c>
      <c r="AC294" s="141" t="str">
        <f t="shared" si="72"/>
        <v>2050.05</v>
      </c>
      <c r="AD294">
        <f t="shared" si="73"/>
        <v>3</v>
      </c>
      <c r="AE294" t="str">
        <f t="shared" si="74"/>
        <v>wtorek</v>
      </c>
    </row>
    <row r="295" spans="1:31" x14ac:dyDescent="0.3">
      <c r="A295" t="s">
        <v>961</v>
      </c>
      <c r="B295">
        <v>294</v>
      </c>
      <c r="C295">
        <f t="shared" si="75"/>
        <v>2032</v>
      </c>
      <c r="E295" s="456">
        <f t="shared" si="76"/>
        <v>48439</v>
      </c>
      <c r="F295" s="456">
        <f t="shared" si="77"/>
        <v>48444</v>
      </c>
      <c r="G295" s="141" t="str">
        <f t="shared" si="78"/>
        <v>2032.08</v>
      </c>
      <c r="H295">
        <f t="shared" si="79"/>
        <v>2032</v>
      </c>
      <c r="I295">
        <f t="shared" si="80"/>
        <v>1</v>
      </c>
      <c r="J295">
        <f t="shared" si="81"/>
        <v>8</v>
      </c>
      <c r="K295" s="201" t="str">
        <f t="shared" si="82"/>
        <v>2032.08</v>
      </c>
      <c r="AA295" s="477">
        <v>6</v>
      </c>
      <c r="AB295" s="457">
        <v>54969</v>
      </c>
      <c r="AC295" s="141" t="str">
        <f t="shared" si="72"/>
        <v>2050.06</v>
      </c>
      <c r="AD295">
        <f t="shared" si="73"/>
        <v>5</v>
      </c>
      <c r="AE295" t="str">
        <f t="shared" si="74"/>
        <v>czwartek</v>
      </c>
    </row>
    <row r="296" spans="1:31" x14ac:dyDescent="0.3">
      <c r="A296" t="s">
        <v>962</v>
      </c>
      <c r="B296">
        <v>295</v>
      </c>
      <c r="C296">
        <f t="shared" si="75"/>
        <v>2032</v>
      </c>
      <c r="E296" s="456">
        <f t="shared" si="76"/>
        <v>48446</v>
      </c>
      <c r="F296" s="456">
        <f t="shared" si="77"/>
        <v>48451</v>
      </c>
      <c r="G296" s="141" t="str">
        <f t="shared" si="78"/>
        <v>2032.08</v>
      </c>
      <c r="H296">
        <f t="shared" si="79"/>
        <v>2032</v>
      </c>
      <c r="I296">
        <f t="shared" si="80"/>
        <v>1</v>
      </c>
      <c r="J296">
        <f t="shared" si="81"/>
        <v>8</v>
      </c>
      <c r="K296" s="201" t="str">
        <f t="shared" si="82"/>
        <v>2032.08</v>
      </c>
      <c r="AA296" s="477">
        <v>7</v>
      </c>
      <c r="AB296" s="457">
        <v>55000</v>
      </c>
      <c r="AC296" s="141" t="str">
        <f t="shared" si="72"/>
        <v>2050.07</v>
      </c>
      <c r="AD296">
        <f t="shared" si="73"/>
        <v>1</v>
      </c>
      <c r="AE296" s="478" t="str">
        <f t="shared" si="74"/>
        <v>niedziela</v>
      </c>
    </row>
    <row r="297" spans="1:31" x14ac:dyDescent="0.3">
      <c r="A297" t="s">
        <v>963</v>
      </c>
      <c r="B297">
        <v>296</v>
      </c>
      <c r="C297">
        <f t="shared" si="75"/>
        <v>2032</v>
      </c>
      <c r="E297" s="456">
        <f t="shared" si="76"/>
        <v>48453</v>
      </c>
      <c r="F297" s="456">
        <f t="shared" si="77"/>
        <v>48458</v>
      </c>
      <c r="G297" s="141" t="str">
        <f t="shared" si="78"/>
        <v>2032.08</v>
      </c>
      <c r="H297">
        <f t="shared" si="79"/>
        <v>2032</v>
      </c>
      <c r="I297">
        <f t="shared" si="80"/>
        <v>1</v>
      </c>
      <c r="J297">
        <f t="shared" si="81"/>
        <v>9</v>
      </c>
      <c r="K297" s="201" t="str">
        <f t="shared" si="82"/>
        <v>2032.09</v>
      </c>
      <c r="AA297" s="477">
        <v>8</v>
      </c>
      <c r="AB297" s="457">
        <v>55031</v>
      </c>
      <c r="AC297" s="141" t="str">
        <f t="shared" si="72"/>
        <v>2050.08</v>
      </c>
      <c r="AD297">
        <f t="shared" si="73"/>
        <v>4</v>
      </c>
      <c r="AE297" t="str">
        <f t="shared" si="74"/>
        <v>środa</v>
      </c>
    </row>
    <row r="298" spans="1:31" x14ac:dyDescent="0.3">
      <c r="A298" t="s">
        <v>964</v>
      </c>
      <c r="B298">
        <v>297</v>
      </c>
      <c r="C298">
        <f t="shared" si="75"/>
        <v>2032</v>
      </c>
      <c r="E298" s="456">
        <f t="shared" si="76"/>
        <v>48460</v>
      </c>
      <c r="F298" s="456">
        <f t="shared" si="77"/>
        <v>48465</v>
      </c>
      <c r="G298" s="141" t="str">
        <f t="shared" si="78"/>
        <v>2032.09</v>
      </c>
      <c r="H298">
        <f t="shared" si="79"/>
        <v>2032</v>
      </c>
      <c r="I298">
        <f t="shared" si="80"/>
        <v>0</v>
      </c>
      <c r="J298">
        <f t="shared" si="81"/>
        <v>9</v>
      </c>
      <c r="K298" s="201" t="str">
        <f t="shared" si="82"/>
        <v>2032.09</v>
      </c>
      <c r="AA298" s="477">
        <v>9</v>
      </c>
      <c r="AB298" s="457">
        <v>55061</v>
      </c>
      <c r="AC298" s="141" t="str">
        <f t="shared" si="72"/>
        <v>2050.09</v>
      </c>
      <c r="AD298">
        <f t="shared" si="73"/>
        <v>6</v>
      </c>
      <c r="AE298" t="str">
        <f t="shared" si="74"/>
        <v>piątek</v>
      </c>
    </row>
    <row r="299" spans="1:31" x14ac:dyDescent="0.3">
      <c r="A299" t="s">
        <v>965</v>
      </c>
      <c r="B299">
        <v>298</v>
      </c>
      <c r="C299">
        <f t="shared" si="75"/>
        <v>2032</v>
      </c>
      <c r="E299" s="456">
        <f t="shared" si="76"/>
        <v>48467</v>
      </c>
      <c r="F299" s="456">
        <f t="shared" si="77"/>
        <v>48472</v>
      </c>
      <c r="G299" s="141" t="str">
        <f t="shared" si="78"/>
        <v>2032.09</v>
      </c>
      <c r="H299">
        <f t="shared" si="79"/>
        <v>2032</v>
      </c>
      <c r="I299">
        <f t="shared" si="80"/>
        <v>0</v>
      </c>
      <c r="J299">
        <f t="shared" si="81"/>
        <v>9</v>
      </c>
      <c r="K299" s="201" t="str">
        <f t="shared" si="82"/>
        <v>2032.09</v>
      </c>
      <c r="AA299" s="477">
        <v>10</v>
      </c>
      <c r="AB299" s="457">
        <v>55092</v>
      </c>
      <c r="AC299" s="141" t="str">
        <f t="shared" si="72"/>
        <v>2050.10</v>
      </c>
      <c r="AD299">
        <f t="shared" si="73"/>
        <v>2</v>
      </c>
      <c r="AE299" t="str">
        <f t="shared" si="74"/>
        <v>poniedziałek</v>
      </c>
    </row>
    <row r="300" spans="1:31" x14ac:dyDescent="0.3">
      <c r="A300" t="s">
        <v>966</v>
      </c>
      <c r="B300">
        <v>299</v>
      </c>
      <c r="C300">
        <f t="shared" si="75"/>
        <v>2032</v>
      </c>
      <c r="E300" s="456">
        <f t="shared" si="76"/>
        <v>48474</v>
      </c>
      <c r="F300" s="456">
        <f t="shared" si="77"/>
        <v>48479</v>
      </c>
      <c r="G300" s="141" t="str">
        <f t="shared" si="78"/>
        <v>2032.09</v>
      </c>
      <c r="H300">
        <f t="shared" si="79"/>
        <v>2032</v>
      </c>
      <c r="I300">
        <f t="shared" si="80"/>
        <v>0</v>
      </c>
      <c r="J300">
        <f t="shared" si="81"/>
        <v>9</v>
      </c>
      <c r="K300" s="201" t="str">
        <f t="shared" si="82"/>
        <v>2032.09</v>
      </c>
      <c r="AA300" s="477">
        <v>11</v>
      </c>
      <c r="AB300" s="457">
        <v>55122</v>
      </c>
      <c r="AC300" s="141" t="str">
        <f t="shared" si="72"/>
        <v>2050.11</v>
      </c>
      <c r="AD300">
        <f t="shared" si="73"/>
        <v>4</v>
      </c>
      <c r="AE300" t="str">
        <f t="shared" si="74"/>
        <v>środa</v>
      </c>
    </row>
    <row r="301" spans="1:31" x14ac:dyDescent="0.3">
      <c r="A301" t="s">
        <v>967</v>
      </c>
      <c r="B301">
        <v>300</v>
      </c>
      <c r="C301">
        <f t="shared" si="75"/>
        <v>2032</v>
      </c>
      <c r="E301" s="456">
        <f t="shared" si="76"/>
        <v>48481</v>
      </c>
      <c r="F301" s="456">
        <f t="shared" si="77"/>
        <v>48486</v>
      </c>
      <c r="G301" s="141" t="str">
        <f t="shared" si="78"/>
        <v>2032.09</v>
      </c>
      <c r="H301">
        <f t="shared" si="79"/>
        <v>2032</v>
      </c>
      <c r="I301">
        <f t="shared" si="80"/>
        <v>0</v>
      </c>
      <c r="J301">
        <f t="shared" si="81"/>
        <v>9</v>
      </c>
      <c r="K301" s="201" t="str">
        <f t="shared" si="82"/>
        <v>2032.09</v>
      </c>
      <c r="AA301" s="477">
        <v>12</v>
      </c>
      <c r="AB301" s="457">
        <v>55153</v>
      </c>
      <c r="AC301" s="141" t="str">
        <f t="shared" si="72"/>
        <v>2050.12</v>
      </c>
      <c r="AD301">
        <f t="shared" si="73"/>
        <v>7</v>
      </c>
      <c r="AE301" s="478" t="str">
        <f t="shared" si="74"/>
        <v>sobota</v>
      </c>
    </row>
    <row r="302" spans="1:31" x14ac:dyDescent="0.3">
      <c r="A302" t="s">
        <v>968</v>
      </c>
      <c r="B302">
        <v>301</v>
      </c>
      <c r="C302">
        <f t="shared" si="75"/>
        <v>2032</v>
      </c>
      <c r="E302" s="456">
        <f t="shared" si="76"/>
        <v>48488</v>
      </c>
      <c r="F302" s="456">
        <f t="shared" si="77"/>
        <v>48493</v>
      </c>
      <c r="G302" s="141" t="str">
        <f t="shared" si="78"/>
        <v>2032.10</v>
      </c>
      <c r="H302">
        <f t="shared" si="79"/>
        <v>2032</v>
      </c>
      <c r="I302">
        <f t="shared" si="80"/>
        <v>1</v>
      </c>
      <c r="J302">
        <f t="shared" si="81"/>
        <v>10</v>
      </c>
      <c r="K302" s="201" t="str">
        <f t="shared" si="82"/>
        <v>2032.10</v>
      </c>
    </row>
    <row r="303" spans="1:31" x14ac:dyDescent="0.3">
      <c r="A303" t="s">
        <v>969</v>
      </c>
      <c r="B303">
        <v>302</v>
      </c>
      <c r="C303">
        <f t="shared" si="75"/>
        <v>2032</v>
      </c>
      <c r="E303" s="456">
        <f t="shared" si="76"/>
        <v>48495</v>
      </c>
      <c r="F303" s="456">
        <f t="shared" si="77"/>
        <v>48500</v>
      </c>
      <c r="G303" s="141" t="str">
        <f t="shared" si="78"/>
        <v>2032.10</v>
      </c>
      <c r="H303">
        <f t="shared" si="79"/>
        <v>2032</v>
      </c>
      <c r="I303">
        <f t="shared" si="80"/>
        <v>1</v>
      </c>
      <c r="J303">
        <f t="shared" si="81"/>
        <v>10</v>
      </c>
      <c r="K303" s="201" t="str">
        <f t="shared" si="82"/>
        <v>2032.10</v>
      </c>
    </row>
    <row r="304" spans="1:31" x14ac:dyDescent="0.3">
      <c r="A304" t="s">
        <v>970</v>
      </c>
      <c r="B304">
        <v>303</v>
      </c>
      <c r="C304">
        <f t="shared" ref="C304:C316" si="83">H304</f>
        <v>2032</v>
      </c>
      <c r="E304" s="456">
        <f t="shared" ref="E304:E316" si="84">F303+2</f>
        <v>48502</v>
      </c>
      <c r="F304" s="456">
        <f t="shared" ref="F304:F316" si="85">E304+5</f>
        <v>48507</v>
      </c>
      <c r="G304" s="141" t="str">
        <f t="shared" ref="G304:G316" si="86">_xlfn.CONCAT(YEAR(E304),".",TEXT(MONTH(E304),"0#"))</f>
        <v>2032.10</v>
      </c>
      <c r="H304">
        <f t="shared" ref="H304:H316" si="87">YEAR(E304)</f>
        <v>2032</v>
      </c>
      <c r="I304">
        <f t="shared" ref="I304:I316" si="88">IF(VLOOKUP(G304,AC:AD,2,FALSE)&lt;4,1,0)</f>
        <v>1</v>
      </c>
      <c r="J304">
        <f t="shared" ref="J304:J316" si="89">IF(AND(DAY(F304)&lt; DAY(E304),I304=1),MONTH(E304)+1,MONTH(E304))</f>
        <v>10</v>
      </c>
      <c r="K304" s="201" t="str">
        <f t="shared" ref="K304:K316" si="90">_xlfn.CONCAT(H304,".",TEXT(J304,"0#"))</f>
        <v>2032.10</v>
      </c>
    </row>
    <row r="305" spans="1:11" x14ac:dyDescent="0.3">
      <c r="A305" t="s">
        <v>971</v>
      </c>
      <c r="B305">
        <v>304</v>
      </c>
      <c r="C305">
        <f t="shared" si="83"/>
        <v>2032</v>
      </c>
      <c r="E305" s="456">
        <f t="shared" si="84"/>
        <v>48509</v>
      </c>
      <c r="F305" s="456">
        <f t="shared" si="85"/>
        <v>48514</v>
      </c>
      <c r="G305" s="141" t="str">
        <f t="shared" si="86"/>
        <v>2032.10</v>
      </c>
      <c r="H305">
        <f t="shared" si="87"/>
        <v>2032</v>
      </c>
      <c r="I305">
        <f t="shared" si="88"/>
        <v>1</v>
      </c>
      <c r="J305">
        <f t="shared" si="89"/>
        <v>10</v>
      </c>
      <c r="K305" s="201" t="str">
        <f t="shared" si="90"/>
        <v>2032.10</v>
      </c>
    </row>
    <row r="306" spans="1:11" x14ac:dyDescent="0.3">
      <c r="A306" t="s">
        <v>972</v>
      </c>
      <c r="B306">
        <v>305</v>
      </c>
      <c r="C306">
        <f t="shared" si="83"/>
        <v>2032</v>
      </c>
      <c r="E306" s="456">
        <f t="shared" si="84"/>
        <v>48516</v>
      </c>
      <c r="F306" s="456">
        <f t="shared" si="85"/>
        <v>48521</v>
      </c>
      <c r="G306" s="141" t="str">
        <f t="shared" si="86"/>
        <v>2032.10</v>
      </c>
      <c r="H306">
        <f t="shared" si="87"/>
        <v>2032</v>
      </c>
      <c r="I306">
        <f t="shared" si="88"/>
        <v>1</v>
      </c>
      <c r="J306">
        <f t="shared" si="89"/>
        <v>11</v>
      </c>
      <c r="K306" s="201" t="str">
        <f t="shared" si="90"/>
        <v>2032.11</v>
      </c>
    </row>
    <row r="307" spans="1:11" x14ac:dyDescent="0.3">
      <c r="A307" t="s">
        <v>973</v>
      </c>
      <c r="B307">
        <v>306</v>
      </c>
      <c r="C307">
        <f t="shared" si="83"/>
        <v>2032</v>
      </c>
      <c r="E307" s="456">
        <f t="shared" si="84"/>
        <v>48523</v>
      </c>
      <c r="F307" s="456">
        <f t="shared" si="85"/>
        <v>48528</v>
      </c>
      <c r="G307" s="141" t="str">
        <f t="shared" si="86"/>
        <v>2032.11</v>
      </c>
      <c r="H307">
        <f t="shared" si="87"/>
        <v>2032</v>
      </c>
      <c r="I307">
        <f t="shared" si="88"/>
        <v>1</v>
      </c>
      <c r="J307">
        <f t="shared" si="89"/>
        <v>11</v>
      </c>
      <c r="K307" s="201" t="str">
        <f t="shared" si="90"/>
        <v>2032.11</v>
      </c>
    </row>
    <row r="308" spans="1:11" x14ac:dyDescent="0.3">
      <c r="A308" t="s">
        <v>974</v>
      </c>
      <c r="B308">
        <v>307</v>
      </c>
      <c r="C308">
        <f t="shared" si="83"/>
        <v>2032</v>
      </c>
      <c r="E308" s="456">
        <f t="shared" si="84"/>
        <v>48530</v>
      </c>
      <c r="F308" s="456">
        <f t="shared" si="85"/>
        <v>48535</v>
      </c>
      <c r="G308" s="141" t="str">
        <f t="shared" si="86"/>
        <v>2032.11</v>
      </c>
      <c r="H308">
        <f t="shared" si="87"/>
        <v>2032</v>
      </c>
      <c r="I308">
        <f t="shared" si="88"/>
        <v>1</v>
      </c>
      <c r="J308">
        <f t="shared" si="89"/>
        <v>11</v>
      </c>
      <c r="K308" s="201" t="str">
        <f t="shared" si="90"/>
        <v>2032.11</v>
      </c>
    </row>
    <row r="309" spans="1:11" x14ac:dyDescent="0.3">
      <c r="A309" t="s">
        <v>975</v>
      </c>
      <c r="B309">
        <v>308</v>
      </c>
      <c r="C309">
        <f t="shared" si="83"/>
        <v>2032</v>
      </c>
      <c r="E309" s="456">
        <f t="shared" si="84"/>
        <v>48537</v>
      </c>
      <c r="F309" s="456">
        <f t="shared" si="85"/>
        <v>48542</v>
      </c>
      <c r="G309" s="141" t="str">
        <f t="shared" si="86"/>
        <v>2032.11</v>
      </c>
      <c r="H309">
        <f t="shared" si="87"/>
        <v>2032</v>
      </c>
      <c r="I309">
        <f t="shared" si="88"/>
        <v>1</v>
      </c>
      <c r="J309">
        <f t="shared" si="89"/>
        <v>11</v>
      </c>
      <c r="K309" s="201" t="str">
        <f t="shared" si="90"/>
        <v>2032.11</v>
      </c>
    </row>
    <row r="310" spans="1:11" x14ac:dyDescent="0.3">
      <c r="A310" t="s">
        <v>976</v>
      </c>
      <c r="B310">
        <v>309</v>
      </c>
      <c r="C310">
        <f t="shared" si="83"/>
        <v>2032</v>
      </c>
      <c r="E310" s="456">
        <f t="shared" si="84"/>
        <v>48544</v>
      </c>
      <c r="F310" s="456">
        <f t="shared" si="85"/>
        <v>48549</v>
      </c>
      <c r="G310" s="141" t="str">
        <f t="shared" si="86"/>
        <v>2032.11</v>
      </c>
      <c r="H310">
        <f t="shared" si="87"/>
        <v>2032</v>
      </c>
      <c r="I310">
        <f t="shared" si="88"/>
        <v>1</v>
      </c>
      <c r="J310">
        <f t="shared" si="89"/>
        <v>12</v>
      </c>
      <c r="K310" s="201" t="str">
        <f t="shared" si="90"/>
        <v>2032.12</v>
      </c>
    </row>
    <row r="311" spans="1:11" x14ac:dyDescent="0.3">
      <c r="A311" t="s">
        <v>977</v>
      </c>
      <c r="B311">
        <v>310</v>
      </c>
      <c r="C311">
        <f t="shared" si="83"/>
        <v>2032</v>
      </c>
      <c r="E311" s="456">
        <f t="shared" si="84"/>
        <v>48551</v>
      </c>
      <c r="F311" s="456">
        <f t="shared" si="85"/>
        <v>48556</v>
      </c>
      <c r="G311" s="141" t="str">
        <f t="shared" si="86"/>
        <v>2032.12</v>
      </c>
      <c r="H311">
        <f t="shared" si="87"/>
        <v>2032</v>
      </c>
      <c r="I311">
        <f t="shared" si="88"/>
        <v>0</v>
      </c>
      <c r="J311">
        <f t="shared" si="89"/>
        <v>12</v>
      </c>
      <c r="K311" s="201" t="str">
        <f t="shared" si="90"/>
        <v>2032.12</v>
      </c>
    </row>
    <row r="312" spans="1:11" x14ac:dyDescent="0.3">
      <c r="A312" t="s">
        <v>978</v>
      </c>
      <c r="B312">
        <v>311</v>
      </c>
      <c r="C312">
        <f t="shared" si="83"/>
        <v>2032</v>
      </c>
      <c r="E312" s="456">
        <f t="shared" si="84"/>
        <v>48558</v>
      </c>
      <c r="F312" s="456">
        <f t="shared" si="85"/>
        <v>48563</v>
      </c>
      <c r="G312" s="141" t="str">
        <f t="shared" si="86"/>
        <v>2032.12</v>
      </c>
      <c r="H312">
        <f t="shared" si="87"/>
        <v>2032</v>
      </c>
      <c r="I312">
        <f t="shared" si="88"/>
        <v>0</v>
      </c>
      <c r="J312">
        <f t="shared" si="89"/>
        <v>12</v>
      </c>
      <c r="K312" s="201" t="str">
        <f t="shared" si="90"/>
        <v>2032.12</v>
      </c>
    </row>
    <row r="313" spans="1:11" x14ac:dyDescent="0.3">
      <c r="A313" t="s">
        <v>979</v>
      </c>
      <c r="B313">
        <v>312</v>
      </c>
      <c r="C313">
        <f t="shared" si="83"/>
        <v>2032</v>
      </c>
      <c r="E313" s="456">
        <f t="shared" si="84"/>
        <v>48565</v>
      </c>
      <c r="F313" s="456">
        <f t="shared" si="85"/>
        <v>48570</v>
      </c>
      <c r="G313" s="141" t="str">
        <f t="shared" si="86"/>
        <v>2032.12</v>
      </c>
      <c r="H313">
        <f t="shared" si="87"/>
        <v>2032</v>
      </c>
      <c r="I313">
        <f t="shared" si="88"/>
        <v>0</v>
      </c>
      <c r="J313">
        <f t="shared" si="89"/>
        <v>12</v>
      </c>
      <c r="K313" s="201" t="str">
        <f t="shared" si="90"/>
        <v>2032.12</v>
      </c>
    </row>
    <row r="314" spans="1:11" x14ac:dyDescent="0.3">
      <c r="A314" t="s">
        <v>980</v>
      </c>
      <c r="B314">
        <v>313</v>
      </c>
      <c r="C314">
        <f t="shared" si="83"/>
        <v>2032</v>
      </c>
      <c r="E314" s="456">
        <f t="shared" si="84"/>
        <v>48572</v>
      </c>
      <c r="F314" s="456">
        <f t="shared" si="85"/>
        <v>48577</v>
      </c>
      <c r="G314" s="141" t="str">
        <f t="shared" si="86"/>
        <v>2032.12</v>
      </c>
      <c r="H314">
        <f t="shared" si="87"/>
        <v>2032</v>
      </c>
      <c r="I314">
        <f t="shared" si="88"/>
        <v>0</v>
      </c>
      <c r="J314">
        <f t="shared" si="89"/>
        <v>12</v>
      </c>
      <c r="K314" s="201" t="str">
        <f t="shared" si="90"/>
        <v>2032.12</v>
      </c>
    </row>
    <row r="315" spans="1:11" x14ac:dyDescent="0.3">
      <c r="A315" t="s">
        <v>981</v>
      </c>
      <c r="B315">
        <v>314</v>
      </c>
      <c r="C315">
        <f t="shared" si="83"/>
        <v>2032</v>
      </c>
      <c r="E315" s="456">
        <f t="shared" si="84"/>
        <v>48579</v>
      </c>
      <c r="F315" s="456">
        <f t="shared" si="85"/>
        <v>48584</v>
      </c>
      <c r="G315" s="141" t="str">
        <f t="shared" si="86"/>
        <v>2032.12</v>
      </c>
      <c r="H315">
        <f t="shared" si="87"/>
        <v>2032</v>
      </c>
      <c r="I315">
        <f t="shared" si="88"/>
        <v>0</v>
      </c>
      <c r="J315">
        <f t="shared" si="89"/>
        <v>12</v>
      </c>
      <c r="K315" s="201" t="str">
        <f t="shared" si="90"/>
        <v>2032.12</v>
      </c>
    </row>
    <row r="316" spans="1:11" x14ac:dyDescent="0.3">
      <c r="A316" t="s">
        <v>982</v>
      </c>
      <c r="B316" s="141">
        <v>315</v>
      </c>
      <c r="C316">
        <f t="shared" si="83"/>
        <v>2033</v>
      </c>
      <c r="E316" s="456">
        <f t="shared" si="84"/>
        <v>48586</v>
      </c>
      <c r="F316" s="456">
        <f t="shared" si="85"/>
        <v>48591</v>
      </c>
      <c r="G316" s="141" t="str">
        <f t="shared" si="86"/>
        <v>2033.01</v>
      </c>
      <c r="H316">
        <f t="shared" si="87"/>
        <v>2033</v>
      </c>
      <c r="I316">
        <f t="shared" si="88"/>
        <v>1</v>
      </c>
      <c r="J316">
        <f t="shared" si="89"/>
        <v>1</v>
      </c>
      <c r="K316" s="201" t="str">
        <f t="shared" si="90"/>
        <v>2033.01</v>
      </c>
    </row>
    <row r="317" spans="1:11" x14ac:dyDescent="0.3">
      <c r="A317" t="s">
        <v>983</v>
      </c>
      <c r="B317" s="141">
        <v>316</v>
      </c>
      <c r="C317">
        <f t="shared" ref="C317:C362" si="91">H317</f>
        <v>2033</v>
      </c>
      <c r="E317" s="456">
        <f t="shared" ref="E317:E362" si="92">F316+2</f>
        <v>48593</v>
      </c>
      <c r="F317" s="456">
        <f t="shared" ref="F317:F362" si="93">E317+5</f>
        <v>48598</v>
      </c>
      <c r="G317" s="141" t="str">
        <f t="shared" ref="G317:G362" si="94">_xlfn.CONCAT(YEAR(E317),".",TEXT(MONTH(E317),"0#"))</f>
        <v>2033.01</v>
      </c>
      <c r="H317">
        <f t="shared" ref="H317:H362" si="95">YEAR(E317)</f>
        <v>2033</v>
      </c>
      <c r="I317">
        <f t="shared" ref="I317:I362" si="96">IF(VLOOKUP(G317,AC:AD,2,FALSE)&lt;4,1,0)</f>
        <v>1</v>
      </c>
      <c r="J317">
        <f t="shared" ref="J317:J362" si="97">IF(AND(DAY(F317)&lt; DAY(E317),I317=1),MONTH(E317)+1,MONTH(E317))</f>
        <v>1</v>
      </c>
      <c r="K317" s="201" t="str">
        <f t="shared" ref="K317:K362" si="98">_xlfn.CONCAT(H317,".",TEXT(J317,"0#"))</f>
        <v>2033.01</v>
      </c>
    </row>
    <row r="318" spans="1:11" x14ac:dyDescent="0.3">
      <c r="A318" t="s">
        <v>984</v>
      </c>
      <c r="B318" s="141">
        <v>317</v>
      </c>
      <c r="C318">
        <f t="shared" si="91"/>
        <v>2033</v>
      </c>
      <c r="E318" s="456">
        <f t="shared" si="92"/>
        <v>48600</v>
      </c>
      <c r="F318" s="456">
        <f t="shared" si="93"/>
        <v>48605</v>
      </c>
      <c r="G318" s="141" t="str">
        <f t="shared" si="94"/>
        <v>2033.01</v>
      </c>
      <c r="H318">
        <f t="shared" si="95"/>
        <v>2033</v>
      </c>
      <c r="I318">
        <f t="shared" si="96"/>
        <v>1</v>
      </c>
      <c r="J318">
        <f t="shared" si="97"/>
        <v>1</v>
      </c>
      <c r="K318" s="201" t="str">
        <f t="shared" si="98"/>
        <v>2033.01</v>
      </c>
    </row>
    <row r="319" spans="1:11" x14ac:dyDescent="0.3">
      <c r="A319" t="s">
        <v>985</v>
      </c>
      <c r="B319" s="141">
        <v>318</v>
      </c>
      <c r="C319">
        <f t="shared" si="91"/>
        <v>2033</v>
      </c>
      <c r="E319" s="456">
        <f t="shared" si="92"/>
        <v>48607</v>
      </c>
      <c r="F319" s="456">
        <f t="shared" si="93"/>
        <v>48612</v>
      </c>
      <c r="G319" s="141" t="str">
        <f t="shared" si="94"/>
        <v>2033.01</v>
      </c>
      <c r="H319">
        <f t="shared" si="95"/>
        <v>2033</v>
      </c>
      <c r="I319">
        <f t="shared" si="96"/>
        <v>1</v>
      </c>
      <c r="J319">
        <f t="shared" si="97"/>
        <v>2</v>
      </c>
      <c r="K319" s="201" t="str">
        <f t="shared" si="98"/>
        <v>2033.02</v>
      </c>
    </row>
    <row r="320" spans="1:11" x14ac:dyDescent="0.3">
      <c r="A320" t="s">
        <v>986</v>
      </c>
      <c r="B320" s="141">
        <v>319</v>
      </c>
      <c r="C320">
        <f t="shared" si="91"/>
        <v>2033</v>
      </c>
      <c r="E320" s="456">
        <f t="shared" si="92"/>
        <v>48614</v>
      </c>
      <c r="F320" s="456">
        <f t="shared" si="93"/>
        <v>48619</v>
      </c>
      <c r="G320" s="141" t="str">
        <f t="shared" si="94"/>
        <v>2033.02</v>
      </c>
      <c r="H320">
        <f t="shared" si="95"/>
        <v>2033</v>
      </c>
      <c r="I320">
        <f t="shared" si="96"/>
        <v>1</v>
      </c>
      <c r="J320">
        <f t="shared" si="97"/>
        <v>2</v>
      </c>
      <c r="K320" s="201" t="str">
        <f t="shared" si="98"/>
        <v>2033.02</v>
      </c>
    </row>
    <row r="321" spans="1:11" x14ac:dyDescent="0.3">
      <c r="A321" t="s">
        <v>987</v>
      </c>
      <c r="B321" s="141">
        <v>320</v>
      </c>
      <c r="C321">
        <f t="shared" si="91"/>
        <v>2033</v>
      </c>
      <c r="E321" s="456">
        <f t="shared" si="92"/>
        <v>48621</v>
      </c>
      <c r="F321" s="456">
        <f t="shared" si="93"/>
        <v>48626</v>
      </c>
      <c r="G321" s="141" t="str">
        <f t="shared" si="94"/>
        <v>2033.02</v>
      </c>
      <c r="H321">
        <f t="shared" si="95"/>
        <v>2033</v>
      </c>
      <c r="I321">
        <f t="shared" si="96"/>
        <v>1</v>
      </c>
      <c r="J321">
        <f t="shared" si="97"/>
        <v>2</v>
      </c>
      <c r="K321" s="201" t="str">
        <f t="shared" si="98"/>
        <v>2033.02</v>
      </c>
    </row>
    <row r="322" spans="1:11" x14ac:dyDescent="0.3">
      <c r="A322" t="s">
        <v>988</v>
      </c>
      <c r="B322" s="141">
        <v>321</v>
      </c>
      <c r="C322">
        <f t="shared" si="91"/>
        <v>2033</v>
      </c>
      <c r="E322" s="456">
        <f t="shared" si="92"/>
        <v>48628</v>
      </c>
      <c r="F322" s="456">
        <f t="shared" si="93"/>
        <v>48633</v>
      </c>
      <c r="G322" s="141" t="str">
        <f t="shared" si="94"/>
        <v>2033.02</v>
      </c>
      <c r="H322">
        <f t="shared" si="95"/>
        <v>2033</v>
      </c>
      <c r="I322">
        <f t="shared" si="96"/>
        <v>1</v>
      </c>
      <c r="J322">
        <f t="shared" si="97"/>
        <v>2</v>
      </c>
      <c r="K322" s="201" t="str">
        <f t="shared" si="98"/>
        <v>2033.02</v>
      </c>
    </row>
    <row r="323" spans="1:11" x14ac:dyDescent="0.3">
      <c r="A323" t="s">
        <v>989</v>
      </c>
      <c r="B323" s="141">
        <v>322</v>
      </c>
      <c r="C323">
        <f t="shared" si="91"/>
        <v>2033</v>
      </c>
      <c r="E323" s="456">
        <f t="shared" si="92"/>
        <v>48635</v>
      </c>
      <c r="F323" s="456">
        <f t="shared" si="93"/>
        <v>48640</v>
      </c>
      <c r="G323" s="141" t="str">
        <f t="shared" si="94"/>
        <v>2033.02</v>
      </c>
      <c r="H323">
        <f t="shared" si="95"/>
        <v>2033</v>
      </c>
      <c r="I323">
        <f t="shared" si="96"/>
        <v>1</v>
      </c>
      <c r="J323">
        <f t="shared" si="97"/>
        <v>3</v>
      </c>
      <c r="K323" s="201" t="str">
        <f t="shared" si="98"/>
        <v>2033.03</v>
      </c>
    </row>
    <row r="324" spans="1:11" x14ac:dyDescent="0.3">
      <c r="A324" t="s">
        <v>990</v>
      </c>
      <c r="B324" s="141">
        <v>323</v>
      </c>
      <c r="C324">
        <f t="shared" si="91"/>
        <v>2033</v>
      </c>
      <c r="E324" s="456">
        <f t="shared" si="92"/>
        <v>48642</v>
      </c>
      <c r="F324" s="456">
        <f t="shared" si="93"/>
        <v>48647</v>
      </c>
      <c r="G324" s="141" t="str">
        <f t="shared" si="94"/>
        <v>2033.03</v>
      </c>
      <c r="H324">
        <f t="shared" si="95"/>
        <v>2033</v>
      </c>
      <c r="I324">
        <f t="shared" si="96"/>
        <v>0</v>
      </c>
      <c r="J324">
        <f t="shared" si="97"/>
        <v>3</v>
      </c>
      <c r="K324" s="201" t="str">
        <f t="shared" si="98"/>
        <v>2033.03</v>
      </c>
    </row>
    <row r="325" spans="1:11" x14ac:dyDescent="0.3">
      <c r="A325" t="s">
        <v>991</v>
      </c>
      <c r="B325" s="141">
        <v>324</v>
      </c>
      <c r="C325">
        <f t="shared" si="91"/>
        <v>2033</v>
      </c>
      <c r="E325" s="456">
        <f t="shared" si="92"/>
        <v>48649</v>
      </c>
      <c r="F325" s="456">
        <f t="shared" si="93"/>
        <v>48654</v>
      </c>
      <c r="G325" s="141" t="str">
        <f t="shared" si="94"/>
        <v>2033.03</v>
      </c>
      <c r="H325">
        <f t="shared" si="95"/>
        <v>2033</v>
      </c>
      <c r="I325">
        <f t="shared" si="96"/>
        <v>0</v>
      </c>
      <c r="J325">
        <f t="shared" si="97"/>
        <v>3</v>
      </c>
      <c r="K325" s="201" t="str">
        <f t="shared" si="98"/>
        <v>2033.03</v>
      </c>
    </row>
    <row r="326" spans="1:11" x14ac:dyDescent="0.3">
      <c r="A326" t="s">
        <v>992</v>
      </c>
      <c r="B326" s="141">
        <v>325</v>
      </c>
      <c r="C326">
        <f t="shared" si="91"/>
        <v>2033</v>
      </c>
      <c r="E326" s="456">
        <f t="shared" si="92"/>
        <v>48656</v>
      </c>
      <c r="F326" s="456">
        <f t="shared" si="93"/>
        <v>48661</v>
      </c>
      <c r="G326" s="141" t="str">
        <f t="shared" si="94"/>
        <v>2033.03</v>
      </c>
      <c r="H326">
        <f t="shared" si="95"/>
        <v>2033</v>
      </c>
      <c r="I326">
        <f t="shared" si="96"/>
        <v>0</v>
      </c>
      <c r="J326">
        <f t="shared" si="97"/>
        <v>3</v>
      </c>
      <c r="K326" s="201" t="str">
        <f t="shared" si="98"/>
        <v>2033.03</v>
      </c>
    </row>
    <row r="327" spans="1:11" x14ac:dyDescent="0.3">
      <c r="A327" t="s">
        <v>993</v>
      </c>
      <c r="B327" s="141">
        <v>326</v>
      </c>
      <c r="C327">
        <f t="shared" si="91"/>
        <v>2033</v>
      </c>
      <c r="E327" s="456">
        <f t="shared" si="92"/>
        <v>48663</v>
      </c>
      <c r="F327" s="456">
        <f t="shared" si="93"/>
        <v>48668</v>
      </c>
      <c r="G327" s="141" t="str">
        <f t="shared" si="94"/>
        <v>2033.03</v>
      </c>
      <c r="H327">
        <f t="shared" si="95"/>
        <v>2033</v>
      </c>
      <c r="I327">
        <f t="shared" si="96"/>
        <v>0</v>
      </c>
      <c r="J327">
        <f t="shared" si="97"/>
        <v>3</v>
      </c>
      <c r="K327" s="201" t="str">
        <f t="shared" si="98"/>
        <v>2033.03</v>
      </c>
    </row>
    <row r="328" spans="1:11" x14ac:dyDescent="0.3">
      <c r="A328" t="s">
        <v>994</v>
      </c>
      <c r="B328" s="141">
        <v>327</v>
      </c>
      <c r="C328">
        <f t="shared" si="91"/>
        <v>2033</v>
      </c>
      <c r="E328" s="456">
        <f t="shared" si="92"/>
        <v>48670</v>
      </c>
      <c r="F328" s="456">
        <f t="shared" si="93"/>
        <v>48675</v>
      </c>
      <c r="G328" s="141" t="str">
        <f t="shared" si="94"/>
        <v>2033.04</v>
      </c>
      <c r="H328">
        <f t="shared" si="95"/>
        <v>2033</v>
      </c>
      <c r="I328">
        <f t="shared" si="96"/>
        <v>0</v>
      </c>
      <c r="J328">
        <f t="shared" si="97"/>
        <v>4</v>
      </c>
      <c r="K328" s="201" t="str">
        <f t="shared" si="98"/>
        <v>2033.04</v>
      </c>
    </row>
    <row r="329" spans="1:11" x14ac:dyDescent="0.3">
      <c r="A329" t="s">
        <v>995</v>
      </c>
      <c r="B329" s="141">
        <v>328</v>
      </c>
      <c r="C329">
        <f t="shared" si="91"/>
        <v>2033</v>
      </c>
      <c r="E329" s="456">
        <f t="shared" si="92"/>
        <v>48677</v>
      </c>
      <c r="F329" s="456">
        <f t="shared" si="93"/>
        <v>48682</v>
      </c>
      <c r="G329" s="141" t="str">
        <f t="shared" si="94"/>
        <v>2033.04</v>
      </c>
      <c r="H329">
        <f t="shared" si="95"/>
        <v>2033</v>
      </c>
      <c r="I329">
        <f t="shared" si="96"/>
        <v>0</v>
      </c>
      <c r="J329">
        <f t="shared" si="97"/>
        <v>4</v>
      </c>
      <c r="K329" s="201" t="str">
        <f t="shared" si="98"/>
        <v>2033.04</v>
      </c>
    </row>
    <row r="330" spans="1:11" x14ac:dyDescent="0.3">
      <c r="A330" t="s">
        <v>996</v>
      </c>
      <c r="B330" s="141">
        <v>329</v>
      </c>
      <c r="C330">
        <f t="shared" si="91"/>
        <v>2033</v>
      </c>
      <c r="E330" s="456">
        <f t="shared" si="92"/>
        <v>48684</v>
      </c>
      <c r="F330" s="456">
        <f t="shared" si="93"/>
        <v>48689</v>
      </c>
      <c r="G330" s="141" t="str">
        <f t="shared" si="94"/>
        <v>2033.04</v>
      </c>
      <c r="H330">
        <f t="shared" si="95"/>
        <v>2033</v>
      </c>
      <c r="I330">
        <f t="shared" si="96"/>
        <v>0</v>
      </c>
      <c r="J330">
        <f t="shared" si="97"/>
        <v>4</v>
      </c>
      <c r="K330" s="201" t="str">
        <f t="shared" si="98"/>
        <v>2033.04</v>
      </c>
    </row>
    <row r="331" spans="1:11" x14ac:dyDescent="0.3">
      <c r="A331" t="s">
        <v>997</v>
      </c>
      <c r="B331" s="141">
        <v>330</v>
      </c>
      <c r="C331">
        <f t="shared" si="91"/>
        <v>2033</v>
      </c>
      <c r="E331" s="456">
        <f t="shared" si="92"/>
        <v>48691</v>
      </c>
      <c r="F331" s="456">
        <f t="shared" si="93"/>
        <v>48696</v>
      </c>
      <c r="G331" s="141" t="str">
        <f t="shared" si="94"/>
        <v>2033.04</v>
      </c>
      <c r="H331">
        <f t="shared" si="95"/>
        <v>2033</v>
      </c>
      <c r="I331">
        <f t="shared" si="96"/>
        <v>0</v>
      </c>
      <c r="J331">
        <f t="shared" si="97"/>
        <v>4</v>
      </c>
      <c r="K331" s="201" t="str">
        <f t="shared" si="98"/>
        <v>2033.04</v>
      </c>
    </row>
    <row r="332" spans="1:11" x14ac:dyDescent="0.3">
      <c r="A332" t="s">
        <v>998</v>
      </c>
      <c r="B332" s="141">
        <v>331</v>
      </c>
      <c r="C332">
        <f t="shared" si="91"/>
        <v>2033</v>
      </c>
      <c r="E332" s="456">
        <f t="shared" si="92"/>
        <v>48698</v>
      </c>
      <c r="F332" s="456">
        <f t="shared" si="93"/>
        <v>48703</v>
      </c>
      <c r="G332" s="141" t="str">
        <f t="shared" si="94"/>
        <v>2033.04</v>
      </c>
      <c r="H332">
        <f t="shared" si="95"/>
        <v>2033</v>
      </c>
      <c r="I332">
        <f t="shared" si="96"/>
        <v>0</v>
      </c>
      <c r="J332">
        <f t="shared" si="97"/>
        <v>4</v>
      </c>
      <c r="K332" s="201" t="str">
        <f t="shared" si="98"/>
        <v>2033.04</v>
      </c>
    </row>
    <row r="333" spans="1:11" x14ac:dyDescent="0.3">
      <c r="A333" t="s">
        <v>999</v>
      </c>
      <c r="B333" s="141">
        <v>332</v>
      </c>
      <c r="C333">
        <f t="shared" si="91"/>
        <v>2033</v>
      </c>
      <c r="E333" s="456">
        <f t="shared" si="92"/>
        <v>48705</v>
      </c>
      <c r="F333" s="456">
        <f t="shared" si="93"/>
        <v>48710</v>
      </c>
      <c r="G333" s="141" t="str">
        <f t="shared" si="94"/>
        <v>2033.05</v>
      </c>
      <c r="H333">
        <f t="shared" si="95"/>
        <v>2033</v>
      </c>
      <c r="I333">
        <f t="shared" si="96"/>
        <v>1</v>
      </c>
      <c r="J333">
        <f t="shared" si="97"/>
        <v>5</v>
      </c>
      <c r="K333" s="201" t="str">
        <f t="shared" si="98"/>
        <v>2033.05</v>
      </c>
    </row>
    <row r="334" spans="1:11" x14ac:dyDescent="0.3">
      <c r="A334" t="s">
        <v>1000</v>
      </c>
      <c r="B334" s="141">
        <v>333</v>
      </c>
      <c r="C334">
        <f t="shared" si="91"/>
        <v>2033</v>
      </c>
      <c r="E334" s="456">
        <f t="shared" si="92"/>
        <v>48712</v>
      </c>
      <c r="F334" s="456">
        <f t="shared" si="93"/>
        <v>48717</v>
      </c>
      <c r="G334" s="141" t="str">
        <f t="shared" si="94"/>
        <v>2033.05</v>
      </c>
      <c r="H334">
        <f t="shared" si="95"/>
        <v>2033</v>
      </c>
      <c r="I334">
        <f t="shared" si="96"/>
        <v>1</v>
      </c>
      <c r="J334">
        <f t="shared" si="97"/>
        <v>5</v>
      </c>
      <c r="K334" s="201" t="str">
        <f t="shared" si="98"/>
        <v>2033.05</v>
      </c>
    </row>
    <row r="335" spans="1:11" x14ac:dyDescent="0.3">
      <c r="A335" t="s">
        <v>1001</v>
      </c>
      <c r="B335" s="141">
        <v>334</v>
      </c>
      <c r="C335">
        <f t="shared" si="91"/>
        <v>2033</v>
      </c>
      <c r="E335" s="456">
        <f t="shared" si="92"/>
        <v>48719</v>
      </c>
      <c r="F335" s="456">
        <f t="shared" si="93"/>
        <v>48724</v>
      </c>
      <c r="G335" s="141" t="str">
        <f t="shared" si="94"/>
        <v>2033.05</v>
      </c>
      <c r="H335">
        <f t="shared" si="95"/>
        <v>2033</v>
      </c>
      <c r="I335">
        <f t="shared" si="96"/>
        <v>1</v>
      </c>
      <c r="J335">
        <f t="shared" si="97"/>
        <v>5</v>
      </c>
      <c r="K335" s="201" t="str">
        <f t="shared" si="98"/>
        <v>2033.05</v>
      </c>
    </row>
    <row r="336" spans="1:11" x14ac:dyDescent="0.3">
      <c r="A336" t="s">
        <v>1002</v>
      </c>
      <c r="B336" s="141">
        <v>335</v>
      </c>
      <c r="C336">
        <f t="shared" si="91"/>
        <v>2033</v>
      </c>
      <c r="E336" s="456">
        <f t="shared" si="92"/>
        <v>48726</v>
      </c>
      <c r="F336" s="456">
        <f t="shared" si="93"/>
        <v>48731</v>
      </c>
      <c r="G336" s="141" t="str">
        <f t="shared" si="94"/>
        <v>2033.05</v>
      </c>
      <c r="H336">
        <f t="shared" si="95"/>
        <v>2033</v>
      </c>
      <c r="I336">
        <f t="shared" si="96"/>
        <v>1</v>
      </c>
      <c r="J336">
        <f t="shared" si="97"/>
        <v>6</v>
      </c>
      <c r="K336" s="201" t="str">
        <f t="shared" si="98"/>
        <v>2033.06</v>
      </c>
    </row>
    <row r="337" spans="1:11" x14ac:dyDescent="0.3">
      <c r="A337" t="s">
        <v>1003</v>
      </c>
      <c r="B337" s="141">
        <v>336</v>
      </c>
      <c r="C337">
        <f t="shared" si="91"/>
        <v>2033</v>
      </c>
      <c r="E337" s="456">
        <f t="shared" si="92"/>
        <v>48733</v>
      </c>
      <c r="F337" s="456">
        <f t="shared" si="93"/>
        <v>48738</v>
      </c>
      <c r="G337" s="141" t="str">
        <f t="shared" si="94"/>
        <v>2033.06</v>
      </c>
      <c r="H337">
        <f t="shared" si="95"/>
        <v>2033</v>
      </c>
      <c r="I337">
        <f t="shared" si="96"/>
        <v>0</v>
      </c>
      <c r="J337">
        <f t="shared" si="97"/>
        <v>6</v>
      </c>
      <c r="K337" s="201" t="str">
        <f t="shared" si="98"/>
        <v>2033.06</v>
      </c>
    </row>
    <row r="338" spans="1:11" x14ac:dyDescent="0.3">
      <c r="A338" t="s">
        <v>1004</v>
      </c>
      <c r="B338" s="141">
        <v>337</v>
      </c>
      <c r="C338">
        <f t="shared" si="91"/>
        <v>2033</v>
      </c>
      <c r="E338" s="456">
        <f t="shared" si="92"/>
        <v>48740</v>
      </c>
      <c r="F338" s="456">
        <f t="shared" si="93"/>
        <v>48745</v>
      </c>
      <c r="G338" s="141" t="str">
        <f t="shared" si="94"/>
        <v>2033.06</v>
      </c>
      <c r="H338">
        <f t="shared" si="95"/>
        <v>2033</v>
      </c>
      <c r="I338">
        <f t="shared" si="96"/>
        <v>0</v>
      </c>
      <c r="J338">
        <f t="shared" si="97"/>
        <v>6</v>
      </c>
      <c r="K338" s="201" t="str">
        <f t="shared" si="98"/>
        <v>2033.06</v>
      </c>
    </row>
    <row r="339" spans="1:11" x14ac:dyDescent="0.3">
      <c r="A339" t="s">
        <v>1005</v>
      </c>
      <c r="B339" s="141">
        <v>338</v>
      </c>
      <c r="C339">
        <f t="shared" si="91"/>
        <v>2033</v>
      </c>
      <c r="E339" s="456">
        <f t="shared" si="92"/>
        <v>48747</v>
      </c>
      <c r="F339" s="456">
        <f t="shared" si="93"/>
        <v>48752</v>
      </c>
      <c r="G339" s="141" t="str">
        <f t="shared" si="94"/>
        <v>2033.06</v>
      </c>
      <c r="H339">
        <f t="shared" si="95"/>
        <v>2033</v>
      </c>
      <c r="I339">
        <f t="shared" si="96"/>
        <v>0</v>
      </c>
      <c r="J339">
        <f t="shared" si="97"/>
        <v>6</v>
      </c>
      <c r="K339" s="201" t="str">
        <f t="shared" si="98"/>
        <v>2033.06</v>
      </c>
    </row>
    <row r="340" spans="1:11" x14ac:dyDescent="0.3">
      <c r="A340" t="s">
        <v>1006</v>
      </c>
      <c r="B340" s="141">
        <v>339</v>
      </c>
      <c r="C340">
        <f t="shared" si="91"/>
        <v>2033</v>
      </c>
      <c r="E340" s="456">
        <f t="shared" si="92"/>
        <v>48754</v>
      </c>
      <c r="F340" s="456">
        <f t="shared" si="93"/>
        <v>48759</v>
      </c>
      <c r="G340" s="141" t="str">
        <f t="shared" si="94"/>
        <v>2033.06</v>
      </c>
      <c r="H340">
        <f t="shared" si="95"/>
        <v>2033</v>
      </c>
      <c r="I340">
        <f t="shared" si="96"/>
        <v>0</v>
      </c>
      <c r="J340">
        <f t="shared" si="97"/>
        <v>6</v>
      </c>
      <c r="K340" s="201" t="str">
        <f t="shared" si="98"/>
        <v>2033.06</v>
      </c>
    </row>
    <row r="341" spans="1:11" x14ac:dyDescent="0.3">
      <c r="A341" t="s">
        <v>1007</v>
      </c>
      <c r="B341" s="141">
        <v>340</v>
      </c>
      <c r="C341">
        <f t="shared" si="91"/>
        <v>2033</v>
      </c>
      <c r="E341" s="456">
        <f t="shared" si="92"/>
        <v>48761</v>
      </c>
      <c r="F341" s="456">
        <f t="shared" si="93"/>
        <v>48766</v>
      </c>
      <c r="G341" s="141" t="str">
        <f t="shared" si="94"/>
        <v>2033.07</v>
      </c>
      <c r="H341">
        <f t="shared" si="95"/>
        <v>2033</v>
      </c>
      <c r="I341">
        <f t="shared" si="96"/>
        <v>1</v>
      </c>
      <c r="J341">
        <f t="shared" si="97"/>
        <v>7</v>
      </c>
      <c r="K341" s="201" t="str">
        <f t="shared" si="98"/>
        <v>2033.07</v>
      </c>
    </row>
    <row r="342" spans="1:11" x14ac:dyDescent="0.3">
      <c r="A342" t="s">
        <v>1008</v>
      </c>
      <c r="B342" s="141">
        <v>341</v>
      </c>
      <c r="C342">
        <f t="shared" si="91"/>
        <v>2033</v>
      </c>
      <c r="E342" s="456">
        <f t="shared" si="92"/>
        <v>48768</v>
      </c>
      <c r="F342" s="456">
        <f t="shared" si="93"/>
        <v>48773</v>
      </c>
      <c r="G342" s="141" t="str">
        <f t="shared" si="94"/>
        <v>2033.07</v>
      </c>
      <c r="H342">
        <f t="shared" si="95"/>
        <v>2033</v>
      </c>
      <c r="I342">
        <f t="shared" si="96"/>
        <v>1</v>
      </c>
      <c r="J342">
        <f t="shared" si="97"/>
        <v>7</v>
      </c>
      <c r="K342" s="201" t="str">
        <f t="shared" si="98"/>
        <v>2033.07</v>
      </c>
    </row>
    <row r="343" spans="1:11" x14ac:dyDescent="0.3">
      <c r="A343" t="s">
        <v>1009</v>
      </c>
      <c r="B343" s="141">
        <v>342</v>
      </c>
      <c r="C343">
        <f t="shared" si="91"/>
        <v>2033</v>
      </c>
      <c r="E343" s="456">
        <f t="shared" si="92"/>
        <v>48775</v>
      </c>
      <c r="F343" s="456">
        <f t="shared" si="93"/>
        <v>48780</v>
      </c>
      <c r="G343" s="141" t="str">
        <f t="shared" si="94"/>
        <v>2033.07</v>
      </c>
      <c r="H343">
        <f t="shared" si="95"/>
        <v>2033</v>
      </c>
      <c r="I343">
        <f t="shared" si="96"/>
        <v>1</v>
      </c>
      <c r="J343">
        <f t="shared" si="97"/>
        <v>7</v>
      </c>
      <c r="K343" s="201" t="str">
        <f t="shared" si="98"/>
        <v>2033.07</v>
      </c>
    </row>
    <row r="344" spans="1:11" x14ac:dyDescent="0.3">
      <c r="A344" t="s">
        <v>1010</v>
      </c>
      <c r="B344" s="141">
        <v>343</v>
      </c>
      <c r="C344">
        <f t="shared" si="91"/>
        <v>2033</v>
      </c>
      <c r="E344" s="456">
        <f t="shared" si="92"/>
        <v>48782</v>
      </c>
      <c r="F344" s="456">
        <f t="shared" si="93"/>
        <v>48787</v>
      </c>
      <c r="G344" s="141" t="str">
        <f t="shared" si="94"/>
        <v>2033.07</v>
      </c>
      <c r="H344">
        <f t="shared" si="95"/>
        <v>2033</v>
      </c>
      <c r="I344">
        <f t="shared" si="96"/>
        <v>1</v>
      </c>
      <c r="J344">
        <f t="shared" si="97"/>
        <v>7</v>
      </c>
      <c r="K344" s="201" t="str">
        <f t="shared" si="98"/>
        <v>2033.07</v>
      </c>
    </row>
    <row r="345" spans="1:11" x14ac:dyDescent="0.3">
      <c r="A345" t="s">
        <v>1011</v>
      </c>
      <c r="B345" s="141">
        <v>344</v>
      </c>
      <c r="C345">
        <f t="shared" si="91"/>
        <v>2033</v>
      </c>
      <c r="E345" s="456">
        <f t="shared" si="92"/>
        <v>48789</v>
      </c>
      <c r="F345" s="456">
        <f t="shared" si="93"/>
        <v>48794</v>
      </c>
      <c r="G345" s="141" t="str">
        <f t="shared" si="94"/>
        <v>2033.07</v>
      </c>
      <c r="H345">
        <f t="shared" si="95"/>
        <v>2033</v>
      </c>
      <c r="I345">
        <f t="shared" si="96"/>
        <v>1</v>
      </c>
      <c r="J345">
        <f t="shared" si="97"/>
        <v>8</v>
      </c>
      <c r="K345" s="201" t="str">
        <f t="shared" si="98"/>
        <v>2033.08</v>
      </c>
    </row>
    <row r="346" spans="1:11" x14ac:dyDescent="0.3">
      <c r="A346" t="s">
        <v>1012</v>
      </c>
      <c r="B346" s="141">
        <v>345</v>
      </c>
      <c r="C346">
        <f t="shared" si="91"/>
        <v>2033</v>
      </c>
      <c r="E346" s="456">
        <f t="shared" si="92"/>
        <v>48796</v>
      </c>
      <c r="F346" s="456">
        <f t="shared" si="93"/>
        <v>48801</v>
      </c>
      <c r="G346" s="141" t="str">
        <f t="shared" si="94"/>
        <v>2033.08</v>
      </c>
      <c r="H346">
        <f t="shared" si="95"/>
        <v>2033</v>
      </c>
      <c r="I346">
        <f t="shared" si="96"/>
        <v>0</v>
      </c>
      <c r="J346">
        <f t="shared" si="97"/>
        <v>8</v>
      </c>
      <c r="K346" s="201" t="str">
        <f t="shared" si="98"/>
        <v>2033.08</v>
      </c>
    </row>
    <row r="347" spans="1:11" x14ac:dyDescent="0.3">
      <c r="A347" t="s">
        <v>1013</v>
      </c>
      <c r="B347" s="141">
        <v>346</v>
      </c>
      <c r="C347">
        <f t="shared" si="91"/>
        <v>2033</v>
      </c>
      <c r="E347" s="456">
        <f t="shared" si="92"/>
        <v>48803</v>
      </c>
      <c r="F347" s="456">
        <f t="shared" si="93"/>
        <v>48808</v>
      </c>
      <c r="G347" s="141" t="str">
        <f t="shared" si="94"/>
        <v>2033.08</v>
      </c>
      <c r="H347">
        <f t="shared" si="95"/>
        <v>2033</v>
      </c>
      <c r="I347">
        <f t="shared" si="96"/>
        <v>0</v>
      </c>
      <c r="J347">
        <f t="shared" si="97"/>
        <v>8</v>
      </c>
      <c r="K347" s="201" t="str">
        <f t="shared" si="98"/>
        <v>2033.08</v>
      </c>
    </row>
    <row r="348" spans="1:11" x14ac:dyDescent="0.3">
      <c r="A348" t="s">
        <v>1014</v>
      </c>
      <c r="B348" s="141">
        <v>347</v>
      </c>
      <c r="C348">
        <f t="shared" si="91"/>
        <v>2033</v>
      </c>
      <c r="E348" s="456">
        <f t="shared" si="92"/>
        <v>48810</v>
      </c>
      <c r="F348" s="456">
        <f t="shared" si="93"/>
        <v>48815</v>
      </c>
      <c r="G348" s="141" t="str">
        <f t="shared" si="94"/>
        <v>2033.08</v>
      </c>
      <c r="H348">
        <f t="shared" si="95"/>
        <v>2033</v>
      </c>
      <c r="I348">
        <f t="shared" si="96"/>
        <v>0</v>
      </c>
      <c r="J348">
        <f t="shared" si="97"/>
        <v>8</v>
      </c>
      <c r="K348" s="201" t="str">
        <f t="shared" si="98"/>
        <v>2033.08</v>
      </c>
    </row>
    <row r="349" spans="1:11" x14ac:dyDescent="0.3">
      <c r="A349" t="s">
        <v>1015</v>
      </c>
      <c r="B349" s="141">
        <v>348</v>
      </c>
      <c r="C349">
        <f t="shared" si="91"/>
        <v>2033</v>
      </c>
      <c r="E349" s="456">
        <f t="shared" si="92"/>
        <v>48817</v>
      </c>
      <c r="F349" s="456">
        <f t="shared" si="93"/>
        <v>48822</v>
      </c>
      <c r="G349" s="141" t="str">
        <f t="shared" si="94"/>
        <v>2033.08</v>
      </c>
      <c r="H349">
        <f t="shared" si="95"/>
        <v>2033</v>
      </c>
      <c r="I349">
        <f t="shared" si="96"/>
        <v>0</v>
      </c>
      <c r="J349">
        <f t="shared" si="97"/>
        <v>8</v>
      </c>
      <c r="K349" s="201" t="str">
        <f t="shared" si="98"/>
        <v>2033.08</v>
      </c>
    </row>
    <row r="350" spans="1:11" x14ac:dyDescent="0.3">
      <c r="A350" t="s">
        <v>1016</v>
      </c>
      <c r="B350" s="141">
        <v>349</v>
      </c>
      <c r="C350">
        <f t="shared" si="91"/>
        <v>2033</v>
      </c>
      <c r="E350" s="456">
        <f t="shared" si="92"/>
        <v>48824</v>
      </c>
      <c r="F350" s="456">
        <f t="shared" si="93"/>
        <v>48829</v>
      </c>
      <c r="G350" s="141" t="str">
        <f t="shared" si="94"/>
        <v>2033.09</v>
      </c>
      <c r="H350">
        <f t="shared" si="95"/>
        <v>2033</v>
      </c>
      <c r="I350">
        <f t="shared" si="96"/>
        <v>0</v>
      </c>
      <c r="J350">
        <f t="shared" si="97"/>
        <v>9</v>
      </c>
      <c r="K350" s="201" t="str">
        <f t="shared" si="98"/>
        <v>2033.09</v>
      </c>
    </row>
    <row r="351" spans="1:11" x14ac:dyDescent="0.3">
      <c r="A351" t="s">
        <v>1017</v>
      </c>
      <c r="B351" s="141">
        <v>350</v>
      </c>
      <c r="C351">
        <f t="shared" si="91"/>
        <v>2033</v>
      </c>
      <c r="E351" s="456">
        <f t="shared" si="92"/>
        <v>48831</v>
      </c>
      <c r="F351" s="456">
        <f t="shared" si="93"/>
        <v>48836</v>
      </c>
      <c r="G351" s="141" t="str">
        <f t="shared" si="94"/>
        <v>2033.09</v>
      </c>
      <c r="H351">
        <f t="shared" si="95"/>
        <v>2033</v>
      </c>
      <c r="I351">
        <f t="shared" si="96"/>
        <v>0</v>
      </c>
      <c r="J351">
        <f t="shared" si="97"/>
        <v>9</v>
      </c>
      <c r="K351" s="201" t="str">
        <f t="shared" si="98"/>
        <v>2033.09</v>
      </c>
    </row>
    <row r="352" spans="1:11" x14ac:dyDescent="0.3">
      <c r="A352" t="s">
        <v>1018</v>
      </c>
      <c r="B352" s="141">
        <v>351</v>
      </c>
      <c r="C352">
        <f t="shared" si="91"/>
        <v>2033</v>
      </c>
      <c r="E352" s="456">
        <f t="shared" si="92"/>
        <v>48838</v>
      </c>
      <c r="F352" s="456">
        <f t="shared" si="93"/>
        <v>48843</v>
      </c>
      <c r="G352" s="141" t="str">
        <f t="shared" si="94"/>
        <v>2033.09</v>
      </c>
      <c r="H352">
        <f t="shared" si="95"/>
        <v>2033</v>
      </c>
      <c r="I352">
        <f t="shared" si="96"/>
        <v>0</v>
      </c>
      <c r="J352">
        <f t="shared" si="97"/>
        <v>9</v>
      </c>
      <c r="K352" s="201" t="str">
        <f t="shared" si="98"/>
        <v>2033.09</v>
      </c>
    </row>
    <row r="353" spans="1:11" x14ac:dyDescent="0.3">
      <c r="A353" t="s">
        <v>1019</v>
      </c>
      <c r="B353" s="141">
        <v>352</v>
      </c>
      <c r="C353">
        <f t="shared" si="91"/>
        <v>2033</v>
      </c>
      <c r="E353" s="456">
        <f t="shared" si="92"/>
        <v>48845</v>
      </c>
      <c r="F353" s="456">
        <f t="shared" si="93"/>
        <v>48850</v>
      </c>
      <c r="G353" s="141" t="str">
        <f t="shared" si="94"/>
        <v>2033.09</v>
      </c>
      <c r="H353">
        <f t="shared" si="95"/>
        <v>2033</v>
      </c>
      <c r="I353">
        <f t="shared" si="96"/>
        <v>0</v>
      </c>
      <c r="J353">
        <f t="shared" si="97"/>
        <v>9</v>
      </c>
      <c r="K353" s="201" t="str">
        <f t="shared" si="98"/>
        <v>2033.09</v>
      </c>
    </row>
    <row r="354" spans="1:11" x14ac:dyDescent="0.3">
      <c r="A354" t="s">
        <v>1020</v>
      </c>
      <c r="B354" s="141">
        <v>353</v>
      </c>
      <c r="C354">
        <f t="shared" si="91"/>
        <v>2033</v>
      </c>
      <c r="E354" s="456">
        <f t="shared" si="92"/>
        <v>48852</v>
      </c>
      <c r="F354" s="456">
        <f t="shared" si="93"/>
        <v>48857</v>
      </c>
      <c r="G354" s="141" t="str">
        <f t="shared" si="94"/>
        <v>2033.09</v>
      </c>
      <c r="H354">
        <f t="shared" si="95"/>
        <v>2033</v>
      </c>
      <c r="I354">
        <f t="shared" si="96"/>
        <v>0</v>
      </c>
      <c r="J354">
        <f t="shared" si="97"/>
        <v>9</v>
      </c>
      <c r="K354" s="201" t="str">
        <f t="shared" si="98"/>
        <v>2033.09</v>
      </c>
    </row>
    <row r="355" spans="1:11" x14ac:dyDescent="0.3">
      <c r="A355" t="s">
        <v>1021</v>
      </c>
      <c r="B355" s="141">
        <v>354</v>
      </c>
      <c r="C355">
        <f t="shared" si="91"/>
        <v>2033</v>
      </c>
      <c r="E355" s="456">
        <f t="shared" si="92"/>
        <v>48859</v>
      </c>
      <c r="F355" s="456">
        <f t="shared" si="93"/>
        <v>48864</v>
      </c>
      <c r="G355" s="141" t="str">
        <f t="shared" si="94"/>
        <v>2033.10</v>
      </c>
      <c r="H355">
        <f t="shared" si="95"/>
        <v>2033</v>
      </c>
      <c r="I355">
        <f t="shared" si="96"/>
        <v>1</v>
      </c>
      <c r="J355">
        <f t="shared" si="97"/>
        <v>10</v>
      </c>
      <c r="K355" s="201" t="str">
        <f t="shared" si="98"/>
        <v>2033.10</v>
      </c>
    </row>
    <row r="356" spans="1:11" x14ac:dyDescent="0.3">
      <c r="A356" t="s">
        <v>1022</v>
      </c>
      <c r="B356" s="141">
        <v>355</v>
      </c>
      <c r="C356">
        <f t="shared" si="91"/>
        <v>2033</v>
      </c>
      <c r="E356" s="456">
        <f t="shared" si="92"/>
        <v>48866</v>
      </c>
      <c r="F356" s="456">
        <f t="shared" si="93"/>
        <v>48871</v>
      </c>
      <c r="G356" s="141" t="str">
        <f t="shared" si="94"/>
        <v>2033.10</v>
      </c>
      <c r="H356">
        <f t="shared" si="95"/>
        <v>2033</v>
      </c>
      <c r="I356">
        <f t="shared" si="96"/>
        <v>1</v>
      </c>
      <c r="J356">
        <f t="shared" si="97"/>
        <v>10</v>
      </c>
      <c r="K356" s="201" t="str">
        <f t="shared" si="98"/>
        <v>2033.10</v>
      </c>
    </row>
    <row r="357" spans="1:11" x14ac:dyDescent="0.3">
      <c r="A357" t="s">
        <v>1023</v>
      </c>
      <c r="B357" s="141">
        <v>356</v>
      </c>
      <c r="C357">
        <f t="shared" si="91"/>
        <v>2033</v>
      </c>
      <c r="E357" s="456">
        <f t="shared" si="92"/>
        <v>48873</v>
      </c>
      <c r="F357" s="456">
        <f t="shared" si="93"/>
        <v>48878</v>
      </c>
      <c r="G357" s="141" t="str">
        <f t="shared" si="94"/>
        <v>2033.10</v>
      </c>
      <c r="H357">
        <f t="shared" si="95"/>
        <v>2033</v>
      </c>
      <c r="I357">
        <f t="shared" si="96"/>
        <v>1</v>
      </c>
      <c r="J357">
        <f t="shared" si="97"/>
        <v>10</v>
      </c>
      <c r="K357" s="201" t="str">
        <f t="shared" si="98"/>
        <v>2033.10</v>
      </c>
    </row>
    <row r="358" spans="1:11" x14ac:dyDescent="0.3">
      <c r="A358" t="s">
        <v>1024</v>
      </c>
      <c r="B358" s="141">
        <v>357</v>
      </c>
      <c r="C358">
        <f t="shared" si="91"/>
        <v>2033</v>
      </c>
      <c r="E358" s="456">
        <f t="shared" si="92"/>
        <v>48880</v>
      </c>
      <c r="F358" s="456">
        <f t="shared" si="93"/>
        <v>48885</v>
      </c>
      <c r="G358" s="141" t="str">
        <f t="shared" si="94"/>
        <v>2033.10</v>
      </c>
      <c r="H358">
        <f t="shared" si="95"/>
        <v>2033</v>
      </c>
      <c r="I358">
        <f t="shared" si="96"/>
        <v>1</v>
      </c>
      <c r="J358">
        <f t="shared" si="97"/>
        <v>11</v>
      </c>
      <c r="K358" s="201" t="str">
        <f t="shared" si="98"/>
        <v>2033.11</v>
      </c>
    </row>
    <row r="359" spans="1:11" x14ac:dyDescent="0.3">
      <c r="A359" t="s">
        <v>1025</v>
      </c>
      <c r="B359" s="141">
        <v>358</v>
      </c>
      <c r="C359">
        <f t="shared" si="91"/>
        <v>2033</v>
      </c>
      <c r="E359" s="456">
        <f t="shared" si="92"/>
        <v>48887</v>
      </c>
      <c r="F359" s="456">
        <f t="shared" si="93"/>
        <v>48892</v>
      </c>
      <c r="G359" s="141" t="str">
        <f t="shared" si="94"/>
        <v>2033.11</v>
      </c>
      <c r="H359">
        <f t="shared" si="95"/>
        <v>2033</v>
      </c>
      <c r="I359">
        <f t="shared" si="96"/>
        <v>0</v>
      </c>
      <c r="J359">
        <f t="shared" si="97"/>
        <v>11</v>
      </c>
      <c r="K359" s="201" t="str">
        <f t="shared" si="98"/>
        <v>2033.11</v>
      </c>
    </row>
    <row r="360" spans="1:11" x14ac:dyDescent="0.3">
      <c r="A360" t="s">
        <v>1026</v>
      </c>
      <c r="B360" s="141">
        <v>359</v>
      </c>
      <c r="C360">
        <f t="shared" si="91"/>
        <v>2033</v>
      </c>
      <c r="E360" s="456">
        <f t="shared" si="92"/>
        <v>48894</v>
      </c>
      <c r="F360" s="456">
        <f t="shared" si="93"/>
        <v>48899</v>
      </c>
      <c r="G360" s="141" t="str">
        <f t="shared" si="94"/>
        <v>2033.11</v>
      </c>
      <c r="H360">
        <f t="shared" si="95"/>
        <v>2033</v>
      </c>
      <c r="I360">
        <f t="shared" si="96"/>
        <v>0</v>
      </c>
      <c r="J360">
        <f t="shared" si="97"/>
        <v>11</v>
      </c>
      <c r="K360" s="201" t="str">
        <f t="shared" si="98"/>
        <v>2033.11</v>
      </c>
    </row>
    <row r="361" spans="1:11" x14ac:dyDescent="0.3">
      <c r="A361" t="s">
        <v>1027</v>
      </c>
      <c r="B361" s="141">
        <v>360</v>
      </c>
      <c r="C361">
        <f t="shared" si="91"/>
        <v>2033</v>
      </c>
      <c r="E361" s="456">
        <f t="shared" si="92"/>
        <v>48901</v>
      </c>
      <c r="F361" s="456">
        <f t="shared" si="93"/>
        <v>48906</v>
      </c>
      <c r="G361" s="141" t="str">
        <f t="shared" si="94"/>
        <v>2033.11</v>
      </c>
      <c r="H361">
        <f t="shared" si="95"/>
        <v>2033</v>
      </c>
      <c r="I361">
        <f t="shared" si="96"/>
        <v>0</v>
      </c>
      <c r="J361">
        <f t="shared" si="97"/>
        <v>11</v>
      </c>
      <c r="K361" s="201" t="str">
        <f t="shared" si="98"/>
        <v>2033.11</v>
      </c>
    </row>
    <row r="362" spans="1:11" x14ac:dyDescent="0.3">
      <c r="A362" t="s">
        <v>1028</v>
      </c>
      <c r="B362" s="141">
        <v>361</v>
      </c>
      <c r="C362">
        <f t="shared" si="91"/>
        <v>2033</v>
      </c>
      <c r="E362" s="456">
        <f t="shared" si="92"/>
        <v>48908</v>
      </c>
      <c r="F362" s="456">
        <f t="shared" si="93"/>
        <v>48913</v>
      </c>
      <c r="G362" s="141" t="str">
        <f t="shared" si="94"/>
        <v>2033.11</v>
      </c>
      <c r="H362">
        <f t="shared" si="95"/>
        <v>2033</v>
      </c>
      <c r="I362">
        <f t="shared" si="96"/>
        <v>0</v>
      </c>
      <c r="J362">
        <f t="shared" si="97"/>
        <v>11</v>
      </c>
      <c r="K362" s="201" t="str">
        <f t="shared" si="98"/>
        <v>2033.11</v>
      </c>
    </row>
    <row r="363" spans="1:11" x14ac:dyDescent="0.3">
      <c r="A363" t="s">
        <v>1029</v>
      </c>
      <c r="B363" s="141">
        <v>362</v>
      </c>
      <c r="C363">
        <f t="shared" ref="C363:C426" si="99">H363</f>
        <v>2033</v>
      </c>
      <c r="E363" s="456">
        <f t="shared" ref="E363:E426" si="100">F362+2</f>
        <v>48915</v>
      </c>
      <c r="F363" s="456">
        <f t="shared" ref="F363:F426" si="101">E363+5</f>
        <v>48920</v>
      </c>
      <c r="G363" s="141" t="str">
        <f t="shared" ref="G363:G426" si="102">_xlfn.CONCAT(YEAR(E363),".",TEXT(MONTH(E363),"0#"))</f>
        <v>2033.12</v>
      </c>
      <c r="H363">
        <f t="shared" ref="H363:H426" si="103">YEAR(E363)</f>
        <v>2033</v>
      </c>
      <c r="I363">
        <f t="shared" ref="I363:I426" si="104">IF(VLOOKUP(G363,AC:AD,2,FALSE)&lt;4,1,0)</f>
        <v>0</v>
      </c>
      <c r="J363">
        <f t="shared" ref="J363:J426" si="105">IF(AND(DAY(F363)&lt; DAY(E363),I363=1),MONTH(E363)+1,MONTH(E363))</f>
        <v>12</v>
      </c>
      <c r="K363" s="201" t="str">
        <f t="shared" ref="K363:K426" si="106">_xlfn.CONCAT(H363,".",TEXT(J363,"0#"))</f>
        <v>2033.12</v>
      </c>
    </row>
    <row r="364" spans="1:11" x14ac:dyDescent="0.3">
      <c r="A364" t="s">
        <v>1030</v>
      </c>
      <c r="B364" s="141">
        <v>363</v>
      </c>
      <c r="C364">
        <f t="shared" si="99"/>
        <v>2033</v>
      </c>
      <c r="E364" s="456">
        <f t="shared" si="100"/>
        <v>48922</v>
      </c>
      <c r="F364" s="456">
        <f t="shared" si="101"/>
        <v>48927</v>
      </c>
      <c r="G364" s="141" t="str">
        <f t="shared" si="102"/>
        <v>2033.12</v>
      </c>
      <c r="H364">
        <f t="shared" si="103"/>
        <v>2033</v>
      </c>
      <c r="I364">
        <f t="shared" si="104"/>
        <v>0</v>
      </c>
      <c r="J364">
        <f t="shared" si="105"/>
        <v>12</v>
      </c>
      <c r="K364" s="201" t="str">
        <f t="shared" si="106"/>
        <v>2033.12</v>
      </c>
    </row>
    <row r="365" spans="1:11" x14ac:dyDescent="0.3">
      <c r="A365" t="s">
        <v>1031</v>
      </c>
      <c r="B365" s="141">
        <v>364</v>
      </c>
      <c r="C365">
        <f t="shared" si="99"/>
        <v>2033</v>
      </c>
      <c r="E365" s="456">
        <f t="shared" si="100"/>
        <v>48929</v>
      </c>
      <c r="F365" s="456">
        <f t="shared" si="101"/>
        <v>48934</v>
      </c>
      <c r="G365" s="141" t="str">
        <f t="shared" si="102"/>
        <v>2033.12</v>
      </c>
      <c r="H365">
        <f t="shared" si="103"/>
        <v>2033</v>
      </c>
      <c r="I365">
        <f t="shared" si="104"/>
        <v>0</v>
      </c>
      <c r="J365">
        <f t="shared" si="105"/>
        <v>12</v>
      </c>
      <c r="K365" s="201" t="str">
        <f t="shared" si="106"/>
        <v>2033.12</v>
      </c>
    </row>
    <row r="366" spans="1:11" x14ac:dyDescent="0.3">
      <c r="A366" t="s">
        <v>1032</v>
      </c>
      <c r="B366" s="141">
        <v>365</v>
      </c>
      <c r="C366">
        <f t="shared" si="99"/>
        <v>2033</v>
      </c>
      <c r="E366" s="456">
        <f t="shared" si="100"/>
        <v>48936</v>
      </c>
      <c r="F366" s="456">
        <f t="shared" si="101"/>
        <v>48941</v>
      </c>
      <c r="G366" s="141" t="str">
        <f t="shared" si="102"/>
        <v>2033.12</v>
      </c>
      <c r="H366">
        <f t="shared" si="103"/>
        <v>2033</v>
      </c>
      <c r="I366">
        <f t="shared" si="104"/>
        <v>0</v>
      </c>
      <c r="J366">
        <f t="shared" si="105"/>
        <v>12</v>
      </c>
      <c r="K366" s="201" t="str">
        <f t="shared" si="106"/>
        <v>2033.12</v>
      </c>
    </row>
    <row r="367" spans="1:11" x14ac:dyDescent="0.3">
      <c r="A367" t="s">
        <v>1033</v>
      </c>
      <c r="B367" s="141">
        <v>366</v>
      </c>
      <c r="C367">
        <f t="shared" si="99"/>
        <v>2033</v>
      </c>
      <c r="E367" s="456">
        <f t="shared" si="100"/>
        <v>48943</v>
      </c>
      <c r="F367" s="456">
        <f t="shared" si="101"/>
        <v>48948</v>
      </c>
      <c r="G367" s="141" t="str">
        <f t="shared" si="102"/>
        <v>2033.12</v>
      </c>
      <c r="H367">
        <f t="shared" si="103"/>
        <v>2033</v>
      </c>
      <c r="I367">
        <f t="shared" si="104"/>
        <v>0</v>
      </c>
      <c r="J367">
        <f t="shared" si="105"/>
        <v>12</v>
      </c>
      <c r="K367" s="201" t="str">
        <f t="shared" si="106"/>
        <v>2033.12</v>
      </c>
    </row>
    <row r="368" spans="1:11" x14ac:dyDescent="0.3">
      <c r="A368" t="s">
        <v>1034</v>
      </c>
      <c r="B368">
        <v>367</v>
      </c>
      <c r="C368">
        <f t="shared" si="99"/>
        <v>2034</v>
      </c>
      <c r="E368" s="456">
        <f t="shared" si="100"/>
        <v>48950</v>
      </c>
      <c r="F368" s="456">
        <f t="shared" si="101"/>
        <v>48955</v>
      </c>
      <c r="G368" s="141" t="str">
        <f t="shared" si="102"/>
        <v>2034.01</v>
      </c>
      <c r="H368">
        <f t="shared" si="103"/>
        <v>2034</v>
      </c>
      <c r="I368">
        <f t="shared" si="104"/>
        <v>1</v>
      </c>
      <c r="J368">
        <f t="shared" si="105"/>
        <v>1</v>
      </c>
      <c r="K368" s="201" t="str">
        <f t="shared" si="106"/>
        <v>2034.01</v>
      </c>
    </row>
    <row r="369" spans="1:11" x14ac:dyDescent="0.3">
      <c r="A369" t="s">
        <v>1035</v>
      </c>
      <c r="B369">
        <v>368</v>
      </c>
      <c r="C369">
        <f t="shared" si="99"/>
        <v>2034</v>
      </c>
      <c r="E369" s="456">
        <f t="shared" si="100"/>
        <v>48957</v>
      </c>
      <c r="F369" s="456">
        <f t="shared" si="101"/>
        <v>48962</v>
      </c>
      <c r="G369" s="141" t="str">
        <f t="shared" si="102"/>
        <v>2034.01</v>
      </c>
      <c r="H369">
        <f t="shared" si="103"/>
        <v>2034</v>
      </c>
      <c r="I369">
        <f t="shared" si="104"/>
        <v>1</v>
      </c>
      <c r="J369">
        <f t="shared" si="105"/>
        <v>1</v>
      </c>
      <c r="K369" s="201" t="str">
        <f t="shared" si="106"/>
        <v>2034.01</v>
      </c>
    </row>
    <row r="370" spans="1:11" x14ac:dyDescent="0.3">
      <c r="A370" t="s">
        <v>1036</v>
      </c>
      <c r="B370">
        <v>369</v>
      </c>
      <c r="C370">
        <f t="shared" si="99"/>
        <v>2034</v>
      </c>
      <c r="E370" s="456">
        <f t="shared" si="100"/>
        <v>48964</v>
      </c>
      <c r="F370" s="456">
        <f t="shared" si="101"/>
        <v>48969</v>
      </c>
      <c r="G370" s="141" t="str">
        <f t="shared" si="102"/>
        <v>2034.01</v>
      </c>
      <c r="H370">
        <f t="shared" si="103"/>
        <v>2034</v>
      </c>
      <c r="I370">
        <f t="shared" si="104"/>
        <v>1</v>
      </c>
      <c r="J370">
        <f t="shared" si="105"/>
        <v>1</v>
      </c>
      <c r="K370" s="201" t="str">
        <f t="shared" si="106"/>
        <v>2034.01</v>
      </c>
    </row>
    <row r="371" spans="1:11" x14ac:dyDescent="0.3">
      <c r="A371" t="s">
        <v>1037</v>
      </c>
      <c r="B371">
        <v>370</v>
      </c>
      <c r="C371">
        <f t="shared" si="99"/>
        <v>2034</v>
      </c>
      <c r="E371" s="456">
        <f t="shared" si="100"/>
        <v>48971</v>
      </c>
      <c r="F371" s="456">
        <f t="shared" si="101"/>
        <v>48976</v>
      </c>
      <c r="G371" s="141" t="str">
        <f t="shared" si="102"/>
        <v>2034.01</v>
      </c>
      <c r="H371">
        <f t="shared" si="103"/>
        <v>2034</v>
      </c>
      <c r="I371">
        <f t="shared" si="104"/>
        <v>1</v>
      </c>
      <c r="J371">
        <f t="shared" si="105"/>
        <v>2</v>
      </c>
      <c r="K371" s="201" t="str">
        <f t="shared" si="106"/>
        <v>2034.02</v>
      </c>
    </row>
    <row r="372" spans="1:11" x14ac:dyDescent="0.3">
      <c r="A372" t="s">
        <v>1038</v>
      </c>
      <c r="B372">
        <v>371</v>
      </c>
      <c r="C372">
        <f t="shared" si="99"/>
        <v>2034</v>
      </c>
      <c r="E372" s="456">
        <f t="shared" si="100"/>
        <v>48978</v>
      </c>
      <c r="F372" s="456">
        <f t="shared" si="101"/>
        <v>48983</v>
      </c>
      <c r="G372" s="141" t="str">
        <f t="shared" si="102"/>
        <v>2034.02</v>
      </c>
      <c r="H372">
        <f t="shared" si="103"/>
        <v>2034</v>
      </c>
      <c r="I372">
        <f t="shared" si="104"/>
        <v>1</v>
      </c>
      <c r="J372">
        <f t="shared" si="105"/>
        <v>2</v>
      </c>
      <c r="K372" s="201" t="str">
        <f t="shared" si="106"/>
        <v>2034.02</v>
      </c>
    </row>
    <row r="373" spans="1:11" x14ac:dyDescent="0.3">
      <c r="A373" t="s">
        <v>1039</v>
      </c>
      <c r="B373">
        <v>372</v>
      </c>
      <c r="C373">
        <f t="shared" si="99"/>
        <v>2034</v>
      </c>
      <c r="E373" s="456">
        <f t="shared" si="100"/>
        <v>48985</v>
      </c>
      <c r="F373" s="456">
        <f t="shared" si="101"/>
        <v>48990</v>
      </c>
      <c r="G373" s="141" t="str">
        <f t="shared" si="102"/>
        <v>2034.02</v>
      </c>
      <c r="H373">
        <f t="shared" si="103"/>
        <v>2034</v>
      </c>
      <c r="I373">
        <f t="shared" si="104"/>
        <v>1</v>
      </c>
      <c r="J373">
        <f t="shared" si="105"/>
        <v>2</v>
      </c>
      <c r="K373" s="201" t="str">
        <f t="shared" si="106"/>
        <v>2034.02</v>
      </c>
    </row>
    <row r="374" spans="1:11" x14ac:dyDescent="0.3">
      <c r="A374" t="s">
        <v>1040</v>
      </c>
      <c r="B374">
        <v>373</v>
      </c>
      <c r="C374">
        <f t="shared" si="99"/>
        <v>2034</v>
      </c>
      <c r="E374" s="456">
        <f t="shared" si="100"/>
        <v>48992</v>
      </c>
      <c r="F374" s="456">
        <f t="shared" si="101"/>
        <v>48997</v>
      </c>
      <c r="G374" s="141" t="str">
        <f t="shared" si="102"/>
        <v>2034.02</v>
      </c>
      <c r="H374">
        <f t="shared" si="103"/>
        <v>2034</v>
      </c>
      <c r="I374">
        <f t="shared" si="104"/>
        <v>1</v>
      </c>
      <c r="J374">
        <f t="shared" si="105"/>
        <v>2</v>
      </c>
      <c r="K374" s="201" t="str">
        <f t="shared" si="106"/>
        <v>2034.02</v>
      </c>
    </row>
    <row r="375" spans="1:11" x14ac:dyDescent="0.3">
      <c r="A375" t="s">
        <v>1041</v>
      </c>
      <c r="B375">
        <v>374</v>
      </c>
      <c r="C375">
        <f t="shared" si="99"/>
        <v>2034</v>
      </c>
      <c r="E375" s="456">
        <f t="shared" si="100"/>
        <v>48999</v>
      </c>
      <c r="F375" s="456">
        <f t="shared" si="101"/>
        <v>49004</v>
      </c>
      <c r="G375" s="141" t="str">
        <f t="shared" si="102"/>
        <v>2034.02</v>
      </c>
      <c r="H375">
        <f t="shared" si="103"/>
        <v>2034</v>
      </c>
      <c r="I375">
        <f t="shared" si="104"/>
        <v>1</v>
      </c>
      <c r="J375">
        <f t="shared" si="105"/>
        <v>3</v>
      </c>
      <c r="K375" s="201" t="str">
        <f t="shared" si="106"/>
        <v>2034.03</v>
      </c>
    </row>
    <row r="376" spans="1:11" x14ac:dyDescent="0.3">
      <c r="A376" t="s">
        <v>1042</v>
      </c>
      <c r="B376">
        <v>375</v>
      </c>
      <c r="C376">
        <f t="shared" si="99"/>
        <v>2034</v>
      </c>
      <c r="E376" s="456">
        <f t="shared" si="100"/>
        <v>49006</v>
      </c>
      <c r="F376" s="456">
        <f t="shared" si="101"/>
        <v>49011</v>
      </c>
      <c r="G376" s="141" t="str">
        <f t="shared" si="102"/>
        <v>2034.03</v>
      </c>
      <c r="H376">
        <f t="shared" si="103"/>
        <v>2034</v>
      </c>
      <c r="I376">
        <f t="shared" si="104"/>
        <v>0</v>
      </c>
      <c r="J376">
        <f t="shared" si="105"/>
        <v>3</v>
      </c>
      <c r="K376" s="201" t="str">
        <f t="shared" si="106"/>
        <v>2034.03</v>
      </c>
    </row>
    <row r="377" spans="1:11" x14ac:dyDescent="0.3">
      <c r="A377" t="s">
        <v>1043</v>
      </c>
      <c r="B377">
        <v>376</v>
      </c>
      <c r="C377">
        <f t="shared" si="99"/>
        <v>2034</v>
      </c>
      <c r="E377" s="456">
        <f t="shared" si="100"/>
        <v>49013</v>
      </c>
      <c r="F377" s="456">
        <f t="shared" si="101"/>
        <v>49018</v>
      </c>
      <c r="G377" s="141" t="str">
        <f t="shared" si="102"/>
        <v>2034.03</v>
      </c>
      <c r="H377">
        <f t="shared" si="103"/>
        <v>2034</v>
      </c>
      <c r="I377">
        <f t="shared" si="104"/>
        <v>0</v>
      </c>
      <c r="J377">
        <f t="shared" si="105"/>
        <v>3</v>
      </c>
      <c r="K377" s="201" t="str">
        <f t="shared" si="106"/>
        <v>2034.03</v>
      </c>
    </row>
    <row r="378" spans="1:11" x14ac:dyDescent="0.3">
      <c r="A378" t="s">
        <v>1044</v>
      </c>
      <c r="B378">
        <v>377</v>
      </c>
      <c r="C378">
        <f t="shared" si="99"/>
        <v>2034</v>
      </c>
      <c r="E378" s="456">
        <f t="shared" si="100"/>
        <v>49020</v>
      </c>
      <c r="F378" s="456">
        <f t="shared" si="101"/>
        <v>49025</v>
      </c>
      <c r="G378" s="141" t="str">
        <f t="shared" si="102"/>
        <v>2034.03</v>
      </c>
      <c r="H378">
        <f t="shared" si="103"/>
        <v>2034</v>
      </c>
      <c r="I378">
        <f t="shared" si="104"/>
        <v>0</v>
      </c>
      <c r="J378">
        <f t="shared" si="105"/>
        <v>3</v>
      </c>
      <c r="K378" s="201" t="str">
        <f t="shared" si="106"/>
        <v>2034.03</v>
      </c>
    </row>
    <row r="379" spans="1:11" x14ac:dyDescent="0.3">
      <c r="A379" t="s">
        <v>1045</v>
      </c>
      <c r="B379">
        <v>378</v>
      </c>
      <c r="C379">
        <f t="shared" si="99"/>
        <v>2034</v>
      </c>
      <c r="E379" s="456">
        <f t="shared" si="100"/>
        <v>49027</v>
      </c>
      <c r="F379" s="456">
        <f t="shared" si="101"/>
        <v>49032</v>
      </c>
      <c r="G379" s="141" t="str">
        <f t="shared" si="102"/>
        <v>2034.03</v>
      </c>
      <c r="H379">
        <f t="shared" si="103"/>
        <v>2034</v>
      </c>
      <c r="I379">
        <f t="shared" si="104"/>
        <v>0</v>
      </c>
      <c r="J379">
        <f t="shared" si="105"/>
        <v>3</v>
      </c>
      <c r="K379" s="201" t="str">
        <f t="shared" si="106"/>
        <v>2034.03</v>
      </c>
    </row>
    <row r="380" spans="1:11" x14ac:dyDescent="0.3">
      <c r="A380" t="s">
        <v>1046</v>
      </c>
      <c r="B380">
        <v>379</v>
      </c>
      <c r="C380">
        <f t="shared" si="99"/>
        <v>2034</v>
      </c>
      <c r="E380" s="456">
        <f t="shared" si="100"/>
        <v>49034</v>
      </c>
      <c r="F380" s="456">
        <f t="shared" si="101"/>
        <v>49039</v>
      </c>
      <c r="G380" s="141" t="str">
        <f t="shared" si="102"/>
        <v>2034.03</v>
      </c>
      <c r="H380">
        <f t="shared" si="103"/>
        <v>2034</v>
      </c>
      <c r="I380">
        <f t="shared" si="104"/>
        <v>0</v>
      </c>
      <c r="J380">
        <f t="shared" si="105"/>
        <v>3</v>
      </c>
      <c r="K380" s="201" t="str">
        <f t="shared" si="106"/>
        <v>2034.03</v>
      </c>
    </row>
    <row r="381" spans="1:11" x14ac:dyDescent="0.3">
      <c r="A381" t="s">
        <v>1047</v>
      </c>
      <c r="B381">
        <v>380</v>
      </c>
      <c r="C381">
        <f t="shared" si="99"/>
        <v>2034</v>
      </c>
      <c r="E381" s="456">
        <f t="shared" si="100"/>
        <v>49041</v>
      </c>
      <c r="F381" s="456">
        <f t="shared" si="101"/>
        <v>49046</v>
      </c>
      <c r="G381" s="141" t="str">
        <f t="shared" si="102"/>
        <v>2034.04</v>
      </c>
      <c r="H381">
        <f t="shared" si="103"/>
        <v>2034</v>
      </c>
      <c r="I381">
        <f t="shared" si="104"/>
        <v>1</v>
      </c>
      <c r="J381">
        <f t="shared" si="105"/>
        <v>4</v>
      </c>
      <c r="K381" s="201" t="str">
        <f t="shared" si="106"/>
        <v>2034.04</v>
      </c>
    </row>
    <row r="382" spans="1:11" x14ac:dyDescent="0.3">
      <c r="A382" t="s">
        <v>1048</v>
      </c>
      <c r="B382">
        <v>381</v>
      </c>
      <c r="C382">
        <f t="shared" si="99"/>
        <v>2034</v>
      </c>
      <c r="E382" s="456">
        <f t="shared" si="100"/>
        <v>49048</v>
      </c>
      <c r="F382" s="456">
        <f t="shared" si="101"/>
        <v>49053</v>
      </c>
      <c r="G382" s="141" t="str">
        <f t="shared" si="102"/>
        <v>2034.04</v>
      </c>
      <c r="H382">
        <f t="shared" si="103"/>
        <v>2034</v>
      </c>
      <c r="I382">
        <f t="shared" si="104"/>
        <v>1</v>
      </c>
      <c r="J382">
        <f t="shared" si="105"/>
        <v>4</v>
      </c>
      <c r="K382" s="201" t="str">
        <f t="shared" si="106"/>
        <v>2034.04</v>
      </c>
    </row>
    <row r="383" spans="1:11" x14ac:dyDescent="0.3">
      <c r="A383" t="s">
        <v>1049</v>
      </c>
      <c r="B383">
        <v>382</v>
      </c>
      <c r="C383">
        <f t="shared" si="99"/>
        <v>2034</v>
      </c>
      <c r="E383" s="456">
        <f t="shared" si="100"/>
        <v>49055</v>
      </c>
      <c r="F383" s="456">
        <f t="shared" si="101"/>
        <v>49060</v>
      </c>
      <c r="G383" s="141" t="str">
        <f t="shared" si="102"/>
        <v>2034.04</v>
      </c>
      <c r="H383">
        <f t="shared" si="103"/>
        <v>2034</v>
      </c>
      <c r="I383">
        <f t="shared" si="104"/>
        <v>1</v>
      </c>
      <c r="J383">
        <f t="shared" si="105"/>
        <v>4</v>
      </c>
      <c r="K383" s="201" t="str">
        <f t="shared" si="106"/>
        <v>2034.04</v>
      </c>
    </row>
    <row r="384" spans="1:11" x14ac:dyDescent="0.3">
      <c r="A384" t="s">
        <v>1050</v>
      </c>
      <c r="B384">
        <v>383</v>
      </c>
      <c r="C384">
        <f t="shared" si="99"/>
        <v>2034</v>
      </c>
      <c r="E384" s="456">
        <f t="shared" si="100"/>
        <v>49062</v>
      </c>
      <c r="F384" s="456">
        <f t="shared" si="101"/>
        <v>49067</v>
      </c>
      <c r="G384" s="141" t="str">
        <f t="shared" si="102"/>
        <v>2034.04</v>
      </c>
      <c r="H384">
        <f t="shared" si="103"/>
        <v>2034</v>
      </c>
      <c r="I384">
        <f t="shared" si="104"/>
        <v>1</v>
      </c>
      <c r="J384">
        <f t="shared" si="105"/>
        <v>5</v>
      </c>
      <c r="K384" s="201" t="str">
        <f t="shared" si="106"/>
        <v>2034.05</v>
      </c>
    </row>
    <row r="385" spans="1:11" x14ac:dyDescent="0.3">
      <c r="A385" t="s">
        <v>1051</v>
      </c>
      <c r="B385">
        <v>384</v>
      </c>
      <c r="C385">
        <f t="shared" si="99"/>
        <v>2034</v>
      </c>
      <c r="E385" s="456">
        <f t="shared" si="100"/>
        <v>49069</v>
      </c>
      <c r="F385" s="456">
        <f t="shared" si="101"/>
        <v>49074</v>
      </c>
      <c r="G385" s="141" t="str">
        <f t="shared" si="102"/>
        <v>2034.05</v>
      </c>
      <c r="H385">
        <f t="shared" si="103"/>
        <v>2034</v>
      </c>
      <c r="I385">
        <f t="shared" si="104"/>
        <v>0</v>
      </c>
      <c r="J385">
        <f t="shared" si="105"/>
        <v>5</v>
      </c>
      <c r="K385" s="201" t="str">
        <f t="shared" si="106"/>
        <v>2034.05</v>
      </c>
    </row>
    <row r="386" spans="1:11" x14ac:dyDescent="0.3">
      <c r="A386" t="s">
        <v>1052</v>
      </c>
      <c r="B386">
        <v>385</v>
      </c>
      <c r="C386">
        <f t="shared" si="99"/>
        <v>2034</v>
      </c>
      <c r="E386" s="456">
        <f t="shared" si="100"/>
        <v>49076</v>
      </c>
      <c r="F386" s="456">
        <f t="shared" si="101"/>
        <v>49081</v>
      </c>
      <c r="G386" s="141" t="str">
        <f t="shared" si="102"/>
        <v>2034.05</v>
      </c>
      <c r="H386">
        <f t="shared" si="103"/>
        <v>2034</v>
      </c>
      <c r="I386">
        <f t="shared" si="104"/>
        <v>0</v>
      </c>
      <c r="J386">
        <f t="shared" si="105"/>
        <v>5</v>
      </c>
      <c r="K386" s="201" t="str">
        <f t="shared" si="106"/>
        <v>2034.05</v>
      </c>
    </row>
    <row r="387" spans="1:11" x14ac:dyDescent="0.3">
      <c r="A387" t="s">
        <v>1053</v>
      </c>
      <c r="B387">
        <v>386</v>
      </c>
      <c r="C387">
        <f t="shared" si="99"/>
        <v>2034</v>
      </c>
      <c r="E387" s="456">
        <f t="shared" si="100"/>
        <v>49083</v>
      </c>
      <c r="F387" s="456">
        <f t="shared" si="101"/>
        <v>49088</v>
      </c>
      <c r="G387" s="141" t="str">
        <f t="shared" si="102"/>
        <v>2034.05</v>
      </c>
      <c r="H387">
        <f t="shared" si="103"/>
        <v>2034</v>
      </c>
      <c r="I387">
        <f t="shared" si="104"/>
        <v>0</v>
      </c>
      <c r="J387">
        <f t="shared" si="105"/>
        <v>5</v>
      </c>
      <c r="K387" s="201" t="str">
        <f t="shared" si="106"/>
        <v>2034.05</v>
      </c>
    </row>
    <row r="388" spans="1:11" x14ac:dyDescent="0.3">
      <c r="A388" t="s">
        <v>1054</v>
      </c>
      <c r="B388">
        <v>387</v>
      </c>
      <c r="C388">
        <f t="shared" si="99"/>
        <v>2034</v>
      </c>
      <c r="E388" s="456">
        <f t="shared" si="100"/>
        <v>49090</v>
      </c>
      <c r="F388" s="456">
        <f t="shared" si="101"/>
        <v>49095</v>
      </c>
      <c r="G388" s="141" t="str">
        <f t="shared" si="102"/>
        <v>2034.05</v>
      </c>
      <c r="H388">
        <f t="shared" si="103"/>
        <v>2034</v>
      </c>
      <c r="I388">
        <f t="shared" si="104"/>
        <v>0</v>
      </c>
      <c r="J388">
        <f t="shared" si="105"/>
        <v>5</v>
      </c>
      <c r="K388" s="201" t="str">
        <f t="shared" si="106"/>
        <v>2034.05</v>
      </c>
    </row>
    <row r="389" spans="1:11" x14ac:dyDescent="0.3">
      <c r="A389" t="s">
        <v>1055</v>
      </c>
      <c r="B389">
        <v>388</v>
      </c>
      <c r="C389">
        <f t="shared" si="99"/>
        <v>2034</v>
      </c>
      <c r="E389" s="456">
        <f t="shared" si="100"/>
        <v>49097</v>
      </c>
      <c r="F389" s="456">
        <f t="shared" si="101"/>
        <v>49102</v>
      </c>
      <c r="G389" s="141" t="str">
        <f t="shared" si="102"/>
        <v>2034.06</v>
      </c>
      <c r="H389">
        <f t="shared" si="103"/>
        <v>2034</v>
      </c>
      <c r="I389">
        <f t="shared" si="104"/>
        <v>0</v>
      </c>
      <c r="J389">
        <f t="shared" si="105"/>
        <v>6</v>
      </c>
      <c r="K389" s="201" t="str">
        <f t="shared" si="106"/>
        <v>2034.06</v>
      </c>
    </row>
    <row r="390" spans="1:11" x14ac:dyDescent="0.3">
      <c r="A390" t="s">
        <v>1056</v>
      </c>
      <c r="B390">
        <v>389</v>
      </c>
      <c r="C390">
        <f t="shared" si="99"/>
        <v>2034</v>
      </c>
      <c r="E390" s="456">
        <f t="shared" si="100"/>
        <v>49104</v>
      </c>
      <c r="F390" s="456">
        <f t="shared" si="101"/>
        <v>49109</v>
      </c>
      <c r="G390" s="141" t="str">
        <f t="shared" si="102"/>
        <v>2034.06</v>
      </c>
      <c r="H390">
        <f t="shared" si="103"/>
        <v>2034</v>
      </c>
      <c r="I390">
        <f t="shared" si="104"/>
        <v>0</v>
      </c>
      <c r="J390">
        <f t="shared" si="105"/>
        <v>6</v>
      </c>
      <c r="K390" s="201" t="str">
        <f t="shared" si="106"/>
        <v>2034.06</v>
      </c>
    </row>
    <row r="391" spans="1:11" x14ac:dyDescent="0.3">
      <c r="A391" t="s">
        <v>1057</v>
      </c>
      <c r="B391">
        <v>390</v>
      </c>
      <c r="C391">
        <f t="shared" si="99"/>
        <v>2034</v>
      </c>
      <c r="E391" s="456">
        <f t="shared" si="100"/>
        <v>49111</v>
      </c>
      <c r="F391" s="456">
        <f t="shared" si="101"/>
        <v>49116</v>
      </c>
      <c r="G391" s="141" t="str">
        <f t="shared" si="102"/>
        <v>2034.06</v>
      </c>
      <c r="H391">
        <f t="shared" si="103"/>
        <v>2034</v>
      </c>
      <c r="I391">
        <f t="shared" si="104"/>
        <v>0</v>
      </c>
      <c r="J391">
        <f t="shared" si="105"/>
        <v>6</v>
      </c>
      <c r="K391" s="201" t="str">
        <f t="shared" si="106"/>
        <v>2034.06</v>
      </c>
    </row>
    <row r="392" spans="1:11" x14ac:dyDescent="0.3">
      <c r="A392" t="s">
        <v>1058</v>
      </c>
      <c r="B392">
        <v>391</v>
      </c>
      <c r="C392">
        <f t="shared" si="99"/>
        <v>2034</v>
      </c>
      <c r="E392" s="456">
        <f t="shared" si="100"/>
        <v>49118</v>
      </c>
      <c r="F392" s="456">
        <f t="shared" si="101"/>
        <v>49123</v>
      </c>
      <c r="G392" s="141" t="str">
        <f t="shared" si="102"/>
        <v>2034.06</v>
      </c>
      <c r="H392">
        <f t="shared" si="103"/>
        <v>2034</v>
      </c>
      <c r="I392">
        <f t="shared" si="104"/>
        <v>0</v>
      </c>
      <c r="J392">
        <f t="shared" si="105"/>
        <v>6</v>
      </c>
      <c r="K392" s="201" t="str">
        <f t="shared" si="106"/>
        <v>2034.06</v>
      </c>
    </row>
    <row r="393" spans="1:11" x14ac:dyDescent="0.3">
      <c r="A393" t="s">
        <v>1059</v>
      </c>
      <c r="B393">
        <v>392</v>
      </c>
      <c r="C393">
        <f t="shared" si="99"/>
        <v>2034</v>
      </c>
      <c r="E393" s="456">
        <f t="shared" si="100"/>
        <v>49125</v>
      </c>
      <c r="F393" s="456">
        <f t="shared" si="101"/>
        <v>49130</v>
      </c>
      <c r="G393" s="141" t="str">
        <f t="shared" si="102"/>
        <v>2034.06</v>
      </c>
      <c r="H393">
        <f t="shared" si="103"/>
        <v>2034</v>
      </c>
      <c r="I393">
        <f t="shared" si="104"/>
        <v>0</v>
      </c>
      <c r="J393">
        <f t="shared" si="105"/>
        <v>6</v>
      </c>
      <c r="K393" s="201" t="str">
        <f t="shared" si="106"/>
        <v>2034.06</v>
      </c>
    </row>
    <row r="394" spans="1:11" x14ac:dyDescent="0.3">
      <c r="A394" t="s">
        <v>1060</v>
      </c>
      <c r="B394">
        <v>393</v>
      </c>
      <c r="C394">
        <f t="shared" si="99"/>
        <v>2034</v>
      </c>
      <c r="E394" s="456">
        <f t="shared" si="100"/>
        <v>49132</v>
      </c>
      <c r="F394" s="456">
        <f t="shared" si="101"/>
        <v>49137</v>
      </c>
      <c r="G394" s="141" t="str">
        <f t="shared" si="102"/>
        <v>2034.07</v>
      </c>
      <c r="H394">
        <f t="shared" si="103"/>
        <v>2034</v>
      </c>
      <c r="I394">
        <f t="shared" si="104"/>
        <v>1</v>
      </c>
      <c r="J394">
        <f t="shared" si="105"/>
        <v>7</v>
      </c>
      <c r="K394" s="201" t="str">
        <f t="shared" si="106"/>
        <v>2034.07</v>
      </c>
    </row>
    <row r="395" spans="1:11" x14ac:dyDescent="0.3">
      <c r="A395" t="s">
        <v>1061</v>
      </c>
      <c r="B395">
        <v>394</v>
      </c>
      <c r="C395">
        <f t="shared" si="99"/>
        <v>2034</v>
      </c>
      <c r="E395" s="456">
        <f t="shared" si="100"/>
        <v>49139</v>
      </c>
      <c r="F395" s="456">
        <f t="shared" si="101"/>
        <v>49144</v>
      </c>
      <c r="G395" s="141" t="str">
        <f t="shared" si="102"/>
        <v>2034.07</v>
      </c>
      <c r="H395">
        <f t="shared" si="103"/>
        <v>2034</v>
      </c>
      <c r="I395">
        <f t="shared" si="104"/>
        <v>1</v>
      </c>
      <c r="J395">
        <f t="shared" si="105"/>
        <v>7</v>
      </c>
      <c r="K395" s="201" t="str">
        <f t="shared" si="106"/>
        <v>2034.07</v>
      </c>
    </row>
    <row r="396" spans="1:11" x14ac:dyDescent="0.3">
      <c r="A396" t="s">
        <v>1062</v>
      </c>
      <c r="B396">
        <v>395</v>
      </c>
      <c r="C396">
        <f t="shared" si="99"/>
        <v>2034</v>
      </c>
      <c r="E396" s="456">
        <f t="shared" si="100"/>
        <v>49146</v>
      </c>
      <c r="F396" s="456">
        <f t="shared" si="101"/>
        <v>49151</v>
      </c>
      <c r="G396" s="141" t="str">
        <f t="shared" si="102"/>
        <v>2034.07</v>
      </c>
      <c r="H396">
        <f t="shared" si="103"/>
        <v>2034</v>
      </c>
      <c r="I396">
        <f t="shared" si="104"/>
        <v>1</v>
      </c>
      <c r="J396">
        <f t="shared" si="105"/>
        <v>7</v>
      </c>
      <c r="K396" s="201" t="str">
        <f t="shared" si="106"/>
        <v>2034.07</v>
      </c>
    </row>
    <row r="397" spans="1:11" x14ac:dyDescent="0.3">
      <c r="A397" t="s">
        <v>1063</v>
      </c>
      <c r="B397">
        <v>396</v>
      </c>
      <c r="C397">
        <f t="shared" si="99"/>
        <v>2034</v>
      </c>
      <c r="E397" s="456">
        <f t="shared" si="100"/>
        <v>49153</v>
      </c>
      <c r="F397" s="456">
        <f t="shared" si="101"/>
        <v>49158</v>
      </c>
      <c r="G397" s="141" t="str">
        <f t="shared" si="102"/>
        <v>2034.07</v>
      </c>
      <c r="H397">
        <f t="shared" si="103"/>
        <v>2034</v>
      </c>
      <c r="I397">
        <f t="shared" si="104"/>
        <v>1</v>
      </c>
      <c r="J397">
        <f t="shared" si="105"/>
        <v>8</v>
      </c>
      <c r="K397" s="201" t="str">
        <f t="shared" si="106"/>
        <v>2034.08</v>
      </c>
    </row>
    <row r="398" spans="1:11" x14ac:dyDescent="0.3">
      <c r="A398" t="s">
        <v>1064</v>
      </c>
      <c r="B398">
        <v>397</v>
      </c>
      <c r="C398">
        <f t="shared" si="99"/>
        <v>2034</v>
      </c>
      <c r="E398" s="456">
        <f t="shared" si="100"/>
        <v>49160</v>
      </c>
      <c r="F398" s="456">
        <f t="shared" si="101"/>
        <v>49165</v>
      </c>
      <c r="G398" s="141" t="str">
        <f t="shared" si="102"/>
        <v>2034.08</v>
      </c>
      <c r="H398">
        <f t="shared" si="103"/>
        <v>2034</v>
      </c>
      <c r="I398">
        <f t="shared" si="104"/>
        <v>0</v>
      </c>
      <c r="J398">
        <f t="shared" si="105"/>
        <v>8</v>
      </c>
      <c r="K398" s="201" t="str">
        <f t="shared" si="106"/>
        <v>2034.08</v>
      </c>
    </row>
    <row r="399" spans="1:11" x14ac:dyDescent="0.3">
      <c r="A399" t="s">
        <v>1065</v>
      </c>
      <c r="B399">
        <v>398</v>
      </c>
      <c r="C399">
        <f t="shared" si="99"/>
        <v>2034</v>
      </c>
      <c r="E399" s="456">
        <f t="shared" si="100"/>
        <v>49167</v>
      </c>
      <c r="F399" s="456">
        <f t="shared" si="101"/>
        <v>49172</v>
      </c>
      <c r="G399" s="141" t="str">
        <f t="shared" si="102"/>
        <v>2034.08</v>
      </c>
      <c r="H399">
        <f t="shared" si="103"/>
        <v>2034</v>
      </c>
      <c r="I399">
        <f t="shared" si="104"/>
        <v>0</v>
      </c>
      <c r="J399">
        <f t="shared" si="105"/>
        <v>8</v>
      </c>
      <c r="K399" s="201" t="str">
        <f t="shared" si="106"/>
        <v>2034.08</v>
      </c>
    </row>
    <row r="400" spans="1:11" x14ac:dyDescent="0.3">
      <c r="A400" t="s">
        <v>1066</v>
      </c>
      <c r="B400">
        <v>399</v>
      </c>
      <c r="C400">
        <f t="shared" si="99"/>
        <v>2034</v>
      </c>
      <c r="E400" s="456">
        <f t="shared" si="100"/>
        <v>49174</v>
      </c>
      <c r="F400" s="456">
        <f t="shared" si="101"/>
        <v>49179</v>
      </c>
      <c r="G400" s="141" t="str">
        <f t="shared" si="102"/>
        <v>2034.08</v>
      </c>
      <c r="H400">
        <f t="shared" si="103"/>
        <v>2034</v>
      </c>
      <c r="I400">
        <f t="shared" si="104"/>
        <v>0</v>
      </c>
      <c r="J400">
        <f t="shared" si="105"/>
        <v>8</v>
      </c>
      <c r="K400" s="201" t="str">
        <f t="shared" si="106"/>
        <v>2034.08</v>
      </c>
    </row>
    <row r="401" spans="1:11" x14ac:dyDescent="0.3">
      <c r="A401" t="s">
        <v>1067</v>
      </c>
      <c r="B401">
        <v>400</v>
      </c>
      <c r="C401">
        <f t="shared" si="99"/>
        <v>2034</v>
      </c>
      <c r="E401" s="456">
        <f t="shared" si="100"/>
        <v>49181</v>
      </c>
      <c r="F401" s="456">
        <f t="shared" si="101"/>
        <v>49186</v>
      </c>
      <c r="G401" s="141" t="str">
        <f t="shared" si="102"/>
        <v>2034.08</v>
      </c>
      <c r="H401">
        <f t="shared" si="103"/>
        <v>2034</v>
      </c>
      <c r="I401">
        <f t="shared" si="104"/>
        <v>0</v>
      </c>
      <c r="J401">
        <f t="shared" si="105"/>
        <v>8</v>
      </c>
      <c r="K401" s="201" t="str">
        <f t="shared" si="106"/>
        <v>2034.08</v>
      </c>
    </row>
    <row r="402" spans="1:11" x14ac:dyDescent="0.3">
      <c r="A402" t="s">
        <v>1068</v>
      </c>
      <c r="B402">
        <v>401</v>
      </c>
      <c r="C402">
        <f t="shared" si="99"/>
        <v>2034</v>
      </c>
      <c r="E402" s="456">
        <f t="shared" si="100"/>
        <v>49188</v>
      </c>
      <c r="F402" s="456">
        <f t="shared" si="101"/>
        <v>49193</v>
      </c>
      <c r="G402" s="141" t="str">
        <f t="shared" si="102"/>
        <v>2034.09</v>
      </c>
      <c r="H402">
        <f t="shared" si="103"/>
        <v>2034</v>
      </c>
      <c r="I402">
        <f t="shared" si="104"/>
        <v>0</v>
      </c>
      <c r="J402">
        <f t="shared" si="105"/>
        <v>9</v>
      </c>
      <c r="K402" s="201" t="str">
        <f t="shared" si="106"/>
        <v>2034.09</v>
      </c>
    </row>
    <row r="403" spans="1:11" x14ac:dyDescent="0.3">
      <c r="A403" t="s">
        <v>1069</v>
      </c>
      <c r="B403">
        <v>402</v>
      </c>
      <c r="C403">
        <f t="shared" si="99"/>
        <v>2034</v>
      </c>
      <c r="E403" s="456">
        <f t="shared" si="100"/>
        <v>49195</v>
      </c>
      <c r="F403" s="456">
        <f t="shared" si="101"/>
        <v>49200</v>
      </c>
      <c r="G403" s="141" t="str">
        <f t="shared" si="102"/>
        <v>2034.09</v>
      </c>
      <c r="H403">
        <f t="shared" si="103"/>
        <v>2034</v>
      </c>
      <c r="I403">
        <f t="shared" si="104"/>
        <v>0</v>
      </c>
      <c r="J403">
        <f t="shared" si="105"/>
        <v>9</v>
      </c>
      <c r="K403" s="201" t="str">
        <f t="shared" si="106"/>
        <v>2034.09</v>
      </c>
    </row>
    <row r="404" spans="1:11" x14ac:dyDescent="0.3">
      <c r="A404" t="s">
        <v>1070</v>
      </c>
      <c r="B404">
        <v>403</v>
      </c>
      <c r="C404">
        <f t="shared" si="99"/>
        <v>2034</v>
      </c>
      <c r="E404" s="456">
        <f t="shared" si="100"/>
        <v>49202</v>
      </c>
      <c r="F404" s="456">
        <f t="shared" si="101"/>
        <v>49207</v>
      </c>
      <c r="G404" s="141" t="str">
        <f t="shared" si="102"/>
        <v>2034.09</v>
      </c>
      <c r="H404">
        <f t="shared" si="103"/>
        <v>2034</v>
      </c>
      <c r="I404">
        <f t="shared" si="104"/>
        <v>0</v>
      </c>
      <c r="J404">
        <f t="shared" si="105"/>
        <v>9</v>
      </c>
      <c r="K404" s="201" t="str">
        <f t="shared" si="106"/>
        <v>2034.09</v>
      </c>
    </row>
    <row r="405" spans="1:11" x14ac:dyDescent="0.3">
      <c r="A405" t="s">
        <v>1071</v>
      </c>
      <c r="B405">
        <v>404</v>
      </c>
      <c r="C405">
        <f t="shared" si="99"/>
        <v>2034</v>
      </c>
      <c r="E405" s="456">
        <f t="shared" si="100"/>
        <v>49209</v>
      </c>
      <c r="F405" s="456">
        <f t="shared" si="101"/>
        <v>49214</v>
      </c>
      <c r="G405" s="141" t="str">
        <f t="shared" si="102"/>
        <v>2034.09</v>
      </c>
      <c r="H405">
        <f t="shared" si="103"/>
        <v>2034</v>
      </c>
      <c r="I405">
        <f t="shared" si="104"/>
        <v>0</v>
      </c>
      <c r="J405">
        <f t="shared" si="105"/>
        <v>9</v>
      </c>
      <c r="K405" s="201" t="str">
        <f t="shared" si="106"/>
        <v>2034.09</v>
      </c>
    </row>
    <row r="406" spans="1:11" x14ac:dyDescent="0.3">
      <c r="A406" t="s">
        <v>1072</v>
      </c>
      <c r="B406">
        <v>405</v>
      </c>
      <c r="C406">
        <f t="shared" si="99"/>
        <v>2034</v>
      </c>
      <c r="E406" s="456">
        <f t="shared" si="100"/>
        <v>49216</v>
      </c>
      <c r="F406" s="456">
        <f t="shared" si="101"/>
        <v>49221</v>
      </c>
      <c r="G406" s="141" t="str">
        <f t="shared" si="102"/>
        <v>2034.09</v>
      </c>
      <c r="H406">
        <f t="shared" si="103"/>
        <v>2034</v>
      </c>
      <c r="I406">
        <f t="shared" si="104"/>
        <v>0</v>
      </c>
      <c r="J406">
        <f t="shared" si="105"/>
        <v>9</v>
      </c>
      <c r="K406" s="201" t="str">
        <f t="shared" si="106"/>
        <v>2034.09</v>
      </c>
    </row>
    <row r="407" spans="1:11" x14ac:dyDescent="0.3">
      <c r="A407" t="s">
        <v>1073</v>
      </c>
      <c r="B407">
        <v>406</v>
      </c>
      <c r="C407">
        <f t="shared" si="99"/>
        <v>2034</v>
      </c>
      <c r="E407" s="456">
        <f t="shared" si="100"/>
        <v>49223</v>
      </c>
      <c r="F407" s="456">
        <f t="shared" si="101"/>
        <v>49228</v>
      </c>
      <c r="G407" s="141" t="str">
        <f t="shared" si="102"/>
        <v>2034.10</v>
      </c>
      <c r="H407">
        <f t="shared" si="103"/>
        <v>2034</v>
      </c>
      <c r="I407">
        <f t="shared" si="104"/>
        <v>1</v>
      </c>
      <c r="J407">
        <f t="shared" si="105"/>
        <v>10</v>
      </c>
      <c r="K407" s="201" t="str">
        <f t="shared" si="106"/>
        <v>2034.10</v>
      </c>
    </row>
    <row r="408" spans="1:11" x14ac:dyDescent="0.3">
      <c r="A408" t="s">
        <v>1074</v>
      </c>
      <c r="B408">
        <v>407</v>
      </c>
      <c r="C408">
        <f t="shared" si="99"/>
        <v>2034</v>
      </c>
      <c r="E408" s="456">
        <f t="shared" si="100"/>
        <v>49230</v>
      </c>
      <c r="F408" s="456">
        <f t="shared" si="101"/>
        <v>49235</v>
      </c>
      <c r="G408" s="141" t="str">
        <f t="shared" si="102"/>
        <v>2034.10</v>
      </c>
      <c r="H408">
        <f t="shared" si="103"/>
        <v>2034</v>
      </c>
      <c r="I408">
        <f t="shared" si="104"/>
        <v>1</v>
      </c>
      <c r="J408">
        <f t="shared" si="105"/>
        <v>10</v>
      </c>
      <c r="K408" s="201" t="str">
        <f t="shared" si="106"/>
        <v>2034.10</v>
      </c>
    </row>
    <row r="409" spans="1:11" x14ac:dyDescent="0.3">
      <c r="A409" t="s">
        <v>1075</v>
      </c>
      <c r="B409">
        <v>408</v>
      </c>
      <c r="C409">
        <f t="shared" si="99"/>
        <v>2034</v>
      </c>
      <c r="E409" s="456">
        <f t="shared" si="100"/>
        <v>49237</v>
      </c>
      <c r="F409" s="456">
        <f t="shared" si="101"/>
        <v>49242</v>
      </c>
      <c r="G409" s="141" t="str">
        <f t="shared" si="102"/>
        <v>2034.10</v>
      </c>
      <c r="H409">
        <f t="shared" si="103"/>
        <v>2034</v>
      </c>
      <c r="I409">
        <f t="shared" si="104"/>
        <v>1</v>
      </c>
      <c r="J409">
        <f t="shared" si="105"/>
        <v>10</v>
      </c>
      <c r="K409" s="201" t="str">
        <f t="shared" si="106"/>
        <v>2034.10</v>
      </c>
    </row>
    <row r="410" spans="1:11" x14ac:dyDescent="0.3">
      <c r="A410" t="s">
        <v>1076</v>
      </c>
      <c r="B410">
        <v>409</v>
      </c>
      <c r="C410">
        <f t="shared" si="99"/>
        <v>2034</v>
      </c>
      <c r="E410" s="456">
        <f t="shared" si="100"/>
        <v>49244</v>
      </c>
      <c r="F410" s="456">
        <f t="shared" si="101"/>
        <v>49249</v>
      </c>
      <c r="G410" s="141" t="str">
        <f t="shared" si="102"/>
        <v>2034.10</v>
      </c>
      <c r="H410">
        <f t="shared" si="103"/>
        <v>2034</v>
      </c>
      <c r="I410">
        <f t="shared" si="104"/>
        <v>1</v>
      </c>
      <c r="J410">
        <f t="shared" si="105"/>
        <v>11</v>
      </c>
      <c r="K410" s="201" t="str">
        <f t="shared" si="106"/>
        <v>2034.11</v>
      </c>
    </row>
    <row r="411" spans="1:11" x14ac:dyDescent="0.3">
      <c r="A411" t="s">
        <v>1077</v>
      </c>
      <c r="B411">
        <v>410</v>
      </c>
      <c r="C411">
        <f t="shared" si="99"/>
        <v>2034</v>
      </c>
      <c r="E411" s="456">
        <f t="shared" si="100"/>
        <v>49251</v>
      </c>
      <c r="F411" s="456">
        <f t="shared" si="101"/>
        <v>49256</v>
      </c>
      <c r="G411" s="141" t="str">
        <f t="shared" si="102"/>
        <v>2034.11</v>
      </c>
      <c r="H411">
        <f t="shared" si="103"/>
        <v>2034</v>
      </c>
      <c r="I411">
        <f t="shared" si="104"/>
        <v>0</v>
      </c>
      <c r="J411">
        <f t="shared" si="105"/>
        <v>11</v>
      </c>
      <c r="K411" s="201" t="str">
        <f t="shared" si="106"/>
        <v>2034.11</v>
      </c>
    </row>
    <row r="412" spans="1:11" x14ac:dyDescent="0.3">
      <c r="A412" t="s">
        <v>1078</v>
      </c>
      <c r="B412">
        <v>411</v>
      </c>
      <c r="C412">
        <f t="shared" si="99"/>
        <v>2034</v>
      </c>
      <c r="E412" s="456">
        <f t="shared" si="100"/>
        <v>49258</v>
      </c>
      <c r="F412" s="456">
        <f t="shared" si="101"/>
        <v>49263</v>
      </c>
      <c r="G412" s="141" t="str">
        <f t="shared" si="102"/>
        <v>2034.11</v>
      </c>
      <c r="H412">
        <f t="shared" si="103"/>
        <v>2034</v>
      </c>
      <c r="I412">
        <f t="shared" si="104"/>
        <v>0</v>
      </c>
      <c r="J412">
        <f t="shared" si="105"/>
        <v>11</v>
      </c>
      <c r="K412" s="201" t="str">
        <f t="shared" si="106"/>
        <v>2034.11</v>
      </c>
    </row>
    <row r="413" spans="1:11" x14ac:dyDescent="0.3">
      <c r="A413" t="s">
        <v>1079</v>
      </c>
      <c r="B413">
        <v>412</v>
      </c>
      <c r="C413">
        <f t="shared" si="99"/>
        <v>2034</v>
      </c>
      <c r="E413" s="456">
        <f t="shared" si="100"/>
        <v>49265</v>
      </c>
      <c r="F413" s="456">
        <f t="shared" si="101"/>
        <v>49270</v>
      </c>
      <c r="G413" s="141" t="str">
        <f t="shared" si="102"/>
        <v>2034.11</v>
      </c>
      <c r="H413">
        <f t="shared" si="103"/>
        <v>2034</v>
      </c>
      <c r="I413">
        <f t="shared" si="104"/>
        <v>0</v>
      </c>
      <c r="J413">
        <f t="shared" si="105"/>
        <v>11</v>
      </c>
      <c r="K413" s="201" t="str">
        <f t="shared" si="106"/>
        <v>2034.11</v>
      </c>
    </row>
    <row r="414" spans="1:11" x14ac:dyDescent="0.3">
      <c r="A414" t="s">
        <v>1080</v>
      </c>
      <c r="B414">
        <v>413</v>
      </c>
      <c r="C414">
        <f t="shared" si="99"/>
        <v>2034</v>
      </c>
      <c r="E414" s="456">
        <f t="shared" si="100"/>
        <v>49272</v>
      </c>
      <c r="F414" s="456">
        <f t="shared" si="101"/>
        <v>49277</v>
      </c>
      <c r="G414" s="141" t="str">
        <f t="shared" si="102"/>
        <v>2034.11</v>
      </c>
      <c r="H414">
        <f t="shared" si="103"/>
        <v>2034</v>
      </c>
      <c r="I414">
        <f t="shared" si="104"/>
        <v>0</v>
      </c>
      <c r="J414">
        <f t="shared" si="105"/>
        <v>11</v>
      </c>
      <c r="K414" s="201" t="str">
        <f t="shared" si="106"/>
        <v>2034.11</v>
      </c>
    </row>
    <row r="415" spans="1:11" x14ac:dyDescent="0.3">
      <c r="A415" t="s">
        <v>1081</v>
      </c>
      <c r="B415">
        <v>414</v>
      </c>
      <c r="C415">
        <f t="shared" si="99"/>
        <v>2034</v>
      </c>
      <c r="E415" s="456">
        <f t="shared" si="100"/>
        <v>49279</v>
      </c>
      <c r="F415" s="456">
        <f t="shared" si="101"/>
        <v>49284</v>
      </c>
      <c r="G415" s="141" t="str">
        <f t="shared" si="102"/>
        <v>2034.12</v>
      </c>
      <c r="H415">
        <f t="shared" si="103"/>
        <v>2034</v>
      </c>
      <c r="I415">
        <f t="shared" si="104"/>
        <v>1</v>
      </c>
      <c r="J415">
        <f t="shared" si="105"/>
        <v>12</v>
      </c>
      <c r="K415" s="201" t="str">
        <f t="shared" si="106"/>
        <v>2034.12</v>
      </c>
    </row>
    <row r="416" spans="1:11" x14ac:dyDescent="0.3">
      <c r="A416" t="s">
        <v>1082</v>
      </c>
      <c r="B416">
        <v>415</v>
      </c>
      <c r="C416">
        <f t="shared" si="99"/>
        <v>2034</v>
      </c>
      <c r="E416" s="456">
        <f t="shared" si="100"/>
        <v>49286</v>
      </c>
      <c r="F416" s="456">
        <f t="shared" si="101"/>
        <v>49291</v>
      </c>
      <c r="G416" s="141" t="str">
        <f t="shared" si="102"/>
        <v>2034.12</v>
      </c>
      <c r="H416">
        <f t="shared" si="103"/>
        <v>2034</v>
      </c>
      <c r="I416">
        <f t="shared" si="104"/>
        <v>1</v>
      </c>
      <c r="J416">
        <f t="shared" si="105"/>
        <v>12</v>
      </c>
      <c r="K416" s="201" t="str">
        <f t="shared" si="106"/>
        <v>2034.12</v>
      </c>
    </row>
    <row r="417" spans="1:11" x14ac:dyDescent="0.3">
      <c r="A417" t="s">
        <v>1083</v>
      </c>
      <c r="B417">
        <v>416</v>
      </c>
      <c r="C417">
        <f t="shared" si="99"/>
        <v>2034</v>
      </c>
      <c r="E417" s="456">
        <f t="shared" si="100"/>
        <v>49293</v>
      </c>
      <c r="F417" s="456">
        <f t="shared" si="101"/>
        <v>49298</v>
      </c>
      <c r="G417" s="141" t="str">
        <f t="shared" si="102"/>
        <v>2034.12</v>
      </c>
      <c r="H417">
        <f t="shared" si="103"/>
        <v>2034</v>
      </c>
      <c r="I417">
        <f t="shared" si="104"/>
        <v>1</v>
      </c>
      <c r="J417">
        <f t="shared" si="105"/>
        <v>12</v>
      </c>
      <c r="K417" s="201" t="str">
        <f t="shared" si="106"/>
        <v>2034.12</v>
      </c>
    </row>
    <row r="418" spans="1:11" x14ac:dyDescent="0.3">
      <c r="A418" t="s">
        <v>1084</v>
      </c>
      <c r="B418">
        <v>417</v>
      </c>
      <c r="C418">
        <f t="shared" si="99"/>
        <v>2034</v>
      </c>
      <c r="E418" s="456">
        <f t="shared" si="100"/>
        <v>49300</v>
      </c>
      <c r="F418" s="456">
        <f t="shared" si="101"/>
        <v>49305</v>
      </c>
      <c r="G418" s="141" t="str">
        <f t="shared" si="102"/>
        <v>2034.12</v>
      </c>
      <c r="H418">
        <f t="shared" si="103"/>
        <v>2034</v>
      </c>
      <c r="I418">
        <f t="shared" si="104"/>
        <v>1</v>
      </c>
      <c r="J418">
        <f t="shared" si="105"/>
        <v>12</v>
      </c>
      <c r="K418" s="201" t="str">
        <f t="shared" si="106"/>
        <v>2034.12</v>
      </c>
    </row>
    <row r="419" spans="1:11" x14ac:dyDescent="0.3">
      <c r="A419" t="s">
        <v>1085</v>
      </c>
      <c r="B419">
        <v>418</v>
      </c>
      <c r="C419">
        <f t="shared" si="99"/>
        <v>2034</v>
      </c>
      <c r="E419" s="456">
        <f t="shared" si="100"/>
        <v>49307</v>
      </c>
      <c r="F419" s="456">
        <f t="shared" si="101"/>
        <v>49312</v>
      </c>
      <c r="G419" s="141" t="str">
        <f t="shared" si="102"/>
        <v>2034.12</v>
      </c>
      <c r="H419">
        <f t="shared" si="103"/>
        <v>2034</v>
      </c>
      <c r="I419">
        <f t="shared" si="104"/>
        <v>1</v>
      </c>
      <c r="J419">
        <f t="shared" si="105"/>
        <v>13</v>
      </c>
      <c r="K419" s="201" t="str">
        <f t="shared" si="106"/>
        <v>2034.13</v>
      </c>
    </row>
    <row r="420" spans="1:11" x14ac:dyDescent="0.3">
      <c r="A420" t="s">
        <v>1086</v>
      </c>
      <c r="B420" s="141">
        <v>419</v>
      </c>
      <c r="C420">
        <f t="shared" si="99"/>
        <v>2035</v>
      </c>
      <c r="E420" s="456">
        <f t="shared" si="100"/>
        <v>49314</v>
      </c>
      <c r="F420" s="456">
        <f t="shared" si="101"/>
        <v>49319</v>
      </c>
      <c r="G420" s="141" t="str">
        <f t="shared" si="102"/>
        <v>2035.01</v>
      </c>
      <c r="H420">
        <f t="shared" si="103"/>
        <v>2035</v>
      </c>
      <c r="I420">
        <f t="shared" si="104"/>
        <v>0</v>
      </c>
      <c r="J420">
        <f t="shared" si="105"/>
        <v>1</v>
      </c>
      <c r="K420" s="201" t="str">
        <f t="shared" si="106"/>
        <v>2035.01</v>
      </c>
    </row>
    <row r="421" spans="1:11" x14ac:dyDescent="0.3">
      <c r="A421" t="s">
        <v>1087</v>
      </c>
      <c r="B421" s="141">
        <v>420</v>
      </c>
      <c r="C421">
        <f t="shared" si="99"/>
        <v>2035</v>
      </c>
      <c r="E421" s="456">
        <f t="shared" si="100"/>
        <v>49321</v>
      </c>
      <c r="F421" s="456">
        <f t="shared" si="101"/>
        <v>49326</v>
      </c>
      <c r="G421" s="141" t="str">
        <f t="shared" si="102"/>
        <v>2035.01</v>
      </c>
      <c r="H421">
        <f t="shared" si="103"/>
        <v>2035</v>
      </c>
      <c r="I421">
        <f t="shared" si="104"/>
        <v>0</v>
      </c>
      <c r="J421">
        <f t="shared" si="105"/>
        <v>1</v>
      </c>
      <c r="K421" s="201" t="str">
        <f t="shared" si="106"/>
        <v>2035.01</v>
      </c>
    </row>
    <row r="422" spans="1:11" x14ac:dyDescent="0.3">
      <c r="A422" t="s">
        <v>1088</v>
      </c>
      <c r="B422" s="141">
        <v>421</v>
      </c>
      <c r="C422">
        <f t="shared" si="99"/>
        <v>2035</v>
      </c>
      <c r="E422" s="456">
        <f t="shared" si="100"/>
        <v>49328</v>
      </c>
      <c r="F422" s="456">
        <f t="shared" si="101"/>
        <v>49333</v>
      </c>
      <c r="G422" s="141" t="str">
        <f t="shared" si="102"/>
        <v>2035.01</v>
      </c>
      <c r="H422">
        <f t="shared" si="103"/>
        <v>2035</v>
      </c>
      <c r="I422">
        <f t="shared" si="104"/>
        <v>0</v>
      </c>
      <c r="J422">
        <f t="shared" si="105"/>
        <v>1</v>
      </c>
      <c r="K422" s="201" t="str">
        <f t="shared" si="106"/>
        <v>2035.01</v>
      </c>
    </row>
    <row r="423" spans="1:11" x14ac:dyDescent="0.3">
      <c r="A423" t="s">
        <v>1089</v>
      </c>
      <c r="B423" s="141">
        <v>422</v>
      </c>
      <c r="C423">
        <f t="shared" si="99"/>
        <v>2035</v>
      </c>
      <c r="E423" s="456">
        <f t="shared" si="100"/>
        <v>49335</v>
      </c>
      <c r="F423" s="456">
        <f t="shared" si="101"/>
        <v>49340</v>
      </c>
      <c r="G423" s="141" t="str">
        <f t="shared" si="102"/>
        <v>2035.01</v>
      </c>
      <c r="H423">
        <f t="shared" si="103"/>
        <v>2035</v>
      </c>
      <c r="I423">
        <f t="shared" si="104"/>
        <v>0</v>
      </c>
      <c r="J423">
        <f t="shared" si="105"/>
        <v>1</v>
      </c>
      <c r="K423" s="201" t="str">
        <f t="shared" si="106"/>
        <v>2035.01</v>
      </c>
    </row>
    <row r="424" spans="1:11" x14ac:dyDescent="0.3">
      <c r="A424" t="s">
        <v>1090</v>
      </c>
      <c r="B424" s="141">
        <v>423</v>
      </c>
      <c r="C424">
        <f t="shared" si="99"/>
        <v>2035</v>
      </c>
      <c r="E424" s="456">
        <f t="shared" si="100"/>
        <v>49342</v>
      </c>
      <c r="F424" s="456">
        <f t="shared" si="101"/>
        <v>49347</v>
      </c>
      <c r="G424" s="141" t="str">
        <f t="shared" si="102"/>
        <v>2035.02</v>
      </c>
      <c r="H424">
        <f t="shared" si="103"/>
        <v>2035</v>
      </c>
      <c r="I424">
        <f t="shared" si="104"/>
        <v>0</v>
      </c>
      <c r="J424">
        <f t="shared" si="105"/>
        <v>2</v>
      </c>
      <c r="K424" s="201" t="str">
        <f t="shared" si="106"/>
        <v>2035.02</v>
      </c>
    </row>
    <row r="425" spans="1:11" x14ac:dyDescent="0.3">
      <c r="A425" t="s">
        <v>1091</v>
      </c>
      <c r="B425" s="141">
        <v>424</v>
      </c>
      <c r="C425">
        <f t="shared" si="99"/>
        <v>2035</v>
      </c>
      <c r="E425" s="456">
        <f t="shared" si="100"/>
        <v>49349</v>
      </c>
      <c r="F425" s="456">
        <f t="shared" si="101"/>
        <v>49354</v>
      </c>
      <c r="G425" s="141" t="str">
        <f t="shared" si="102"/>
        <v>2035.02</v>
      </c>
      <c r="H425">
        <f t="shared" si="103"/>
        <v>2035</v>
      </c>
      <c r="I425">
        <f t="shared" si="104"/>
        <v>0</v>
      </c>
      <c r="J425">
        <f t="shared" si="105"/>
        <v>2</v>
      </c>
      <c r="K425" s="201" t="str">
        <f t="shared" si="106"/>
        <v>2035.02</v>
      </c>
    </row>
    <row r="426" spans="1:11" x14ac:dyDescent="0.3">
      <c r="A426" t="s">
        <v>1092</v>
      </c>
      <c r="B426" s="141">
        <v>425</v>
      </c>
      <c r="C426">
        <f t="shared" si="99"/>
        <v>2035</v>
      </c>
      <c r="E426" s="456">
        <f t="shared" si="100"/>
        <v>49356</v>
      </c>
      <c r="F426" s="456">
        <f t="shared" si="101"/>
        <v>49361</v>
      </c>
      <c r="G426" s="141" t="str">
        <f t="shared" si="102"/>
        <v>2035.02</v>
      </c>
      <c r="H426">
        <f t="shared" si="103"/>
        <v>2035</v>
      </c>
      <c r="I426">
        <f t="shared" si="104"/>
        <v>0</v>
      </c>
      <c r="J426">
        <f t="shared" si="105"/>
        <v>2</v>
      </c>
      <c r="K426" s="201" t="str">
        <f t="shared" si="106"/>
        <v>2035.02</v>
      </c>
    </row>
    <row r="427" spans="1:11" x14ac:dyDescent="0.3">
      <c r="A427" t="s">
        <v>1093</v>
      </c>
      <c r="B427" s="141">
        <v>426</v>
      </c>
      <c r="C427">
        <f t="shared" ref="C427:C490" si="107">H427</f>
        <v>2035</v>
      </c>
      <c r="E427" s="456">
        <f t="shared" ref="E427:E490" si="108">F426+2</f>
        <v>49363</v>
      </c>
      <c r="F427" s="456">
        <f t="shared" ref="F427:F490" si="109">E427+5</f>
        <v>49368</v>
      </c>
      <c r="G427" s="141" t="str">
        <f t="shared" ref="G427:G490" si="110">_xlfn.CONCAT(YEAR(E427),".",TEXT(MONTH(E427),"0#"))</f>
        <v>2035.02</v>
      </c>
      <c r="H427">
        <f t="shared" ref="H427:H490" si="111">YEAR(E427)</f>
        <v>2035</v>
      </c>
      <c r="I427">
        <f t="shared" ref="I427:I490" si="112">IF(VLOOKUP(G427,AC:AD,2,FALSE)&lt;4,1,0)</f>
        <v>0</v>
      </c>
      <c r="J427">
        <f t="shared" ref="J427:J490" si="113">IF(AND(DAY(F427)&lt; DAY(E427),I427=1),MONTH(E427)+1,MONTH(E427))</f>
        <v>2</v>
      </c>
      <c r="K427" s="201" t="str">
        <f t="shared" ref="K427:K490" si="114">_xlfn.CONCAT(H427,".",TEXT(J427,"0#"))</f>
        <v>2035.02</v>
      </c>
    </row>
    <row r="428" spans="1:11" x14ac:dyDescent="0.3">
      <c r="A428" t="s">
        <v>1094</v>
      </c>
      <c r="B428" s="141">
        <v>427</v>
      </c>
      <c r="C428">
        <f t="shared" si="107"/>
        <v>2035</v>
      </c>
      <c r="E428" s="456">
        <f t="shared" si="108"/>
        <v>49370</v>
      </c>
      <c r="F428" s="456">
        <f t="shared" si="109"/>
        <v>49375</v>
      </c>
      <c r="G428" s="141" t="str">
        <f t="shared" si="110"/>
        <v>2035.03</v>
      </c>
      <c r="H428">
        <f t="shared" si="111"/>
        <v>2035</v>
      </c>
      <c r="I428">
        <f t="shared" si="112"/>
        <v>0</v>
      </c>
      <c r="J428">
        <f t="shared" si="113"/>
        <v>3</v>
      </c>
      <c r="K428" s="201" t="str">
        <f t="shared" si="114"/>
        <v>2035.03</v>
      </c>
    </row>
    <row r="429" spans="1:11" x14ac:dyDescent="0.3">
      <c r="A429" t="s">
        <v>1095</v>
      </c>
      <c r="B429" s="141">
        <v>428</v>
      </c>
      <c r="C429">
        <f t="shared" si="107"/>
        <v>2035</v>
      </c>
      <c r="E429" s="456">
        <f t="shared" si="108"/>
        <v>49377</v>
      </c>
      <c r="F429" s="456">
        <f t="shared" si="109"/>
        <v>49382</v>
      </c>
      <c r="G429" s="141" t="str">
        <f t="shared" si="110"/>
        <v>2035.03</v>
      </c>
      <c r="H429">
        <f t="shared" si="111"/>
        <v>2035</v>
      </c>
      <c r="I429">
        <f t="shared" si="112"/>
        <v>0</v>
      </c>
      <c r="J429">
        <f t="shared" si="113"/>
        <v>3</v>
      </c>
      <c r="K429" s="201" t="str">
        <f t="shared" si="114"/>
        <v>2035.03</v>
      </c>
    </row>
    <row r="430" spans="1:11" x14ac:dyDescent="0.3">
      <c r="A430" t="s">
        <v>1096</v>
      </c>
      <c r="B430" s="141">
        <v>429</v>
      </c>
      <c r="C430">
        <f t="shared" si="107"/>
        <v>2035</v>
      </c>
      <c r="E430" s="456">
        <f t="shared" si="108"/>
        <v>49384</v>
      </c>
      <c r="F430" s="456">
        <f t="shared" si="109"/>
        <v>49389</v>
      </c>
      <c r="G430" s="141" t="str">
        <f t="shared" si="110"/>
        <v>2035.03</v>
      </c>
      <c r="H430">
        <f t="shared" si="111"/>
        <v>2035</v>
      </c>
      <c r="I430">
        <f t="shared" si="112"/>
        <v>0</v>
      </c>
      <c r="J430">
        <f t="shared" si="113"/>
        <v>3</v>
      </c>
      <c r="K430" s="201" t="str">
        <f t="shared" si="114"/>
        <v>2035.03</v>
      </c>
    </row>
    <row r="431" spans="1:11" x14ac:dyDescent="0.3">
      <c r="A431" t="s">
        <v>1097</v>
      </c>
      <c r="B431" s="141">
        <v>430</v>
      </c>
      <c r="C431">
        <f t="shared" si="107"/>
        <v>2035</v>
      </c>
      <c r="E431" s="456">
        <f t="shared" si="108"/>
        <v>49391</v>
      </c>
      <c r="F431" s="456">
        <f t="shared" si="109"/>
        <v>49396</v>
      </c>
      <c r="G431" s="141" t="str">
        <f t="shared" si="110"/>
        <v>2035.03</v>
      </c>
      <c r="H431">
        <f t="shared" si="111"/>
        <v>2035</v>
      </c>
      <c r="I431">
        <f t="shared" si="112"/>
        <v>0</v>
      </c>
      <c r="J431">
        <f t="shared" si="113"/>
        <v>3</v>
      </c>
      <c r="K431" s="201" t="str">
        <f t="shared" si="114"/>
        <v>2035.03</v>
      </c>
    </row>
    <row r="432" spans="1:11" x14ac:dyDescent="0.3">
      <c r="A432" t="s">
        <v>1098</v>
      </c>
      <c r="B432" s="141">
        <v>431</v>
      </c>
      <c r="C432">
        <f t="shared" si="107"/>
        <v>2035</v>
      </c>
      <c r="E432" s="456">
        <f t="shared" si="108"/>
        <v>49398</v>
      </c>
      <c r="F432" s="456">
        <f t="shared" si="109"/>
        <v>49403</v>
      </c>
      <c r="G432" s="141" t="str">
        <f t="shared" si="110"/>
        <v>2035.03</v>
      </c>
      <c r="H432">
        <f t="shared" si="111"/>
        <v>2035</v>
      </c>
      <c r="I432">
        <f t="shared" si="112"/>
        <v>0</v>
      </c>
      <c r="J432">
        <f t="shared" si="113"/>
        <v>3</v>
      </c>
      <c r="K432" s="201" t="str">
        <f t="shared" si="114"/>
        <v>2035.03</v>
      </c>
    </row>
    <row r="433" spans="1:11" x14ac:dyDescent="0.3">
      <c r="A433" t="s">
        <v>1099</v>
      </c>
      <c r="B433" s="141">
        <v>432</v>
      </c>
      <c r="C433">
        <f t="shared" si="107"/>
        <v>2035</v>
      </c>
      <c r="E433" s="456">
        <f t="shared" si="108"/>
        <v>49405</v>
      </c>
      <c r="F433" s="456">
        <f t="shared" si="109"/>
        <v>49410</v>
      </c>
      <c r="G433" s="141" t="str">
        <f t="shared" si="110"/>
        <v>2035.04</v>
      </c>
      <c r="H433">
        <f t="shared" si="111"/>
        <v>2035</v>
      </c>
      <c r="I433">
        <f t="shared" si="112"/>
        <v>1</v>
      </c>
      <c r="J433">
        <f t="shared" si="113"/>
        <v>4</v>
      </c>
      <c r="K433" s="201" t="str">
        <f t="shared" si="114"/>
        <v>2035.04</v>
      </c>
    </row>
    <row r="434" spans="1:11" x14ac:dyDescent="0.3">
      <c r="A434" t="s">
        <v>1100</v>
      </c>
      <c r="B434" s="141">
        <v>433</v>
      </c>
      <c r="C434">
        <f t="shared" si="107"/>
        <v>2035</v>
      </c>
      <c r="E434" s="456">
        <f t="shared" si="108"/>
        <v>49412</v>
      </c>
      <c r="F434" s="456">
        <f t="shared" si="109"/>
        <v>49417</v>
      </c>
      <c r="G434" s="141" t="str">
        <f t="shared" si="110"/>
        <v>2035.04</v>
      </c>
      <c r="H434">
        <f t="shared" si="111"/>
        <v>2035</v>
      </c>
      <c r="I434">
        <f t="shared" si="112"/>
        <v>1</v>
      </c>
      <c r="J434">
        <f t="shared" si="113"/>
        <v>4</v>
      </c>
      <c r="K434" s="201" t="str">
        <f t="shared" si="114"/>
        <v>2035.04</v>
      </c>
    </row>
    <row r="435" spans="1:11" x14ac:dyDescent="0.3">
      <c r="A435" t="s">
        <v>1101</v>
      </c>
      <c r="B435" s="141">
        <v>434</v>
      </c>
      <c r="C435">
        <f t="shared" si="107"/>
        <v>2035</v>
      </c>
      <c r="E435" s="456">
        <f t="shared" si="108"/>
        <v>49419</v>
      </c>
      <c r="F435" s="456">
        <f t="shared" si="109"/>
        <v>49424</v>
      </c>
      <c r="G435" s="141" t="str">
        <f t="shared" si="110"/>
        <v>2035.04</v>
      </c>
      <c r="H435">
        <f t="shared" si="111"/>
        <v>2035</v>
      </c>
      <c r="I435">
        <f t="shared" si="112"/>
        <v>1</v>
      </c>
      <c r="J435">
        <f t="shared" si="113"/>
        <v>4</v>
      </c>
      <c r="K435" s="201" t="str">
        <f t="shared" si="114"/>
        <v>2035.04</v>
      </c>
    </row>
    <row r="436" spans="1:11" x14ac:dyDescent="0.3">
      <c r="A436" t="s">
        <v>1102</v>
      </c>
      <c r="B436" s="141">
        <v>435</v>
      </c>
      <c r="C436">
        <f t="shared" si="107"/>
        <v>2035</v>
      </c>
      <c r="E436" s="456">
        <f t="shared" si="108"/>
        <v>49426</v>
      </c>
      <c r="F436" s="456">
        <f t="shared" si="109"/>
        <v>49431</v>
      </c>
      <c r="G436" s="141" t="str">
        <f t="shared" si="110"/>
        <v>2035.04</v>
      </c>
      <c r="H436">
        <f t="shared" si="111"/>
        <v>2035</v>
      </c>
      <c r="I436">
        <f t="shared" si="112"/>
        <v>1</v>
      </c>
      <c r="J436">
        <f t="shared" si="113"/>
        <v>5</v>
      </c>
      <c r="K436" s="201" t="str">
        <f t="shared" si="114"/>
        <v>2035.05</v>
      </c>
    </row>
    <row r="437" spans="1:11" x14ac:dyDescent="0.3">
      <c r="A437" t="s">
        <v>1103</v>
      </c>
      <c r="B437" s="141">
        <v>436</v>
      </c>
      <c r="C437">
        <f t="shared" si="107"/>
        <v>2035</v>
      </c>
      <c r="E437" s="456">
        <f t="shared" si="108"/>
        <v>49433</v>
      </c>
      <c r="F437" s="456">
        <f t="shared" si="109"/>
        <v>49438</v>
      </c>
      <c r="G437" s="141" t="str">
        <f t="shared" si="110"/>
        <v>2035.05</v>
      </c>
      <c r="H437">
        <f t="shared" si="111"/>
        <v>2035</v>
      </c>
      <c r="I437">
        <f t="shared" si="112"/>
        <v>0</v>
      </c>
      <c r="J437">
        <f t="shared" si="113"/>
        <v>5</v>
      </c>
      <c r="K437" s="201" t="str">
        <f t="shared" si="114"/>
        <v>2035.05</v>
      </c>
    </row>
    <row r="438" spans="1:11" x14ac:dyDescent="0.3">
      <c r="A438" t="s">
        <v>1104</v>
      </c>
      <c r="B438" s="141">
        <v>437</v>
      </c>
      <c r="C438">
        <f t="shared" si="107"/>
        <v>2035</v>
      </c>
      <c r="E438" s="456">
        <f t="shared" si="108"/>
        <v>49440</v>
      </c>
      <c r="F438" s="456">
        <f t="shared" si="109"/>
        <v>49445</v>
      </c>
      <c r="G438" s="141" t="str">
        <f t="shared" si="110"/>
        <v>2035.05</v>
      </c>
      <c r="H438">
        <f t="shared" si="111"/>
        <v>2035</v>
      </c>
      <c r="I438">
        <f t="shared" si="112"/>
        <v>0</v>
      </c>
      <c r="J438">
        <f t="shared" si="113"/>
        <v>5</v>
      </c>
      <c r="K438" s="201" t="str">
        <f t="shared" si="114"/>
        <v>2035.05</v>
      </c>
    </row>
    <row r="439" spans="1:11" x14ac:dyDescent="0.3">
      <c r="A439" t="s">
        <v>1105</v>
      </c>
      <c r="B439" s="141">
        <v>438</v>
      </c>
      <c r="C439">
        <f t="shared" si="107"/>
        <v>2035</v>
      </c>
      <c r="E439" s="456">
        <f t="shared" si="108"/>
        <v>49447</v>
      </c>
      <c r="F439" s="456">
        <f t="shared" si="109"/>
        <v>49452</v>
      </c>
      <c r="G439" s="141" t="str">
        <f t="shared" si="110"/>
        <v>2035.05</v>
      </c>
      <c r="H439">
        <f t="shared" si="111"/>
        <v>2035</v>
      </c>
      <c r="I439">
        <f t="shared" si="112"/>
        <v>0</v>
      </c>
      <c r="J439">
        <f t="shared" si="113"/>
        <v>5</v>
      </c>
      <c r="K439" s="201" t="str">
        <f t="shared" si="114"/>
        <v>2035.05</v>
      </c>
    </row>
    <row r="440" spans="1:11" x14ac:dyDescent="0.3">
      <c r="A440" t="s">
        <v>1106</v>
      </c>
      <c r="B440" s="141">
        <v>439</v>
      </c>
      <c r="C440">
        <f t="shared" si="107"/>
        <v>2035</v>
      </c>
      <c r="E440" s="456">
        <f t="shared" si="108"/>
        <v>49454</v>
      </c>
      <c r="F440" s="456">
        <f t="shared" si="109"/>
        <v>49459</v>
      </c>
      <c r="G440" s="141" t="str">
        <f t="shared" si="110"/>
        <v>2035.05</v>
      </c>
      <c r="H440">
        <f t="shared" si="111"/>
        <v>2035</v>
      </c>
      <c r="I440">
        <f t="shared" si="112"/>
        <v>0</v>
      </c>
      <c r="J440">
        <f t="shared" si="113"/>
        <v>5</v>
      </c>
      <c r="K440" s="201" t="str">
        <f t="shared" si="114"/>
        <v>2035.05</v>
      </c>
    </row>
    <row r="441" spans="1:11" x14ac:dyDescent="0.3">
      <c r="A441" t="s">
        <v>1107</v>
      </c>
      <c r="B441" s="141">
        <v>440</v>
      </c>
      <c r="C441">
        <f t="shared" si="107"/>
        <v>2035</v>
      </c>
      <c r="E441" s="456">
        <f t="shared" si="108"/>
        <v>49461</v>
      </c>
      <c r="F441" s="456">
        <f t="shared" si="109"/>
        <v>49466</v>
      </c>
      <c r="G441" s="141" t="str">
        <f t="shared" si="110"/>
        <v>2035.06</v>
      </c>
      <c r="H441">
        <f t="shared" si="111"/>
        <v>2035</v>
      </c>
      <c r="I441">
        <f t="shared" si="112"/>
        <v>0</v>
      </c>
      <c r="J441">
        <f t="shared" si="113"/>
        <v>6</v>
      </c>
      <c r="K441" s="201" t="str">
        <f t="shared" si="114"/>
        <v>2035.06</v>
      </c>
    </row>
    <row r="442" spans="1:11" x14ac:dyDescent="0.3">
      <c r="A442" t="s">
        <v>1108</v>
      </c>
      <c r="B442" s="141">
        <v>441</v>
      </c>
      <c r="C442">
        <f t="shared" si="107"/>
        <v>2035</v>
      </c>
      <c r="E442" s="456">
        <f t="shared" si="108"/>
        <v>49468</v>
      </c>
      <c r="F442" s="456">
        <f t="shared" si="109"/>
        <v>49473</v>
      </c>
      <c r="G442" s="141" t="str">
        <f t="shared" si="110"/>
        <v>2035.06</v>
      </c>
      <c r="H442">
        <f t="shared" si="111"/>
        <v>2035</v>
      </c>
      <c r="I442">
        <f t="shared" si="112"/>
        <v>0</v>
      </c>
      <c r="J442">
        <f t="shared" si="113"/>
        <v>6</v>
      </c>
      <c r="K442" s="201" t="str">
        <f t="shared" si="114"/>
        <v>2035.06</v>
      </c>
    </row>
    <row r="443" spans="1:11" x14ac:dyDescent="0.3">
      <c r="A443" t="s">
        <v>1109</v>
      </c>
      <c r="B443" s="141">
        <v>442</v>
      </c>
      <c r="C443">
        <f t="shared" si="107"/>
        <v>2035</v>
      </c>
      <c r="E443" s="456">
        <f t="shared" si="108"/>
        <v>49475</v>
      </c>
      <c r="F443" s="456">
        <f t="shared" si="109"/>
        <v>49480</v>
      </c>
      <c r="G443" s="141" t="str">
        <f t="shared" si="110"/>
        <v>2035.06</v>
      </c>
      <c r="H443">
        <f t="shared" si="111"/>
        <v>2035</v>
      </c>
      <c r="I443">
        <f t="shared" si="112"/>
        <v>0</v>
      </c>
      <c r="J443">
        <f t="shared" si="113"/>
        <v>6</v>
      </c>
      <c r="K443" s="201" t="str">
        <f t="shared" si="114"/>
        <v>2035.06</v>
      </c>
    </row>
    <row r="444" spans="1:11" x14ac:dyDescent="0.3">
      <c r="A444" t="s">
        <v>1110</v>
      </c>
      <c r="B444" s="141">
        <v>443</v>
      </c>
      <c r="C444">
        <f t="shared" si="107"/>
        <v>2035</v>
      </c>
      <c r="E444" s="456">
        <f t="shared" si="108"/>
        <v>49482</v>
      </c>
      <c r="F444" s="456">
        <f t="shared" si="109"/>
        <v>49487</v>
      </c>
      <c r="G444" s="141" t="str">
        <f t="shared" si="110"/>
        <v>2035.06</v>
      </c>
      <c r="H444">
        <f t="shared" si="111"/>
        <v>2035</v>
      </c>
      <c r="I444">
        <f t="shared" si="112"/>
        <v>0</v>
      </c>
      <c r="J444">
        <f t="shared" si="113"/>
        <v>6</v>
      </c>
      <c r="K444" s="201" t="str">
        <f t="shared" si="114"/>
        <v>2035.06</v>
      </c>
    </row>
    <row r="445" spans="1:11" x14ac:dyDescent="0.3">
      <c r="A445" t="s">
        <v>1111</v>
      </c>
      <c r="B445" s="141">
        <v>444</v>
      </c>
      <c r="C445">
        <f t="shared" si="107"/>
        <v>2035</v>
      </c>
      <c r="E445" s="456">
        <f t="shared" si="108"/>
        <v>49489</v>
      </c>
      <c r="F445" s="456">
        <f t="shared" si="109"/>
        <v>49494</v>
      </c>
      <c r="G445" s="141" t="str">
        <f t="shared" si="110"/>
        <v>2035.06</v>
      </c>
      <c r="H445">
        <f t="shared" si="111"/>
        <v>2035</v>
      </c>
      <c r="I445">
        <f t="shared" si="112"/>
        <v>0</v>
      </c>
      <c r="J445">
        <f t="shared" si="113"/>
        <v>6</v>
      </c>
      <c r="K445" s="201" t="str">
        <f t="shared" si="114"/>
        <v>2035.06</v>
      </c>
    </row>
    <row r="446" spans="1:11" x14ac:dyDescent="0.3">
      <c r="A446" t="s">
        <v>1112</v>
      </c>
      <c r="B446" s="141">
        <v>445</v>
      </c>
      <c r="C446">
        <f t="shared" si="107"/>
        <v>2035</v>
      </c>
      <c r="E446" s="456">
        <f t="shared" si="108"/>
        <v>49496</v>
      </c>
      <c r="F446" s="456">
        <f t="shared" si="109"/>
        <v>49501</v>
      </c>
      <c r="G446" s="141" t="str">
        <f t="shared" si="110"/>
        <v>2035.07</v>
      </c>
      <c r="H446">
        <f t="shared" si="111"/>
        <v>2035</v>
      </c>
      <c r="I446">
        <f t="shared" si="112"/>
        <v>1</v>
      </c>
      <c r="J446">
        <f t="shared" si="113"/>
        <v>7</v>
      </c>
      <c r="K446" s="201" t="str">
        <f t="shared" si="114"/>
        <v>2035.07</v>
      </c>
    </row>
    <row r="447" spans="1:11" x14ac:dyDescent="0.3">
      <c r="A447" t="s">
        <v>1113</v>
      </c>
      <c r="B447" s="141">
        <v>446</v>
      </c>
      <c r="C447">
        <f t="shared" si="107"/>
        <v>2035</v>
      </c>
      <c r="E447" s="456">
        <f t="shared" si="108"/>
        <v>49503</v>
      </c>
      <c r="F447" s="456">
        <f t="shared" si="109"/>
        <v>49508</v>
      </c>
      <c r="G447" s="141" t="str">
        <f t="shared" si="110"/>
        <v>2035.07</v>
      </c>
      <c r="H447">
        <f t="shared" si="111"/>
        <v>2035</v>
      </c>
      <c r="I447">
        <f t="shared" si="112"/>
        <v>1</v>
      </c>
      <c r="J447">
        <f t="shared" si="113"/>
        <v>7</v>
      </c>
      <c r="K447" s="201" t="str">
        <f t="shared" si="114"/>
        <v>2035.07</v>
      </c>
    </row>
    <row r="448" spans="1:11" x14ac:dyDescent="0.3">
      <c r="A448" t="s">
        <v>1114</v>
      </c>
      <c r="B448" s="141">
        <v>447</v>
      </c>
      <c r="C448">
        <f t="shared" si="107"/>
        <v>2035</v>
      </c>
      <c r="E448" s="456">
        <f t="shared" si="108"/>
        <v>49510</v>
      </c>
      <c r="F448" s="456">
        <f t="shared" si="109"/>
        <v>49515</v>
      </c>
      <c r="G448" s="141" t="str">
        <f t="shared" si="110"/>
        <v>2035.07</v>
      </c>
      <c r="H448">
        <f t="shared" si="111"/>
        <v>2035</v>
      </c>
      <c r="I448">
        <f t="shared" si="112"/>
        <v>1</v>
      </c>
      <c r="J448">
        <f t="shared" si="113"/>
        <v>7</v>
      </c>
      <c r="K448" s="201" t="str">
        <f t="shared" si="114"/>
        <v>2035.07</v>
      </c>
    </row>
    <row r="449" spans="1:11" x14ac:dyDescent="0.3">
      <c r="A449" t="s">
        <v>1115</v>
      </c>
      <c r="B449" s="141">
        <v>448</v>
      </c>
      <c r="C449">
        <f t="shared" si="107"/>
        <v>2035</v>
      </c>
      <c r="E449" s="456">
        <f t="shared" si="108"/>
        <v>49517</v>
      </c>
      <c r="F449" s="456">
        <f t="shared" si="109"/>
        <v>49522</v>
      </c>
      <c r="G449" s="141" t="str">
        <f t="shared" si="110"/>
        <v>2035.07</v>
      </c>
      <c r="H449">
        <f t="shared" si="111"/>
        <v>2035</v>
      </c>
      <c r="I449">
        <f t="shared" si="112"/>
        <v>1</v>
      </c>
      <c r="J449">
        <f t="shared" si="113"/>
        <v>8</v>
      </c>
      <c r="K449" s="201" t="str">
        <f t="shared" si="114"/>
        <v>2035.08</v>
      </c>
    </row>
    <row r="450" spans="1:11" x14ac:dyDescent="0.3">
      <c r="A450" t="s">
        <v>1116</v>
      </c>
      <c r="B450" s="141">
        <v>449</v>
      </c>
      <c r="C450">
        <f t="shared" si="107"/>
        <v>2035</v>
      </c>
      <c r="E450" s="456">
        <f t="shared" si="108"/>
        <v>49524</v>
      </c>
      <c r="F450" s="456">
        <f t="shared" si="109"/>
        <v>49529</v>
      </c>
      <c r="G450" s="141" t="str">
        <f t="shared" si="110"/>
        <v>2035.08</v>
      </c>
      <c r="H450">
        <f t="shared" si="111"/>
        <v>2035</v>
      </c>
      <c r="I450">
        <f t="shared" si="112"/>
        <v>0</v>
      </c>
      <c r="J450">
        <f t="shared" si="113"/>
        <v>8</v>
      </c>
      <c r="K450" s="201" t="str">
        <f t="shared" si="114"/>
        <v>2035.08</v>
      </c>
    </row>
    <row r="451" spans="1:11" x14ac:dyDescent="0.3">
      <c r="A451" t="s">
        <v>1117</v>
      </c>
      <c r="B451" s="141">
        <v>450</v>
      </c>
      <c r="C451">
        <f t="shared" si="107"/>
        <v>2035</v>
      </c>
      <c r="E451" s="456">
        <f t="shared" si="108"/>
        <v>49531</v>
      </c>
      <c r="F451" s="456">
        <f t="shared" si="109"/>
        <v>49536</v>
      </c>
      <c r="G451" s="141" t="str">
        <f t="shared" si="110"/>
        <v>2035.08</v>
      </c>
      <c r="H451">
        <f t="shared" si="111"/>
        <v>2035</v>
      </c>
      <c r="I451">
        <f t="shared" si="112"/>
        <v>0</v>
      </c>
      <c r="J451">
        <f t="shared" si="113"/>
        <v>8</v>
      </c>
      <c r="K451" s="201" t="str">
        <f t="shared" si="114"/>
        <v>2035.08</v>
      </c>
    </row>
    <row r="452" spans="1:11" x14ac:dyDescent="0.3">
      <c r="A452" t="s">
        <v>1118</v>
      </c>
      <c r="B452" s="141">
        <v>451</v>
      </c>
      <c r="C452">
        <f t="shared" si="107"/>
        <v>2035</v>
      </c>
      <c r="E452" s="456">
        <f t="shared" si="108"/>
        <v>49538</v>
      </c>
      <c r="F452" s="456">
        <f t="shared" si="109"/>
        <v>49543</v>
      </c>
      <c r="G452" s="141" t="str">
        <f t="shared" si="110"/>
        <v>2035.08</v>
      </c>
      <c r="H452">
        <f t="shared" si="111"/>
        <v>2035</v>
      </c>
      <c r="I452">
        <f t="shared" si="112"/>
        <v>0</v>
      </c>
      <c r="J452">
        <f t="shared" si="113"/>
        <v>8</v>
      </c>
      <c r="K452" s="201" t="str">
        <f t="shared" si="114"/>
        <v>2035.08</v>
      </c>
    </row>
    <row r="453" spans="1:11" x14ac:dyDescent="0.3">
      <c r="A453" t="s">
        <v>1119</v>
      </c>
      <c r="B453" s="141">
        <v>452</v>
      </c>
      <c r="C453">
        <f t="shared" si="107"/>
        <v>2035</v>
      </c>
      <c r="E453" s="456">
        <f t="shared" si="108"/>
        <v>49545</v>
      </c>
      <c r="F453" s="456">
        <f t="shared" si="109"/>
        <v>49550</v>
      </c>
      <c r="G453" s="141" t="str">
        <f t="shared" si="110"/>
        <v>2035.08</v>
      </c>
      <c r="H453">
        <f t="shared" si="111"/>
        <v>2035</v>
      </c>
      <c r="I453">
        <f t="shared" si="112"/>
        <v>0</v>
      </c>
      <c r="J453">
        <f t="shared" si="113"/>
        <v>8</v>
      </c>
      <c r="K453" s="201" t="str">
        <f t="shared" si="114"/>
        <v>2035.08</v>
      </c>
    </row>
    <row r="454" spans="1:11" x14ac:dyDescent="0.3">
      <c r="A454" t="s">
        <v>1120</v>
      </c>
      <c r="B454" s="141">
        <v>453</v>
      </c>
      <c r="C454">
        <f t="shared" si="107"/>
        <v>2035</v>
      </c>
      <c r="E454" s="456">
        <f t="shared" si="108"/>
        <v>49552</v>
      </c>
      <c r="F454" s="456">
        <f t="shared" si="109"/>
        <v>49557</v>
      </c>
      <c r="G454" s="141" t="str">
        <f t="shared" si="110"/>
        <v>2035.08</v>
      </c>
      <c r="H454">
        <f t="shared" si="111"/>
        <v>2035</v>
      </c>
      <c r="I454">
        <f t="shared" si="112"/>
        <v>0</v>
      </c>
      <c r="J454">
        <f t="shared" si="113"/>
        <v>8</v>
      </c>
      <c r="K454" s="201" t="str">
        <f t="shared" si="114"/>
        <v>2035.08</v>
      </c>
    </row>
    <row r="455" spans="1:11" x14ac:dyDescent="0.3">
      <c r="A455" t="s">
        <v>1121</v>
      </c>
      <c r="B455" s="141">
        <v>454</v>
      </c>
      <c r="C455">
        <f t="shared" si="107"/>
        <v>2035</v>
      </c>
      <c r="E455" s="456">
        <f t="shared" si="108"/>
        <v>49559</v>
      </c>
      <c r="F455" s="456">
        <f t="shared" si="109"/>
        <v>49564</v>
      </c>
      <c r="G455" s="141" t="str">
        <f t="shared" si="110"/>
        <v>2035.09</v>
      </c>
      <c r="H455">
        <f t="shared" si="111"/>
        <v>2035</v>
      </c>
      <c r="I455">
        <f t="shared" si="112"/>
        <v>1</v>
      </c>
      <c r="J455">
        <f t="shared" si="113"/>
        <v>9</v>
      </c>
      <c r="K455" s="201" t="str">
        <f t="shared" si="114"/>
        <v>2035.09</v>
      </c>
    </row>
    <row r="456" spans="1:11" x14ac:dyDescent="0.3">
      <c r="A456" t="s">
        <v>1122</v>
      </c>
      <c r="B456" s="141">
        <v>455</v>
      </c>
      <c r="C456">
        <f t="shared" si="107"/>
        <v>2035</v>
      </c>
      <c r="E456" s="456">
        <f t="shared" si="108"/>
        <v>49566</v>
      </c>
      <c r="F456" s="456">
        <f t="shared" si="109"/>
        <v>49571</v>
      </c>
      <c r="G456" s="141" t="str">
        <f t="shared" si="110"/>
        <v>2035.09</v>
      </c>
      <c r="H456">
        <f t="shared" si="111"/>
        <v>2035</v>
      </c>
      <c r="I456">
        <f t="shared" si="112"/>
        <v>1</v>
      </c>
      <c r="J456">
        <f t="shared" si="113"/>
        <v>9</v>
      </c>
      <c r="K456" s="201" t="str">
        <f t="shared" si="114"/>
        <v>2035.09</v>
      </c>
    </row>
    <row r="457" spans="1:11" x14ac:dyDescent="0.3">
      <c r="A457" t="s">
        <v>1123</v>
      </c>
      <c r="B457" s="141">
        <v>456</v>
      </c>
      <c r="C457">
        <f t="shared" si="107"/>
        <v>2035</v>
      </c>
      <c r="E457" s="456">
        <f t="shared" si="108"/>
        <v>49573</v>
      </c>
      <c r="F457" s="456">
        <f t="shared" si="109"/>
        <v>49578</v>
      </c>
      <c r="G457" s="141" t="str">
        <f t="shared" si="110"/>
        <v>2035.09</v>
      </c>
      <c r="H457">
        <f t="shared" si="111"/>
        <v>2035</v>
      </c>
      <c r="I457">
        <f t="shared" si="112"/>
        <v>1</v>
      </c>
      <c r="J457">
        <f t="shared" si="113"/>
        <v>9</v>
      </c>
      <c r="K457" s="201" t="str">
        <f t="shared" si="114"/>
        <v>2035.09</v>
      </c>
    </row>
    <row r="458" spans="1:11" x14ac:dyDescent="0.3">
      <c r="A458" t="s">
        <v>1124</v>
      </c>
      <c r="B458" s="141">
        <v>457</v>
      </c>
      <c r="C458">
        <f t="shared" si="107"/>
        <v>2035</v>
      </c>
      <c r="E458" s="456">
        <f t="shared" si="108"/>
        <v>49580</v>
      </c>
      <c r="F458" s="456">
        <f t="shared" si="109"/>
        <v>49585</v>
      </c>
      <c r="G458" s="141" t="str">
        <f t="shared" si="110"/>
        <v>2035.09</v>
      </c>
      <c r="H458">
        <f t="shared" si="111"/>
        <v>2035</v>
      </c>
      <c r="I458">
        <f t="shared" si="112"/>
        <v>1</v>
      </c>
      <c r="J458">
        <f t="shared" si="113"/>
        <v>10</v>
      </c>
      <c r="K458" s="201" t="str">
        <f t="shared" si="114"/>
        <v>2035.10</v>
      </c>
    </row>
    <row r="459" spans="1:11" x14ac:dyDescent="0.3">
      <c r="A459" t="s">
        <v>1125</v>
      </c>
      <c r="B459" s="141">
        <v>458</v>
      </c>
      <c r="C459">
        <f t="shared" si="107"/>
        <v>2035</v>
      </c>
      <c r="E459" s="456">
        <f t="shared" si="108"/>
        <v>49587</v>
      </c>
      <c r="F459" s="456">
        <f t="shared" si="109"/>
        <v>49592</v>
      </c>
      <c r="G459" s="141" t="str">
        <f t="shared" si="110"/>
        <v>2035.10</v>
      </c>
      <c r="H459">
        <f t="shared" si="111"/>
        <v>2035</v>
      </c>
      <c r="I459">
        <f t="shared" si="112"/>
        <v>0</v>
      </c>
      <c r="J459">
        <f t="shared" si="113"/>
        <v>10</v>
      </c>
      <c r="K459" s="201" t="str">
        <f t="shared" si="114"/>
        <v>2035.10</v>
      </c>
    </row>
    <row r="460" spans="1:11" x14ac:dyDescent="0.3">
      <c r="A460" t="s">
        <v>1126</v>
      </c>
      <c r="B460" s="141">
        <v>459</v>
      </c>
      <c r="C460">
        <f t="shared" si="107"/>
        <v>2035</v>
      </c>
      <c r="E460" s="456">
        <f t="shared" si="108"/>
        <v>49594</v>
      </c>
      <c r="F460" s="456">
        <f t="shared" si="109"/>
        <v>49599</v>
      </c>
      <c r="G460" s="141" t="str">
        <f t="shared" si="110"/>
        <v>2035.10</v>
      </c>
      <c r="H460">
        <f t="shared" si="111"/>
        <v>2035</v>
      </c>
      <c r="I460">
        <f t="shared" si="112"/>
        <v>0</v>
      </c>
      <c r="J460">
        <f t="shared" si="113"/>
        <v>10</v>
      </c>
      <c r="K460" s="201" t="str">
        <f t="shared" si="114"/>
        <v>2035.10</v>
      </c>
    </row>
    <row r="461" spans="1:11" x14ac:dyDescent="0.3">
      <c r="A461" t="s">
        <v>1127</v>
      </c>
      <c r="B461" s="141">
        <v>460</v>
      </c>
      <c r="C461">
        <f t="shared" si="107"/>
        <v>2035</v>
      </c>
      <c r="E461" s="456">
        <f t="shared" si="108"/>
        <v>49601</v>
      </c>
      <c r="F461" s="456">
        <f t="shared" si="109"/>
        <v>49606</v>
      </c>
      <c r="G461" s="141" t="str">
        <f t="shared" si="110"/>
        <v>2035.10</v>
      </c>
      <c r="H461">
        <f t="shared" si="111"/>
        <v>2035</v>
      </c>
      <c r="I461">
        <f t="shared" si="112"/>
        <v>0</v>
      </c>
      <c r="J461">
        <f t="shared" si="113"/>
        <v>10</v>
      </c>
      <c r="K461" s="201" t="str">
        <f t="shared" si="114"/>
        <v>2035.10</v>
      </c>
    </row>
    <row r="462" spans="1:11" x14ac:dyDescent="0.3">
      <c r="A462" t="s">
        <v>1128</v>
      </c>
      <c r="B462" s="141">
        <v>461</v>
      </c>
      <c r="C462">
        <f t="shared" si="107"/>
        <v>2035</v>
      </c>
      <c r="E462" s="456">
        <f t="shared" si="108"/>
        <v>49608</v>
      </c>
      <c r="F462" s="456">
        <f t="shared" si="109"/>
        <v>49613</v>
      </c>
      <c r="G462" s="141" t="str">
        <f t="shared" si="110"/>
        <v>2035.10</v>
      </c>
      <c r="H462">
        <f t="shared" si="111"/>
        <v>2035</v>
      </c>
      <c r="I462">
        <f t="shared" si="112"/>
        <v>0</v>
      </c>
      <c r="J462">
        <f t="shared" si="113"/>
        <v>10</v>
      </c>
      <c r="K462" s="201" t="str">
        <f t="shared" si="114"/>
        <v>2035.10</v>
      </c>
    </row>
    <row r="463" spans="1:11" x14ac:dyDescent="0.3">
      <c r="A463" t="s">
        <v>1129</v>
      </c>
      <c r="B463" s="141">
        <v>462</v>
      </c>
      <c r="C463">
        <f t="shared" si="107"/>
        <v>2035</v>
      </c>
      <c r="E463" s="456">
        <f t="shared" si="108"/>
        <v>49615</v>
      </c>
      <c r="F463" s="456">
        <f t="shared" si="109"/>
        <v>49620</v>
      </c>
      <c r="G463" s="141" t="str">
        <f t="shared" si="110"/>
        <v>2035.11</v>
      </c>
      <c r="H463">
        <f t="shared" si="111"/>
        <v>2035</v>
      </c>
      <c r="I463">
        <f t="shared" si="112"/>
        <v>0</v>
      </c>
      <c r="J463">
        <f t="shared" si="113"/>
        <v>11</v>
      </c>
      <c r="K463" s="201" t="str">
        <f t="shared" si="114"/>
        <v>2035.11</v>
      </c>
    </row>
    <row r="464" spans="1:11" x14ac:dyDescent="0.3">
      <c r="A464" t="s">
        <v>1130</v>
      </c>
      <c r="B464" s="141">
        <v>463</v>
      </c>
      <c r="C464">
        <f t="shared" si="107"/>
        <v>2035</v>
      </c>
      <c r="E464" s="456">
        <f t="shared" si="108"/>
        <v>49622</v>
      </c>
      <c r="F464" s="456">
        <f t="shared" si="109"/>
        <v>49627</v>
      </c>
      <c r="G464" s="141" t="str">
        <f t="shared" si="110"/>
        <v>2035.11</v>
      </c>
      <c r="H464">
        <f t="shared" si="111"/>
        <v>2035</v>
      </c>
      <c r="I464">
        <f t="shared" si="112"/>
        <v>0</v>
      </c>
      <c r="J464">
        <f t="shared" si="113"/>
        <v>11</v>
      </c>
      <c r="K464" s="201" t="str">
        <f t="shared" si="114"/>
        <v>2035.11</v>
      </c>
    </row>
    <row r="465" spans="1:11" x14ac:dyDescent="0.3">
      <c r="A465" t="s">
        <v>1131</v>
      </c>
      <c r="B465" s="141">
        <v>464</v>
      </c>
      <c r="C465">
        <f t="shared" si="107"/>
        <v>2035</v>
      </c>
      <c r="E465" s="456">
        <f t="shared" si="108"/>
        <v>49629</v>
      </c>
      <c r="F465" s="456">
        <f t="shared" si="109"/>
        <v>49634</v>
      </c>
      <c r="G465" s="141" t="str">
        <f t="shared" si="110"/>
        <v>2035.11</v>
      </c>
      <c r="H465">
        <f t="shared" si="111"/>
        <v>2035</v>
      </c>
      <c r="I465">
        <f t="shared" si="112"/>
        <v>0</v>
      </c>
      <c r="J465">
        <f t="shared" si="113"/>
        <v>11</v>
      </c>
      <c r="K465" s="201" t="str">
        <f t="shared" si="114"/>
        <v>2035.11</v>
      </c>
    </row>
    <row r="466" spans="1:11" x14ac:dyDescent="0.3">
      <c r="A466" t="s">
        <v>1132</v>
      </c>
      <c r="B466" s="141">
        <v>465</v>
      </c>
      <c r="C466">
        <f t="shared" si="107"/>
        <v>2035</v>
      </c>
      <c r="E466" s="456">
        <f t="shared" si="108"/>
        <v>49636</v>
      </c>
      <c r="F466" s="456">
        <f t="shared" si="109"/>
        <v>49641</v>
      </c>
      <c r="G466" s="141" t="str">
        <f t="shared" si="110"/>
        <v>2035.11</v>
      </c>
      <c r="H466">
        <f t="shared" si="111"/>
        <v>2035</v>
      </c>
      <c r="I466">
        <f t="shared" si="112"/>
        <v>0</v>
      </c>
      <c r="J466">
        <f t="shared" si="113"/>
        <v>11</v>
      </c>
      <c r="K466" s="201" t="str">
        <f t="shared" si="114"/>
        <v>2035.11</v>
      </c>
    </row>
    <row r="467" spans="1:11" x14ac:dyDescent="0.3">
      <c r="A467" t="s">
        <v>1133</v>
      </c>
      <c r="B467" s="141">
        <v>466</v>
      </c>
      <c r="C467">
        <f t="shared" si="107"/>
        <v>2035</v>
      </c>
      <c r="E467" s="456">
        <f t="shared" si="108"/>
        <v>49643</v>
      </c>
      <c r="F467" s="456">
        <f t="shared" si="109"/>
        <v>49648</v>
      </c>
      <c r="G467" s="141" t="str">
        <f t="shared" si="110"/>
        <v>2035.11</v>
      </c>
      <c r="H467">
        <f t="shared" si="111"/>
        <v>2035</v>
      </c>
      <c r="I467">
        <f t="shared" si="112"/>
        <v>0</v>
      </c>
      <c r="J467">
        <f t="shared" si="113"/>
        <v>11</v>
      </c>
      <c r="K467" s="201" t="str">
        <f t="shared" si="114"/>
        <v>2035.11</v>
      </c>
    </row>
    <row r="468" spans="1:11" x14ac:dyDescent="0.3">
      <c r="A468" t="s">
        <v>1134</v>
      </c>
      <c r="B468" s="141">
        <v>467</v>
      </c>
      <c r="C468">
        <f t="shared" si="107"/>
        <v>2035</v>
      </c>
      <c r="E468" s="456">
        <f t="shared" si="108"/>
        <v>49650</v>
      </c>
      <c r="F468" s="456">
        <f t="shared" si="109"/>
        <v>49655</v>
      </c>
      <c r="G468" s="141" t="str">
        <f t="shared" si="110"/>
        <v>2035.12</v>
      </c>
      <c r="H468">
        <f t="shared" si="111"/>
        <v>2035</v>
      </c>
      <c r="I468">
        <f t="shared" si="112"/>
        <v>1</v>
      </c>
      <c r="J468">
        <f t="shared" si="113"/>
        <v>12</v>
      </c>
      <c r="K468" s="201" t="str">
        <f t="shared" si="114"/>
        <v>2035.12</v>
      </c>
    </row>
    <row r="469" spans="1:11" x14ac:dyDescent="0.3">
      <c r="A469" t="s">
        <v>1135</v>
      </c>
      <c r="B469" s="141">
        <v>468</v>
      </c>
      <c r="C469">
        <f t="shared" si="107"/>
        <v>2035</v>
      </c>
      <c r="E469" s="456">
        <f t="shared" si="108"/>
        <v>49657</v>
      </c>
      <c r="F469" s="456">
        <f t="shared" si="109"/>
        <v>49662</v>
      </c>
      <c r="G469" s="141" t="str">
        <f t="shared" si="110"/>
        <v>2035.12</v>
      </c>
      <c r="H469">
        <f t="shared" si="111"/>
        <v>2035</v>
      </c>
      <c r="I469">
        <f t="shared" si="112"/>
        <v>1</v>
      </c>
      <c r="J469">
        <f t="shared" si="113"/>
        <v>12</v>
      </c>
      <c r="K469" s="201" t="str">
        <f t="shared" si="114"/>
        <v>2035.12</v>
      </c>
    </row>
    <row r="470" spans="1:11" x14ac:dyDescent="0.3">
      <c r="A470" t="s">
        <v>1136</v>
      </c>
      <c r="B470" s="141">
        <v>469</v>
      </c>
      <c r="C470">
        <f t="shared" si="107"/>
        <v>2035</v>
      </c>
      <c r="E470" s="456">
        <f t="shared" si="108"/>
        <v>49664</v>
      </c>
      <c r="F470" s="456">
        <f t="shared" si="109"/>
        <v>49669</v>
      </c>
      <c r="G470" s="141" t="str">
        <f t="shared" si="110"/>
        <v>2035.12</v>
      </c>
      <c r="H470">
        <f t="shared" si="111"/>
        <v>2035</v>
      </c>
      <c r="I470">
        <f t="shared" si="112"/>
        <v>1</v>
      </c>
      <c r="J470">
        <f t="shared" si="113"/>
        <v>12</v>
      </c>
      <c r="K470" s="201" t="str">
        <f t="shared" si="114"/>
        <v>2035.12</v>
      </c>
    </row>
    <row r="471" spans="1:11" x14ac:dyDescent="0.3">
      <c r="A471" t="s">
        <v>1137</v>
      </c>
      <c r="B471" s="141">
        <v>470</v>
      </c>
      <c r="C471">
        <f t="shared" si="107"/>
        <v>2035</v>
      </c>
      <c r="E471" s="456">
        <f t="shared" si="108"/>
        <v>49671</v>
      </c>
      <c r="F471" s="456">
        <f t="shared" si="109"/>
        <v>49676</v>
      </c>
      <c r="G471" s="141" t="str">
        <f t="shared" si="110"/>
        <v>2035.12</v>
      </c>
      <c r="H471">
        <f t="shared" si="111"/>
        <v>2035</v>
      </c>
      <c r="I471">
        <f t="shared" si="112"/>
        <v>1</v>
      </c>
      <c r="J471">
        <f t="shared" si="113"/>
        <v>13</v>
      </c>
      <c r="K471" s="201" t="str">
        <f t="shared" si="114"/>
        <v>2035.13</v>
      </c>
    </row>
    <row r="472" spans="1:11" x14ac:dyDescent="0.3">
      <c r="A472" t="s">
        <v>1138</v>
      </c>
      <c r="B472">
        <v>471</v>
      </c>
      <c r="C472">
        <f t="shared" si="107"/>
        <v>2036</v>
      </c>
      <c r="E472" s="456">
        <f t="shared" si="108"/>
        <v>49678</v>
      </c>
      <c r="F472" s="456">
        <f t="shared" si="109"/>
        <v>49683</v>
      </c>
      <c r="G472" s="141" t="str">
        <f t="shared" si="110"/>
        <v>2036.01</v>
      </c>
      <c r="H472">
        <f t="shared" si="111"/>
        <v>2036</v>
      </c>
      <c r="I472">
        <f t="shared" si="112"/>
        <v>0</v>
      </c>
      <c r="J472">
        <f t="shared" si="113"/>
        <v>1</v>
      </c>
      <c r="K472" s="201" t="str">
        <f t="shared" si="114"/>
        <v>2036.01</v>
      </c>
    </row>
    <row r="473" spans="1:11" x14ac:dyDescent="0.3">
      <c r="A473" t="s">
        <v>1139</v>
      </c>
      <c r="B473">
        <v>472</v>
      </c>
      <c r="C473">
        <f t="shared" si="107"/>
        <v>2036</v>
      </c>
      <c r="E473" s="456">
        <f t="shared" si="108"/>
        <v>49685</v>
      </c>
      <c r="F473" s="456">
        <f t="shared" si="109"/>
        <v>49690</v>
      </c>
      <c r="G473" s="141" t="str">
        <f t="shared" si="110"/>
        <v>2036.01</v>
      </c>
      <c r="H473">
        <f t="shared" si="111"/>
        <v>2036</v>
      </c>
      <c r="I473">
        <f t="shared" si="112"/>
        <v>0</v>
      </c>
      <c r="J473">
        <f t="shared" si="113"/>
        <v>1</v>
      </c>
      <c r="K473" s="201" t="str">
        <f t="shared" si="114"/>
        <v>2036.01</v>
      </c>
    </row>
    <row r="474" spans="1:11" x14ac:dyDescent="0.3">
      <c r="A474" t="s">
        <v>1140</v>
      </c>
      <c r="B474">
        <v>473</v>
      </c>
      <c r="C474">
        <f t="shared" si="107"/>
        <v>2036</v>
      </c>
      <c r="E474" s="456">
        <f t="shared" si="108"/>
        <v>49692</v>
      </c>
      <c r="F474" s="456">
        <f t="shared" si="109"/>
        <v>49697</v>
      </c>
      <c r="G474" s="141" t="str">
        <f t="shared" si="110"/>
        <v>2036.01</v>
      </c>
      <c r="H474">
        <f t="shared" si="111"/>
        <v>2036</v>
      </c>
      <c r="I474">
        <f t="shared" si="112"/>
        <v>0</v>
      </c>
      <c r="J474">
        <f t="shared" si="113"/>
        <v>1</v>
      </c>
      <c r="K474" s="201" t="str">
        <f t="shared" si="114"/>
        <v>2036.01</v>
      </c>
    </row>
    <row r="475" spans="1:11" x14ac:dyDescent="0.3">
      <c r="A475" t="s">
        <v>1141</v>
      </c>
      <c r="B475">
        <v>474</v>
      </c>
      <c r="C475">
        <f t="shared" si="107"/>
        <v>2036</v>
      </c>
      <c r="E475" s="456">
        <f t="shared" si="108"/>
        <v>49699</v>
      </c>
      <c r="F475" s="456">
        <f t="shared" si="109"/>
        <v>49704</v>
      </c>
      <c r="G475" s="141" t="str">
        <f t="shared" si="110"/>
        <v>2036.01</v>
      </c>
      <c r="H475">
        <f t="shared" si="111"/>
        <v>2036</v>
      </c>
      <c r="I475">
        <f t="shared" si="112"/>
        <v>0</v>
      </c>
      <c r="J475">
        <f t="shared" si="113"/>
        <v>1</v>
      </c>
      <c r="K475" s="201" t="str">
        <f t="shared" si="114"/>
        <v>2036.01</v>
      </c>
    </row>
    <row r="476" spans="1:11" x14ac:dyDescent="0.3">
      <c r="A476" t="s">
        <v>1142</v>
      </c>
      <c r="B476">
        <v>475</v>
      </c>
      <c r="C476">
        <f t="shared" si="107"/>
        <v>2036</v>
      </c>
      <c r="E476" s="456">
        <f t="shared" si="108"/>
        <v>49706</v>
      </c>
      <c r="F476" s="456">
        <f t="shared" si="109"/>
        <v>49711</v>
      </c>
      <c r="G476" s="141" t="str">
        <f t="shared" si="110"/>
        <v>2036.02</v>
      </c>
      <c r="H476">
        <f t="shared" si="111"/>
        <v>2036</v>
      </c>
      <c r="I476">
        <f t="shared" si="112"/>
        <v>0</v>
      </c>
      <c r="J476">
        <f t="shared" si="113"/>
        <v>2</v>
      </c>
      <c r="K476" s="201" t="str">
        <f t="shared" si="114"/>
        <v>2036.02</v>
      </c>
    </row>
    <row r="477" spans="1:11" x14ac:dyDescent="0.3">
      <c r="A477" t="s">
        <v>1143</v>
      </c>
      <c r="B477">
        <v>476</v>
      </c>
      <c r="C477">
        <f t="shared" si="107"/>
        <v>2036</v>
      </c>
      <c r="E477" s="456">
        <f t="shared" si="108"/>
        <v>49713</v>
      </c>
      <c r="F477" s="456">
        <f t="shared" si="109"/>
        <v>49718</v>
      </c>
      <c r="G477" s="141" t="str">
        <f t="shared" si="110"/>
        <v>2036.02</v>
      </c>
      <c r="H477">
        <f t="shared" si="111"/>
        <v>2036</v>
      </c>
      <c r="I477">
        <f t="shared" si="112"/>
        <v>0</v>
      </c>
      <c r="J477">
        <f t="shared" si="113"/>
        <v>2</v>
      </c>
      <c r="K477" s="201" t="str">
        <f t="shared" si="114"/>
        <v>2036.02</v>
      </c>
    </row>
    <row r="478" spans="1:11" x14ac:dyDescent="0.3">
      <c r="A478" t="s">
        <v>1144</v>
      </c>
      <c r="B478">
        <v>477</v>
      </c>
      <c r="C478">
        <f t="shared" si="107"/>
        <v>2036</v>
      </c>
      <c r="E478" s="456">
        <f t="shared" si="108"/>
        <v>49720</v>
      </c>
      <c r="F478" s="456">
        <f t="shared" si="109"/>
        <v>49725</v>
      </c>
      <c r="G478" s="141" t="str">
        <f t="shared" si="110"/>
        <v>2036.02</v>
      </c>
      <c r="H478">
        <f t="shared" si="111"/>
        <v>2036</v>
      </c>
      <c r="I478">
        <f t="shared" si="112"/>
        <v>0</v>
      </c>
      <c r="J478">
        <f t="shared" si="113"/>
        <v>2</v>
      </c>
      <c r="K478" s="201" t="str">
        <f t="shared" si="114"/>
        <v>2036.02</v>
      </c>
    </row>
    <row r="479" spans="1:11" x14ac:dyDescent="0.3">
      <c r="A479" t="s">
        <v>1145</v>
      </c>
      <c r="B479">
        <v>478</v>
      </c>
      <c r="C479">
        <f t="shared" si="107"/>
        <v>2036</v>
      </c>
      <c r="E479" s="456">
        <f t="shared" si="108"/>
        <v>49727</v>
      </c>
      <c r="F479" s="456">
        <f t="shared" si="109"/>
        <v>49732</v>
      </c>
      <c r="G479" s="141" t="str">
        <f t="shared" si="110"/>
        <v>2036.02</v>
      </c>
      <c r="H479">
        <f t="shared" si="111"/>
        <v>2036</v>
      </c>
      <c r="I479">
        <f t="shared" si="112"/>
        <v>0</v>
      </c>
      <c r="J479">
        <f t="shared" si="113"/>
        <v>2</v>
      </c>
      <c r="K479" s="201" t="str">
        <f t="shared" si="114"/>
        <v>2036.02</v>
      </c>
    </row>
    <row r="480" spans="1:11" x14ac:dyDescent="0.3">
      <c r="A480" t="s">
        <v>1146</v>
      </c>
      <c r="B480">
        <v>479</v>
      </c>
      <c r="C480">
        <f t="shared" si="107"/>
        <v>2036</v>
      </c>
      <c r="E480" s="456">
        <f t="shared" si="108"/>
        <v>49734</v>
      </c>
      <c r="F480" s="456">
        <f t="shared" si="109"/>
        <v>49739</v>
      </c>
      <c r="G480" s="141" t="str">
        <f t="shared" si="110"/>
        <v>2036.02</v>
      </c>
      <c r="H480">
        <f t="shared" si="111"/>
        <v>2036</v>
      </c>
      <c r="I480">
        <f t="shared" si="112"/>
        <v>0</v>
      </c>
      <c r="J480">
        <f t="shared" si="113"/>
        <v>2</v>
      </c>
      <c r="K480" s="201" t="str">
        <f t="shared" si="114"/>
        <v>2036.02</v>
      </c>
    </row>
    <row r="481" spans="1:11" x14ac:dyDescent="0.3">
      <c r="A481" t="s">
        <v>1147</v>
      </c>
      <c r="B481">
        <v>480</v>
      </c>
      <c r="C481">
        <f t="shared" si="107"/>
        <v>2036</v>
      </c>
      <c r="E481" s="456">
        <f t="shared" si="108"/>
        <v>49741</v>
      </c>
      <c r="F481" s="456">
        <f t="shared" si="109"/>
        <v>49746</v>
      </c>
      <c r="G481" s="141" t="str">
        <f t="shared" si="110"/>
        <v>2036.03</v>
      </c>
      <c r="H481">
        <f t="shared" si="111"/>
        <v>2036</v>
      </c>
      <c r="I481">
        <f t="shared" si="112"/>
        <v>1</v>
      </c>
      <c r="J481">
        <f t="shared" si="113"/>
        <v>3</v>
      </c>
      <c r="K481" s="201" t="str">
        <f t="shared" si="114"/>
        <v>2036.03</v>
      </c>
    </row>
    <row r="482" spans="1:11" x14ac:dyDescent="0.3">
      <c r="A482" t="s">
        <v>1148</v>
      </c>
      <c r="B482">
        <v>481</v>
      </c>
      <c r="C482">
        <f t="shared" si="107"/>
        <v>2036</v>
      </c>
      <c r="E482" s="456">
        <f t="shared" si="108"/>
        <v>49748</v>
      </c>
      <c r="F482" s="456">
        <f t="shared" si="109"/>
        <v>49753</v>
      </c>
      <c r="G482" s="141" t="str">
        <f t="shared" si="110"/>
        <v>2036.03</v>
      </c>
      <c r="H482">
        <f t="shared" si="111"/>
        <v>2036</v>
      </c>
      <c r="I482">
        <f t="shared" si="112"/>
        <v>1</v>
      </c>
      <c r="J482">
        <f t="shared" si="113"/>
        <v>3</v>
      </c>
      <c r="K482" s="201" t="str">
        <f t="shared" si="114"/>
        <v>2036.03</v>
      </c>
    </row>
    <row r="483" spans="1:11" x14ac:dyDescent="0.3">
      <c r="A483" t="s">
        <v>1149</v>
      </c>
      <c r="B483">
        <v>482</v>
      </c>
      <c r="C483">
        <f t="shared" si="107"/>
        <v>2036</v>
      </c>
      <c r="E483" s="456">
        <f t="shared" si="108"/>
        <v>49755</v>
      </c>
      <c r="F483" s="456">
        <f t="shared" si="109"/>
        <v>49760</v>
      </c>
      <c r="G483" s="141" t="str">
        <f t="shared" si="110"/>
        <v>2036.03</v>
      </c>
      <c r="H483">
        <f t="shared" si="111"/>
        <v>2036</v>
      </c>
      <c r="I483">
        <f t="shared" si="112"/>
        <v>1</v>
      </c>
      <c r="J483">
        <f t="shared" si="113"/>
        <v>3</v>
      </c>
      <c r="K483" s="201" t="str">
        <f t="shared" si="114"/>
        <v>2036.03</v>
      </c>
    </row>
    <row r="484" spans="1:11" x14ac:dyDescent="0.3">
      <c r="A484" t="s">
        <v>1150</v>
      </c>
      <c r="B484">
        <v>483</v>
      </c>
      <c r="C484">
        <f t="shared" si="107"/>
        <v>2036</v>
      </c>
      <c r="E484" s="456">
        <f t="shared" si="108"/>
        <v>49762</v>
      </c>
      <c r="F484" s="456">
        <f t="shared" si="109"/>
        <v>49767</v>
      </c>
      <c r="G484" s="141" t="str">
        <f t="shared" si="110"/>
        <v>2036.03</v>
      </c>
      <c r="H484">
        <f t="shared" si="111"/>
        <v>2036</v>
      </c>
      <c r="I484">
        <f t="shared" si="112"/>
        <v>1</v>
      </c>
      <c r="J484">
        <f t="shared" si="113"/>
        <v>4</v>
      </c>
      <c r="K484" s="201" t="str">
        <f t="shared" si="114"/>
        <v>2036.04</v>
      </c>
    </row>
    <row r="485" spans="1:11" x14ac:dyDescent="0.3">
      <c r="A485" t="s">
        <v>1151</v>
      </c>
      <c r="B485">
        <v>484</v>
      </c>
      <c r="C485">
        <f t="shared" si="107"/>
        <v>2036</v>
      </c>
      <c r="E485" s="456">
        <f t="shared" si="108"/>
        <v>49769</v>
      </c>
      <c r="F485" s="456">
        <f t="shared" si="109"/>
        <v>49774</v>
      </c>
      <c r="G485" s="141" t="str">
        <f t="shared" si="110"/>
        <v>2036.04</v>
      </c>
      <c r="H485">
        <f t="shared" si="111"/>
        <v>2036</v>
      </c>
      <c r="I485">
        <f t="shared" si="112"/>
        <v>0</v>
      </c>
      <c r="J485">
        <f t="shared" si="113"/>
        <v>4</v>
      </c>
      <c r="K485" s="201" t="str">
        <f t="shared" si="114"/>
        <v>2036.04</v>
      </c>
    </row>
    <row r="486" spans="1:11" x14ac:dyDescent="0.3">
      <c r="A486" t="s">
        <v>1152</v>
      </c>
      <c r="B486">
        <v>485</v>
      </c>
      <c r="C486">
        <f t="shared" si="107"/>
        <v>2036</v>
      </c>
      <c r="E486" s="456">
        <f t="shared" si="108"/>
        <v>49776</v>
      </c>
      <c r="F486" s="456">
        <f t="shared" si="109"/>
        <v>49781</v>
      </c>
      <c r="G486" s="141" t="str">
        <f t="shared" si="110"/>
        <v>2036.04</v>
      </c>
      <c r="H486">
        <f t="shared" si="111"/>
        <v>2036</v>
      </c>
      <c r="I486">
        <f t="shared" si="112"/>
        <v>0</v>
      </c>
      <c r="J486">
        <f t="shared" si="113"/>
        <v>4</v>
      </c>
      <c r="K486" s="201" t="str">
        <f t="shared" si="114"/>
        <v>2036.04</v>
      </c>
    </row>
    <row r="487" spans="1:11" x14ac:dyDescent="0.3">
      <c r="A487" t="s">
        <v>1153</v>
      </c>
      <c r="B487">
        <v>486</v>
      </c>
      <c r="C487">
        <f t="shared" si="107"/>
        <v>2036</v>
      </c>
      <c r="E487" s="456">
        <f t="shared" si="108"/>
        <v>49783</v>
      </c>
      <c r="F487" s="456">
        <f t="shared" si="109"/>
        <v>49788</v>
      </c>
      <c r="G487" s="141" t="str">
        <f t="shared" si="110"/>
        <v>2036.04</v>
      </c>
      <c r="H487">
        <f t="shared" si="111"/>
        <v>2036</v>
      </c>
      <c r="I487">
        <f t="shared" si="112"/>
        <v>0</v>
      </c>
      <c r="J487">
        <f t="shared" si="113"/>
        <v>4</v>
      </c>
      <c r="K487" s="201" t="str">
        <f t="shared" si="114"/>
        <v>2036.04</v>
      </c>
    </row>
    <row r="488" spans="1:11" x14ac:dyDescent="0.3">
      <c r="A488" t="s">
        <v>1154</v>
      </c>
      <c r="B488">
        <v>487</v>
      </c>
      <c r="C488">
        <f t="shared" si="107"/>
        <v>2036</v>
      </c>
      <c r="E488" s="456">
        <f t="shared" si="108"/>
        <v>49790</v>
      </c>
      <c r="F488" s="456">
        <f t="shared" si="109"/>
        <v>49795</v>
      </c>
      <c r="G488" s="141" t="str">
        <f t="shared" si="110"/>
        <v>2036.04</v>
      </c>
      <c r="H488">
        <f t="shared" si="111"/>
        <v>2036</v>
      </c>
      <c r="I488">
        <f t="shared" si="112"/>
        <v>0</v>
      </c>
      <c r="J488">
        <f t="shared" si="113"/>
        <v>4</v>
      </c>
      <c r="K488" s="201" t="str">
        <f t="shared" si="114"/>
        <v>2036.04</v>
      </c>
    </row>
    <row r="489" spans="1:11" x14ac:dyDescent="0.3">
      <c r="A489" t="s">
        <v>1155</v>
      </c>
      <c r="B489">
        <v>488</v>
      </c>
      <c r="C489">
        <f t="shared" si="107"/>
        <v>2036</v>
      </c>
      <c r="E489" s="456">
        <f t="shared" si="108"/>
        <v>49797</v>
      </c>
      <c r="F489" s="456">
        <f t="shared" si="109"/>
        <v>49802</v>
      </c>
      <c r="G489" s="141" t="str">
        <f t="shared" si="110"/>
        <v>2036.05</v>
      </c>
      <c r="H489">
        <f t="shared" si="111"/>
        <v>2036</v>
      </c>
      <c r="I489">
        <f t="shared" si="112"/>
        <v>0</v>
      </c>
      <c r="J489">
        <f t="shared" si="113"/>
        <v>5</v>
      </c>
      <c r="K489" s="201" t="str">
        <f t="shared" si="114"/>
        <v>2036.05</v>
      </c>
    </row>
    <row r="490" spans="1:11" x14ac:dyDescent="0.3">
      <c r="A490" t="s">
        <v>1156</v>
      </c>
      <c r="B490">
        <v>489</v>
      </c>
      <c r="C490">
        <f t="shared" si="107"/>
        <v>2036</v>
      </c>
      <c r="E490" s="456">
        <f t="shared" si="108"/>
        <v>49804</v>
      </c>
      <c r="F490" s="456">
        <f t="shared" si="109"/>
        <v>49809</v>
      </c>
      <c r="G490" s="141" t="str">
        <f t="shared" si="110"/>
        <v>2036.05</v>
      </c>
      <c r="H490">
        <f t="shared" si="111"/>
        <v>2036</v>
      </c>
      <c r="I490">
        <f t="shared" si="112"/>
        <v>0</v>
      </c>
      <c r="J490">
        <f t="shared" si="113"/>
        <v>5</v>
      </c>
      <c r="K490" s="201" t="str">
        <f t="shared" si="114"/>
        <v>2036.05</v>
      </c>
    </row>
    <row r="491" spans="1:11" x14ac:dyDescent="0.3">
      <c r="A491" t="s">
        <v>1157</v>
      </c>
      <c r="B491">
        <v>490</v>
      </c>
      <c r="C491">
        <f t="shared" ref="C491:C554" si="115">H491</f>
        <v>2036</v>
      </c>
      <c r="E491" s="456">
        <f t="shared" ref="E491:E554" si="116">F490+2</f>
        <v>49811</v>
      </c>
      <c r="F491" s="456">
        <f t="shared" ref="F491:F554" si="117">E491+5</f>
        <v>49816</v>
      </c>
      <c r="G491" s="141" t="str">
        <f t="shared" ref="G491:G554" si="118">_xlfn.CONCAT(YEAR(E491),".",TEXT(MONTH(E491),"0#"))</f>
        <v>2036.05</v>
      </c>
      <c r="H491">
        <f t="shared" ref="H491:H554" si="119">YEAR(E491)</f>
        <v>2036</v>
      </c>
      <c r="I491">
        <f t="shared" ref="I491:I554" si="120">IF(VLOOKUP(G491,AC:AD,2,FALSE)&lt;4,1,0)</f>
        <v>0</v>
      </c>
      <c r="J491">
        <f t="shared" ref="J491:J554" si="121">IF(AND(DAY(F491)&lt; DAY(E491),I491=1),MONTH(E491)+1,MONTH(E491))</f>
        <v>5</v>
      </c>
      <c r="K491" s="201" t="str">
        <f t="shared" ref="K491:K554" si="122">_xlfn.CONCAT(H491,".",TEXT(J491,"0#"))</f>
        <v>2036.05</v>
      </c>
    </row>
    <row r="492" spans="1:11" x14ac:dyDescent="0.3">
      <c r="A492" t="s">
        <v>1158</v>
      </c>
      <c r="B492">
        <v>491</v>
      </c>
      <c r="C492">
        <f t="shared" si="115"/>
        <v>2036</v>
      </c>
      <c r="E492" s="456">
        <f t="shared" si="116"/>
        <v>49818</v>
      </c>
      <c r="F492" s="456">
        <f t="shared" si="117"/>
        <v>49823</v>
      </c>
      <c r="G492" s="141" t="str">
        <f t="shared" si="118"/>
        <v>2036.05</v>
      </c>
      <c r="H492">
        <f t="shared" si="119"/>
        <v>2036</v>
      </c>
      <c r="I492">
        <f t="shared" si="120"/>
        <v>0</v>
      </c>
      <c r="J492">
        <f t="shared" si="121"/>
        <v>5</v>
      </c>
      <c r="K492" s="201" t="str">
        <f t="shared" si="122"/>
        <v>2036.05</v>
      </c>
    </row>
    <row r="493" spans="1:11" x14ac:dyDescent="0.3">
      <c r="A493" t="s">
        <v>1159</v>
      </c>
      <c r="B493">
        <v>492</v>
      </c>
      <c r="C493">
        <f t="shared" si="115"/>
        <v>2036</v>
      </c>
      <c r="E493" s="456">
        <f t="shared" si="116"/>
        <v>49825</v>
      </c>
      <c r="F493" s="456">
        <f t="shared" si="117"/>
        <v>49830</v>
      </c>
      <c r="G493" s="141" t="str">
        <f t="shared" si="118"/>
        <v>2036.05</v>
      </c>
      <c r="H493">
        <f t="shared" si="119"/>
        <v>2036</v>
      </c>
      <c r="I493">
        <f t="shared" si="120"/>
        <v>0</v>
      </c>
      <c r="J493">
        <f t="shared" si="121"/>
        <v>5</v>
      </c>
      <c r="K493" s="201" t="str">
        <f t="shared" si="122"/>
        <v>2036.05</v>
      </c>
    </row>
    <row r="494" spans="1:11" x14ac:dyDescent="0.3">
      <c r="A494" t="s">
        <v>1160</v>
      </c>
      <c r="B494">
        <v>493</v>
      </c>
      <c r="C494">
        <f t="shared" si="115"/>
        <v>2036</v>
      </c>
      <c r="E494" s="456">
        <f t="shared" si="116"/>
        <v>49832</v>
      </c>
      <c r="F494" s="456">
        <f t="shared" si="117"/>
        <v>49837</v>
      </c>
      <c r="G494" s="141" t="str">
        <f t="shared" si="118"/>
        <v>2036.06</v>
      </c>
      <c r="H494">
        <f t="shared" si="119"/>
        <v>2036</v>
      </c>
      <c r="I494">
        <f t="shared" si="120"/>
        <v>1</v>
      </c>
      <c r="J494">
        <f t="shared" si="121"/>
        <v>6</v>
      </c>
      <c r="K494" s="201" t="str">
        <f t="shared" si="122"/>
        <v>2036.06</v>
      </c>
    </row>
    <row r="495" spans="1:11" x14ac:dyDescent="0.3">
      <c r="A495" t="s">
        <v>1161</v>
      </c>
      <c r="B495">
        <v>494</v>
      </c>
      <c r="C495">
        <f t="shared" si="115"/>
        <v>2036</v>
      </c>
      <c r="E495" s="456">
        <f t="shared" si="116"/>
        <v>49839</v>
      </c>
      <c r="F495" s="456">
        <f t="shared" si="117"/>
        <v>49844</v>
      </c>
      <c r="G495" s="141" t="str">
        <f t="shared" si="118"/>
        <v>2036.06</v>
      </c>
      <c r="H495">
        <f t="shared" si="119"/>
        <v>2036</v>
      </c>
      <c r="I495">
        <f t="shared" si="120"/>
        <v>1</v>
      </c>
      <c r="J495">
        <f t="shared" si="121"/>
        <v>6</v>
      </c>
      <c r="K495" s="201" t="str">
        <f t="shared" si="122"/>
        <v>2036.06</v>
      </c>
    </row>
    <row r="496" spans="1:11" x14ac:dyDescent="0.3">
      <c r="A496" t="s">
        <v>1162</v>
      </c>
      <c r="B496">
        <v>495</v>
      </c>
      <c r="C496">
        <f t="shared" si="115"/>
        <v>2036</v>
      </c>
      <c r="E496" s="456">
        <f t="shared" si="116"/>
        <v>49846</v>
      </c>
      <c r="F496" s="456">
        <f t="shared" si="117"/>
        <v>49851</v>
      </c>
      <c r="G496" s="141" t="str">
        <f t="shared" si="118"/>
        <v>2036.06</v>
      </c>
      <c r="H496">
        <f t="shared" si="119"/>
        <v>2036</v>
      </c>
      <c r="I496">
        <f t="shared" si="120"/>
        <v>1</v>
      </c>
      <c r="J496">
        <f t="shared" si="121"/>
        <v>6</v>
      </c>
      <c r="K496" s="201" t="str">
        <f t="shared" si="122"/>
        <v>2036.06</v>
      </c>
    </row>
    <row r="497" spans="1:11" x14ac:dyDescent="0.3">
      <c r="A497" t="s">
        <v>1163</v>
      </c>
      <c r="B497">
        <v>496</v>
      </c>
      <c r="C497">
        <f t="shared" si="115"/>
        <v>2036</v>
      </c>
      <c r="E497" s="456">
        <f t="shared" si="116"/>
        <v>49853</v>
      </c>
      <c r="F497" s="456">
        <f t="shared" si="117"/>
        <v>49858</v>
      </c>
      <c r="G497" s="141" t="str">
        <f t="shared" si="118"/>
        <v>2036.06</v>
      </c>
      <c r="H497">
        <f t="shared" si="119"/>
        <v>2036</v>
      </c>
      <c r="I497">
        <f t="shared" si="120"/>
        <v>1</v>
      </c>
      <c r="J497">
        <f t="shared" si="121"/>
        <v>7</v>
      </c>
      <c r="K497" s="201" t="str">
        <f t="shared" si="122"/>
        <v>2036.07</v>
      </c>
    </row>
    <row r="498" spans="1:11" x14ac:dyDescent="0.3">
      <c r="A498" t="s">
        <v>1164</v>
      </c>
      <c r="B498">
        <v>497</v>
      </c>
      <c r="C498">
        <f t="shared" si="115"/>
        <v>2036</v>
      </c>
      <c r="E498" s="456">
        <f t="shared" si="116"/>
        <v>49860</v>
      </c>
      <c r="F498" s="456">
        <f t="shared" si="117"/>
        <v>49865</v>
      </c>
      <c r="G498" s="141" t="str">
        <f t="shared" si="118"/>
        <v>2036.07</v>
      </c>
      <c r="H498">
        <f t="shared" si="119"/>
        <v>2036</v>
      </c>
      <c r="I498">
        <f t="shared" si="120"/>
        <v>0</v>
      </c>
      <c r="J498">
        <f t="shared" si="121"/>
        <v>7</v>
      </c>
      <c r="K498" s="201" t="str">
        <f t="shared" si="122"/>
        <v>2036.07</v>
      </c>
    </row>
    <row r="499" spans="1:11" x14ac:dyDescent="0.3">
      <c r="A499" t="s">
        <v>1165</v>
      </c>
      <c r="B499">
        <v>498</v>
      </c>
      <c r="C499">
        <f t="shared" si="115"/>
        <v>2036</v>
      </c>
      <c r="E499" s="456">
        <f t="shared" si="116"/>
        <v>49867</v>
      </c>
      <c r="F499" s="456">
        <f t="shared" si="117"/>
        <v>49872</v>
      </c>
      <c r="G499" s="141" t="str">
        <f t="shared" si="118"/>
        <v>2036.07</v>
      </c>
      <c r="H499">
        <f t="shared" si="119"/>
        <v>2036</v>
      </c>
      <c r="I499">
        <f t="shared" si="120"/>
        <v>0</v>
      </c>
      <c r="J499">
        <f t="shared" si="121"/>
        <v>7</v>
      </c>
      <c r="K499" s="201" t="str">
        <f t="shared" si="122"/>
        <v>2036.07</v>
      </c>
    </row>
    <row r="500" spans="1:11" x14ac:dyDescent="0.3">
      <c r="A500" t="s">
        <v>1166</v>
      </c>
      <c r="B500">
        <v>499</v>
      </c>
      <c r="C500">
        <f t="shared" si="115"/>
        <v>2036</v>
      </c>
      <c r="E500" s="456">
        <f t="shared" si="116"/>
        <v>49874</v>
      </c>
      <c r="F500" s="456">
        <f t="shared" si="117"/>
        <v>49879</v>
      </c>
      <c r="G500" s="141" t="str">
        <f t="shared" si="118"/>
        <v>2036.07</v>
      </c>
      <c r="H500">
        <f t="shared" si="119"/>
        <v>2036</v>
      </c>
      <c r="I500">
        <f t="shared" si="120"/>
        <v>0</v>
      </c>
      <c r="J500">
        <f t="shared" si="121"/>
        <v>7</v>
      </c>
      <c r="K500" s="201" t="str">
        <f t="shared" si="122"/>
        <v>2036.07</v>
      </c>
    </row>
    <row r="501" spans="1:11" x14ac:dyDescent="0.3">
      <c r="A501" t="s">
        <v>1167</v>
      </c>
      <c r="B501">
        <v>500</v>
      </c>
      <c r="C501">
        <f t="shared" si="115"/>
        <v>2036</v>
      </c>
      <c r="E501" s="456">
        <f t="shared" si="116"/>
        <v>49881</v>
      </c>
      <c r="F501" s="456">
        <f t="shared" si="117"/>
        <v>49886</v>
      </c>
      <c r="G501" s="141" t="str">
        <f t="shared" si="118"/>
        <v>2036.07</v>
      </c>
      <c r="H501">
        <f t="shared" si="119"/>
        <v>2036</v>
      </c>
      <c r="I501">
        <f t="shared" si="120"/>
        <v>0</v>
      </c>
      <c r="J501">
        <f t="shared" si="121"/>
        <v>7</v>
      </c>
      <c r="K501" s="201" t="str">
        <f t="shared" si="122"/>
        <v>2036.07</v>
      </c>
    </row>
    <row r="502" spans="1:11" x14ac:dyDescent="0.3">
      <c r="A502" t="s">
        <v>1168</v>
      </c>
      <c r="B502">
        <v>501</v>
      </c>
      <c r="C502">
        <f t="shared" si="115"/>
        <v>2036</v>
      </c>
      <c r="E502" s="456">
        <f t="shared" si="116"/>
        <v>49888</v>
      </c>
      <c r="F502" s="456">
        <f t="shared" si="117"/>
        <v>49893</v>
      </c>
      <c r="G502" s="141" t="str">
        <f t="shared" si="118"/>
        <v>2036.08</v>
      </c>
      <c r="H502">
        <f t="shared" si="119"/>
        <v>2036</v>
      </c>
      <c r="I502">
        <f t="shared" si="120"/>
        <v>1</v>
      </c>
      <c r="J502">
        <f t="shared" si="121"/>
        <v>8</v>
      </c>
      <c r="K502" s="201" t="str">
        <f t="shared" si="122"/>
        <v>2036.08</v>
      </c>
    </row>
    <row r="503" spans="1:11" x14ac:dyDescent="0.3">
      <c r="A503" t="s">
        <v>1169</v>
      </c>
      <c r="B503">
        <v>502</v>
      </c>
      <c r="C503">
        <f t="shared" si="115"/>
        <v>2036</v>
      </c>
      <c r="E503" s="456">
        <f t="shared" si="116"/>
        <v>49895</v>
      </c>
      <c r="F503" s="456">
        <f t="shared" si="117"/>
        <v>49900</v>
      </c>
      <c r="G503" s="141" t="str">
        <f t="shared" si="118"/>
        <v>2036.08</v>
      </c>
      <c r="H503">
        <f t="shared" si="119"/>
        <v>2036</v>
      </c>
      <c r="I503">
        <f t="shared" si="120"/>
        <v>1</v>
      </c>
      <c r="J503">
        <f t="shared" si="121"/>
        <v>8</v>
      </c>
      <c r="K503" s="201" t="str">
        <f t="shared" si="122"/>
        <v>2036.08</v>
      </c>
    </row>
    <row r="504" spans="1:11" x14ac:dyDescent="0.3">
      <c r="A504" t="s">
        <v>1170</v>
      </c>
      <c r="B504">
        <v>503</v>
      </c>
      <c r="C504">
        <f t="shared" si="115"/>
        <v>2036</v>
      </c>
      <c r="E504" s="456">
        <f t="shared" si="116"/>
        <v>49902</v>
      </c>
      <c r="F504" s="456">
        <f t="shared" si="117"/>
        <v>49907</v>
      </c>
      <c r="G504" s="141" t="str">
        <f t="shared" si="118"/>
        <v>2036.08</v>
      </c>
      <c r="H504">
        <f t="shared" si="119"/>
        <v>2036</v>
      </c>
      <c r="I504">
        <f t="shared" si="120"/>
        <v>1</v>
      </c>
      <c r="J504">
        <f t="shared" si="121"/>
        <v>8</v>
      </c>
      <c r="K504" s="201" t="str">
        <f t="shared" si="122"/>
        <v>2036.08</v>
      </c>
    </row>
    <row r="505" spans="1:11" x14ac:dyDescent="0.3">
      <c r="A505" t="s">
        <v>1171</v>
      </c>
      <c r="B505">
        <v>504</v>
      </c>
      <c r="C505">
        <f t="shared" si="115"/>
        <v>2036</v>
      </c>
      <c r="E505" s="456">
        <f t="shared" si="116"/>
        <v>49909</v>
      </c>
      <c r="F505" s="456">
        <f t="shared" si="117"/>
        <v>49914</v>
      </c>
      <c r="G505" s="141" t="str">
        <f t="shared" si="118"/>
        <v>2036.08</v>
      </c>
      <c r="H505">
        <f t="shared" si="119"/>
        <v>2036</v>
      </c>
      <c r="I505">
        <f t="shared" si="120"/>
        <v>1</v>
      </c>
      <c r="J505">
        <f t="shared" si="121"/>
        <v>8</v>
      </c>
      <c r="K505" s="201" t="str">
        <f t="shared" si="122"/>
        <v>2036.08</v>
      </c>
    </row>
    <row r="506" spans="1:11" x14ac:dyDescent="0.3">
      <c r="A506" t="s">
        <v>1172</v>
      </c>
      <c r="B506">
        <v>505</v>
      </c>
      <c r="C506">
        <f t="shared" si="115"/>
        <v>2036</v>
      </c>
      <c r="E506" s="456">
        <f t="shared" si="116"/>
        <v>49916</v>
      </c>
      <c r="F506" s="456">
        <f t="shared" si="117"/>
        <v>49921</v>
      </c>
      <c r="G506" s="141" t="str">
        <f t="shared" si="118"/>
        <v>2036.08</v>
      </c>
      <c r="H506">
        <f t="shared" si="119"/>
        <v>2036</v>
      </c>
      <c r="I506">
        <f t="shared" si="120"/>
        <v>1</v>
      </c>
      <c r="J506">
        <f t="shared" si="121"/>
        <v>9</v>
      </c>
      <c r="K506" s="201" t="str">
        <f t="shared" si="122"/>
        <v>2036.09</v>
      </c>
    </row>
    <row r="507" spans="1:11" x14ac:dyDescent="0.3">
      <c r="A507" t="s">
        <v>1173</v>
      </c>
      <c r="B507">
        <v>506</v>
      </c>
      <c r="C507">
        <f t="shared" si="115"/>
        <v>2036</v>
      </c>
      <c r="E507" s="456">
        <f t="shared" si="116"/>
        <v>49923</v>
      </c>
      <c r="F507" s="456">
        <f t="shared" si="117"/>
        <v>49928</v>
      </c>
      <c r="G507" s="141" t="str">
        <f t="shared" si="118"/>
        <v>2036.09</v>
      </c>
      <c r="H507">
        <f t="shared" si="119"/>
        <v>2036</v>
      </c>
      <c r="I507">
        <f t="shared" si="120"/>
        <v>1</v>
      </c>
      <c r="J507">
        <f t="shared" si="121"/>
        <v>9</v>
      </c>
      <c r="K507" s="201" t="str">
        <f t="shared" si="122"/>
        <v>2036.09</v>
      </c>
    </row>
    <row r="508" spans="1:11" x14ac:dyDescent="0.3">
      <c r="A508" t="s">
        <v>1174</v>
      </c>
      <c r="B508">
        <v>507</v>
      </c>
      <c r="C508">
        <f t="shared" si="115"/>
        <v>2036</v>
      </c>
      <c r="E508" s="456">
        <f t="shared" si="116"/>
        <v>49930</v>
      </c>
      <c r="F508" s="456">
        <f t="shared" si="117"/>
        <v>49935</v>
      </c>
      <c r="G508" s="141" t="str">
        <f t="shared" si="118"/>
        <v>2036.09</v>
      </c>
      <c r="H508">
        <f t="shared" si="119"/>
        <v>2036</v>
      </c>
      <c r="I508">
        <f t="shared" si="120"/>
        <v>1</v>
      </c>
      <c r="J508">
        <f t="shared" si="121"/>
        <v>9</v>
      </c>
      <c r="K508" s="201" t="str">
        <f t="shared" si="122"/>
        <v>2036.09</v>
      </c>
    </row>
    <row r="509" spans="1:11" x14ac:dyDescent="0.3">
      <c r="A509" t="s">
        <v>1175</v>
      </c>
      <c r="B509">
        <v>508</v>
      </c>
      <c r="C509">
        <f t="shared" si="115"/>
        <v>2036</v>
      </c>
      <c r="E509" s="456">
        <f t="shared" si="116"/>
        <v>49937</v>
      </c>
      <c r="F509" s="456">
        <f t="shared" si="117"/>
        <v>49942</v>
      </c>
      <c r="G509" s="141" t="str">
        <f t="shared" si="118"/>
        <v>2036.09</v>
      </c>
      <c r="H509">
        <f t="shared" si="119"/>
        <v>2036</v>
      </c>
      <c r="I509">
        <f t="shared" si="120"/>
        <v>1</v>
      </c>
      <c r="J509">
        <f t="shared" si="121"/>
        <v>9</v>
      </c>
      <c r="K509" s="201" t="str">
        <f t="shared" si="122"/>
        <v>2036.09</v>
      </c>
    </row>
    <row r="510" spans="1:11" x14ac:dyDescent="0.3">
      <c r="A510" t="s">
        <v>1176</v>
      </c>
      <c r="B510">
        <v>509</v>
      </c>
      <c r="C510">
        <f t="shared" si="115"/>
        <v>2036</v>
      </c>
      <c r="E510" s="456">
        <f t="shared" si="116"/>
        <v>49944</v>
      </c>
      <c r="F510" s="456">
        <f t="shared" si="117"/>
        <v>49949</v>
      </c>
      <c r="G510" s="141" t="str">
        <f t="shared" si="118"/>
        <v>2036.09</v>
      </c>
      <c r="H510">
        <f t="shared" si="119"/>
        <v>2036</v>
      </c>
      <c r="I510">
        <f t="shared" si="120"/>
        <v>1</v>
      </c>
      <c r="J510">
        <f t="shared" si="121"/>
        <v>10</v>
      </c>
      <c r="K510" s="201" t="str">
        <f t="shared" si="122"/>
        <v>2036.10</v>
      </c>
    </row>
    <row r="511" spans="1:11" x14ac:dyDescent="0.3">
      <c r="A511" t="s">
        <v>1177</v>
      </c>
      <c r="B511">
        <v>510</v>
      </c>
      <c r="C511">
        <f t="shared" si="115"/>
        <v>2036</v>
      </c>
      <c r="E511" s="456">
        <f t="shared" si="116"/>
        <v>49951</v>
      </c>
      <c r="F511" s="456">
        <f t="shared" si="117"/>
        <v>49956</v>
      </c>
      <c r="G511" s="141" t="str">
        <f t="shared" si="118"/>
        <v>2036.10</v>
      </c>
      <c r="H511">
        <f t="shared" si="119"/>
        <v>2036</v>
      </c>
      <c r="I511">
        <f t="shared" si="120"/>
        <v>0</v>
      </c>
      <c r="J511">
        <f t="shared" si="121"/>
        <v>10</v>
      </c>
      <c r="K511" s="201" t="str">
        <f t="shared" si="122"/>
        <v>2036.10</v>
      </c>
    </row>
    <row r="512" spans="1:11" x14ac:dyDescent="0.3">
      <c r="A512" t="s">
        <v>1178</v>
      </c>
      <c r="B512">
        <v>511</v>
      </c>
      <c r="C512">
        <f t="shared" si="115"/>
        <v>2036</v>
      </c>
      <c r="E512" s="456">
        <f t="shared" si="116"/>
        <v>49958</v>
      </c>
      <c r="F512" s="456">
        <f t="shared" si="117"/>
        <v>49963</v>
      </c>
      <c r="G512" s="141" t="str">
        <f t="shared" si="118"/>
        <v>2036.10</v>
      </c>
      <c r="H512">
        <f t="shared" si="119"/>
        <v>2036</v>
      </c>
      <c r="I512">
        <f t="shared" si="120"/>
        <v>0</v>
      </c>
      <c r="J512">
        <f t="shared" si="121"/>
        <v>10</v>
      </c>
      <c r="K512" s="201" t="str">
        <f t="shared" si="122"/>
        <v>2036.10</v>
      </c>
    </row>
    <row r="513" spans="1:11" x14ac:dyDescent="0.3">
      <c r="A513" t="s">
        <v>1179</v>
      </c>
      <c r="B513">
        <v>512</v>
      </c>
      <c r="C513">
        <f t="shared" si="115"/>
        <v>2036</v>
      </c>
      <c r="E513" s="456">
        <f t="shared" si="116"/>
        <v>49965</v>
      </c>
      <c r="F513" s="456">
        <f t="shared" si="117"/>
        <v>49970</v>
      </c>
      <c r="G513" s="141" t="str">
        <f t="shared" si="118"/>
        <v>2036.10</v>
      </c>
      <c r="H513">
        <f t="shared" si="119"/>
        <v>2036</v>
      </c>
      <c r="I513">
        <f t="shared" si="120"/>
        <v>0</v>
      </c>
      <c r="J513">
        <f t="shared" si="121"/>
        <v>10</v>
      </c>
      <c r="K513" s="201" t="str">
        <f t="shared" si="122"/>
        <v>2036.10</v>
      </c>
    </row>
    <row r="514" spans="1:11" x14ac:dyDescent="0.3">
      <c r="A514" t="s">
        <v>1180</v>
      </c>
      <c r="B514">
        <v>513</v>
      </c>
      <c r="C514">
        <f t="shared" si="115"/>
        <v>2036</v>
      </c>
      <c r="E514" s="456">
        <f t="shared" si="116"/>
        <v>49972</v>
      </c>
      <c r="F514" s="456">
        <f t="shared" si="117"/>
        <v>49977</v>
      </c>
      <c r="G514" s="141" t="str">
        <f t="shared" si="118"/>
        <v>2036.10</v>
      </c>
      <c r="H514">
        <f t="shared" si="119"/>
        <v>2036</v>
      </c>
      <c r="I514">
        <f t="shared" si="120"/>
        <v>0</v>
      </c>
      <c r="J514">
        <f t="shared" si="121"/>
        <v>10</v>
      </c>
      <c r="K514" s="201" t="str">
        <f t="shared" si="122"/>
        <v>2036.10</v>
      </c>
    </row>
    <row r="515" spans="1:11" x14ac:dyDescent="0.3">
      <c r="A515" t="s">
        <v>1181</v>
      </c>
      <c r="B515">
        <v>514</v>
      </c>
      <c r="C515">
        <f t="shared" si="115"/>
        <v>2036</v>
      </c>
      <c r="E515" s="456">
        <f t="shared" si="116"/>
        <v>49979</v>
      </c>
      <c r="F515" s="456">
        <f t="shared" si="117"/>
        <v>49984</v>
      </c>
      <c r="G515" s="141" t="str">
        <f t="shared" si="118"/>
        <v>2036.10</v>
      </c>
      <c r="H515">
        <f t="shared" si="119"/>
        <v>2036</v>
      </c>
      <c r="I515">
        <f t="shared" si="120"/>
        <v>0</v>
      </c>
      <c r="J515">
        <f t="shared" si="121"/>
        <v>10</v>
      </c>
      <c r="K515" s="201" t="str">
        <f t="shared" si="122"/>
        <v>2036.10</v>
      </c>
    </row>
    <row r="516" spans="1:11" x14ac:dyDescent="0.3">
      <c r="A516" t="s">
        <v>1182</v>
      </c>
      <c r="B516">
        <v>515</v>
      </c>
      <c r="C516">
        <f t="shared" si="115"/>
        <v>2036</v>
      </c>
      <c r="E516" s="456">
        <f t="shared" si="116"/>
        <v>49986</v>
      </c>
      <c r="F516" s="456">
        <f t="shared" si="117"/>
        <v>49991</v>
      </c>
      <c r="G516" s="141" t="str">
        <f t="shared" si="118"/>
        <v>2036.11</v>
      </c>
      <c r="H516">
        <f t="shared" si="119"/>
        <v>2036</v>
      </c>
      <c r="I516">
        <f t="shared" si="120"/>
        <v>1</v>
      </c>
      <c r="J516">
        <f t="shared" si="121"/>
        <v>11</v>
      </c>
      <c r="K516" s="201" t="str">
        <f t="shared" si="122"/>
        <v>2036.11</v>
      </c>
    </row>
    <row r="517" spans="1:11" x14ac:dyDescent="0.3">
      <c r="A517" t="s">
        <v>1183</v>
      </c>
      <c r="B517">
        <v>516</v>
      </c>
      <c r="C517">
        <f t="shared" si="115"/>
        <v>2036</v>
      </c>
      <c r="E517" s="456">
        <f t="shared" si="116"/>
        <v>49993</v>
      </c>
      <c r="F517" s="456">
        <f t="shared" si="117"/>
        <v>49998</v>
      </c>
      <c r="G517" s="141" t="str">
        <f t="shared" si="118"/>
        <v>2036.11</v>
      </c>
      <c r="H517">
        <f t="shared" si="119"/>
        <v>2036</v>
      </c>
      <c r="I517">
        <f t="shared" si="120"/>
        <v>1</v>
      </c>
      <c r="J517">
        <f t="shared" si="121"/>
        <v>11</v>
      </c>
      <c r="K517" s="201" t="str">
        <f t="shared" si="122"/>
        <v>2036.11</v>
      </c>
    </row>
    <row r="518" spans="1:11" x14ac:dyDescent="0.3">
      <c r="A518" t="s">
        <v>1184</v>
      </c>
      <c r="B518">
        <v>517</v>
      </c>
      <c r="C518">
        <f t="shared" si="115"/>
        <v>2036</v>
      </c>
      <c r="E518" s="456">
        <f t="shared" si="116"/>
        <v>50000</v>
      </c>
      <c r="F518" s="456">
        <f t="shared" si="117"/>
        <v>50005</v>
      </c>
      <c r="G518" s="141" t="str">
        <f t="shared" si="118"/>
        <v>2036.11</v>
      </c>
      <c r="H518">
        <f t="shared" si="119"/>
        <v>2036</v>
      </c>
      <c r="I518">
        <f t="shared" si="120"/>
        <v>1</v>
      </c>
      <c r="J518">
        <f t="shared" si="121"/>
        <v>11</v>
      </c>
      <c r="K518" s="201" t="str">
        <f t="shared" si="122"/>
        <v>2036.11</v>
      </c>
    </row>
    <row r="519" spans="1:11" x14ac:dyDescent="0.3">
      <c r="A519" t="s">
        <v>1185</v>
      </c>
      <c r="B519">
        <v>518</v>
      </c>
      <c r="C519">
        <f t="shared" si="115"/>
        <v>2036</v>
      </c>
      <c r="E519" s="456">
        <f t="shared" si="116"/>
        <v>50007</v>
      </c>
      <c r="F519" s="456">
        <f t="shared" si="117"/>
        <v>50012</v>
      </c>
      <c r="G519" s="141" t="str">
        <f t="shared" si="118"/>
        <v>2036.11</v>
      </c>
      <c r="H519">
        <f t="shared" si="119"/>
        <v>2036</v>
      </c>
      <c r="I519">
        <f t="shared" si="120"/>
        <v>1</v>
      </c>
      <c r="J519">
        <f t="shared" si="121"/>
        <v>12</v>
      </c>
      <c r="K519" s="201" t="str">
        <f t="shared" si="122"/>
        <v>2036.12</v>
      </c>
    </row>
    <row r="520" spans="1:11" x14ac:dyDescent="0.3">
      <c r="A520" t="s">
        <v>1186</v>
      </c>
      <c r="B520">
        <v>519</v>
      </c>
      <c r="C520">
        <f t="shared" si="115"/>
        <v>2036</v>
      </c>
      <c r="E520" s="456">
        <f t="shared" si="116"/>
        <v>50014</v>
      </c>
      <c r="F520" s="456">
        <f t="shared" si="117"/>
        <v>50019</v>
      </c>
      <c r="G520" s="141" t="str">
        <f t="shared" si="118"/>
        <v>2036.12</v>
      </c>
      <c r="H520">
        <f t="shared" si="119"/>
        <v>2036</v>
      </c>
      <c r="I520">
        <f t="shared" si="120"/>
        <v>0</v>
      </c>
      <c r="J520">
        <f t="shared" si="121"/>
        <v>12</v>
      </c>
      <c r="K520" s="201" t="str">
        <f t="shared" si="122"/>
        <v>2036.12</v>
      </c>
    </row>
    <row r="521" spans="1:11" x14ac:dyDescent="0.3">
      <c r="A521" t="s">
        <v>1187</v>
      </c>
      <c r="B521">
        <v>520</v>
      </c>
      <c r="C521">
        <f t="shared" si="115"/>
        <v>2036</v>
      </c>
      <c r="E521" s="456">
        <f t="shared" si="116"/>
        <v>50021</v>
      </c>
      <c r="F521" s="456">
        <f t="shared" si="117"/>
        <v>50026</v>
      </c>
      <c r="G521" s="141" t="str">
        <f t="shared" si="118"/>
        <v>2036.12</v>
      </c>
      <c r="H521">
        <f t="shared" si="119"/>
        <v>2036</v>
      </c>
      <c r="I521">
        <f t="shared" si="120"/>
        <v>0</v>
      </c>
      <c r="J521">
        <f t="shared" si="121"/>
        <v>12</v>
      </c>
      <c r="K521" s="201" t="str">
        <f t="shared" si="122"/>
        <v>2036.12</v>
      </c>
    </row>
    <row r="522" spans="1:11" x14ac:dyDescent="0.3">
      <c r="A522" t="s">
        <v>1188</v>
      </c>
      <c r="B522">
        <v>521</v>
      </c>
      <c r="C522">
        <f t="shared" si="115"/>
        <v>2036</v>
      </c>
      <c r="E522" s="456">
        <f t="shared" si="116"/>
        <v>50028</v>
      </c>
      <c r="F522" s="456">
        <f t="shared" si="117"/>
        <v>50033</v>
      </c>
      <c r="G522" s="141" t="str">
        <f t="shared" si="118"/>
        <v>2036.12</v>
      </c>
      <c r="H522">
        <f t="shared" si="119"/>
        <v>2036</v>
      </c>
      <c r="I522">
        <f t="shared" si="120"/>
        <v>0</v>
      </c>
      <c r="J522">
        <f t="shared" si="121"/>
        <v>12</v>
      </c>
      <c r="K522" s="201" t="str">
        <f t="shared" si="122"/>
        <v>2036.12</v>
      </c>
    </row>
    <row r="523" spans="1:11" x14ac:dyDescent="0.3">
      <c r="A523" t="s">
        <v>1189</v>
      </c>
      <c r="B523">
        <v>522</v>
      </c>
      <c r="C523">
        <f t="shared" si="115"/>
        <v>2036</v>
      </c>
      <c r="E523" s="456">
        <f t="shared" si="116"/>
        <v>50035</v>
      </c>
      <c r="F523" s="456">
        <f t="shared" si="117"/>
        <v>50040</v>
      </c>
      <c r="G523" s="141" t="str">
        <f t="shared" si="118"/>
        <v>2036.12</v>
      </c>
      <c r="H523">
        <f t="shared" si="119"/>
        <v>2036</v>
      </c>
      <c r="I523">
        <f t="shared" si="120"/>
        <v>0</v>
      </c>
      <c r="J523">
        <f t="shared" si="121"/>
        <v>12</v>
      </c>
      <c r="K523" s="201" t="str">
        <f t="shared" si="122"/>
        <v>2036.12</v>
      </c>
    </row>
    <row r="524" spans="1:11" x14ac:dyDescent="0.3">
      <c r="A524" t="s">
        <v>1190</v>
      </c>
      <c r="B524" s="141">
        <v>523</v>
      </c>
      <c r="C524">
        <f t="shared" si="115"/>
        <v>2037</v>
      </c>
      <c r="E524" s="456">
        <f t="shared" si="116"/>
        <v>50042</v>
      </c>
      <c r="F524" s="456">
        <f t="shared" si="117"/>
        <v>50047</v>
      </c>
      <c r="G524" s="141" t="str">
        <f t="shared" si="118"/>
        <v>2037.01</v>
      </c>
      <c r="H524">
        <f t="shared" si="119"/>
        <v>2037</v>
      </c>
      <c r="I524">
        <f t="shared" si="120"/>
        <v>0</v>
      </c>
      <c r="J524">
        <f t="shared" si="121"/>
        <v>1</v>
      </c>
      <c r="K524" s="201" t="str">
        <f t="shared" si="122"/>
        <v>2037.01</v>
      </c>
    </row>
    <row r="525" spans="1:11" x14ac:dyDescent="0.3">
      <c r="A525" t="s">
        <v>1191</v>
      </c>
      <c r="B525" s="141">
        <v>524</v>
      </c>
      <c r="C525">
        <f t="shared" si="115"/>
        <v>2037</v>
      </c>
      <c r="E525" s="456">
        <f t="shared" si="116"/>
        <v>50049</v>
      </c>
      <c r="F525" s="456">
        <f t="shared" si="117"/>
        <v>50054</v>
      </c>
      <c r="G525" s="141" t="str">
        <f t="shared" si="118"/>
        <v>2037.01</v>
      </c>
      <c r="H525">
        <f t="shared" si="119"/>
        <v>2037</v>
      </c>
      <c r="I525">
        <f t="shared" si="120"/>
        <v>0</v>
      </c>
      <c r="J525">
        <f t="shared" si="121"/>
        <v>1</v>
      </c>
      <c r="K525" s="201" t="str">
        <f t="shared" si="122"/>
        <v>2037.01</v>
      </c>
    </row>
    <row r="526" spans="1:11" x14ac:dyDescent="0.3">
      <c r="A526" t="s">
        <v>1192</v>
      </c>
      <c r="B526" s="141">
        <v>525</v>
      </c>
      <c r="C526">
        <f t="shared" si="115"/>
        <v>2037</v>
      </c>
      <c r="E526" s="456">
        <f t="shared" si="116"/>
        <v>50056</v>
      </c>
      <c r="F526" s="456">
        <f t="shared" si="117"/>
        <v>50061</v>
      </c>
      <c r="G526" s="141" t="str">
        <f t="shared" si="118"/>
        <v>2037.01</v>
      </c>
      <c r="H526">
        <f t="shared" si="119"/>
        <v>2037</v>
      </c>
      <c r="I526">
        <f t="shared" si="120"/>
        <v>0</v>
      </c>
      <c r="J526">
        <f t="shared" si="121"/>
        <v>1</v>
      </c>
      <c r="K526" s="201" t="str">
        <f t="shared" si="122"/>
        <v>2037.01</v>
      </c>
    </row>
    <row r="527" spans="1:11" x14ac:dyDescent="0.3">
      <c r="A527" t="s">
        <v>1193</v>
      </c>
      <c r="B527" s="141">
        <v>526</v>
      </c>
      <c r="C527">
        <f t="shared" si="115"/>
        <v>2037</v>
      </c>
      <c r="E527" s="456">
        <f t="shared" si="116"/>
        <v>50063</v>
      </c>
      <c r="F527" s="456">
        <f t="shared" si="117"/>
        <v>50068</v>
      </c>
      <c r="G527" s="141" t="str">
        <f t="shared" si="118"/>
        <v>2037.01</v>
      </c>
      <c r="H527">
        <f t="shared" si="119"/>
        <v>2037</v>
      </c>
      <c r="I527">
        <f t="shared" si="120"/>
        <v>0</v>
      </c>
      <c r="J527">
        <f t="shared" si="121"/>
        <v>1</v>
      </c>
      <c r="K527" s="201" t="str">
        <f t="shared" si="122"/>
        <v>2037.01</v>
      </c>
    </row>
    <row r="528" spans="1:11" x14ac:dyDescent="0.3">
      <c r="A528" t="s">
        <v>1194</v>
      </c>
      <c r="B528" s="141">
        <v>527</v>
      </c>
      <c r="C528">
        <f t="shared" si="115"/>
        <v>2037</v>
      </c>
      <c r="E528" s="456">
        <f t="shared" si="116"/>
        <v>50070</v>
      </c>
      <c r="F528" s="456">
        <f t="shared" si="117"/>
        <v>50075</v>
      </c>
      <c r="G528" s="141" t="str">
        <f t="shared" si="118"/>
        <v>2037.01</v>
      </c>
      <c r="H528">
        <f t="shared" si="119"/>
        <v>2037</v>
      </c>
      <c r="I528">
        <f t="shared" si="120"/>
        <v>0</v>
      </c>
      <c r="J528">
        <f t="shared" si="121"/>
        <v>1</v>
      </c>
      <c r="K528" s="201" t="str">
        <f t="shared" si="122"/>
        <v>2037.01</v>
      </c>
    </row>
    <row r="529" spans="1:11" x14ac:dyDescent="0.3">
      <c r="A529" t="s">
        <v>1195</v>
      </c>
      <c r="B529" s="141">
        <v>528</v>
      </c>
      <c r="C529">
        <f t="shared" si="115"/>
        <v>2037</v>
      </c>
      <c r="E529" s="456">
        <f t="shared" si="116"/>
        <v>50077</v>
      </c>
      <c r="F529" s="456">
        <f t="shared" si="117"/>
        <v>50082</v>
      </c>
      <c r="G529" s="141" t="str">
        <f t="shared" si="118"/>
        <v>2037.02</v>
      </c>
      <c r="H529">
        <f t="shared" si="119"/>
        <v>2037</v>
      </c>
      <c r="I529">
        <f t="shared" si="120"/>
        <v>0</v>
      </c>
      <c r="J529">
        <f t="shared" si="121"/>
        <v>2</v>
      </c>
      <c r="K529" s="201" t="str">
        <f t="shared" si="122"/>
        <v>2037.02</v>
      </c>
    </row>
    <row r="530" spans="1:11" x14ac:dyDescent="0.3">
      <c r="A530" t="s">
        <v>1196</v>
      </c>
      <c r="B530" s="141">
        <v>529</v>
      </c>
      <c r="C530">
        <f t="shared" si="115"/>
        <v>2037</v>
      </c>
      <c r="E530" s="456">
        <f t="shared" si="116"/>
        <v>50084</v>
      </c>
      <c r="F530" s="456">
        <f t="shared" si="117"/>
        <v>50089</v>
      </c>
      <c r="G530" s="141" t="str">
        <f t="shared" si="118"/>
        <v>2037.02</v>
      </c>
      <c r="H530">
        <f t="shared" si="119"/>
        <v>2037</v>
      </c>
      <c r="I530">
        <f t="shared" si="120"/>
        <v>0</v>
      </c>
      <c r="J530">
        <f t="shared" si="121"/>
        <v>2</v>
      </c>
      <c r="K530" s="201" t="str">
        <f t="shared" si="122"/>
        <v>2037.02</v>
      </c>
    </row>
    <row r="531" spans="1:11" x14ac:dyDescent="0.3">
      <c r="A531" t="s">
        <v>1197</v>
      </c>
      <c r="B531" s="141">
        <v>530</v>
      </c>
      <c r="C531">
        <f t="shared" si="115"/>
        <v>2037</v>
      </c>
      <c r="E531" s="456">
        <f t="shared" si="116"/>
        <v>50091</v>
      </c>
      <c r="F531" s="456">
        <f t="shared" si="117"/>
        <v>50096</v>
      </c>
      <c r="G531" s="141" t="str">
        <f t="shared" si="118"/>
        <v>2037.02</v>
      </c>
      <c r="H531">
        <f t="shared" si="119"/>
        <v>2037</v>
      </c>
      <c r="I531">
        <f t="shared" si="120"/>
        <v>0</v>
      </c>
      <c r="J531">
        <f t="shared" si="121"/>
        <v>2</v>
      </c>
      <c r="K531" s="201" t="str">
        <f t="shared" si="122"/>
        <v>2037.02</v>
      </c>
    </row>
    <row r="532" spans="1:11" x14ac:dyDescent="0.3">
      <c r="A532" t="s">
        <v>1198</v>
      </c>
      <c r="B532" s="141">
        <v>531</v>
      </c>
      <c r="C532">
        <f t="shared" si="115"/>
        <v>2037</v>
      </c>
      <c r="E532" s="456">
        <f t="shared" si="116"/>
        <v>50098</v>
      </c>
      <c r="F532" s="456">
        <f t="shared" si="117"/>
        <v>50103</v>
      </c>
      <c r="G532" s="141" t="str">
        <f t="shared" si="118"/>
        <v>2037.02</v>
      </c>
      <c r="H532">
        <f t="shared" si="119"/>
        <v>2037</v>
      </c>
      <c r="I532">
        <f t="shared" si="120"/>
        <v>0</v>
      </c>
      <c r="J532">
        <f t="shared" si="121"/>
        <v>2</v>
      </c>
      <c r="K532" s="201" t="str">
        <f t="shared" si="122"/>
        <v>2037.02</v>
      </c>
    </row>
    <row r="533" spans="1:11" x14ac:dyDescent="0.3">
      <c r="A533" t="s">
        <v>1199</v>
      </c>
      <c r="B533" s="141">
        <v>532</v>
      </c>
      <c r="C533">
        <f t="shared" si="115"/>
        <v>2037</v>
      </c>
      <c r="E533" s="456">
        <f t="shared" si="116"/>
        <v>50105</v>
      </c>
      <c r="F533" s="456">
        <f t="shared" si="117"/>
        <v>50110</v>
      </c>
      <c r="G533" s="141" t="str">
        <f t="shared" si="118"/>
        <v>2037.03</v>
      </c>
      <c r="H533">
        <f t="shared" si="119"/>
        <v>2037</v>
      </c>
      <c r="I533">
        <f t="shared" si="120"/>
        <v>1</v>
      </c>
      <c r="J533">
        <f t="shared" si="121"/>
        <v>3</v>
      </c>
      <c r="K533" s="201" t="str">
        <f t="shared" si="122"/>
        <v>2037.03</v>
      </c>
    </row>
    <row r="534" spans="1:11" x14ac:dyDescent="0.3">
      <c r="A534" t="s">
        <v>1200</v>
      </c>
      <c r="B534" s="141">
        <v>533</v>
      </c>
      <c r="C534">
        <f t="shared" si="115"/>
        <v>2037</v>
      </c>
      <c r="E534" s="456">
        <f t="shared" si="116"/>
        <v>50112</v>
      </c>
      <c r="F534" s="456">
        <f t="shared" si="117"/>
        <v>50117</v>
      </c>
      <c r="G534" s="141" t="str">
        <f t="shared" si="118"/>
        <v>2037.03</v>
      </c>
      <c r="H534">
        <f t="shared" si="119"/>
        <v>2037</v>
      </c>
      <c r="I534">
        <f t="shared" si="120"/>
        <v>1</v>
      </c>
      <c r="J534">
        <f t="shared" si="121"/>
        <v>3</v>
      </c>
      <c r="K534" s="201" t="str">
        <f t="shared" si="122"/>
        <v>2037.03</v>
      </c>
    </row>
    <row r="535" spans="1:11" x14ac:dyDescent="0.3">
      <c r="A535" t="s">
        <v>1201</v>
      </c>
      <c r="B535" s="141">
        <v>534</v>
      </c>
      <c r="C535">
        <f t="shared" si="115"/>
        <v>2037</v>
      </c>
      <c r="E535" s="456">
        <f t="shared" si="116"/>
        <v>50119</v>
      </c>
      <c r="F535" s="456">
        <f t="shared" si="117"/>
        <v>50124</v>
      </c>
      <c r="G535" s="141" t="str">
        <f t="shared" si="118"/>
        <v>2037.03</v>
      </c>
      <c r="H535">
        <f t="shared" si="119"/>
        <v>2037</v>
      </c>
      <c r="I535">
        <f t="shared" si="120"/>
        <v>1</v>
      </c>
      <c r="J535">
        <f t="shared" si="121"/>
        <v>3</v>
      </c>
      <c r="K535" s="201" t="str">
        <f t="shared" si="122"/>
        <v>2037.03</v>
      </c>
    </row>
    <row r="536" spans="1:11" x14ac:dyDescent="0.3">
      <c r="A536" t="s">
        <v>1202</v>
      </c>
      <c r="B536" s="141">
        <v>535</v>
      </c>
      <c r="C536">
        <f t="shared" si="115"/>
        <v>2037</v>
      </c>
      <c r="E536" s="456">
        <f t="shared" si="116"/>
        <v>50126</v>
      </c>
      <c r="F536" s="456">
        <f t="shared" si="117"/>
        <v>50131</v>
      </c>
      <c r="G536" s="141" t="str">
        <f t="shared" si="118"/>
        <v>2037.03</v>
      </c>
      <c r="H536">
        <f t="shared" si="119"/>
        <v>2037</v>
      </c>
      <c r="I536">
        <f t="shared" si="120"/>
        <v>1</v>
      </c>
      <c r="J536">
        <f t="shared" si="121"/>
        <v>4</v>
      </c>
      <c r="K536" s="201" t="str">
        <f t="shared" si="122"/>
        <v>2037.04</v>
      </c>
    </row>
    <row r="537" spans="1:11" x14ac:dyDescent="0.3">
      <c r="A537" t="s">
        <v>1203</v>
      </c>
      <c r="B537" s="141">
        <v>536</v>
      </c>
      <c r="C537">
        <f t="shared" si="115"/>
        <v>2037</v>
      </c>
      <c r="E537" s="456">
        <f t="shared" si="116"/>
        <v>50133</v>
      </c>
      <c r="F537" s="456">
        <f t="shared" si="117"/>
        <v>50138</v>
      </c>
      <c r="G537" s="141" t="str">
        <f t="shared" si="118"/>
        <v>2037.04</v>
      </c>
      <c r="H537">
        <f t="shared" si="119"/>
        <v>2037</v>
      </c>
      <c r="I537">
        <f t="shared" si="120"/>
        <v>0</v>
      </c>
      <c r="J537">
        <f t="shared" si="121"/>
        <v>4</v>
      </c>
      <c r="K537" s="201" t="str">
        <f t="shared" si="122"/>
        <v>2037.04</v>
      </c>
    </row>
    <row r="538" spans="1:11" x14ac:dyDescent="0.3">
      <c r="A538" t="s">
        <v>1204</v>
      </c>
      <c r="B538" s="141">
        <v>537</v>
      </c>
      <c r="C538">
        <f t="shared" si="115"/>
        <v>2037</v>
      </c>
      <c r="E538" s="456">
        <f t="shared" si="116"/>
        <v>50140</v>
      </c>
      <c r="F538" s="456">
        <f t="shared" si="117"/>
        <v>50145</v>
      </c>
      <c r="G538" s="141" t="str">
        <f t="shared" si="118"/>
        <v>2037.04</v>
      </c>
      <c r="H538">
        <f t="shared" si="119"/>
        <v>2037</v>
      </c>
      <c r="I538">
        <f t="shared" si="120"/>
        <v>0</v>
      </c>
      <c r="J538">
        <f t="shared" si="121"/>
        <v>4</v>
      </c>
      <c r="K538" s="201" t="str">
        <f t="shared" si="122"/>
        <v>2037.04</v>
      </c>
    </row>
    <row r="539" spans="1:11" x14ac:dyDescent="0.3">
      <c r="A539" t="s">
        <v>1205</v>
      </c>
      <c r="B539" s="141">
        <v>538</v>
      </c>
      <c r="C539">
        <f t="shared" si="115"/>
        <v>2037</v>
      </c>
      <c r="E539" s="456">
        <f t="shared" si="116"/>
        <v>50147</v>
      </c>
      <c r="F539" s="456">
        <f t="shared" si="117"/>
        <v>50152</v>
      </c>
      <c r="G539" s="141" t="str">
        <f t="shared" si="118"/>
        <v>2037.04</v>
      </c>
      <c r="H539">
        <f t="shared" si="119"/>
        <v>2037</v>
      </c>
      <c r="I539">
        <f t="shared" si="120"/>
        <v>0</v>
      </c>
      <c r="J539">
        <f t="shared" si="121"/>
        <v>4</v>
      </c>
      <c r="K539" s="201" t="str">
        <f t="shared" si="122"/>
        <v>2037.04</v>
      </c>
    </row>
    <row r="540" spans="1:11" x14ac:dyDescent="0.3">
      <c r="A540" t="s">
        <v>1206</v>
      </c>
      <c r="B540" s="141">
        <v>539</v>
      </c>
      <c r="C540">
        <f t="shared" si="115"/>
        <v>2037</v>
      </c>
      <c r="E540" s="456">
        <f t="shared" si="116"/>
        <v>50154</v>
      </c>
      <c r="F540" s="456">
        <f t="shared" si="117"/>
        <v>50159</v>
      </c>
      <c r="G540" s="141" t="str">
        <f t="shared" si="118"/>
        <v>2037.04</v>
      </c>
      <c r="H540">
        <f t="shared" si="119"/>
        <v>2037</v>
      </c>
      <c r="I540">
        <f t="shared" si="120"/>
        <v>0</v>
      </c>
      <c r="J540">
        <f t="shared" si="121"/>
        <v>4</v>
      </c>
      <c r="K540" s="201" t="str">
        <f t="shared" si="122"/>
        <v>2037.04</v>
      </c>
    </row>
    <row r="541" spans="1:11" x14ac:dyDescent="0.3">
      <c r="A541" t="s">
        <v>1207</v>
      </c>
      <c r="B541" s="141">
        <v>540</v>
      </c>
      <c r="C541">
        <f t="shared" si="115"/>
        <v>2037</v>
      </c>
      <c r="E541" s="456">
        <f t="shared" si="116"/>
        <v>50161</v>
      </c>
      <c r="F541" s="456">
        <f t="shared" si="117"/>
        <v>50166</v>
      </c>
      <c r="G541" s="141" t="str">
        <f t="shared" si="118"/>
        <v>2037.05</v>
      </c>
      <c r="H541">
        <f t="shared" si="119"/>
        <v>2037</v>
      </c>
      <c r="I541">
        <f t="shared" si="120"/>
        <v>1</v>
      </c>
      <c r="J541">
        <f t="shared" si="121"/>
        <v>5</v>
      </c>
      <c r="K541" s="201" t="str">
        <f t="shared" si="122"/>
        <v>2037.05</v>
      </c>
    </row>
    <row r="542" spans="1:11" x14ac:dyDescent="0.3">
      <c r="A542" t="s">
        <v>1208</v>
      </c>
      <c r="B542" s="141">
        <v>541</v>
      </c>
      <c r="C542">
        <f t="shared" si="115"/>
        <v>2037</v>
      </c>
      <c r="E542" s="456">
        <f t="shared" si="116"/>
        <v>50168</v>
      </c>
      <c r="F542" s="456">
        <f t="shared" si="117"/>
        <v>50173</v>
      </c>
      <c r="G542" s="141" t="str">
        <f t="shared" si="118"/>
        <v>2037.05</v>
      </c>
      <c r="H542">
        <f t="shared" si="119"/>
        <v>2037</v>
      </c>
      <c r="I542">
        <f t="shared" si="120"/>
        <v>1</v>
      </c>
      <c r="J542">
        <f t="shared" si="121"/>
        <v>5</v>
      </c>
      <c r="K542" s="201" t="str">
        <f t="shared" si="122"/>
        <v>2037.05</v>
      </c>
    </row>
    <row r="543" spans="1:11" x14ac:dyDescent="0.3">
      <c r="A543" t="s">
        <v>1209</v>
      </c>
      <c r="B543" s="141">
        <v>542</v>
      </c>
      <c r="C543">
        <f t="shared" si="115"/>
        <v>2037</v>
      </c>
      <c r="E543" s="456">
        <f t="shared" si="116"/>
        <v>50175</v>
      </c>
      <c r="F543" s="456">
        <f t="shared" si="117"/>
        <v>50180</v>
      </c>
      <c r="G543" s="141" t="str">
        <f t="shared" si="118"/>
        <v>2037.05</v>
      </c>
      <c r="H543">
        <f t="shared" si="119"/>
        <v>2037</v>
      </c>
      <c r="I543">
        <f t="shared" si="120"/>
        <v>1</v>
      </c>
      <c r="J543">
        <f t="shared" si="121"/>
        <v>5</v>
      </c>
      <c r="K543" s="201" t="str">
        <f t="shared" si="122"/>
        <v>2037.05</v>
      </c>
    </row>
    <row r="544" spans="1:11" x14ac:dyDescent="0.3">
      <c r="A544" t="s">
        <v>1210</v>
      </c>
      <c r="B544" s="141">
        <v>543</v>
      </c>
      <c r="C544">
        <f t="shared" si="115"/>
        <v>2037</v>
      </c>
      <c r="E544" s="456">
        <f t="shared" si="116"/>
        <v>50182</v>
      </c>
      <c r="F544" s="456">
        <f t="shared" si="117"/>
        <v>50187</v>
      </c>
      <c r="G544" s="141" t="str">
        <f t="shared" si="118"/>
        <v>2037.05</v>
      </c>
      <c r="H544">
        <f t="shared" si="119"/>
        <v>2037</v>
      </c>
      <c r="I544">
        <f t="shared" si="120"/>
        <v>1</v>
      </c>
      <c r="J544">
        <f t="shared" si="121"/>
        <v>5</v>
      </c>
      <c r="K544" s="201" t="str">
        <f t="shared" si="122"/>
        <v>2037.05</v>
      </c>
    </row>
    <row r="545" spans="1:11" x14ac:dyDescent="0.3">
      <c r="A545" t="s">
        <v>1211</v>
      </c>
      <c r="B545" s="141">
        <v>544</v>
      </c>
      <c r="C545">
        <f t="shared" si="115"/>
        <v>2037</v>
      </c>
      <c r="E545" s="456">
        <f t="shared" si="116"/>
        <v>50189</v>
      </c>
      <c r="F545" s="456">
        <f t="shared" si="117"/>
        <v>50194</v>
      </c>
      <c r="G545" s="141" t="str">
        <f t="shared" si="118"/>
        <v>2037.05</v>
      </c>
      <c r="H545">
        <f t="shared" si="119"/>
        <v>2037</v>
      </c>
      <c r="I545">
        <f t="shared" si="120"/>
        <v>1</v>
      </c>
      <c r="J545">
        <f t="shared" si="121"/>
        <v>6</v>
      </c>
      <c r="K545" s="201" t="str">
        <f t="shared" si="122"/>
        <v>2037.06</v>
      </c>
    </row>
    <row r="546" spans="1:11" x14ac:dyDescent="0.3">
      <c r="A546" t="s">
        <v>1212</v>
      </c>
      <c r="B546" s="141">
        <v>545</v>
      </c>
      <c r="C546">
        <f t="shared" si="115"/>
        <v>2037</v>
      </c>
      <c r="E546" s="456">
        <f t="shared" si="116"/>
        <v>50196</v>
      </c>
      <c r="F546" s="456">
        <f t="shared" si="117"/>
        <v>50201</v>
      </c>
      <c r="G546" s="141" t="str">
        <f t="shared" si="118"/>
        <v>2037.06</v>
      </c>
      <c r="H546">
        <f t="shared" si="119"/>
        <v>2037</v>
      </c>
      <c r="I546">
        <f t="shared" si="120"/>
        <v>1</v>
      </c>
      <c r="J546">
        <f t="shared" si="121"/>
        <v>6</v>
      </c>
      <c r="K546" s="201" t="str">
        <f t="shared" si="122"/>
        <v>2037.06</v>
      </c>
    </row>
    <row r="547" spans="1:11" x14ac:dyDescent="0.3">
      <c r="A547" t="s">
        <v>1213</v>
      </c>
      <c r="B547" s="141">
        <v>546</v>
      </c>
      <c r="C547">
        <f t="shared" si="115"/>
        <v>2037</v>
      </c>
      <c r="E547" s="456">
        <f t="shared" si="116"/>
        <v>50203</v>
      </c>
      <c r="F547" s="456">
        <f t="shared" si="117"/>
        <v>50208</v>
      </c>
      <c r="G547" s="141" t="str">
        <f t="shared" si="118"/>
        <v>2037.06</v>
      </c>
      <c r="H547">
        <f t="shared" si="119"/>
        <v>2037</v>
      </c>
      <c r="I547">
        <f t="shared" si="120"/>
        <v>1</v>
      </c>
      <c r="J547">
        <f t="shared" si="121"/>
        <v>6</v>
      </c>
      <c r="K547" s="201" t="str">
        <f t="shared" si="122"/>
        <v>2037.06</v>
      </c>
    </row>
    <row r="548" spans="1:11" x14ac:dyDescent="0.3">
      <c r="A548" t="s">
        <v>1214</v>
      </c>
      <c r="B548" s="141">
        <v>547</v>
      </c>
      <c r="C548">
        <f t="shared" si="115"/>
        <v>2037</v>
      </c>
      <c r="E548" s="456">
        <f t="shared" si="116"/>
        <v>50210</v>
      </c>
      <c r="F548" s="456">
        <f t="shared" si="117"/>
        <v>50215</v>
      </c>
      <c r="G548" s="141" t="str">
        <f t="shared" si="118"/>
        <v>2037.06</v>
      </c>
      <c r="H548">
        <f t="shared" si="119"/>
        <v>2037</v>
      </c>
      <c r="I548">
        <f t="shared" si="120"/>
        <v>1</v>
      </c>
      <c r="J548">
        <f t="shared" si="121"/>
        <v>6</v>
      </c>
      <c r="K548" s="201" t="str">
        <f t="shared" si="122"/>
        <v>2037.06</v>
      </c>
    </row>
    <row r="549" spans="1:11" x14ac:dyDescent="0.3">
      <c r="A549" t="s">
        <v>1215</v>
      </c>
      <c r="B549" s="141">
        <v>548</v>
      </c>
      <c r="C549">
        <f t="shared" si="115"/>
        <v>2037</v>
      </c>
      <c r="E549" s="456">
        <f t="shared" si="116"/>
        <v>50217</v>
      </c>
      <c r="F549" s="456">
        <f t="shared" si="117"/>
        <v>50222</v>
      </c>
      <c r="G549" s="141" t="str">
        <f t="shared" si="118"/>
        <v>2037.06</v>
      </c>
      <c r="H549">
        <f t="shared" si="119"/>
        <v>2037</v>
      </c>
      <c r="I549">
        <f t="shared" si="120"/>
        <v>1</v>
      </c>
      <c r="J549">
        <f t="shared" si="121"/>
        <v>7</v>
      </c>
      <c r="K549" s="201" t="str">
        <f t="shared" si="122"/>
        <v>2037.07</v>
      </c>
    </row>
    <row r="550" spans="1:11" x14ac:dyDescent="0.3">
      <c r="A550" t="s">
        <v>1216</v>
      </c>
      <c r="B550" s="141">
        <v>549</v>
      </c>
      <c r="C550">
        <f t="shared" si="115"/>
        <v>2037</v>
      </c>
      <c r="E550" s="456">
        <f t="shared" si="116"/>
        <v>50224</v>
      </c>
      <c r="F550" s="456">
        <f t="shared" si="117"/>
        <v>50229</v>
      </c>
      <c r="G550" s="141" t="str">
        <f t="shared" si="118"/>
        <v>2037.07</v>
      </c>
      <c r="H550">
        <f t="shared" si="119"/>
        <v>2037</v>
      </c>
      <c r="I550">
        <f t="shared" si="120"/>
        <v>0</v>
      </c>
      <c r="J550">
        <f t="shared" si="121"/>
        <v>7</v>
      </c>
      <c r="K550" s="201" t="str">
        <f t="shared" si="122"/>
        <v>2037.07</v>
      </c>
    </row>
    <row r="551" spans="1:11" x14ac:dyDescent="0.3">
      <c r="A551" t="s">
        <v>1217</v>
      </c>
      <c r="B551" s="141">
        <v>550</v>
      </c>
      <c r="C551">
        <f t="shared" si="115"/>
        <v>2037</v>
      </c>
      <c r="E551" s="456">
        <f t="shared" si="116"/>
        <v>50231</v>
      </c>
      <c r="F551" s="456">
        <f t="shared" si="117"/>
        <v>50236</v>
      </c>
      <c r="G551" s="141" t="str">
        <f t="shared" si="118"/>
        <v>2037.07</v>
      </c>
      <c r="H551">
        <f t="shared" si="119"/>
        <v>2037</v>
      </c>
      <c r="I551">
        <f t="shared" si="120"/>
        <v>0</v>
      </c>
      <c r="J551">
        <f t="shared" si="121"/>
        <v>7</v>
      </c>
      <c r="K551" s="201" t="str">
        <f t="shared" si="122"/>
        <v>2037.07</v>
      </c>
    </row>
    <row r="552" spans="1:11" x14ac:dyDescent="0.3">
      <c r="A552" t="s">
        <v>1218</v>
      </c>
      <c r="B552" s="141">
        <v>551</v>
      </c>
      <c r="C552">
        <f t="shared" si="115"/>
        <v>2037</v>
      </c>
      <c r="E552" s="456">
        <f t="shared" si="116"/>
        <v>50238</v>
      </c>
      <c r="F552" s="456">
        <f t="shared" si="117"/>
        <v>50243</v>
      </c>
      <c r="G552" s="141" t="str">
        <f t="shared" si="118"/>
        <v>2037.07</v>
      </c>
      <c r="H552">
        <f t="shared" si="119"/>
        <v>2037</v>
      </c>
      <c r="I552">
        <f t="shared" si="120"/>
        <v>0</v>
      </c>
      <c r="J552">
        <f t="shared" si="121"/>
        <v>7</v>
      </c>
      <c r="K552" s="201" t="str">
        <f t="shared" si="122"/>
        <v>2037.07</v>
      </c>
    </row>
    <row r="553" spans="1:11" x14ac:dyDescent="0.3">
      <c r="A553" t="s">
        <v>1219</v>
      </c>
      <c r="B553" s="141">
        <v>552</v>
      </c>
      <c r="C553">
        <f t="shared" si="115"/>
        <v>2037</v>
      </c>
      <c r="E553" s="456">
        <f t="shared" si="116"/>
        <v>50245</v>
      </c>
      <c r="F553" s="456">
        <f t="shared" si="117"/>
        <v>50250</v>
      </c>
      <c r="G553" s="141" t="str">
        <f t="shared" si="118"/>
        <v>2037.07</v>
      </c>
      <c r="H553">
        <f t="shared" si="119"/>
        <v>2037</v>
      </c>
      <c r="I553">
        <f t="shared" si="120"/>
        <v>0</v>
      </c>
      <c r="J553">
        <f t="shared" si="121"/>
        <v>7</v>
      </c>
      <c r="K553" s="201" t="str">
        <f t="shared" si="122"/>
        <v>2037.07</v>
      </c>
    </row>
    <row r="554" spans="1:11" x14ac:dyDescent="0.3">
      <c r="A554" t="s">
        <v>1220</v>
      </c>
      <c r="B554" s="141">
        <v>553</v>
      </c>
      <c r="C554">
        <f t="shared" si="115"/>
        <v>2037</v>
      </c>
      <c r="E554" s="456">
        <f t="shared" si="116"/>
        <v>50252</v>
      </c>
      <c r="F554" s="456">
        <f t="shared" si="117"/>
        <v>50257</v>
      </c>
      <c r="G554" s="141" t="str">
        <f t="shared" si="118"/>
        <v>2037.07</v>
      </c>
      <c r="H554">
        <f t="shared" si="119"/>
        <v>2037</v>
      </c>
      <c r="I554">
        <f t="shared" si="120"/>
        <v>0</v>
      </c>
      <c r="J554">
        <f t="shared" si="121"/>
        <v>7</v>
      </c>
      <c r="K554" s="201" t="str">
        <f t="shared" si="122"/>
        <v>2037.07</v>
      </c>
    </row>
    <row r="555" spans="1:11" x14ac:dyDescent="0.3">
      <c r="A555" t="s">
        <v>1221</v>
      </c>
      <c r="B555" s="141">
        <v>554</v>
      </c>
      <c r="C555">
        <f t="shared" ref="C555:C618" si="123">H555</f>
        <v>2037</v>
      </c>
      <c r="E555" s="456">
        <f t="shared" ref="E555:E618" si="124">F554+2</f>
        <v>50259</v>
      </c>
      <c r="F555" s="456">
        <f t="shared" ref="F555:F618" si="125">E555+5</f>
        <v>50264</v>
      </c>
      <c r="G555" s="141" t="str">
        <f t="shared" ref="G555:G618" si="126">_xlfn.CONCAT(YEAR(E555),".",TEXT(MONTH(E555),"0#"))</f>
        <v>2037.08</v>
      </c>
      <c r="H555">
        <f t="shared" ref="H555:H618" si="127">YEAR(E555)</f>
        <v>2037</v>
      </c>
      <c r="I555">
        <f t="shared" ref="I555:I618" si="128">IF(VLOOKUP(G555,AC:AD,2,FALSE)&lt;4,1,0)</f>
        <v>1</v>
      </c>
      <c r="J555">
        <f t="shared" ref="J555:J618" si="129">IF(AND(DAY(F555)&lt; DAY(E555),I555=1),MONTH(E555)+1,MONTH(E555))</f>
        <v>8</v>
      </c>
      <c r="K555" s="201" t="str">
        <f t="shared" ref="K555:K618" si="130">_xlfn.CONCAT(H555,".",TEXT(J555,"0#"))</f>
        <v>2037.08</v>
      </c>
    </row>
    <row r="556" spans="1:11" x14ac:dyDescent="0.3">
      <c r="A556" t="s">
        <v>1222</v>
      </c>
      <c r="B556" s="141">
        <v>555</v>
      </c>
      <c r="C556">
        <f t="shared" si="123"/>
        <v>2037</v>
      </c>
      <c r="E556" s="456">
        <f t="shared" si="124"/>
        <v>50266</v>
      </c>
      <c r="F556" s="456">
        <f t="shared" si="125"/>
        <v>50271</v>
      </c>
      <c r="G556" s="141" t="str">
        <f t="shared" si="126"/>
        <v>2037.08</v>
      </c>
      <c r="H556">
        <f t="shared" si="127"/>
        <v>2037</v>
      </c>
      <c r="I556">
        <f t="shared" si="128"/>
        <v>1</v>
      </c>
      <c r="J556">
        <f t="shared" si="129"/>
        <v>8</v>
      </c>
      <c r="K556" s="201" t="str">
        <f t="shared" si="130"/>
        <v>2037.08</v>
      </c>
    </row>
    <row r="557" spans="1:11" x14ac:dyDescent="0.3">
      <c r="A557" t="s">
        <v>1223</v>
      </c>
      <c r="B557" s="141">
        <v>556</v>
      </c>
      <c r="C557">
        <f t="shared" si="123"/>
        <v>2037</v>
      </c>
      <c r="E557" s="456">
        <f t="shared" si="124"/>
        <v>50273</v>
      </c>
      <c r="F557" s="456">
        <f t="shared" si="125"/>
        <v>50278</v>
      </c>
      <c r="G557" s="141" t="str">
        <f t="shared" si="126"/>
        <v>2037.08</v>
      </c>
      <c r="H557">
        <f t="shared" si="127"/>
        <v>2037</v>
      </c>
      <c r="I557">
        <f t="shared" si="128"/>
        <v>1</v>
      </c>
      <c r="J557">
        <f t="shared" si="129"/>
        <v>8</v>
      </c>
      <c r="K557" s="201" t="str">
        <f t="shared" si="130"/>
        <v>2037.08</v>
      </c>
    </row>
    <row r="558" spans="1:11" x14ac:dyDescent="0.3">
      <c r="A558" t="s">
        <v>1224</v>
      </c>
      <c r="B558" s="141">
        <v>557</v>
      </c>
      <c r="C558">
        <f t="shared" si="123"/>
        <v>2037</v>
      </c>
      <c r="E558" s="456">
        <f t="shared" si="124"/>
        <v>50280</v>
      </c>
      <c r="F558" s="456">
        <f t="shared" si="125"/>
        <v>50285</v>
      </c>
      <c r="G558" s="141" t="str">
        <f t="shared" si="126"/>
        <v>2037.08</v>
      </c>
      <c r="H558">
        <f t="shared" si="127"/>
        <v>2037</v>
      </c>
      <c r="I558">
        <f t="shared" si="128"/>
        <v>1</v>
      </c>
      <c r="J558">
        <f t="shared" si="129"/>
        <v>9</v>
      </c>
      <c r="K558" s="201" t="str">
        <f t="shared" si="130"/>
        <v>2037.09</v>
      </c>
    </row>
    <row r="559" spans="1:11" x14ac:dyDescent="0.3">
      <c r="A559" t="s">
        <v>1225</v>
      </c>
      <c r="B559" s="141">
        <v>558</v>
      </c>
      <c r="C559">
        <f t="shared" si="123"/>
        <v>2037</v>
      </c>
      <c r="E559" s="456">
        <f t="shared" si="124"/>
        <v>50287</v>
      </c>
      <c r="F559" s="456">
        <f t="shared" si="125"/>
        <v>50292</v>
      </c>
      <c r="G559" s="141" t="str">
        <f t="shared" si="126"/>
        <v>2037.09</v>
      </c>
      <c r="H559">
        <f t="shared" si="127"/>
        <v>2037</v>
      </c>
      <c r="I559">
        <f t="shared" si="128"/>
        <v>0</v>
      </c>
      <c r="J559">
        <f t="shared" si="129"/>
        <v>9</v>
      </c>
      <c r="K559" s="201" t="str">
        <f t="shared" si="130"/>
        <v>2037.09</v>
      </c>
    </row>
    <row r="560" spans="1:11" x14ac:dyDescent="0.3">
      <c r="A560" t="s">
        <v>1226</v>
      </c>
      <c r="B560" s="141">
        <v>559</v>
      </c>
      <c r="C560">
        <f t="shared" si="123"/>
        <v>2037</v>
      </c>
      <c r="E560" s="456">
        <f t="shared" si="124"/>
        <v>50294</v>
      </c>
      <c r="F560" s="456">
        <f t="shared" si="125"/>
        <v>50299</v>
      </c>
      <c r="G560" s="141" t="str">
        <f t="shared" si="126"/>
        <v>2037.09</v>
      </c>
      <c r="H560">
        <f t="shared" si="127"/>
        <v>2037</v>
      </c>
      <c r="I560">
        <f t="shared" si="128"/>
        <v>0</v>
      </c>
      <c r="J560">
        <f t="shared" si="129"/>
        <v>9</v>
      </c>
      <c r="K560" s="201" t="str">
        <f t="shared" si="130"/>
        <v>2037.09</v>
      </c>
    </row>
    <row r="561" spans="1:11" x14ac:dyDescent="0.3">
      <c r="A561" t="s">
        <v>1227</v>
      </c>
      <c r="B561" s="141">
        <v>560</v>
      </c>
      <c r="C561">
        <f t="shared" si="123"/>
        <v>2037</v>
      </c>
      <c r="E561" s="456">
        <f t="shared" si="124"/>
        <v>50301</v>
      </c>
      <c r="F561" s="456">
        <f t="shared" si="125"/>
        <v>50306</v>
      </c>
      <c r="G561" s="141" t="str">
        <f t="shared" si="126"/>
        <v>2037.09</v>
      </c>
      <c r="H561">
        <f t="shared" si="127"/>
        <v>2037</v>
      </c>
      <c r="I561">
        <f t="shared" si="128"/>
        <v>0</v>
      </c>
      <c r="J561">
        <f t="shared" si="129"/>
        <v>9</v>
      </c>
      <c r="K561" s="201" t="str">
        <f t="shared" si="130"/>
        <v>2037.09</v>
      </c>
    </row>
    <row r="562" spans="1:11" x14ac:dyDescent="0.3">
      <c r="A562" t="s">
        <v>1228</v>
      </c>
      <c r="B562" s="141">
        <v>561</v>
      </c>
      <c r="C562">
        <f t="shared" si="123"/>
        <v>2037</v>
      </c>
      <c r="E562" s="456">
        <f t="shared" si="124"/>
        <v>50308</v>
      </c>
      <c r="F562" s="456">
        <f t="shared" si="125"/>
        <v>50313</v>
      </c>
      <c r="G562" s="141" t="str">
        <f t="shared" si="126"/>
        <v>2037.09</v>
      </c>
      <c r="H562">
        <f t="shared" si="127"/>
        <v>2037</v>
      </c>
      <c r="I562">
        <f t="shared" si="128"/>
        <v>0</v>
      </c>
      <c r="J562">
        <f t="shared" si="129"/>
        <v>9</v>
      </c>
      <c r="K562" s="201" t="str">
        <f t="shared" si="130"/>
        <v>2037.09</v>
      </c>
    </row>
    <row r="563" spans="1:11" x14ac:dyDescent="0.3">
      <c r="A563" t="s">
        <v>1229</v>
      </c>
      <c r="B563" s="141">
        <v>562</v>
      </c>
      <c r="C563">
        <f t="shared" si="123"/>
        <v>2037</v>
      </c>
      <c r="E563" s="456">
        <f t="shared" si="124"/>
        <v>50315</v>
      </c>
      <c r="F563" s="456">
        <f t="shared" si="125"/>
        <v>50320</v>
      </c>
      <c r="G563" s="141" t="str">
        <f t="shared" si="126"/>
        <v>2037.10</v>
      </c>
      <c r="H563">
        <f t="shared" si="127"/>
        <v>2037</v>
      </c>
      <c r="I563">
        <f t="shared" si="128"/>
        <v>0</v>
      </c>
      <c r="J563">
        <f t="shared" si="129"/>
        <v>10</v>
      </c>
      <c r="K563" s="201" t="str">
        <f t="shared" si="130"/>
        <v>2037.10</v>
      </c>
    </row>
    <row r="564" spans="1:11" x14ac:dyDescent="0.3">
      <c r="A564" t="s">
        <v>1230</v>
      </c>
      <c r="B564" s="141">
        <v>563</v>
      </c>
      <c r="C564">
        <f t="shared" si="123"/>
        <v>2037</v>
      </c>
      <c r="E564" s="456">
        <f t="shared" si="124"/>
        <v>50322</v>
      </c>
      <c r="F564" s="456">
        <f t="shared" si="125"/>
        <v>50327</v>
      </c>
      <c r="G564" s="141" t="str">
        <f t="shared" si="126"/>
        <v>2037.10</v>
      </c>
      <c r="H564">
        <f t="shared" si="127"/>
        <v>2037</v>
      </c>
      <c r="I564">
        <f t="shared" si="128"/>
        <v>0</v>
      </c>
      <c r="J564">
        <f t="shared" si="129"/>
        <v>10</v>
      </c>
      <c r="K564" s="201" t="str">
        <f t="shared" si="130"/>
        <v>2037.10</v>
      </c>
    </row>
    <row r="565" spans="1:11" x14ac:dyDescent="0.3">
      <c r="A565" t="s">
        <v>1231</v>
      </c>
      <c r="B565" s="141">
        <v>564</v>
      </c>
      <c r="C565">
        <f t="shared" si="123"/>
        <v>2037</v>
      </c>
      <c r="E565" s="456">
        <f t="shared" si="124"/>
        <v>50329</v>
      </c>
      <c r="F565" s="456">
        <f t="shared" si="125"/>
        <v>50334</v>
      </c>
      <c r="G565" s="141" t="str">
        <f t="shared" si="126"/>
        <v>2037.10</v>
      </c>
      <c r="H565">
        <f t="shared" si="127"/>
        <v>2037</v>
      </c>
      <c r="I565">
        <f t="shared" si="128"/>
        <v>0</v>
      </c>
      <c r="J565">
        <f t="shared" si="129"/>
        <v>10</v>
      </c>
      <c r="K565" s="201" t="str">
        <f t="shared" si="130"/>
        <v>2037.10</v>
      </c>
    </row>
    <row r="566" spans="1:11" x14ac:dyDescent="0.3">
      <c r="A566" t="s">
        <v>1232</v>
      </c>
      <c r="B566" s="141">
        <v>565</v>
      </c>
      <c r="C566">
        <f t="shared" si="123"/>
        <v>2037</v>
      </c>
      <c r="E566" s="456">
        <f t="shared" si="124"/>
        <v>50336</v>
      </c>
      <c r="F566" s="456">
        <f t="shared" si="125"/>
        <v>50341</v>
      </c>
      <c r="G566" s="141" t="str">
        <f t="shared" si="126"/>
        <v>2037.10</v>
      </c>
      <c r="H566">
        <f t="shared" si="127"/>
        <v>2037</v>
      </c>
      <c r="I566">
        <f t="shared" si="128"/>
        <v>0</v>
      </c>
      <c r="J566">
        <f t="shared" si="129"/>
        <v>10</v>
      </c>
      <c r="K566" s="201" t="str">
        <f t="shared" si="130"/>
        <v>2037.10</v>
      </c>
    </row>
    <row r="567" spans="1:11" x14ac:dyDescent="0.3">
      <c r="A567" t="s">
        <v>1233</v>
      </c>
      <c r="B567" s="141">
        <v>566</v>
      </c>
      <c r="C567">
        <f t="shared" si="123"/>
        <v>2037</v>
      </c>
      <c r="E567" s="456">
        <f t="shared" si="124"/>
        <v>50343</v>
      </c>
      <c r="F567" s="456">
        <f t="shared" si="125"/>
        <v>50348</v>
      </c>
      <c r="G567" s="141" t="str">
        <f t="shared" si="126"/>
        <v>2037.10</v>
      </c>
      <c r="H567">
        <f t="shared" si="127"/>
        <v>2037</v>
      </c>
      <c r="I567">
        <f t="shared" si="128"/>
        <v>0</v>
      </c>
      <c r="J567">
        <f t="shared" si="129"/>
        <v>10</v>
      </c>
      <c r="K567" s="201" t="str">
        <f t="shared" si="130"/>
        <v>2037.10</v>
      </c>
    </row>
    <row r="568" spans="1:11" x14ac:dyDescent="0.3">
      <c r="A568" t="s">
        <v>1234</v>
      </c>
      <c r="B568" s="141">
        <v>567</v>
      </c>
      <c r="C568">
        <f t="shared" si="123"/>
        <v>2037</v>
      </c>
      <c r="E568" s="456">
        <f t="shared" si="124"/>
        <v>50350</v>
      </c>
      <c r="F568" s="456">
        <f t="shared" si="125"/>
        <v>50355</v>
      </c>
      <c r="G568" s="141" t="str">
        <f t="shared" si="126"/>
        <v>2037.11</v>
      </c>
      <c r="H568">
        <f t="shared" si="127"/>
        <v>2037</v>
      </c>
      <c r="I568">
        <f t="shared" si="128"/>
        <v>1</v>
      </c>
      <c r="J568">
        <f t="shared" si="129"/>
        <v>11</v>
      </c>
      <c r="K568" s="201" t="str">
        <f t="shared" si="130"/>
        <v>2037.11</v>
      </c>
    </row>
    <row r="569" spans="1:11" x14ac:dyDescent="0.3">
      <c r="A569" t="s">
        <v>1235</v>
      </c>
      <c r="B569" s="141">
        <v>568</v>
      </c>
      <c r="C569">
        <f t="shared" si="123"/>
        <v>2037</v>
      </c>
      <c r="E569" s="456">
        <f t="shared" si="124"/>
        <v>50357</v>
      </c>
      <c r="F569" s="456">
        <f t="shared" si="125"/>
        <v>50362</v>
      </c>
      <c r="G569" s="141" t="str">
        <f t="shared" si="126"/>
        <v>2037.11</v>
      </c>
      <c r="H569">
        <f t="shared" si="127"/>
        <v>2037</v>
      </c>
      <c r="I569">
        <f t="shared" si="128"/>
        <v>1</v>
      </c>
      <c r="J569">
        <f t="shared" si="129"/>
        <v>11</v>
      </c>
      <c r="K569" s="201" t="str">
        <f t="shared" si="130"/>
        <v>2037.11</v>
      </c>
    </row>
    <row r="570" spans="1:11" x14ac:dyDescent="0.3">
      <c r="A570" t="s">
        <v>1236</v>
      </c>
      <c r="B570" s="141">
        <v>569</v>
      </c>
      <c r="C570">
        <f t="shared" si="123"/>
        <v>2037</v>
      </c>
      <c r="E570" s="456">
        <f t="shared" si="124"/>
        <v>50364</v>
      </c>
      <c r="F570" s="456">
        <f t="shared" si="125"/>
        <v>50369</v>
      </c>
      <c r="G570" s="141" t="str">
        <f t="shared" si="126"/>
        <v>2037.11</v>
      </c>
      <c r="H570">
        <f t="shared" si="127"/>
        <v>2037</v>
      </c>
      <c r="I570">
        <f t="shared" si="128"/>
        <v>1</v>
      </c>
      <c r="J570">
        <f t="shared" si="129"/>
        <v>11</v>
      </c>
      <c r="K570" s="201" t="str">
        <f t="shared" si="130"/>
        <v>2037.11</v>
      </c>
    </row>
    <row r="571" spans="1:11" x14ac:dyDescent="0.3">
      <c r="A571" t="s">
        <v>1237</v>
      </c>
      <c r="B571" s="141">
        <v>570</v>
      </c>
      <c r="C571">
        <f t="shared" si="123"/>
        <v>2037</v>
      </c>
      <c r="E571" s="456">
        <f t="shared" si="124"/>
        <v>50371</v>
      </c>
      <c r="F571" s="456">
        <f t="shared" si="125"/>
        <v>50376</v>
      </c>
      <c r="G571" s="141" t="str">
        <f t="shared" si="126"/>
        <v>2037.11</v>
      </c>
      <c r="H571">
        <f t="shared" si="127"/>
        <v>2037</v>
      </c>
      <c r="I571">
        <f t="shared" si="128"/>
        <v>1</v>
      </c>
      <c r="J571">
        <f t="shared" si="129"/>
        <v>12</v>
      </c>
      <c r="K571" s="201" t="str">
        <f t="shared" si="130"/>
        <v>2037.12</v>
      </c>
    </row>
    <row r="572" spans="1:11" x14ac:dyDescent="0.3">
      <c r="A572" t="s">
        <v>1238</v>
      </c>
      <c r="B572" s="141">
        <v>571</v>
      </c>
      <c r="C572">
        <f t="shared" si="123"/>
        <v>2037</v>
      </c>
      <c r="E572" s="456">
        <f t="shared" si="124"/>
        <v>50378</v>
      </c>
      <c r="F572" s="456">
        <f t="shared" si="125"/>
        <v>50383</v>
      </c>
      <c r="G572" s="141" t="str">
        <f t="shared" si="126"/>
        <v>2037.12</v>
      </c>
      <c r="H572">
        <f t="shared" si="127"/>
        <v>2037</v>
      </c>
      <c r="I572">
        <f t="shared" si="128"/>
        <v>0</v>
      </c>
      <c r="J572">
        <f t="shared" si="129"/>
        <v>12</v>
      </c>
      <c r="K572" s="201" t="str">
        <f t="shared" si="130"/>
        <v>2037.12</v>
      </c>
    </row>
    <row r="573" spans="1:11" x14ac:dyDescent="0.3">
      <c r="A573" t="s">
        <v>1239</v>
      </c>
      <c r="B573" s="141">
        <v>572</v>
      </c>
      <c r="C573">
        <f t="shared" si="123"/>
        <v>2037</v>
      </c>
      <c r="E573" s="456">
        <f t="shared" si="124"/>
        <v>50385</v>
      </c>
      <c r="F573" s="456">
        <f t="shared" si="125"/>
        <v>50390</v>
      </c>
      <c r="G573" s="141" t="str">
        <f t="shared" si="126"/>
        <v>2037.12</v>
      </c>
      <c r="H573">
        <f t="shared" si="127"/>
        <v>2037</v>
      </c>
      <c r="I573">
        <f t="shared" si="128"/>
        <v>0</v>
      </c>
      <c r="J573">
        <f t="shared" si="129"/>
        <v>12</v>
      </c>
      <c r="K573" s="201" t="str">
        <f t="shared" si="130"/>
        <v>2037.12</v>
      </c>
    </row>
    <row r="574" spans="1:11" x14ac:dyDescent="0.3">
      <c r="A574" t="s">
        <v>1240</v>
      </c>
      <c r="B574" s="141">
        <v>573</v>
      </c>
      <c r="C574">
        <f t="shared" si="123"/>
        <v>2037</v>
      </c>
      <c r="E574" s="456">
        <f t="shared" si="124"/>
        <v>50392</v>
      </c>
      <c r="F574" s="456">
        <f t="shared" si="125"/>
        <v>50397</v>
      </c>
      <c r="G574" s="141" t="str">
        <f t="shared" si="126"/>
        <v>2037.12</v>
      </c>
      <c r="H574">
        <f t="shared" si="127"/>
        <v>2037</v>
      </c>
      <c r="I574">
        <f t="shared" si="128"/>
        <v>0</v>
      </c>
      <c r="J574">
        <f t="shared" si="129"/>
        <v>12</v>
      </c>
      <c r="K574" s="201" t="str">
        <f t="shared" si="130"/>
        <v>2037.12</v>
      </c>
    </row>
    <row r="575" spans="1:11" x14ac:dyDescent="0.3">
      <c r="A575" t="s">
        <v>1241</v>
      </c>
      <c r="B575" s="141">
        <v>574</v>
      </c>
      <c r="C575">
        <f t="shared" si="123"/>
        <v>2037</v>
      </c>
      <c r="E575" s="456">
        <f t="shared" si="124"/>
        <v>50399</v>
      </c>
      <c r="F575" s="456">
        <f t="shared" si="125"/>
        <v>50404</v>
      </c>
      <c r="G575" s="141" t="str">
        <f t="shared" si="126"/>
        <v>2037.12</v>
      </c>
      <c r="H575">
        <f t="shared" si="127"/>
        <v>2037</v>
      </c>
      <c r="I575">
        <f t="shared" si="128"/>
        <v>0</v>
      </c>
      <c r="J575">
        <f t="shared" si="129"/>
        <v>12</v>
      </c>
      <c r="K575" s="201" t="str">
        <f t="shared" si="130"/>
        <v>2037.12</v>
      </c>
    </row>
    <row r="576" spans="1:11" x14ac:dyDescent="0.3">
      <c r="A576" t="s">
        <v>1242</v>
      </c>
      <c r="B576">
        <v>575</v>
      </c>
      <c r="C576">
        <f t="shared" si="123"/>
        <v>2038</v>
      </c>
      <c r="E576" s="456">
        <f t="shared" si="124"/>
        <v>50406</v>
      </c>
      <c r="F576" s="456">
        <f t="shared" si="125"/>
        <v>50411</v>
      </c>
      <c r="G576" s="141" t="str">
        <f t="shared" si="126"/>
        <v>2038.01</v>
      </c>
      <c r="H576">
        <f t="shared" si="127"/>
        <v>2038</v>
      </c>
      <c r="I576">
        <f t="shared" si="128"/>
        <v>1</v>
      </c>
      <c r="J576">
        <f t="shared" si="129"/>
        <v>1</v>
      </c>
      <c r="K576" s="201" t="str">
        <f t="shared" si="130"/>
        <v>2038.01</v>
      </c>
    </row>
    <row r="577" spans="1:11" x14ac:dyDescent="0.3">
      <c r="A577" t="s">
        <v>1243</v>
      </c>
      <c r="B577">
        <v>576</v>
      </c>
      <c r="C577">
        <f t="shared" si="123"/>
        <v>2038</v>
      </c>
      <c r="E577" s="456">
        <f t="shared" si="124"/>
        <v>50413</v>
      </c>
      <c r="F577" s="456">
        <f t="shared" si="125"/>
        <v>50418</v>
      </c>
      <c r="G577" s="141" t="str">
        <f t="shared" si="126"/>
        <v>2038.01</v>
      </c>
      <c r="H577">
        <f t="shared" si="127"/>
        <v>2038</v>
      </c>
      <c r="I577">
        <f t="shared" si="128"/>
        <v>1</v>
      </c>
      <c r="J577">
        <f t="shared" si="129"/>
        <v>1</v>
      </c>
      <c r="K577" s="201" t="str">
        <f t="shared" si="130"/>
        <v>2038.01</v>
      </c>
    </row>
    <row r="578" spans="1:11" x14ac:dyDescent="0.3">
      <c r="A578" t="s">
        <v>1244</v>
      </c>
      <c r="B578">
        <v>577</v>
      </c>
      <c r="C578">
        <f t="shared" si="123"/>
        <v>2038</v>
      </c>
      <c r="E578" s="456">
        <f t="shared" si="124"/>
        <v>50420</v>
      </c>
      <c r="F578" s="456">
        <f t="shared" si="125"/>
        <v>50425</v>
      </c>
      <c r="G578" s="141" t="str">
        <f t="shared" si="126"/>
        <v>2038.01</v>
      </c>
      <c r="H578">
        <f t="shared" si="127"/>
        <v>2038</v>
      </c>
      <c r="I578">
        <f t="shared" si="128"/>
        <v>1</v>
      </c>
      <c r="J578">
        <f t="shared" si="129"/>
        <v>1</v>
      </c>
      <c r="K578" s="201" t="str">
        <f t="shared" si="130"/>
        <v>2038.01</v>
      </c>
    </row>
    <row r="579" spans="1:11" x14ac:dyDescent="0.3">
      <c r="A579" t="s">
        <v>1245</v>
      </c>
      <c r="B579">
        <v>578</v>
      </c>
      <c r="C579">
        <f t="shared" si="123"/>
        <v>2038</v>
      </c>
      <c r="E579" s="456">
        <f t="shared" si="124"/>
        <v>50427</v>
      </c>
      <c r="F579" s="456">
        <f t="shared" si="125"/>
        <v>50432</v>
      </c>
      <c r="G579" s="141" t="str">
        <f t="shared" si="126"/>
        <v>2038.01</v>
      </c>
      <c r="H579">
        <f t="shared" si="127"/>
        <v>2038</v>
      </c>
      <c r="I579">
        <f t="shared" si="128"/>
        <v>1</v>
      </c>
      <c r="J579">
        <f t="shared" si="129"/>
        <v>1</v>
      </c>
      <c r="K579" s="201" t="str">
        <f t="shared" si="130"/>
        <v>2038.01</v>
      </c>
    </row>
    <row r="580" spans="1:11" x14ac:dyDescent="0.3">
      <c r="A580" t="s">
        <v>1246</v>
      </c>
      <c r="B580">
        <v>579</v>
      </c>
      <c r="C580">
        <f t="shared" si="123"/>
        <v>2038</v>
      </c>
      <c r="E580" s="456">
        <f t="shared" si="124"/>
        <v>50434</v>
      </c>
      <c r="F580" s="456">
        <f t="shared" si="125"/>
        <v>50439</v>
      </c>
      <c r="G580" s="141" t="str">
        <f t="shared" si="126"/>
        <v>2038.01</v>
      </c>
      <c r="H580">
        <f t="shared" si="127"/>
        <v>2038</v>
      </c>
      <c r="I580">
        <f t="shared" si="128"/>
        <v>1</v>
      </c>
      <c r="J580">
        <f t="shared" si="129"/>
        <v>2</v>
      </c>
      <c r="K580" s="201" t="str">
        <f t="shared" si="130"/>
        <v>2038.02</v>
      </c>
    </row>
    <row r="581" spans="1:11" x14ac:dyDescent="0.3">
      <c r="A581" t="s">
        <v>1247</v>
      </c>
      <c r="B581">
        <v>580</v>
      </c>
      <c r="C581">
        <f t="shared" si="123"/>
        <v>2038</v>
      </c>
      <c r="E581" s="456">
        <f t="shared" si="124"/>
        <v>50441</v>
      </c>
      <c r="F581" s="456">
        <f t="shared" si="125"/>
        <v>50446</v>
      </c>
      <c r="G581" s="141" t="str">
        <f t="shared" si="126"/>
        <v>2038.02</v>
      </c>
      <c r="H581">
        <f t="shared" si="127"/>
        <v>2038</v>
      </c>
      <c r="I581">
        <f t="shared" si="128"/>
        <v>1</v>
      </c>
      <c r="J581">
        <f t="shared" si="129"/>
        <v>2</v>
      </c>
      <c r="K581" s="201" t="str">
        <f t="shared" si="130"/>
        <v>2038.02</v>
      </c>
    </row>
    <row r="582" spans="1:11" x14ac:dyDescent="0.3">
      <c r="A582" t="s">
        <v>1248</v>
      </c>
      <c r="B582">
        <v>581</v>
      </c>
      <c r="C582">
        <f t="shared" si="123"/>
        <v>2038</v>
      </c>
      <c r="E582" s="456">
        <f t="shared" si="124"/>
        <v>50448</v>
      </c>
      <c r="F582" s="456">
        <f t="shared" si="125"/>
        <v>50453</v>
      </c>
      <c r="G582" s="141" t="str">
        <f t="shared" si="126"/>
        <v>2038.02</v>
      </c>
      <c r="H582">
        <f t="shared" si="127"/>
        <v>2038</v>
      </c>
      <c r="I582">
        <f t="shared" si="128"/>
        <v>1</v>
      </c>
      <c r="J582">
        <f t="shared" si="129"/>
        <v>2</v>
      </c>
      <c r="K582" s="201" t="str">
        <f t="shared" si="130"/>
        <v>2038.02</v>
      </c>
    </row>
    <row r="583" spans="1:11" x14ac:dyDescent="0.3">
      <c r="A583" t="s">
        <v>1249</v>
      </c>
      <c r="B583">
        <v>582</v>
      </c>
      <c r="C583">
        <f t="shared" si="123"/>
        <v>2038</v>
      </c>
      <c r="E583" s="456">
        <f t="shared" si="124"/>
        <v>50455</v>
      </c>
      <c r="F583" s="456">
        <f t="shared" si="125"/>
        <v>50460</v>
      </c>
      <c r="G583" s="141" t="str">
        <f t="shared" si="126"/>
        <v>2038.02</v>
      </c>
      <c r="H583">
        <f t="shared" si="127"/>
        <v>2038</v>
      </c>
      <c r="I583">
        <f t="shared" si="128"/>
        <v>1</v>
      </c>
      <c r="J583">
        <f t="shared" si="129"/>
        <v>2</v>
      </c>
      <c r="K583" s="201" t="str">
        <f t="shared" si="130"/>
        <v>2038.02</v>
      </c>
    </row>
    <row r="584" spans="1:11" x14ac:dyDescent="0.3">
      <c r="A584" t="s">
        <v>1250</v>
      </c>
      <c r="B584">
        <v>583</v>
      </c>
      <c r="C584">
        <f t="shared" si="123"/>
        <v>2038</v>
      </c>
      <c r="E584" s="456">
        <f t="shared" si="124"/>
        <v>50462</v>
      </c>
      <c r="F584" s="456">
        <f t="shared" si="125"/>
        <v>50467</v>
      </c>
      <c r="G584" s="141" t="str">
        <f t="shared" si="126"/>
        <v>2038.02</v>
      </c>
      <c r="H584">
        <f t="shared" si="127"/>
        <v>2038</v>
      </c>
      <c r="I584">
        <f t="shared" si="128"/>
        <v>1</v>
      </c>
      <c r="J584">
        <f t="shared" si="129"/>
        <v>3</v>
      </c>
      <c r="K584" s="201" t="str">
        <f t="shared" si="130"/>
        <v>2038.03</v>
      </c>
    </row>
    <row r="585" spans="1:11" x14ac:dyDescent="0.3">
      <c r="A585" t="s">
        <v>1251</v>
      </c>
      <c r="B585">
        <v>584</v>
      </c>
      <c r="C585">
        <f t="shared" si="123"/>
        <v>2038</v>
      </c>
      <c r="E585" s="456">
        <f t="shared" si="124"/>
        <v>50469</v>
      </c>
      <c r="F585" s="456">
        <f t="shared" si="125"/>
        <v>50474</v>
      </c>
      <c r="G585" s="141" t="str">
        <f t="shared" si="126"/>
        <v>2038.03</v>
      </c>
      <c r="H585">
        <f t="shared" si="127"/>
        <v>2038</v>
      </c>
      <c r="I585">
        <f t="shared" si="128"/>
        <v>0</v>
      </c>
      <c r="J585">
        <f t="shared" si="129"/>
        <v>3</v>
      </c>
      <c r="K585" s="201" t="str">
        <f t="shared" si="130"/>
        <v>2038.03</v>
      </c>
    </row>
    <row r="586" spans="1:11" x14ac:dyDescent="0.3">
      <c r="A586" t="s">
        <v>1252</v>
      </c>
      <c r="B586">
        <v>585</v>
      </c>
      <c r="C586">
        <f t="shared" si="123"/>
        <v>2038</v>
      </c>
      <c r="E586" s="456">
        <f t="shared" si="124"/>
        <v>50476</v>
      </c>
      <c r="F586" s="456">
        <f t="shared" si="125"/>
        <v>50481</v>
      </c>
      <c r="G586" s="141" t="str">
        <f t="shared" si="126"/>
        <v>2038.03</v>
      </c>
      <c r="H586">
        <f t="shared" si="127"/>
        <v>2038</v>
      </c>
      <c r="I586">
        <f t="shared" si="128"/>
        <v>0</v>
      </c>
      <c r="J586">
        <f t="shared" si="129"/>
        <v>3</v>
      </c>
      <c r="K586" s="201" t="str">
        <f t="shared" si="130"/>
        <v>2038.03</v>
      </c>
    </row>
    <row r="587" spans="1:11" x14ac:dyDescent="0.3">
      <c r="A587" t="s">
        <v>1253</v>
      </c>
      <c r="B587">
        <v>586</v>
      </c>
      <c r="C587">
        <f t="shared" si="123"/>
        <v>2038</v>
      </c>
      <c r="E587" s="456">
        <f t="shared" si="124"/>
        <v>50483</v>
      </c>
      <c r="F587" s="456">
        <f t="shared" si="125"/>
        <v>50488</v>
      </c>
      <c r="G587" s="141" t="str">
        <f t="shared" si="126"/>
        <v>2038.03</v>
      </c>
      <c r="H587">
        <f t="shared" si="127"/>
        <v>2038</v>
      </c>
      <c r="I587">
        <f t="shared" si="128"/>
        <v>0</v>
      </c>
      <c r="J587">
        <f t="shared" si="129"/>
        <v>3</v>
      </c>
      <c r="K587" s="201" t="str">
        <f t="shared" si="130"/>
        <v>2038.03</v>
      </c>
    </row>
    <row r="588" spans="1:11" x14ac:dyDescent="0.3">
      <c r="A588" t="s">
        <v>1254</v>
      </c>
      <c r="B588">
        <v>587</v>
      </c>
      <c r="C588">
        <f t="shared" si="123"/>
        <v>2038</v>
      </c>
      <c r="E588" s="456">
        <f t="shared" si="124"/>
        <v>50490</v>
      </c>
      <c r="F588" s="456">
        <f t="shared" si="125"/>
        <v>50495</v>
      </c>
      <c r="G588" s="141" t="str">
        <f t="shared" si="126"/>
        <v>2038.03</v>
      </c>
      <c r="H588">
        <f t="shared" si="127"/>
        <v>2038</v>
      </c>
      <c r="I588">
        <f t="shared" si="128"/>
        <v>0</v>
      </c>
      <c r="J588">
        <f t="shared" si="129"/>
        <v>3</v>
      </c>
      <c r="K588" s="201" t="str">
        <f t="shared" si="130"/>
        <v>2038.03</v>
      </c>
    </row>
    <row r="589" spans="1:11" x14ac:dyDescent="0.3">
      <c r="A589" t="s">
        <v>1255</v>
      </c>
      <c r="B589">
        <v>588</v>
      </c>
      <c r="C589">
        <f t="shared" si="123"/>
        <v>2038</v>
      </c>
      <c r="E589" s="456">
        <f t="shared" si="124"/>
        <v>50497</v>
      </c>
      <c r="F589" s="456">
        <f t="shared" si="125"/>
        <v>50502</v>
      </c>
      <c r="G589" s="141" t="str">
        <f t="shared" si="126"/>
        <v>2038.04</v>
      </c>
      <c r="H589">
        <f t="shared" si="127"/>
        <v>2038</v>
      </c>
      <c r="I589">
        <f t="shared" si="128"/>
        <v>0</v>
      </c>
      <c r="J589">
        <f t="shared" si="129"/>
        <v>4</v>
      </c>
      <c r="K589" s="201" t="str">
        <f t="shared" si="130"/>
        <v>2038.04</v>
      </c>
    </row>
    <row r="590" spans="1:11" x14ac:dyDescent="0.3">
      <c r="A590" t="s">
        <v>1256</v>
      </c>
      <c r="B590">
        <v>589</v>
      </c>
      <c r="C590">
        <f t="shared" si="123"/>
        <v>2038</v>
      </c>
      <c r="E590" s="456">
        <f t="shared" si="124"/>
        <v>50504</v>
      </c>
      <c r="F590" s="456">
        <f t="shared" si="125"/>
        <v>50509</v>
      </c>
      <c r="G590" s="141" t="str">
        <f t="shared" si="126"/>
        <v>2038.04</v>
      </c>
      <c r="H590">
        <f t="shared" si="127"/>
        <v>2038</v>
      </c>
      <c r="I590">
        <f t="shared" si="128"/>
        <v>0</v>
      </c>
      <c r="J590">
        <f t="shared" si="129"/>
        <v>4</v>
      </c>
      <c r="K590" s="201" t="str">
        <f t="shared" si="130"/>
        <v>2038.04</v>
      </c>
    </row>
    <row r="591" spans="1:11" x14ac:dyDescent="0.3">
      <c r="A591" t="s">
        <v>1257</v>
      </c>
      <c r="B591">
        <v>590</v>
      </c>
      <c r="C591">
        <f t="shared" si="123"/>
        <v>2038</v>
      </c>
      <c r="E591" s="456">
        <f t="shared" si="124"/>
        <v>50511</v>
      </c>
      <c r="F591" s="456">
        <f t="shared" si="125"/>
        <v>50516</v>
      </c>
      <c r="G591" s="141" t="str">
        <f t="shared" si="126"/>
        <v>2038.04</v>
      </c>
      <c r="H591">
        <f t="shared" si="127"/>
        <v>2038</v>
      </c>
      <c r="I591">
        <f t="shared" si="128"/>
        <v>0</v>
      </c>
      <c r="J591">
        <f t="shared" si="129"/>
        <v>4</v>
      </c>
      <c r="K591" s="201" t="str">
        <f t="shared" si="130"/>
        <v>2038.04</v>
      </c>
    </row>
    <row r="592" spans="1:11" x14ac:dyDescent="0.3">
      <c r="A592" t="s">
        <v>1258</v>
      </c>
      <c r="B592">
        <v>591</v>
      </c>
      <c r="C592">
        <f t="shared" si="123"/>
        <v>2038</v>
      </c>
      <c r="E592" s="456">
        <f t="shared" si="124"/>
        <v>50518</v>
      </c>
      <c r="F592" s="456">
        <f t="shared" si="125"/>
        <v>50523</v>
      </c>
      <c r="G592" s="141" t="str">
        <f t="shared" si="126"/>
        <v>2038.04</v>
      </c>
      <c r="H592">
        <f t="shared" si="127"/>
        <v>2038</v>
      </c>
      <c r="I592">
        <f t="shared" si="128"/>
        <v>0</v>
      </c>
      <c r="J592">
        <f t="shared" si="129"/>
        <v>4</v>
      </c>
      <c r="K592" s="201" t="str">
        <f t="shared" si="130"/>
        <v>2038.04</v>
      </c>
    </row>
    <row r="593" spans="1:11" x14ac:dyDescent="0.3">
      <c r="A593" t="s">
        <v>1259</v>
      </c>
      <c r="B593">
        <v>592</v>
      </c>
      <c r="C593">
        <f t="shared" si="123"/>
        <v>2038</v>
      </c>
      <c r="E593" s="456">
        <f t="shared" si="124"/>
        <v>50525</v>
      </c>
      <c r="F593" s="456">
        <f t="shared" si="125"/>
        <v>50530</v>
      </c>
      <c r="G593" s="141" t="str">
        <f t="shared" si="126"/>
        <v>2038.04</v>
      </c>
      <c r="H593">
        <f t="shared" si="127"/>
        <v>2038</v>
      </c>
      <c r="I593">
        <f t="shared" si="128"/>
        <v>0</v>
      </c>
      <c r="J593">
        <f t="shared" si="129"/>
        <v>4</v>
      </c>
      <c r="K593" s="201" t="str">
        <f t="shared" si="130"/>
        <v>2038.04</v>
      </c>
    </row>
    <row r="594" spans="1:11" x14ac:dyDescent="0.3">
      <c r="A594" t="s">
        <v>1260</v>
      </c>
      <c r="B594">
        <v>593</v>
      </c>
      <c r="C594">
        <f t="shared" si="123"/>
        <v>2038</v>
      </c>
      <c r="E594" s="456">
        <f t="shared" si="124"/>
        <v>50532</v>
      </c>
      <c r="F594" s="456">
        <f t="shared" si="125"/>
        <v>50537</v>
      </c>
      <c r="G594" s="141" t="str">
        <f t="shared" si="126"/>
        <v>2038.05</v>
      </c>
      <c r="H594">
        <f t="shared" si="127"/>
        <v>2038</v>
      </c>
      <c r="I594">
        <f t="shared" si="128"/>
        <v>1</v>
      </c>
      <c r="J594">
        <f t="shared" si="129"/>
        <v>5</v>
      </c>
      <c r="K594" s="201" t="str">
        <f t="shared" si="130"/>
        <v>2038.05</v>
      </c>
    </row>
    <row r="595" spans="1:11" x14ac:dyDescent="0.3">
      <c r="A595" t="s">
        <v>1261</v>
      </c>
      <c r="B595">
        <v>594</v>
      </c>
      <c r="C595">
        <f t="shared" si="123"/>
        <v>2038</v>
      </c>
      <c r="E595" s="456">
        <f t="shared" si="124"/>
        <v>50539</v>
      </c>
      <c r="F595" s="456">
        <f t="shared" si="125"/>
        <v>50544</v>
      </c>
      <c r="G595" s="141" t="str">
        <f t="shared" si="126"/>
        <v>2038.05</v>
      </c>
      <c r="H595">
        <f t="shared" si="127"/>
        <v>2038</v>
      </c>
      <c r="I595">
        <f t="shared" si="128"/>
        <v>1</v>
      </c>
      <c r="J595">
        <f t="shared" si="129"/>
        <v>5</v>
      </c>
      <c r="K595" s="201" t="str">
        <f t="shared" si="130"/>
        <v>2038.05</v>
      </c>
    </row>
    <row r="596" spans="1:11" x14ac:dyDescent="0.3">
      <c r="A596" t="s">
        <v>1262</v>
      </c>
      <c r="B596">
        <v>595</v>
      </c>
      <c r="C596">
        <f t="shared" si="123"/>
        <v>2038</v>
      </c>
      <c r="E596" s="456">
        <f t="shared" si="124"/>
        <v>50546</v>
      </c>
      <c r="F596" s="456">
        <f t="shared" si="125"/>
        <v>50551</v>
      </c>
      <c r="G596" s="141" t="str">
        <f t="shared" si="126"/>
        <v>2038.05</v>
      </c>
      <c r="H596">
        <f t="shared" si="127"/>
        <v>2038</v>
      </c>
      <c r="I596">
        <f t="shared" si="128"/>
        <v>1</v>
      </c>
      <c r="J596">
        <f t="shared" si="129"/>
        <v>5</v>
      </c>
      <c r="K596" s="201" t="str">
        <f t="shared" si="130"/>
        <v>2038.05</v>
      </c>
    </row>
    <row r="597" spans="1:11" x14ac:dyDescent="0.3">
      <c r="A597" t="s">
        <v>1263</v>
      </c>
      <c r="B597">
        <v>596</v>
      </c>
      <c r="C597">
        <f t="shared" si="123"/>
        <v>2038</v>
      </c>
      <c r="E597" s="456">
        <f t="shared" si="124"/>
        <v>50553</v>
      </c>
      <c r="F597" s="456">
        <f t="shared" si="125"/>
        <v>50558</v>
      </c>
      <c r="G597" s="141" t="str">
        <f t="shared" si="126"/>
        <v>2038.05</v>
      </c>
      <c r="H597">
        <f t="shared" si="127"/>
        <v>2038</v>
      </c>
      <c r="I597">
        <f t="shared" si="128"/>
        <v>1</v>
      </c>
      <c r="J597">
        <f t="shared" si="129"/>
        <v>6</v>
      </c>
      <c r="K597" s="201" t="str">
        <f t="shared" si="130"/>
        <v>2038.06</v>
      </c>
    </row>
    <row r="598" spans="1:11" x14ac:dyDescent="0.3">
      <c r="A598" t="s">
        <v>1264</v>
      </c>
      <c r="B598">
        <v>597</v>
      </c>
      <c r="C598">
        <f t="shared" si="123"/>
        <v>2038</v>
      </c>
      <c r="E598" s="456">
        <f t="shared" si="124"/>
        <v>50560</v>
      </c>
      <c r="F598" s="456">
        <f t="shared" si="125"/>
        <v>50565</v>
      </c>
      <c r="G598" s="141" t="str">
        <f t="shared" si="126"/>
        <v>2038.06</v>
      </c>
      <c r="H598">
        <f t="shared" si="127"/>
        <v>2038</v>
      </c>
      <c r="I598">
        <f t="shared" si="128"/>
        <v>0</v>
      </c>
      <c r="J598">
        <f t="shared" si="129"/>
        <v>6</v>
      </c>
      <c r="K598" s="201" t="str">
        <f t="shared" si="130"/>
        <v>2038.06</v>
      </c>
    </row>
    <row r="599" spans="1:11" x14ac:dyDescent="0.3">
      <c r="A599" t="s">
        <v>1265</v>
      </c>
      <c r="B599">
        <v>598</v>
      </c>
      <c r="C599">
        <f t="shared" si="123"/>
        <v>2038</v>
      </c>
      <c r="E599" s="456">
        <f t="shared" si="124"/>
        <v>50567</v>
      </c>
      <c r="F599" s="456">
        <f t="shared" si="125"/>
        <v>50572</v>
      </c>
      <c r="G599" s="141" t="str">
        <f t="shared" si="126"/>
        <v>2038.06</v>
      </c>
      <c r="H599">
        <f t="shared" si="127"/>
        <v>2038</v>
      </c>
      <c r="I599">
        <f t="shared" si="128"/>
        <v>0</v>
      </c>
      <c r="J599">
        <f t="shared" si="129"/>
        <v>6</v>
      </c>
      <c r="K599" s="201" t="str">
        <f t="shared" si="130"/>
        <v>2038.06</v>
      </c>
    </row>
    <row r="600" spans="1:11" x14ac:dyDescent="0.3">
      <c r="A600" t="s">
        <v>1266</v>
      </c>
      <c r="B600">
        <v>599</v>
      </c>
      <c r="C600">
        <f t="shared" si="123"/>
        <v>2038</v>
      </c>
      <c r="E600" s="456">
        <f t="shared" si="124"/>
        <v>50574</v>
      </c>
      <c r="F600" s="456">
        <f t="shared" si="125"/>
        <v>50579</v>
      </c>
      <c r="G600" s="141" t="str">
        <f t="shared" si="126"/>
        <v>2038.06</v>
      </c>
      <c r="H600">
        <f t="shared" si="127"/>
        <v>2038</v>
      </c>
      <c r="I600">
        <f t="shared" si="128"/>
        <v>0</v>
      </c>
      <c r="J600">
        <f t="shared" si="129"/>
        <v>6</v>
      </c>
      <c r="K600" s="201" t="str">
        <f t="shared" si="130"/>
        <v>2038.06</v>
      </c>
    </row>
    <row r="601" spans="1:11" x14ac:dyDescent="0.3">
      <c r="A601" t="s">
        <v>1267</v>
      </c>
      <c r="B601">
        <v>600</v>
      </c>
      <c r="C601">
        <f t="shared" si="123"/>
        <v>2038</v>
      </c>
      <c r="E601" s="456">
        <f t="shared" si="124"/>
        <v>50581</v>
      </c>
      <c r="F601" s="456">
        <f t="shared" si="125"/>
        <v>50586</v>
      </c>
      <c r="G601" s="141" t="str">
        <f t="shared" si="126"/>
        <v>2038.06</v>
      </c>
      <c r="H601">
        <f t="shared" si="127"/>
        <v>2038</v>
      </c>
      <c r="I601">
        <f t="shared" si="128"/>
        <v>0</v>
      </c>
      <c r="J601">
        <f t="shared" si="129"/>
        <v>6</v>
      </c>
      <c r="K601" s="201" t="str">
        <f t="shared" si="130"/>
        <v>2038.06</v>
      </c>
    </row>
    <row r="602" spans="1:11" x14ac:dyDescent="0.3">
      <c r="A602" t="s">
        <v>1268</v>
      </c>
      <c r="B602">
        <v>601</v>
      </c>
      <c r="C602">
        <f t="shared" si="123"/>
        <v>2038</v>
      </c>
      <c r="E602" s="456">
        <f t="shared" si="124"/>
        <v>50588</v>
      </c>
      <c r="F602" s="456">
        <f t="shared" si="125"/>
        <v>50593</v>
      </c>
      <c r="G602" s="141" t="str">
        <f t="shared" si="126"/>
        <v>2038.07</v>
      </c>
      <c r="H602">
        <f t="shared" si="127"/>
        <v>2038</v>
      </c>
      <c r="I602">
        <f t="shared" si="128"/>
        <v>0</v>
      </c>
      <c r="J602">
        <f t="shared" si="129"/>
        <v>7</v>
      </c>
      <c r="K602" s="201" t="str">
        <f t="shared" si="130"/>
        <v>2038.07</v>
      </c>
    </row>
    <row r="603" spans="1:11" x14ac:dyDescent="0.3">
      <c r="A603" t="s">
        <v>1269</v>
      </c>
      <c r="B603">
        <v>602</v>
      </c>
      <c r="C603">
        <f t="shared" si="123"/>
        <v>2038</v>
      </c>
      <c r="E603" s="456">
        <f t="shared" si="124"/>
        <v>50595</v>
      </c>
      <c r="F603" s="456">
        <f t="shared" si="125"/>
        <v>50600</v>
      </c>
      <c r="G603" s="141" t="str">
        <f t="shared" si="126"/>
        <v>2038.07</v>
      </c>
      <c r="H603">
        <f t="shared" si="127"/>
        <v>2038</v>
      </c>
      <c r="I603">
        <f t="shared" si="128"/>
        <v>0</v>
      </c>
      <c r="J603">
        <f t="shared" si="129"/>
        <v>7</v>
      </c>
      <c r="K603" s="201" t="str">
        <f t="shared" si="130"/>
        <v>2038.07</v>
      </c>
    </row>
    <row r="604" spans="1:11" x14ac:dyDescent="0.3">
      <c r="A604" t="s">
        <v>1270</v>
      </c>
      <c r="B604">
        <v>603</v>
      </c>
      <c r="C604">
        <f t="shared" si="123"/>
        <v>2038</v>
      </c>
      <c r="E604" s="456">
        <f t="shared" si="124"/>
        <v>50602</v>
      </c>
      <c r="F604" s="456">
        <f t="shared" si="125"/>
        <v>50607</v>
      </c>
      <c r="G604" s="141" t="str">
        <f t="shared" si="126"/>
        <v>2038.07</v>
      </c>
      <c r="H604">
        <f t="shared" si="127"/>
        <v>2038</v>
      </c>
      <c r="I604">
        <f t="shared" si="128"/>
        <v>0</v>
      </c>
      <c r="J604">
        <f t="shared" si="129"/>
        <v>7</v>
      </c>
      <c r="K604" s="201" t="str">
        <f t="shared" si="130"/>
        <v>2038.07</v>
      </c>
    </row>
    <row r="605" spans="1:11" x14ac:dyDescent="0.3">
      <c r="A605" t="s">
        <v>1271</v>
      </c>
      <c r="B605">
        <v>604</v>
      </c>
      <c r="C605">
        <f t="shared" si="123"/>
        <v>2038</v>
      </c>
      <c r="E605" s="456">
        <f t="shared" si="124"/>
        <v>50609</v>
      </c>
      <c r="F605" s="456">
        <f t="shared" si="125"/>
        <v>50614</v>
      </c>
      <c r="G605" s="141" t="str">
        <f t="shared" si="126"/>
        <v>2038.07</v>
      </c>
      <c r="H605">
        <f t="shared" si="127"/>
        <v>2038</v>
      </c>
      <c r="I605">
        <f t="shared" si="128"/>
        <v>0</v>
      </c>
      <c r="J605">
        <f t="shared" si="129"/>
        <v>7</v>
      </c>
      <c r="K605" s="201" t="str">
        <f t="shared" si="130"/>
        <v>2038.07</v>
      </c>
    </row>
    <row r="606" spans="1:11" x14ac:dyDescent="0.3">
      <c r="A606" t="s">
        <v>1272</v>
      </c>
      <c r="B606">
        <v>605</v>
      </c>
      <c r="C606">
        <f t="shared" si="123"/>
        <v>2038</v>
      </c>
      <c r="E606" s="456">
        <f t="shared" si="124"/>
        <v>50616</v>
      </c>
      <c r="F606" s="456">
        <f t="shared" si="125"/>
        <v>50621</v>
      </c>
      <c r="G606" s="141" t="str">
        <f t="shared" si="126"/>
        <v>2038.07</v>
      </c>
      <c r="H606">
        <f t="shared" si="127"/>
        <v>2038</v>
      </c>
      <c r="I606">
        <f t="shared" si="128"/>
        <v>0</v>
      </c>
      <c r="J606">
        <f t="shared" si="129"/>
        <v>7</v>
      </c>
      <c r="K606" s="201" t="str">
        <f t="shared" si="130"/>
        <v>2038.07</v>
      </c>
    </row>
    <row r="607" spans="1:11" x14ac:dyDescent="0.3">
      <c r="A607" t="s">
        <v>1273</v>
      </c>
      <c r="B607">
        <v>606</v>
      </c>
      <c r="C607">
        <f t="shared" si="123"/>
        <v>2038</v>
      </c>
      <c r="E607" s="456">
        <f t="shared" si="124"/>
        <v>50623</v>
      </c>
      <c r="F607" s="456">
        <f t="shared" si="125"/>
        <v>50628</v>
      </c>
      <c r="G607" s="141" t="str">
        <f t="shared" si="126"/>
        <v>2038.08</v>
      </c>
      <c r="H607">
        <f t="shared" si="127"/>
        <v>2038</v>
      </c>
      <c r="I607">
        <f t="shared" si="128"/>
        <v>1</v>
      </c>
      <c r="J607">
        <f t="shared" si="129"/>
        <v>8</v>
      </c>
      <c r="K607" s="201" t="str">
        <f t="shared" si="130"/>
        <v>2038.08</v>
      </c>
    </row>
    <row r="608" spans="1:11" x14ac:dyDescent="0.3">
      <c r="A608" t="s">
        <v>1274</v>
      </c>
      <c r="B608">
        <v>607</v>
      </c>
      <c r="C608">
        <f t="shared" si="123"/>
        <v>2038</v>
      </c>
      <c r="E608" s="456">
        <f t="shared" si="124"/>
        <v>50630</v>
      </c>
      <c r="F608" s="456">
        <f t="shared" si="125"/>
        <v>50635</v>
      </c>
      <c r="G608" s="141" t="str">
        <f t="shared" si="126"/>
        <v>2038.08</v>
      </c>
      <c r="H608">
        <f t="shared" si="127"/>
        <v>2038</v>
      </c>
      <c r="I608">
        <f t="shared" si="128"/>
        <v>1</v>
      </c>
      <c r="J608">
        <f t="shared" si="129"/>
        <v>8</v>
      </c>
      <c r="K608" s="201" t="str">
        <f t="shared" si="130"/>
        <v>2038.08</v>
      </c>
    </row>
    <row r="609" spans="1:11" x14ac:dyDescent="0.3">
      <c r="A609" t="s">
        <v>1275</v>
      </c>
      <c r="B609">
        <v>608</v>
      </c>
      <c r="C609">
        <f t="shared" si="123"/>
        <v>2038</v>
      </c>
      <c r="E609" s="456">
        <f t="shared" si="124"/>
        <v>50637</v>
      </c>
      <c r="F609" s="456">
        <f t="shared" si="125"/>
        <v>50642</v>
      </c>
      <c r="G609" s="141" t="str">
        <f t="shared" si="126"/>
        <v>2038.08</v>
      </c>
      <c r="H609">
        <f t="shared" si="127"/>
        <v>2038</v>
      </c>
      <c r="I609">
        <f t="shared" si="128"/>
        <v>1</v>
      </c>
      <c r="J609">
        <f t="shared" si="129"/>
        <v>8</v>
      </c>
      <c r="K609" s="201" t="str">
        <f t="shared" si="130"/>
        <v>2038.08</v>
      </c>
    </row>
    <row r="610" spans="1:11" x14ac:dyDescent="0.3">
      <c r="A610" t="s">
        <v>1276</v>
      </c>
      <c r="B610">
        <v>609</v>
      </c>
      <c r="C610">
        <f t="shared" si="123"/>
        <v>2038</v>
      </c>
      <c r="E610" s="456">
        <f t="shared" si="124"/>
        <v>50644</v>
      </c>
      <c r="F610" s="456">
        <f t="shared" si="125"/>
        <v>50649</v>
      </c>
      <c r="G610" s="141" t="str">
        <f t="shared" si="126"/>
        <v>2038.08</v>
      </c>
      <c r="H610">
        <f t="shared" si="127"/>
        <v>2038</v>
      </c>
      <c r="I610">
        <f t="shared" si="128"/>
        <v>1</v>
      </c>
      <c r="J610">
        <f t="shared" si="129"/>
        <v>9</v>
      </c>
      <c r="K610" s="201" t="str">
        <f t="shared" si="130"/>
        <v>2038.09</v>
      </c>
    </row>
    <row r="611" spans="1:11" x14ac:dyDescent="0.3">
      <c r="A611" t="s">
        <v>1277</v>
      </c>
      <c r="B611">
        <v>610</v>
      </c>
      <c r="C611">
        <f t="shared" si="123"/>
        <v>2038</v>
      </c>
      <c r="E611" s="456">
        <f t="shared" si="124"/>
        <v>50651</v>
      </c>
      <c r="F611" s="456">
        <f t="shared" si="125"/>
        <v>50656</v>
      </c>
      <c r="G611" s="141" t="str">
        <f t="shared" si="126"/>
        <v>2038.09</v>
      </c>
      <c r="H611">
        <f t="shared" si="127"/>
        <v>2038</v>
      </c>
      <c r="I611">
        <f t="shared" si="128"/>
        <v>0</v>
      </c>
      <c r="J611">
        <f t="shared" si="129"/>
        <v>9</v>
      </c>
      <c r="K611" s="201" t="str">
        <f t="shared" si="130"/>
        <v>2038.09</v>
      </c>
    </row>
    <row r="612" spans="1:11" x14ac:dyDescent="0.3">
      <c r="A612" t="s">
        <v>1278</v>
      </c>
      <c r="B612">
        <v>611</v>
      </c>
      <c r="C612">
        <f t="shared" si="123"/>
        <v>2038</v>
      </c>
      <c r="E612" s="456">
        <f t="shared" si="124"/>
        <v>50658</v>
      </c>
      <c r="F612" s="456">
        <f t="shared" si="125"/>
        <v>50663</v>
      </c>
      <c r="G612" s="141" t="str">
        <f t="shared" si="126"/>
        <v>2038.09</v>
      </c>
      <c r="H612">
        <f t="shared" si="127"/>
        <v>2038</v>
      </c>
      <c r="I612">
        <f t="shared" si="128"/>
        <v>0</v>
      </c>
      <c r="J612">
        <f t="shared" si="129"/>
        <v>9</v>
      </c>
      <c r="K612" s="201" t="str">
        <f t="shared" si="130"/>
        <v>2038.09</v>
      </c>
    </row>
    <row r="613" spans="1:11" x14ac:dyDescent="0.3">
      <c r="A613" t="s">
        <v>1279</v>
      </c>
      <c r="B613">
        <v>612</v>
      </c>
      <c r="C613">
        <f t="shared" si="123"/>
        <v>2038</v>
      </c>
      <c r="E613" s="456">
        <f t="shared" si="124"/>
        <v>50665</v>
      </c>
      <c r="F613" s="456">
        <f t="shared" si="125"/>
        <v>50670</v>
      </c>
      <c r="G613" s="141" t="str">
        <f t="shared" si="126"/>
        <v>2038.09</v>
      </c>
      <c r="H613">
        <f t="shared" si="127"/>
        <v>2038</v>
      </c>
      <c r="I613">
        <f t="shared" si="128"/>
        <v>0</v>
      </c>
      <c r="J613">
        <f t="shared" si="129"/>
        <v>9</v>
      </c>
      <c r="K613" s="201" t="str">
        <f t="shared" si="130"/>
        <v>2038.09</v>
      </c>
    </row>
    <row r="614" spans="1:11" x14ac:dyDescent="0.3">
      <c r="A614" t="s">
        <v>1280</v>
      </c>
      <c r="B614">
        <v>613</v>
      </c>
      <c r="C614">
        <f t="shared" si="123"/>
        <v>2038</v>
      </c>
      <c r="E614" s="456">
        <f t="shared" si="124"/>
        <v>50672</v>
      </c>
      <c r="F614" s="456">
        <f t="shared" si="125"/>
        <v>50677</v>
      </c>
      <c r="G614" s="141" t="str">
        <f t="shared" si="126"/>
        <v>2038.09</v>
      </c>
      <c r="H614">
        <f t="shared" si="127"/>
        <v>2038</v>
      </c>
      <c r="I614">
        <f t="shared" si="128"/>
        <v>0</v>
      </c>
      <c r="J614">
        <f t="shared" si="129"/>
        <v>9</v>
      </c>
      <c r="K614" s="201" t="str">
        <f t="shared" si="130"/>
        <v>2038.09</v>
      </c>
    </row>
    <row r="615" spans="1:11" x14ac:dyDescent="0.3">
      <c r="A615" t="s">
        <v>1281</v>
      </c>
      <c r="B615">
        <v>614</v>
      </c>
      <c r="C615">
        <f t="shared" si="123"/>
        <v>2038</v>
      </c>
      <c r="E615" s="456">
        <f t="shared" si="124"/>
        <v>50679</v>
      </c>
      <c r="F615" s="456">
        <f t="shared" si="125"/>
        <v>50684</v>
      </c>
      <c r="G615" s="141" t="str">
        <f t="shared" si="126"/>
        <v>2038.10</v>
      </c>
      <c r="H615">
        <f t="shared" si="127"/>
        <v>2038</v>
      </c>
      <c r="I615">
        <f t="shared" si="128"/>
        <v>1</v>
      </c>
      <c r="J615">
        <f t="shared" si="129"/>
        <v>10</v>
      </c>
      <c r="K615" s="201" t="str">
        <f t="shared" si="130"/>
        <v>2038.10</v>
      </c>
    </row>
    <row r="616" spans="1:11" x14ac:dyDescent="0.3">
      <c r="A616" t="s">
        <v>1282</v>
      </c>
      <c r="B616">
        <v>615</v>
      </c>
      <c r="C616">
        <f t="shared" si="123"/>
        <v>2038</v>
      </c>
      <c r="E616" s="456">
        <f t="shared" si="124"/>
        <v>50686</v>
      </c>
      <c r="F616" s="456">
        <f t="shared" si="125"/>
        <v>50691</v>
      </c>
      <c r="G616" s="141" t="str">
        <f t="shared" si="126"/>
        <v>2038.10</v>
      </c>
      <c r="H616">
        <f t="shared" si="127"/>
        <v>2038</v>
      </c>
      <c r="I616">
        <f t="shared" si="128"/>
        <v>1</v>
      </c>
      <c r="J616">
        <f t="shared" si="129"/>
        <v>10</v>
      </c>
      <c r="K616" s="201" t="str">
        <f t="shared" si="130"/>
        <v>2038.10</v>
      </c>
    </row>
    <row r="617" spans="1:11" x14ac:dyDescent="0.3">
      <c r="A617" t="s">
        <v>1283</v>
      </c>
      <c r="B617">
        <v>616</v>
      </c>
      <c r="C617">
        <f t="shared" si="123"/>
        <v>2038</v>
      </c>
      <c r="E617" s="456">
        <f t="shared" si="124"/>
        <v>50693</v>
      </c>
      <c r="F617" s="456">
        <f t="shared" si="125"/>
        <v>50698</v>
      </c>
      <c r="G617" s="141" t="str">
        <f t="shared" si="126"/>
        <v>2038.10</v>
      </c>
      <c r="H617">
        <f t="shared" si="127"/>
        <v>2038</v>
      </c>
      <c r="I617">
        <f t="shared" si="128"/>
        <v>1</v>
      </c>
      <c r="J617">
        <f t="shared" si="129"/>
        <v>10</v>
      </c>
      <c r="K617" s="201" t="str">
        <f t="shared" si="130"/>
        <v>2038.10</v>
      </c>
    </row>
    <row r="618" spans="1:11" x14ac:dyDescent="0.3">
      <c r="A618" t="s">
        <v>1284</v>
      </c>
      <c r="B618">
        <v>617</v>
      </c>
      <c r="C618">
        <f t="shared" si="123"/>
        <v>2038</v>
      </c>
      <c r="E618" s="456">
        <f t="shared" si="124"/>
        <v>50700</v>
      </c>
      <c r="F618" s="456">
        <f t="shared" si="125"/>
        <v>50705</v>
      </c>
      <c r="G618" s="141" t="str">
        <f t="shared" si="126"/>
        <v>2038.10</v>
      </c>
      <c r="H618">
        <f t="shared" si="127"/>
        <v>2038</v>
      </c>
      <c r="I618">
        <f t="shared" si="128"/>
        <v>1</v>
      </c>
      <c r="J618">
        <f t="shared" si="129"/>
        <v>10</v>
      </c>
      <c r="K618" s="201" t="str">
        <f t="shared" si="130"/>
        <v>2038.10</v>
      </c>
    </row>
    <row r="619" spans="1:11" x14ac:dyDescent="0.3">
      <c r="A619" t="s">
        <v>1285</v>
      </c>
      <c r="B619">
        <v>618</v>
      </c>
      <c r="C619">
        <f t="shared" ref="C619:C653" si="131">H619</f>
        <v>2038</v>
      </c>
      <c r="E619" s="456">
        <f t="shared" ref="E619:E653" si="132">F618+2</f>
        <v>50707</v>
      </c>
      <c r="F619" s="456">
        <f t="shared" ref="F619:F653" si="133">E619+5</f>
        <v>50712</v>
      </c>
      <c r="G619" s="141" t="str">
        <f t="shared" ref="G619:G653" si="134">_xlfn.CONCAT(YEAR(E619),".",TEXT(MONTH(E619),"0#"))</f>
        <v>2038.10</v>
      </c>
      <c r="H619">
        <f t="shared" ref="H619:H653" si="135">YEAR(E619)</f>
        <v>2038</v>
      </c>
      <c r="I619">
        <f t="shared" ref="I619:I653" si="136">IF(VLOOKUP(G619,AC:AD,2,FALSE)&lt;4,1,0)</f>
        <v>1</v>
      </c>
      <c r="J619">
        <f t="shared" ref="J619:J653" si="137">IF(AND(DAY(F619)&lt; DAY(E619),I619=1),MONTH(E619)+1,MONTH(E619))</f>
        <v>11</v>
      </c>
      <c r="K619" s="201" t="str">
        <f t="shared" ref="K619:K653" si="138">_xlfn.CONCAT(H619,".",TEXT(J619,"0#"))</f>
        <v>2038.11</v>
      </c>
    </row>
    <row r="620" spans="1:11" x14ac:dyDescent="0.3">
      <c r="A620" t="s">
        <v>1286</v>
      </c>
      <c r="B620">
        <v>619</v>
      </c>
      <c r="C620">
        <f t="shared" si="131"/>
        <v>2038</v>
      </c>
      <c r="E620" s="456">
        <f t="shared" si="132"/>
        <v>50714</v>
      </c>
      <c r="F620" s="456">
        <f t="shared" si="133"/>
        <v>50719</v>
      </c>
      <c r="G620" s="141" t="str">
        <f t="shared" si="134"/>
        <v>2038.11</v>
      </c>
      <c r="H620">
        <f t="shared" si="135"/>
        <v>2038</v>
      </c>
      <c r="I620">
        <f t="shared" si="136"/>
        <v>1</v>
      </c>
      <c r="J620">
        <f t="shared" si="137"/>
        <v>11</v>
      </c>
      <c r="K620" s="201" t="str">
        <f t="shared" si="138"/>
        <v>2038.11</v>
      </c>
    </row>
    <row r="621" spans="1:11" x14ac:dyDescent="0.3">
      <c r="A621" t="s">
        <v>1287</v>
      </c>
      <c r="B621">
        <v>620</v>
      </c>
      <c r="C621">
        <f t="shared" si="131"/>
        <v>2038</v>
      </c>
      <c r="E621" s="456">
        <f t="shared" si="132"/>
        <v>50721</v>
      </c>
      <c r="F621" s="456">
        <f t="shared" si="133"/>
        <v>50726</v>
      </c>
      <c r="G621" s="141" t="str">
        <f t="shared" si="134"/>
        <v>2038.11</v>
      </c>
      <c r="H621">
        <f t="shared" si="135"/>
        <v>2038</v>
      </c>
      <c r="I621">
        <f t="shared" si="136"/>
        <v>1</v>
      </c>
      <c r="J621">
        <f t="shared" si="137"/>
        <v>11</v>
      </c>
      <c r="K621" s="201" t="str">
        <f t="shared" si="138"/>
        <v>2038.11</v>
      </c>
    </row>
    <row r="622" spans="1:11" x14ac:dyDescent="0.3">
      <c r="A622" t="s">
        <v>1288</v>
      </c>
      <c r="B622">
        <v>621</v>
      </c>
      <c r="C622">
        <f t="shared" si="131"/>
        <v>2038</v>
      </c>
      <c r="E622" s="456">
        <f t="shared" si="132"/>
        <v>50728</v>
      </c>
      <c r="F622" s="456">
        <f t="shared" si="133"/>
        <v>50733</v>
      </c>
      <c r="G622" s="141" t="str">
        <f t="shared" si="134"/>
        <v>2038.11</v>
      </c>
      <c r="H622">
        <f t="shared" si="135"/>
        <v>2038</v>
      </c>
      <c r="I622">
        <f t="shared" si="136"/>
        <v>1</v>
      </c>
      <c r="J622">
        <f t="shared" si="137"/>
        <v>11</v>
      </c>
      <c r="K622" s="201" t="str">
        <f t="shared" si="138"/>
        <v>2038.11</v>
      </c>
    </row>
    <row r="623" spans="1:11" x14ac:dyDescent="0.3">
      <c r="A623" t="s">
        <v>1289</v>
      </c>
      <c r="B623">
        <v>622</v>
      </c>
      <c r="C623">
        <f t="shared" si="131"/>
        <v>2038</v>
      </c>
      <c r="E623" s="456">
        <f t="shared" si="132"/>
        <v>50735</v>
      </c>
      <c r="F623" s="456">
        <f t="shared" si="133"/>
        <v>50740</v>
      </c>
      <c r="G623" s="141" t="str">
        <f t="shared" si="134"/>
        <v>2038.11</v>
      </c>
      <c r="H623">
        <f t="shared" si="135"/>
        <v>2038</v>
      </c>
      <c r="I623">
        <f t="shared" si="136"/>
        <v>1</v>
      </c>
      <c r="J623">
        <f t="shared" si="137"/>
        <v>12</v>
      </c>
      <c r="K623" s="201" t="str">
        <f t="shared" si="138"/>
        <v>2038.12</v>
      </c>
    </row>
    <row r="624" spans="1:11" x14ac:dyDescent="0.3">
      <c r="A624" t="s">
        <v>1290</v>
      </c>
      <c r="B624">
        <v>623</v>
      </c>
      <c r="C624">
        <f t="shared" si="131"/>
        <v>2038</v>
      </c>
      <c r="E624" s="456">
        <f t="shared" si="132"/>
        <v>50742</v>
      </c>
      <c r="F624" s="456">
        <f t="shared" si="133"/>
        <v>50747</v>
      </c>
      <c r="G624" s="141" t="str">
        <f t="shared" si="134"/>
        <v>2038.12</v>
      </c>
      <c r="H624">
        <f t="shared" si="135"/>
        <v>2038</v>
      </c>
      <c r="I624">
        <f t="shared" si="136"/>
        <v>0</v>
      </c>
      <c r="J624">
        <f t="shared" si="137"/>
        <v>12</v>
      </c>
      <c r="K624" s="201" t="str">
        <f t="shared" si="138"/>
        <v>2038.12</v>
      </c>
    </row>
    <row r="625" spans="1:11" x14ac:dyDescent="0.3">
      <c r="A625" t="s">
        <v>1291</v>
      </c>
      <c r="B625">
        <v>624</v>
      </c>
      <c r="C625">
        <f t="shared" si="131"/>
        <v>2038</v>
      </c>
      <c r="E625" s="456">
        <f t="shared" si="132"/>
        <v>50749</v>
      </c>
      <c r="F625" s="456">
        <f t="shared" si="133"/>
        <v>50754</v>
      </c>
      <c r="G625" s="141" t="str">
        <f t="shared" si="134"/>
        <v>2038.12</v>
      </c>
      <c r="H625">
        <f t="shared" si="135"/>
        <v>2038</v>
      </c>
      <c r="I625">
        <f t="shared" si="136"/>
        <v>0</v>
      </c>
      <c r="J625">
        <f t="shared" si="137"/>
        <v>12</v>
      </c>
      <c r="K625" s="201" t="str">
        <f t="shared" si="138"/>
        <v>2038.12</v>
      </c>
    </row>
    <row r="626" spans="1:11" x14ac:dyDescent="0.3">
      <c r="A626" t="s">
        <v>1292</v>
      </c>
      <c r="B626">
        <v>625</v>
      </c>
      <c r="C626">
        <f t="shared" si="131"/>
        <v>2038</v>
      </c>
      <c r="E626" s="456">
        <f t="shared" si="132"/>
        <v>50756</v>
      </c>
      <c r="F626" s="456">
        <f t="shared" si="133"/>
        <v>50761</v>
      </c>
      <c r="G626" s="141" t="str">
        <f t="shared" si="134"/>
        <v>2038.12</v>
      </c>
      <c r="H626">
        <f t="shared" si="135"/>
        <v>2038</v>
      </c>
      <c r="I626">
        <f t="shared" si="136"/>
        <v>0</v>
      </c>
      <c r="J626">
        <f t="shared" si="137"/>
        <v>12</v>
      </c>
      <c r="K626" s="201" t="str">
        <f t="shared" si="138"/>
        <v>2038.12</v>
      </c>
    </row>
    <row r="627" spans="1:11" x14ac:dyDescent="0.3">
      <c r="A627" t="s">
        <v>1293</v>
      </c>
      <c r="B627">
        <v>626</v>
      </c>
      <c r="C627">
        <f t="shared" si="131"/>
        <v>2038</v>
      </c>
      <c r="E627" s="456">
        <f t="shared" si="132"/>
        <v>50763</v>
      </c>
      <c r="F627" s="456">
        <f t="shared" si="133"/>
        <v>50768</v>
      </c>
      <c r="G627" s="141" t="str">
        <f t="shared" si="134"/>
        <v>2038.12</v>
      </c>
      <c r="H627">
        <f t="shared" si="135"/>
        <v>2038</v>
      </c>
      <c r="I627">
        <f t="shared" si="136"/>
        <v>0</v>
      </c>
      <c r="J627">
        <f t="shared" si="137"/>
        <v>12</v>
      </c>
      <c r="K627" s="201" t="str">
        <f t="shared" si="138"/>
        <v>2038.12</v>
      </c>
    </row>
    <row r="628" spans="1:11" x14ac:dyDescent="0.3">
      <c r="A628" t="s">
        <v>1294</v>
      </c>
      <c r="B628">
        <v>627</v>
      </c>
      <c r="C628">
        <f t="shared" si="131"/>
        <v>2038</v>
      </c>
      <c r="E628" s="456">
        <f t="shared" si="132"/>
        <v>50770</v>
      </c>
      <c r="F628" s="456">
        <f t="shared" si="133"/>
        <v>50775</v>
      </c>
      <c r="G628" s="141" t="str">
        <f t="shared" si="134"/>
        <v>2038.12</v>
      </c>
      <c r="H628">
        <f t="shared" si="135"/>
        <v>2038</v>
      </c>
      <c r="I628">
        <f t="shared" si="136"/>
        <v>0</v>
      </c>
      <c r="J628">
        <f t="shared" si="137"/>
        <v>12</v>
      </c>
      <c r="K628" s="201" t="str">
        <f t="shared" si="138"/>
        <v>2038.12</v>
      </c>
    </row>
    <row r="629" spans="1:11" x14ac:dyDescent="0.3">
      <c r="A629" t="s">
        <v>1295</v>
      </c>
      <c r="B629">
        <v>628</v>
      </c>
      <c r="C629">
        <f t="shared" si="131"/>
        <v>2039</v>
      </c>
      <c r="E629" s="456">
        <f t="shared" si="132"/>
        <v>50777</v>
      </c>
      <c r="F629" s="456">
        <f t="shared" si="133"/>
        <v>50782</v>
      </c>
      <c r="G629" s="141" t="str">
        <f t="shared" si="134"/>
        <v>2039.01</v>
      </c>
      <c r="H629">
        <f t="shared" si="135"/>
        <v>2039</v>
      </c>
      <c r="I629">
        <f t="shared" si="136"/>
        <v>1</v>
      </c>
      <c r="J629">
        <f t="shared" si="137"/>
        <v>1</v>
      </c>
      <c r="K629" s="201" t="str">
        <f t="shared" si="138"/>
        <v>2039.01</v>
      </c>
    </row>
    <row r="630" spans="1:11" x14ac:dyDescent="0.3">
      <c r="A630" t="s">
        <v>1296</v>
      </c>
      <c r="B630">
        <v>629</v>
      </c>
      <c r="C630">
        <f t="shared" si="131"/>
        <v>2039</v>
      </c>
      <c r="E630" s="456">
        <f t="shared" si="132"/>
        <v>50784</v>
      </c>
      <c r="F630" s="456">
        <f t="shared" si="133"/>
        <v>50789</v>
      </c>
      <c r="G630" s="141" t="str">
        <f t="shared" si="134"/>
        <v>2039.01</v>
      </c>
      <c r="H630">
        <f t="shared" si="135"/>
        <v>2039</v>
      </c>
      <c r="I630">
        <f t="shared" si="136"/>
        <v>1</v>
      </c>
      <c r="J630">
        <f t="shared" si="137"/>
        <v>1</v>
      </c>
      <c r="K630" s="201" t="str">
        <f t="shared" si="138"/>
        <v>2039.01</v>
      </c>
    </row>
    <row r="631" spans="1:11" x14ac:dyDescent="0.3">
      <c r="A631" t="s">
        <v>1297</v>
      </c>
      <c r="B631">
        <v>630</v>
      </c>
      <c r="C631">
        <f t="shared" si="131"/>
        <v>2039</v>
      </c>
      <c r="E631" s="456">
        <f t="shared" si="132"/>
        <v>50791</v>
      </c>
      <c r="F631" s="456">
        <f t="shared" si="133"/>
        <v>50796</v>
      </c>
      <c r="G631" s="141" t="str">
        <f t="shared" si="134"/>
        <v>2039.01</v>
      </c>
      <c r="H631">
        <f t="shared" si="135"/>
        <v>2039</v>
      </c>
      <c r="I631">
        <f t="shared" si="136"/>
        <v>1</v>
      </c>
      <c r="J631">
        <f t="shared" si="137"/>
        <v>1</v>
      </c>
      <c r="K631" s="201" t="str">
        <f t="shared" si="138"/>
        <v>2039.01</v>
      </c>
    </row>
    <row r="632" spans="1:11" x14ac:dyDescent="0.3">
      <c r="A632" t="s">
        <v>1298</v>
      </c>
      <c r="B632">
        <v>631</v>
      </c>
      <c r="C632">
        <f t="shared" si="131"/>
        <v>2039</v>
      </c>
      <c r="E632" s="456">
        <f t="shared" si="132"/>
        <v>50798</v>
      </c>
      <c r="F632" s="456">
        <f t="shared" si="133"/>
        <v>50803</v>
      </c>
      <c r="G632" s="141" t="str">
        <f t="shared" si="134"/>
        <v>2039.01</v>
      </c>
      <c r="H632">
        <f t="shared" si="135"/>
        <v>2039</v>
      </c>
      <c r="I632">
        <f t="shared" si="136"/>
        <v>1</v>
      </c>
      <c r="J632">
        <f t="shared" si="137"/>
        <v>2</v>
      </c>
      <c r="K632" s="201" t="str">
        <f t="shared" si="138"/>
        <v>2039.02</v>
      </c>
    </row>
    <row r="633" spans="1:11" x14ac:dyDescent="0.3">
      <c r="A633" t="s">
        <v>1299</v>
      </c>
      <c r="B633">
        <v>632</v>
      </c>
      <c r="C633">
        <f t="shared" si="131"/>
        <v>2039</v>
      </c>
      <c r="E633" s="456">
        <f t="shared" si="132"/>
        <v>50805</v>
      </c>
      <c r="F633" s="456">
        <f t="shared" si="133"/>
        <v>50810</v>
      </c>
      <c r="G633" s="141" t="str">
        <f t="shared" si="134"/>
        <v>2039.02</v>
      </c>
      <c r="H633">
        <f t="shared" si="135"/>
        <v>2039</v>
      </c>
      <c r="I633">
        <f t="shared" si="136"/>
        <v>1</v>
      </c>
      <c r="J633">
        <f t="shared" si="137"/>
        <v>2</v>
      </c>
      <c r="K633" s="201" t="str">
        <f t="shared" si="138"/>
        <v>2039.02</v>
      </c>
    </row>
    <row r="634" spans="1:11" x14ac:dyDescent="0.3">
      <c r="A634" t="s">
        <v>1300</v>
      </c>
      <c r="B634">
        <v>633</v>
      </c>
      <c r="C634">
        <f t="shared" si="131"/>
        <v>2039</v>
      </c>
      <c r="E634" s="456">
        <f t="shared" si="132"/>
        <v>50812</v>
      </c>
      <c r="F634" s="456">
        <f t="shared" si="133"/>
        <v>50817</v>
      </c>
      <c r="G634" s="141" t="str">
        <f t="shared" si="134"/>
        <v>2039.02</v>
      </c>
      <c r="H634">
        <f t="shared" si="135"/>
        <v>2039</v>
      </c>
      <c r="I634">
        <f t="shared" si="136"/>
        <v>1</v>
      </c>
      <c r="J634">
        <f t="shared" si="137"/>
        <v>2</v>
      </c>
      <c r="K634" s="201" t="str">
        <f t="shared" si="138"/>
        <v>2039.02</v>
      </c>
    </row>
    <row r="635" spans="1:11" x14ac:dyDescent="0.3">
      <c r="A635" t="s">
        <v>1301</v>
      </c>
      <c r="B635">
        <v>634</v>
      </c>
      <c r="C635">
        <f t="shared" si="131"/>
        <v>2039</v>
      </c>
      <c r="E635" s="456">
        <f t="shared" si="132"/>
        <v>50819</v>
      </c>
      <c r="F635" s="456">
        <f t="shared" si="133"/>
        <v>50824</v>
      </c>
      <c r="G635" s="141" t="str">
        <f t="shared" si="134"/>
        <v>2039.02</v>
      </c>
      <c r="H635">
        <f t="shared" si="135"/>
        <v>2039</v>
      </c>
      <c r="I635">
        <f t="shared" si="136"/>
        <v>1</v>
      </c>
      <c r="J635">
        <f t="shared" si="137"/>
        <v>2</v>
      </c>
      <c r="K635" s="201" t="str">
        <f t="shared" si="138"/>
        <v>2039.02</v>
      </c>
    </row>
    <row r="636" spans="1:11" x14ac:dyDescent="0.3">
      <c r="A636" t="s">
        <v>1302</v>
      </c>
      <c r="B636">
        <v>635</v>
      </c>
      <c r="C636">
        <f t="shared" si="131"/>
        <v>2039</v>
      </c>
      <c r="E636" s="456">
        <f t="shared" si="132"/>
        <v>50826</v>
      </c>
      <c r="F636" s="456">
        <f t="shared" si="133"/>
        <v>50831</v>
      </c>
      <c r="G636" s="141" t="str">
        <f t="shared" si="134"/>
        <v>2039.02</v>
      </c>
      <c r="H636">
        <f t="shared" si="135"/>
        <v>2039</v>
      </c>
      <c r="I636">
        <f t="shared" si="136"/>
        <v>1</v>
      </c>
      <c r="J636">
        <f t="shared" si="137"/>
        <v>3</v>
      </c>
      <c r="K636" s="201" t="str">
        <f t="shared" si="138"/>
        <v>2039.03</v>
      </c>
    </row>
    <row r="637" spans="1:11" x14ac:dyDescent="0.3">
      <c r="A637" t="s">
        <v>1303</v>
      </c>
      <c r="B637">
        <v>636</v>
      </c>
      <c r="C637">
        <f t="shared" si="131"/>
        <v>2039</v>
      </c>
      <c r="E637" s="456">
        <f t="shared" si="132"/>
        <v>50833</v>
      </c>
      <c r="F637" s="456">
        <f t="shared" si="133"/>
        <v>50838</v>
      </c>
      <c r="G637" s="141" t="str">
        <f t="shared" si="134"/>
        <v>2039.03</v>
      </c>
      <c r="H637">
        <f t="shared" si="135"/>
        <v>2039</v>
      </c>
      <c r="I637">
        <f t="shared" si="136"/>
        <v>0</v>
      </c>
      <c r="J637">
        <f t="shared" si="137"/>
        <v>3</v>
      </c>
      <c r="K637" s="201" t="str">
        <f t="shared" si="138"/>
        <v>2039.03</v>
      </c>
    </row>
    <row r="638" spans="1:11" x14ac:dyDescent="0.3">
      <c r="A638" t="s">
        <v>1304</v>
      </c>
      <c r="B638">
        <v>637</v>
      </c>
      <c r="C638">
        <f t="shared" si="131"/>
        <v>2039</v>
      </c>
      <c r="E638" s="456">
        <f t="shared" si="132"/>
        <v>50840</v>
      </c>
      <c r="F638" s="456">
        <f t="shared" si="133"/>
        <v>50845</v>
      </c>
      <c r="G638" s="141" t="str">
        <f t="shared" si="134"/>
        <v>2039.03</v>
      </c>
      <c r="H638">
        <f t="shared" si="135"/>
        <v>2039</v>
      </c>
      <c r="I638">
        <f t="shared" si="136"/>
        <v>0</v>
      </c>
      <c r="J638">
        <f t="shared" si="137"/>
        <v>3</v>
      </c>
      <c r="K638" s="201" t="str">
        <f t="shared" si="138"/>
        <v>2039.03</v>
      </c>
    </row>
    <row r="639" spans="1:11" x14ac:dyDescent="0.3">
      <c r="A639" t="s">
        <v>1305</v>
      </c>
      <c r="B639">
        <v>638</v>
      </c>
      <c r="C639">
        <f t="shared" si="131"/>
        <v>2039</v>
      </c>
      <c r="E639" s="456">
        <f t="shared" si="132"/>
        <v>50847</v>
      </c>
      <c r="F639" s="456">
        <f t="shared" si="133"/>
        <v>50852</v>
      </c>
      <c r="G639" s="141" t="str">
        <f t="shared" si="134"/>
        <v>2039.03</v>
      </c>
      <c r="H639">
        <f t="shared" si="135"/>
        <v>2039</v>
      </c>
      <c r="I639">
        <f t="shared" si="136"/>
        <v>0</v>
      </c>
      <c r="J639">
        <f t="shared" si="137"/>
        <v>3</v>
      </c>
      <c r="K639" s="201" t="str">
        <f t="shared" si="138"/>
        <v>2039.03</v>
      </c>
    </row>
    <row r="640" spans="1:11" x14ac:dyDescent="0.3">
      <c r="A640" t="s">
        <v>1306</v>
      </c>
      <c r="B640">
        <v>639</v>
      </c>
      <c r="C640">
        <f t="shared" si="131"/>
        <v>2039</v>
      </c>
      <c r="E640" s="456">
        <f t="shared" si="132"/>
        <v>50854</v>
      </c>
      <c r="F640" s="456">
        <f t="shared" si="133"/>
        <v>50859</v>
      </c>
      <c r="G640" s="141" t="str">
        <f t="shared" si="134"/>
        <v>2039.03</v>
      </c>
      <c r="H640">
        <f t="shared" si="135"/>
        <v>2039</v>
      </c>
      <c r="I640">
        <f t="shared" si="136"/>
        <v>0</v>
      </c>
      <c r="J640">
        <f t="shared" si="137"/>
        <v>3</v>
      </c>
      <c r="K640" s="201" t="str">
        <f t="shared" si="138"/>
        <v>2039.03</v>
      </c>
    </row>
    <row r="641" spans="1:11" x14ac:dyDescent="0.3">
      <c r="A641" t="s">
        <v>1307</v>
      </c>
      <c r="B641">
        <v>640</v>
      </c>
      <c r="C641">
        <f t="shared" si="131"/>
        <v>2039</v>
      </c>
      <c r="E641" s="456">
        <f t="shared" si="132"/>
        <v>50861</v>
      </c>
      <c r="F641" s="456">
        <f t="shared" si="133"/>
        <v>50866</v>
      </c>
      <c r="G641" s="141" t="str">
        <f t="shared" si="134"/>
        <v>2039.04</v>
      </c>
      <c r="H641">
        <f t="shared" si="135"/>
        <v>2039</v>
      </c>
      <c r="I641">
        <f t="shared" si="136"/>
        <v>0</v>
      </c>
      <c r="J641">
        <f t="shared" si="137"/>
        <v>4</v>
      </c>
      <c r="K641" s="201" t="str">
        <f t="shared" si="138"/>
        <v>2039.04</v>
      </c>
    </row>
    <row r="642" spans="1:11" x14ac:dyDescent="0.3">
      <c r="A642" t="s">
        <v>1308</v>
      </c>
      <c r="B642">
        <v>641</v>
      </c>
      <c r="C642">
        <f t="shared" si="131"/>
        <v>2039</v>
      </c>
      <c r="E642" s="456">
        <f t="shared" si="132"/>
        <v>50868</v>
      </c>
      <c r="F642" s="456">
        <f t="shared" si="133"/>
        <v>50873</v>
      </c>
      <c r="G642" s="141" t="str">
        <f t="shared" si="134"/>
        <v>2039.04</v>
      </c>
      <c r="H642">
        <f t="shared" si="135"/>
        <v>2039</v>
      </c>
      <c r="I642">
        <f t="shared" si="136"/>
        <v>0</v>
      </c>
      <c r="J642">
        <f t="shared" si="137"/>
        <v>4</v>
      </c>
      <c r="K642" s="201" t="str">
        <f t="shared" si="138"/>
        <v>2039.04</v>
      </c>
    </row>
    <row r="643" spans="1:11" x14ac:dyDescent="0.3">
      <c r="A643" t="s">
        <v>1309</v>
      </c>
      <c r="B643">
        <v>642</v>
      </c>
      <c r="C643">
        <f t="shared" si="131"/>
        <v>2039</v>
      </c>
      <c r="E643" s="456">
        <f t="shared" si="132"/>
        <v>50875</v>
      </c>
      <c r="F643" s="456">
        <f t="shared" si="133"/>
        <v>50880</v>
      </c>
      <c r="G643" s="141" t="str">
        <f t="shared" si="134"/>
        <v>2039.04</v>
      </c>
      <c r="H643">
        <f t="shared" si="135"/>
        <v>2039</v>
      </c>
      <c r="I643">
        <f t="shared" si="136"/>
        <v>0</v>
      </c>
      <c r="J643">
        <f t="shared" si="137"/>
        <v>4</v>
      </c>
      <c r="K643" s="201" t="str">
        <f t="shared" si="138"/>
        <v>2039.04</v>
      </c>
    </row>
    <row r="644" spans="1:11" x14ac:dyDescent="0.3">
      <c r="A644" t="s">
        <v>1310</v>
      </c>
      <c r="B644">
        <v>643</v>
      </c>
      <c r="C644">
        <f t="shared" si="131"/>
        <v>2039</v>
      </c>
      <c r="E644" s="456">
        <f t="shared" si="132"/>
        <v>50882</v>
      </c>
      <c r="F644" s="456">
        <f t="shared" si="133"/>
        <v>50887</v>
      </c>
      <c r="G644" s="141" t="str">
        <f t="shared" si="134"/>
        <v>2039.04</v>
      </c>
      <c r="H644">
        <f t="shared" si="135"/>
        <v>2039</v>
      </c>
      <c r="I644">
        <f t="shared" si="136"/>
        <v>0</v>
      </c>
      <c r="J644">
        <f t="shared" si="137"/>
        <v>4</v>
      </c>
      <c r="K644" s="201" t="str">
        <f t="shared" si="138"/>
        <v>2039.04</v>
      </c>
    </row>
    <row r="645" spans="1:11" x14ac:dyDescent="0.3">
      <c r="A645" t="s">
        <v>1311</v>
      </c>
      <c r="B645">
        <v>644</v>
      </c>
      <c r="C645">
        <f t="shared" si="131"/>
        <v>2039</v>
      </c>
      <c r="E645" s="456">
        <f t="shared" si="132"/>
        <v>50889</v>
      </c>
      <c r="F645" s="456">
        <f t="shared" si="133"/>
        <v>50894</v>
      </c>
      <c r="G645" s="141" t="str">
        <f t="shared" si="134"/>
        <v>2039.04</v>
      </c>
      <c r="H645">
        <f t="shared" si="135"/>
        <v>2039</v>
      </c>
      <c r="I645">
        <f t="shared" si="136"/>
        <v>0</v>
      </c>
      <c r="J645">
        <f t="shared" si="137"/>
        <v>4</v>
      </c>
      <c r="K645" s="201" t="str">
        <f t="shared" si="138"/>
        <v>2039.04</v>
      </c>
    </row>
    <row r="646" spans="1:11" x14ac:dyDescent="0.3">
      <c r="A646" t="s">
        <v>1312</v>
      </c>
      <c r="B646">
        <v>645</v>
      </c>
      <c r="C646">
        <f t="shared" si="131"/>
        <v>2039</v>
      </c>
      <c r="E646" s="456">
        <f t="shared" si="132"/>
        <v>50896</v>
      </c>
      <c r="F646" s="456">
        <f t="shared" si="133"/>
        <v>50901</v>
      </c>
      <c r="G646" s="141" t="str">
        <f t="shared" si="134"/>
        <v>2039.05</v>
      </c>
      <c r="H646">
        <f t="shared" si="135"/>
        <v>2039</v>
      </c>
      <c r="I646">
        <f t="shared" si="136"/>
        <v>1</v>
      </c>
      <c r="J646">
        <f t="shared" si="137"/>
        <v>5</v>
      </c>
      <c r="K646" s="201" t="str">
        <f t="shared" si="138"/>
        <v>2039.05</v>
      </c>
    </row>
    <row r="647" spans="1:11" x14ac:dyDescent="0.3">
      <c r="A647" t="s">
        <v>1313</v>
      </c>
      <c r="B647">
        <v>646</v>
      </c>
      <c r="C647">
        <f t="shared" si="131"/>
        <v>2039</v>
      </c>
      <c r="E647" s="456">
        <f t="shared" si="132"/>
        <v>50903</v>
      </c>
      <c r="F647" s="456">
        <f t="shared" si="133"/>
        <v>50908</v>
      </c>
      <c r="G647" s="141" t="str">
        <f t="shared" si="134"/>
        <v>2039.05</v>
      </c>
      <c r="H647">
        <f t="shared" si="135"/>
        <v>2039</v>
      </c>
      <c r="I647">
        <f t="shared" si="136"/>
        <v>1</v>
      </c>
      <c r="J647">
        <f t="shared" si="137"/>
        <v>5</v>
      </c>
      <c r="K647" s="201" t="str">
        <f t="shared" si="138"/>
        <v>2039.05</v>
      </c>
    </row>
    <row r="648" spans="1:11" x14ac:dyDescent="0.3">
      <c r="A648" t="s">
        <v>1314</v>
      </c>
      <c r="B648">
        <v>647</v>
      </c>
      <c r="C648">
        <f t="shared" si="131"/>
        <v>2039</v>
      </c>
      <c r="E648" s="456">
        <f t="shared" si="132"/>
        <v>50910</v>
      </c>
      <c r="F648" s="456">
        <f t="shared" si="133"/>
        <v>50915</v>
      </c>
      <c r="G648" s="141" t="str">
        <f t="shared" si="134"/>
        <v>2039.05</v>
      </c>
      <c r="H648">
        <f t="shared" si="135"/>
        <v>2039</v>
      </c>
      <c r="I648">
        <f t="shared" si="136"/>
        <v>1</v>
      </c>
      <c r="J648">
        <f t="shared" si="137"/>
        <v>5</v>
      </c>
      <c r="K648" s="201" t="str">
        <f t="shared" si="138"/>
        <v>2039.05</v>
      </c>
    </row>
    <row r="649" spans="1:11" x14ac:dyDescent="0.3">
      <c r="A649" t="s">
        <v>1315</v>
      </c>
      <c r="B649">
        <v>648</v>
      </c>
      <c r="C649">
        <f t="shared" si="131"/>
        <v>2039</v>
      </c>
      <c r="E649" s="456">
        <f t="shared" si="132"/>
        <v>50917</v>
      </c>
      <c r="F649" s="456">
        <f t="shared" si="133"/>
        <v>50922</v>
      </c>
      <c r="G649" s="141" t="str">
        <f t="shared" si="134"/>
        <v>2039.05</v>
      </c>
      <c r="H649">
        <f t="shared" si="135"/>
        <v>2039</v>
      </c>
      <c r="I649">
        <f t="shared" si="136"/>
        <v>1</v>
      </c>
      <c r="J649">
        <f t="shared" si="137"/>
        <v>6</v>
      </c>
      <c r="K649" s="201" t="str">
        <f t="shared" si="138"/>
        <v>2039.06</v>
      </c>
    </row>
    <row r="650" spans="1:11" x14ac:dyDescent="0.3">
      <c r="A650" t="s">
        <v>1316</v>
      </c>
      <c r="B650">
        <v>649</v>
      </c>
      <c r="C650">
        <f t="shared" si="131"/>
        <v>2039</v>
      </c>
      <c r="E650" s="456">
        <f t="shared" si="132"/>
        <v>50924</v>
      </c>
      <c r="F650" s="456">
        <f t="shared" si="133"/>
        <v>50929</v>
      </c>
      <c r="G650" s="141" t="str">
        <f t="shared" si="134"/>
        <v>2039.06</v>
      </c>
      <c r="H650">
        <f t="shared" si="135"/>
        <v>2039</v>
      </c>
      <c r="I650">
        <f t="shared" si="136"/>
        <v>0</v>
      </c>
      <c r="J650">
        <f t="shared" si="137"/>
        <v>6</v>
      </c>
      <c r="K650" s="201" t="str">
        <f t="shared" si="138"/>
        <v>2039.06</v>
      </c>
    </row>
    <row r="651" spans="1:11" x14ac:dyDescent="0.3">
      <c r="A651" t="s">
        <v>1317</v>
      </c>
      <c r="B651">
        <v>650</v>
      </c>
      <c r="C651">
        <f t="shared" si="131"/>
        <v>2039</v>
      </c>
      <c r="E651" s="456">
        <f t="shared" si="132"/>
        <v>50931</v>
      </c>
      <c r="F651" s="456">
        <f t="shared" si="133"/>
        <v>50936</v>
      </c>
      <c r="G651" s="141" t="str">
        <f t="shared" si="134"/>
        <v>2039.06</v>
      </c>
      <c r="H651">
        <f t="shared" si="135"/>
        <v>2039</v>
      </c>
      <c r="I651">
        <f t="shared" si="136"/>
        <v>0</v>
      </c>
      <c r="J651">
        <f t="shared" si="137"/>
        <v>6</v>
      </c>
      <c r="K651" s="201" t="str">
        <f t="shared" si="138"/>
        <v>2039.06</v>
      </c>
    </row>
    <row r="652" spans="1:11" x14ac:dyDescent="0.3">
      <c r="A652" t="s">
        <v>1318</v>
      </c>
      <c r="B652">
        <v>651</v>
      </c>
      <c r="C652">
        <f t="shared" si="131"/>
        <v>2039</v>
      </c>
      <c r="E652" s="456">
        <f t="shared" si="132"/>
        <v>50938</v>
      </c>
      <c r="F652" s="456">
        <f t="shared" si="133"/>
        <v>50943</v>
      </c>
      <c r="G652" s="141" t="str">
        <f t="shared" si="134"/>
        <v>2039.06</v>
      </c>
      <c r="H652">
        <f t="shared" si="135"/>
        <v>2039</v>
      </c>
      <c r="I652">
        <f t="shared" si="136"/>
        <v>0</v>
      </c>
      <c r="J652">
        <f t="shared" si="137"/>
        <v>6</v>
      </c>
      <c r="K652" s="201" t="str">
        <f t="shared" si="138"/>
        <v>2039.06</v>
      </c>
    </row>
    <row r="653" spans="1:11" x14ac:dyDescent="0.3">
      <c r="A653" t="s">
        <v>1319</v>
      </c>
      <c r="B653">
        <v>652</v>
      </c>
      <c r="C653">
        <f t="shared" si="131"/>
        <v>2039</v>
      </c>
      <c r="E653" s="456">
        <f t="shared" si="132"/>
        <v>50945</v>
      </c>
      <c r="F653" s="456">
        <f t="shared" si="133"/>
        <v>50950</v>
      </c>
      <c r="G653" s="141" t="str">
        <f t="shared" si="134"/>
        <v>2039.06</v>
      </c>
      <c r="H653">
        <f t="shared" si="135"/>
        <v>2039</v>
      </c>
      <c r="I653">
        <f t="shared" si="136"/>
        <v>0</v>
      </c>
      <c r="J653">
        <f t="shared" si="137"/>
        <v>6</v>
      </c>
      <c r="K653" s="201" t="str">
        <f t="shared" si="138"/>
        <v>2039.06</v>
      </c>
    </row>
    <row r="654" spans="1:11" x14ac:dyDescent="0.3">
      <c r="E654" s="456"/>
      <c r="F654" s="456"/>
    </row>
    <row r="655" spans="1:11" x14ac:dyDescent="0.3">
      <c r="E655" s="456"/>
      <c r="F655" s="456"/>
    </row>
    <row r="656" spans="1:11" x14ac:dyDescent="0.3">
      <c r="E656" s="456"/>
      <c r="F656" s="456"/>
    </row>
    <row r="657" spans="5:6" x14ac:dyDescent="0.3">
      <c r="E657" s="456"/>
      <c r="F657" s="456"/>
    </row>
    <row r="658" spans="5:6" x14ac:dyDescent="0.3">
      <c r="E658" s="456"/>
      <c r="F658" s="456"/>
    </row>
    <row r="659" spans="5:6" x14ac:dyDescent="0.3">
      <c r="E659" s="456"/>
      <c r="F659" s="456"/>
    </row>
  </sheetData>
  <autoFilter ref="AE2:AE301" xr:uid="{4B705081-F037-4D9C-A977-57C68046EACE}"/>
  <phoneticPr fontId="6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Zbiorczy</vt:lpstr>
      <vt:lpstr>Kopia</vt:lpstr>
      <vt:lpstr>Listy</vt:lpstr>
      <vt:lpstr>Schemat</vt:lpstr>
      <vt:lpstr>I_Wzorcowa_BD</vt:lpstr>
      <vt:lpstr>II_Baza_BDP</vt:lpstr>
      <vt:lpstr>IV_Baza_BDCB</vt:lpstr>
      <vt:lpstr>III_Model_PT</vt:lpstr>
      <vt:lpstr>V_Model_CB</vt:lpstr>
      <vt:lpstr>VI_Baza_BDKZ</vt:lpstr>
      <vt:lpstr>VIII_Baza_BDWMS</vt:lpstr>
      <vt:lpstr>VII_Model_PKZ</vt:lpstr>
      <vt:lpstr>IX_Model_MWS</vt:lpstr>
      <vt:lpstr>X_Platf_WMS</vt:lpstr>
      <vt:lpstr>XI_Wdrożenie</vt:lpstr>
      <vt:lpstr>XII_Zielony</vt:lpstr>
      <vt:lpstr>Karta</vt:lpstr>
      <vt:lpstr>Kalendarz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Włodzimierz Ossowski</dc:creator>
  <cp:lastModifiedBy>Włodzimierz Ossowski</cp:lastModifiedBy>
  <dcterms:created xsi:type="dcterms:W3CDTF">2025-05-16T09:50:04Z</dcterms:created>
  <dcterms:modified xsi:type="dcterms:W3CDTF">2026-04-03T11:19:52Z</dcterms:modified>
</cp:coreProperties>
</file>